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fileSharing readOnlyRecommended="1"/>
  <workbookPr codeName="ThisWorkbook" defaultThemeVersion="124226"/>
  <mc:AlternateContent xmlns:mc="http://schemas.openxmlformats.org/markup-compatibility/2006">
    <mc:Choice Requires="x15">
      <x15ac:absPath xmlns:x15ac="http://schemas.microsoft.com/office/spreadsheetml/2010/11/ac" url="X:\SE01050105\Aviation\Airport Traffic Data\"/>
    </mc:Choice>
  </mc:AlternateContent>
  <xr:revisionPtr revIDLastSave="0" documentId="13_ncr:1_{26EC7E17-07D8-4D86-BB93-FE219AA81E25}" xr6:coauthVersionLast="36" xr6:coauthVersionMax="36" xr10:uidLastSave="{00000000-0000-0000-0000-000000000000}"/>
  <bookViews>
    <workbookView xWindow="3270" yWindow="290" windowWidth="17820" windowHeight="11300" tabRatio="601" xr2:uid="{00000000-000D-0000-FFFF-FFFF00000000}"/>
  </bookViews>
  <sheets>
    <sheet name="TOTALS" sheetId="9" r:id="rId1"/>
    <sheet name="TOP10" sheetId="10" r:id="rId2"/>
    <sheet name="Airport Passengers" sheetId="4" r:id="rId3"/>
    <sheet name="Aircraft Movements" sheetId="5" r:id="rId4"/>
    <sheet name="International Air Freight" sheetId="6" r:id="rId5"/>
    <sheet name="Notes" sheetId="7" r:id="rId6"/>
  </sheets>
  <definedNames>
    <definedName name="_xlnm._FilterDatabase" localSheetId="3" hidden="1">'Aircraft Movements'!$A$7:$X$3610</definedName>
    <definedName name="_xlnm._FilterDatabase" localSheetId="2" hidden="1">'Airport Passengers'!$A$7:$Q$3873</definedName>
    <definedName name="_xlnm._FilterDatabase" localSheetId="4" hidden="1">'International Air Freight'!$A$7:$H$761</definedName>
    <definedName name="_xlnm._FilterDatabase" localSheetId="0" hidden="1">TOTALS!$B$4:$E$118</definedName>
    <definedName name="ADELAIDE">#REF!</definedName>
    <definedName name="ALBANY">#REF!</definedName>
    <definedName name="ALBURY">#REF!</definedName>
    <definedName name="ALICE_SPRINGS">#REF!</definedName>
    <definedName name="ARMIDALE">#REF!</definedName>
    <definedName name="AYERS_ROCK__YULARA">#REF!</definedName>
    <definedName name="BALLINA">#REF!</definedName>
    <definedName name="BAMAGA">#REF!</definedName>
    <definedName name="BANKSTOWN">#REF!</definedName>
    <definedName name="BATHURST">#REF!</definedName>
    <definedName name="BATHURST_ISLAND">#REF!</definedName>
    <definedName name="BELMONT__NEWCASTLE">#REF!</definedName>
    <definedName name="BLACKWATER">#REF!</definedName>
    <definedName name="BRAMPTON_ISLAND">#REF!</definedName>
    <definedName name="BRISBANE">#REF!</definedName>
    <definedName name="BROKEN_HILL">#REF!</definedName>
    <definedName name="BROOME">#REF!</definedName>
    <definedName name="BUNDABERG">#REF!</definedName>
    <definedName name="BURNIE">#REF!</definedName>
    <definedName name="CAIRNS">#REF!</definedName>
    <definedName name="CANBERRA">#REF!</definedName>
    <definedName name="CARNARVON">#REF!</definedName>
    <definedName name="CASINO">#REF!</definedName>
    <definedName name="CEDUNA">#REF!</definedName>
    <definedName name="CHARLEVILLE">#REF!</definedName>
    <definedName name="CHRISTMAS_ISLAND">#REF!</definedName>
    <definedName name="COCOS_ISLAND">#REF!</definedName>
    <definedName name="COFFS_HARBOUR">#REF!</definedName>
    <definedName name="COOBER_PEDY">#REF!</definedName>
    <definedName name="COOKTOWN">#REF!</definedName>
    <definedName name="COOLANGATTA">#REF!</definedName>
    <definedName name="COOMA">#REF!</definedName>
    <definedName name="DARWIN">#REF!</definedName>
    <definedName name="DERBY">#REF!</definedName>
    <definedName name="DEVONPORT">#REF!</definedName>
    <definedName name="DUBBO">#REF!</definedName>
    <definedName name="DUNK_ISLAND">#REF!</definedName>
    <definedName name="ELCHO_ISLAND">#REF!</definedName>
    <definedName name="EMERALD">#REF!</definedName>
    <definedName name="ESPERANCE">#REF!</definedName>
    <definedName name="ESSENDON">#REF!</definedName>
    <definedName name="FLINDERS_ISLAND">#REF!</definedName>
    <definedName name="GERALDTON">#REF!</definedName>
    <definedName name="GLADSTONE">#REF!</definedName>
    <definedName name="GLEN_INNES">#REF!</definedName>
    <definedName name="GOVE">#REF!</definedName>
    <definedName name="GRAFTON">#REF!</definedName>
    <definedName name="GREAT_KEPPEL_ISLAND">#REF!</definedName>
    <definedName name="GRIFFITH">#REF!</definedName>
    <definedName name="GROOTE_EYLANDT">#REF!</definedName>
    <definedName name="GUNNEDAH">#REF!</definedName>
    <definedName name="HAMILTON_ISLAND">#REF!</definedName>
    <definedName name="HERVEY_BAY">#REF!</definedName>
    <definedName name="HOBART">#REF!</definedName>
    <definedName name="INVERELL">#REF!</definedName>
    <definedName name="KALGOORLIE">#REF!</definedName>
    <definedName name="KARRATHA">#REF!</definedName>
    <definedName name="KATHERINE_TINDAL">#REF!</definedName>
    <definedName name="KEMPSEY">#REF!</definedName>
    <definedName name="KING_ISLAND">#REF!</definedName>
    <definedName name="KINGS_CANYON">#REF!</definedName>
    <definedName name="KINGSCOTE">#REF!</definedName>
    <definedName name="KUNUNURRA">#REF!</definedName>
    <definedName name="LATROBE_VALLEY">#REF!</definedName>
    <definedName name="LAUNCESTON">#REF!</definedName>
    <definedName name="LEARMONTH">#REF!</definedName>
    <definedName name="LEINSTER">#REF!</definedName>
    <definedName name="LEONORA">#REF!</definedName>
    <definedName name="LISMORE">#REF!</definedName>
    <definedName name="LIZARD_ISLAND">#REF!</definedName>
    <definedName name="LONGREACH">#REF!</definedName>
    <definedName name="LORD_HOWE_ISLAND">#REF!</definedName>
    <definedName name="MACKAY">#REF!</definedName>
    <definedName name="MANINGRIDA">#REF!</definedName>
    <definedName name="MAROOCHYDORE">#REF!</definedName>
    <definedName name="MARYBOROUGH">#REF!</definedName>
    <definedName name="MCARTHUR_RIVER">#REF!</definedName>
    <definedName name="MELBOURNE">#REF!</definedName>
    <definedName name="MERIMBULA">#REF!</definedName>
    <definedName name="MILDURA">#REF!</definedName>
    <definedName name="MILINGIMBI">#REF!</definedName>
    <definedName name="MOORABBIN">#REF!</definedName>
    <definedName name="MOREE">#REF!</definedName>
    <definedName name="MORUYA">#REF!</definedName>
    <definedName name="MOUNT_GAMBIER">#REF!</definedName>
    <definedName name="MOUNT_ISA">#REF!</definedName>
    <definedName name="MOUNT_KEITH">#REF!</definedName>
    <definedName name="NARRABRI">#REF!</definedName>
    <definedName name="NARRANDERA">#REF!</definedName>
    <definedName name="NEWMAN">#REF!</definedName>
    <definedName name="NORFOLK_ISLAND">#REF!</definedName>
    <definedName name="OLYMPIC_DAM">#REF!</definedName>
    <definedName name="ORANGE">#REF!</definedName>
    <definedName name="PARABURDOO">#REF!</definedName>
    <definedName name="PARKES">#REF!</definedName>
    <definedName name="PERTH">#REF!</definedName>
    <definedName name="PORT_AUGUSTA">#REF!</definedName>
    <definedName name="PORT_HEDLAND">#REF!</definedName>
    <definedName name="PORT_LINCOLN">#REF!</definedName>
    <definedName name="PORT_MACQUARIE">#REF!</definedName>
    <definedName name="PORTLAND__VICTORIA">#REF!</definedName>
    <definedName name="_xlnm.Print_Titles" localSheetId="3">'Aircraft Movements'!$1:$6</definedName>
    <definedName name="_xlnm.Print_Titles" localSheetId="2">'Airport Passengers'!$1:$6</definedName>
    <definedName name="_xlnm.Print_Titles" localSheetId="4">'International Air Freight'!$1:$6</definedName>
    <definedName name="PROSERPINE">#REF!</definedName>
    <definedName name="ROCKHAMPTON">#REF!</definedName>
    <definedName name="ROMA">#REF!</definedName>
    <definedName name="ROTTNEST_ISLAND">#REF!</definedName>
    <definedName name="SALE">#REF!</definedName>
    <definedName name="SYDNEY">#REF!</definedName>
    <definedName name="TAMWORTH">#REF!</definedName>
    <definedName name="TAREE">#REF!</definedName>
    <definedName name="TELFER">#REF!</definedName>
    <definedName name="TENNANT_CREEK">#REF!</definedName>
    <definedName name="THANGOOL">#REF!</definedName>
    <definedName name="THURSDAY_ISLAND">#REF!</definedName>
    <definedName name="TOOWOOMBA">#REF!</definedName>
    <definedName name="TOWNSVILLE">#REF!</definedName>
    <definedName name="WAGGA_WAGGA">#REF!</definedName>
    <definedName name="WEIPA">#REF!</definedName>
    <definedName name="WHYALLA">#REF!</definedName>
    <definedName name="WILLIAMTOWN__NEWCASTLE">#REF!</definedName>
  </definedNames>
  <calcPr calcId="191029"/>
</workbook>
</file>

<file path=xl/calcChain.xml><?xml version="1.0" encoding="utf-8"?>
<calcChain xmlns="http://schemas.openxmlformats.org/spreadsheetml/2006/main">
  <c r="P521" i="10" l="1"/>
  <c r="G538" i="10" l="1"/>
  <c r="H538" i="10"/>
  <c r="I538" i="10"/>
  <c r="G539" i="10"/>
  <c r="H539" i="10"/>
  <c r="I539" i="10"/>
  <c r="G540" i="10"/>
  <c r="H540" i="10"/>
  <c r="I540" i="10"/>
  <c r="G541" i="10"/>
  <c r="H541" i="10"/>
  <c r="I541" i="10"/>
  <c r="G542" i="10"/>
  <c r="H542" i="10"/>
  <c r="I542" i="10"/>
  <c r="G543" i="10"/>
  <c r="H543" i="10"/>
  <c r="I543" i="10"/>
  <c r="G544" i="10"/>
  <c r="H544" i="10"/>
  <c r="I544" i="10"/>
  <c r="G545" i="10"/>
  <c r="H545" i="10"/>
  <c r="I545" i="10"/>
  <c r="G546" i="10"/>
  <c r="H546" i="10"/>
  <c r="I546" i="10"/>
  <c r="G547" i="10"/>
  <c r="H547" i="10"/>
  <c r="I547" i="10"/>
  <c r="G548" i="10"/>
  <c r="H548" i="10"/>
  <c r="I548" i="10"/>
  <c r="G549" i="10"/>
  <c r="H549" i="10"/>
  <c r="I549" i="10"/>
  <c r="G550" i="10"/>
  <c r="H550" i="10"/>
  <c r="I550" i="10"/>
  <c r="G551" i="10"/>
  <c r="H551" i="10"/>
  <c r="I551" i="10"/>
  <c r="G552" i="10"/>
  <c r="H552" i="10"/>
  <c r="I552" i="10"/>
  <c r="G553" i="10"/>
  <c r="H553" i="10"/>
  <c r="I553" i="10"/>
  <c r="G554" i="10"/>
  <c r="H554" i="10"/>
  <c r="I554" i="10"/>
  <c r="G555" i="10"/>
  <c r="H555" i="10"/>
  <c r="I555" i="10"/>
  <c r="G556" i="10"/>
  <c r="H556" i="10"/>
  <c r="I556" i="10"/>
  <c r="G557" i="10"/>
  <c r="H557" i="10"/>
  <c r="I557" i="10"/>
  <c r="G558" i="10"/>
  <c r="H558" i="10"/>
  <c r="I558" i="10"/>
  <c r="G559" i="10"/>
  <c r="H559" i="10"/>
  <c r="I559" i="10"/>
  <c r="G560" i="10"/>
  <c r="H560" i="10"/>
  <c r="I560" i="10"/>
  <c r="G561" i="10"/>
  <c r="H561" i="10"/>
  <c r="I561" i="10"/>
  <c r="G562" i="10"/>
  <c r="H562" i="10"/>
  <c r="I562" i="10"/>
  <c r="G563" i="10"/>
  <c r="H563" i="10"/>
  <c r="I563" i="10"/>
  <c r="G564" i="10"/>
  <c r="H564" i="10"/>
  <c r="I564" i="10"/>
  <c r="G565" i="10"/>
  <c r="H565" i="10"/>
  <c r="I565" i="10"/>
  <c r="G566" i="10"/>
  <c r="H566" i="10"/>
  <c r="I566" i="10"/>
  <c r="G567" i="10"/>
  <c r="H567" i="10"/>
  <c r="I567" i="10"/>
  <c r="G568" i="10"/>
  <c r="H568" i="10"/>
  <c r="I568" i="10"/>
  <c r="G569" i="10"/>
  <c r="H569" i="10"/>
  <c r="I569" i="10"/>
  <c r="G570" i="10"/>
  <c r="H570" i="10"/>
  <c r="I570" i="10"/>
  <c r="G571" i="10"/>
  <c r="H571" i="10"/>
  <c r="I571" i="10"/>
  <c r="G572" i="10"/>
  <c r="H572" i="10"/>
  <c r="I572" i="10"/>
  <c r="G573" i="10"/>
  <c r="H573" i="10"/>
  <c r="I573" i="10"/>
  <c r="G574" i="10"/>
  <c r="H574" i="10"/>
  <c r="I574" i="10"/>
  <c r="G575" i="10"/>
  <c r="H575" i="10"/>
  <c r="I575" i="10"/>
  <c r="G490" i="10"/>
  <c r="H490" i="10"/>
  <c r="I490" i="10"/>
  <c r="G491" i="10"/>
  <c r="H491" i="10"/>
  <c r="I491" i="10"/>
  <c r="G492" i="10"/>
  <c r="H492" i="10"/>
  <c r="I492" i="10"/>
  <c r="G493" i="10"/>
  <c r="H493" i="10"/>
  <c r="I493" i="10"/>
  <c r="G494" i="10"/>
  <c r="H494" i="10"/>
  <c r="I494" i="10"/>
  <c r="G495" i="10"/>
  <c r="H495" i="10"/>
  <c r="I495" i="10"/>
  <c r="G496" i="10"/>
  <c r="H496" i="10"/>
  <c r="I496" i="10"/>
  <c r="G497" i="10"/>
  <c r="H497" i="10"/>
  <c r="I497" i="10"/>
  <c r="G498" i="10"/>
  <c r="H498" i="10"/>
  <c r="I498" i="10"/>
  <c r="G499" i="10"/>
  <c r="H499" i="10"/>
  <c r="I499" i="10"/>
  <c r="G500" i="10"/>
  <c r="H500" i="10"/>
  <c r="I500" i="10"/>
  <c r="G501" i="10"/>
  <c r="H501" i="10"/>
  <c r="I501" i="10"/>
  <c r="G502" i="10"/>
  <c r="H502" i="10"/>
  <c r="I502" i="10"/>
  <c r="G503" i="10"/>
  <c r="H503" i="10"/>
  <c r="I503" i="10"/>
  <c r="G504" i="10"/>
  <c r="H504" i="10"/>
  <c r="I504" i="10"/>
  <c r="G505" i="10"/>
  <c r="H505" i="10"/>
  <c r="I505" i="10"/>
  <c r="G506" i="10"/>
  <c r="H506" i="10"/>
  <c r="I506" i="10"/>
  <c r="G507" i="10"/>
  <c r="H507" i="10"/>
  <c r="I507" i="10"/>
  <c r="G508" i="10"/>
  <c r="H508" i="10"/>
  <c r="I508" i="10"/>
  <c r="G509" i="10"/>
  <c r="H509" i="10"/>
  <c r="I509" i="10"/>
  <c r="G510" i="10"/>
  <c r="H510" i="10"/>
  <c r="I510" i="10"/>
  <c r="G511" i="10"/>
  <c r="H511" i="10"/>
  <c r="I511" i="10"/>
  <c r="G512" i="10"/>
  <c r="H512" i="10"/>
  <c r="I512" i="10"/>
  <c r="G513" i="10"/>
  <c r="H513" i="10"/>
  <c r="I513" i="10"/>
  <c r="G514" i="10"/>
  <c r="H514" i="10"/>
  <c r="I514" i="10"/>
  <c r="G515" i="10"/>
  <c r="H515" i="10"/>
  <c r="I515" i="10"/>
  <c r="G516" i="10"/>
  <c r="H516" i="10"/>
  <c r="I516" i="10"/>
  <c r="G517" i="10"/>
  <c r="H517" i="10"/>
  <c r="I517" i="10"/>
  <c r="G518" i="10"/>
  <c r="H518" i="10"/>
  <c r="I518" i="10"/>
  <c r="G519" i="10"/>
  <c r="H519" i="10"/>
  <c r="I519" i="10"/>
  <c r="G520" i="10"/>
  <c r="H520" i="10"/>
  <c r="I520" i="10"/>
  <c r="G521" i="10"/>
  <c r="H521" i="10"/>
  <c r="I521" i="10"/>
  <c r="G522" i="10"/>
  <c r="H522" i="10"/>
  <c r="I522" i="10"/>
  <c r="G523" i="10"/>
  <c r="H523" i="10"/>
  <c r="I523" i="10"/>
  <c r="G524" i="10"/>
  <c r="H524" i="10"/>
  <c r="I524" i="10"/>
  <c r="G525" i="10"/>
  <c r="H525" i="10"/>
  <c r="I525" i="10"/>
  <c r="G526" i="10"/>
  <c r="H526" i="10"/>
  <c r="I526" i="10"/>
  <c r="G527" i="10"/>
  <c r="H527" i="10"/>
  <c r="I527" i="10"/>
  <c r="G442" i="10"/>
  <c r="H442" i="10"/>
  <c r="I442" i="10"/>
  <c r="G443" i="10"/>
  <c r="H443" i="10"/>
  <c r="I443" i="10"/>
  <c r="G444" i="10"/>
  <c r="H444" i="10"/>
  <c r="I444" i="10"/>
  <c r="G445" i="10"/>
  <c r="H445" i="10"/>
  <c r="I445" i="10"/>
  <c r="G446" i="10"/>
  <c r="H446" i="10"/>
  <c r="I446" i="10"/>
  <c r="G447" i="10"/>
  <c r="H447" i="10"/>
  <c r="I447" i="10"/>
  <c r="G448" i="10"/>
  <c r="H448" i="10"/>
  <c r="I448" i="10"/>
  <c r="G449" i="10"/>
  <c r="H449" i="10"/>
  <c r="I449" i="10"/>
  <c r="G450" i="10"/>
  <c r="H450" i="10"/>
  <c r="I450" i="10"/>
  <c r="G451" i="10"/>
  <c r="H451" i="10"/>
  <c r="I451" i="10"/>
  <c r="G452" i="10"/>
  <c r="H452" i="10"/>
  <c r="I452" i="10"/>
  <c r="G453" i="10"/>
  <c r="H453" i="10"/>
  <c r="I453" i="10"/>
  <c r="G454" i="10"/>
  <c r="H454" i="10"/>
  <c r="I454" i="10"/>
  <c r="G455" i="10"/>
  <c r="H455" i="10"/>
  <c r="I455" i="10"/>
  <c r="G456" i="10"/>
  <c r="H456" i="10"/>
  <c r="I456" i="10"/>
  <c r="G457" i="10"/>
  <c r="H457" i="10"/>
  <c r="I457" i="10"/>
  <c r="G458" i="10"/>
  <c r="H458" i="10"/>
  <c r="I458" i="10"/>
  <c r="G459" i="10"/>
  <c r="H459" i="10"/>
  <c r="I459" i="10"/>
  <c r="G460" i="10"/>
  <c r="H460" i="10"/>
  <c r="I460" i="10"/>
  <c r="G461" i="10"/>
  <c r="H461" i="10"/>
  <c r="I461" i="10"/>
  <c r="G462" i="10"/>
  <c r="H462" i="10"/>
  <c r="I462" i="10"/>
  <c r="G463" i="10"/>
  <c r="H463" i="10"/>
  <c r="I463" i="10"/>
  <c r="G464" i="10"/>
  <c r="H464" i="10"/>
  <c r="I464" i="10"/>
  <c r="G465" i="10"/>
  <c r="H465" i="10"/>
  <c r="I465" i="10"/>
  <c r="G466" i="10"/>
  <c r="H466" i="10"/>
  <c r="I466" i="10"/>
  <c r="G467" i="10"/>
  <c r="H467" i="10"/>
  <c r="I467" i="10"/>
  <c r="G468" i="10"/>
  <c r="H468" i="10"/>
  <c r="I468" i="10"/>
  <c r="G469" i="10"/>
  <c r="H469" i="10"/>
  <c r="I469" i="10"/>
  <c r="G470" i="10"/>
  <c r="H470" i="10"/>
  <c r="I470" i="10"/>
  <c r="G471" i="10"/>
  <c r="H471" i="10"/>
  <c r="I471" i="10"/>
  <c r="G472" i="10"/>
  <c r="H472" i="10"/>
  <c r="I472" i="10"/>
  <c r="G473" i="10"/>
  <c r="H473" i="10"/>
  <c r="I473" i="10"/>
  <c r="G474" i="10"/>
  <c r="H474" i="10"/>
  <c r="I474" i="10"/>
  <c r="G475" i="10"/>
  <c r="H475" i="10"/>
  <c r="I475" i="10"/>
  <c r="G476" i="10"/>
  <c r="H476" i="10"/>
  <c r="I476" i="10"/>
  <c r="G477" i="10"/>
  <c r="H477" i="10"/>
  <c r="I477" i="10"/>
  <c r="G478" i="10"/>
  <c r="H478" i="10"/>
  <c r="I478" i="10"/>
  <c r="G479" i="10"/>
  <c r="H479" i="10"/>
  <c r="I479" i="10"/>
  <c r="G394" i="10"/>
  <c r="H394" i="10"/>
  <c r="I394" i="10"/>
  <c r="G395" i="10"/>
  <c r="H395" i="10"/>
  <c r="I395" i="10"/>
  <c r="G396" i="10"/>
  <c r="H396" i="10"/>
  <c r="I396" i="10"/>
  <c r="G397" i="10"/>
  <c r="H397" i="10"/>
  <c r="I397" i="10"/>
  <c r="G398" i="10"/>
  <c r="H398" i="10"/>
  <c r="I398" i="10"/>
  <c r="G399" i="10"/>
  <c r="H399" i="10"/>
  <c r="I399" i="10"/>
  <c r="G400" i="10"/>
  <c r="H400" i="10"/>
  <c r="I400" i="10"/>
  <c r="G401" i="10"/>
  <c r="H401" i="10"/>
  <c r="I401" i="10"/>
  <c r="G402" i="10"/>
  <c r="H402" i="10"/>
  <c r="I402" i="10"/>
  <c r="G403" i="10"/>
  <c r="H403" i="10"/>
  <c r="I403" i="10"/>
  <c r="G404" i="10"/>
  <c r="H404" i="10"/>
  <c r="I404" i="10"/>
  <c r="G405" i="10"/>
  <c r="H405" i="10"/>
  <c r="I405" i="10"/>
  <c r="G406" i="10"/>
  <c r="H406" i="10"/>
  <c r="I406" i="10"/>
  <c r="G407" i="10"/>
  <c r="H407" i="10"/>
  <c r="I407" i="10"/>
  <c r="G408" i="10"/>
  <c r="H408" i="10"/>
  <c r="I408" i="10"/>
  <c r="G409" i="10"/>
  <c r="H409" i="10"/>
  <c r="I409" i="10"/>
  <c r="G410" i="10"/>
  <c r="H410" i="10"/>
  <c r="I410" i="10"/>
  <c r="G411" i="10"/>
  <c r="H411" i="10"/>
  <c r="I411" i="10"/>
  <c r="G412" i="10"/>
  <c r="H412" i="10"/>
  <c r="I412" i="10"/>
  <c r="G413" i="10"/>
  <c r="H413" i="10"/>
  <c r="I413" i="10"/>
  <c r="G414" i="10"/>
  <c r="H414" i="10"/>
  <c r="I414" i="10"/>
  <c r="G415" i="10"/>
  <c r="H415" i="10"/>
  <c r="I415" i="10"/>
  <c r="G416" i="10"/>
  <c r="H416" i="10"/>
  <c r="I416" i="10"/>
  <c r="G417" i="10"/>
  <c r="H417" i="10"/>
  <c r="I417" i="10"/>
  <c r="G418" i="10"/>
  <c r="H418" i="10"/>
  <c r="I418" i="10"/>
  <c r="G419" i="10"/>
  <c r="H419" i="10"/>
  <c r="I419" i="10"/>
  <c r="G420" i="10"/>
  <c r="H420" i="10"/>
  <c r="I420" i="10"/>
  <c r="G421" i="10"/>
  <c r="H421" i="10"/>
  <c r="I421" i="10"/>
  <c r="G422" i="10"/>
  <c r="H422" i="10"/>
  <c r="I422" i="10"/>
  <c r="G423" i="10"/>
  <c r="H423" i="10"/>
  <c r="I423" i="10"/>
  <c r="G424" i="10"/>
  <c r="H424" i="10"/>
  <c r="I424" i="10"/>
  <c r="G425" i="10"/>
  <c r="H425" i="10"/>
  <c r="I425" i="10"/>
  <c r="G426" i="10"/>
  <c r="H426" i="10"/>
  <c r="I426" i="10"/>
  <c r="G427" i="10"/>
  <c r="H427" i="10"/>
  <c r="I427" i="10"/>
  <c r="G428" i="10"/>
  <c r="H428" i="10"/>
  <c r="I428" i="10"/>
  <c r="G429" i="10"/>
  <c r="H429" i="10"/>
  <c r="I429" i="10"/>
  <c r="G430" i="10"/>
  <c r="H430" i="10"/>
  <c r="I430" i="10"/>
  <c r="G431" i="10"/>
  <c r="H431" i="10"/>
  <c r="I431" i="10"/>
  <c r="G346" i="10"/>
  <c r="H346" i="10"/>
  <c r="I346" i="10"/>
  <c r="G347" i="10"/>
  <c r="H347" i="10"/>
  <c r="I347" i="10"/>
  <c r="G348" i="10"/>
  <c r="H348" i="10"/>
  <c r="I348" i="10"/>
  <c r="G349" i="10"/>
  <c r="H349" i="10"/>
  <c r="I349" i="10"/>
  <c r="G350" i="10"/>
  <c r="H350" i="10"/>
  <c r="I350" i="10"/>
  <c r="G351" i="10"/>
  <c r="H351" i="10"/>
  <c r="I351" i="10"/>
  <c r="G352" i="10"/>
  <c r="H352" i="10"/>
  <c r="I352" i="10"/>
  <c r="G353" i="10"/>
  <c r="H353" i="10"/>
  <c r="I353" i="10"/>
  <c r="G354" i="10"/>
  <c r="H354" i="10"/>
  <c r="I354" i="10"/>
  <c r="G355" i="10"/>
  <c r="H355" i="10"/>
  <c r="I355" i="10"/>
  <c r="G356" i="10"/>
  <c r="H356" i="10"/>
  <c r="I356" i="10"/>
  <c r="G357" i="10"/>
  <c r="H357" i="10"/>
  <c r="I357" i="10"/>
  <c r="G358" i="10"/>
  <c r="H358" i="10"/>
  <c r="I358" i="10"/>
  <c r="G359" i="10"/>
  <c r="H359" i="10"/>
  <c r="I359" i="10"/>
  <c r="G360" i="10"/>
  <c r="H360" i="10"/>
  <c r="I360" i="10"/>
  <c r="G361" i="10"/>
  <c r="H361" i="10"/>
  <c r="I361" i="10"/>
  <c r="G362" i="10"/>
  <c r="H362" i="10"/>
  <c r="I362" i="10"/>
  <c r="G363" i="10"/>
  <c r="H363" i="10"/>
  <c r="I363" i="10"/>
  <c r="G364" i="10"/>
  <c r="H364" i="10"/>
  <c r="I364" i="10"/>
  <c r="G365" i="10"/>
  <c r="H365" i="10"/>
  <c r="I365" i="10"/>
  <c r="G366" i="10"/>
  <c r="H366" i="10"/>
  <c r="I366" i="10"/>
  <c r="G367" i="10"/>
  <c r="H367" i="10"/>
  <c r="I367" i="10"/>
  <c r="G368" i="10"/>
  <c r="H368" i="10"/>
  <c r="I368" i="10"/>
  <c r="G369" i="10"/>
  <c r="H369" i="10"/>
  <c r="I369" i="10"/>
  <c r="G370" i="10"/>
  <c r="H370" i="10"/>
  <c r="I370" i="10"/>
  <c r="G371" i="10"/>
  <c r="H371" i="10"/>
  <c r="I371" i="10"/>
  <c r="G372" i="10"/>
  <c r="H372" i="10"/>
  <c r="I372" i="10"/>
  <c r="G373" i="10"/>
  <c r="H373" i="10"/>
  <c r="I373" i="10"/>
  <c r="G374" i="10"/>
  <c r="H374" i="10"/>
  <c r="I374" i="10"/>
  <c r="G375" i="10"/>
  <c r="H375" i="10"/>
  <c r="I375" i="10"/>
  <c r="G376" i="10"/>
  <c r="H376" i="10"/>
  <c r="I376" i="10"/>
  <c r="G377" i="10"/>
  <c r="H377" i="10"/>
  <c r="I377" i="10"/>
  <c r="G378" i="10"/>
  <c r="H378" i="10"/>
  <c r="I378" i="10"/>
  <c r="G379" i="10"/>
  <c r="H379" i="10"/>
  <c r="I379" i="10"/>
  <c r="G380" i="10"/>
  <c r="H380" i="10"/>
  <c r="I380" i="10"/>
  <c r="G381" i="10"/>
  <c r="H381" i="10"/>
  <c r="I381" i="10"/>
  <c r="G382" i="10"/>
  <c r="H382" i="10"/>
  <c r="I382" i="10"/>
  <c r="G383" i="10"/>
  <c r="H383" i="10"/>
  <c r="I383" i="10"/>
  <c r="G299" i="10"/>
  <c r="H299" i="10"/>
  <c r="I299" i="10"/>
  <c r="G300" i="10"/>
  <c r="H300" i="10"/>
  <c r="I300" i="10"/>
  <c r="G301" i="10"/>
  <c r="H301" i="10"/>
  <c r="I301" i="10"/>
  <c r="G302" i="10"/>
  <c r="H302" i="10"/>
  <c r="I302" i="10"/>
  <c r="G303" i="10"/>
  <c r="H303" i="10"/>
  <c r="I303" i="10"/>
  <c r="G304" i="10"/>
  <c r="H304" i="10"/>
  <c r="I304" i="10"/>
  <c r="G305" i="10"/>
  <c r="H305" i="10"/>
  <c r="I305" i="10"/>
  <c r="G306" i="10"/>
  <c r="H306" i="10"/>
  <c r="I306" i="10"/>
  <c r="G307" i="10"/>
  <c r="H307" i="10"/>
  <c r="I307" i="10"/>
  <c r="G308" i="10"/>
  <c r="H308" i="10"/>
  <c r="I308" i="10"/>
  <c r="G309" i="10"/>
  <c r="H309" i="10"/>
  <c r="I309" i="10"/>
  <c r="G310" i="10"/>
  <c r="H310" i="10"/>
  <c r="I310" i="10"/>
  <c r="G311" i="10"/>
  <c r="H311" i="10"/>
  <c r="I311" i="10"/>
  <c r="G312" i="10"/>
  <c r="H312" i="10"/>
  <c r="I312" i="10"/>
  <c r="G313" i="10"/>
  <c r="H313" i="10"/>
  <c r="I313" i="10"/>
  <c r="G314" i="10"/>
  <c r="H314" i="10"/>
  <c r="I314" i="10"/>
  <c r="G315" i="10"/>
  <c r="H315" i="10"/>
  <c r="I315" i="10"/>
  <c r="G316" i="10"/>
  <c r="H316" i="10"/>
  <c r="I316" i="10"/>
  <c r="G317" i="10"/>
  <c r="H317" i="10"/>
  <c r="I317" i="10"/>
  <c r="G318" i="10"/>
  <c r="H318" i="10"/>
  <c r="I318" i="10"/>
  <c r="G319" i="10"/>
  <c r="H319" i="10"/>
  <c r="I319" i="10"/>
  <c r="G320" i="10"/>
  <c r="H320" i="10"/>
  <c r="I320" i="10"/>
  <c r="G321" i="10"/>
  <c r="H321" i="10"/>
  <c r="I321" i="10"/>
  <c r="G322" i="10"/>
  <c r="H322" i="10"/>
  <c r="I322" i="10"/>
  <c r="G323" i="10"/>
  <c r="H323" i="10"/>
  <c r="I323" i="10"/>
  <c r="G324" i="10"/>
  <c r="H324" i="10"/>
  <c r="I324" i="10"/>
  <c r="G325" i="10"/>
  <c r="H325" i="10"/>
  <c r="I325" i="10"/>
  <c r="G326" i="10"/>
  <c r="H326" i="10"/>
  <c r="I326" i="10"/>
  <c r="G327" i="10"/>
  <c r="H327" i="10"/>
  <c r="I327" i="10"/>
  <c r="G328" i="10"/>
  <c r="H328" i="10"/>
  <c r="I328" i="10"/>
  <c r="G329" i="10"/>
  <c r="H329" i="10"/>
  <c r="I329" i="10"/>
  <c r="G330" i="10"/>
  <c r="H330" i="10"/>
  <c r="I330" i="10"/>
  <c r="G331" i="10"/>
  <c r="H331" i="10"/>
  <c r="I331" i="10"/>
  <c r="G332" i="10"/>
  <c r="H332" i="10"/>
  <c r="I332" i="10"/>
  <c r="G333" i="10"/>
  <c r="H333" i="10"/>
  <c r="I333" i="10"/>
  <c r="G334" i="10"/>
  <c r="H334" i="10"/>
  <c r="I334" i="10"/>
  <c r="G335" i="10"/>
  <c r="H335" i="10"/>
  <c r="I335" i="10"/>
  <c r="G250" i="10"/>
  <c r="H250" i="10"/>
  <c r="I250" i="10"/>
  <c r="G251" i="10"/>
  <c r="H251" i="10"/>
  <c r="I251" i="10"/>
  <c r="G252" i="10"/>
  <c r="H252" i="10"/>
  <c r="I252" i="10"/>
  <c r="G253" i="10"/>
  <c r="H253" i="10"/>
  <c r="I253" i="10"/>
  <c r="G254" i="10"/>
  <c r="H254" i="10"/>
  <c r="I254" i="10"/>
  <c r="G255" i="10"/>
  <c r="H255" i="10"/>
  <c r="I255" i="10"/>
  <c r="G256" i="10"/>
  <c r="H256" i="10"/>
  <c r="I256" i="10"/>
  <c r="G257" i="10"/>
  <c r="H257" i="10"/>
  <c r="I257" i="10"/>
  <c r="G258" i="10"/>
  <c r="H258" i="10"/>
  <c r="I258" i="10"/>
  <c r="G259" i="10"/>
  <c r="H259" i="10"/>
  <c r="I259" i="10"/>
  <c r="G260" i="10"/>
  <c r="H260" i="10"/>
  <c r="I260" i="10"/>
  <c r="G261" i="10"/>
  <c r="H261" i="10"/>
  <c r="I261" i="10"/>
  <c r="G262" i="10"/>
  <c r="H262" i="10"/>
  <c r="I262" i="10"/>
  <c r="G263" i="10"/>
  <c r="H263" i="10"/>
  <c r="I263" i="10"/>
  <c r="G264" i="10"/>
  <c r="H264" i="10"/>
  <c r="I264" i="10"/>
  <c r="G265" i="10"/>
  <c r="H265" i="10"/>
  <c r="I265" i="10"/>
  <c r="G266" i="10"/>
  <c r="H266" i="10"/>
  <c r="I266" i="10"/>
  <c r="G267" i="10"/>
  <c r="H267" i="10"/>
  <c r="I267" i="10"/>
  <c r="G268" i="10"/>
  <c r="H268" i="10"/>
  <c r="I268" i="10"/>
  <c r="G269" i="10"/>
  <c r="H269" i="10"/>
  <c r="I269" i="10"/>
  <c r="G270" i="10"/>
  <c r="H270" i="10"/>
  <c r="I270" i="10"/>
  <c r="G271" i="10"/>
  <c r="H271" i="10"/>
  <c r="I271" i="10"/>
  <c r="G272" i="10"/>
  <c r="H272" i="10"/>
  <c r="I272" i="10"/>
  <c r="G273" i="10"/>
  <c r="H273" i="10"/>
  <c r="I273" i="10"/>
  <c r="G274" i="10"/>
  <c r="H274" i="10"/>
  <c r="I274" i="10"/>
  <c r="G275" i="10"/>
  <c r="H275" i="10"/>
  <c r="I275" i="10"/>
  <c r="G276" i="10"/>
  <c r="H276" i="10"/>
  <c r="I276" i="10"/>
  <c r="G277" i="10"/>
  <c r="H277" i="10"/>
  <c r="I277" i="10"/>
  <c r="G278" i="10"/>
  <c r="H278" i="10"/>
  <c r="I278" i="10"/>
  <c r="G279" i="10"/>
  <c r="H279" i="10"/>
  <c r="I279" i="10"/>
  <c r="G280" i="10"/>
  <c r="H280" i="10"/>
  <c r="I280" i="10"/>
  <c r="G281" i="10"/>
  <c r="H281" i="10"/>
  <c r="I281" i="10"/>
  <c r="G282" i="10"/>
  <c r="H282" i="10"/>
  <c r="I282" i="10"/>
  <c r="G283" i="10"/>
  <c r="H283" i="10"/>
  <c r="I283" i="10"/>
  <c r="G284" i="10"/>
  <c r="H284" i="10"/>
  <c r="I284" i="10"/>
  <c r="G285" i="10"/>
  <c r="H285" i="10"/>
  <c r="I285" i="10"/>
  <c r="G286" i="10"/>
  <c r="H286" i="10"/>
  <c r="I286" i="10"/>
  <c r="G287" i="10"/>
  <c r="H287" i="10"/>
  <c r="I287" i="10"/>
  <c r="G202" i="10"/>
  <c r="H202" i="10"/>
  <c r="I202" i="10"/>
  <c r="G203" i="10"/>
  <c r="H203" i="10"/>
  <c r="I203" i="10"/>
  <c r="G204" i="10"/>
  <c r="H204" i="10"/>
  <c r="I204" i="10"/>
  <c r="G205" i="10"/>
  <c r="H205" i="10"/>
  <c r="I205" i="10"/>
  <c r="G206" i="10"/>
  <c r="H206" i="10"/>
  <c r="I206" i="10"/>
  <c r="G207" i="10"/>
  <c r="H207" i="10"/>
  <c r="I207" i="10"/>
  <c r="G208" i="10"/>
  <c r="H208" i="10"/>
  <c r="I208" i="10"/>
  <c r="G209" i="10"/>
  <c r="H209" i="10"/>
  <c r="I209" i="10"/>
  <c r="G210" i="10"/>
  <c r="H210" i="10"/>
  <c r="I210" i="10"/>
  <c r="G211" i="10"/>
  <c r="H211" i="10"/>
  <c r="I211" i="10"/>
  <c r="G212" i="10"/>
  <c r="H212" i="10"/>
  <c r="I212" i="10"/>
  <c r="G213" i="10"/>
  <c r="H213" i="10"/>
  <c r="I213" i="10"/>
  <c r="G214" i="10"/>
  <c r="H214" i="10"/>
  <c r="I214" i="10"/>
  <c r="G215" i="10"/>
  <c r="H215" i="10"/>
  <c r="I215" i="10"/>
  <c r="G216" i="10"/>
  <c r="H216" i="10"/>
  <c r="I216" i="10"/>
  <c r="G217" i="10"/>
  <c r="H217" i="10"/>
  <c r="I217" i="10"/>
  <c r="G218" i="10"/>
  <c r="H218" i="10"/>
  <c r="I218" i="10"/>
  <c r="G219" i="10"/>
  <c r="H219" i="10"/>
  <c r="I219" i="10"/>
  <c r="G220" i="10"/>
  <c r="H220" i="10"/>
  <c r="I220" i="10"/>
  <c r="G221" i="10"/>
  <c r="H221" i="10"/>
  <c r="I221" i="10"/>
  <c r="G222" i="10"/>
  <c r="H222" i="10"/>
  <c r="I222" i="10"/>
  <c r="G223" i="10"/>
  <c r="H223" i="10"/>
  <c r="I223" i="10"/>
  <c r="G224" i="10"/>
  <c r="H224" i="10"/>
  <c r="I224" i="10"/>
  <c r="G225" i="10"/>
  <c r="H225" i="10"/>
  <c r="I225" i="10"/>
  <c r="G226" i="10"/>
  <c r="H226" i="10"/>
  <c r="I226" i="10"/>
  <c r="G227" i="10"/>
  <c r="H227" i="10"/>
  <c r="I227" i="10"/>
  <c r="G228" i="10"/>
  <c r="H228" i="10"/>
  <c r="I228" i="10"/>
  <c r="G229" i="10"/>
  <c r="H229" i="10"/>
  <c r="I229" i="10"/>
  <c r="G230" i="10"/>
  <c r="H230" i="10"/>
  <c r="I230" i="10"/>
  <c r="G231" i="10"/>
  <c r="H231" i="10"/>
  <c r="I231" i="10"/>
  <c r="G232" i="10"/>
  <c r="H232" i="10"/>
  <c r="I232" i="10"/>
  <c r="G233" i="10"/>
  <c r="H233" i="10"/>
  <c r="I233" i="10"/>
  <c r="G234" i="10"/>
  <c r="H234" i="10"/>
  <c r="I234" i="10"/>
  <c r="G235" i="10"/>
  <c r="H235" i="10"/>
  <c r="I235" i="10"/>
  <c r="G236" i="10"/>
  <c r="H236" i="10"/>
  <c r="I236" i="10"/>
  <c r="G237" i="10"/>
  <c r="H237" i="10"/>
  <c r="I237" i="10"/>
  <c r="G238" i="10"/>
  <c r="H238" i="10"/>
  <c r="I238" i="10"/>
  <c r="G239" i="10"/>
  <c r="H239" i="10"/>
  <c r="I239" i="10"/>
  <c r="G154" i="10"/>
  <c r="H154" i="10"/>
  <c r="I154" i="10"/>
  <c r="G155" i="10"/>
  <c r="H155" i="10"/>
  <c r="I155" i="10"/>
  <c r="G156" i="10"/>
  <c r="H156" i="10"/>
  <c r="I156" i="10"/>
  <c r="G157" i="10"/>
  <c r="H157" i="10"/>
  <c r="I157" i="10"/>
  <c r="G158" i="10"/>
  <c r="H158" i="10"/>
  <c r="I158" i="10"/>
  <c r="G159" i="10"/>
  <c r="H159" i="10"/>
  <c r="I159" i="10"/>
  <c r="G160" i="10"/>
  <c r="H160" i="10"/>
  <c r="I160" i="10"/>
  <c r="G161" i="10"/>
  <c r="H161" i="10"/>
  <c r="I161" i="10"/>
  <c r="G162" i="10"/>
  <c r="H162" i="10"/>
  <c r="I162" i="10"/>
  <c r="G163" i="10"/>
  <c r="H163" i="10"/>
  <c r="I163" i="10"/>
  <c r="G164" i="10"/>
  <c r="H164" i="10"/>
  <c r="I164" i="10"/>
  <c r="G165" i="10"/>
  <c r="H165" i="10"/>
  <c r="I165" i="10"/>
  <c r="G166" i="10"/>
  <c r="H166" i="10"/>
  <c r="I166" i="10"/>
  <c r="G167" i="10"/>
  <c r="H167" i="10"/>
  <c r="I167" i="10"/>
  <c r="G168" i="10"/>
  <c r="H168" i="10"/>
  <c r="I168" i="10"/>
  <c r="G169" i="10"/>
  <c r="H169" i="10"/>
  <c r="I169" i="10"/>
  <c r="G170" i="10"/>
  <c r="H170" i="10"/>
  <c r="I170" i="10"/>
  <c r="G171" i="10"/>
  <c r="H171" i="10"/>
  <c r="I171" i="10"/>
  <c r="G172" i="10"/>
  <c r="H172" i="10"/>
  <c r="I172" i="10"/>
  <c r="G173" i="10"/>
  <c r="H173" i="10"/>
  <c r="I173" i="10"/>
  <c r="G174" i="10"/>
  <c r="H174" i="10"/>
  <c r="I174" i="10"/>
  <c r="G175" i="10"/>
  <c r="H175" i="10"/>
  <c r="I175" i="10"/>
  <c r="G176" i="10"/>
  <c r="H176" i="10"/>
  <c r="I176" i="10"/>
  <c r="G177" i="10"/>
  <c r="H177" i="10"/>
  <c r="I177" i="10"/>
  <c r="G178" i="10"/>
  <c r="H178" i="10"/>
  <c r="I178" i="10"/>
  <c r="G179" i="10"/>
  <c r="H179" i="10"/>
  <c r="I179" i="10"/>
  <c r="G180" i="10"/>
  <c r="H180" i="10"/>
  <c r="I180" i="10"/>
  <c r="G181" i="10"/>
  <c r="H181" i="10"/>
  <c r="I181" i="10"/>
  <c r="G182" i="10"/>
  <c r="H182" i="10"/>
  <c r="I182" i="10"/>
  <c r="G183" i="10"/>
  <c r="H183" i="10"/>
  <c r="I183" i="10"/>
  <c r="G184" i="10"/>
  <c r="H184" i="10"/>
  <c r="I184" i="10"/>
  <c r="G185" i="10"/>
  <c r="H185" i="10"/>
  <c r="I185" i="10"/>
  <c r="G186" i="10"/>
  <c r="H186" i="10"/>
  <c r="I186" i="10"/>
  <c r="G187" i="10"/>
  <c r="H187" i="10"/>
  <c r="I187" i="10"/>
  <c r="G188" i="10"/>
  <c r="H188" i="10"/>
  <c r="I188" i="10"/>
  <c r="G189" i="10"/>
  <c r="H189" i="10"/>
  <c r="I189" i="10"/>
  <c r="G190" i="10"/>
  <c r="H190" i="10"/>
  <c r="I190" i="10"/>
  <c r="G191" i="10"/>
  <c r="H191" i="10"/>
  <c r="I191" i="10"/>
  <c r="G105" i="10"/>
  <c r="H105" i="10"/>
  <c r="I105" i="10"/>
  <c r="G106" i="10"/>
  <c r="H106" i="10"/>
  <c r="I106" i="10"/>
  <c r="G107" i="10"/>
  <c r="H107" i="10"/>
  <c r="I107" i="10"/>
  <c r="G108" i="10"/>
  <c r="H108" i="10"/>
  <c r="I108" i="10"/>
  <c r="G109" i="10"/>
  <c r="H109" i="10"/>
  <c r="I109" i="10"/>
  <c r="G110" i="10"/>
  <c r="H110" i="10"/>
  <c r="I110" i="10"/>
  <c r="G111" i="10"/>
  <c r="H111" i="10"/>
  <c r="I111" i="10"/>
  <c r="G112" i="10"/>
  <c r="H112" i="10"/>
  <c r="I112" i="10"/>
  <c r="G113" i="10"/>
  <c r="H113" i="10"/>
  <c r="I113" i="10"/>
  <c r="G114" i="10"/>
  <c r="H114" i="10"/>
  <c r="I114" i="10"/>
  <c r="G115" i="10"/>
  <c r="H115" i="10"/>
  <c r="I115" i="10"/>
  <c r="G116" i="10"/>
  <c r="H116" i="10"/>
  <c r="I116" i="10"/>
  <c r="G117" i="10"/>
  <c r="H117" i="10"/>
  <c r="I117" i="10"/>
  <c r="G118" i="10"/>
  <c r="H118" i="10"/>
  <c r="I118" i="10"/>
  <c r="G119" i="10"/>
  <c r="H119" i="10"/>
  <c r="I119" i="10"/>
  <c r="G120" i="10"/>
  <c r="H120" i="10"/>
  <c r="I120" i="10"/>
  <c r="G121" i="10"/>
  <c r="H121" i="10"/>
  <c r="I121" i="10"/>
  <c r="G122" i="10"/>
  <c r="H122" i="10"/>
  <c r="I122" i="10"/>
  <c r="G123" i="10"/>
  <c r="H123" i="10"/>
  <c r="I123" i="10"/>
  <c r="G124" i="10"/>
  <c r="H124" i="10"/>
  <c r="I124" i="10"/>
  <c r="G125" i="10"/>
  <c r="H125" i="10"/>
  <c r="I125" i="10"/>
  <c r="G126" i="10"/>
  <c r="H126" i="10"/>
  <c r="I126" i="10"/>
  <c r="G127" i="10"/>
  <c r="H127" i="10"/>
  <c r="I127" i="10"/>
  <c r="G128" i="10"/>
  <c r="H128" i="10"/>
  <c r="I128" i="10"/>
  <c r="G129" i="10"/>
  <c r="H129" i="10"/>
  <c r="I129" i="10"/>
  <c r="G130" i="10"/>
  <c r="H130" i="10"/>
  <c r="I130" i="10"/>
  <c r="G131" i="10"/>
  <c r="H131" i="10"/>
  <c r="I131" i="10"/>
  <c r="G132" i="10"/>
  <c r="H132" i="10"/>
  <c r="I132" i="10"/>
  <c r="G133" i="10"/>
  <c r="H133" i="10"/>
  <c r="I133" i="10"/>
  <c r="G134" i="10"/>
  <c r="H134" i="10"/>
  <c r="I134" i="10"/>
  <c r="G135" i="10"/>
  <c r="H135" i="10"/>
  <c r="I135" i="10"/>
  <c r="G136" i="10"/>
  <c r="H136" i="10"/>
  <c r="I136" i="10"/>
  <c r="G137" i="10"/>
  <c r="H137" i="10"/>
  <c r="I137" i="10"/>
  <c r="G138" i="10"/>
  <c r="H138" i="10"/>
  <c r="I138" i="10"/>
  <c r="G139" i="10"/>
  <c r="H139" i="10"/>
  <c r="I139" i="10"/>
  <c r="G140" i="10"/>
  <c r="H140" i="10"/>
  <c r="I140" i="10"/>
  <c r="G141" i="10"/>
  <c r="H141" i="10"/>
  <c r="I141" i="10"/>
  <c r="G142" i="10"/>
  <c r="H142" i="10"/>
  <c r="I142" i="10"/>
  <c r="G143" i="10"/>
  <c r="H143" i="10"/>
  <c r="I143" i="10"/>
  <c r="G57" i="10"/>
  <c r="H57" i="10"/>
  <c r="I57" i="10"/>
  <c r="G58" i="10"/>
  <c r="H58" i="10"/>
  <c r="I58" i="10"/>
  <c r="G59" i="10"/>
  <c r="H59" i="10"/>
  <c r="I59" i="10"/>
  <c r="G60" i="10"/>
  <c r="H60" i="10"/>
  <c r="I60" i="10"/>
  <c r="G61" i="10"/>
  <c r="H61" i="10"/>
  <c r="I61" i="10"/>
  <c r="G62" i="10"/>
  <c r="H62" i="10"/>
  <c r="I62" i="10"/>
  <c r="G63" i="10"/>
  <c r="H63" i="10"/>
  <c r="I63" i="10"/>
  <c r="G64" i="10"/>
  <c r="H64" i="10"/>
  <c r="I64" i="10"/>
  <c r="G65" i="10"/>
  <c r="H65" i="10"/>
  <c r="I65" i="10"/>
  <c r="G66" i="10"/>
  <c r="H66" i="10"/>
  <c r="I66" i="10"/>
  <c r="G67" i="10"/>
  <c r="H67" i="10"/>
  <c r="I67" i="10"/>
  <c r="G68" i="10"/>
  <c r="H68" i="10"/>
  <c r="I68" i="10"/>
  <c r="G69" i="10"/>
  <c r="H69" i="10"/>
  <c r="I69" i="10"/>
  <c r="G70" i="10"/>
  <c r="H70" i="10"/>
  <c r="I70" i="10"/>
  <c r="G71" i="10"/>
  <c r="H71" i="10"/>
  <c r="I71" i="10"/>
  <c r="G72" i="10"/>
  <c r="H72" i="10"/>
  <c r="I72" i="10"/>
  <c r="G73" i="10"/>
  <c r="H73" i="10"/>
  <c r="I73" i="10"/>
  <c r="G74" i="10"/>
  <c r="H74" i="10"/>
  <c r="I74" i="10"/>
  <c r="G75" i="10"/>
  <c r="H75" i="10"/>
  <c r="I75" i="10"/>
  <c r="G76" i="10"/>
  <c r="H76" i="10"/>
  <c r="I76" i="10"/>
  <c r="G77" i="10"/>
  <c r="H77" i="10"/>
  <c r="I77" i="10"/>
  <c r="G78" i="10"/>
  <c r="H78" i="10"/>
  <c r="I78" i="10"/>
  <c r="G79" i="10"/>
  <c r="H79" i="10"/>
  <c r="I79" i="10"/>
  <c r="G80" i="10"/>
  <c r="H80" i="10"/>
  <c r="I80" i="10"/>
  <c r="G81" i="10"/>
  <c r="H81" i="10"/>
  <c r="I81" i="10"/>
  <c r="G82" i="10"/>
  <c r="H82" i="10"/>
  <c r="I82" i="10"/>
  <c r="G83" i="10"/>
  <c r="H83" i="10"/>
  <c r="I83" i="10"/>
  <c r="G84" i="10"/>
  <c r="H84" i="10"/>
  <c r="I84" i="10"/>
  <c r="G85" i="10"/>
  <c r="H85" i="10"/>
  <c r="I85" i="10"/>
  <c r="G86" i="10"/>
  <c r="H86" i="10"/>
  <c r="I86" i="10"/>
  <c r="G87" i="10"/>
  <c r="H87" i="10"/>
  <c r="I87" i="10"/>
  <c r="G88" i="10"/>
  <c r="H88" i="10"/>
  <c r="I88" i="10"/>
  <c r="G89" i="10"/>
  <c r="H89" i="10"/>
  <c r="I89" i="10"/>
  <c r="G90" i="10"/>
  <c r="H90" i="10"/>
  <c r="I90" i="10"/>
  <c r="G91" i="10"/>
  <c r="H91" i="10"/>
  <c r="I91" i="10"/>
  <c r="G92" i="10"/>
  <c r="H92" i="10"/>
  <c r="I92" i="10"/>
  <c r="G93" i="10"/>
  <c r="H93" i="10"/>
  <c r="I93" i="10"/>
  <c r="G94" i="10"/>
  <c r="H94" i="10"/>
  <c r="I94" i="10"/>
  <c r="G95" i="10"/>
  <c r="H95" i="10"/>
  <c r="I95" i="10"/>
  <c r="G10" i="10"/>
  <c r="H10" i="10"/>
  <c r="I10" i="10"/>
  <c r="G11" i="10"/>
  <c r="H11" i="10"/>
  <c r="I11" i="10"/>
  <c r="G12" i="10"/>
  <c r="H12" i="10"/>
  <c r="I12" i="10"/>
  <c r="G13" i="10"/>
  <c r="H13" i="10"/>
  <c r="I13" i="10"/>
  <c r="G14" i="10"/>
  <c r="H14" i="10"/>
  <c r="I14" i="10"/>
  <c r="G15" i="10"/>
  <c r="H15" i="10"/>
  <c r="I15" i="10"/>
  <c r="G16" i="10"/>
  <c r="H16" i="10"/>
  <c r="I16" i="10"/>
  <c r="G17" i="10"/>
  <c r="H17" i="10"/>
  <c r="I17" i="10"/>
  <c r="G18" i="10"/>
  <c r="H18" i="10"/>
  <c r="I18" i="10"/>
  <c r="G19" i="10"/>
  <c r="H19" i="10"/>
  <c r="I19" i="10"/>
  <c r="G20" i="10"/>
  <c r="H20" i="10"/>
  <c r="I20" i="10"/>
  <c r="G21" i="10"/>
  <c r="H21" i="10"/>
  <c r="I21" i="10"/>
  <c r="G22" i="10"/>
  <c r="H22" i="10"/>
  <c r="I22" i="10"/>
  <c r="G23" i="10"/>
  <c r="H23" i="10"/>
  <c r="I23" i="10"/>
  <c r="G24" i="10"/>
  <c r="H24" i="10"/>
  <c r="I24" i="10"/>
  <c r="G25" i="10"/>
  <c r="H25" i="10"/>
  <c r="I25" i="10"/>
  <c r="G26" i="10"/>
  <c r="H26" i="10"/>
  <c r="I26" i="10"/>
  <c r="G27" i="10"/>
  <c r="H27" i="10"/>
  <c r="I27" i="10"/>
  <c r="G28" i="10"/>
  <c r="H28" i="10"/>
  <c r="I28" i="10"/>
  <c r="G29" i="10"/>
  <c r="H29" i="10"/>
  <c r="I29" i="10"/>
  <c r="G30" i="10"/>
  <c r="H30" i="10"/>
  <c r="I30" i="10"/>
  <c r="G31" i="10"/>
  <c r="H31" i="10"/>
  <c r="I31" i="10"/>
  <c r="G32" i="10"/>
  <c r="H32" i="10"/>
  <c r="I32" i="10"/>
  <c r="G33" i="10"/>
  <c r="H33" i="10"/>
  <c r="I33" i="10"/>
  <c r="G34" i="10"/>
  <c r="H34" i="10"/>
  <c r="I34" i="10"/>
  <c r="G35" i="10"/>
  <c r="H35" i="10"/>
  <c r="I35" i="10"/>
  <c r="G36" i="10"/>
  <c r="H36" i="10"/>
  <c r="I36" i="10"/>
  <c r="G37" i="10"/>
  <c r="H37" i="10"/>
  <c r="I37" i="10"/>
  <c r="G38" i="10"/>
  <c r="H38" i="10"/>
  <c r="I38" i="10"/>
  <c r="G39" i="10"/>
  <c r="H39" i="10"/>
  <c r="I39" i="10"/>
  <c r="G40" i="10"/>
  <c r="H40" i="10"/>
  <c r="I40" i="10"/>
  <c r="G41" i="10"/>
  <c r="H41" i="10"/>
  <c r="I41" i="10"/>
  <c r="G42" i="10"/>
  <c r="H42" i="10"/>
  <c r="I42" i="10"/>
  <c r="G43" i="10"/>
  <c r="H43" i="10"/>
  <c r="I43" i="10"/>
  <c r="G44" i="10"/>
  <c r="H44" i="10"/>
  <c r="I44" i="10"/>
  <c r="G45" i="10"/>
  <c r="H45" i="10"/>
  <c r="I45" i="10"/>
  <c r="G46" i="10"/>
  <c r="H46" i="10"/>
  <c r="I46" i="10"/>
  <c r="G47" i="10"/>
  <c r="H47" i="10"/>
  <c r="I47" i="10"/>
  <c r="G48" i="10"/>
  <c r="H48" i="10"/>
  <c r="I48" i="10"/>
  <c r="I9" i="10"/>
  <c r="H9" i="10"/>
  <c r="G9" i="10"/>
  <c r="P35" i="10"/>
  <c r="G54" i="9"/>
  <c r="G5" i="9"/>
  <c r="A3875" i="5"/>
  <c r="A3876" i="5"/>
  <c r="A3877" i="5"/>
  <c r="A3878" i="5"/>
  <c r="A3879" i="5"/>
  <c r="K3449" i="5"/>
  <c r="L3449" i="5"/>
  <c r="M3449" i="5"/>
  <c r="K496" i="5"/>
  <c r="L496" i="5"/>
  <c r="M496" i="5"/>
  <c r="K3504" i="5"/>
  <c r="L3504" i="5"/>
  <c r="M3504" i="5"/>
  <c r="K3486" i="5"/>
  <c r="L3486" i="5"/>
  <c r="M3486" i="5"/>
  <c r="K876" i="5"/>
  <c r="L876" i="5"/>
  <c r="M876" i="5"/>
  <c r="K3260" i="5"/>
  <c r="L3260" i="5"/>
  <c r="M3260" i="5"/>
  <c r="K1467" i="5"/>
  <c r="L1467" i="5"/>
  <c r="M1467" i="5"/>
  <c r="K3559" i="5"/>
  <c r="L3559" i="5"/>
  <c r="M3559" i="5"/>
  <c r="K526" i="5"/>
  <c r="L526" i="5"/>
  <c r="M526" i="5"/>
  <c r="K540" i="5"/>
  <c r="L540" i="5"/>
  <c r="M540" i="5"/>
  <c r="K2357" i="5"/>
  <c r="L2357" i="5"/>
  <c r="M2357" i="5"/>
  <c r="K3798" i="5"/>
  <c r="L3798" i="5"/>
  <c r="M3798" i="5"/>
  <c r="K3576" i="5"/>
  <c r="L3576" i="5"/>
  <c r="M3576" i="5"/>
  <c r="K3446" i="5"/>
  <c r="L3446" i="5"/>
  <c r="M3446" i="5"/>
  <c r="K1359" i="5"/>
  <c r="L1359" i="5"/>
  <c r="M1359" i="5"/>
  <c r="K1057" i="5"/>
  <c r="L1057" i="5"/>
  <c r="M1057" i="5"/>
  <c r="K2715" i="5"/>
  <c r="L2715" i="5"/>
  <c r="M2715" i="5"/>
  <c r="K3812" i="5"/>
  <c r="L3812" i="5"/>
  <c r="M3812" i="5"/>
  <c r="K1557" i="5"/>
  <c r="L1557" i="5"/>
  <c r="M1557" i="5"/>
  <c r="K1617" i="5"/>
  <c r="L1617" i="5"/>
  <c r="M1617" i="5"/>
  <c r="K1525" i="5"/>
  <c r="L1525" i="5"/>
  <c r="M1525" i="5"/>
  <c r="K1756" i="5"/>
  <c r="L1756" i="5"/>
  <c r="M1756" i="5"/>
  <c r="K2287" i="5"/>
  <c r="L2287" i="5"/>
  <c r="M2287" i="5"/>
  <c r="K2418" i="5"/>
  <c r="L2418" i="5"/>
  <c r="M2418" i="5"/>
  <c r="K390" i="5"/>
  <c r="L390" i="5"/>
  <c r="M390" i="5"/>
  <c r="K55" i="5"/>
  <c r="L55" i="5"/>
  <c r="M55" i="5"/>
  <c r="K3601" i="5"/>
  <c r="L3601" i="5"/>
  <c r="M3601" i="5"/>
  <c r="K3770" i="5"/>
  <c r="L3770" i="5"/>
  <c r="M3770" i="5"/>
  <c r="K965" i="5"/>
  <c r="L965" i="5"/>
  <c r="M965" i="5"/>
  <c r="K284" i="5"/>
  <c r="L284" i="5"/>
  <c r="M284" i="5"/>
  <c r="K442" i="5"/>
  <c r="L442" i="5"/>
  <c r="M442" i="5"/>
  <c r="K2592" i="5"/>
  <c r="L2592" i="5"/>
  <c r="M2592" i="5"/>
  <c r="K837" i="5"/>
  <c r="L837" i="5"/>
  <c r="M837" i="5"/>
  <c r="K392" i="5"/>
  <c r="L392" i="5"/>
  <c r="M392" i="5"/>
  <c r="K783" i="5"/>
  <c r="L783" i="5"/>
  <c r="M783" i="5"/>
  <c r="K2092" i="5"/>
  <c r="L2092" i="5"/>
  <c r="M2092" i="5"/>
  <c r="K3679" i="5"/>
  <c r="L3679" i="5"/>
  <c r="M3679" i="5"/>
  <c r="K2334" i="5"/>
  <c r="L2334" i="5"/>
  <c r="M2334" i="5"/>
  <c r="K3714" i="5"/>
  <c r="L3714" i="5"/>
  <c r="M3714" i="5"/>
  <c r="K2985" i="5"/>
  <c r="L2985" i="5"/>
  <c r="M2985" i="5"/>
  <c r="K655" i="5"/>
  <c r="L655" i="5"/>
  <c r="M655" i="5"/>
  <c r="K2048" i="5"/>
  <c r="L2048" i="5"/>
  <c r="M2048" i="5"/>
  <c r="K3707" i="5"/>
  <c r="L3707" i="5"/>
  <c r="M3707" i="5"/>
  <c r="K1651" i="5"/>
  <c r="L1651" i="5"/>
  <c r="M1651" i="5"/>
  <c r="K202" i="5"/>
  <c r="L202" i="5"/>
  <c r="M202" i="5"/>
  <c r="K455" i="5"/>
  <c r="L455" i="5"/>
  <c r="M455" i="5"/>
  <c r="K3101" i="5"/>
  <c r="L3101" i="5"/>
  <c r="M3101" i="5"/>
  <c r="K1620" i="5"/>
  <c r="L1620" i="5"/>
  <c r="M1620" i="5"/>
  <c r="K3867" i="5"/>
  <c r="L3867" i="5"/>
  <c r="M3867" i="5"/>
  <c r="K3379" i="5"/>
  <c r="L3379" i="5"/>
  <c r="M3379" i="5"/>
  <c r="K1793" i="5"/>
  <c r="L1793" i="5"/>
  <c r="M1793" i="5"/>
  <c r="K3510" i="5"/>
  <c r="L3510" i="5"/>
  <c r="M3510" i="5"/>
  <c r="K322" i="5"/>
  <c r="L322" i="5"/>
  <c r="M322" i="5"/>
  <c r="K2883" i="5"/>
  <c r="L2883" i="5"/>
  <c r="M2883" i="5"/>
  <c r="K1591" i="5"/>
  <c r="L1591" i="5"/>
  <c r="M1591" i="5"/>
  <c r="K2473" i="5"/>
  <c r="L2473" i="5"/>
  <c r="M2473" i="5"/>
  <c r="K2974" i="5"/>
  <c r="L2974" i="5"/>
  <c r="M2974" i="5"/>
  <c r="K1991" i="5"/>
  <c r="L1991" i="5"/>
  <c r="M1991" i="5"/>
  <c r="K3307" i="5"/>
  <c r="L3307" i="5"/>
  <c r="M3307" i="5"/>
  <c r="K2555" i="5"/>
  <c r="L2555" i="5"/>
  <c r="M2555" i="5"/>
  <c r="K3242" i="5"/>
  <c r="L3242" i="5"/>
  <c r="M3242" i="5"/>
  <c r="K1783" i="5"/>
  <c r="L1783" i="5"/>
  <c r="M1783" i="5"/>
  <c r="K2588" i="5"/>
  <c r="L2588" i="5"/>
  <c r="M2588" i="5"/>
  <c r="K3166" i="5"/>
  <c r="L3166" i="5"/>
  <c r="M3166" i="5"/>
  <c r="K3007" i="5"/>
  <c r="L3007" i="5"/>
  <c r="M3007" i="5"/>
  <c r="K630" i="5"/>
  <c r="L630" i="5"/>
  <c r="M630" i="5"/>
  <c r="K3179" i="5"/>
  <c r="L3179" i="5"/>
  <c r="M3179" i="5"/>
  <c r="K360" i="5"/>
  <c r="L360" i="5"/>
  <c r="M360" i="5"/>
  <c r="K2552" i="5"/>
  <c r="L2552" i="5"/>
  <c r="M2552" i="5"/>
  <c r="K407" i="5"/>
  <c r="L407" i="5"/>
  <c r="M407" i="5"/>
  <c r="K154" i="5"/>
  <c r="L154" i="5"/>
  <c r="M154" i="5"/>
  <c r="K3006" i="5"/>
  <c r="L3006" i="5"/>
  <c r="M3006" i="5"/>
  <c r="K547" i="5"/>
  <c r="L547" i="5"/>
  <c r="M547" i="5"/>
  <c r="K2496" i="5"/>
  <c r="L2496" i="5"/>
  <c r="M2496" i="5"/>
  <c r="K3060" i="5"/>
  <c r="L3060" i="5"/>
  <c r="M3060" i="5"/>
  <c r="K3835" i="5"/>
  <c r="L3835" i="5"/>
  <c r="M3835" i="5"/>
  <c r="K912" i="5"/>
  <c r="L912" i="5"/>
  <c r="M912" i="5"/>
  <c r="K3053" i="5"/>
  <c r="L3053" i="5"/>
  <c r="M3053" i="5"/>
  <c r="K329" i="5"/>
  <c r="L329" i="5"/>
  <c r="M329" i="5"/>
  <c r="K2179" i="5"/>
  <c r="L2179" i="5"/>
  <c r="M2179" i="5"/>
  <c r="K3737" i="5"/>
  <c r="L3737" i="5"/>
  <c r="M3737" i="5"/>
  <c r="K182" i="5"/>
  <c r="L182" i="5"/>
  <c r="M182" i="5"/>
  <c r="K2015" i="5"/>
  <c r="L2015" i="5"/>
  <c r="M2015" i="5"/>
  <c r="K954" i="5"/>
  <c r="L954" i="5"/>
  <c r="M954" i="5"/>
  <c r="K475" i="5"/>
  <c r="L475" i="5"/>
  <c r="M475" i="5"/>
  <c r="K1881" i="5"/>
  <c r="L1881" i="5"/>
  <c r="M1881" i="5"/>
  <c r="K3327" i="5"/>
  <c r="L3327" i="5"/>
  <c r="M3327" i="5"/>
  <c r="K3411" i="5"/>
  <c r="L3411" i="5"/>
  <c r="M3411" i="5"/>
  <c r="K3625" i="5"/>
  <c r="L3625" i="5"/>
  <c r="M3625" i="5"/>
  <c r="K3196" i="5"/>
  <c r="L3196" i="5"/>
  <c r="M3196" i="5"/>
  <c r="K2744" i="5"/>
  <c r="L2744" i="5"/>
  <c r="M2744" i="5"/>
  <c r="K3669" i="5"/>
  <c r="L3669" i="5"/>
  <c r="M3669" i="5"/>
  <c r="K1286" i="5"/>
  <c r="L1286" i="5"/>
  <c r="M1286" i="5"/>
  <c r="K2677" i="5"/>
  <c r="L2677" i="5"/>
  <c r="M2677" i="5"/>
  <c r="K827" i="5"/>
  <c r="L827" i="5"/>
  <c r="M827" i="5"/>
  <c r="K1215" i="5"/>
  <c r="L1215" i="5"/>
  <c r="M1215" i="5"/>
  <c r="K75" i="5"/>
  <c r="L75" i="5"/>
  <c r="M75" i="5"/>
  <c r="K2427" i="5"/>
  <c r="L2427" i="5"/>
  <c r="M2427" i="5"/>
  <c r="K1344" i="5"/>
  <c r="L1344" i="5"/>
  <c r="M1344" i="5"/>
  <c r="K3687" i="5"/>
  <c r="L3687" i="5"/>
  <c r="M3687" i="5"/>
  <c r="K499" i="5"/>
  <c r="L499" i="5"/>
  <c r="M499" i="5"/>
  <c r="K3478" i="5"/>
  <c r="L3478" i="5"/>
  <c r="M3478" i="5"/>
  <c r="K1403" i="5"/>
  <c r="L1403" i="5"/>
  <c r="M1403" i="5"/>
  <c r="K2444" i="5"/>
  <c r="L2444" i="5"/>
  <c r="M2444" i="5"/>
  <c r="K179" i="5"/>
  <c r="L179" i="5"/>
  <c r="M179" i="5"/>
  <c r="K3612" i="5"/>
  <c r="L3612" i="5"/>
  <c r="M3612" i="5"/>
  <c r="K3660" i="5"/>
  <c r="L3660" i="5"/>
  <c r="M3660" i="5"/>
  <c r="K1260" i="5"/>
  <c r="L1260" i="5"/>
  <c r="M1260" i="5"/>
  <c r="K383" i="5"/>
  <c r="L383" i="5"/>
  <c r="M383" i="5"/>
  <c r="K1648" i="5"/>
  <c r="L1648" i="5"/>
  <c r="M1648" i="5"/>
  <c r="K3689" i="5"/>
  <c r="L3689" i="5"/>
  <c r="M3689" i="5"/>
  <c r="K2544" i="5"/>
  <c r="L2544" i="5"/>
  <c r="M2544" i="5"/>
  <c r="K744" i="5"/>
  <c r="L744" i="5"/>
  <c r="M744" i="5"/>
  <c r="K3786" i="5"/>
  <c r="L3786" i="5"/>
  <c r="M3786" i="5"/>
  <c r="K3524" i="5"/>
  <c r="L3524" i="5"/>
  <c r="M3524" i="5"/>
  <c r="K2581" i="5"/>
  <c r="L2581" i="5"/>
  <c r="M2581" i="5"/>
  <c r="K3021" i="5"/>
  <c r="L3021" i="5"/>
  <c r="M3021" i="5"/>
  <c r="K1546" i="5"/>
  <c r="L1546" i="5"/>
  <c r="M1546" i="5"/>
  <c r="K3240" i="5"/>
  <c r="L3240" i="5"/>
  <c r="M3240" i="5"/>
  <c r="K1830" i="5"/>
  <c r="L1830" i="5"/>
  <c r="M1830" i="5"/>
  <c r="K1333" i="5"/>
  <c r="L1333" i="5"/>
  <c r="M1333" i="5"/>
  <c r="K2583" i="5"/>
  <c r="L2583" i="5"/>
  <c r="M2583" i="5"/>
  <c r="K1710" i="5"/>
  <c r="L1710" i="5"/>
  <c r="M1710" i="5"/>
  <c r="K3295" i="5"/>
  <c r="L3295" i="5"/>
  <c r="M3295" i="5"/>
  <c r="K1744" i="5"/>
  <c r="L1744" i="5"/>
  <c r="M1744" i="5"/>
  <c r="K1790" i="5"/>
  <c r="L1790" i="5"/>
  <c r="M1790" i="5"/>
  <c r="K1118" i="5"/>
  <c r="L1118" i="5"/>
  <c r="M1118" i="5"/>
  <c r="K169" i="5"/>
  <c r="L169" i="5"/>
  <c r="M169" i="5"/>
  <c r="K920" i="5"/>
  <c r="L920" i="5"/>
  <c r="M920" i="5"/>
  <c r="K2823" i="5"/>
  <c r="L2823" i="5"/>
  <c r="M2823" i="5"/>
  <c r="K933" i="5"/>
  <c r="L933" i="5"/>
  <c r="M933" i="5"/>
  <c r="K2133" i="5"/>
  <c r="L2133" i="5"/>
  <c r="M2133" i="5"/>
  <c r="K657" i="5"/>
  <c r="L657" i="5"/>
  <c r="M657" i="5"/>
  <c r="K1692" i="5"/>
  <c r="L1692" i="5"/>
  <c r="M1692" i="5"/>
  <c r="K3671" i="5"/>
  <c r="L3671" i="5"/>
  <c r="M3671" i="5"/>
  <c r="K2920" i="5"/>
  <c r="L2920" i="5"/>
  <c r="M2920" i="5"/>
  <c r="K53" i="5"/>
  <c r="L53" i="5"/>
  <c r="M53" i="5"/>
  <c r="K718" i="5"/>
  <c r="L718" i="5"/>
  <c r="M718" i="5"/>
  <c r="K3154" i="5"/>
  <c r="L3154" i="5"/>
  <c r="M3154" i="5"/>
  <c r="K1685" i="5"/>
  <c r="L1685" i="5"/>
  <c r="M1685" i="5"/>
  <c r="K747" i="5"/>
  <c r="L747" i="5"/>
  <c r="M747" i="5"/>
  <c r="K306" i="5"/>
  <c r="L306" i="5"/>
  <c r="M306" i="5"/>
  <c r="K886" i="5"/>
  <c r="L886" i="5"/>
  <c r="M886" i="5"/>
  <c r="K3082" i="5"/>
  <c r="L3082" i="5"/>
  <c r="M3082" i="5"/>
  <c r="K851" i="5"/>
  <c r="L851" i="5"/>
  <c r="M851" i="5"/>
  <c r="K367" i="5"/>
  <c r="L367" i="5"/>
  <c r="M367" i="5"/>
  <c r="K960" i="5"/>
  <c r="L960" i="5"/>
  <c r="M960" i="5"/>
  <c r="K538" i="5"/>
  <c r="L538" i="5"/>
  <c r="M538" i="5"/>
  <c r="K555" i="5"/>
  <c r="L555" i="5"/>
  <c r="M555" i="5"/>
  <c r="K3178" i="5"/>
  <c r="L3178" i="5"/>
  <c r="M3178" i="5"/>
  <c r="K3020" i="5"/>
  <c r="L3020" i="5"/>
  <c r="M3020" i="5"/>
  <c r="K1192" i="5"/>
  <c r="L1192" i="5"/>
  <c r="M1192" i="5"/>
  <c r="K363" i="5"/>
  <c r="L363" i="5"/>
  <c r="M363" i="5"/>
  <c r="K3063" i="5"/>
  <c r="L3063" i="5"/>
  <c r="M3063" i="5"/>
  <c r="K3684" i="5"/>
  <c r="L3684" i="5"/>
  <c r="M3684" i="5"/>
  <c r="K680" i="5"/>
  <c r="L680" i="5"/>
  <c r="M680" i="5"/>
  <c r="K364" i="5"/>
  <c r="L364" i="5"/>
  <c r="M364" i="5"/>
  <c r="K771" i="5"/>
  <c r="L771" i="5"/>
  <c r="M771" i="5"/>
  <c r="K1627" i="5"/>
  <c r="L1627" i="5"/>
  <c r="M1627" i="5"/>
  <c r="K3596" i="5"/>
  <c r="L3596" i="5"/>
  <c r="M3596" i="5"/>
  <c r="K1982" i="5"/>
  <c r="L1982" i="5"/>
  <c r="M1982" i="5"/>
  <c r="K1167" i="5"/>
  <c r="L1167" i="5"/>
  <c r="M1167" i="5"/>
  <c r="K3223" i="5"/>
  <c r="L3223" i="5"/>
  <c r="M3223" i="5"/>
  <c r="K1779" i="5"/>
  <c r="L1779" i="5"/>
  <c r="M1779" i="5"/>
  <c r="K2971" i="5"/>
  <c r="L2971" i="5"/>
  <c r="M2971" i="5"/>
  <c r="K3231" i="5"/>
  <c r="L3231" i="5"/>
  <c r="M3231" i="5"/>
  <c r="K1641" i="5"/>
  <c r="L1641" i="5"/>
  <c r="M1641" i="5"/>
  <c r="K1242" i="5"/>
  <c r="L1242" i="5"/>
  <c r="M1242" i="5"/>
  <c r="K1266" i="5"/>
  <c r="L1266" i="5"/>
  <c r="M1266" i="5"/>
  <c r="K1645" i="5"/>
  <c r="L1645" i="5"/>
  <c r="M1645" i="5"/>
  <c r="K215" i="5"/>
  <c r="L215" i="5"/>
  <c r="M215" i="5"/>
  <c r="K2520" i="5"/>
  <c r="L2520" i="5"/>
  <c r="M2520" i="5"/>
  <c r="K3537" i="5"/>
  <c r="L3537" i="5"/>
  <c r="M3537" i="5"/>
  <c r="K2957" i="5"/>
  <c r="L2957" i="5"/>
  <c r="M2957" i="5"/>
  <c r="K1368" i="5"/>
  <c r="L1368" i="5"/>
  <c r="M1368" i="5"/>
  <c r="K3258" i="5"/>
  <c r="L3258" i="5"/>
  <c r="M3258" i="5"/>
  <c r="K775" i="5"/>
  <c r="L775" i="5"/>
  <c r="M775" i="5"/>
  <c r="K1517" i="5"/>
  <c r="L1517" i="5"/>
  <c r="M1517" i="5"/>
  <c r="K141" i="5"/>
  <c r="L141" i="5"/>
  <c r="M141" i="5"/>
  <c r="K1343" i="5"/>
  <c r="L1343" i="5"/>
  <c r="M1343" i="5"/>
  <c r="K2063" i="5"/>
  <c r="L2063" i="5"/>
  <c r="M2063" i="5"/>
  <c r="K2880" i="5"/>
  <c r="L2880" i="5"/>
  <c r="M2880" i="5"/>
  <c r="K2238" i="5"/>
  <c r="L2238" i="5"/>
  <c r="M2238" i="5"/>
  <c r="K414" i="5"/>
  <c r="L414" i="5"/>
  <c r="M414" i="5"/>
  <c r="K2067" i="5"/>
  <c r="L2067" i="5"/>
  <c r="M2067" i="5"/>
  <c r="K2120" i="5"/>
  <c r="L2120" i="5"/>
  <c r="M2120" i="5"/>
  <c r="K2195" i="5"/>
  <c r="L2195" i="5"/>
  <c r="M2195" i="5"/>
  <c r="K739" i="5"/>
  <c r="L739" i="5"/>
  <c r="M739" i="5"/>
  <c r="K1631" i="5"/>
  <c r="L1631" i="5"/>
  <c r="M1631" i="5"/>
  <c r="K451" i="5"/>
  <c r="L451" i="5"/>
  <c r="M451" i="5"/>
  <c r="K2502" i="5"/>
  <c r="L2502" i="5"/>
  <c r="M2502" i="5"/>
  <c r="K3525" i="5"/>
  <c r="L3525" i="5"/>
  <c r="M3525" i="5"/>
  <c r="K468" i="5"/>
  <c r="L468" i="5"/>
  <c r="M468" i="5"/>
  <c r="K3680" i="5"/>
  <c r="L3680" i="5"/>
  <c r="M3680" i="5"/>
  <c r="K1839" i="5"/>
  <c r="L1839" i="5"/>
  <c r="M1839" i="5"/>
  <c r="K3174" i="5"/>
  <c r="L3174" i="5"/>
  <c r="M3174" i="5"/>
  <c r="K806" i="5"/>
  <c r="L806" i="5"/>
  <c r="M806" i="5"/>
  <c r="K3049" i="5"/>
  <c r="L3049" i="5"/>
  <c r="M3049" i="5"/>
  <c r="K2359" i="5"/>
  <c r="L2359" i="5"/>
  <c r="M2359" i="5"/>
  <c r="K627" i="5"/>
  <c r="L627" i="5"/>
  <c r="M627" i="5"/>
  <c r="K2391" i="5"/>
  <c r="L2391" i="5"/>
  <c r="M2391" i="5"/>
  <c r="K805" i="5"/>
  <c r="L805" i="5"/>
  <c r="M805" i="5"/>
  <c r="K975" i="5"/>
  <c r="L975" i="5"/>
  <c r="M975" i="5"/>
  <c r="K3519" i="5"/>
  <c r="L3519" i="5"/>
  <c r="M3519" i="5"/>
  <c r="K274" i="5"/>
  <c r="L274" i="5"/>
  <c r="M274" i="5"/>
  <c r="K1129" i="5"/>
  <c r="L1129" i="5"/>
  <c r="M1129" i="5"/>
  <c r="K1510" i="5"/>
  <c r="L1510" i="5"/>
  <c r="M1510" i="5"/>
  <c r="K1976" i="5"/>
  <c r="L1976" i="5"/>
  <c r="M1976" i="5"/>
  <c r="K2193" i="5"/>
  <c r="L2193" i="5"/>
  <c r="M2193" i="5"/>
  <c r="K129" i="5"/>
  <c r="L129" i="5"/>
  <c r="M129" i="5"/>
  <c r="K255" i="5"/>
  <c r="L255" i="5"/>
  <c r="M255" i="5"/>
  <c r="K892" i="5"/>
  <c r="L892" i="5"/>
  <c r="M892" i="5"/>
  <c r="K1356" i="5"/>
  <c r="L1356" i="5"/>
  <c r="M1356" i="5"/>
  <c r="K2232" i="5"/>
  <c r="L2232" i="5"/>
  <c r="M2232" i="5"/>
  <c r="K678" i="5"/>
  <c r="L678" i="5"/>
  <c r="M678" i="5"/>
  <c r="K2415" i="5"/>
  <c r="L2415" i="5"/>
  <c r="M2415" i="5"/>
  <c r="K2375" i="5"/>
  <c r="L2375" i="5"/>
  <c r="M2375" i="5"/>
  <c r="K3354" i="5"/>
  <c r="L3354" i="5"/>
  <c r="M3354" i="5"/>
  <c r="K438" i="5"/>
  <c r="L438" i="5"/>
  <c r="M438" i="5"/>
  <c r="K1582" i="5"/>
  <c r="L1582" i="5"/>
  <c r="M1582" i="5"/>
  <c r="K1852" i="5"/>
  <c r="L1852" i="5"/>
  <c r="M1852" i="5"/>
  <c r="K995" i="5"/>
  <c r="L995" i="5"/>
  <c r="M995" i="5"/>
  <c r="K263" i="5"/>
  <c r="L263" i="5"/>
  <c r="M263" i="5"/>
  <c r="K1585" i="5"/>
  <c r="L1585" i="5"/>
  <c r="M1585" i="5"/>
  <c r="K1032" i="5"/>
  <c r="L1032" i="5"/>
  <c r="M1032" i="5"/>
  <c r="K1154" i="5"/>
  <c r="L1154" i="5"/>
  <c r="M1154" i="5"/>
  <c r="K2950" i="5"/>
  <c r="L2950" i="5"/>
  <c r="M2950" i="5"/>
  <c r="K1815" i="5"/>
  <c r="L1815" i="5"/>
  <c r="M1815" i="5"/>
  <c r="K185" i="5"/>
  <c r="L185" i="5"/>
  <c r="M185" i="5"/>
  <c r="K1132" i="5"/>
  <c r="L1132" i="5"/>
  <c r="M1132" i="5"/>
  <c r="K3238" i="5"/>
  <c r="L3238" i="5"/>
  <c r="M3238" i="5"/>
  <c r="K1399" i="5"/>
  <c r="L1399" i="5"/>
  <c r="M1399" i="5"/>
  <c r="K591" i="5"/>
  <c r="L591" i="5"/>
  <c r="M591" i="5"/>
  <c r="K3548" i="5"/>
  <c r="L3548" i="5"/>
  <c r="M3548" i="5"/>
  <c r="K1372" i="5"/>
  <c r="L1372" i="5"/>
  <c r="M1372" i="5"/>
  <c r="K2122" i="5"/>
  <c r="L2122" i="5"/>
  <c r="M2122" i="5"/>
  <c r="K2173" i="5"/>
  <c r="L2173" i="5"/>
  <c r="M2173" i="5"/>
  <c r="K1101" i="5"/>
  <c r="L1101" i="5"/>
  <c r="M1101" i="5"/>
  <c r="K3554" i="5"/>
  <c r="L3554" i="5"/>
  <c r="M3554" i="5"/>
  <c r="K905" i="5"/>
  <c r="L905" i="5"/>
  <c r="M905" i="5"/>
  <c r="K3338" i="5"/>
  <c r="L3338" i="5"/>
  <c r="M3338" i="5"/>
  <c r="K2001" i="5"/>
  <c r="L2001" i="5"/>
  <c r="M2001" i="5"/>
  <c r="K2494" i="5"/>
  <c r="L2494" i="5"/>
  <c r="M2494" i="5"/>
  <c r="K2229" i="5"/>
  <c r="L2229" i="5"/>
  <c r="M2229" i="5"/>
  <c r="K3831" i="5"/>
  <c r="L3831" i="5"/>
  <c r="M3831" i="5"/>
  <c r="K809" i="5"/>
  <c r="L809" i="5"/>
  <c r="M809" i="5"/>
  <c r="K3754" i="5"/>
  <c r="L3754" i="5"/>
  <c r="M3754" i="5"/>
  <c r="K2109" i="5"/>
  <c r="L2109" i="5"/>
  <c r="M2109" i="5"/>
  <c r="K2499" i="5"/>
  <c r="L2499" i="5"/>
  <c r="M2499" i="5"/>
  <c r="K2692" i="5"/>
  <c r="L2692" i="5"/>
  <c r="M2692" i="5"/>
  <c r="K3855" i="5"/>
  <c r="L3855" i="5"/>
  <c r="M3855" i="5"/>
  <c r="K3193" i="5"/>
  <c r="L3193" i="5"/>
  <c r="M3193" i="5"/>
  <c r="K812" i="5"/>
  <c r="L812" i="5"/>
  <c r="M812" i="5"/>
  <c r="K721" i="5"/>
  <c r="L721" i="5"/>
  <c r="M721" i="5"/>
  <c r="K3390" i="5"/>
  <c r="L3390" i="5"/>
  <c r="M3390" i="5"/>
  <c r="K1531" i="5"/>
  <c r="L1531" i="5"/>
  <c r="M1531" i="5"/>
  <c r="K3618" i="5"/>
  <c r="L3618" i="5"/>
  <c r="M3618" i="5"/>
  <c r="K113" i="5"/>
  <c r="L113" i="5"/>
  <c r="M113" i="5"/>
  <c r="K1984" i="5"/>
  <c r="L1984" i="5"/>
  <c r="M1984" i="5"/>
  <c r="K1966" i="5"/>
  <c r="L1966" i="5"/>
  <c r="M1966" i="5"/>
  <c r="K319" i="5"/>
  <c r="L319" i="5"/>
  <c r="M319" i="5"/>
  <c r="K1657" i="5"/>
  <c r="L1657" i="5"/>
  <c r="M1657" i="5"/>
  <c r="K3758" i="5"/>
  <c r="L3758" i="5"/>
  <c r="M3758" i="5"/>
  <c r="K2127" i="5"/>
  <c r="L2127" i="5"/>
  <c r="M2127" i="5"/>
  <c r="K3033" i="5"/>
  <c r="L3033" i="5"/>
  <c r="M3033" i="5"/>
  <c r="K1635" i="5"/>
  <c r="L1635" i="5"/>
  <c r="M1635" i="5"/>
  <c r="K2464" i="5"/>
  <c r="L2464" i="5"/>
  <c r="M2464" i="5"/>
  <c r="K2511" i="5"/>
  <c r="L2511" i="5"/>
  <c r="M2511" i="5"/>
  <c r="K2396" i="5"/>
  <c r="L2396" i="5"/>
  <c r="M2396" i="5"/>
  <c r="K2578" i="5"/>
  <c r="L2578" i="5"/>
  <c r="M2578" i="5"/>
  <c r="K1044" i="5"/>
  <c r="L1044" i="5"/>
  <c r="M1044" i="5"/>
  <c r="K73" i="5"/>
  <c r="L73" i="5"/>
  <c r="M73" i="5"/>
  <c r="K1681" i="5"/>
  <c r="L1681" i="5"/>
  <c r="M1681" i="5"/>
  <c r="K1003" i="5"/>
  <c r="L1003" i="5"/>
  <c r="M1003" i="5"/>
  <c r="K1339" i="5"/>
  <c r="L1339" i="5"/>
  <c r="M1339" i="5"/>
  <c r="K957" i="5"/>
  <c r="L957" i="5"/>
  <c r="M957" i="5"/>
  <c r="K2674" i="5"/>
  <c r="L2674" i="5"/>
  <c r="M2674" i="5"/>
  <c r="K865" i="5"/>
  <c r="L865" i="5"/>
  <c r="M865" i="5"/>
  <c r="K2072" i="5"/>
  <c r="L2072" i="5"/>
  <c r="M2072" i="5"/>
  <c r="K698" i="5"/>
  <c r="L698" i="5"/>
  <c r="M698" i="5"/>
  <c r="K1754" i="5"/>
  <c r="L1754" i="5"/>
  <c r="M1754" i="5"/>
  <c r="K49" i="5"/>
  <c r="L49" i="5"/>
  <c r="M49" i="5"/>
  <c r="K1825" i="5"/>
  <c r="L1825" i="5"/>
  <c r="M1825" i="5"/>
  <c r="K66" i="5"/>
  <c r="L66" i="5"/>
  <c r="M66" i="5"/>
  <c r="K2752" i="5"/>
  <c r="L2752" i="5"/>
  <c r="M2752" i="5"/>
  <c r="K2325" i="5"/>
  <c r="L2325" i="5"/>
  <c r="M2325" i="5"/>
  <c r="K1258" i="5"/>
  <c r="L1258" i="5"/>
  <c r="M1258" i="5"/>
  <c r="K1444" i="5"/>
  <c r="L1444" i="5"/>
  <c r="M1444" i="5"/>
  <c r="K844" i="5"/>
  <c r="L844" i="5"/>
  <c r="M844" i="5"/>
  <c r="K1663" i="5"/>
  <c r="L1663" i="5"/>
  <c r="M1663" i="5"/>
  <c r="K2967" i="5"/>
  <c r="L2967" i="5"/>
  <c r="M2967" i="5"/>
  <c r="K2222" i="5"/>
  <c r="L2222" i="5"/>
  <c r="M2222" i="5"/>
  <c r="K372" i="5"/>
  <c r="L372" i="5"/>
  <c r="M372" i="5"/>
  <c r="K2787" i="5"/>
  <c r="L2787" i="5"/>
  <c r="M2787" i="5"/>
  <c r="K2898" i="5"/>
  <c r="L2898" i="5"/>
  <c r="M2898" i="5"/>
  <c r="K2045" i="5"/>
  <c r="L2045" i="5"/>
  <c r="M2045" i="5"/>
  <c r="K3725" i="5"/>
  <c r="L3725" i="5"/>
  <c r="M3725" i="5"/>
  <c r="K2798" i="5"/>
  <c r="L2798" i="5"/>
  <c r="M2798" i="5"/>
  <c r="K1935" i="5"/>
  <c r="L1935" i="5"/>
  <c r="M1935" i="5"/>
  <c r="K498" i="5"/>
  <c r="L498" i="5"/>
  <c r="M498" i="5"/>
  <c r="K2031" i="5"/>
  <c r="L2031" i="5"/>
  <c r="M2031" i="5"/>
  <c r="K2331" i="5"/>
  <c r="L2331" i="5"/>
  <c r="M2331" i="5"/>
  <c r="K1908" i="5"/>
  <c r="L1908" i="5"/>
  <c r="M1908" i="5"/>
  <c r="K2681" i="5"/>
  <c r="L2681" i="5"/>
  <c r="M2681" i="5"/>
  <c r="K1420" i="5"/>
  <c r="L1420" i="5"/>
  <c r="M1420" i="5"/>
  <c r="K2412" i="5"/>
  <c r="L2412" i="5"/>
  <c r="M2412" i="5"/>
  <c r="K3637" i="5"/>
  <c r="L3637" i="5"/>
  <c r="M3637" i="5"/>
  <c r="K1592" i="5"/>
  <c r="L1592" i="5"/>
  <c r="M1592" i="5"/>
  <c r="K2733" i="5"/>
  <c r="L2733" i="5"/>
  <c r="M2733" i="5"/>
  <c r="K3580" i="5"/>
  <c r="L3580" i="5"/>
  <c r="M3580" i="5"/>
  <c r="K1560" i="5"/>
  <c r="L1560" i="5"/>
  <c r="M1560" i="5"/>
  <c r="K1058" i="5"/>
  <c r="L1058" i="5"/>
  <c r="M1058" i="5"/>
  <c r="K2420" i="5"/>
  <c r="L2420" i="5"/>
  <c r="M2420" i="5"/>
  <c r="K879" i="5"/>
  <c r="L879" i="5"/>
  <c r="M879" i="5"/>
  <c r="K3773" i="5"/>
  <c r="L3773" i="5"/>
  <c r="M3773" i="5"/>
  <c r="K3104" i="5"/>
  <c r="L3104" i="5"/>
  <c r="M3104" i="5"/>
  <c r="K2927" i="5"/>
  <c r="L2927" i="5"/>
  <c r="M2927" i="5"/>
  <c r="K2731" i="5"/>
  <c r="L2731" i="5"/>
  <c r="M2731" i="5"/>
  <c r="K3442" i="5"/>
  <c r="L3442" i="5"/>
  <c r="M3442" i="5"/>
  <c r="K3416" i="5"/>
  <c r="L3416" i="5"/>
  <c r="M3416" i="5"/>
  <c r="K1733" i="5"/>
  <c r="L1733" i="5"/>
  <c r="M1733" i="5"/>
  <c r="K2116" i="5"/>
  <c r="L2116" i="5"/>
  <c r="M2116" i="5"/>
  <c r="K2598" i="5"/>
  <c r="L2598" i="5"/>
  <c r="M2598" i="5"/>
  <c r="K3691" i="5"/>
  <c r="L3691" i="5"/>
  <c r="M3691" i="5"/>
  <c r="K1590" i="5"/>
  <c r="L1590" i="5"/>
  <c r="M1590" i="5"/>
  <c r="K2762" i="5"/>
  <c r="L2762" i="5"/>
  <c r="M2762" i="5"/>
  <c r="K3699" i="5"/>
  <c r="L3699" i="5"/>
  <c r="M3699" i="5"/>
  <c r="K3728" i="5"/>
  <c r="L3728" i="5"/>
  <c r="M3728" i="5"/>
  <c r="K1887" i="5"/>
  <c r="L1887" i="5"/>
  <c r="M1887" i="5"/>
  <c r="K2980" i="5"/>
  <c r="L2980" i="5"/>
  <c r="M2980" i="5"/>
  <c r="K147" i="5"/>
  <c r="L147" i="5"/>
  <c r="M147" i="5"/>
  <c r="K421" i="5"/>
  <c r="L421" i="5"/>
  <c r="M421" i="5"/>
  <c r="K296" i="5"/>
  <c r="L296" i="5"/>
  <c r="M296" i="5"/>
  <c r="K1046" i="5"/>
  <c r="L1046" i="5"/>
  <c r="M1046" i="5"/>
  <c r="K1567" i="5"/>
  <c r="L1567" i="5"/>
  <c r="M1567" i="5"/>
  <c r="K3352" i="5"/>
  <c r="L3352" i="5"/>
  <c r="M3352" i="5"/>
  <c r="K2528" i="5"/>
  <c r="L2528" i="5"/>
  <c r="M2528" i="5"/>
  <c r="K1014" i="5"/>
  <c r="L1014" i="5"/>
  <c r="M1014" i="5"/>
  <c r="K974" i="5"/>
  <c r="L974" i="5"/>
  <c r="M974" i="5"/>
  <c r="K1395" i="5"/>
  <c r="L1395" i="5"/>
  <c r="M1395" i="5"/>
  <c r="K1817" i="5"/>
  <c r="L1817" i="5"/>
  <c r="M1817" i="5"/>
  <c r="K1453" i="5"/>
  <c r="L1453" i="5"/>
  <c r="M1453" i="5"/>
  <c r="K3134" i="5"/>
  <c r="L3134" i="5"/>
  <c r="M3134" i="5"/>
  <c r="K1496" i="5"/>
  <c r="L1496" i="5"/>
  <c r="M1496" i="5"/>
  <c r="K1507" i="5"/>
  <c r="L1507" i="5"/>
  <c r="M1507" i="5"/>
  <c r="K1955" i="5"/>
  <c r="L1955" i="5"/>
  <c r="M1955" i="5"/>
  <c r="K1777" i="5"/>
  <c r="L1777" i="5"/>
  <c r="M1777" i="5"/>
  <c r="K3128" i="5"/>
  <c r="L3128" i="5"/>
  <c r="M3128" i="5"/>
  <c r="K2815" i="5"/>
  <c r="L2815" i="5"/>
  <c r="M2815" i="5"/>
  <c r="K1594" i="5"/>
  <c r="L1594" i="5"/>
  <c r="M1594" i="5"/>
  <c r="K1655" i="5"/>
  <c r="L1655" i="5"/>
  <c r="M1655" i="5"/>
  <c r="K1493" i="5"/>
  <c r="L1493" i="5"/>
  <c r="M1493" i="5"/>
  <c r="K309" i="5"/>
  <c r="L309" i="5"/>
  <c r="M309" i="5"/>
  <c r="K2328" i="5"/>
  <c r="L2328" i="5"/>
  <c r="M2328" i="5"/>
  <c r="K2366" i="5"/>
  <c r="L2366" i="5"/>
  <c r="M2366" i="5"/>
  <c r="K1039" i="5"/>
  <c r="L1039" i="5"/>
  <c r="M1039" i="5"/>
  <c r="K2835" i="5"/>
  <c r="L2835" i="5"/>
  <c r="M2835" i="5"/>
  <c r="K2855" i="5"/>
  <c r="L2855" i="5"/>
  <c r="M2855" i="5"/>
  <c r="K1290" i="5"/>
  <c r="L1290" i="5"/>
  <c r="M1290" i="5"/>
  <c r="K1164" i="5"/>
  <c r="L1164" i="5"/>
  <c r="M1164" i="5"/>
  <c r="K1295" i="5"/>
  <c r="L1295" i="5"/>
  <c r="M1295" i="5"/>
  <c r="K1612" i="5"/>
  <c r="L1612" i="5"/>
  <c r="M1612" i="5"/>
  <c r="K1508" i="5"/>
  <c r="L1508" i="5"/>
  <c r="M1508" i="5"/>
  <c r="K3234" i="5"/>
  <c r="L3234" i="5"/>
  <c r="M3234" i="5"/>
  <c r="K3432" i="5"/>
  <c r="L3432" i="5"/>
  <c r="M3432" i="5"/>
  <c r="K3251" i="5"/>
  <c r="L3251" i="5"/>
  <c r="M3251" i="5"/>
  <c r="K2284" i="5"/>
  <c r="L2284" i="5"/>
  <c r="M2284" i="5"/>
  <c r="K1023" i="5"/>
  <c r="L1023" i="5"/>
  <c r="M1023" i="5"/>
  <c r="K3355" i="5"/>
  <c r="L3355" i="5"/>
  <c r="M3355" i="5"/>
  <c r="K2687" i="5"/>
  <c r="L2687" i="5"/>
  <c r="M2687" i="5"/>
  <c r="K2272" i="5"/>
  <c r="L2272" i="5"/>
  <c r="M2272" i="5"/>
  <c r="K719" i="5"/>
  <c r="L719" i="5"/>
  <c r="M719" i="5"/>
  <c r="K1282" i="5"/>
  <c r="L1282" i="5"/>
  <c r="M1282" i="5"/>
  <c r="K2615" i="5"/>
  <c r="L2615" i="5"/>
  <c r="M2615" i="5"/>
  <c r="K914" i="5"/>
  <c r="L914" i="5"/>
  <c r="M914" i="5"/>
  <c r="K3858" i="5"/>
  <c r="L3858" i="5"/>
  <c r="M3858" i="5"/>
  <c r="K539" i="5"/>
  <c r="L539" i="5"/>
  <c r="M539" i="5"/>
  <c r="K1205" i="5"/>
  <c r="L1205" i="5"/>
  <c r="M1205" i="5"/>
  <c r="K1505" i="5"/>
  <c r="L1505" i="5"/>
  <c r="M1505" i="5"/>
  <c r="K1189" i="5"/>
  <c r="L1189" i="5"/>
  <c r="M1189" i="5"/>
  <c r="K1207" i="5"/>
  <c r="L1207" i="5"/>
  <c r="M1207" i="5"/>
  <c r="K2312" i="5"/>
  <c r="L2312" i="5"/>
  <c r="M2312" i="5"/>
  <c r="K1479" i="5"/>
  <c r="L1479" i="5"/>
  <c r="M1479" i="5"/>
  <c r="K650" i="5"/>
  <c r="L650" i="5"/>
  <c r="M650" i="5"/>
  <c r="K3328" i="5"/>
  <c r="L3328" i="5"/>
  <c r="M3328" i="5"/>
  <c r="K276" i="5"/>
  <c r="L276" i="5"/>
  <c r="M276" i="5"/>
  <c r="K1096" i="5"/>
  <c r="L1096" i="5"/>
  <c r="M1096" i="5"/>
  <c r="K3452" i="5"/>
  <c r="L3452" i="5"/>
  <c r="M3452" i="5"/>
  <c r="K1835" i="5"/>
  <c r="L1835" i="5"/>
  <c r="M1835" i="5"/>
  <c r="K2589" i="5"/>
  <c r="L2589" i="5"/>
  <c r="M2589" i="5"/>
  <c r="K2448" i="5"/>
  <c r="L2448" i="5"/>
  <c r="M2448" i="5"/>
  <c r="K595" i="5"/>
  <c r="L595" i="5"/>
  <c r="M595" i="5"/>
  <c r="K1863" i="5"/>
  <c r="L1863" i="5"/>
  <c r="M1863" i="5"/>
  <c r="K3395" i="5"/>
  <c r="L3395" i="5"/>
  <c r="M3395" i="5"/>
  <c r="K1792" i="5"/>
  <c r="L1792" i="5"/>
  <c r="M1792" i="5"/>
  <c r="K228" i="5"/>
  <c r="L228" i="5"/>
  <c r="M228" i="5"/>
  <c r="K988" i="5"/>
  <c r="L988" i="5"/>
  <c r="M988" i="5"/>
  <c r="K3023" i="5"/>
  <c r="L3023" i="5"/>
  <c r="M3023" i="5"/>
  <c r="K3459" i="5"/>
  <c r="L3459" i="5"/>
  <c r="M3459" i="5"/>
  <c r="K3435" i="5"/>
  <c r="L3435" i="5"/>
  <c r="M3435" i="5"/>
  <c r="K1897" i="5"/>
  <c r="L1897" i="5"/>
  <c r="M1897" i="5"/>
  <c r="K2096" i="5"/>
  <c r="L2096" i="5"/>
  <c r="M2096" i="5"/>
  <c r="K1866" i="5"/>
  <c r="L1866" i="5"/>
  <c r="M1866" i="5"/>
  <c r="K1665" i="5"/>
  <c r="L1665" i="5"/>
  <c r="M1665" i="5"/>
  <c r="K2508" i="5"/>
  <c r="L2508" i="5"/>
  <c r="M2508" i="5"/>
  <c r="K1837" i="5"/>
  <c r="L1837" i="5"/>
  <c r="M1837" i="5"/>
  <c r="K2611" i="5"/>
  <c r="L2611" i="5"/>
  <c r="M2611" i="5"/>
  <c r="K1313" i="5"/>
  <c r="L1313" i="5"/>
  <c r="M1313" i="5"/>
  <c r="K1972" i="5"/>
  <c r="L1972" i="5"/>
  <c r="M1972" i="5"/>
  <c r="K2295" i="5"/>
  <c r="L2295" i="5"/>
  <c r="M2295" i="5"/>
  <c r="K188" i="5"/>
  <c r="L188" i="5"/>
  <c r="M188" i="5"/>
  <c r="K2750" i="5"/>
  <c r="L2750" i="5"/>
  <c r="M2750" i="5"/>
  <c r="K3685" i="5"/>
  <c r="L3685" i="5"/>
  <c r="M3685" i="5"/>
  <c r="K1899" i="5"/>
  <c r="L1899" i="5"/>
  <c r="M1899" i="5"/>
  <c r="K1035" i="5"/>
  <c r="L1035" i="5"/>
  <c r="M1035" i="5"/>
  <c r="K1161" i="5"/>
  <c r="L1161" i="5"/>
  <c r="M1161" i="5"/>
  <c r="K1006" i="5"/>
  <c r="L1006" i="5"/>
  <c r="M1006" i="5"/>
  <c r="K1842" i="5"/>
  <c r="L1842" i="5"/>
  <c r="M1842" i="5"/>
  <c r="K3643" i="5"/>
  <c r="L3643" i="5"/>
  <c r="M3643" i="5"/>
  <c r="K3216" i="5"/>
  <c r="L3216" i="5"/>
  <c r="M3216" i="5"/>
  <c r="K1466" i="5"/>
  <c r="L1466" i="5"/>
  <c r="M1466" i="5"/>
  <c r="K1255" i="5"/>
  <c r="L1255" i="5"/>
  <c r="M1255" i="5"/>
  <c r="K2250" i="5"/>
  <c r="L2250" i="5"/>
  <c r="M2250" i="5"/>
  <c r="K1370" i="5"/>
  <c r="L1370" i="5"/>
  <c r="M1370" i="5"/>
  <c r="K3599" i="5"/>
  <c r="L3599" i="5"/>
  <c r="M3599" i="5"/>
  <c r="K2076" i="5"/>
  <c r="L2076" i="5"/>
  <c r="M2076" i="5"/>
  <c r="K644" i="5"/>
  <c r="L644" i="5"/>
  <c r="M644" i="5"/>
  <c r="K434" i="5"/>
  <c r="L434" i="5"/>
  <c r="M434" i="5"/>
  <c r="K318" i="5"/>
  <c r="L318" i="5"/>
  <c r="M318" i="5"/>
  <c r="K1414" i="5"/>
  <c r="L1414" i="5"/>
  <c r="M1414" i="5"/>
  <c r="K2215" i="5"/>
  <c r="L2215" i="5"/>
  <c r="M2215" i="5"/>
  <c r="K120" i="5"/>
  <c r="L120" i="5"/>
  <c r="M120" i="5"/>
  <c r="K717" i="5"/>
  <c r="L717" i="5"/>
  <c r="M717" i="5"/>
  <c r="K1737" i="5"/>
  <c r="L1737" i="5"/>
  <c r="M1737" i="5"/>
  <c r="K1106" i="5"/>
  <c r="L1106" i="5"/>
  <c r="M1106" i="5"/>
  <c r="K1925" i="5"/>
  <c r="L1925" i="5"/>
  <c r="M1925" i="5"/>
  <c r="K1348" i="5"/>
  <c r="L1348" i="5"/>
  <c r="M1348" i="5"/>
  <c r="K638" i="5"/>
  <c r="L638" i="5"/>
  <c r="M638" i="5"/>
  <c r="K2845" i="5"/>
  <c r="L2845" i="5"/>
  <c r="M2845" i="5"/>
  <c r="K3546" i="5"/>
  <c r="L3546" i="5"/>
  <c r="M3546" i="5"/>
  <c r="K936" i="5"/>
  <c r="L936" i="5"/>
  <c r="M936" i="5"/>
  <c r="K3876" i="5"/>
  <c r="L3876" i="5"/>
  <c r="M3876" i="5"/>
  <c r="K3720" i="5"/>
  <c r="L3720" i="5"/>
  <c r="M3720" i="5"/>
  <c r="K537" i="5"/>
  <c r="L537" i="5"/>
  <c r="M537" i="5"/>
  <c r="K713" i="5"/>
  <c r="L713" i="5"/>
  <c r="M713" i="5"/>
  <c r="K2779" i="5"/>
  <c r="L2779" i="5"/>
  <c r="M2779" i="5"/>
  <c r="K581" i="5"/>
  <c r="L581" i="5"/>
  <c r="M581" i="5"/>
  <c r="K689" i="5"/>
  <c r="L689" i="5"/>
  <c r="M689" i="5"/>
  <c r="K1675" i="5"/>
  <c r="L1675" i="5"/>
  <c r="M1675" i="5"/>
  <c r="K2890" i="5"/>
  <c r="L2890" i="5"/>
  <c r="M2890" i="5"/>
  <c r="K2548" i="5"/>
  <c r="L2548" i="5"/>
  <c r="M2548" i="5"/>
  <c r="K3417" i="5"/>
  <c r="L3417" i="5"/>
  <c r="M3417" i="5"/>
  <c r="K931" i="5"/>
  <c r="L931" i="5"/>
  <c r="M931" i="5"/>
  <c r="K1175" i="5"/>
  <c r="L1175" i="5"/>
  <c r="M1175" i="5"/>
  <c r="K1300" i="5"/>
  <c r="L1300" i="5"/>
  <c r="M1300" i="5"/>
  <c r="K3700" i="5"/>
  <c r="L3700" i="5"/>
  <c r="M3700" i="5"/>
  <c r="K2009" i="5"/>
  <c r="L2009" i="5"/>
  <c r="M2009" i="5"/>
  <c r="K297" i="5"/>
  <c r="L297" i="5"/>
  <c r="M297" i="5"/>
  <c r="K1268" i="5"/>
  <c r="L1268" i="5"/>
  <c r="M1268" i="5"/>
  <c r="K2938" i="5"/>
  <c r="L2938" i="5"/>
  <c r="M2938" i="5"/>
  <c r="K3871" i="5"/>
  <c r="L3871" i="5"/>
  <c r="M3871" i="5"/>
  <c r="K2059" i="5"/>
  <c r="L2059" i="5"/>
  <c r="M2059" i="5"/>
  <c r="K2637" i="5"/>
  <c r="L2637" i="5"/>
  <c r="M2637" i="5"/>
  <c r="K789" i="5"/>
  <c r="L789" i="5"/>
  <c r="M789" i="5"/>
  <c r="K586" i="5"/>
  <c r="L586" i="5"/>
  <c r="M586" i="5"/>
  <c r="K895" i="5"/>
  <c r="L895" i="5"/>
  <c r="M895" i="5"/>
  <c r="K2399" i="5"/>
  <c r="L2399" i="5"/>
  <c r="M2399" i="5"/>
  <c r="K3046" i="5"/>
  <c r="L3046" i="5"/>
  <c r="M3046" i="5"/>
  <c r="K2983" i="5"/>
  <c r="L2983" i="5"/>
  <c r="M2983" i="5"/>
  <c r="K2224" i="5"/>
  <c r="L2224" i="5"/>
  <c r="M2224" i="5"/>
  <c r="K472" i="5"/>
  <c r="L472" i="5"/>
  <c r="M472" i="5"/>
  <c r="K872" i="5"/>
  <c r="L872" i="5"/>
  <c r="M872" i="5"/>
  <c r="K2321" i="5"/>
  <c r="L2321" i="5"/>
  <c r="M2321" i="5"/>
  <c r="K369" i="5"/>
  <c r="L369" i="5"/>
  <c r="M369" i="5"/>
  <c r="K3573" i="5"/>
  <c r="L3573" i="5"/>
  <c r="M3573" i="5"/>
  <c r="K908" i="5"/>
  <c r="L908" i="5"/>
  <c r="M908" i="5"/>
  <c r="K1705" i="5"/>
  <c r="L1705" i="5"/>
  <c r="M1705" i="5"/>
  <c r="K2151" i="5"/>
  <c r="L2151" i="5"/>
  <c r="M2151" i="5"/>
  <c r="K444" i="5"/>
  <c r="L444" i="5"/>
  <c r="M444" i="5"/>
  <c r="K1396" i="5"/>
  <c r="L1396" i="5"/>
  <c r="M1396" i="5"/>
  <c r="K1477" i="5"/>
  <c r="L1477" i="5"/>
  <c r="M1477" i="5"/>
  <c r="K2137" i="5"/>
  <c r="L2137" i="5"/>
  <c r="M2137" i="5"/>
  <c r="K512" i="5"/>
  <c r="L512" i="5"/>
  <c r="M512" i="5"/>
  <c r="K2093" i="5"/>
  <c r="L2093" i="5"/>
  <c r="M2093" i="5"/>
  <c r="K614" i="5"/>
  <c r="L614" i="5"/>
  <c r="M614" i="5"/>
  <c r="K3616" i="5"/>
  <c r="L3616" i="5"/>
  <c r="M3616" i="5"/>
  <c r="K2601" i="5"/>
  <c r="L2601" i="5"/>
  <c r="M2601" i="5"/>
  <c r="K1440" i="5"/>
  <c r="L1440" i="5"/>
  <c r="M1440" i="5"/>
  <c r="K3843" i="5"/>
  <c r="L3843" i="5"/>
  <c r="M3843" i="5"/>
  <c r="K1427" i="5"/>
  <c r="L1427" i="5"/>
  <c r="M1427" i="5"/>
  <c r="K2489" i="5"/>
  <c r="L2489" i="5"/>
  <c r="M2489" i="5"/>
  <c r="K92" i="5"/>
  <c r="L92" i="5"/>
  <c r="M92" i="5"/>
  <c r="K603" i="5"/>
  <c r="L603" i="5"/>
  <c r="M603" i="5"/>
  <c r="K2524" i="5"/>
  <c r="L2524" i="5"/>
  <c r="M2524" i="5"/>
  <c r="K267" i="5"/>
  <c r="L267" i="5"/>
  <c r="M267" i="5"/>
  <c r="K1772" i="5"/>
  <c r="L1772" i="5"/>
  <c r="M1772" i="5"/>
  <c r="K552" i="5"/>
  <c r="L552" i="5"/>
  <c r="M552" i="5"/>
  <c r="K2917" i="5"/>
  <c r="L2917" i="5"/>
  <c r="M2917" i="5"/>
  <c r="K2769" i="5"/>
  <c r="L2769" i="5"/>
  <c r="M2769" i="5"/>
  <c r="K1170" i="5"/>
  <c r="L1170" i="5"/>
  <c r="M1170" i="5"/>
  <c r="K647" i="5"/>
  <c r="L647" i="5"/>
  <c r="M647" i="5"/>
  <c r="K897" i="5"/>
  <c r="L897" i="5"/>
  <c r="M897" i="5"/>
  <c r="K2773" i="5"/>
  <c r="L2773" i="5"/>
  <c r="M2773" i="5"/>
  <c r="K2695" i="5"/>
  <c r="L2695" i="5"/>
  <c r="M2695" i="5"/>
  <c r="K2467" i="5"/>
  <c r="L2467" i="5"/>
  <c r="M2467" i="5"/>
  <c r="K2402" i="5"/>
  <c r="L2402" i="5"/>
  <c r="M2402" i="5"/>
  <c r="K1501" i="5"/>
  <c r="L1501" i="5"/>
  <c r="M1501" i="5"/>
  <c r="K1660" i="5"/>
  <c r="L1660" i="5"/>
  <c r="M1660" i="5"/>
  <c r="K1695" i="5"/>
  <c r="L1695" i="5"/>
  <c r="M1695" i="5"/>
  <c r="K291" i="5"/>
  <c r="L291" i="5"/>
  <c r="M291" i="5"/>
  <c r="K2863" i="5"/>
  <c r="L2863" i="5"/>
  <c r="M2863" i="5"/>
  <c r="K1024" i="5"/>
  <c r="L1024" i="5"/>
  <c r="M1024" i="5"/>
  <c r="K3387" i="5"/>
  <c r="L3387" i="5"/>
  <c r="M3387" i="5"/>
  <c r="K536" i="5"/>
  <c r="L536" i="5"/>
  <c r="M536" i="5"/>
  <c r="K3541" i="5"/>
  <c r="L3541" i="5"/>
  <c r="M3541" i="5"/>
  <c r="K1512" i="5"/>
  <c r="L1512" i="5"/>
  <c r="M1512" i="5"/>
  <c r="K3799" i="5"/>
  <c r="L3799" i="5"/>
  <c r="M3799" i="5"/>
  <c r="K231" i="5"/>
  <c r="L231" i="5"/>
  <c r="M231" i="5"/>
  <c r="K1638" i="5"/>
  <c r="L1638" i="5"/>
  <c r="M1638" i="5"/>
  <c r="K2481" i="5"/>
  <c r="L2481" i="5"/>
  <c r="M2481" i="5"/>
  <c r="K1547" i="5"/>
  <c r="L1547" i="5"/>
  <c r="M1547" i="5"/>
  <c r="K2960" i="5"/>
  <c r="L2960" i="5"/>
  <c r="M2960" i="5"/>
  <c r="K3010" i="5"/>
  <c r="L3010" i="5"/>
  <c r="M3010" i="5"/>
  <c r="K3588" i="5"/>
  <c r="L3588" i="5"/>
  <c r="M3588" i="5"/>
  <c r="K3303" i="5"/>
  <c r="L3303" i="5"/>
  <c r="M3303" i="5"/>
  <c r="K2268" i="5"/>
  <c r="L2268" i="5"/>
  <c r="M2268" i="5"/>
  <c r="K2594" i="5"/>
  <c r="L2594" i="5"/>
  <c r="M2594" i="5"/>
  <c r="K1124" i="5"/>
  <c r="L1124" i="5"/>
  <c r="M1124" i="5"/>
  <c r="K3034" i="5"/>
  <c r="L3034" i="5"/>
  <c r="M3034" i="5"/>
  <c r="K3694" i="5"/>
  <c r="L3694" i="5"/>
  <c r="M3694" i="5"/>
  <c r="K1173" i="5"/>
  <c r="L1173" i="5"/>
  <c r="M1173" i="5"/>
  <c r="K2914" i="5"/>
  <c r="L2914" i="5"/>
  <c r="M2914" i="5"/>
  <c r="K730" i="5"/>
  <c r="L730" i="5"/>
  <c r="M730" i="5"/>
  <c r="K2083" i="5"/>
  <c r="L2083" i="5"/>
  <c r="M2083" i="5"/>
  <c r="K1055" i="5"/>
  <c r="L1055" i="5"/>
  <c r="M1055" i="5"/>
  <c r="K2180" i="5"/>
  <c r="L2180" i="5"/>
  <c r="M2180" i="5"/>
  <c r="K1745" i="5"/>
  <c r="L1745" i="5"/>
  <c r="M1745" i="5"/>
  <c r="K3496" i="5"/>
  <c r="L3496" i="5"/>
  <c r="M3496" i="5"/>
  <c r="K2148" i="5"/>
  <c r="L2148" i="5"/>
  <c r="M2148" i="5"/>
  <c r="K2278" i="5"/>
  <c r="L2278" i="5"/>
  <c r="M2278" i="5"/>
  <c r="K890" i="5"/>
  <c r="L890" i="5"/>
  <c r="M890" i="5"/>
  <c r="K1174" i="5"/>
  <c r="L1174" i="5"/>
  <c r="M1174" i="5"/>
  <c r="K3000" i="5"/>
  <c r="L3000" i="5"/>
  <c r="M3000" i="5"/>
  <c r="K985" i="5"/>
  <c r="L985" i="5"/>
  <c r="M985" i="5"/>
  <c r="K1725" i="5"/>
  <c r="L1725" i="5"/>
  <c r="M1725" i="5"/>
  <c r="K2706" i="5"/>
  <c r="L2706" i="5"/>
  <c r="M2706" i="5"/>
  <c r="K893" i="5"/>
  <c r="L893" i="5"/>
  <c r="M893" i="5"/>
  <c r="K1674" i="5"/>
  <c r="L1674" i="5"/>
  <c r="M1674" i="5"/>
  <c r="K2123" i="5"/>
  <c r="L2123" i="5"/>
  <c r="M2123" i="5"/>
  <c r="K134" i="5"/>
  <c r="L134" i="5"/>
  <c r="M134" i="5"/>
  <c r="K1151" i="5"/>
  <c r="L1151" i="5"/>
  <c r="M1151" i="5"/>
  <c r="K1328" i="5"/>
  <c r="L1328" i="5"/>
  <c r="M1328" i="5"/>
  <c r="K1993" i="5"/>
  <c r="L1993" i="5"/>
  <c r="M1993" i="5"/>
  <c r="K2130" i="5"/>
  <c r="L2130" i="5"/>
  <c r="M2130" i="5"/>
  <c r="K1666" i="5"/>
  <c r="L1666" i="5"/>
  <c r="M1666" i="5"/>
  <c r="K2097" i="5"/>
  <c r="L2097" i="5"/>
  <c r="M2097" i="5"/>
  <c r="K3392" i="5"/>
  <c r="L3392" i="5"/>
  <c r="M3392" i="5"/>
  <c r="K2638" i="5"/>
  <c r="L2638" i="5"/>
  <c r="M2638" i="5"/>
  <c r="K898" i="5"/>
  <c r="L898" i="5"/>
  <c r="M898" i="5"/>
  <c r="K70" i="5"/>
  <c r="L70" i="5"/>
  <c r="M70" i="5"/>
  <c r="K1284" i="5"/>
  <c r="L1284" i="5"/>
  <c r="M1284" i="5"/>
  <c r="K2963" i="5"/>
  <c r="L2963" i="5"/>
  <c r="M2963" i="5"/>
  <c r="K1179" i="5"/>
  <c r="L1179" i="5"/>
  <c r="M1179" i="5"/>
  <c r="K1542" i="5"/>
  <c r="L1542" i="5"/>
  <c r="M1542" i="5"/>
  <c r="K3305" i="5"/>
  <c r="L3305" i="5"/>
  <c r="M3305" i="5"/>
  <c r="K2441" i="5"/>
  <c r="L2441" i="5"/>
  <c r="M2441" i="5"/>
  <c r="K2574" i="5"/>
  <c r="L2574" i="5"/>
  <c r="M2574" i="5"/>
  <c r="K900" i="5"/>
  <c r="L900" i="5"/>
  <c r="M900" i="5"/>
  <c r="K1360" i="5"/>
  <c r="L1360" i="5"/>
  <c r="M1360" i="5"/>
  <c r="K1239" i="5"/>
  <c r="L1239" i="5"/>
  <c r="M1239" i="5"/>
  <c r="K813" i="5"/>
  <c r="L813" i="5"/>
  <c r="M813" i="5"/>
  <c r="K2505" i="5"/>
  <c r="L2505" i="5"/>
  <c r="M2505" i="5"/>
  <c r="K3455" i="5"/>
  <c r="L3455" i="5"/>
  <c r="M3455" i="5"/>
  <c r="K3444" i="5"/>
  <c r="L3444" i="5"/>
  <c r="M3444" i="5"/>
  <c r="K1673" i="5"/>
  <c r="L1673" i="5"/>
  <c r="M1673" i="5"/>
  <c r="K1670" i="5"/>
  <c r="L1670" i="5"/>
  <c r="M1670" i="5"/>
  <c r="K1275" i="5"/>
  <c r="L1275" i="5"/>
  <c r="M1275" i="5"/>
  <c r="K3629" i="5"/>
  <c r="L3629" i="5"/>
  <c r="M3629" i="5"/>
  <c r="K1928" i="5"/>
  <c r="L1928" i="5"/>
  <c r="M1928" i="5"/>
  <c r="K2830" i="5"/>
  <c r="L2830" i="5"/>
  <c r="M2830" i="5"/>
  <c r="K634" i="5"/>
  <c r="L634" i="5"/>
  <c r="M634" i="5"/>
  <c r="K3839" i="5"/>
  <c r="L3839" i="5"/>
  <c r="M3839" i="5"/>
  <c r="K2801" i="5"/>
  <c r="L2801" i="5"/>
  <c r="M2801" i="5"/>
  <c r="K518" i="5"/>
  <c r="L518" i="5"/>
  <c r="M518" i="5"/>
  <c r="K2972" i="5"/>
  <c r="L2972" i="5"/>
  <c r="M2972" i="5"/>
  <c r="K2941" i="5"/>
  <c r="L2941" i="5"/>
  <c r="M2941" i="5"/>
  <c r="K2550" i="5"/>
  <c r="L2550" i="5"/>
  <c r="M2550" i="5"/>
  <c r="K2776" i="5"/>
  <c r="L2776" i="5"/>
  <c r="M2776" i="5"/>
  <c r="K2818" i="5"/>
  <c r="L2818" i="5"/>
  <c r="M2818" i="5"/>
  <c r="K491" i="5"/>
  <c r="L491" i="5"/>
  <c r="M491" i="5"/>
  <c r="K737" i="5"/>
  <c r="L737" i="5"/>
  <c r="M737" i="5"/>
  <c r="K3790" i="5"/>
  <c r="L3790" i="5"/>
  <c r="M3790" i="5"/>
  <c r="K1090" i="5"/>
  <c r="L1090" i="5"/>
  <c r="M1090" i="5"/>
  <c r="K3152" i="5"/>
  <c r="L3152" i="5"/>
  <c r="M3152" i="5"/>
  <c r="K2651" i="5"/>
  <c r="L2651" i="5"/>
  <c r="M2651" i="5"/>
  <c r="K488" i="5"/>
  <c r="L488" i="5"/>
  <c r="M488" i="5"/>
  <c r="K1310" i="5"/>
  <c r="L1310" i="5"/>
  <c r="M1310" i="5"/>
  <c r="K2456" i="5"/>
  <c r="L2456" i="5"/>
  <c r="M2456" i="5"/>
  <c r="K2383" i="5"/>
  <c r="L2383" i="5"/>
  <c r="M2383" i="5"/>
  <c r="K1026" i="5"/>
  <c r="L1026" i="5"/>
  <c r="M1026" i="5"/>
  <c r="K3001" i="5"/>
  <c r="L3001" i="5"/>
  <c r="M3001" i="5"/>
  <c r="K3664" i="5"/>
  <c r="L3664" i="5"/>
  <c r="M3664" i="5"/>
  <c r="K1686" i="5"/>
  <c r="L1686" i="5"/>
  <c r="M1686" i="5"/>
  <c r="K1411" i="5"/>
  <c r="L1411" i="5"/>
  <c r="M1411" i="5"/>
  <c r="K3702" i="5"/>
  <c r="L3702" i="5"/>
  <c r="M3702" i="5"/>
  <c r="K3147" i="5"/>
  <c r="L3147" i="5"/>
  <c r="M3147" i="5"/>
  <c r="K260" i="5"/>
  <c r="L260" i="5"/>
  <c r="M260" i="5"/>
  <c r="K500" i="5"/>
  <c r="L500" i="5"/>
  <c r="M500" i="5"/>
  <c r="K195" i="5"/>
  <c r="L195" i="5"/>
  <c r="M195" i="5"/>
  <c r="K2219" i="5"/>
  <c r="L2219" i="5"/>
  <c r="M2219" i="5"/>
  <c r="K2877" i="5"/>
  <c r="L2877" i="5"/>
  <c r="M2877" i="5"/>
  <c r="K505" i="5"/>
  <c r="L505" i="5"/>
  <c r="M505" i="5"/>
  <c r="K3277" i="5"/>
  <c r="L3277" i="5"/>
  <c r="M3277" i="5"/>
  <c r="K676" i="5"/>
  <c r="L676" i="5"/>
  <c r="M676" i="5"/>
  <c r="K3300" i="5"/>
  <c r="L3300" i="5"/>
  <c r="M3300" i="5"/>
  <c r="K398" i="5"/>
  <c r="L398" i="5"/>
  <c r="M398" i="5"/>
  <c r="K1336" i="5"/>
  <c r="L1336" i="5"/>
  <c r="M1336" i="5"/>
  <c r="K1858" i="5"/>
  <c r="L1858" i="5"/>
  <c r="M1858" i="5"/>
  <c r="K2472" i="5"/>
  <c r="L2472" i="5"/>
  <c r="M2472" i="5"/>
  <c r="K2117" i="5"/>
  <c r="L2117" i="5"/>
  <c r="M2117" i="5"/>
  <c r="K437" i="5"/>
  <c r="L437" i="5"/>
  <c r="M437" i="5"/>
  <c r="K2003" i="5"/>
  <c r="L2003" i="5"/>
  <c r="M2003" i="5"/>
  <c r="K2564" i="5"/>
  <c r="L2564" i="5"/>
  <c r="M2564" i="5"/>
  <c r="K1603" i="5"/>
  <c r="L1603" i="5"/>
  <c r="M1603" i="5"/>
  <c r="K2247" i="5"/>
  <c r="L2247" i="5"/>
  <c r="M2247" i="5"/>
  <c r="K2299" i="5"/>
  <c r="L2299" i="5"/>
  <c r="M2299" i="5"/>
  <c r="K3774" i="5"/>
  <c r="L3774" i="5"/>
  <c r="M3774" i="5"/>
  <c r="K3066" i="5"/>
  <c r="L3066" i="5"/>
  <c r="M3066" i="5"/>
  <c r="K2828" i="5"/>
  <c r="L2828" i="5"/>
  <c r="M2828" i="5"/>
  <c r="K2684" i="5"/>
  <c r="L2684" i="5"/>
  <c r="M2684" i="5"/>
  <c r="K999" i="5"/>
  <c r="L999" i="5"/>
  <c r="M999" i="5"/>
  <c r="K1432" i="5"/>
  <c r="L1432" i="5"/>
  <c r="M1432" i="5"/>
  <c r="K3445" i="5"/>
  <c r="L3445" i="5"/>
  <c r="M3445" i="5"/>
  <c r="K2349" i="5"/>
  <c r="L2349" i="5"/>
  <c r="M2349" i="5"/>
  <c r="K1894" i="5"/>
  <c r="L1894" i="5"/>
  <c r="M1894" i="5"/>
  <c r="K3815" i="5"/>
  <c r="L3815" i="5"/>
  <c r="M3815" i="5"/>
  <c r="K1180" i="5"/>
  <c r="L1180" i="5"/>
  <c r="M1180" i="5"/>
  <c r="K3657" i="5"/>
  <c r="L3657" i="5"/>
  <c r="M3657" i="5"/>
  <c r="K2751" i="5"/>
  <c r="L2751" i="5"/>
  <c r="M2751" i="5"/>
  <c r="K1952" i="5"/>
  <c r="L1952" i="5"/>
  <c r="M1952" i="5"/>
  <c r="K2367" i="5"/>
  <c r="L2367" i="5"/>
  <c r="M2367" i="5"/>
  <c r="K2413" i="5"/>
  <c r="L2413" i="5"/>
  <c r="M2413" i="5"/>
  <c r="K144" i="5"/>
  <c r="L144" i="5"/>
  <c r="M144" i="5"/>
  <c r="K2586" i="5"/>
  <c r="L2586" i="5"/>
  <c r="M2586" i="5"/>
  <c r="K1539" i="5"/>
  <c r="L1539" i="5"/>
  <c r="M1539" i="5"/>
  <c r="K3814" i="5"/>
  <c r="L3814" i="5"/>
  <c r="M3814" i="5"/>
  <c r="K1785" i="5"/>
  <c r="L1785" i="5"/>
  <c r="M1785" i="5"/>
  <c r="K2061" i="5"/>
  <c r="L2061" i="5"/>
  <c r="M2061" i="5"/>
  <c r="K3255" i="5"/>
  <c r="L3255" i="5"/>
  <c r="M3255" i="5"/>
  <c r="K2240" i="5"/>
  <c r="L2240" i="5"/>
  <c r="M2240" i="5"/>
  <c r="K1072" i="5"/>
  <c r="L1072" i="5"/>
  <c r="M1072" i="5"/>
  <c r="K1007" i="5"/>
  <c r="L1007" i="5"/>
  <c r="M1007" i="5"/>
  <c r="K3640" i="5"/>
  <c r="L3640" i="5"/>
  <c r="M3640" i="5"/>
  <c r="K2811" i="5"/>
  <c r="L2811" i="5"/>
  <c r="M2811" i="5"/>
  <c r="K2485" i="5"/>
  <c r="L2485" i="5"/>
  <c r="M2485" i="5"/>
  <c r="K1442" i="5"/>
  <c r="L1442" i="5"/>
  <c r="M1442" i="5"/>
  <c r="K175" i="5"/>
  <c r="L175" i="5"/>
  <c r="M175" i="5"/>
  <c r="K465" i="5"/>
  <c r="L465" i="5"/>
  <c r="M465" i="5"/>
  <c r="K1009" i="5"/>
  <c r="L1009" i="5"/>
  <c r="M1009" i="5"/>
  <c r="K3698" i="5"/>
  <c r="L3698" i="5"/>
  <c r="M3698" i="5"/>
  <c r="K2338" i="5"/>
  <c r="L2338" i="5"/>
  <c r="M2338" i="5"/>
  <c r="K1158" i="5"/>
  <c r="L1158" i="5"/>
  <c r="M1158" i="5"/>
  <c r="K3141" i="5"/>
  <c r="L3141" i="5"/>
  <c r="M3141" i="5"/>
  <c r="K1764" i="5"/>
  <c r="L1764" i="5"/>
  <c r="M1764" i="5"/>
  <c r="K1235" i="5"/>
  <c r="L1235" i="5"/>
  <c r="M1235" i="5"/>
  <c r="K3794" i="5"/>
  <c r="L3794" i="5"/>
  <c r="M3794" i="5"/>
  <c r="K2079" i="5"/>
  <c r="L2079" i="5"/>
  <c r="M2079" i="5"/>
  <c r="K756" i="5"/>
  <c r="L756" i="5"/>
  <c r="M756" i="5"/>
  <c r="K2081" i="5"/>
  <c r="L2081" i="5"/>
  <c r="M2081" i="5"/>
  <c r="K177" i="5"/>
  <c r="L177" i="5"/>
  <c r="M177" i="5"/>
  <c r="K3514" i="5"/>
  <c r="L3514" i="5"/>
  <c r="M3514" i="5"/>
  <c r="K1697" i="5"/>
  <c r="L1697" i="5"/>
  <c r="M1697" i="5"/>
  <c r="K2492" i="5"/>
  <c r="L2492" i="5"/>
  <c r="M2492" i="5"/>
  <c r="K2052" i="5"/>
  <c r="L2052" i="5"/>
  <c r="M2052" i="5"/>
  <c r="K2849" i="5"/>
  <c r="L2849" i="5"/>
  <c r="M2849" i="5"/>
  <c r="K240" i="5"/>
  <c r="L240" i="5"/>
  <c r="M240" i="5"/>
  <c r="K600" i="5"/>
  <c r="L600" i="5"/>
  <c r="M600" i="5"/>
  <c r="K548" i="5"/>
  <c r="L548" i="5"/>
  <c r="M548" i="5"/>
  <c r="K2352" i="5"/>
  <c r="L2352" i="5"/>
  <c r="M2352" i="5"/>
  <c r="K3591" i="5"/>
  <c r="L3591" i="5"/>
  <c r="M3591" i="5"/>
  <c r="K3183" i="5"/>
  <c r="L3183" i="5"/>
  <c r="M3183" i="5"/>
  <c r="K606" i="5"/>
  <c r="L606" i="5"/>
  <c r="M606" i="5"/>
  <c r="K2104" i="5"/>
  <c r="L2104" i="5"/>
  <c r="M2104" i="5"/>
  <c r="K1739" i="5"/>
  <c r="L1739" i="5"/>
  <c r="M1739" i="5"/>
  <c r="K3271" i="5"/>
  <c r="L3271" i="5"/>
  <c r="M3271" i="5"/>
  <c r="K3226" i="5"/>
  <c r="L3226" i="5"/>
  <c r="M3226" i="5"/>
  <c r="K3367" i="5"/>
  <c r="L3367" i="5"/>
  <c r="M3367" i="5"/>
  <c r="K3286" i="5"/>
  <c r="L3286" i="5"/>
  <c r="M3286" i="5"/>
  <c r="K658" i="5"/>
  <c r="L658" i="5"/>
  <c r="M658" i="5"/>
  <c r="K3421" i="5"/>
  <c r="L3421" i="5"/>
  <c r="M3421" i="5"/>
  <c r="K2948" i="5"/>
  <c r="L2948" i="5"/>
  <c r="M2948" i="5"/>
  <c r="K3274" i="5"/>
  <c r="L3274" i="5"/>
  <c r="M3274" i="5"/>
  <c r="K874" i="5"/>
  <c r="L874" i="5"/>
  <c r="M874" i="5"/>
  <c r="K480" i="5"/>
  <c r="L480" i="5"/>
  <c r="M480" i="5"/>
  <c r="K807" i="5"/>
  <c r="L807" i="5"/>
  <c r="M807" i="5"/>
  <c r="K696" i="5"/>
  <c r="L696" i="5"/>
  <c r="M696" i="5"/>
  <c r="K3375" i="5"/>
  <c r="L3375" i="5"/>
  <c r="M3375" i="5"/>
  <c r="K2125" i="5"/>
  <c r="L2125" i="5"/>
  <c r="M2125" i="5"/>
  <c r="K208" i="5"/>
  <c r="L208" i="5"/>
  <c r="M208" i="5"/>
  <c r="K541" i="5"/>
  <c r="L541" i="5"/>
  <c r="M541" i="5"/>
  <c r="K2532" i="5"/>
  <c r="L2532" i="5"/>
  <c r="M2532" i="5"/>
  <c r="K2645" i="5"/>
  <c r="L2645" i="5"/>
  <c r="M2645" i="5"/>
  <c r="K3043" i="5"/>
  <c r="L3043" i="5"/>
  <c r="M3043" i="5"/>
  <c r="K1390" i="5"/>
  <c r="L1390" i="5"/>
  <c r="M1390" i="5"/>
  <c r="K576" i="5"/>
  <c r="L576" i="5"/>
  <c r="M576" i="5"/>
  <c r="K447" i="5"/>
  <c r="L447" i="5"/>
  <c r="M447" i="5"/>
  <c r="K2933" i="5"/>
  <c r="L2933" i="5"/>
  <c r="M2933" i="5"/>
  <c r="K1795" i="5"/>
  <c r="L1795" i="5"/>
  <c r="M1795" i="5"/>
  <c r="K1586" i="5"/>
  <c r="L1586" i="5"/>
  <c r="M1586" i="5"/>
  <c r="K2658" i="5"/>
  <c r="L2658" i="5"/>
  <c r="M2658" i="5"/>
  <c r="K3742" i="5"/>
  <c r="L3742" i="5"/>
  <c r="M3742" i="5"/>
  <c r="K2475" i="5"/>
  <c r="L2475" i="5"/>
  <c r="M2475" i="5"/>
  <c r="K1115" i="5"/>
  <c r="L1115" i="5"/>
  <c r="M1115" i="5"/>
  <c r="K2288" i="5"/>
  <c r="L2288" i="5"/>
  <c r="M2288" i="5"/>
  <c r="K3570" i="5"/>
  <c r="L3570" i="5"/>
  <c r="M3570" i="5"/>
  <c r="K1953" i="5"/>
  <c r="L1953" i="5"/>
  <c r="M1953" i="5"/>
  <c r="K817" i="5"/>
  <c r="L817" i="5"/>
  <c r="M817" i="5"/>
  <c r="K3513" i="5"/>
  <c r="L3513" i="5"/>
  <c r="M3513" i="5"/>
  <c r="K1220" i="5"/>
  <c r="L1220" i="5"/>
  <c r="M1220" i="5"/>
  <c r="K2887" i="5"/>
  <c r="L2887" i="5"/>
  <c r="M2887" i="5"/>
  <c r="K3071" i="5"/>
  <c r="L3071" i="5"/>
  <c r="M3071" i="5"/>
  <c r="K2648" i="5"/>
  <c r="L2648" i="5"/>
  <c r="M2648" i="5"/>
  <c r="K939" i="5"/>
  <c r="L939" i="5"/>
  <c r="M939" i="5"/>
  <c r="K1461" i="5"/>
  <c r="L1461" i="5"/>
  <c r="M1461" i="5"/>
  <c r="K3470" i="5"/>
  <c r="L3470" i="5"/>
  <c r="M3470" i="5"/>
  <c r="K1838" i="5"/>
  <c r="L1838" i="5"/>
  <c r="M1838" i="5"/>
  <c r="K210" i="5"/>
  <c r="L210" i="5"/>
  <c r="M210" i="5"/>
  <c r="K3209" i="5"/>
  <c r="L3209" i="5"/>
  <c r="M3209" i="5"/>
  <c r="K2038" i="5"/>
  <c r="L2038" i="5"/>
  <c r="M2038" i="5"/>
  <c r="K1346" i="5"/>
  <c r="L1346" i="5"/>
  <c r="M1346" i="5"/>
  <c r="K1689" i="5"/>
  <c r="L1689" i="5"/>
  <c r="M1689" i="5"/>
  <c r="K1326" i="5"/>
  <c r="L1326" i="5"/>
  <c r="M1326" i="5"/>
  <c r="K225" i="5"/>
  <c r="L225" i="5"/>
  <c r="M225" i="5"/>
  <c r="K279" i="5"/>
  <c r="L279" i="5"/>
  <c r="M279" i="5"/>
  <c r="K1232" i="5"/>
  <c r="L1232" i="5"/>
  <c r="M1232" i="5"/>
  <c r="K693" i="5"/>
  <c r="L693" i="5"/>
  <c r="M693" i="5"/>
  <c r="K1001" i="5"/>
  <c r="L1001" i="5"/>
  <c r="M1001" i="5"/>
  <c r="K3635" i="5"/>
  <c r="L3635" i="5"/>
  <c r="M3635" i="5"/>
  <c r="K3592" i="5"/>
  <c r="L3592" i="5"/>
  <c r="M3592" i="5"/>
  <c r="K1775" i="5"/>
  <c r="L1775" i="5"/>
  <c r="M1775" i="5"/>
  <c r="K1564" i="5"/>
  <c r="L1564" i="5"/>
  <c r="M1564" i="5"/>
  <c r="K2826" i="5"/>
  <c r="L2826" i="5"/>
  <c r="M2826" i="5"/>
  <c r="K1910" i="5"/>
  <c r="L1910" i="5"/>
  <c r="M1910" i="5"/>
  <c r="K3004" i="5"/>
  <c r="L3004" i="5"/>
  <c r="M3004" i="5"/>
  <c r="K3127" i="5"/>
  <c r="L3127" i="5"/>
  <c r="M3127" i="5"/>
  <c r="K1319" i="5"/>
  <c r="L1319" i="5"/>
  <c r="M1319" i="5"/>
  <c r="K976" i="5"/>
  <c r="L976" i="5"/>
  <c r="M976" i="5"/>
  <c r="K2254" i="5"/>
  <c r="L2254" i="5"/>
  <c r="M2254" i="5"/>
  <c r="K63" i="5"/>
  <c r="L63" i="5"/>
  <c r="M63" i="5"/>
  <c r="K2393" i="5"/>
  <c r="L2393" i="5"/>
  <c r="M2393" i="5"/>
  <c r="K151" i="5"/>
  <c r="L151" i="5"/>
  <c r="M151" i="5"/>
  <c r="K2121" i="5"/>
  <c r="L2121" i="5"/>
  <c r="M2121" i="5"/>
  <c r="K1521" i="5"/>
  <c r="L1521" i="5"/>
  <c r="M1521" i="5"/>
  <c r="K2857" i="5"/>
  <c r="L2857" i="5"/>
  <c r="M2857" i="5"/>
  <c r="K2759" i="5"/>
  <c r="L2759" i="5"/>
  <c r="M2759" i="5"/>
  <c r="K2012" i="5"/>
  <c r="L2012" i="5"/>
  <c r="M2012" i="5"/>
  <c r="K579" i="5"/>
  <c r="L579" i="5"/>
  <c r="M579" i="5"/>
  <c r="K1796" i="5"/>
  <c r="L1796" i="5"/>
  <c r="M1796" i="5"/>
  <c r="K521" i="5"/>
  <c r="L521" i="5"/>
  <c r="M521" i="5"/>
  <c r="K353" i="5"/>
  <c r="L353" i="5"/>
  <c r="M353" i="5"/>
  <c r="K1735" i="5"/>
  <c r="L1735" i="5"/>
  <c r="M1735" i="5"/>
  <c r="K1900" i="5"/>
  <c r="L1900" i="5"/>
  <c r="M1900" i="5"/>
  <c r="K883" i="5"/>
  <c r="L883" i="5"/>
  <c r="M883" i="5"/>
  <c r="K3473" i="5"/>
  <c r="L3473" i="5"/>
  <c r="M3473" i="5"/>
  <c r="K3401" i="5"/>
  <c r="L3401" i="5"/>
  <c r="M3401" i="5"/>
  <c r="K3087" i="5"/>
  <c r="L3087" i="5"/>
  <c r="M3087" i="5"/>
  <c r="K3849" i="5"/>
  <c r="L3849" i="5"/>
  <c r="M3849" i="5"/>
  <c r="K3058" i="5"/>
  <c r="L3058" i="5"/>
  <c r="M3058" i="5"/>
  <c r="K1535" i="5"/>
  <c r="L1535" i="5"/>
  <c r="M1535" i="5"/>
  <c r="K427" i="5"/>
  <c r="L427" i="5"/>
  <c r="M427" i="5"/>
  <c r="K86" i="5"/>
  <c r="L86" i="5"/>
  <c r="M86" i="5"/>
  <c r="K2006" i="5"/>
  <c r="L2006" i="5"/>
  <c r="M2006" i="5"/>
  <c r="K1087" i="5"/>
  <c r="L1087" i="5"/>
  <c r="M1087" i="5"/>
  <c r="K1950" i="5"/>
  <c r="L1950" i="5"/>
  <c r="M1950" i="5"/>
  <c r="K768" i="5"/>
  <c r="L768" i="5"/>
  <c r="M768" i="5"/>
  <c r="K3095" i="5"/>
  <c r="L3095" i="5"/>
  <c r="M3095" i="5"/>
  <c r="K983" i="5"/>
  <c r="L983" i="5"/>
  <c r="M983" i="5"/>
  <c r="K3809" i="5"/>
  <c r="L3809" i="5"/>
  <c r="M3809" i="5"/>
  <c r="K3331" i="5"/>
  <c r="L3331" i="5"/>
  <c r="M3331" i="5"/>
  <c r="K1463" i="5"/>
  <c r="L1463" i="5"/>
  <c r="M1463" i="5"/>
  <c r="K2459" i="5"/>
  <c r="L2459" i="5"/>
  <c r="M2459" i="5"/>
  <c r="K3263" i="5"/>
  <c r="L3263" i="5"/>
  <c r="M3263" i="5"/>
  <c r="K3500" i="5"/>
  <c r="L3500" i="5"/>
  <c r="M3500" i="5"/>
  <c r="K1891" i="5"/>
  <c r="L1891" i="5"/>
  <c r="M1891" i="5"/>
  <c r="K2289" i="5"/>
  <c r="L2289" i="5"/>
  <c r="M2289" i="5"/>
  <c r="K3447" i="5"/>
  <c r="L3447" i="5"/>
  <c r="M3447" i="5"/>
  <c r="K1610" i="5"/>
  <c r="L1610" i="5"/>
  <c r="M1610" i="5"/>
  <c r="K89" i="5"/>
  <c r="L89" i="5"/>
  <c r="M89" i="5"/>
  <c r="K3339" i="5"/>
  <c r="L3339" i="5"/>
  <c r="M3339" i="5"/>
  <c r="K2753" i="5"/>
  <c r="L2753" i="5"/>
  <c r="M2753" i="5"/>
  <c r="K3868" i="5"/>
  <c r="L3868" i="5"/>
  <c r="M3868" i="5"/>
  <c r="K842" i="5"/>
  <c r="L842" i="5"/>
  <c r="M842" i="5"/>
  <c r="K344" i="5"/>
  <c r="L344" i="5"/>
  <c r="M344" i="5"/>
  <c r="K1406" i="5"/>
  <c r="L1406" i="5"/>
  <c r="M1406" i="5"/>
  <c r="K2788" i="5"/>
  <c r="L2788" i="5"/>
  <c r="M2788" i="5"/>
  <c r="K3325" i="5"/>
  <c r="L3325" i="5"/>
  <c r="M3325" i="5"/>
  <c r="K1514" i="5"/>
  <c r="L1514" i="5"/>
  <c r="M1514" i="5"/>
  <c r="K2033" i="5"/>
  <c r="L2033" i="5"/>
  <c r="M2033" i="5"/>
  <c r="K2344" i="5"/>
  <c r="L2344" i="5"/>
  <c r="M2344" i="5"/>
  <c r="K2080" i="5"/>
  <c r="L2080" i="5"/>
  <c r="M2080" i="5"/>
  <c r="K672" i="5"/>
  <c r="L672" i="5"/>
  <c r="M672" i="5"/>
  <c r="K3186" i="5"/>
  <c r="L3186" i="5"/>
  <c r="M3186" i="5"/>
  <c r="K138" i="5"/>
  <c r="L138" i="5"/>
  <c r="M138" i="5"/>
  <c r="K1429" i="5"/>
  <c r="L1429" i="5"/>
  <c r="M1429" i="5"/>
  <c r="K3711" i="5"/>
  <c r="L3711" i="5"/>
  <c r="M3711" i="5"/>
  <c r="K915" i="5"/>
  <c r="L915" i="5"/>
  <c r="M915" i="5"/>
  <c r="K572" i="5"/>
  <c r="L572" i="5"/>
  <c r="M572" i="5"/>
  <c r="K855" i="5"/>
  <c r="L855" i="5"/>
  <c r="M855" i="5"/>
  <c r="K408" i="5"/>
  <c r="L408" i="5"/>
  <c r="M408" i="5"/>
  <c r="K1334" i="5"/>
  <c r="L1334" i="5"/>
  <c r="M1334" i="5"/>
  <c r="K3560" i="5"/>
  <c r="L3560" i="5"/>
  <c r="M3560" i="5"/>
  <c r="K869" i="5"/>
  <c r="L869" i="5"/>
  <c r="M869" i="5"/>
  <c r="K109" i="5"/>
  <c r="L109" i="5"/>
  <c r="M109" i="5"/>
  <c r="K2410" i="5"/>
  <c r="L2410" i="5"/>
  <c r="M2410" i="5"/>
  <c r="K2438" i="5"/>
  <c r="L2438" i="5"/>
  <c r="M2438" i="5"/>
  <c r="K162" i="5"/>
  <c r="L162" i="5"/>
  <c r="M162" i="5"/>
  <c r="K378" i="5"/>
  <c r="L378" i="5"/>
  <c r="M378" i="5"/>
  <c r="K3493" i="5"/>
  <c r="L3493" i="5"/>
  <c r="M3493" i="5"/>
  <c r="K2017" i="5"/>
  <c r="L2017" i="5"/>
  <c r="M2017" i="5"/>
  <c r="K2913" i="5"/>
  <c r="L2913" i="5"/>
  <c r="M2913" i="5"/>
  <c r="K3122" i="5"/>
  <c r="L3122" i="5"/>
  <c r="M3122" i="5"/>
  <c r="K2584" i="5"/>
  <c r="L2584" i="5"/>
  <c r="M2584" i="5"/>
  <c r="K3370" i="5"/>
  <c r="L3370" i="5"/>
  <c r="M3370" i="5"/>
  <c r="K2608" i="5"/>
  <c r="L2608" i="5"/>
  <c r="M2608" i="5"/>
  <c r="K2394" i="5"/>
  <c r="L2394" i="5"/>
  <c r="M2394" i="5"/>
  <c r="K3018" i="5"/>
  <c r="L3018" i="5"/>
  <c r="M3018" i="5"/>
  <c r="K1261" i="5"/>
  <c r="L1261" i="5"/>
  <c r="M1261" i="5"/>
  <c r="K2460" i="5"/>
  <c r="L2460" i="5"/>
  <c r="M2460" i="5"/>
  <c r="K734" i="5"/>
  <c r="L734" i="5"/>
  <c r="M734" i="5"/>
  <c r="K2271" i="5"/>
  <c r="L2271" i="5"/>
  <c r="M2271" i="5"/>
  <c r="K663" i="5"/>
  <c r="L663" i="5"/>
  <c r="M663" i="5"/>
  <c r="K2559" i="5"/>
  <c r="L2559" i="5"/>
  <c r="M2559" i="5"/>
  <c r="K3189" i="5"/>
  <c r="L3189" i="5"/>
  <c r="M3189" i="5"/>
  <c r="K848" i="5"/>
  <c r="L848" i="5"/>
  <c r="M848" i="5"/>
  <c r="K3619" i="5"/>
  <c r="L3619" i="5"/>
  <c r="M3619" i="5"/>
  <c r="K1529" i="5"/>
  <c r="L1529" i="5"/>
  <c r="M1529" i="5"/>
  <c r="K2785" i="5"/>
  <c r="L2785" i="5"/>
  <c r="M2785" i="5"/>
  <c r="K2806" i="5"/>
  <c r="L2806" i="5"/>
  <c r="M2806" i="5"/>
  <c r="K3418" i="5"/>
  <c r="L3418" i="5"/>
  <c r="M3418" i="5"/>
  <c r="K772" i="5"/>
  <c r="L772" i="5"/>
  <c r="M772" i="5"/>
  <c r="K3594" i="5"/>
  <c r="L3594" i="5"/>
  <c r="M3594" i="5"/>
  <c r="K950" i="5"/>
  <c r="L950" i="5"/>
  <c r="M950" i="5"/>
  <c r="K3248" i="5"/>
  <c r="L3248" i="5"/>
  <c r="M3248" i="5"/>
  <c r="K563" i="5"/>
  <c r="L563" i="5"/>
  <c r="M563" i="5"/>
  <c r="K3292" i="5"/>
  <c r="L3292" i="5"/>
  <c r="M3292" i="5"/>
  <c r="K313" i="5"/>
  <c r="L313" i="5"/>
  <c r="M313" i="5"/>
  <c r="K3751" i="5"/>
  <c r="L3751" i="5"/>
  <c r="M3751" i="5"/>
  <c r="K3443" i="5"/>
  <c r="L3443" i="5"/>
  <c r="M3443" i="5"/>
  <c r="K1224" i="5"/>
  <c r="L1224" i="5"/>
  <c r="M1224" i="5"/>
  <c r="K1533" i="5"/>
  <c r="L1533" i="5"/>
  <c r="M1533" i="5"/>
  <c r="K569" i="5"/>
  <c r="L569" i="5"/>
  <c r="M569" i="5"/>
  <c r="K1805" i="5"/>
  <c r="L1805" i="5"/>
  <c r="M1805" i="5"/>
  <c r="K992" i="5"/>
  <c r="L992" i="5"/>
  <c r="M992" i="5"/>
  <c r="K2274" i="5"/>
  <c r="L2274" i="5"/>
  <c r="M2274" i="5"/>
  <c r="K2771" i="5"/>
  <c r="L2771" i="5"/>
  <c r="M2771" i="5"/>
  <c r="K589" i="5"/>
  <c r="L589" i="5"/>
  <c r="M589" i="5"/>
  <c r="K3552" i="5"/>
  <c r="L3552" i="5"/>
  <c r="M3552" i="5"/>
  <c r="K519" i="5"/>
  <c r="L519" i="5"/>
  <c r="M519" i="5"/>
  <c r="K1019" i="5"/>
  <c r="L1019" i="5"/>
  <c r="M1019" i="5"/>
  <c r="K1454" i="5"/>
  <c r="L1454" i="5"/>
  <c r="M1454" i="5"/>
  <c r="K1794" i="5"/>
  <c r="L1794" i="5"/>
  <c r="M1794" i="5"/>
  <c r="K709" i="5"/>
  <c r="L709" i="5"/>
  <c r="M709" i="5"/>
  <c r="K1229" i="5"/>
  <c r="L1229" i="5"/>
  <c r="M1229" i="5"/>
  <c r="K2386" i="5"/>
  <c r="L2386" i="5"/>
  <c r="M2386" i="5"/>
  <c r="K431" i="5"/>
  <c r="L431" i="5"/>
  <c r="M431" i="5"/>
  <c r="K2307" i="5"/>
  <c r="L2307" i="5"/>
  <c r="M2307" i="5"/>
  <c r="K2212" i="5"/>
  <c r="L2212" i="5"/>
  <c r="M2212" i="5"/>
  <c r="K3568" i="5"/>
  <c r="L3568" i="5"/>
  <c r="M3568" i="5"/>
  <c r="K2698" i="5"/>
  <c r="L2698" i="5"/>
  <c r="M2698" i="5"/>
  <c r="K492" i="5"/>
  <c r="L492" i="5"/>
  <c r="M492" i="5"/>
  <c r="K3828" i="5"/>
  <c r="L3828" i="5"/>
  <c r="M3828" i="5"/>
  <c r="K78" i="5"/>
  <c r="L78" i="5"/>
  <c r="M78" i="5"/>
  <c r="K483" i="5"/>
  <c r="L483" i="5"/>
  <c r="M483" i="5"/>
  <c r="K2373" i="5"/>
  <c r="L2373" i="5"/>
  <c r="M2373" i="5"/>
  <c r="K3164" i="5"/>
  <c r="L3164" i="5"/>
  <c r="M3164" i="5"/>
  <c r="K3423" i="5"/>
  <c r="L3423" i="5"/>
  <c r="M3423" i="5"/>
  <c r="K1122" i="5"/>
  <c r="L1122" i="5"/>
  <c r="M1122" i="5"/>
  <c r="K3380" i="5"/>
  <c r="L3380" i="5"/>
  <c r="M3380" i="5"/>
  <c r="K180" i="5"/>
  <c r="L180" i="5"/>
  <c r="M180" i="5"/>
  <c r="K2518" i="5"/>
  <c r="L2518" i="5"/>
  <c r="M2518" i="5"/>
  <c r="K712" i="5"/>
  <c r="L712" i="5"/>
  <c r="M712" i="5"/>
  <c r="K2084" i="5"/>
  <c r="L2084" i="5"/>
  <c r="M2084" i="5"/>
  <c r="K3841" i="5"/>
  <c r="L3841" i="5"/>
  <c r="M3841" i="5"/>
  <c r="K2056" i="5"/>
  <c r="L2056" i="5"/>
  <c r="M2056" i="5"/>
  <c r="K3161" i="5"/>
  <c r="L3161" i="5"/>
  <c r="M3161" i="5"/>
  <c r="K968" i="5"/>
  <c r="L968" i="5"/>
  <c r="M968" i="5"/>
  <c r="K2089" i="5"/>
  <c r="L2089" i="5"/>
  <c r="M2089" i="5"/>
  <c r="K2478" i="5"/>
  <c r="L2478" i="5"/>
  <c r="M2478" i="5"/>
  <c r="K794" i="5"/>
  <c r="L794" i="5"/>
  <c r="M794" i="5"/>
  <c r="K287" i="5"/>
  <c r="L287" i="5"/>
  <c r="M287" i="5"/>
  <c r="K2143" i="5"/>
  <c r="L2143" i="5"/>
  <c r="M2143" i="5"/>
  <c r="K2993" i="5"/>
  <c r="L2993" i="5"/>
  <c r="M2993" i="5"/>
  <c r="K1832" i="5"/>
  <c r="L1832" i="5"/>
  <c r="M1832" i="5"/>
  <c r="K124" i="5"/>
  <c r="L124" i="5"/>
  <c r="M124" i="5"/>
  <c r="K1552" i="5"/>
  <c r="L1552" i="5"/>
  <c r="M1552" i="5"/>
  <c r="K3200" i="5"/>
  <c r="L3200" i="5"/>
  <c r="M3200" i="5"/>
  <c r="K2924" i="5"/>
  <c r="L2924" i="5"/>
  <c r="M2924" i="5"/>
  <c r="K877" i="5"/>
  <c r="L877" i="5"/>
  <c r="M877" i="5"/>
  <c r="K170" i="5"/>
  <c r="L170" i="5"/>
  <c r="M170" i="5"/>
  <c r="K2632" i="5"/>
  <c r="L2632" i="5"/>
  <c r="M2632" i="5"/>
  <c r="K493" i="5"/>
  <c r="L493" i="5"/>
  <c r="M493" i="5"/>
  <c r="K2428" i="5"/>
  <c r="L2428" i="5"/>
  <c r="M2428" i="5"/>
  <c r="K2726" i="5"/>
  <c r="L2726" i="5"/>
  <c r="M2726" i="5"/>
  <c r="K2728" i="5"/>
  <c r="L2728" i="5"/>
  <c r="M2728" i="5"/>
  <c r="K1400" i="5"/>
  <c r="L1400" i="5"/>
  <c r="M1400" i="5"/>
  <c r="K1250" i="5"/>
  <c r="L1250" i="5"/>
  <c r="M1250" i="5"/>
  <c r="K462" i="5"/>
  <c r="L462" i="5"/>
  <c r="M462" i="5"/>
  <c r="K3874" i="5"/>
  <c r="L3874" i="5"/>
  <c r="M3874" i="5"/>
  <c r="K1078" i="5"/>
  <c r="L1078" i="5"/>
  <c r="M1078" i="5"/>
  <c r="K628" i="5"/>
  <c r="L628" i="5"/>
  <c r="M628" i="5"/>
  <c r="K3149" i="5"/>
  <c r="L3149" i="5"/>
  <c r="M3149" i="5"/>
  <c r="K1797" i="5"/>
  <c r="L1797" i="5"/>
  <c r="M1797" i="5"/>
  <c r="K1073" i="5"/>
  <c r="L1073" i="5"/>
  <c r="M1073" i="5"/>
  <c r="K393" i="5"/>
  <c r="L393" i="5"/>
  <c r="M393" i="5"/>
  <c r="K1459" i="5"/>
  <c r="L1459" i="5"/>
  <c r="M1459" i="5"/>
  <c r="K178" i="5"/>
  <c r="L178" i="5"/>
  <c r="M178" i="5"/>
  <c r="K3232" i="5"/>
  <c r="L3232" i="5"/>
  <c r="M3232" i="5"/>
  <c r="K3530" i="5"/>
  <c r="L3530" i="5"/>
  <c r="M3530" i="5"/>
  <c r="K395" i="5"/>
  <c r="L395" i="5"/>
  <c r="M395" i="5"/>
  <c r="K946" i="5"/>
  <c r="L946" i="5"/>
  <c r="M946" i="5"/>
  <c r="K1711" i="5"/>
  <c r="L1711" i="5"/>
  <c r="M1711" i="5"/>
  <c r="K1607" i="5"/>
  <c r="L1607" i="5"/>
  <c r="M1607" i="5"/>
  <c r="K2282" i="5"/>
  <c r="L2282" i="5"/>
  <c r="M2282" i="5"/>
  <c r="K3586" i="5"/>
  <c r="L3586" i="5"/>
  <c r="M3586" i="5"/>
  <c r="K2780" i="5"/>
  <c r="L2780" i="5"/>
  <c r="M2780" i="5"/>
  <c r="K356" i="5"/>
  <c r="L356" i="5"/>
  <c r="M356" i="5"/>
  <c r="K484" i="5"/>
  <c r="L484" i="5"/>
  <c r="M484" i="5"/>
  <c r="K686" i="5"/>
  <c r="L686" i="5"/>
  <c r="M686" i="5"/>
  <c r="K1483" i="5"/>
  <c r="L1483" i="5"/>
  <c r="M1483" i="5"/>
  <c r="K1036" i="5"/>
  <c r="L1036" i="5"/>
  <c r="M1036" i="5"/>
  <c r="K3192" i="5"/>
  <c r="L3192" i="5"/>
  <c r="M3192" i="5"/>
  <c r="K486" i="5"/>
  <c r="L486" i="5"/>
  <c r="M486" i="5"/>
  <c r="K1196" i="5"/>
  <c r="L1196" i="5"/>
  <c r="M1196" i="5"/>
  <c r="K1316" i="5"/>
  <c r="L1316" i="5"/>
  <c r="M1316" i="5"/>
  <c r="K243" i="5"/>
  <c r="L243" i="5"/>
  <c r="M243" i="5"/>
  <c r="K1526" i="5"/>
  <c r="L1526" i="5"/>
  <c r="M1526" i="5"/>
  <c r="K1902" i="5"/>
  <c r="L1902" i="5"/>
  <c r="M1902" i="5"/>
  <c r="K1646" i="5"/>
  <c r="L1646" i="5"/>
  <c r="M1646" i="5"/>
  <c r="K3373" i="5"/>
  <c r="L3373" i="5"/>
  <c r="M3373" i="5"/>
  <c r="K1653" i="5"/>
  <c r="L1653" i="5"/>
  <c r="M1653" i="5"/>
  <c r="K578" i="5"/>
  <c r="L578" i="5"/>
  <c r="M578" i="5"/>
  <c r="K3311" i="5"/>
  <c r="L3311" i="5"/>
  <c r="M3311" i="5"/>
  <c r="K3167" i="5"/>
  <c r="L3167" i="5"/>
  <c r="M3167" i="5"/>
  <c r="K620" i="5"/>
  <c r="L620" i="5"/>
  <c r="M620" i="5"/>
  <c r="K1518" i="5"/>
  <c r="L1518" i="5"/>
  <c r="M1518" i="5"/>
  <c r="K2910" i="5"/>
  <c r="L2910" i="5"/>
  <c r="M2910" i="5"/>
  <c r="K1884" i="5"/>
  <c r="L1884" i="5"/>
  <c r="M1884" i="5"/>
  <c r="K3577" i="5"/>
  <c r="L3577" i="5"/>
  <c r="M3577" i="5"/>
  <c r="K3844" i="5"/>
  <c r="L3844" i="5"/>
  <c r="M3844" i="5"/>
  <c r="K1700" i="5"/>
  <c r="L1700" i="5"/>
  <c r="M1700" i="5"/>
  <c r="K1253" i="5"/>
  <c r="L1253" i="5"/>
  <c r="M1253" i="5"/>
  <c r="K1747" i="5"/>
  <c r="L1747" i="5"/>
  <c r="M1747" i="5"/>
  <c r="K3508" i="5"/>
  <c r="L3508" i="5"/>
  <c r="M3508" i="5"/>
  <c r="K1623" i="5"/>
  <c r="L1623" i="5"/>
  <c r="M1623" i="5"/>
  <c r="K2172" i="5"/>
  <c r="L2172" i="5"/>
  <c r="M2172" i="5"/>
  <c r="K2024" i="5"/>
  <c r="L2024" i="5"/>
  <c r="M2024" i="5"/>
  <c r="K3779" i="5"/>
  <c r="L3779" i="5"/>
  <c r="M3779" i="5"/>
  <c r="K3610" i="5"/>
  <c r="L3610" i="5"/>
  <c r="M3610" i="5"/>
  <c r="K2626" i="5"/>
  <c r="L2626" i="5"/>
  <c r="M2626" i="5"/>
  <c r="K2183" i="5"/>
  <c r="L2183" i="5"/>
  <c r="M2183" i="5"/>
  <c r="K2388" i="5"/>
  <c r="L2388" i="5"/>
  <c r="M2388" i="5"/>
  <c r="K3129" i="5"/>
  <c r="L3129" i="5"/>
  <c r="M3129" i="5"/>
  <c r="K533" i="5"/>
  <c r="L533" i="5"/>
  <c r="M533" i="5"/>
  <c r="K2436" i="5"/>
  <c r="L2436" i="5"/>
  <c r="M2436" i="5"/>
  <c r="K701" i="5"/>
  <c r="L701" i="5"/>
  <c r="M701" i="5"/>
  <c r="K3266" i="5"/>
  <c r="L3266" i="5"/>
  <c r="M3266" i="5"/>
  <c r="K1162" i="5"/>
  <c r="L1162" i="5"/>
  <c r="M1162" i="5"/>
  <c r="K1840" i="5"/>
  <c r="L1840" i="5"/>
  <c r="M1840" i="5"/>
  <c r="K1069" i="5"/>
  <c r="L1069" i="5"/>
  <c r="M1069" i="5"/>
  <c r="K3718" i="5"/>
  <c r="L3718" i="5"/>
  <c r="M3718" i="5"/>
  <c r="K300" i="5"/>
  <c r="L300" i="5"/>
  <c r="M300" i="5"/>
  <c r="K3299" i="5"/>
  <c r="L3299" i="5"/>
  <c r="M3299" i="5"/>
  <c r="K1626" i="5"/>
  <c r="L1626" i="5"/>
  <c r="M1626" i="5"/>
  <c r="K2476" i="5"/>
  <c r="L2476" i="5"/>
  <c r="M2476" i="5"/>
  <c r="K925" i="5"/>
  <c r="L925" i="5"/>
  <c r="M925" i="5"/>
  <c r="K99" i="5"/>
  <c r="L99" i="5"/>
  <c r="M99" i="5"/>
  <c r="K419" i="5"/>
  <c r="L419" i="5"/>
  <c r="M419" i="5"/>
  <c r="K416" i="5"/>
  <c r="L416" i="5"/>
  <c r="M416" i="5"/>
  <c r="K2842" i="5"/>
  <c r="L2842" i="5"/>
  <c r="M2842" i="5"/>
  <c r="K941" i="5"/>
  <c r="L941" i="5"/>
  <c r="M941" i="5"/>
  <c r="K3465" i="5"/>
  <c r="L3465" i="5"/>
  <c r="M3465" i="5"/>
  <c r="K949" i="5"/>
  <c r="L949" i="5"/>
  <c r="M949" i="5"/>
  <c r="K131" i="5"/>
  <c r="L131" i="5"/>
  <c r="M131" i="5"/>
  <c r="K2030" i="5"/>
  <c r="L2030" i="5"/>
  <c r="M2030" i="5"/>
  <c r="K622" i="5"/>
  <c r="L622" i="5"/>
  <c r="M622" i="5"/>
  <c r="K2996" i="5"/>
  <c r="L2996" i="5"/>
  <c r="M2996" i="5"/>
  <c r="K1849" i="5"/>
  <c r="L1849" i="5"/>
  <c r="M1849" i="5"/>
  <c r="K3787" i="5"/>
  <c r="L3787" i="5"/>
  <c r="M3787" i="5"/>
  <c r="K1994" i="5"/>
  <c r="L1994" i="5"/>
  <c r="M1994" i="5"/>
  <c r="K528" i="5"/>
  <c r="L528" i="5"/>
  <c r="M528" i="5"/>
  <c r="K292" i="5"/>
  <c r="L292" i="5"/>
  <c r="M292" i="5"/>
  <c r="K1202" i="5"/>
  <c r="L1202" i="5"/>
  <c r="M1202" i="5"/>
  <c r="K50" i="5"/>
  <c r="L50" i="5"/>
  <c r="M50" i="5"/>
  <c r="K3347" i="5"/>
  <c r="L3347" i="5"/>
  <c r="M3347" i="5"/>
  <c r="K1200" i="5"/>
  <c r="L1200" i="5"/>
  <c r="M1200" i="5"/>
  <c r="K3171" i="5"/>
  <c r="L3171" i="5"/>
  <c r="M3171" i="5"/>
  <c r="K60" i="5"/>
  <c r="L60" i="5"/>
  <c r="M60" i="5"/>
  <c r="K2070" i="5"/>
  <c r="L2070" i="5"/>
  <c r="M2070" i="5"/>
  <c r="K1845" i="5"/>
  <c r="L1845" i="5"/>
  <c r="M1845" i="5"/>
  <c r="K1730" i="5"/>
  <c r="L1730" i="5"/>
  <c r="M1730" i="5"/>
  <c r="K2082" i="5"/>
  <c r="L2082" i="5"/>
  <c r="M2082" i="5"/>
  <c r="K1176" i="5"/>
  <c r="L1176" i="5"/>
  <c r="M1176" i="5"/>
  <c r="K571" i="5"/>
  <c r="L571" i="5"/>
  <c r="M571" i="5"/>
  <c r="K1502" i="5"/>
  <c r="L1502" i="5"/>
  <c r="M1502" i="5"/>
  <c r="K961" i="5"/>
  <c r="L961" i="5"/>
  <c r="M961" i="5"/>
  <c r="K2201" i="5"/>
  <c r="L2201" i="5"/>
  <c r="M2201" i="5"/>
  <c r="K2953" i="5"/>
  <c r="L2953" i="5"/>
  <c r="M2953" i="5"/>
  <c r="K2324" i="5"/>
  <c r="L2324" i="5"/>
  <c r="M2324" i="5"/>
  <c r="K2521" i="5"/>
  <c r="L2521" i="5"/>
  <c r="M2521" i="5"/>
  <c r="K3016" i="5"/>
  <c r="L3016" i="5"/>
  <c r="M3016" i="5"/>
  <c r="K373" i="5"/>
  <c r="L373" i="5"/>
  <c r="M373" i="5"/>
  <c r="K2227" i="5"/>
  <c r="L2227" i="5"/>
  <c r="M2227" i="5"/>
  <c r="K3688" i="5"/>
  <c r="L3688" i="5"/>
  <c r="M3688" i="5"/>
  <c r="K2454" i="5"/>
  <c r="L2454" i="5"/>
  <c r="M2454" i="5"/>
  <c r="K3715" i="5"/>
  <c r="L3715" i="5"/>
  <c r="M3715" i="5"/>
  <c r="K316" i="5"/>
  <c r="L316" i="5"/>
  <c r="M316" i="5"/>
  <c r="K1729" i="5"/>
  <c r="L1729" i="5"/>
  <c r="M1729" i="5"/>
  <c r="K1808" i="5"/>
  <c r="L1808" i="5"/>
  <c r="M1808" i="5"/>
  <c r="K727" i="5"/>
  <c r="L727" i="5"/>
  <c r="M727" i="5"/>
  <c r="K2462" i="5"/>
  <c r="L2462" i="5"/>
  <c r="M2462" i="5"/>
  <c r="K3267" i="5"/>
  <c r="L3267" i="5"/>
  <c r="M3267" i="5"/>
  <c r="K3517" i="5"/>
  <c r="L3517" i="5"/>
  <c r="M3517" i="5"/>
  <c r="K635" i="5"/>
  <c r="L635" i="5"/>
  <c r="M635" i="5"/>
  <c r="K3534" i="5"/>
  <c r="L3534" i="5"/>
  <c r="M3534" i="5"/>
  <c r="K1820" i="5"/>
  <c r="L1820" i="5"/>
  <c r="M1820" i="5"/>
  <c r="K2406" i="5"/>
  <c r="L2406" i="5"/>
  <c r="M2406" i="5"/>
  <c r="K1485" i="5"/>
  <c r="L1485" i="5"/>
  <c r="M1485" i="5"/>
  <c r="K3507" i="5"/>
  <c r="L3507" i="5"/>
  <c r="M3507" i="5"/>
  <c r="K350" i="5"/>
  <c r="L350" i="5"/>
  <c r="M350" i="5"/>
  <c r="K429" i="5"/>
  <c r="L429" i="5"/>
  <c r="M429" i="5"/>
  <c r="K2322" i="5"/>
  <c r="L2322" i="5"/>
  <c r="M2322" i="5"/>
  <c r="K2495" i="5"/>
  <c r="L2495" i="5"/>
  <c r="M2495" i="5"/>
  <c r="K2719" i="5"/>
  <c r="L2719" i="5"/>
  <c r="M2719" i="5"/>
  <c r="K1052" i="5"/>
  <c r="L1052" i="5"/>
  <c r="M1052" i="5"/>
  <c r="K1021" i="5"/>
  <c r="L1021" i="5"/>
  <c r="M1021" i="5"/>
  <c r="K345" i="5"/>
  <c r="L345" i="5"/>
  <c r="M345" i="5"/>
  <c r="K1142" i="5"/>
  <c r="L1142" i="5"/>
  <c r="M1142" i="5"/>
  <c r="K2315" i="5"/>
  <c r="L2315" i="5"/>
  <c r="M2315" i="5"/>
  <c r="K118" i="5"/>
  <c r="L118" i="5"/>
  <c r="M118" i="5"/>
  <c r="K165" i="5"/>
  <c r="L165" i="5"/>
  <c r="M165" i="5"/>
  <c r="K2445" i="5"/>
  <c r="L2445" i="5"/>
  <c r="M2445" i="5"/>
  <c r="K1905" i="5"/>
  <c r="L1905" i="5"/>
  <c r="M1905" i="5"/>
  <c r="K1515" i="5"/>
  <c r="L1515" i="5"/>
  <c r="M1515" i="5"/>
  <c r="K3115" i="5"/>
  <c r="L3115" i="5"/>
  <c r="M3115" i="5"/>
  <c r="K750" i="5"/>
  <c r="L750" i="5"/>
  <c r="M750" i="5"/>
  <c r="K2266" i="5"/>
  <c r="L2266" i="5"/>
  <c r="M2266" i="5"/>
  <c r="K1932" i="5"/>
  <c r="L1932" i="5"/>
  <c r="M1932" i="5"/>
  <c r="K625" i="5"/>
  <c r="L625" i="5"/>
  <c r="M625" i="5"/>
  <c r="K2019" i="5"/>
  <c r="L2019" i="5"/>
  <c r="M2019" i="5"/>
  <c r="K139" i="5"/>
  <c r="L139" i="5"/>
  <c r="M139" i="5"/>
  <c r="K2310" i="5"/>
  <c r="L2310" i="5"/>
  <c r="M2310" i="5"/>
  <c r="K2468" i="5"/>
  <c r="L2468" i="5"/>
  <c r="M2468" i="5"/>
  <c r="K1272" i="5"/>
  <c r="L1272" i="5"/>
  <c r="M1272" i="5"/>
  <c r="K742" i="5"/>
  <c r="L742" i="5"/>
  <c r="M742" i="5"/>
  <c r="K2992" i="5"/>
  <c r="L2992" i="5"/>
  <c r="M2992" i="5"/>
  <c r="K2565" i="5"/>
  <c r="L2565" i="5"/>
  <c r="M2565" i="5"/>
  <c r="K460" i="5"/>
  <c r="L460" i="5"/>
  <c r="M460" i="5"/>
  <c r="K102" i="5"/>
  <c r="L102" i="5"/>
  <c r="M102" i="5"/>
  <c r="K2690" i="5"/>
  <c r="L2690" i="5"/>
  <c r="M2690" i="5"/>
  <c r="K81" i="5"/>
  <c r="L81" i="5"/>
  <c r="M81" i="5"/>
  <c r="K1856" i="5"/>
  <c r="L1856" i="5"/>
  <c r="M1856" i="5"/>
  <c r="K516" i="5"/>
  <c r="L516" i="5"/>
  <c r="M516" i="5"/>
  <c r="K1066" i="5"/>
  <c r="L1066" i="5"/>
  <c r="M1066" i="5"/>
  <c r="K3527" i="5"/>
  <c r="L3527" i="5"/>
  <c r="M3527" i="5"/>
  <c r="K753" i="5"/>
  <c r="L753" i="5"/>
  <c r="M753" i="5"/>
  <c r="K271" i="5"/>
  <c r="L271" i="5"/>
  <c r="M271" i="5"/>
  <c r="K1353" i="5"/>
  <c r="L1353" i="5"/>
  <c r="M1353" i="5"/>
  <c r="K3175" i="5"/>
  <c r="L3175" i="5"/>
  <c r="M3175" i="5"/>
  <c r="K3408" i="5"/>
  <c r="L3408" i="5"/>
  <c r="M3408" i="5"/>
  <c r="K1916" i="5"/>
  <c r="L1916" i="5"/>
  <c r="M1916" i="5"/>
  <c r="K1642" i="5"/>
  <c r="L1642" i="5"/>
  <c r="M1642" i="5"/>
  <c r="K2903" i="5"/>
  <c r="L2903" i="5"/>
  <c r="M2903" i="5"/>
  <c r="K157" i="5"/>
  <c r="L157" i="5"/>
  <c r="M157" i="5"/>
  <c r="K295" i="5"/>
  <c r="L295" i="5"/>
  <c r="M295" i="5"/>
  <c r="K1098" i="5"/>
  <c r="L1098" i="5"/>
  <c r="M1098" i="5"/>
  <c r="K3511" i="5"/>
  <c r="L3511" i="5"/>
  <c r="M3511" i="5"/>
  <c r="K3607" i="5"/>
  <c r="L3607" i="5"/>
  <c r="M3607" i="5"/>
  <c r="K2955" i="5"/>
  <c r="L2955" i="5"/>
  <c r="M2955" i="5"/>
  <c r="K2046" i="5"/>
  <c r="L2046" i="5"/>
  <c r="M2046" i="5"/>
  <c r="K2335" i="5"/>
  <c r="L2335" i="5"/>
  <c r="M2335" i="5"/>
  <c r="K211" i="5"/>
  <c r="L211" i="5"/>
  <c r="M211" i="5"/>
  <c r="K2540" i="5"/>
  <c r="L2540" i="5"/>
  <c r="M2540" i="5"/>
  <c r="K1827" i="5"/>
  <c r="L1827" i="5"/>
  <c r="M1827" i="5"/>
  <c r="K1628" i="5"/>
  <c r="L1628" i="5"/>
  <c r="M1628" i="5"/>
  <c r="K3584" i="5"/>
  <c r="L3584" i="5"/>
  <c r="M3584" i="5"/>
  <c r="K776" i="5"/>
  <c r="L776" i="5"/>
  <c r="M776" i="5"/>
  <c r="K452" i="5"/>
  <c r="L452" i="5"/>
  <c r="M452" i="5"/>
  <c r="K3245" i="5"/>
  <c r="L3245" i="5"/>
  <c r="M3245" i="5"/>
  <c r="K2766" i="5"/>
  <c r="L2766" i="5"/>
  <c r="M2766" i="5"/>
  <c r="K285" i="5"/>
  <c r="L285" i="5"/>
  <c r="M285" i="5"/>
  <c r="K1029" i="5"/>
  <c r="L1029" i="5"/>
  <c r="M1029" i="5"/>
  <c r="K3795" i="5"/>
  <c r="L3795" i="5"/>
  <c r="M3795" i="5"/>
  <c r="K2747" i="5"/>
  <c r="L2747" i="5"/>
  <c r="M2747" i="5"/>
  <c r="K3692" i="5"/>
  <c r="L3692" i="5"/>
  <c r="M3692" i="5"/>
  <c r="K2884" i="5"/>
  <c r="L2884" i="5"/>
  <c r="M2884" i="5"/>
  <c r="K2865" i="5"/>
  <c r="L2865" i="5"/>
  <c r="M2865" i="5"/>
  <c r="K1428" i="5"/>
  <c r="L1428" i="5"/>
  <c r="M1428" i="5"/>
  <c r="K666" i="5"/>
  <c r="L666" i="5"/>
  <c r="M666" i="5"/>
  <c r="K248" i="5"/>
  <c r="L248" i="5"/>
  <c r="M248" i="5"/>
  <c r="K3363" i="5"/>
  <c r="L3363" i="5"/>
  <c r="M3363" i="5"/>
  <c r="K1967" i="5"/>
  <c r="L1967" i="5"/>
  <c r="M1967" i="5"/>
  <c r="K640" i="5"/>
  <c r="L640" i="5"/>
  <c r="M640" i="5"/>
  <c r="K2707" i="5"/>
  <c r="L2707" i="5"/>
  <c r="M2707" i="5"/>
  <c r="K2225" i="5"/>
  <c r="L2225" i="5"/>
  <c r="M2225" i="5"/>
  <c r="K2782" i="5"/>
  <c r="L2782" i="5"/>
  <c r="M2782" i="5"/>
  <c r="K478" i="5"/>
  <c r="L478" i="5"/>
  <c r="M478" i="5"/>
  <c r="K1119" i="5"/>
  <c r="L1119" i="5"/>
  <c r="M1119" i="5"/>
  <c r="K3035" i="5"/>
  <c r="L3035" i="5"/>
  <c r="M3035" i="5"/>
  <c r="K423" i="5"/>
  <c r="L423" i="5"/>
  <c r="M423" i="5"/>
  <c r="K3213" i="5"/>
  <c r="L3213" i="5"/>
  <c r="M3213" i="5"/>
  <c r="K331" i="5"/>
  <c r="L331" i="5"/>
  <c r="M331" i="5"/>
  <c r="K82" i="5"/>
  <c r="L82" i="5"/>
  <c r="M82" i="5"/>
  <c r="K3538" i="5"/>
  <c r="L3538" i="5"/>
  <c r="M3538" i="5"/>
  <c r="K1112" i="5"/>
  <c r="L1112" i="5"/>
  <c r="M1112" i="5"/>
  <c r="K3269" i="5"/>
  <c r="L3269" i="5"/>
  <c r="M3269" i="5"/>
  <c r="K2978" i="5"/>
  <c r="L2978" i="5"/>
  <c r="M2978" i="5"/>
  <c r="K1193" i="5"/>
  <c r="L1193" i="5"/>
  <c r="M1193" i="5"/>
  <c r="K2722" i="5"/>
  <c r="L2722" i="5"/>
  <c r="M2722" i="5"/>
  <c r="K2497" i="5"/>
  <c r="L2497" i="5"/>
  <c r="M2497" i="5"/>
  <c r="K1769" i="5"/>
  <c r="L1769" i="5"/>
  <c r="M1769" i="5"/>
  <c r="K229" i="5"/>
  <c r="L229" i="5"/>
  <c r="M229" i="5"/>
  <c r="K1836" i="5"/>
  <c r="L1836" i="5"/>
  <c r="M1836" i="5"/>
  <c r="K1376" i="5"/>
  <c r="L1376" i="5"/>
  <c r="M1376" i="5"/>
  <c r="K1818" i="5"/>
  <c r="L1818" i="5"/>
  <c r="M1818" i="5"/>
  <c r="K2381" i="5"/>
  <c r="L2381" i="5"/>
  <c r="M2381" i="5"/>
  <c r="K2912" i="5"/>
  <c r="L2912" i="5"/>
  <c r="M2912" i="5"/>
  <c r="K524" i="5"/>
  <c r="L524" i="5"/>
  <c r="M524" i="5"/>
  <c r="K1999" i="5"/>
  <c r="L1999" i="5"/>
  <c r="M1999" i="5"/>
  <c r="K1690" i="5"/>
  <c r="L1690" i="5"/>
  <c r="M1690" i="5"/>
  <c r="K2610" i="5"/>
  <c r="L2610" i="5"/>
  <c r="M2610" i="5"/>
  <c r="K469" i="5"/>
  <c r="L469" i="5"/>
  <c r="M469" i="5"/>
  <c r="K3350" i="5"/>
  <c r="L3350" i="5"/>
  <c r="M3350" i="5"/>
  <c r="K3068" i="5"/>
  <c r="L3068" i="5"/>
  <c r="M3068" i="5"/>
  <c r="K2486" i="5"/>
  <c r="L2486" i="5"/>
  <c r="M2486" i="5"/>
  <c r="K1135" i="5"/>
  <c r="L1135" i="5"/>
  <c r="M1135" i="5"/>
  <c r="K1491" i="5"/>
  <c r="L1491" i="5"/>
  <c r="M1491" i="5"/>
  <c r="K2188" i="5"/>
  <c r="L2188" i="5"/>
  <c r="M2188" i="5"/>
  <c r="K1555" i="5"/>
  <c r="L1555" i="5"/>
  <c r="M1555" i="5"/>
  <c r="K3429" i="5"/>
  <c r="L3429" i="5"/>
  <c r="M3429" i="5"/>
  <c r="K704" i="5"/>
  <c r="L704" i="5"/>
  <c r="M704" i="5"/>
  <c r="K1676" i="5"/>
  <c r="L1676" i="5"/>
  <c r="M1676" i="5"/>
  <c r="K2100" i="5"/>
  <c r="L2100" i="5"/>
  <c r="M2100" i="5"/>
  <c r="K2269" i="5"/>
  <c r="L2269" i="5"/>
  <c r="M2269" i="5"/>
  <c r="K2756" i="5"/>
  <c r="L2756" i="5"/>
  <c r="M2756" i="5"/>
  <c r="K3398" i="5"/>
  <c r="L3398" i="5"/>
  <c r="M3398" i="5"/>
  <c r="K2049" i="5"/>
  <c r="L2049" i="5"/>
  <c r="M2049" i="5"/>
  <c r="K556" i="5"/>
  <c r="L556" i="5"/>
  <c r="M556" i="5"/>
  <c r="K58" i="5"/>
  <c r="L58" i="5"/>
  <c r="M58" i="5"/>
  <c r="K1615" i="5"/>
  <c r="L1615" i="5"/>
  <c r="M1615" i="5"/>
  <c r="K2326" i="5"/>
  <c r="L2326" i="5"/>
  <c r="M2326" i="5"/>
  <c r="K2713" i="5"/>
  <c r="L2713" i="5"/>
  <c r="M2713" i="5"/>
  <c r="K1393" i="5"/>
  <c r="L1393" i="5"/>
  <c r="M1393" i="5"/>
  <c r="K2931" i="5"/>
  <c r="L2931" i="5"/>
  <c r="M2931" i="5"/>
  <c r="K1384" i="5"/>
  <c r="L1384" i="5"/>
  <c r="M1384" i="5"/>
  <c r="K2302" i="5"/>
  <c r="L2302" i="5"/>
  <c r="M2302" i="5"/>
  <c r="K1138" i="5"/>
  <c r="L1138" i="5"/>
  <c r="M1138" i="5"/>
  <c r="K346" i="5"/>
  <c r="L346" i="5"/>
  <c r="M346" i="5"/>
  <c r="K1404" i="5"/>
  <c r="L1404" i="5"/>
  <c r="M1404" i="5"/>
  <c r="K3206" i="5"/>
  <c r="L3206" i="5"/>
  <c r="M3206" i="5"/>
  <c r="K1279" i="5"/>
  <c r="L1279" i="5"/>
  <c r="M1279" i="5"/>
  <c r="K3602" i="5"/>
  <c r="L3602" i="5"/>
  <c r="M3602" i="5"/>
  <c r="K1472" i="5"/>
  <c r="L1472" i="5"/>
  <c r="M1472" i="5"/>
  <c r="K1473" i="5"/>
  <c r="L1473" i="5"/>
  <c r="M1473" i="5"/>
  <c r="K1264" i="5"/>
  <c r="L1264" i="5"/>
  <c r="M1264" i="5"/>
  <c r="K2597" i="5"/>
  <c r="L2597" i="5"/>
  <c r="M2597" i="5"/>
  <c r="K3026" i="5"/>
  <c r="L3026" i="5"/>
  <c r="M3026" i="5"/>
  <c r="K1940" i="5"/>
  <c r="L1940" i="5"/>
  <c r="M1940" i="5"/>
  <c r="K2203" i="5"/>
  <c r="L2203" i="5"/>
  <c r="M2203" i="5"/>
  <c r="K3439" i="5"/>
  <c r="L3439" i="5"/>
  <c r="M3439" i="5"/>
  <c r="K3227" i="5"/>
  <c r="L3227" i="5"/>
  <c r="M3227" i="5"/>
  <c r="K1146" i="5"/>
  <c r="L1146" i="5"/>
  <c r="M1146" i="5"/>
  <c r="K3037" i="5"/>
  <c r="L3037" i="5"/>
  <c r="M3037" i="5"/>
  <c r="K1269" i="5"/>
  <c r="L1269" i="5"/>
  <c r="M1269" i="5"/>
  <c r="K1033" i="5"/>
  <c r="L1033" i="5"/>
  <c r="M1033" i="5"/>
  <c r="K3314" i="5"/>
  <c r="L3314" i="5"/>
  <c r="M3314" i="5"/>
  <c r="K203" i="5"/>
  <c r="L203" i="5"/>
  <c r="M203" i="5"/>
  <c r="K3194" i="5"/>
  <c r="L3194" i="5"/>
  <c r="M3194" i="5"/>
  <c r="K2452" i="5"/>
  <c r="L2452" i="5"/>
  <c r="M2452" i="5"/>
  <c r="K1540" i="5"/>
  <c r="L1540" i="5"/>
  <c r="M1540" i="5"/>
  <c r="K1484" i="5"/>
  <c r="L1484" i="5"/>
  <c r="M1484" i="5"/>
  <c r="K3011" i="5"/>
  <c r="L3011" i="5"/>
  <c r="M3011" i="5"/>
  <c r="K3235" i="5"/>
  <c r="L3235" i="5"/>
  <c r="M3235" i="5"/>
  <c r="K3613" i="5"/>
  <c r="L3613" i="5"/>
  <c r="M3613" i="5"/>
  <c r="K2901" i="5"/>
  <c r="L2901" i="5"/>
  <c r="M2901" i="5"/>
  <c r="K2474" i="5"/>
  <c r="L2474" i="5"/>
  <c r="M2474" i="5"/>
  <c r="K852" i="5"/>
  <c r="L852" i="5"/>
  <c r="M852" i="5"/>
  <c r="K683" i="5"/>
  <c r="L683" i="5"/>
  <c r="M683" i="5"/>
  <c r="K3313" i="5"/>
  <c r="L3313" i="5"/>
  <c r="M3313" i="5"/>
  <c r="K545" i="5"/>
  <c r="L545" i="5"/>
  <c r="M545" i="5"/>
  <c r="K1059" i="5"/>
  <c r="L1059" i="5"/>
  <c r="M1059" i="5"/>
  <c r="K3856" i="5"/>
  <c r="L3856" i="5"/>
  <c r="M3856" i="5"/>
  <c r="K106" i="5"/>
  <c r="L106" i="5"/>
  <c r="M106" i="5"/>
  <c r="K2928" i="5"/>
  <c r="L2928" i="5"/>
  <c r="M2928" i="5"/>
  <c r="K1287" i="5"/>
  <c r="L1287" i="5"/>
  <c r="M1287" i="5"/>
  <c r="K3261" i="5"/>
  <c r="L3261" i="5"/>
  <c r="M3261" i="5"/>
  <c r="K1693" i="5"/>
  <c r="L1693" i="5"/>
  <c r="M1693" i="5"/>
  <c r="K1703" i="5"/>
  <c r="L1703" i="5"/>
  <c r="M1703" i="5"/>
  <c r="K2661" i="5"/>
  <c r="L2661" i="5"/>
  <c r="M2661" i="5"/>
  <c r="K1104" i="5"/>
  <c r="L1104" i="5"/>
  <c r="M1104" i="5"/>
  <c r="K1181" i="5"/>
  <c r="L1181" i="5"/>
  <c r="M1181" i="5"/>
  <c r="K277" i="5"/>
  <c r="L277" i="5"/>
  <c r="M277" i="5"/>
  <c r="K1480" i="5"/>
  <c r="L1480" i="5"/>
  <c r="M1480" i="5"/>
  <c r="K2994" i="5"/>
  <c r="L2994" i="5"/>
  <c r="M2994" i="5"/>
  <c r="K1544" i="5"/>
  <c r="L1544" i="5"/>
  <c r="M1544" i="5"/>
  <c r="K2577" i="5"/>
  <c r="L2577" i="5"/>
  <c r="M2577" i="5"/>
  <c r="K192" i="5"/>
  <c r="L192" i="5"/>
  <c r="M192" i="5"/>
  <c r="K1780" i="5"/>
  <c r="L1780" i="5"/>
  <c r="M1780" i="5"/>
  <c r="K1600" i="5"/>
  <c r="L1600" i="5"/>
  <c r="M1600" i="5"/>
  <c r="K3865" i="5"/>
  <c r="L3865" i="5"/>
  <c r="M3865" i="5"/>
  <c r="K84" i="5"/>
  <c r="L84" i="5"/>
  <c r="M84" i="5"/>
  <c r="K3181" i="5"/>
  <c r="L3181" i="5"/>
  <c r="M3181" i="5"/>
  <c r="K2176" i="5"/>
  <c r="L2176" i="5"/>
  <c r="M2176" i="5"/>
  <c r="K705" i="5"/>
  <c r="L705" i="5"/>
  <c r="M705" i="5"/>
  <c r="K232" i="5"/>
  <c r="L232" i="5"/>
  <c r="M232" i="5"/>
  <c r="K1166" i="5"/>
  <c r="L1166" i="5"/>
  <c r="M1166" i="5"/>
  <c r="K2984" i="5"/>
  <c r="L2984" i="5"/>
  <c r="M2984" i="5"/>
  <c r="K2802" i="5"/>
  <c r="L2802" i="5"/>
  <c r="M2802" i="5"/>
  <c r="K67" i="5"/>
  <c r="L67" i="5"/>
  <c r="M67" i="5"/>
  <c r="K3110" i="5"/>
  <c r="L3110" i="5"/>
  <c r="M3110" i="5"/>
  <c r="K3089" i="5"/>
  <c r="L3089" i="5"/>
  <c r="M3089" i="5"/>
  <c r="K323" i="5"/>
  <c r="L323" i="5"/>
  <c r="M323" i="5"/>
  <c r="K618" i="5"/>
  <c r="L618" i="5"/>
  <c r="M618" i="5"/>
  <c r="K3622" i="5"/>
  <c r="L3622" i="5"/>
  <c r="M3622" i="5"/>
  <c r="K1020" i="5"/>
  <c r="L1020" i="5"/>
  <c r="M1020" i="5"/>
  <c r="K3098" i="5"/>
  <c r="L3098" i="5"/>
  <c r="M3098" i="5"/>
  <c r="K3769" i="5"/>
  <c r="L3769" i="5"/>
  <c r="M3769" i="5"/>
  <c r="K833" i="5"/>
  <c r="L833" i="5"/>
  <c r="M833" i="5"/>
  <c r="K1522" i="5"/>
  <c r="L1522" i="5"/>
  <c r="M1522" i="5"/>
  <c r="K2998" i="5"/>
  <c r="L2998" i="5"/>
  <c r="M2998" i="5"/>
  <c r="K3731" i="5"/>
  <c r="L3731" i="5"/>
  <c r="M3731" i="5"/>
  <c r="K1618" i="5"/>
  <c r="L1618" i="5"/>
  <c r="M1618" i="5"/>
  <c r="K3426" i="5"/>
  <c r="L3426" i="5"/>
  <c r="M3426" i="5"/>
  <c r="K825" i="5"/>
  <c r="L825" i="5"/>
  <c r="M825" i="5"/>
  <c r="K2606" i="5"/>
  <c r="L2606" i="5"/>
  <c r="M2606" i="5"/>
  <c r="K121" i="5"/>
  <c r="L121" i="5"/>
  <c r="M121" i="5"/>
  <c r="K237" i="5"/>
  <c r="L237" i="5"/>
  <c r="M237" i="5"/>
  <c r="K3201" i="5"/>
  <c r="L3201" i="5"/>
  <c r="M3201" i="5"/>
  <c r="K1761" i="5"/>
  <c r="L1761" i="5"/>
  <c r="M1761" i="5"/>
  <c r="K3243" i="5"/>
  <c r="L3243" i="5"/>
  <c r="M3243" i="5"/>
  <c r="K3030" i="5"/>
  <c r="L3030" i="5"/>
  <c r="M3030" i="5"/>
  <c r="K2068" i="5"/>
  <c r="L2068" i="5"/>
  <c r="M2068" i="5"/>
  <c r="K1127" i="5"/>
  <c r="L1127" i="5"/>
  <c r="M1127" i="5"/>
  <c r="K3879" i="5"/>
  <c r="L3879" i="5"/>
  <c r="M3879" i="5"/>
  <c r="K2170" i="5"/>
  <c r="L2170" i="5"/>
  <c r="M2170" i="5"/>
  <c r="K2471" i="5"/>
  <c r="L2471" i="5"/>
  <c r="M2471" i="5"/>
  <c r="K1436" i="5"/>
  <c r="L1436" i="5"/>
  <c r="M1436" i="5"/>
  <c r="K2141" i="5"/>
  <c r="L2141" i="5"/>
  <c r="M2141" i="5"/>
  <c r="K3734" i="5"/>
  <c r="L3734" i="5"/>
  <c r="M3734" i="5"/>
  <c r="K3365" i="5"/>
  <c r="L3365" i="5"/>
  <c r="M3365" i="5"/>
  <c r="K1568" i="5"/>
  <c r="L1568" i="5"/>
  <c r="M1568" i="5"/>
  <c r="K2621" i="5"/>
  <c r="L2621" i="5"/>
  <c r="M2621" i="5"/>
  <c r="K1445" i="5"/>
  <c r="L1445" i="5"/>
  <c r="M1445" i="5"/>
  <c r="K1765" i="5"/>
  <c r="L1765" i="5"/>
  <c r="M1765" i="5"/>
  <c r="K3654" i="5"/>
  <c r="L3654" i="5"/>
  <c r="M3654" i="5"/>
  <c r="K887" i="5"/>
  <c r="L887" i="5"/>
  <c r="M887" i="5"/>
  <c r="K258" i="5"/>
  <c r="L258" i="5"/>
  <c r="M258" i="5"/>
  <c r="K3318" i="5"/>
  <c r="L3318" i="5"/>
  <c r="M3318" i="5"/>
  <c r="K1800" i="5"/>
  <c r="L1800" i="5"/>
  <c r="M1800" i="5"/>
  <c r="K502" i="5"/>
  <c r="L502" i="5"/>
  <c r="M502" i="5"/>
  <c r="K2235" i="5"/>
  <c r="L2235" i="5"/>
  <c r="M2235" i="5"/>
  <c r="K3342" i="5"/>
  <c r="L3342" i="5"/>
  <c r="M3342" i="5"/>
  <c r="K376" i="5"/>
  <c r="L376" i="5"/>
  <c r="M376" i="5"/>
  <c r="K1139" i="5"/>
  <c r="L1139" i="5"/>
  <c r="M1139" i="5"/>
  <c r="K2110" i="5"/>
  <c r="L2110" i="5"/>
  <c r="M2110" i="5"/>
  <c r="K2603" i="5"/>
  <c r="L2603" i="5"/>
  <c r="M2603" i="5"/>
  <c r="K2672" i="5"/>
  <c r="L2672" i="5"/>
  <c r="M2672" i="5"/>
  <c r="K2209" i="5"/>
  <c r="L2209" i="5"/>
  <c r="M2209" i="5"/>
  <c r="K1236" i="5"/>
  <c r="L1236" i="5"/>
  <c r="M1236" i="5"/>
  <c r="K3396" i="5"/>
  <c r="L3396" i="5"/>
  <c r="M3396" i="5"/>
  <c r="K1576" i="5"/>
  <c r="L1576" i="5"/>
  <c r="M1576" i="5"/>
  <c r="K1423" i="5"/>
  <c r="L1423" i="5"/>
  <c r="M1423" i="5"/>
  <c r="K476" i="5"/>
  <c r="L476" i="5"/>
  <c r="M476" i="5"/>
  <c r="K714" i="5"/>
  <c r="L714" i="5"/>
  <c r="M714" i="5"/>
  <c r="K2258" i="5"/>
  <c r="L2258" i="5"/>
  <c r="M2258" i="5"/>
  <c r="K2313" i="5"/>
  <c r="L2313" i="5"/>
  <c r="M2313" i="5"/>
  <c r="K3105" i="5"/>
  <c r="L3105" i="5"/>
  <c r="M3105" i="5"/>
  <c r="K1293" i="5"/>
  <c r="L1293" i="5"/>
  <c r="M1293" i="5"/>
  <c r="K724" i="5"/>
  <c r="L724" i="5"/>
  <c r="M724" i="5"/>
  <c r="K1152" i="5"/>
  <c r="L1152" i="5"/>
  <c r="M1152" i="5"/>
  <c r="K2296" i="5"/>
  <c r="L2296" i="5"/>
  <c r="M2296" i="5"/>
  <c r="K2283" i="5"/>
  <c r="L2283" i="5"/>
  <c r="M2283" i="5"/>
  <c r="K3854" i="5"/>
  <c r="L3854" i="5"/>
  <c r="M3854" i="5"/>
  <c r="K1378" i="5"/>
  <c r="L1378" i="5"/>
  <c r="M1378" i="5"/>
  <c r="K1639" i="5"/>
  <c r="L1639" i="5"/>
  <c r="M1639" i="5"/>
  <c r="K2275" i="5"/>
  <c r="L2275" i="5"/>
  <c r="M2275" i="5"/>
  <c r="K2667" i="5"/>
  <c r="L2667" i="5"/>
  <c r="M2667" i="5"/>
  <c r="K2964" i="5"/>
  <c r="L2964" i="5"/>
  <c r="M2964" i="5"/>
  <c r="K76" i="5"/>
  <c r="L76" i="5"/>
  <c r="M76" i="5"/>
  <c r="K2064" i="5"/>
  <c r="L2064" i="5"/>
  <c r="M2064" i="5"/>
  <c r="K3859" i="5"/>
  <c r="L3859" i="5"/>
  <c r="M3859" i="5"/>
  <c r="K3119" i="5"/>
  <c r="L3119" i="5"/>
  <c r="M3119" i="5"/>
  <c r="K1022" i="5"/>
  <c r="L1022" i="5"/>
  <c r="M1022" i="5"/>
  <c r="K1980" i="5"/>
  <c r="L1980" i="5"/>
  <c r="M1980" i="5"/>
  <c r="K1853" i="5"/>
  <c r="L1853" i="5"/>
  <c r="M1853" i="5"/>
  <c r="K1985" i="5"/>
  <c r="L1985" i="5"/>
  <c r="M1985" i="5"/>
  <c r="K2670" i="5"/>
  <c r="L2670" i="5"/>
  <c r="M2670" i="5"/>
  <c r="K509" i="5"/>
  <c r="L509" i="5"/>
  <c r="M509" i="5"/>
  <c r="K1831" i="5"/>
  <c r="L1831" i="5"/>
  <c r="M1831" i="5"/>
  <c r="K3755" i="5"/>
  <c r="L3755" i="5"/>
  <c r="M3755" i="5"/>
  <c r="K3708" i="5"/>
  <c r="L3708" i="5"/>
  <c r="M3708" i="5"/>
  <c r="K2292" i="5"/>
  <c r="L2292" i="5"/>
  <c r="M2292" i="5"/>
  <c r="K3661" i="5"/>
  <c r="L3661" i="5"/>
  <c r="M3661" i="5"/>
  <c r="K2216" i="5"/>
  <c r="L2216" i="5"/>
  <c r="M2216" i="5"/>
  <c r="K320" i="5"/>
  <c r="L320" i="5"/>
  <c r="M320" i="5"/>
  <c r="K310" i="5"/>
  <c r="L310" i="5"/>
  <c r="M310" i="5"/>
  <c r="K307" i="5"/>
  <c r="L307" i="5"/>
  <c r="M307" i="5"/>
  <c r="K3360" i="5"/>
  <c r="L3360" i="5"/>
  <c r="M3360" i="5"/>
  <c r="K1285" i="5"/>
  <c r="L1285" i="5"/>
  <c r="M1285" i="5"/>
  <c r="K1619" i="5"/>
  <c r="L1619" i="5"/>
  <c r="M1619" i="5"/>
  <c r="K2545" i="5"/>
  <c r="L2545" i="5"/>
  <c r="M2545" i="5"/>
  <c r="K2323" i="5"/>
  <c r="L2323" i="5"/>
  <c r="M2323" i="5"/>
  <c r="K601" i="5"/>
  <c r="L601" i="5"/>
  <c r="M601" i="5"/>
  <c r="K3252" i="5"/>
  <c r="L3252" i="5"/>
  <c r="M3252" i="5"/>
  <c r="K2022" i="5"/>
  <c r="L2022" i="5"/>
  <c r="M2022" i="5"/>
  <c r="K1718" i="5"/>
  <c r="L1718" i="5"/>
  <c r="M1718" i="5"/>
  <c r="K1823" i="5"/>
  <c r="L1823" i="5"/>
  <c r="M1823" i="5"/>
  <c r="K2742" i="5"/>
  <c r="L2742" i="5"/>
  <c r="M2742" i="5"/>
  <c r="K707" i="5"/>
  <c r="L707" i="5"/>
  <c r="M707" i="5"/>
  <c r="K3412" i="5"/>
  <c r="L3412" i="5"/>
  <c r="M3412" i="5"/>
  <c r="K135" i="5"/>
  <c r="L135" i="5"/>
  <c r="M135" i="5"/>
  <c r="K1977" i="5"/>
  <c r="L1977" i="5"/>
  <c r="M1977" i="5"/>
  <c r="K206" i="5"/>
  <c r="L206" i="5"/>
  <c r="M206" i="5"/>
  <c r="K592" i="5"/>
  <c r="L592" i="5"/>
  <c r="M592" i="5"/>
  <c r="K2036" i="5"/>
  <c r="L2036" i="5"/>
  <c r="M2036" i="5"/>
  <c r="K1869" i="5"/>
  <c r="L1869" i="5"/>
  <c r="M1869" i="5"/>
  <c r="K1409" i="5"/>
  <c r="L1409" i="5"/>
  <c r="M1409" i="5"/>
  <c r="K2951" i="5"/>
  <c r="L2951" i="5"/>
  <c r="M2951" i="5"/>
  <c r="K863" i="5"/>
  <c r="L863" i="5"/>
  <c r="M863" i="5"/>
  <c r="K3528" i="5"/>
  <c r="L3528" i="5"/>
  <c r="M3528" i="5"/>
  <c r="K745" i="5"/>
  <c r="L745" i="5"/>
  <c r="M745" i="5"/>
  <c r="K3776" i="5"/>
  <c r="L3776" i="5"/>
  <c r="M3776" i="5"/>
  <c r="K3807" i="5"/>
  <c r="L3807" i="5"/>
  <c r="M3807" i="5"/>
  <c r="K2087" i="5"/>
  <c r="L2087" i="5"/>
  <c r="M2087" i="5"/>
  <c r="K2379" i="5"/>
  <c r="L2379" i="5"/>
  <c r="M2379" i="5"/>
  <c r="K3723" i="5"/>
  <c r="L3723" i="5"/>
  <c r="M3723" i="5"/>
  <c r="K681" i="5"/>
  <c r="L681" i="5"/>
  <c r="M681" i="5"/>
  <c r="K2191" i="5"/>
  <c r="L2191" i="5"/>
  <c r="M2191" i="5"/>
  <c r="K845" i="5"/>
  <c r="L845" i="5"/>
  <c r="M845" i="5"/>
  <c r="K380" i="5"/>
  <c r="L380" i="5"/>
  <c r="M380" i="5"/>
  <c r="K264" i="5"/>
  <c r="L264" i="5"/>
  <c r="M264" i="5"/>
  <c r="K3463" i="5"/>
  <c r="L3463" i="5"/>
  <c r="M3463" i="5"/>
  <c r="K820" i="5"/>
  <c r="L820" i="5"/>
  <c r="M820" i="5"/>
  <c r="K1872" i="5"/>
  <c r="L1872" i="5"/>
  <c r="M1872" i="5"/>
  <c r="K412" i="5"/>
  <c r="L412" i="5"/>
  <c r="M412" i="5"/>
  <c r="K3743" i="5"/>
  <c r="L3743" i="5"/>
  <c r="M3743" i="5"/>
  <c r="K2181" i="5"/>
  <c r="L2181" i="5"/>
  <c r="M2181" i="5"/>
  <c r="K2809" i="5"/>
  <c r="L2809" i="5"/>
  <c r="M2809" i="5"/>
  <c r="K1722" i="5"/>
  <c r="L1722" i="5"/>
  <c r="M1722" i="5"/>
  <c r="K2409" i="5"/>
  <c r="L2409" i="5"/>
  <c r="M2409" i="5"/>
  <c r="K1888" i="5"/>
  <c r="L1888" i="5"/>
  <c r="M1888" i="5"/>
  <c r="K3520" i="5"/>
  <c r="L3520" i="5"/>
  <c r="M3520" i="5"/>
  <c r="K2364" i="5"/>
  <c r="L2364" i="5"/>
  <c r="M2364" i="5"/>
  <c r="K1350" i="5"/>
  <c r="L1350" i="5"/>
  <c r="M1350" i="5"/>
  <c r="K979" i="5"/>
  <c r="L979" i="5"/>
  <c r="M979" i="5"/>
  <c r="K3761" i="5"/>
  <c r="L3761" i="5"/>
  <c r="M3761" i="5"/>
  <c r="K3402" i="5"/>
  <c r="L3402" i="5"/>
  <c r="M3402" i="5"/>
  <c r="K2907" i="5"/>
  <c r="L2907" i="5"/>
  <c r="M2907" i="5"/>
  <c r="K3064" i="5"/>
  <c r="L3064" i="5"/>
  <c r="M3064" i="5"/>
  <c r="K2875" i="5"/>
  <c r="L2875" i="5"/>
  <c r="M2875" i="5"/>
  <c r="K1226" i="5"/>
  <c r="L1226" i="5"/>
  <c r="M1226" i="5"/>
  <c r="K986" i="5"/>
  <c r="L986" i="5"/>
  <c r="M986" i="5"/>
  <c r="K2013" i="5"/>
  <c r="L2013" i="5"/>
  <c r="M2013" i="5"/>
  <c r="K2866" i="5"/>
  <c r="L2866" i="5"/>
  <c r="M2866" i="5"/>
  <c r="K3766" i="5"/>
  <c r="L3766" i="5"/>
  <c r="M3766" i="5"/>
  <c r="K3008" i="5"/>
  <c r="L3008" i="5"/>
  <c r="M3008" i="5"/>
  <c r="K3259" i="5"/>
  <c r="L3259" i="5"/>
  <c r="M3259" i="5"/>
  <c r="K1597" i="5"/>
  <c r="L1597" i="5"/>
  <c r="M1597" i="5"/>
  <c r="K1321" i="5"/>
  <c r="L1321" i="5"/>
  <c r="M1321" i="5"/>
  <c r="K3695" i="5"/>
  <c r="L3695" i="5"/>
  <c r="M3695" i="5"/>
  <c r="K1956" i="5"/>
  <c r="L1956" i="5"/>
  <c r="M1956" i="5"/>
  <c r="K1583" i="5"/>
  <c r="L1583" i="5"/>
  <c r="M1583" i="5"/>
  <c r="K790" i="5"/>
  <c r="L790" i="5"/>
  <c r="M790" i="5"/>
  <c r="K529" i="5"/>
  <c r="L529" i="5"/>
  <c r="M529" i="5"/>
  <c r="K2700" i="5"/>
  <c r="L2700" i="5"/>
  <c r="M2700" i="5"/>
  <c r="K304" i="5"/>
  <c r="L304" i="5"/>
  <c r="M304" i="5"/>
  <c r="K513" i="5"/>
  <c r="L513" i="5"/>
  <c r="M513" i="5"/>
  <c r="K2074" i="5"/>
  <c r="L2074" i="5"/>
  <c r="M2074" i="5"/>
  <c r="K3199" i="5"/>
  <c r="L3199" i="5"/>
  <c r="M3199" i="5"/>
  <c r="K2870" i="5"/>
  <c r="L2870" i="5"/>
  <c r="M2870" i="5"/>
  <c r="K1926" i="5"/>
  <c r="L1926" i="5"/>
  <c r="M1926" i="5"/>
  <c r="K2612" i="5"/>
  <c r="L2612" i="5"/>
  <c r="M2612" i="5"/>
  <c r="K796" i="5"/>
  <c r="L796" i="5"/>
  <c r="M796" i="5"/>
  <c r="K699" i="5"/>
  <c r="L699" i="5"/>
  <c r="M699" i="5"/>
  <c r="K1004" i="5"/>
  <c r="L1004" i="5"/>
  <c r="M1004" i="5"/>
  <c r="K2873" i="5"/>
  <c r="L2873" i="5"/>
  <c r="M2873" i="5"/>
  <c r="K3187" i="5"/>
  <c r="L3187" i="5"/>
  <c r="M3187" i="5"/>
  <c r="K1551" i="5"/>
  <c r="L1551" i="5"/>
  <c r="M1551" i="5"/>
  <c r="K2654" i="5"/>
  <c r="L2654" i="5"/>
  <c r="M2654" i="5"/>
  <c r="K1074" i="5"/>
  <c r="L1074" i="5"/>
  <c r="M1074" i="5"/>
  <c r="K1222" i="5"/>
  <c r="L1222" i="5"/>
  <c r="M1222" i="5"/>
  <c r="K1276" i="5"/>
  <c r="L1276" i="5"/>
  <c r="M1276" i="5"/>
  <c r="K2529" i="5"/>
  <c r="L2529" i="5"/>
  <c r="M2529" i="5"/>
  <c r="K3050" i="5"/>
  <c r="L3050" i="5"/>
  <c r="M3050" i="5"/>
  <c r="K2973" i="5"/>
  <c r="L2973" i="5"/>
  <c r="M2973" i="5"/>
  <c r="K1708" i="5"/>
  <c r="L1708" i="5"/>
  <c r="M1708" i="5"/>
  <c r="K2921" i="5"/>
  <c r="L2921" i="5"/>
  <c r="M2921" i="5"/>
  <c r="K3846" i="5"/>
  <c r="L3846" i="5"/>
  <c r="M3846" i="5"/>
  <c r="K1974" i="5"/>
  <c r="L1974" i="5"/>
  <c r="M1974" i="5"/>
  <c r="K3460" i="5"/>
  <c r="L3460" i="5"/>
  <c r="M3460" i="5"/>
  <c r="K1155" i="5"/>
  <c r="L1155" i="5"/>
  <c r="M1155" i="5"/>
  <c r="K746" i="5"/>
  <c r="L746" i="5"/>
  <c r="M746" i="5"/>
  <c r="K136" i="5"/>
  <c r="L136" i="5"/>
  <c r="M136" i="5"/>
  <c r="K690" i="5"/>
  <c r="L690" i="5"/>
  <c r="M690" i="5"/>
  <c r="K2102" i="5"/>
  <c r="L2102" i="5"/>
  <c r="M2102" i="5"/>
  <c r="K2500" i="5"/>
  <c r="L2500" i="5"/>
  <c r="M2500" i="5"/>
  <c r="K1187" i="5"/>
  <c r="L1187" i="5"/>
  <c r="M1187" i="5"/>
  <c r="K3111" i="5"/>
  <c r="L3111" i="5"/>
  <c r="M3111" i="5"/>
  <c r="K1133" i="5"/>
  <c r="L1133" i="5"/>
  <c r="M1133" i="5"/>
  <c r="K506" i="5"/>
  <c r="L506" i="5"/>
  <c r="M506" i="5"/>
  <c r="K1936" i="5"/>
  <c r="L1936" i="5"/>
  <c r="M1936" i="5"/>
  <c r="K2634" i="5"/>
  <c r="L2634" i="5"/>
  <c r="M2634" i="5"/>
  <c r="K3221" i="5"/>
  <c r="L3221" i="5"/>
  <c r="M3221" i="5"/>
  <c r="K1581" i="5"/>
  <c r="L1581" i="5"/>
  <c r="M1581" i="5"/>
  <c r="K2543" i="5"/>
  <c r="L2543" i="5"/>
  <c r="M2543" i="5"/>
  <c r="K2094" i="5"/>
  <c r="L2094" i="5"/>
  <c r="M2094" i="5"/>
  <c r="K2251" i="5"/>
  <c r="L2251" i="5"/>
  <c r="M2251" i="5"/>
  <c r="K2154" i="5"/>
  <c r="L2154" i="5"/>
  <c r="M2154" i="5"/>
  <c r="K754" i="5"/>
  <c r="L754" i="5"/>
  <c r="M754" i="5"/>
  <c r="K784" i="5"/>
  <c r="L784" i="5"/>
  <c r="M784" i="5"/>
  <c r="K584" i="5"/>
  <c r="L584" i="5"/>
  <c r="M584" i="5"/>
  <c r="K1937" i="5"/>
  <c r="L1937" i="5"/>
  <c r="M1937" i="5"/>
  <c r="K619" i="5"/>
  <c r="L619" i="5"/>
  <c r="M619" i="5"/>
  <c r="K2062" i="5"/>
  <c r="L2062" i="5"/>
  <c r="M2062" i="5"/>
  <c r="K880" i="5"/>
  <c r="L880" i="5"/>
  <c r="M880" i="5"/>
  <c r="K2027" i="5"/>
  <c r="L2027" i="5"/>
  <c r="M2027" i="5"/>
  <c r="K2838" i="5"/>
  <c r="L2838" i="5"/>
  <c r="M2838" i="5"/>
  <c r="K1130" i="5"/>
  <c r="L1130" i="5"/>
  <c r="M1130" i="5"/>
  <c r="K722" i="5"/>
  <c r="L722" i="5"/>
  <c r="M722" i="5"/>
  <c r="K2629" i="5"/>
  <c r="L2629" i="5"/>
  <c r="M2629" i="5"/>
  <c r="K1861" i="5"/>
  <c r="L1861" i="5"/>
  <c r="M1861" i="5"/>
  <c r="K2716" i="5"/>
  <c r="L2716" i="5"/>
  <c r="M2716" i="5"/>
  <c r="K406" i="5"/>
  <c r="L406" i="5"/>
  <c r="M406" i="5"/>
  <c r="K598" i="5"/>
  <c r="L598" i="5"/>
  <c r="M598" i="5"/>
  <c r="K2342" i="5"/>
  <c r="L2342" i="5"/>
  <c r="M2342" i="5"/>
  <c r="K2893" i="5"/>
  <c r="L2893" i="5"/>
  <c r="M2893" i="5"/>
  <c r="K2915" i="5"/>
  <c r="L2915" i="5"/>
  <c r="M2915" i="5"/>
  <c r="K2157" i="5"/>
  <c r="L2157" i="5"/>
  <c r="M2157" i="5"/>
  <c r="K2202" i="5"/>
  <c r="L2202" i="5"/>
  <c r="M2202" i="5"/>
  <c r="K339" i="5"/>
  <c r="L339" i="5"/>
  <c r="M339" i="5"/>
  <c r="K2688" i="5"/>
  <c r="L2688" i="5"/>
  <c r="M2688" i="5"/>
  <c r="K2361" i="5"/>
  <c r="L2361" i="5"/>
  <c r="M2361" i="5"/>
  <c r="K917" i="5"/>
  <c r="L917" i="5"/>
  <c r="M917" i="5"/>
  <c r="K996" i="5"/>
  <c r="L996" i="5"/>
  <c r="M996" i="5"/>
  <c r="K1875" i="5"/>
  <c r="L1875" i="5"/>
  <c r="M1875" i="5"/>
  <c r="K1929" i="5"/>
  <c r="L1929" i="5"/>
  <c r="M1929" i="5"/>
  <c r="K3826" i="5"/>
  <c r="L3826" i="5"/>
  <c r="M3826" i="5"/>
  <c r="K341" i="5"/>
  <c r="L341" i="5"/>
  <c r="M341" i="5"/>
  <c r="K668" i="5"/>
  <c r="L668" i="5"/>
  <c r="M668" i="5"/>
  <c r="K1245" i="5"/>
  <c r="L1245" i="5"/>
  <c r="M1245" i="5"/>
  <c r="K1385" i="5"/>
  <c r="L1385" i="5"/>
  <c r="M1385" i="5"/>
  <c r="K1996" i="5"/>
  <c r="L1996" i="5"/>
  <c r="M1996" i="5"/>
  <c r="K1415" i="5"/>
  <c r="L1415" i="5"/>
  <c r="M1415" i="5"/>
  <c r="K3484" i="5"/>
  <c r="L3484" i="5"/>
  <c r="M3484" i="5"/>
  <c r="K2793" i="5"/>
  <c r="L2793" i="5"/>
  <c r="M2793" i="5"/>
  <c r="K261" i="5"/>
  <c r="L261" i="5"/>
  <c r="M261" i="5"/>
  <c r="K2803" i="5"/>
  <c r="L2803" i="5"/>
  <c r="M2803" i="5"/>
  <c r="K370" i="5"/>
  <c r="L370" i="5"/>
  <c r="M370" i="5"/>
  <c r="K814" i="5"/>
  <c r="L814" i="5"/>
  <c r="M814" i="5"/>
  <c r="K1945" i="5"/>
  <c r="L1945" i="5"/>
  <c r="M1945" i="5"/>
  <c r="K74" i="5"/>
  <c r="L74" i="5"/>
  <c r="M74" i="5"/>
  <c r="K926" i="5"/>
  <c r="L926" i="5"/>
  <c r="M926" i="5"/>
  <c r="K1109" i="5"/>
  <c r="L1109" i="5"/>
  <c r="M1109" i="5"/>
  <c r="K2118" i="5"/>
  <c r="L2118" i="5"/>
  <c r="M2118" i="5"/>
  <c r="K3777" i="5"/>
  <c r="L3777" i="5"/>
  <c r="M3777" i="5"/>
  <c r="K653" i="5"/>
  <c r="L653" i="5"/>
  <c r="M653" i="5"/>
  <c r="K831" i="5"/>
  <c r="L831" i="5"/>
  <c r="M831" i="5"/>
  <c r="K3748" i="5"/>
  <c r="L3748" i="5"/>
  <c r="M3748" i="5"/>
  <c r="K1361" i="5"/>
  <c r="L1361" i="5"/>
  <c r="M1361" i="5"/>
  <c r="K1748" i="5"/>
  <c r="L1748" i="5"/>
  <c r="M1748" i="5"/>
  <c r="K401" i="5"/>
  <c r="L401" i="5"/>
  <c r="M401" i="5"/>
  <c r="K440" i="5"/>
  <c r="L440" i="5"/>
  <c r="M440" i="5"/>
  <c r="K3072" i="5"/>
  <c r="L3072" i="5"/>
  <c r="M3072" i="5"/>
  <c r="K2897" i="5"/>
  <c r="L2897" i="5"/>
  <c r="M2897" i="5"/>
  <c r="K2160" i="5"/>
  <c r="L2160" i="5"/>
  <c r="M2160" i="5"/>
  <c r="K3829" i="5"/>
  <c r="L3829" i="5"/>
  <c r="M3829" i="5"/>
  <c r="K3065" i="5"/>
  <c r="L3065" i="5"/>
  <c r="M3065" i="5"/>
  <c r="K3781" i="5"/>
  <c r="L3781" i="5"/>
  <c r="M3781" i="5"/>
  <c r="K740" i="5"/>
  <c r="L740" i="5"/>
  <c r="M740" i="5"/>
  <c r="K1397" i="5"/>
  <c r="L1397" i="5"/>
  <c r="M1397" i="5"/>
  <c r="K3319" i="5"/>
  <c r="L3319" i="5"/>
  <c r="M3319" i="5"/>
  <c r="K2995" i="5"/>
  <c r="L2995" i="5"/>
  <c r="M2995" i="5"/>
  <c r="K962" i="5"/>
  <c r="L962" i="5"/>
  <c r="M962" i="5"/>
  <c r="K137" i="5"/>
  <c r="L137" i="5"/>
  <c r="M137" i="5"/>
  <c r="K2664" i="5"/>
  <c r="L2664" i="5"/>
  <c r="M2664" i="5"/>
  <c r="K2053" i="5"/>
  <c r="L2053" i="5"/>
  <c r="M2053" i="5"/>
  <c r="K238" i="5"/>
  <c r="L238" i="5"/>
  <c r="M238" i="5"/>
  <c r="K361" i="5"/>
  <c r="L361" i="5"/>
  <c r="M361" i="5"/>
  <c r="K2616" i="5"/>
  <c r="L2616" i="5"/>
  <c r="M2616" i="5"/>
  <c r="K186" i="5"/>
  <c r="L186" i="5"/>
  <c r="M186" i="5"/>
  <c r="K3836" i="5"/>
  <c r="L3836" i="5"/>
  <c r="M3836" i="5"/>
  <c r="K3336" i="5"/>
  <c r="L3336" i="5"/>
  <c r="M3336" i="5"/>
  <c r="K2138" i="5"/>
  <c r="L2138" i="5"/>
  <c r="M2138" i="5"/>
  <c r="K1131" i="5"/>
  <c r="L1131" i="5"/>
  <c r="M1131" i="5"/>
  <c r="K731" i="5"/>
  <c r="L731" i="5"/>
  <c r="M731" i="5"/>
  <c r="K3332" i="5"/>
  <c r="L3332" i="5"/>
  <c r="M3332" i="5"/>
  <c r="K3729" i="5"/>
  <c r="L3729" i="5"/>
  <c r="M3729" i="5"/>
  <c r="K1736" i="5"/>
  <c r="L1736" i="5"/>
  <c r="M1736" i="5"/>
  <c r="K2774" i="5"/>
  <c r="L2774" i="5"/>
  <c r="M2774" i="5"/>
  <c r="K1448" i="5"/>
  <c r="L1448" i="5"/>
  <c r="M1448" i="5"/>
  <c r="K3362" i="5"/>
  <c r="L3362" i="5"/>
  <c r="M3362" i="5"/>
  <c r="K596" i="5"/>
  <c r="L596" i="5"/>
  <c r="M596" i="5"/>
  <c r="K2397" i="5"/>
  <c r="L2397" i="5"/>
  <c r="M2397" i="5"/>
  <c r="K2571" i="5"/>
  <c r="L2571" i="5"/>
  <c r="M2571" i="5"/>
  <c r="K3804" i="5"/>
  <c r="L3804" i="5"/>
  <c r="M3804" i="5"/>
  <c r="K2403" i="5"/>
  <c r="L2403" i="5"/>
  <c r="M2403" i="5"/>
  <c r="K3430" i="5"/>
  <c r="L3430" i="5"/>
  <c r="M3430" i="5"/>
  <c r="K2575" i="5"/>
  <c r="L2575" i="5"/>
  <c r="M2575" i="5"/>
  <c r="K3877" i="5"/>
  <c r="L3877" i="5"/>
  <c r="M3877" i="5"/>
  <c r="K3675" i="5"/>
  <c r="L3675" i="5"/>
  <c r="M3675" i="5"/>
  <c r="K2944" i="5"/>
  <c r="L2944" i="5"/>
  <c r="M2944" i="5"/>
  <c r="K1802" i="5"/>
  <c r="L1802" i="5"/>
  <c r="M1802" i="5"/>
  <c r="K3745" i="5"/>
  <c r="L3745" i="5"/>
  <c r="M3745" i="5"/>
  <c r="K2065" i="5"/>
  <c r="L2065" i="5"/>
  <c r="M2065" i="5"/>
  <c r="K3125" i="5"/>
  <c r="L3125" i="5"/>
  <c r="M3125" i="5"/>
  <c r="K2107" i="5"/>
  <c r="L2107" i="5"/>
  <c r="M2107" i="5"/>
  <c r="K664" i="5"/>
  <c r="L664" i="5"/>
  <c r="M664" i="5"/>
  <c r="K989" i="5"/>
  <c r="L989" i="5"/>
  <c r="M989" i="5"/>
  <c r="K1291" i="5"/>
  <c r="L1291" i="5"/>
  <c r="M1291" i="5"/>
  <c r="K2146" i="5"/>
  <c r="L2146" i="5"/>
  <c r="M2146" i="5"/>
  <c r="K1595" i="5"/>
  <c r="L1595" i="5"/>
  <c r="M1595" i="5"/>
  <c r="K1909" i="5"/>
  <c r="L1909" i="5"/>
  <c r="M1909" i="5"/>
  <c r="K766" i="5"/>
  <c r="L766" i="5"/>
  <c r="M766" i="5"/>
  <c r="K1364" i="5"/>
  <c r="L1364" i="5"/>
  <c r="M1364" i="5"/>
  <c r="K155" i="5"/>
  <c r="L155" i="5"/>
  <c r="M155" i="5"/>
  <c r="K2850" i="5"/>
  <c r="L2850" i="5"/>
  <c r="M2850" i="5"/>
  <c r="K3726" i="5"/>
  <c r="L3726" i="5"/>
  <c r="M3726" i="5"/>
  <c r="K929" i="5"/>
  <c r="L929" i="5"/>
  <c r="M929" i="5"/>
  <c r="K582" i="5"/>
  <c r="L582" i="5"/>
  <c r="M582" i="5"/>
  <c r="K3038" i="5"/>
  <c r="L3038" i="5"/>
  <c r="M3038" i="5"/>
  <c r="K2947" i="5"/>
  <c r="L2947" i="5"/>
  <c r="M2947" i="5"/>
  <c r="K2891" i="5"/>
  <c r="L2891" i="5"/>
  <c r="M2891" i="5"/>
  <c r="K2600" i="5"/>
  <c r="L2600" i="5"/>
  <c r="M2600" i="5"/>
  <c r="K2370" i="5"/>
  <c r="L2370" i="5"/>
  <c r="M2370" i="5"/>
  <c r="K3581" i="5"/>
  <c r="L3581" i="5"/>
  <c r="M3581" i="5"/>
  <c r="K3490" i="5"/>
  <c r="L3490" i="5"/>
  <c r="M3490" i="5"/>
  <c r="K1957" i="5"/>
  <c r="L1957" i="5"/>
  <c r="M1957" i="5"/>
  <c r="K3155" i="5"/>
  <c r="L3155" i="5"/>
  <c r="M3155" i="5"/>
  <c r="K3077" i="5"/>
  <c r="L3077" i="5"/>
  <c r="M3077" i="5"/>
  <c r="K1882" i="5"/>
  <c r="L1882" i="5"/>
  <c r="M1882" i="5"/>
  <c r="K1067" i="5"/>
  <c r="L1067" i="5"/>
  <c r="M1067" i="5"/>
  <c r="K1218" i="5"/>
  <c r="L1218" i="5"/>
  <c r="M1218" i="5"/>
  <c r="K2553" i="5"/>
  <c r="L2553" i="5"/>
  <c r="M2553" i="5"/>
  <c r="K198" i="5"/>
  <c r="L198" i="5"/>
  <c r="M198" i="5"/>
  <c r="K2831" i="5"/>
  <c r="L2831" i="5"/>
  <c r="M2831" i="5"/>
  <c r="K615" i="5"/>
  <c r="L615" i="5"/>
  <c r="M615" i="5"/>
  <c r="K1497" i="5"/>
  <c r="L1497" i="5"/>
  <c r="M1497" i="5"/>
  <c r="K3364" i="5"/>
  <c r="L3364" i="5"/>
  <c r="M3364" i="5"/>
  <c r="K3159" i="5"/>
  <c r="L3159" i="5"/>
  <c r="M3159" i="5"/>
  <c r="K2134" i="5"/>
  <c r="L2134" i="5"/>
  <c r="M2134" i="5"/>
  <c r="K1433" i="5"/>
  <c r="L1433" i="5"/>
  <c r="M1433" i="5"/>
  <c r="K3123" i="5"/>
  <c r="L3123" i="5"/>
  <c r="M3123" i="5"/>
  <c r="K3549" i="5"/>
  <c r="L3549" i="5"/>
  <c r="M3549" i="5"/>
  <c r="K1197" i="5"/>
  <c r="L1197" i="5"/>
  <c r="M1197" i="5"/>
  <c r="K738" i="5"/>
  <c r="L738" i="5"/>
  <c r="M738" i="5"/>
  <c r="K3705" i="5"/>
  <c r="L3705" i="5"/>
  <c r="M3705" i="5"/>
  <c r="K1558" i="5"/>
  <c r="L1558" i="5"/>
  <c r="M1558" i="5"/>
  <c r="K3051" i="5"/>
  <c r="L3051" i="5"/>
  <c r="M3051" i="5"/>
  <c r="K3682" i="5"/>
  <c r="L3682" i="5"/>
  <c r="M3682" i="5"/>
  <c r="K3869" i="5"/>
  <c r="L3869" i="5"/>
  <c r="M3869" i="5"/>
  <c r="K1751" i="5"/>
  <c r="L1751" i="5"/>
  <c r="M1751" i="5"/>
  <c r="K1587" i="5"/>
  <c r="L1587" i="5"/>
  <c r="M1587" i="5"/>
  <c r="K2194" i="5"/>
  <c r="L2194" i="5"/>
  <c r="M2194" i="5"/>
  <c r="K2316" i="5"/>
  <c r="L2316" i="5"/>
  <c r="M2316" i="5"/>
  <c r="K3168" i="5"/>
  <c r="L3168" i="5"/>
  <c r="M3168" i="5"/>
  <c r="K2233" i="5"/>
  <c r="L2233" i="5"/>
  <c r="M2233" i="5"/>
  <c r="K1548" i="5"/>
  <c r="L1548" i="5"/>
  <c r="M1548" i="5"/>
  <c r="K1613" i="5"/>
  <c r="L1613" i="5"/>
  <c r="M1613" i="5"/>
  <c r="K2503" i="5"/>
  <c r="L2503" i="5"/>
  <c r="M2503" i="5"/>
  <c r="K3436" i="5"/>
  <c r="L3436" i="5"/>
  <c r="M3436" i="5"/>
  <c r="K2954" i="5"/>
  <c r="L2954" i="5"/>
  <c r="M2954" i="5"/>
  <c r="K3096" i="5"/>
  <c r="L3096" i="5"/>
  <c r="M3096" i="5"/>
  <c r="K332" i="5"/>
  <c r="L332" i="5"/>
  <c r="M332" i="5"/>
  <c r="K1386" i="5"/>
  <c r="L1386" i="5"/>
  <c r="M1386" i="5"/>
  <c r="K253" i="5"/>
  <c r="L253" i="5"/>
  <c r="M253" i="5"/>
  <c r="K870" i="5"/>
  <c r="L870" i="5"/>
  <c r="M870" i="5"/>
  <c r="K947" i="5"/>
  <c r="L947" i="5"/>
  <c r="M947" i="5"/>
  <c r="K268" i="5"/>
  <c r="L268" i="5"/>
  <c r="M268" i="5"/>
  <c r="K1357" i="5"/>
  <c r="L1357" i="5"/>
  <c r="M1357" i="5"/>
  <c r="K3630" i="5"/>
  <c r="L3630" i="5"/>
  <c r="M3630" i="5"/>
  <c r="K1488" i="5"/>
  <c r="L1488" i="5"/>
  <c r="M1488" i="5"/>
  <c r="K553" i="5"/>
  <c r="L553" i="5"/>
  <c r="M553" i="5"/>
  <c r="K2968" i="5"/>
  <c r="L2968" i="5"/>
  <c r="M2968" i="5"/>
  <c r="K3727" i="5"/>
  <c r="L3727" i="5"/>
  <c r="M3727" i="5"/>
  <c r="K1604" i="5"/>
  <c r="L1604" i="5"/>
  <c r="M1604" i="5"/>
  <c r="K2602" i="5"/>
  <c r="L2602" i="5"/>
  <c r="M2602" i="5"/>
  <c r="K1168" i="5"/>
  <c r="L1168" i="5"/>
  <c r="M1168" i="5"/>
  <c r="K1240" i="5"/>
  <c r="L1240" i="5"/>
  <c r="M1240" i="5"/>
  <c r="K1649" i="5"/>
  <c r="L1649" i="5"/>
  <c r="M1649" i="5"/>
  <c r="K3057" i="5"/>
  <c r="L3057" i="5"/>
  <c r="M3057" i="5"/>
  <c r="K2894" i="5"/>
  <c r="L2894" i="5"/>
  <c r="M2894" i="5"/>
  <c r="K549" i="5"/>
  <c r="L549" i="5"/>
  <c r="M549" i="5"/>
  <c r="K748" i="5"/>
  <c r="L748" i="5"/>
  <c r="M748" i="5"/>
  <c r="K2332" i="5"/>
  <c r="L2332" i="5"/>
  <c r="M2332" i="5"/>
  <c r="K2846" i="5"/>
  <c r="L2846" i="5"/>
  <c r="M2846" i="5"/>
  <c r="K176" i="5"/>
  <c r="L176" i="5"/>
  <c r="M176" i="5"/>
  <c r="K769" i="5"/>
  <c r="L769" i="5"/>
  <c r="M769" i="5"/>
  <c r="K1144" i="5"/>
  <c r="L1144" i="5"/>
  <c r="M1144" i="5"/>
  <c r="K2479" i="5"/>
  <c r="L2479" i="5"/>
  <c r="M2479" i="5"/>
  <c r="K1149" i="5"/>
  <c r="L1149" i="5"/>
  <c r="M1149" i="5"/>
  <c r="K1682" i="5"/>
  <c r="L1682" i="5"/>
  <c r="M1682" i="5"/>
  <c r="K792" i="5"/>
  <c r="L792" i="5"/>
  <c r="M792" i="5"/>
  <c r="K2245" i="5"/>
  <c r="L2245" i="5"/>
  <c r="M2245" i="5"/>
  <c r="K1948" i="5"/>
  <c r="L1948" i="5"/>
  <c r="M1948" i="5"/>
  <c r="K3555" i="5"/>
  <c r="L3555" i="5"/>
  <c r="M3555" i="5"/>
  <c r="K3832" i="5"/>
  <c r="L3832" i="5"/>
  <c r="M3832" i="5"/>
  <c r="K1973" i="5"/>
  <c r="L1973" i="5"/>
  <c r="M1973" i="5"/>
  <c r="K934" i="5"/>
  <c r="L934" i="5"/>
  <c r="M934" i="5"/>
  <c r="K1450" i="5"/>
  <c r="L1450" i="5"/>
  <c r="M1450" i="5"/>
  <c r="K2989" i="5"/>
  <c r="L2989" i="5"/>
  <c r="M2989" i="5"/>
  <c r="K1658" i="5"/>
  <c r="L1658" i="5"/>
  <c r="M1658" i="5"/>
  <c r="K866" i="5"/>
  <c r="L866" i="5"/>
  <c r="M866" i="5"/>
  <c r="K1002" i="5"/>
  <c r="L1002" i="5"/>
  <c r="M1002" i="5"/>
  <c r="K1786" i="5"/>
  <c r="L1786" i="5"/>
  <c r="M1786" i="5"/>
  <c r="K3574" i="5"/>
  <c r="L3574" i="5"/>
  <c r="M3574" i="5"/>
  <c r="K3116" i="5"/>
  <c r="L3116" i="5"/>
  <c r="M3116" i="5"/>
  <c r="K1107" i="5"/>
  <c r="L1107" i="5"/>
  <c r="M1107" i="5"/>
  <c r="K3759" i="5"/>
  <c r="L3759" i="5"/>
  <c r="M3759" i="5"/>
  <c r="K3108" i="5"/>
  <c r="L3108" i="5"/>
  <c r="M3108" i="5"/>
  <c r="K3801" i="5"/>
  <c r="L3801" i="5"/>
  <c r="M3801" i="5"/>
  <c r="K916" i="5"/>
  <c r="L916" i="5"/>
  <c r="M916" i="5"/>
  <c r="K2347" i="5"/>
  <c r="L2347" i="5"/>
  <c r="M2347" i="5"/>
  <c r="K3558" i="5"/>
  <c r="L3558" i="5"/>
  <c r="M3558" i="5"/>
  <c r="K1527" i="5"/>
  <c r="L1527" i="5"/>
  <c r="M1527" i="5"/>
  <c r="K1864" i="5"/>
  <c r="L1864" i="5"/>
  <c r="M1864" i="5"/>
  <c r="K3608" i="5"/>
  <c r="L3608" i="5"/>
  <c r="M3608" i="5"/>
  <c r="K2673" i="5"/>
  <c r="L2673" i="5"/>
  <c r="M2673" i="5"/>
  <c r="K2981" i="5"/>
  <c r="L2981" i="5"/>
  <c r="M2981" i="5"/>
  <c r="K1080" i="5"/>
  <c r="L1080" i="5"/>
  <c r="M1080" i="5"/>
  <c r="K1301" i="5"/>
  <c r="L1301" i="5"/>
  <c r="M1301" i="5"/>
  <c r="K3002" i="5"/>
  <c r="L3002" i="5"/>
  <c r="M3002" i="5"/>
  <c r="K2449" i="5"/>
  <c r="L2449" i="5"/>
  <c r="M2449" i="5"/>
  <c r="K1923" i="5"/>
  <c r="L1923" i="5"/>
  <c r="M1923" i="5"/>
  <c r="K1678" i="5"/>
  <c r="L1678" i="5"/>
  <c r="M1678" i="5"/>
  <c r="K903" i="5"/>
  <c r="L903" i="5"/>
  <c r="M903" i="5"/>
  <c r="K1571" i="5"/>
  <c r="L1571" i="5"/>
  <c r="M1571" i="5"/>
  <c r="K3780" i="5"/>
  <c r="L3780" i="5"/>
  <c r="M3780" i="5"/>
  <c r="K1016" i="5"/>
  <c r="L1016" i="5"/>
  <c r="M1016" i="5"/>
  <c r="K1661" i="5"/>
  <c r="L1661" i="5"/>
  <c r="M1661" i="5"/>
  <c r="K3648" i="5"/>
  <c r="L3648" i="5"/>
  <c r="M3648" i="5"/>
  <c r="K952" i="5"/>
  <c r="L952" i="5"/>
  <c r="M952" i="5"/>
  <c r="K189" i="5"/>
  <c r="L189" i="5"/>
  <c r="M189" i="5"/>
  <c r="K3571" i="5"/>
  <c r="L3571" i="5"/>
  <c r="M3571" i="5"/>
  <c r="K3150" i="5"/>
  <c r="L3150" i="5"/>
  <c r="M3150" i="5"/>
  <c r="K2723" i="5"/>
  <c r="L2723" i="5"/>
  <c r="M2723" i="5"/>
  <c r="K3672" i="5"/>
  <c r="L3672" i="5"/>
  <c r="M3672" i="5"/>
  <c r="K1968" i="5"/>
  <c r="L1968" i="5"/>
  <c r="M1968" i="5"/>
  <c r="K673" i="5"/>
  <c r="L673" i="5"/>
  <c r="M673" i="5"/>
  <c r="K3399" i="5"/>
  <c r="L3399" i="5"/>
  <c r="M3399" i="5"/>
  <c r="K697" i="5"/>
  <c r="L697" i="5"/>
  <c r="M697" i="5"/>
  <c r="K2646" i="5"/>
  <c r="L2646" i="5"/>
  <c r="M2646" i="5"/>
  <c r="K3078" i="5"/>
  <c r="L3078" i="5"/>
  <c r="M3078" i="5"/>
  <c r="K2593" i="5"/>
  <c r="L2593" i="5"/>
  <c r="M2593" i="5"/>
  <c r="K1443" i="5"/>
  <c r="L1443" i="5"/>
  <c r="M1443" i="5"/>
  <c r="K3069" i="5"/>
  <c r="L3069" i="5"/>
  <c r="M3069" i="5"/>
  <c r="K3450" i="5"/>
  <c r="L3450" i="5"/>
  <c r="M3450" i="5"/>
  <c r="K3721" i="5"/>
  <c r="L3721" i="5"/>
  <c r="M3721" i="5"/>
  <c r="K3433" i="5"/>
  <c r="L3433" i="5"/>
  <c r="M3433" i="5"/>
  <c r="K2720" i="5"/>
  <c r="L2720" i="5"/>
  <c r="M2720" i="5"/>
  <c r="K3738" i="5"/>
  <c r="L3738" i="5"/>
  <c r="M3738" i="5"/>
  <c r="K1500" i="5"/>
  <c r="L1500" i="5"/>
  <c r="M1500" i="5"/>
  <c r="K3646" i="5"/>
  <c r="L3646" i="5"/>
  <c r="M3646" i="5"/>
  <c r="K1885" i="5"/>
  <c r="L1885" i="5"/>
  <c r="M1885" i="5"/>
  <c r="K884" i="5"/>
  <c r="L884" i="5"/>
  <c r="M884" i="5"/>
  <c r="K3036" i="5"/>
  <c r="L3036" i="5"/>
  <c r="M3036" i="5"/>
  <c r="K443" i="5"/>
  <c r="L443" i="5"/>
  <c r="M443" i="5"/>
  <c r="K3658" i="5"/>
  <c r="L3658" i="5"/>
  <c r="M3658" i="5"/>
  <c r="K2986" i="5"/>
  <c r="L2986" i="5"/>
  <c r="M2986" i="5"/>
  <c r="K374" i="5"/>
  <c r="L374" i="5"/>
  <c r="M374" i="5"/>
  <c r="K604" i="5"/>
  <c r="L604" i="5"/>
  <c r="M604" i="5"/>
  <c r="K3561" i="5"/>
  <c r="L3561" i="5"/>
  <c r="M3561" i="5"/>
  <c r="K1116" i="5"/>
  <c r="L1116" i="5"/>
  <c r="M1116" i="5"/>
  <c r="K977" i="5"/>
  <c r="L977" i="5"/>
  <c r="M977" i="5"/>
  <c r="K233" i="5"/>
  <c r="L233" i="5"/>
  <c r="M233" i="5"/>
  <c r="K1816" i="5"/>
  <c r="L1816" i="5"/>
  <c r="M1816" i="5"/>
  <c r="K648" i="5"/>
  <c r="L648" i="5"/>
  <c r="M648" i="5"/>
  <c r="K3497" i="5"/>
  <c r="L3497" i="5"/>
  <c r="M3497" i="5"/>
  <c r="K2650" i="5"/>
  <c r="L2650" i="5"/>
  <c r="M2650" i="5"/>
  <c r="K2525" i="5"/>
  <c r="L2525" i="5"/>
  <c r="M2525" i="5"/>
  <c r="K621" i="5"/>
  <c r="L621" i="5"/>
  <c r="M621" i="5"/>
  <c r="K1813" i="5"/>
  <c r="L1813" i="5"/>
  <c r="M1813" i="5"/>
  <c r="K1654" i="5"/>
  <c r="L1654" i="5"/>
  <c r="M1654" i="5"/>
  <c r="K2339" i="5"/>
  <c r="L2339" i="5"/>
  <c r="M2339" i="5"/>
  <c r="K2796" i="5"/>
  <c r="L2796" i="5"/>
  <c r="M2796" i="5"/>
  <c r="K145" i="5"/>
  <c r="L145" i="5"/>
  <c r="M145" i="5"/>
  <c r="K1621" i="5"/>
  <c r="L1621" i="5"/>
  <c r="M1621" i="5"/>
  <c r="K2791" i="5"/>
  <c r="L2791" i="5"/>
  <c r="M2791" i="5"/>
  <c r="K1865" i="5"/>
  <c r="L1865" i="5"/>
  <c r="M1865" i="5"/>
  <c r="K3113" i="5"/>
  <c r="L3113" i="5"/>
  <c r="M3113" i="5"/>
  <c r="K417" i="5"/>
  <c r="L417" i="5"/>
  <c r="M417" i="5"/>
  <c r="K1102" i="5"/>
  <c r="L1102" i="5"/>
  <c r="M1102" i="5"/>
  <c r="K2764" i="5"/>
  <c r="L2764" i="5"/>
  <c r="M2764" i="5"/>
  <c r="K1050" i="5"/>
  <c r="L1050" i="5"/>
  <c r="M1050" i="5"/>
  <c r="K2703" i="5"/>
  <c r="L2703" i="5"/>
  <c r="M2703" i="5"/>
  <c r="K2482" i="5"/>
  <c r="L2482" i="5"/>
  <c r="M2482" i="5"/>
  <c r="K3791" i="5"/>
  <c r="L3791" i="5"/>
  <c r="M3791" i="5"/>
  <c r="K2656" i="5"/>
  <c r="L2656" i="5"/>
  <c r="M2656" i="5"/>
  <c r="K963" i="5"/>
  <c r="L963" i="5"/>
  <c r="M963" i="5"/>
  <c r="K2355" i="5"/>
  <c r="L2355" i="5"/>
  <c r="M2355" i="5"/>
  <c r="K1494" i="5"/>
  <c r="L1494" i="5"/>
  <c r="M1494" i="5"/>
  <c r="K2416" i="5"/>
  <c r="L2416" i="5"/>
  <c r="M2416" i="5"/>
  <c r="K2186" i="5"/>
  <c r="L2186" i="5"/>
  <c r="M2186" i="5"/>
  <c r="K3587" i="5"/>
  <c r="L3587" i="5"/>
  <c r="M3587" i="5"/>
  <c r="K1381" i="5"/>
  <c r="L1381" i="5"/>
  <c r="M1381" i="5"/>
  <c r="K2167" i="5"/>
  <c r="L2167" i="5"/>
  <c r="M2167" i="5"/>
  <c r="K828" i="5"/>
  <c r="L828" i="5"/>
  <c r="M828" i="5"/>
  <c r="K2939" i="5"/>
  <c r="L2939" i="5"/>
  <c r="M2939" i="5"/>
  <c r="K3703" i="5"/>
  <c r="L3703" i="5"/>
  <c r="M3703" i="5"/>
  <c r="K2442" i="5"/>
  <c r="L2442" i="5"/>
  <c r="M2442" i="5"/>
  <c r="K3393" i="5"/>
  <c r="L3393" i="5"/>
  <c r="M3393" i="5"/>
  <c r="K3054" i="5"/>
  <c r="L3054" i="5"/>
  <c r="M3054" i="5"/>
  <c r="K1314" i="5"/>
  <c r="L1314" i="5"/>
  <c r="M1314" i="5"/>
  <c r="K2956" i="5"/>
  <c r="L2956" i="5"/>
  <c r="M2956" i="5"/>
  <c r="K2358" i="5"/>
  <c r="L2358" i="5"/>
  <c r="M2358" i="5"/>
  <c r="K1040" i="5"/>
  <c r="L1040" i="5"/>
  <c r="M1040" i="5"/>
  <c r="K1553" i="5"/>
  <c r="L1553" i="5"/>
  <c r="M1553" i="5"/>
  <c r="K1190" i="5"/>
  <c r="L1190" i="5"/>
  <c r="M1190" i="5"/>
  <c r="K779" i="5"/>
  <c r="L779" i="5"/>
  <c r="M779" i="5"/>
  <c r="K2936" i="5"/>
  <c r="L2936" i="5"/>
  <c r="M2936" i="5"/>
  <c r="K1486" i="5"/>
  <c r="L1486" i="5"/>
  <c r="M1486" i="5"/>
  <c r="K2300" i="5"/>
  <c r="L2300" i="5"/>
  <c r="M2300" i="5"/>
  <c r="K2678" i="5"/>
  <c r="L2678" i="5"/>
  <c r="M2678" i="5"/>
  <c r="K473" i="5"/>
  <c r="L473" i="5"/>
  <c r="M473" i="5"/>
  <c r="K3819" i="5"/>
  <c r="L3819" i="5"/>
  <c r="M3819" i="5"/>
  <c r="K1759" i="5"/>
  <c r="L1759" i="5"/>
  <c r="M1759" i="5"/>
  <c r="K2567" i="5"/>
  <c r="L2567" i="5"/>
  <c r="M2567" i="5"/>
  <c r="K3566" i="5"/>
  <c r="L3566" i="5"/>
  <c r="M3566" i="5"/>
  <c r="K1012" i="5"/>
  <c r="L1012" i="5"/>
  <c r="M1012" i="5"/>
  <c r="K3544" i="5"/>
  <c r="L3544" i="5"/>
  <c r="M3544" i="5"/>
  <c r="K94" i="5"/>
  <c r="L94" i="5"/>
  <c r="M94" i="5"/>
  <c r="K3084" i="5"/>
  <c r="L3084" i="5"/>
  <c r="M3084" i="5"/>
  <c r="K2270" i="5"/>
  <c r="L2270" i="5"/>
  <c r="M2270" i="5"/>
  <c r="K3323" i="5"/>
  <c r="L3323" i="5"/>
  <c r="M3323" i="5"/>
  <c r="K1064" i="5"/>
  <c r="L1064" i="5"/>
  <c r="M1064" i="5"/>
  <c r="K148" i="5"/>
  <c r="L148" i="5"/>
  <c r="M148" i="5"/>
  <c r="K1379" i="5"/>
  <c r="L1379" i="5"/>
  <c r="M1379" i="5"/>
  <c r="K2439" i="5"/>
  <c r="L2439" i="5"/>
  <c r="M2439" i="5"/>
  <c r="K2255" i="5"/>
  <c r="L2255" i="5"/>
  <c r="M2255" i="5"/>
  <c r="K1047" i="5"/>
  <c r="L1047" i="5"/>
  <c r="M1047" i="5"/>
  <c r="K2799" i="5"/>
  <c r="L2799" i="5"/>
  <c r="M2799" i="5"/>
  <c r="K2579" i="5"/>
  <c r="L2579" i="5"/>
  <c r="M2579" i="5"/>
  <c r="K402" i="5"/>
  <c r="L402" i="5"/>
  <c r="M402" i="5"/>
  <c r="K1140" i="5"/>
  <c r="L1140" i="5"/>
  <c r="M1140" i="5"/>
  <c r="K1611" i="5"/>
  <c r="L1611" i="5"/>
  <c r="M1611" i="5"/>
  <c r="K1464" i="5"/>
  <c r="L1464" i="5"/>
  <c r="M1464" i="5"/>
  <c r="K3589" i="5"/>
  <c r="L3589" i="5"/>
  <c r="M3589" i="5"/>
  <c r="K3852" i="5"/>
  <c r="L3852" i="5"/>
  <c r="M3852" i="5"/>
  <c r="K2376" i="5"/>
  <c r="L2376" i="5"/>
  <c r="M2376" i="5"/>
  <c r="K1418" i="5"/>
  <c r="L1418" i="5"/>
  <c r="M1418" i="5"/>
  <c r="K1297" i="5"/>
  <c r="L1297" i="5"/>
  <c r="M1297" i="5"/>
  <c r="K1125" i="5"/>
  <c r="L1125" i="5"/>
  <c r="M1125" i="5"/>
  <c r="K183" i="5"/>
  <c r="L183" i="5"/>
  <c r="M183" i="5"/>
  <c r="K3157" i="5"/>
  <c r="L3157" i="5"/>
  <c r="M3157" i="5"/>
  <c r="K3782" i="5"/>
  <c r="L3782" i="5"/>
  <c r="M3782" i="5"/>
  <c r="K1311" i="5"/>
  <c r="L1311" i="5"/>
  <c r="M1311" i="5"/>
  <c r="K849" i="5"/>
  <c r="L849" i="5"/>
  <c r="M849" i="5"/>
  <c r="K1788" i="5"/>
  <c r="L1788" i="5"/>
  <c r="M1788" i="5"/>
  <c r="K921" i="5"/>
  <c r="L921" i="5"/>
  <c r="M921" i="5"/>
  <c r="K2512" i="5"/>
  <c r="L2512" i="5"/>
  <c r="M2512" i="5"/>
  <c r="K993" i="5"/>
  <c r="L993" i="5"/>
  <c r="M993" i="5"/>
  <c r="K2429" i="5"/>
  <c r="L2429" i="5"/>
  <c r="M2429" i="5"/>
  <c r="K797" i="5"/>
  <c r="L797" i="5"/>
  <c r="M797" i="5"/>
  <c r="K152" i="5"/>
  <c r="L152" i="5"/>
  <c r="M152" i="5"/>
  <c r="K532" i="5"/>
  <c r="L532" i="5"/>
  <c r="M532" i="5"/>
  <c r="K2816" i="5"/>
  <c r="L2816" i="5"/>
  <c r="M2816" i="5"/>
  <c r="K2384" i="5"/>
  <c r="L2384" i="5"/>
  <c r="M2384" i="5"/>
  <c r="K3712" i="5"/>
  <c r="L3712" i="5"/>
  <c r="M3712" i="5"/>
  <c r="K3024" i="5"/>
  <c r="L3024" i="5"/>
  <c r="M3024" i="5"/>
  <c r="K110" i="5"/>
  <c r="L110" i="5"/>
  <c r="M110" i="5"/>
  <c r="K1565" i="5"/>
  <c r="L1565" i="5"/>
  <c r="M1565" i="5"/>
  <c r="K1561" i="5"/>
  <c r="L1561" i="5"/>
  <c r="M1561" i="5"/>
  <c r="K1731" i="5"/>
  <c r="L1731" i="5"/>
  <c r="M1731" i="5"/>
  <c r="K2152" i="5"/>
  <c r="L2152" i="5"/>
  <c r="M2152" i="5"/>
  <c r="K3056" i="5"/>
  <c r="L3056" i="5"/>
  <c r="M3056" i="5"/>
  <c r="K580" i="5"/>
  <c r="L580" i="5"/>
  <c r="M580" i="5"/>
  <c r="K2760" i="5"/>
  <c r="L2760" i="5"/>
  <c r="M2760" i="5"/>
  <c r="K1701" i="5"/>
  <c r="L1701" i="5"/>
  <c r="M1701" i="5"/>
  <c r="K2770" i="5"/>
  <c r="L2770" i="5"/>
  <c r="M2770" i="5"/>
  <c r="K2150" i="5"/>
  <c r="L2150" i="5"/>
  <c r="M2150" i="5"/>
  <c r="K1687" i="5"/>
  <c r="L1687" i="5"/>
  <c r="M1687" i="5"/>
  <c r="K2568" i="5"/>
  <c r="L2568" i="5"/>
  <c r="M2568" i="5"/>
  <c r="K1103" i="5"/>
  <c r="L1103" i="5"/>
  <c r="M1103" i="5"/>
  <c r="K2131" i="5"/>
  <c r="L2131" i="5"/>
  <c r="M2131" i="5"/>
  <c r="K223" i="5"/>
  <c r="L223" i="5"/>
  <c r="M223" i="5"/>
  <c r="K1317" i="5"/>
  <c r="L1317" i="5"/>
  <c r="M1317" i="5"/>
  <c r="K2772" i="5"/>
  <c r="L2772" i="5"/>
  <c r="M2772" i="5"/>
  <c r="K387" i="5"/>
  <c r="L387" i="5"/>
  <c r="M387" i="5"/>
  <c r="K1989" i="5"/>
  <c r="L1989" i="5"/>
  <c r="M1989" i="5"/>
  <c r="K918" i="5"/>
  <c r="L918" i="5"/>
  <c r="M918" i="5"/>
  <c r="K1337" i="5"/>
  <c r="L1337" i="5"/>
  <c r="M1337" i="5"/>
  <c r="K435" i="5"/>
  <c r="L435" i="5"/>
  <c r="M435" i="5"/>
  <c r="K1412" i="5"/>
  <c r="L1412" i="5"/>
  <c r="M1412" i="5"/>
  <c r="K2455" i="5"/>
  <c r="L2455" i="5"/>
  <c r="M2455" i="5"/>
  <c r="K1458" i="5"/>
  <c r="L1458" i="5"/>
  <c r="M1458" i="5"/>
  <c r="K3476" i="5"/>
  <c r="L3476" i="5"/>
  <c r="M3476" i="5"/>
  <c r="K2693" i="5"/>
  <c r="L2693" i="5"/>
  <c r="M2693" i="5"/>
  <c r="K1288" i="5"/>
  <c r="L1288" i="5"/>
  <c r="M1288" i="5"/>
  <c r="K1750" i="5"/>
  <c r="L1750" i="5"/>
  <c r="M1750" i="5"/>
  <c r="K466" i="5"/>
  <c r="L466" i="5"/>
  <c r="M466" i="5"/>
  <c r="K1742" i="5"/>
  <c r="L1742" i="5"/>
  <c r="M1742" i="5"/>
  <c r="K3479" i="5"/>
  <c r="L3479" i="5"/>
  <c r="M3479" i="5"/>
  <c r="K2126" i="5"/>
  <c r="L2126" i="5"/>
  <c r="M2126" i="5"/>
  <c r="K3501" i="5"/>
  <c r="L3501" i="5"/>
  <c r="M3501" i="5"/>
  <c r="K2149" i="5"/>
  <c r="L2149" i="5"/>
  <c r="M2149" i="5"/>
  <c r="K2285" i="5"/>
  <c r="L2285" i="5"/>
  <c r="M2285" i="5"/>
  <c r="K2248" i="5"/>
  <c r="L2248" i="5"/>
  <c r="M2248" i="5"/>
  <c r="K3468" i="5"/>
  <c r="L3468" i="5"/>
  <c r="M3468" i="5"/>
  <c r="K196" i="5"/>
  <c r="L196" i="5"/>
  <c r="M196" i="5"/>
  <c r="K2261" i="5"/>
  <c r="L2261" i="5"/>
  <c r="M2261" i="5"/>
  <c r="K221" i="5"/>
  <c r="L221" i="5"/>
  <c r="M221" i="5"/>
  <c r="K314" i="5"/>
  <c r="L314" i="5"/>
  <c r="M314" i="5"/>
  <c r="K818" i="5"/>
  <c r="L818" i="5"/>
  <c r="M818" i="5"/>
  <c r="K763" i="5"/>
  <c r="L763" i="5"/>
  <c r="M763" i="5"/>
  <c r="K561" i="5"/>
  <c r="L561" i="5"/>
  <c r="M561" i="5"/>
  <c r="K2881" i="5"/>
  <c r="L2881" i="5"/>
  <c r="M2881" i="5"/>
  <c r="K71" i="5"/>
  <c r="L71" i="5"/>
  <c r="M71" i="5"/>
  <c r="K1506" i="5"/>
  <c r="L1506" i="5"/>
  <c r="M1506" i="5"/>
  <c r="K3284" i="5"/>
  <c r="L3284" i="5"/>
  <c r="M3284" i="5"/>
  <c r="K3040" i="5"/>
  <c r="L3040" i="5"/>
  <c r="M3040" i="5"/>
  <c r="K2434" i="5"/>
  <c r="L2434" i="5"/>
  <c r="M2434" i="5"/>
  <c r="K2790" i="5"/>
  <c r="L2790" i="5"/>
  <c r="M2790" i="5"/>
  <c r="K3081" i="5"/>
  <c r="L3081" i="5"/>
  <c r="M3081" i="5"/>
  <c r="K1042" i="5"/>
  <c r="L1042" i="5"/>
  <c r="M1042" i="5"/>
  <c r="K2749" i="5"/>
  <c r="L2749" i="5"/>
  <c r="M2749" i="5"/>
  <c r="K2318" i="5"/>
  <c r="L2318" i="5"/>
  <c r="M2318" i="5"/>
  <c r="K1091" i="5"/>
  <c r="L1091" i="5"/>
  <c r="M1091" i="5"/>
  <c r="K2516" i="5"/>
  <c r="L2516" i="5"/>
  <c r="M2516" i="5"/>
  <c r="K1388" i="5"/>
  <c r="L1388" i="5"/>
  <c r="M1388" i="5"/>
  <c r="K3456" i="5"/>
  <c r="L3456" i="5"/>
  <c r="M3456" i="5"/>
  <c r="K1912" i="5"/>
  <c r="L1912" i="5"/>
  <c r="M1912" i="5"/>
  <c r="K463" i="5"/>
  <c r="L463" i="5"/>
  <c r="M463" i="5"/>
  <c r="K2407" i="5"/>
  <c r="L2407" i="5"/>
  <c r="M2407" i="5"/>
  <c r="K3388" i="5"/>
  <c r="L3388" i="5"/>
  <c r="M3388" i="5"/>
  <c r="K2740" i="5"/>
  <c r="L2740" i="5"/>
  <c r="M2740" i="5"/>
  <c r="K2220" i="5"/>
  <c r="L2220" i="5"/>
  <c r="M2220" i="5"/>
  <c r="K2522" i="5"/>
  <c r="L2522" i="5"/>
  <c r="M2522" i="5"/>
  <c r="K3719" i="5"/>
  <c r="L3719" i="5"/>
  <c r="M3719" i="5"/>
  <c r="K1833" i="5"/>
  <c r="L1833" i="5"/>
  <c r="M1833" i="5"/>
  <c r="K2457" i="5"/>
  <c r="L2457" i="5"/>
  <c r="M2457" i="5"/>
  <c r="K2329" i="5"/>
  <c r="L2329" i="5"/>
  <c r="M2329" i="5"/>
  <c r="K2242" i="5"/>
  <c r="L2242" i="5"/>
  <c r="M2242" i="5"/>
  <c r="K611" i="5"/>
  <c r="L611" i="5"/>
  <c r="M611" i="5"/>
  <c r="K534" i="5"/>
  <c r="L534" i="5"/>
  <c r="M534" i="5"/>
  <c r="K2743" i="5"/>
  <c r="L2743" i="5"/>
  <c r="M2743" i="5"/>
  <c r="K2934" i="5"/>
  <c r="L2934" i="5"/>
  <c r="M2934" i="5"/>
  <c r="K609" i="5"/>
  <c r="L609" i="5"/>
  <c r="M609" i="5"/>
  <c r="K2562" i="5"/>
  <c r="L2562" i="5"/>
  <c r="M2562" i="5"/>
  <c r="K453" i="5"/>
  <c r="L453" i="5"/>
  <c r="M453" i="5"/>
  <c r="K3414" i="5"/>
  <c r="L3414" i="5"/>
  <c r="M3414" i="5"/>
  <c r="K3287" i="5"/>
  <c r="L3287" i="5"/>
  <c r="M3287" i="5"/>
  <c r="K251" i="5"/>
  <c r="L251" i="5"/>
  <c r="M251" i="5"/>
  <c r="K3296" i="5"/>
  <c r="L3296" i="5"/>
  <c r="M3296" i="5"/>
  <c r="K3521" i="5"/>
  <c r="L3521" i="5"/>
  <c r="M3521" i="5"/>
  <c r="K1906" i="5"/>
  <c r="L1906" i="5"/>
  <c r="M1906" i="5"/>
  <c r="K3482" i="5"/>
  <c r="L3482" i="5"/>
  <c r="M3482" i="5"/>
  <c r="K661" i="5"/>
  <c r="L661" i="5"/>
  <c r="M661" i="5"/>
  <c r="K1097" i="5"/>
  <c r="L1097" i="5"/>
  <c r="M1097" i="5"/>
  <c r="K901" i="5"/>
  <c r="L901" i="5"/>
  <c r="M901" i="5"/>
  <c r="K3210" i="5"/>
  <c r="L3210" i="5"/>
  <c r="M3210" i="5"/>
  <c r="K347" i="5"/>
  <c r="L347" i="5"/>
  <c r="M347" i="5"/>
  <c r="K645" i="5"/>
  <c r="L645" i="5"/>
  <c r="M645" i="5"/>
  <c r="K2888" i="5"/>
  <c r="L2888" i="5"/>
  <c r="M2888" i="5"/>
  <c r="K1037" i="5"/>
  <c r="L1037" i="5"/>
  <c r="M1037" i="5"/>
  <c r="K1850" i="5"/>
  <c r="L1850" i="5"/>
  <c r="M1850" i="5"/>
  <c r="K1159" i="5"/>
  <c r="L1159" i="5"/>
  <c r="M1159" i="5"/>
  <c r="K337" i="5"/>
  <c r="L337" i="5"/>
  <c r="M337" i="5"/>
  <c r="K3376" i="5"/>
  <c r="L3376" i="5"/>
  <c r="M3376" i="5"/>
  <c r="K1489" i="5"/>
  <c r="L1489" i="5"/>
  <c r="M1489" i="5"/>
  <c r="K432" i="5"/>
  <c r="L432" i="5"/>
  <c r="M432" i="5"/>
  <c r="K1474" i="5"/>
  <c r="L1474" i="5"/>
  <c r="M1474" i="5"/>
  <c r="K301" i="5"/>
  <c r="L301" i="5"/>
  <c r="M301" i="5"/>
  <c r="K1867" i="5"/>
  <c r="L1867" i="5"/>
  <c r="M1867" i="5"/>
  <c r="K3842" i="5"/>
  <c r="L3842" i="5"/>
  <c r="M3842" i="5"/>
  <c r="K2940" i="5"/>
  <c r="L2940" i="5"/>
  <c r="M2940" i="5"/>
  <c r="K235" i="5"/>
  <c r="L235" i="5"/>
  <c r="M235" i="5"/>
  <c r="K1550" i="5"/>
  <c r="L1550" i="5"/>
  <c r="M1550" i="5"/>
  <c r="K3044" i="5"/>
  <c r="L3044" i="5"/>
  <c r="M3044" i="5"/>
  <c r="K1806" i="5"/>
  <c r="L1806" i="5"/>
  <c r="M1806" i="5"/>
  <c r="K3453" i="5"/>
  <c r="L3453" i="5"/>
  <c r="M3453" i="5"/>
  <c r="K3188" i="5"/>
  <c r="L3188" i="5"/>
  <c r="M3188" i="5"/>
  <c r="K810" i="5"/>
  <c r="L810" i="5"/>
  <c r="M810" i="5"/>
  <c r="K3293" i="5"/>
  <c r="L3293" i="5"/>
  <c r="M3293" i="5"/>
  <c r="K3145" i="5"/>
  <c r="L3145" i="5"/>
  <c r="M3145" i="5"/>
  <c r="K2382" i="5"/>
  <c r="L2382" i="5"/>
  <c r="M2382" i="5"/>
  <c r="K2073" i="5"/>
  <c r="L2073" i="5"/>
  <c r="M2073" i="5"/>
  <c r="K1171" i="5"/>
  <c r="L1171" i="5"/>
  <c r="M1171" i="5"/>
  <c r="K479" i="5"/>
  <c r="L479" i="5"/>
  <c r="M479" i="5"/>
  <c r="K3224" i="5"/>
  <c r="L3224" i="5"/>
  <c r="M3224" i="5"/>
  <c r="K1256" i="5"/>
  <c r="L1256" i="5"/>
  <c r="M1256" i="5"/>
  <c r="K1422" i="5"/>
  <c r="L1422" i="5"/>
  <c r="M1422" i="5"/>
  <c r="K1208" i="5"/>
  <c r="L1208" i="5"/>
  <c r="M1208" i="5"/>
  <c r="K2896" i="5"/>
  <c r="L2896" i="5"/>
  <c r="M2896" i="5"/>
  <c r="K937" i="5"/>
  <c r="L937" i="5"/>
  <c r="M937" i="5"/>
  <c r="K64" i="5"/>
  <c r="L64" i="5"/>
  <c r="M64" i="5"/>
  <c r="K3681" i="5"/>
  <c r="L3681" i="5"/>
  <c r="M3681" i="5"/>
  <c r="K3176" i="5"/>
  <c r="L3176" i="5"/>
  <c r="M3176" i="5"/>
  <c r="K181" i="5"/>
  <c r="L181" i="5"/>
  <c r="M181" i="5"/>
  <c r="K3485" i="5"/>
  <c r="L3485" i="5"/>
  <c r="M3485" i="5"/>
  <c r="K384" i="5"/>
  <c r="L384" i="5"/>
  <c r="M384" i="5"/>
  <c r="K1574" i="5"/>
  <c r="L1574" i="5"/>
  <c r="M1574" i="5"/>
  <c r="K1243" i="5"/>
  <c r="L1243" i="5"/>
  <c r="M1243" i="5"/>
  <c r="K1773" i="5"/>
  <c r="L1773" i="5"/>
  <c r="M1773" i="5"/>
  <c r="K623" i="5"/>
  <c r="L623" i="5"/>
  <c r="M623" i="5"/>
  <c r="K2350" i="5"/>
  <c r="L2350" i="5"/>
  <c r="M2350" i="5"/>
  <c r="K3505" i="5"/>
  <c r="L3505" i="5"/>
  <c r="M3505" i="5"/>
  <c r="K856" i="5"/>
  <c r="L856" i="5"/>
  <c r="M856" i="5"/>
  <c r="K875" i="5"/>
  <c r="L875" i="5"/>
  <c r="M875" i="5"/>
  <c r="K3256" i="5"/>
  <c r="L3256" i="5"/>
  <c r="M3256" i="5"/>
  <c r="K1424" i="5"/>
  <c r="L1424" i="5"/>
  <c r="M1424" i="5"/>
  <c r="K958" i="5"/>
  <c r="L958" i="5"/>
  <c r="M958" i="5"/>
  <c r="K858" i="5"/>
  <c r="L858" i="5"/>
  <c r="M858" i="5"/>
  <c r="K2906" i="5"/>
  <c r="L2906" i="5"/>
  <c r="M2906" i="5"/>
  <c r="K542" i="5"/>
  <c r="L542" i="5"/>
  <c r="M542" i="5"/>
  <c r="K3203" i="5"/>
  <c r="L3203" i="5"/>
  <c r="M3203" i="5"/>
  <c r="K2423" i="5"/>
  <c r="L2423" i="5"/>
  <c r="M2423" i="5"/>
  <c r="K3137" i="5"/>
  <c r="L3137" i="5"/>
  <c r="M3137" i="5"/>
  <c r="K2952" i="5"/>
  <c r="L2952" i="5"/>
  <c r="M2952" i="5"/>
  <c r="K574" i="5"/>
  <c r="L574" i="5"/>
  <c r="M574" i="5"/>
  <c r="K1538" i="5"/>
  <c r="L1538" i="5"/>
  <c r="M1538" i="5"/>
  <c r="K1962" i="5"/>
  <c r="L1962" i="5"/>
  <c r="M1962" i="5"/>
  <c r="K2206" i="5"/>
  <c r="L2206" i="5"/>
  <c r="M2206" i="5"/>
  <c r="K3752" i="5"/>
  <c r="L3752" i="5"/>
  <c r="M3752" i="5"/>
  <c r="K654" i="5"/>
  <c r="L654" i="5"/>
  <c r="M654" i="5"/>
  <c r="K61" i="5"/>
  <c r="L61" i="5"/>
  <c r="M61" i="5"/>
  <c r="K3142" i="5"/>
  <c r="L3142" i="5"/>
  <c r="M3142" i="5"/>
  <c r="K773" i="5"/>
  <c r="L773" i="5"/>
  <c r="M773" i="5"/>
  <c r="K1214" i="5"/>
  <c r="L1214" i="5"/>
  <c r="M1214" i="5"/>
  <c r="K272" i="5"/>
  <c r="L272" i="5"/>
  <c r="M272" i="5"/>
  <c r="K2368" i="5"/>
  <c r="L2368" i="5"/>
  <c r="M2368" i="5"/>
  <c r="K1123" i="5"/>
  <c r="L1123" i="5"/>
  <c r="M1123" i="5"/>
  <c r="K132" i="5"/>
  <c r="L132" i="5"/>
  <c r="M132" i="5"/>
  <c r="K142" i="5"/>
  <c r="L142" i="5"/>
  <c r="M142" i="5"/>
  <c r="K2635" i="5"/>
  <c r="L2635" i="5"/>
  <c r="M2635" i="5"/>
  <c r="K481" i="5"/>
  <c r="L481" i="5"/>
  <c r="M481" i="5"/>
  <c r="K1859" i="5"/>
  <c r="L1859" i="5"/>
  <c r="M1859" i="5"/>
  <c r="K2077" i="5"/>
  <c r="L2077" i="5"/>
  <c r="M2077" i="5"/>
  <c r="K1387" i="5"/>
  <c r="L1387" i="5"/>
  <c r="M1387" i="5"/>
  <c r="K127" i="5"/>
  <c r="L127" i="5"/>
  <c r="M127" i="5"/>
  <c r="K1662" i="5"/>
  <c r="L1662" i="5"/>
  <c r="M1662" i="5"/>
  <c r="K95" i="5"/>
  <c r="L95" i="5"/>
  <c r="M95" i="5"/>
  <c r="K1194" i="5"/>
  <c r="L1194" i="5"/>
  <c r="M1194" i="5"/>
  <c r="K1010" i="5"/>
  <c r="L1010" i="5"/>
  <c r="M1010" i="5"/>
  <c r="K1177" i="5"/>
  <c r="L1177" i="5"/>
  <c r="M1177" i="5"/>
  <c r="K130" i="5"/>
  <c r="L130" i="5"/>
  <c r="M130" i="5"/>
  <c r="K3578" i="5"/>
  <c r="L3578" i="5"/>
  <c r="M3578" i="5"/>
  <c r="K256" i="5"/>
  <c r="L256" i="5"/>
  <c r="M256" i="5"/>
  <c r="K577" i="5"/>
  <c r="L577" i="5"/>
  <c r="M577" i="5"/>
  <c r="K51" i="5"/>
  <c r="L51" i="5"/>
  <c r="M51" i="5"/>
  <c r="K2839" i="5"/>
  <c r="L2839" i="5"/>
  <c r="M2839" i="5"/>
  <c r="K3847" i="5"/>
  <c r="L3847" i="5"/>
  <c r="M3847" i="5"/>
  <c r="K1933" i="5"/>
  <c r="L1933" i="5"/>
  <c r="M1933" i="5"/>
  <c r="K1373" i="5"/>
  <c r="L1373" i="5"/>
  <c r="M1373" i="5"/>
  <c r="K631" i="5"/>
  <c r="L631" i="5"/>
  <c r="M631" i="5"/>
  <c r="K3494" i="5"/>
  <c r="L3494" i="5"/>
  <c r="M3494" i="5"/>
  <c r="K3756" i="5"/>
  <c r="L3756" i="5"/>
  <c r="M3756" i="5"/>
  <c r="K2685" i="5"/>
  <c r="L2685" i="5"/>
  <c r="M2685" i="5"/>
  <c r="K1145" i="5"/>
  <c r="L1145" i="5"/>
  <c r="M1145" i="5"/>
  <c r="K116" i="5"/>
  <c r="L116" i="5"/>
  <c r="M116" i="5"/>
  <c r="K2490" i="5"/>
  <c r="L2490" i="5"/>
  <c r="M2490" i="5"/>
  <c r="K3620" i="5"/>
  <c r="L3620" i="5"/>
  <c r="M3620" i="5"/>
  <c r="K2925" i="5"/>
  <c r="L2925" i="5"/>
  <c r="M2925" i="5"/>
  <c r="K3419" i="5"/>
  <c r="L3419" i="5"/>
  <c r="M3419" i="5"/>
  <c r="K3409" i="5"/>
  <c r="L3409" i="5"/>
  <c r="M3409" i="5"/>
  <c r="K510" i="5"/>
  <c r="L510" i="5"/>
  <c r="M510" i="5"/>
  <c r="K1656" i="5"/>
  <c r="L1656" i="5"/>
  <c r="M1656" i="5"/>
  <c r="K2213" i="5"/>
  <c r="L2213" i="5"/>
  <c r="M2213" i="5"/>
  <c r="K2351" i="5"/>
  <c r="L2351" i="5"/>
  <c r="M2351" i="5"/>
  <c r="K3321" i="5"/>
  <c r="L3321" i="5"/>
  <c r="M3321" i="5"/>
  <c r="K3655" i="5"/>
  <c r="L3655" i="5"/>
  <c r="M3655" i="5"/>
  <c r="K2777" i="5"/>
  <c r="L2777" i="5"/>
  <c r="M2777" i="5"/>
  <c r="K1970" i="5"/>
  <c r="L1970" i="5"/>
  <c r="M1970" i="5"/>
  <c r="K1365" i="5"/>
  <c r="L1365" i="5"/>
  <c r="M1365" i="5"/>
  <c r="K2353" i="5"/>
  <c r="L2353" i="5"/>
  <c r="M2353" i="5"/>
  <c r="K167" i="5"/>
  <c r="L167" i="5"/>
  <c r="M167" i="5"/>
  <c r="K1965" i="5"/>
  <c r="L1965" i="5"/>
  <c r="M1965" i="5"/>
  <c r="K567" i="5"/>
  <c r="L567" i="5"/>
  <c r="M567" i="5"/>
  <c r="K3262" i="5"/>
  <c r="L3262" i="5"/>
  <c r="M3262" i="5"/>
  <c r="K2595" i="5"/>
  <c r="L2595" i="5"/>
  <c r="M2595" i="5"/>
  <c r="K2557" i="5"/>
  <c r="L2557" i="5"/>
  <c r="M2557" i="5"/>
  <c r="K1053" i="5"/>
  <c r="L1053" i="5"/>
  <c r="M1053" i="5"/>
  <c r="K3061" i="5"/>
  <c r="L3061" i="5"/>
  <c r="M3061" i="5"/>
  <c r="K1259" i="5"/>
  <c r="L1259" i="5"/>
  <c r="M1259" i="5"/>
  <c r="K2734" i="5"/>
  <c r="L2734" i="5"/>
  <c r="M2734" i="5"/>
  <c r="K2264" i="5"/>
  <c r="L2264" i="5"/>
  <c r="M2264" i="5"/>
  <c r="K2010" i="5"/>
  <c r="L2010" i="5"/>
  <c r="M2010" i="5"/>
  <c r="K399" i="5"/>
  <c r="L399" i="5"/>
  <c r="M399" i="5"/>
  <c r="K3249" i="5"/>
  <c r="L3249" i="5"/>
  <c r="M3249" i="5"/>
  <c r="K3217" i="5"/>
  <c r="L3217" i="5"/>
  <c r="M3217" i="5"/>
  <c r="K953" i="5"/>
  <c r="L953" i="5"/>
  <c r="M953" i="5"/>
  <c r="K3366" i="5"/>
  <c r="L3366" i="5"/>
  <c r="M3366" i="5"/>
  <c r="K1943" i="5"/>
  <c r="L1943" i="5"/>
  <c r="M1943" i="5"/>
  <c r="K2400" i="5"/>
  <c r="L2400" i="5"/>
  <c r="M2400" i="5"/>
  <c r="K1938" i="5"/>
  <c r="L1938" i="5"/>
  <c r="M1938" i="5"/>
  <c r="K354" i="5"/>
  <c r="L354" i="5"/>
  <c r="M354" i="5"/>
  <c r="K2004" i="5"/>
  <c r="L2004" i="5"/>
  <c r="M2004" i="5"/>
  <c r="K430" i="5"/>
  <c r="L430" i="5"/>
  <c r="M430" i="5"/>
  <c r="K3471" i="5"/>
  <c r="L3471" i="5"/>
  <c r="M3471" i="5"/>
  <c r="K3012" i="5"/>
  <c r="L3012" i="5"/>
  <c r="M3012" i="5"/>
  <c r="K3385" i="5"/>
  <c r="L3385" i="5"/>
  <c r="M3385" i="5"/>
  <c r="K290" i="5"/>
  <c r="L290" i="5"/>
  <c r="M290" i="5"/>
  <c r="K694" i="5"/>
  <c r="L694" i="5"/>
  <c r="M694" i="5"/>
  <c r="K3785" i="5"/>
  <c r="L3785" i="5"/>
  <c r="M3785" i="5"/>
  <c r="K293" i="5"/>
  <c r="L293" i="5"/>
  <c r="M293" i="5"/>
  <c r="K2961" i="5"/>
  <c r="L2961" i="5"/>
  <c r="M2961" i="5"/>
  <c r="K1308" i="5"/>
  <c r="L1308" i="5"/>
  <c r="M1308" i="5"/>
  <c r="K2649" i="5"/>
  <c r="L2649" i="5"/>
  <c r="M2649" i="5"/>
  <c r="K3651" i="5"/>
  <c r="L3651" i="5"/>
  <c r="M3651" i="5"/>
  <c r="K3597" i="5"/>
  <c r="L3597" i="5"/>
  <c r="M3597" i="5"/>
  <c r="K559" i="5"/>
  <c r="L559" i="5"/>
  <c r="M559" i="5"/>
  <c r="K2561" i="5"/>
  <c r="L2561" i="5"/>
  <c r="M2561" i="5"/>
  <c r="K172" i="5"/>
  <c r="L172" i="5"/>
  <c r="M172" i="5"/>
  <c r="K2389" i="5"/>
  <c r="L2389" i="5"/>
  <c r="M2389" i="5"/>
  <c r="K220" i="5"/>
  <c r="L220" i="5"/>
  <c r="M220" i="5"/>
  <c r="K97" i="5"/>
  <c r="L97" i="5"/>
  <c r="M97" i="5"/>
  <c r="K1562" i="5"/>
  <c r="L1562" i="5"/>
  <c r="M1562" i="5"/>
  <c r="K2987" i="5"/>
  <c r="L2987" i="5"/>
  <c r="M2987" i="5"/>
  <c r="K3246" i="5"/>
  <c r="L3246" i="5"/>
  <c r="M3246" i="5"/>
  <c r="K1781" i="5"/>
  <c r="L1781" i="5"/>
  <c r="M1781" i="5"/>
  <c r="K2177" i="5"/>
  <c r="L2177" i="5"/>
  <c r="M2177" i="5"/>
  <c r="K2057" i="5"/>
  <c r="L2057" i="5"/>
  <c r="M2057" i="5"/>
  <c r="K3229" i="5"/>
  <c r="L3229" i="5"/>
  <c r="M3229" i="5"/>
  <c r="K1857" i="5"/>
  <c r="L1857" i="5"/>
  <c r="M1857" i="5"/>
  <c r="K3329" i="5"/>
  <c r="L3329" i="5"/>
  <c r="M3329" i="5"/>
  <c r="K1099" i="5"/>
  <c r="L1099" i="5"/>
  <c r="M1099" i="5"/>
  <c r="K834" i="5"/>
  <c r="L834" i="5"/>
  <c r="M834" i="5"/>
  <c r="K2918" i="5"/>
  <c r="L2918" i="5"/>
  <c r="M2918" i="5"/>
  <c r="K2345" i="5"/>
  <c r="L2345" i="5"/>
  <c r="M2345" i="5"/>
  <c r="K3264" i="5"/>
  <c r="L3264" i="5"/>
  <c r="M3264" i="5"/>
  <c r="K3158" i="5"/>
  <c r="L3158" i="5"/>
  <c r="M3158" i="5"/>
  <c r="K2469" i="5"/>
  <c r="L2469" i="5"/>
  <c r="M2469" i="5"/>
  <c r="K3230" i="5"/>
  <c r="L3230" i="5"/>
  <c r="M3230" i="5"/>
  <c r="K966" i="5"/>
  <c r="L966" i="5"/>
  <c r="M966" i="5"/>
  <c r="K2421" i="5"/>
  <c r="L2421" i="5"/>
  <c r="M2421" i="5"/>
  <c r="K3403" i="5"/>
  <c r="L3403" i="5"/>
  <c r="M3403" i="5"/>
  <c r="K1092" i="5"/>
  <c r="L1092" i="5"/>
  <c r="M1092" i="5"/>
  <c r="K2293" i="5"/>
  <c r="L2293" i="5"/>
  <c r="M2293" i="5"/>
  <c r="K1475" i="5"/>
  <c r="L1475" i="5"/>
  <c r="M1475" i="5"/>
  <c r="K2446" i="5"/>
  <c r="L2446" i="5"/>
  <c r="M2446" i="5"/>
  <c r="K1421" i="5"/>
  <c r="L1421" i="5"/>
  <c r="M1421" i="5"/>
  <c r="K1821" i="5"/>
  <c r="L1821" i="5"/>
  <c r="M1821" i="5"/>
  <c r="K2789" i="5"/>
  <c r="L2789" i="5"/>
  <c r="M2789" i="5"/>
  <c r="K838" i="5"/>
  <c r="L838" i="5"/>
  <c r="M838" i="5"/>
  <c r="K1643" i="5"/>
  <c r="L1643" i="5"/>
  <c r="M1643" i="5"/>
  <c r="K659" i="5"/>
  <c r="L659" i="5"/>
  <c r="M659" i="5"/>
  <c r="K1237" i="5"/>
  <c r="L1237" i="5"/>
  <c r="M1237" i="5"/>
  <c r="K1911" i="5"/>
  <c r="L1911" i="5"/>
  <c r="M1911" i="5"/>
  <c r="K2807" i="5"/>
  <c r="L2807" i="5"/>
  <c r="M2807" i="5"/>
  <c r="K3172" i="5"/>
  <c r="L3172" i="5"/>
  <c r="M3172" i="5"/>
  <c r="K2792" i="5"/>
  <c r="L2792" i="5"/>
  <c r="M2792" i="5"/>
  <c r="K1439" i="5"/>
  <c r="L1439" i="5"/>
  <c r="M1439" i="5"/>
  <c r="K1892" i="5"/>
  <c r="L1892" i="5"/>
  <c r="M1892" i="5"/>
  <c r="K3102" i="5"/>
  <c r="L3102" i="5"/>
  <c r="M3102" i="5"/>
  <c r="K3236" i="5"/>
  <c r="L3236" i="5"/>
  <c r="M3236" i="5"/>
  <c r="K1407" i="5"/>
  <c r="L1407" i="5"/>
  <c r="M1407" i="5"/>
  <c r="K2098" i="5"/>
  <c r="L2098" i="5"/>
  <c r="M2098" i="5"/>
  <c r="K3059" i="5"/>
  <c r="L3059" i="5"/>
  <c r="M3059" i="5"/>
  <c r="K2016" i="5"/>
  <c r="L2016" i="5"/>
  <c r="M2016" i="5"/>
  <c r="K2514" i="5"/>
  <c r="L2514" i="5"/>
  <c r="M2514" i="5"/>
  <c r="K3184" i="5"/>
  <c r="L3184" i="5"/>
  <c r="M3184" i="5"/>
  <c r="K3472" i="5"/>
  <c r="L3472" i="5"/>
  <c r="M3472" i="5"/>
  <c r="K517" i="5"/>
  <c r="L517" i="5"/>
  <c r="M517" i="5"/>
  <c r="K1455" i="5"/>
  <c r="L1455" i="5"/>
  <c r="M1455" i="5"/>
  <c r="K3289" i="5"/>
  <c r="L3289" i="5"/>
  <c r="M3289" i="5"/>
  <c r="K3474" i="5"/>
  <c r="L3474" i="5"/>
  <c r="M3474" i="5"/>
  <c r="K77" i="5"/>
  <c r="L77" i="5"/>
  <c r="M77" i="5"/>
  <c r="K543" i="5"/>
  <c r="L543" i="5"/>
  <c r="M543" i="5"/>
  <c r="K2196" i="5"/>
  <c r="L2196" i="5"/>
  <c r="M2196" i="5"/>
  <c r="K3434" i="5"/>
  <c r="L3434" i="5"/>
  <c r="M3434" i="5"/>
  <c r="K503" i="5"/>
  <c r="L503" i="5"/>
  <c r="M503" i="5"/>
  <c r="K247" i="5"/>
  <c r="L247" i="5"/>
  <c r="M247" i="5"/>
  <c r="K368" i="5"/>
  <c r="L368" i="5"/>
  <c r="M368" i="5"/>
  <c r="K2745" i="5"/>
  <c r="L2745" i="5"/>
  <c r="M2745" i="5"/>
  <c r="K2308" i="5"/>
  <c r="L2308" i="5"/>
  <c r="M2308" i="5"/>
  <c r="K1954" i="5"/>
  <c r="L1954" i="5"/>
  <c r="M1954" i="5"/>
  <c r="K728" i="5"/>
  <c r="L728" i="5"/>
  <c r="M728" i="5"/>
  <c r="K787" i="5"/>
  <c r="L787" i="5"/>
  <c r="M787" i="5"/>
  <c r="K1519" i="5"/>
  <c r="L1519" i="5"/>
  <c r="M1519" i="5"/>
  <c r="K1085" i="5"/>
  <c r="L1085" i="5"/>
  <c r="M1085" i="5"/>
  <c r="K396" i="5"/>
  <c r="L396" i="5"/>
  <c r="M396" i="5"/>
  <c r="K3623" i="5"/>
  <c r="L3623" i="5"/>
  <c r="M3623" i="5"/>
  <c r="K3665" i="5"/>
  <c r="L3665" i="5"/>
  <c r="M3665" i="5"/>
  <c r="K2876" i="5"/>
  <c r="L2876" i="5"/>
  <c r="M2876" i="5"/>
  <c r="K140" i="5"/>
  <c r="L140" i="5"/>
  <c r="M140" i="5"/>
  <c r="K160" i="5"/>
  <c r="L160" i="5"/>
  <c r="M160" i="5"/>
  <c r="K3788" i="5"/>
  <c r="L3788" i="5"/>
  <c r="M3788" i="5"/>
  <c r="K2604" i="5"/>
  <c r="L2604" i="5"/>
  <c r="M2604" i="5"/>
  <c r="K1251" i="5"/>
  <c r="L1251" i="5"/>
  <c r="M1251" i="5"/>
  <c r="K2533" i="5"/>
  <c r="L2533" i="5"/>
  <c r="M2533" i="5"/>
  <c r="K3371" i="5"/>
  <c r="L3371" i="5"/>
  <c r="M3371" i="5"/>
  <c r="K804" i="5"/>
  <c r="L804" i="5"/>
  <c r="M804" i="5"/>
  <c r="K2705" i="5"/>
  <c r="L2705" i="5"/>
  <c r="M2705" i="5"/>
  <c r="K2652" i="5"/>
  <c r="L2652" i="5"/>
  <c r="M2652" i="5"/>
  <c r="K2103" i="5"/>
  <c r="L2103" i="5"/>
  <c r="M2103" i="5"/>
  <c r="K2259" i="5"/>
  <c r="L2259" i="5"/>
  <c r="M2259" i="5"/>
  <c r="K2279" i="5"/>
  <c r="L2279" i="5"/>
  <c r="M2279" i="5"/>
  <c r="K735" i="5"/>
  <c r="L735" i="5"/>
  <c r="M735" i="5"/>
  <c r="K2290" i="5"/>
  <c r="L2290" i="5"/>
  <c r="M2290" i="5"/>
  <c r="K2836" i="5"/>
  <c r="L2836" i="5"/>
  <c r="M2836" i="5"/>
  <c r="K2958" i="5"/>
  <c r="L2958" i="5"/>
  <c r="M2958" i="5"/>
  <c r="K2465" i="5"/>
  <c r="L2465" i="5"/>
  <c r="M2465" i="5"/>
  <c r="K2853" i="5"/>
  <c r="L2853" i="5"/>
  <c r="M2853" i="5"/>
  <c r="K3156" i="5"/>
  <c r="L3156" i="5"/>
  <c r="M3156" i="5"/>
  <c r="K3316" i="5"/>
  <c r="L3316" i="5"/>
  <c r="M3316" i="5"/>
  <c r="K3810" i="5"/>
  <c r="L3810" i="5"/>
  <c r="M3810" i="5"/>
  <c r="K3783" i="5"/>
  <c r="L3783" i="5"/>
  <c r="M3783" i="5"/>
  <c r="K1470" i="5"/>
  <c r="L1470" i="5"/>
  <c r="M1470" i="5"/>
  <c r="K3374" i="5"/>
  <c r="L3374" i="5"/>
  <c r="M3374" i="5"/>
  <c r="K684" i="5"/>
  <c r="L684" i="5"/>
  <c r="M684" i="5"/>
  <c r="K2115" i="5"/>
  <c r="L2115" i="5"/>
  <c r="M2115" i="5"/>
  <c r="K3306" i="5"/>
  <c r="L3306" i="5"/>
  <c r="M3306" i="5"/>
  <c r="K2217" i="5"/>
  <c r="L2217" i="5"/>
  <c r="M2217" i="5"/>
  <c r="K1280" i="5"/>
  <c r="L1280" i="5"/>
  <c r="M1280" i="5"/>
  <c r="K2032" i="5"/>
  <c r="L2032" i="5"/>
  <c r="M2032" i="5"/>
  <c r="K2343" i="5"/>
  <c r="L2343" i="5"/>
  <c r="M2343" i="5"/>
  <c r="K1997" i="5"/>
  <c r="L1997" i="5"/>
  <c r="M1997" i="5"/>
  <c r="K3531" i="5"/>
  <c r="L3531" i="5"/>
  <c r="M3531" i="5"/>
  <c r="K793" i="5"/>
  <c r="L793" i="5"/>
  <c r="M793" i="5"/>
  <c r="K2128" i="5"/>
  <c r="L2128" i="5"/>
  <c r="M2128" i="5"/>
  <c r="K96" i="5"/>
  <c r="L96" i="5"/>
  <c r="M96" i="5"/>
  <c r="K2113" i="5"/>
  <c r="L2113" i="5"/>
  <c r="M2113" i="5"/>
  <c r="K2990" i="5"/>
  <c r="L2990" i="5"/>
  <c r="M2990" i="5"/>
  <c r="K3466" i="5"/>
  <c r="L3466" i="5"/>
  <c r="M3466" i="5"/>
  <c r="K2659" i="5"/>
  <c r="L2659" i="5"/>
  <c r="M2659" i="5"/>
  <c r="K445" i="5"/>
  <c r="L445" i="5"/>
  <c r="M445" i="5"/>
  <c r="K1762" i="5"/>
  <c r="L1762" i="5"/>
  <c r="M1762" i="5"/>
  <c r="K3214" i="5"/>
  <c r="L3214" i="5"/>
  <c r="M3214" i="5"/>
  <c r="K759" i="5"/>
  <c r="L759" i="5"/>
  <c r="M759" i="5"/>
  <c r="K2252" i="5"/>
  <c r="L2252" i="5"/>
  <c r="M2252" i="5"/>
  <c r="K79" i="5"/>
  <c r="L79" i="5"/>
  <c r="M79" i="5"/>
  <c r="K1401" i="5"/>
  <c r="L1401" i="5"/>
  <c r="M1401" i="5"/>
  <c r="K522" i="5"/>
  <c r="L522" i="5"/>
  <c r="M522" i="5"/>
  <c r="K590" i="5"/>
  <c r="L590" i="5"/>
  <c r="M590" i="5"/>
  <c r="K1273" i="5"/>
  <c r="L1273" i="5"/>
  <c r="M1273" i="5"/>
  <c r="K2039" i="5"/>
  <c r="L2039" i="5"/>
  <c r="M2039" i="5"/>
  <c r="K470" i="5"/>
  <c r="L470" i="5"/>
  <c r="M470" i="5"/>
  <c r="K1958" i="5"/>
  <c r="L1958" i="5"/>
  <c r="M1958" i="5"/>
  <c r="K2506" i="5"/>
  <c r="L2506" i="5"/>
  <c r="M2506" i="5"/>
  <c r="K1523" i="5"/>
  <c r="L1523" i="5"/>
  <c r="M1523" i="5"/>
  <c r="K2530" i="5"/>
  <c r="L2530" i="5"/>
  <c r="M2530" i="5"/>
  <c r="K1667" i="5"/>
  <c r="L1667" i="5"/>
  <c r="M1667" i="5"/>
  <c r="K1726" i="5"/>
  <c r="L1726" i="5"/>
  <c r="M1726" i="5"/>
  <c r="K351" i="5"/>
  <c r="L351" i="5"/>
  <c r="M351" i="5"/>
  <c r="K149" i="5"/>
  <c r="L149" i="5"/>
  <c r="M149" i="5"/>
  <c r="K2942" i="5"/>
  <c r="L2942" i="5"/>
  <c r="M2942" i="5"/>
  <c r="K2763" i="5"/>
  <c r="L2763" i="5"/>
  <c r="M2763" i="5"/>
  <c r="K3219" i="5"/>
  <c r="L3219" i="5"/>
  <c r="M3219" i="5"/>
  <c r="K715" i="5"/>
  <c r="L715" i="5"/>
  <c r="M715" i="5"/>
  <c r="K1960" i="5"/>
  <c r="L1960" i="5"/>
  <c r="M1960" i="5"/>
  <c r="K3606" i="5"/>
  <c r="L3606" i="5"/>
  <c r="M3606" i="5"/>
  <c r="K700" i="5"/>
  <c r="L700" i="5"/>
  <c r="M700" i="5"/>
  <c r="K3427" i="5"/>
  <c r="L3427" i="5"/>
  <c r="M3427" i="5"/>
  <c r="K2767" i="5"/>
  <c r="L2767" i="5"/>
  <c r="M2767" i="5"/>
  <c r="K1354" i="5"/>
  <c r="L1354" i="5"/>
  <c r="M1354" i="5"/>
  <c r="K3551" i="5"/>
  <c r="L3551" i="5"/>
  <c r="M3551" i="5"/>
  <c r="K2493" i="5"/>
  <c r="L2493" i="5"/>
  <c r="M2493" i="5"/>
  <c r="K122" i="5"/>
  <c r="L122" i="5"/>
  <c r="M122" i="5"/>
  <c r="K2696" i="5"/>
  <c r="L2696" i="5"/>
  <c r="M2696" i="5"/>
  <c r="K3480" i="5"/>
  <c r="L3480" i="5"/>
  <c r="M3480" i="5"/>
  <c r="K3850" i="5"/>
  <c r="L3850" i="5"/>
  <c r="M3850" i="5"/>
  <c r="K3634" i="5"/>
  <c r="L3634" i="5"/>
  <c r="M3634" i="5"/>
  <c r="K1056" i="5"/>
  <c r="L1056" i="5"/>
  <c r="M1056" i="5"/>
  <c r="K1216" i="5"/>
  <c r="L1216" i="5"/>
  <c r="M1216" i="5"/>
  <c r="K3771" i="5"/>
  <c r="L3771" i="5"/>
  <c r="M3771" i="5"/>
  <c r="K3353" i="5"/>
  <c r="L3353" i="5"/>
  <c r="M3353" i="5"/>
  <c r="K2519" i="5"/>
  <c r="L2519" i="5"/>
  <c r="M2519" i="5"/>
  <c r="K2737" i="5"/>
  <c r="L2737" i="5"/>
  <c r="M2737" i="5"/>
  <c r="K687" i="5"/>
  <c r="L687" i="5"/>
  <c r="M687" i="5"/>
  <c r="K3099" i="5"/>
  <c r="L3099" i="5"/>
  <c r="M3099" i="5"/>
  <c r="K1814" i="5"/>
  <c r="L1814" i="5"/>
  <c r="M1814" i="5"/>
  <c r="K2305" i="5"/>
  <c r="L2305" i="5"/>
  <c r="M2305" i="5"/>
  <c r="K1329" i="5"/>
  <c r="L1329" i="5"/>
  <c r="M1329" i="5"/>
  <c r="K1351" i="5"/>
  <c r="L1351" i="5"/>
  <c r="M1351" i="5"/>
  <c r="K114" i="5"/>
  <c r="L114" i="5"/>
  <c r="M114" i="5"/>
  <c r="K3406" i="5"/>
  <c r="L3406" i="5"/>
  <c r="M3406" i="5"/>
  <c r="K3448" i="5"/>
  <c r="L3448" i="5"/>
  <c r="M3448" i="5"/>
  <c r="K163" i="5"/>
  <c r="L163" i="5"/>
  <c r="M163" i="5"/>
  <c r="K3340" i="5"/>
  <c r="L3340" i="5"/>
  <c r="M3340" i="5"/>
  <c r="K1248" i="5"/>
  <c r="L1248" i="5"/>
  <c r="M1248" i="5"/>
  <c r="K1434" i="5"/>
  <c r="L1434" i="5"/>
  <c r="M1434" i="5"/>
  <c r="K1030" i="5"/>
  <c r="L1030" i="5"/>
  <c r="M1030" i="5"/>
  <c r="K2286" i="5"/>
  <c r="L2286" i="5"/>
  <c r="M2286" i="5"/>
  <c r="K1147" i="5"/>
  <c r="L1147" i="5"/>
  <c r="M1147" i="5"/>
  <c r="K2023" i="5"/>
  <c r="L2023" i="5"/>
  <c r="M2023" i="5"/>
  <c r="K3139" i="5"/>
  <c r="L3139" i="5"/>
  <c r="M3139" i="5"/>
  <c r="K375" i="5"/>
  <c r="L375" i="5"/>
  <c r="M375" i="5"/>
  <c r="K1221" i="5"/>
  <c r="L1221" i="5"/>
  <c r="M1221" i="5"/>
  <c r="K2727" i="5"/>
  <c r="L2727" i="5"/>
  <c r="M2727" i="5"/>
  <c r="K1608" i="5"/>
  <c r="L1608" i="5"/>
  <c r="M1608" i="5"/>
  <c r="K3361" i="5"/>
  <c r="L3361" i="5"/>
  <c r="M3361" i="5"/>
  <c r="K808" i="5"/>
  <c r="L808" i="5"/>
  <c r="M808" i="5"/>
  <c r="K671" i="5"/>
  <c r="L671" i="5"/>
  <c r="M671" i="5"/>
  <c r="K1636" i="5"/>
  <c r="L1636" i="5"/>
  <c r="M1636" i="5"/>
  <c r="K3487" i="5"/>
  <c r="L3487" i="5"/>
  <c r="M3487" i="5"/>
  <c r="K489" i="5"/>
  <c r="L489" i="5"/>
  <c r="M489" i="5"/>
  <c r="K2535" i="5"/>
  <c r="L2535" i="5"/>
  <c r="M2535" i="5"/>
  <c r="K1672" i="5"/>
  <c r="L1672" i="5"/>
  <c r="M1672" i="5"/>
  <c r="K3873" i="5"/>
  <c r="L3873" i="5"/>
  <c r="M3873" i="5"/>
  <c r="K1914" i="5"/>
  <c r="L1914" i="5"/>
  <c r="M1914" i="5"/>
  <c r="K840" i="5"/>
  <c r="L840" i="5"/>
  <c r="M840" i="5"/>
  <c r="K3091" i="5"/>
  <c r="L3091" i="5"/>
  <c r="M3091" i="5"/>
  <c r="K348" i="5"/>
  <c r="L348" i="5"/>
  <c r="M348" i="5"/>
  <c r="K725" i="5"/>
  <c r="L725" i="5"/>
  <c r="M725" i="5"/>
  <c r="K1584" i="5"/>
  <c r="L1584" i="5"/>
  <c r="M1584" i="5"/>
  <c r="K923" i="5"/>
  <c r="L923" i="5"/>
  <c r="M923" i="5"/>
  <c r="K1371" i="5"/>
  <c r="L1371" i="5"/>
  <c r="M1371" i="5"/>
  <c r="K888" i="5"/>
  <c r="L888" i="5"/>
  <c r="M888" i="5"/>
  <c r="K1335" i="5"/>
  <c r="L1335" i="5"/>
  <c r="M1335" i="5"/>
  <c r="K3464" i="5"/>
  <c r="L3464" i="5"/>
  <c r="M3464" i="5"/>
  <c r="K3440" i="5"/>
  <c r="L3440" i="5"/>
  <c r="M3440" i="5"/>
  <c r="K1338" i="5"/>
  <c r="L1338" i="5"/>
  <c r="M1338" i="5"/>
  <c r="K1843" i="5"/>
  <c r="L1843" i="5"/>
  <c r="M1843" i="5"/>
  <c r="K1382" i="5"/>
  <c r="L1382" i="5"/>
  <c r="M1382" i="5"/>
  <c r="K587" i="5"/>
  <c r="L587" i="5"/>
  <c r="M587" i="5"/>
  <c r="K3796" i="5"/>
  <c r="L3796" i="5"/>
  <c r="M3796" i="5"/>
  <c r="K2144" i="5"/>
  <c r="L2144" i="5"/>
  <c r="M2144" i="5"/>
  <c r="K1498" i="5"/>
  <c r="L1498" i="5"/>
  <c r="M1498" i="5"/>
  <c r="K1094" i="5"/>
  <c r="L1094" i="5"/>
  <c r="M1094" i="5"/>
  <c r="K2832" i="5"/>
  <c r="L2832" i="5"/>
  <c r="M2832" i="5"/>
  <c r="K2563" i="5"/>
  <c r="L2563" i="5"/>
  <c r="M2563" i="5"/>
  <c r="K2551" i="5"/>
  <c r="L2551" i="5"/>
  <c r="M2551" i="5"/>
  <c r="K2174" i="5"/>
  <c r="L2174" i="5"/>
  <c r="M2174" i="5"/>
  <c r="K2617" i="5"/>
  <c r="L2617" i="5"/>
  <c r="M2617" i="5"/>
  <c r="K702" i="5"/>
  <c r="L702" i="5"/>
  <c r="M702" i="5"/>
  <c r="K2757" i="5"/>
  <c r="L2757" i="5"/>
  <c r="M2757" i="5"/>
  <c r="K3833" i="5"/>
  <c r="L3833" i="5"/>
  <c r="M3833" i="5"/>
  <c r="K68" i="5"/>
  <c r="L68" i="5"/>
  <c r="M68" i="5"/>
  <c r="K1425" i="5"/>
  <c r="L1425" i="5"/>
  <c r="M1425" i="5"/>
  <c r="K2819" i="5"/>
  <c r="L2819" i="5"/>
  <c r="M2819" i="5"/>
  <c r="K2639" i="5"/>
  <c r="L2639" i="5"/>
  <c r="M2639" i="5"/>
  <c r="K612" i="5"/>
  <c r="L612" i="5"/>
  <c r="M612" i="5"/>
  <c r="K2050" i="5"/>
  <c r="L2050" i="5"/>
  <c r="M2050" i="5"/>
  <c r="K193" i="5"/>
  <c r="L193" i="5"/>
  <c r="M193" i="5"/>
  <c r="K1698" i="5"/>
  <c r="L1698" i="5"/>
  <c r="M1698" i="5"/>
  <c r="K2885" i="5"/>
  <c r="L2885" i="5"/>
  <c r="M2885" i="5"/>
  <c r="K190" i="5"/>
  <c r="L190" i="5"/>
  <c r="M190" i="5"/>
  <c r="K2095" i="5"/>
  <c r="L2095" i="5"/>
  <c r="M2095" i="5"/>
  <c r="K1075" i="5"/>
  <c r="L1075" i="5"/>
  <c r="M1075" i="5"/>
  <c r="K3131" i="5"/>
  <c r="L3131" i="5"/>
  <c r="M3131" i="5"/>
  <c r="K2105" i="5"/>
  <c r="L2105" i="5"/>
  <c r="M2105" i="5"/>
  <c r="K1088" i="5"/>
  <c r="L1088" i="5"/>
  <c r="M1088" i="5"/>
  <c r="K2691" i="5"/>
  <c r="L2691" i="5"/>
  <c r="M2691" i="5"/>
  <c r="K1549" i="5"/>
  <c r="L1549" i="5"/>
  <c r="M1549" i="5"/>
  <c r="K3233" i="5"/>
  <c r="L3233" i="5"/>
  <c r="M3233" i="5"/>
  <c r="K1990" i="5"/>
  <c r="L1990" i="5"/>
  <c r="M1990" i="5"/>
  <c r="K3740" i="5"/>
  <c r="L3740" i="5"/>
  <c r="M3740" i="5"/>
  <c r="K1895" i="5"/>
  <c r="L1895" i="5"/>
  <c r="M1895" i="5"/>
  <c r="K1588" i="5"/>
  <c r="L1588" i="5"/>
  <c r="M1588" i="5"/>
  <c r="K1734" i="5"/>
  <c r="L1734" i="5"/>
  <c r="M1734" i="5"/>
  <c r="K1225" i="5"/>
  <c r="L1225" i="5"/>
  <c r="M1225" i="5"/>
  <c r="K420" i="5"/>
  <c r="L420" i="5"/>
  <c r="M420" i="5"/>
  <c r="K164" i="5"/>
  <c r="L164" i="5"/>
  <c r="M164" i="5"/>
  <c r="K1536" i="5"/>
  <c r="L1536" i="5"/>
  <c r="M1536" i="5"/>
  <c r="K2546" i="5"/>
  <c r="L2546" i="5"/>
  <c r="M2546" i="5"/>
  <c r="K2899" i="5"/>
  <c r="L2899" i="5"/>
  <c r="M2899" i="5"/>
  <c r="K2861" i="5"/>
  <c r="L2861" i="5"/>
  <c r="M2861" i="5"/>
  <c r="K1296" i="5"/>
  <c r="L1296" i="5"/>
  <c r="M1296" i="5"/>
  <c r="K90" i="5"/>
  <c r="L90" i="5"/>
  <c r="M90" i="5"/>
  <c r="K741" i="5"/>
  <c r="L741" i="5"/>
  <c r="M741" i="5"/>
  <c r="K1113" i="5"/>
  <c r="L1113" i="5"/>
  <c r="M1113" i="5"/>
  <c r="K507" i="5"/>
  <c r="L507" i="5"/>
  <c r="M507" i="5"/>
  <c r="K342" i="5"/>
  <c r="L342" i="5"/>
  <c r="M342" i="5"/>
  <c r="K3775" i="5"/>
  <c r="L3775" i="5"/>
  <c r="M3775" i="5"/>
  <c r="K439" i="5"/>
  <c r="L439" i="5"/>
  <c r="M439" i="5"/>
  <c r="K2587" i="5"/>
  <c r="L2587" i="5"/>
  <c r="M2587" i="5"/>
  <c r="K2620" i="5"/>
  <c r="L2620" i="5"/>
  <c r="M2620" i="5"/>
  <c r="K1389" i="5"/>
  <c r="L1389" i="5"/>
  <c r="M1389" i="5"/>
  <c r="K1978" i="5"/>
  <c r="L1978" i="5"/>
  <c r="M1978" i="5"/>
  <c r="K2624" i="5"/>
  <c r="L2624" i="5"/>
  <c r="M2624" i="5"/>
  <c r="K2794" i="5"/>
  <c r="L2794" i="5"/>
  <c r="M2794" i="5"/>
  <c r="K1233" i="5"/>
  <c r="L1233" i="5"/>
  <c r="M1233" i="5"/>
  <c r="K3542" i="5"/>
  <c r="L3542" i="5"/>
  <c r="M3542" i="5"/>
  <c r="K3550" i="5"/>
  <c r="L3550" i="5"/>
  <c r="M3550" i="5"/>
  <c r="K2044" i="5"/>
  <c r="L2044" i="5"/>
  <c r="M2044" i="5"/>
  <c r="K1841" i="5"/>
  <c r="L1841" i="5"/>
  <c r="M1841" i="5"/>
  <c r="K93" i="5"/>
  <c r="L93" i="5"/>
  <c r="M93" i="5"/>
  <c r="K2185" i="5"/>
  <c r="L2185" i="5"/>
  <c r="M2185" i="5"/>
  <c r="K3195" i="5"/>
  <c r="L3195" i="5"/>
  <c r="M3195" i="5"/>
  <c r="K1201" i="5"/>
  <c r="L1201" i="5"/>
  <c r="M1201" i="5"/>
  <c r="K1070" i="5"/>
  <c r="L1070" i="5"/>
  <c r="M1070" i="5"/>
  <c r="K3716" i="5"/>
  <c r="L3716" i="5"/>
  <c r="M3716" i="5"/>
  <c r="K2085" i="5"/>
  <c r="L2085" i="5"/>
  <c r="M2085" i="5"/>
  <c r="K1391" i="5"/>
  <c r="L1391" i="5"/>
  <c r="M1391" i="5"/>
  <c r="K2976" i="5"/>
  <c r="L2976" i="5"/>
  <c r="M2976" i="5"/>
  <c r="K3014" i="5"/>
  <c r="L3014" i="5"/>
  <c r="M3014" i="5"/>
  <c r="K2538" i="5"/>
  <c r="L2538" i="5"/>
  <c r="M2538" i="5"/>
  <c r="K2210" i="5"/>
  <c r="L2210" i="5"/>
  <c r="M2210" i="5"/>
  <c r="K3272" i="5"/>
  <c r="L3272" i="5"/>
  <c r="M3272" i="5"/>
  <c r="K3301" i="5"/>
  <c r="L3301" i="5"/>
  <c r="M3301" i="5"/>
  <c r="K2872" i="5"/>
  <c r="L2872" i="5"/>
  <c r="M2872" i="5"/>
  <c r="K2311" i="5"/>
  <c r="L2311" i="5"/>
  <c r="M2311" i="5"/>
  <c r="K3275" i="5"/>
  <c r="L3275" i="5"/>
  <c r="M3275" i="5"/>
  <c r="K2711" i="5"/>
  <c r="L2711" i="5"/>
  <c r="M2711" i="5"/>
  <c r="K3824" i="5"/>
  <c r="L3824" i="5"/>
  <c r="M3824" i="5"/>
  <c r="K2526" i="5"/>
  <c r="L2526" i="5"/>
  <c r="M2526" i="5"/>
  <c r="K1789" i="5"/>
  <c r="L1789" i="5"/>
  <c r="M1789" i="5"/>
  <c r="K1110" i="5"/>
  <c r="L1110" i="5"/>
  <c r="M1110" i="5"/>
  <c r="K2643" i="5"/>
  <c r="L2643" i="5"/>
  <c r="M2643" i="5"/>
  <c r="K2932" i="5"/>
  <c r="L2932" i="5"/>
  <c r="M2932" i="5"/>
  <c r="K2701" i="5"/>
  <c r="L2701" i="5"/>
  <c r="M2701" i="5"/>
  <c r="K1986" i="5"/>
  <c r="L1986" i="5"/>
  <c r="M1986" i="5"/>
  <c r="K997" i="5"/>
  <c r="L997" i="5"/>
  <c r="M997" i="5"/>
  <c r="K3317" i="5"/>
  <c r="L3317" i="5"/>
  <c r="M3317" i="5"/>
  <c r="K2111" i="5"/>
  <c r="L2111" i="5"/>
  <c r="M2111" i="5"/>
  <c r="K1027" i="5"/>
  <c r="L1027" i="5"/>
  <c r="M1027" i="5"/>
  <c r="K2197" i="5"/>
  <c r="L2197" i="5"/>
  <c r="M2197" i="5"/>
  <c r="K2297" i="5"/>
  <c r="L2297" i="5"/>
  <c r="M2297" i="5"/>
  <c r="K3031" i="5"/>
  <c r="L3031" i="5"/>
  <c r="M3031" i="5"/>
  <c r="K226" i="5"/>
  <c r="L226" i="5"/>
  <c r="M226" i="5"/>
  <c r="K1828" i="5"/>
  <c r="L1828" i="5"/>
  <c r="M1828" i="5"/>
  <c r="K377" i="5"/>
  <c r="L377" i="5"/>
  <c r="M377" i="5"/>
  <c r="K1941" i="5"/>
  <c r="L1941" i="5"/>
  <c r="M1941" i="5"/>
  <c r="K3595" i="5"/>
  <c r="L3595" i="5"/>
  <c r="M3595" i="5"/>
  <c r="K3005" i="5"/>
  <c r="L3005" i="5"/>
  <c r="M3005" i="5"/>
  <c r="K3117" i="5"/>
  <c r="L3117" i="5"/>
  <c r="M3117" i="5"/>
  <c r="K1903" i="5"/>
  <c r="L1903" i="5"/>
  <c r="M1903" i="5"/>
  <c r="K3638" i="5"/>
  <c r="L3638" i="5"/>
  <c r="M3638" i="5"/>
  <c r="K1803" i="5"/>
  <c r="L1803" i="5"/>
  <c r="M1803" i="5"/>
  <c r="K1254" i="5"/>
  <c r="L1254" i="5"/>
  <c r="M1254" i="5"/>
  <c r="K1616" i="5"/>
  <c r="L1616" i="5"/>
  <c r="M1616" i="5"/>
  <c r="K3253" i="5"/>
  <c r="L3253" i="5"/>
  <c r="M3253" i="5"/>
  <c r="K1766" i="5"/>
  <c r="L1766" i="5"/>
  <c r="M1766" i="5"/>
  <c r="K216" i="5"/>
  <c r="L216" i="5"/>
  <c r="M216" i="5"/>
  <c r="K2241" i="5"/>
  <c r="L2241" i="5"/>
  <c r="M2241" i="5"/>
  <c r="K3483" i="5"/>
  <c r="L3483" i="5"/>
  <c r="M3483" i="5"/>
  <c r="K2336" i="5"/>
  <c r="L2336" i="5"/>
  <c r="M2336" i="5"/>
  <c r="K636" i="5"/>
  <c r="L636" i="5"/>
  <c r="M636" i="5"/>
  <c r="K2066" i="5"/>
  <c r="L2066" i="5"/>
  <c r="M2066" i="5"/>
  <c r="K3696" i="5"/>
  <c r="L3696" i="5"/>
  <c r="M3696" i="5"/>
  <c r="K265" i="5"/>
  <c r="L265" i="5"/>
  <c r="M265" i="5"/>
  <c r="K3294" i="5"/>
  <c r="L3294" i="5"/>
  <c r="M3294" i="5"/>
  <c r="K2025" i="5"/>
  <c r="L2025" i="5"/>
  <c r="M2025" i="5"/>
  <c r="K2395" i="5"/>
  <c r="L2395" i="5"/>
  <c r="M2395" i="5"/>
  <c r="K2090" i="5"/>
  <c r="L2090" i="5"/>
  <c r="M2090" i="5"/>
  <c r="K336" i="5"/>
  <c r="L336" i="5"/>
  <c r="M336" i="5"/>
  <c r="K3424" i="5"/>
  <c r="L3424" i="5"/>
  <c r="M3424" i="5"/>
  <c r="K424" i="5"/>
  <c r="L424" i="5"/>
  <c r="M424" i="5"/>
  <c r="K311" i="5"/>
  <c r="L311" i="5"/>
  <c r="M311" i="5"/>
  <c r="K3741" i="5"/>
  <c r="L3741" i="5"/>
  <c r="M3741" i="5"/>
  <c r="K2682" i="5"/>
  <c r="L2682" i="5"/>
  <c r="M2682" i="5"/>
  <c r="K3320" i="5"/>
  <c r="L3320" i="5"/>
  <c r="M3320" i="5"/>
  <c r="K3872" i="5"/>
  <c r="L3872" i="5"/>
  <c r="M3872" i="5"/>
  <c r="K1898" i="5"/>
  <c r="L1898" i="5"/>
  <c r="M1898" i="5"/>
  <c r="K3662" i="5"/>
  <c r="L3662" i="5"/>
  <c r="M3662" i="5"/>
  <c r="K514" i="5"/>
  <c r="L514" i="5"/>
  <c r="M514" i="5"/>
  <c r="K205" i="5"/>
  <c r="L205" i="5"/>
  <c r="M205" i="5"/>
  <c r="K1683" i="5"/>
  <c r="L1683" i="5"/>
  <c r="M1683" i="5"/>
  <c r="K168" i="5"/>
  <c r="L168" i="5"/>
  <c r="M168" i="5"/>
  <c r="K1579" i="5"/>
  <c r="L1579" i="5"/>
  <c r="M1579" i="5"/>
  <c r="K2158" i="5"/>
  <c r="L2158" i="5"/>
  <c r="M2158" i="5"/>
  <c r="K1659" i="5"/>
  <c r="L1659" i="5"/>
  <c r="M1659" i="5"/>
  <c r="K404" i="5"/>
  <c r="L404" i="5"/>
  <c r="M404" i="5"/>
  <c r="K3652" i="5"/>
  <c r="L3652" i="5"/>
  <c r="M3652" i="5"/>
  <c r="K1601" i="5"/>
  <c r="L1601" i="5"/>
  <c r="M1601" i="5"/>
  <c r="K2660" i="5"/>
  <c r="L2660" i="5"/>
  <c r="M2660" i="5"/>
  <c r="K3840" i="5"/>
  <c r="L3840" i="5"/>
  <c r="M3840" i="5"/>
  <c r="K782" i="5"/>
  <c r="L782" i="5"/>
  <c r="M782" i="5"/>
  <c r="K1405" i="5"/>
  <c r="L1405" i="5"/>
  <c r="M1405" i="5"/>
  <c r="K1614" i="5"/>
  <c r="L1614" i="5"/>
  <c r="M1614" i="5"/>
  <c r="K1065" i="5"/>
  <c r="L1065" i="5"/>
  <c r="M1065" i="5"/>
  <c r="K280" i="5"/>
  <c r="L280" i="5"/>
  <c r="M280" i="5"/>
  <c r="K913" i="5"/>
  <c r="L913" i="5"/>
  <c r="M913" i="5"/>
  <c r="K3356" i="5"/>
  <c r="L3356" i="5"/>
  <c r="M3356" i="5"/>
  <c r="K1227" i="5"/>
  <c r="L1227" i="5"/>
  <c r="M1227" i="5"/>
  <c r="K557" i="5"/>
  <c r="L557" i="5"/>
  <c r="M557" i="5"/>
  <c r="K2327" i="5"/>
  <c r="L2327" i="5"/>
  <c r="M2327" i="5"/>
  <c r="K3628" i="5"/>
  <c r="L3628" i="5"/>
  <c r="M3628" i="5"/>
  <c r="K3767" i="5"/>
  <c r="L3767" i="5"/>
  <c r="M3767" i="5"/>
  <c r="K2560" i="5"/>
  <c r="L2560" i="5"/>
  <c r="M2560" i="5"/>
  <c r="K1846" i="5"/>
  <c r="L1846" i="5"/>
  <c r="M1846" i="5"/>
  <c r="K2895" i="5"/>
  <c r="L2895" i="5"/>
  <c r="M2895" i="5"/>
  <c r="K409" i="5"/>
  <c r="L409" i="5"/>
  <c r="M409" i="5"/>
  <c r="K1322" i="5"/>
  <c r="L1322" i="5"/>
  <c r="M1322" i="5"/>
  <c r="K391" i="5"/>
  <c r="L391" i="5"/>
  <c r="M391" i="5"/>
  <c r="K3764" i="5"/>
  <c r="L3764" i="5"/>
  <c r="M3764" i="5"/>
  <c r="K1270" i="5"/>
  <c r="L1270" i="5"/>
  <c r="M1270" i="5"/>
  <c r="K846" i="5"/>
  <c r="L846" i="5"/>
  <c r="M846" i="5"/>
  <c r="K1120" i="5"/>
  <c r="L1120" i="5"/>
  <c r="M1120" i="5"/>
  <c r="K1513" i="5"/>
  <c r="L1513" i="5"/>
  <c r="M1513" i="5"/>
  <c r="K2675" i="5"/>
  <c r="L2675" i="5"/>
  <c r="M2675" i="5"/>
  <c r="K3326" i="5"/>
  <c r="L3326" i="5"/>
  <c r="M3326" i="5"/>
  <c r="K87" i="5"/>
  <c r="L87" i="5"/>
  <c r="M87" i="5"/>
  <c r="K3383" i="5"/>
  <c r="L3383" i="5"/>
  <c r="M3383" i="5"/>
  <c r="K411" i="5"/>
  <c r="L411" i="5"/>
  <c r="M411" i="5"/>
  <c r="K829" i="5"/>
  <c r="L829" i="5"/>
  <c r="M829" i="5"/>
  <c r="K3735" i="5"/>
  <c r="L3735" i="5"/>
  <c r="M3735" i="5"/>
  <c r="K1185" i="5"/>
  <c r="L1185" i="5"/>
  <c r="M1185" i="5"/>
  <c r="K2362" i="5"/>
  <c r="L2362" i="5"/>
  <c r="M2362" i="5"/>
  <c r="K3333" i="5"/>
  <c r="L3333" i="5"/>
  <c r="M3333" i="5"/>
  <c r="K3437" i="5"/>
  <c r="L3437" i="5"/>
  <c r="M3437" i="5"/>
  <c r="K1598" i="5"/>
  <c r="L1598" i="5"/>
  <c r="M1598" i="5"/>
  <c r="K1277" i="5"/>
  <c r="L1277" i="5"/>
  <c r="M1277" i="5"/>
  <c r="K2858" i="5"/>
  <c r="L2858" i="5"/>
  <c r="M2858" i="5"/>
  <c r="K2142" i="5"/>
  <c r="L2142" i="5"/>
  <c r="M2142" i="5"/>
  <c r="K3582" i="5"/>
  <c r="L3582" i="5"/>
  <c r="M3582" i="5"/>
  <c r="K327" i="5"/>
  <c r="L327" i="5"/>
  <c r="M327" i="5"/>
  <c r="K2908" i="5"/>
  <c r="L2908" i="5"/>
  <c r="M2908" i="5"/>
  <c r="K853" i="5"/>
  <c r="L853" i="5"/>
  <c r="M853" i="5"/>
  <c r="K125" i="5"/>
  <c r="L125" i="5"/>
  <c r="M125" i="5"/>
  <c r="K2035" i="5"/>
  <c r="L2035" i="5"/>
  <c r="M2035" i="5"/>
  <c r="K2609" i="5"/>
  <c r="L2609" i="5"/>
  <c r="M2609" i="5"/>
  <c r="K3153" i="5"/>
  <c r="L3153" i="5"/>
  <c r="M3153" i="5"/>
  <c r="K2404" i="5"/>
  <c r="L2404" i="5"/>
  <c r="M2404" i="5"/>
  <c r="K3690" i="5"/>
  <c r="L3690" i="5"/>
  <c r="M3690" i="5"/>
  <c r="K3368" i="5"/>
  <c r="L3368" i="5"/>
  <c r="M3368" i="5"/>
  <c r="K324" i="5"/>
  <c r="L324" i="5"/>
  <c r="M324" i="5"/>
  <c r="K2163" i="5"/>
  <c r="L2163" i="5"/>
  <c r="M2163" i="5"/>
  <c r="K1534" i="5"/>
  <c r="L1534" i="5"/>
  <c r="M1534" i="5"/>
  <c r="K1572" i="5"/>
  <c r="L1572" i="5"/>
  <c r="M1572" i="5"/>
  <c r="K3146" i="5"/>
  <c r="L3146" i="5"/>
  <c r="M3146" i="5"/>
  <c r="K487" i="5"/>
  <c r="L487" i="5"/>
  <c r="M487" i="5"/>
  <c r="K3190" i="5"/>
  <c r="L3190" i="5"/>
  <c r="M3190" i="5"/>
  <c r="K2034" i="5"/>
  <c r="L2034" i="5"/>
  <c r="M2034" i="5"/>
  <c r="K1516" i="5"/>
  <c r="L1516" i="5"/>
  <c r="M1516" i="5"/>
  <c r="K691" i="5"/>
  <c r="L691" i="5"/>
  <c r="M691" i="5"/>
  <c r="K743" i="5"/>
  <c r="L743" i="5"/>
  <c r="M743" i="5"/>
  <c r="K1262" i="5"/>
  <c r="L1262" i="5"/>
  <c r="M1262" i="5"/>
  <c r="K3278" i="5"/>
  <c r="L3278" i="5"/>
  <c r="M3278" i="5"/>
  <c r="K2135" i="5"/>
  <c r="L2135" i="5"/>
  <c r="M2135" i="5"/>
  <c r="K2371" i="5"/>
  <c r="L2371" i="5"/>
  <c r="M2371" i="5"/>
  <c r="K3539" i="5"/>
  <c r="L3539" i="5"/>
  <c r="M3539" i="5"/>
  <c r="K3207" i="5"/>
  <c r="L3207" i="5"/>
  <c r="M3207" i="5"/>
  <c r="K1063" i="5"/>
  <c r="L1063" i="5"/>
  <c r="M1063" i="5"/>
  <c r="K674" i="5"/>
  <c r="L674" i="5"/>
  <c r="M674" i="5"/>
  <c r="K1992" i="5"/>
  <c r="L1992" i="5"/>
  <c r="M1992" i="5"/>
  <c r="K1740" i="5"/>
  <c r="L1740" i="5"/>
  <c r="M1740" i="5"/>
  <c r="K1211" i="5"/>
  <c r="L1211" i="5"/>
  <c r="M1211" i="5"/>
  <c r="K3802" i="5"/>
  <c r="L3802" i="5"/>
  <c r="M3802" i="5"/>
  <c r="K2487" i="5"/>
  <c r="L2487" i="5"/>
  <c r="M2487" i="5"/>
  <c r="K1770" i="5"/>
  <c r="L1770" i="5"/>
  <c r="M1770" i="5"/>
  <c r="K3816" i="5"/>
  <c r="L3816" i="5"/>
  <c r="M3816" i="5"/>
  <c r="K3605" i="5"/>
  <c r="L3605" i="5"/>
  <c r="M3605" i="5"/>
  <c r="K2002" i="5"/>
  <c r="L2002" i="5"/>
  <c r="M2002" i="5"/>
  <c r="K1809" i="5"/>
  <c r="L1809" i="5"/>
  <c r="M1809" i="5"/>
  <c r="K119" i="5"/>
  <c r="L119" i="5"/>
  <c r="M119" i="5"/>
  <c r="K107" i="5"/>
  <c r="L107" i="5"/>
  <c r="M107" i="5"/>
  <c r="K1143" i="5"/>
  <c r="L1143" i="5"/>
  <c r="M1143" i="5"/>
  <c r="K599" i="5"/>
  <c r="L599" i="5"/>
  <c r="M599" i="5"/>
  <c r="K1252" i="5"/>
  <c r="L1252" i="5"/>
  <c r="M1252" i="5"/>
  <c r="K111" i="5"/>
  <c r="L111" i="5"/>
  <c r="M111" i="5"/>
  <c r="K3052" i="5"/>
  <c r="L3052" i="5"/>
  <c r="M3052" i="5"/>
  <c r="K2483" i="5"/>
  <c r="L2483" i="5"/>
  <c r="M2483" i="5"/>
  <c r="K3019" i="5"/>
  <c r="L3019" i="5"/>
  <c r="M3019" i="5"/>
  <c r="K359" i="5"/>
  <c r="L359" i="5"/>
  <c r="M359" i="5"/>
  <c r="K3509" i="5"/>
  <c r="L3509" i="5"/>
  <c r="M3509" i="5"/>
  <c r="K1437" i="5"/>
  <c r="L1437" i="5"/>
  <c r="M1437" i="5"/>
  <c r="K1668" i="5"/>
  <c r="L1668" i="5"/>
  <c r="M1668" i="5"/>
  <c r="K3709" i="5"/>
  <c r="L3709" i="5"/>
  <c r="M3709" i="5"/>
  <c r="K1702" i="5"/>
  <c r="L1702" i="5"/>
  <c r="M1702" i="5"/>
  <c r="K823" i="5"/>
  <c r="L823" i="5"/>
  <c r="M823" i="5"/>
  <c r="K3120" i="5"/>
  <c r="L3120" i="5"/>
  <c r="M3120" i="5"/>
  <c r="K573" i="5"/>
  <c r="L573" i="5"/>
  <c r="M573" i="5"/>
  <c r="K1446" i="5"/>
  <c r="L1446" i="5"/>
  <c r="M1446" i="5"/>
  <c r="K2676" i="5"/>
  <c r="L2676" i="5"/>
  <c r="M2676" i="5"/>
  <c r="K1650" i="5"/>
  <c r="L1650" i="5"/>
  <c r="M1650" i="5"/>
  <c r="K1126" i="5"/>
  <c r="L1126" i="5"/>
  <c r="M1126" i="5"/>
  <c r="K1025" i="5"/>
  <c r="L1025" i="5"/>
  <c r="M1025" i="5"/>
  <c r="K841" i="5"/>
  <c r="L841" i="5"/>
  <c r="M841" i="5"/>
  <c r="K639" i="5"/>
  <c r="L639" i="5"/>
  <c r="M639" i="5"/>
  <c r="K1963" i="5"/>
  <c r="L1963" i="5"/>
  <c r="M1963" i="5"/>
  <c r="K2047" i="5"/>
  <c r="L2047" i="5"/>
  <c r="M2047" i="5"/>
  <c r="K3345" i="5"/>
  <c r="L3345" i="5"/>
  <c r="M3345" i="5"/>
  <c r="K2208" i="5"/>
  <c r="L2208" i="5"/>
  <c r="M2208" i="5"/>
  <c r="K3348" i="5"/>
  <c r="L3348" i="5"/>
  <c r="M3348" i="5"/>
  <c r="K2365" i="5"/>
  <c r="L2365" i="5"/>
  <c r="M2365" i="5"/>
  <c r="K629" i="5"/>
  <c r="L629" i="5"/>
  <c r="M629" i="5"/>
  <c r="K1671" i="5"/>
  <c r="L1671" i="5"/>
  <c r="M1671" i="5"/>
  <c r="K117" i="5"/>
  <c r="L117" i="5"/>
  <c r="M117" i="5"/>
  <c r="K415" i="5"/>
  <c r="L415" i="5"/>
  <c r="M415" i="5"/>
  <c r="K1324" i="5"/>
  <c r="L1324" i="5"/>
  <c r="M1324" i="5"/>
  <c r="K1752" i="5"/>
  <c r="L1752" i="5"/>
  <c r="M1752" i="5"/>
  <c r="K927" i="5"/>
  <c r="L927" i="5"/>
  <c r="M927" i="5"/>
  <c r="K103" i="5"/>
  <c r="L103" i="5"/>
  <c r="M103" i="5"/>
  <c r="K2929" i="5"/>
  <c r="L2929" i="5"/>
  <c r="M2929" i="5"/>
  <c r="K382" i="5"/>
  <c r="L382" i="5"/>
  <c r="M382" i="5"/>
  <c r="K458" i="5"/>
  <c r="L458" i="5"/>
  <c r="M458" i="5"/>
  <c r="K710" i="5"/>
  <c r="L710" i="5"/>
  <c r="M710" i="5"/>
  <c r="K3626" i="5"/>
  <c r="L3626" i="5"/>
  <c r="M3626" i="5"/>
  <c r="K2669" i="5"/>
  <c r="L2669" i="5"/>
  <c r="M2669" i="5"/>
  <c r="K867" i="5"/>
  <c r="L867" i="5"/>
  <c r="M867" i="5"/>
  <c r="K3357" i="5"/>
  <c r="L3357" i="5"/>
  <c r="M3357" i="5"/>
  <c r="K1634" i="5"/>
  <c r="L1634" i="5"/>
  <c r="M1634" i="5"/>
  <c r="K2243" i="5"/>
  <c r="L2243" i="5"/>
  <c r="M2243" i="5"/>
  <c r="K3617" i="5"/>
  <c r="L3617" i="5"/>
  <c r="M3617" i="5"/>
  <c r="K1178" i="5"/>
  <c r="L1178" i="5"/>
  <c r="M1178" i="5"/>
  <c r="K3706" i="5"/>
  <c r="L3706" i="5"/>
  <c r="M3706" i="5"/>
  <c r="K564" i="5"/>
  <c r="L564" i="5"/>
  <c r="M564" i="5"/>
  <c r="K2054" i="5"/>
  <c r="L2054" i="5"/>
  <c r="M2054" i="5"/>
  <c r="K156" i="5"/>
  <c r="L156" i="5"/>
  <c r="M156" i="5"/>
  <c r="K286" i="5"/>
  <c r="L286" i="5"/>
  <c r="M286" i="5"/>
  <c r="K2450" i="5"/>
  <c r="L2450" i="5"/>
  <c r="M2450" i="5"/>
  <c r="K815" i="5"/>
  <c r="L815" i="5"/>
  <c r="M815" i="5"/>
  <c r="K770" i="5"/>
  <c r="L770" i="5"/>
  <c r="M770" i="5"/>
  <c r="K1017" i="5"/>
  <c r="L1017" i="5"/>
  <c r="M1017" i="5"/>
  <c r="K2904" i="5"/>
  <c r="L2904" i="5"/>
  <c r="M2904" i="5"/>
  <c r="K2821" i="5"/>
  <c r="L2821" i="5"/>
  <c r="M2821" i="5"/>
  <c r="K1640" i="5"/>
  <c r="L1640" i="5"/>
  <c r="M1640" i="5"/>
  <c r="K2596" i="5"/>
  <c r="L2596" i="5"/>
  <c r="M2596" i="5"/>
  <c r="K2949" i="5"/>
  <c r="L2949" i="5"/>
  <c r="M2949" i="5"/>
  <c r="K321" i="5"/>
  <c r="L321" i="5"/>
  <c r="M321" i="5"/>
  <c r="K158" i="5"/>
  <c r="L158" i="5"/>
  <c r="M158" i="5"/>
  <c r="K366" i="5"/>
  <c r="L366" i="5"/>
  <c r="M366" i="5"/>
  <c r="K1723" i="5"/>
  <c r="L1723" i="5"/>
  <c r="M1723" i="5"/>
  <c r="K3686" i="5"/>
  <c r="L3686" i="5"/>
  <c r="M3686" i="5"/>
  <c r="K1230" i="5"/>
  <c r="L1230" i="5"/>
  <c r="M1230" i="5"/>
  <c r="K800" i="5"/>
  <c r="L800" i="5"/>
  <c r="M800" i="5"/>
  <c r="K328" i="5"/>
  <c r="L328" i="5"/>
  <c r="M328" i="5"/>
  <c r="K2463" i="5"/>
  <c r="L2463" i="5"/>
  <c r="M2463" i="5"/>
  <c r="K2824" i="5"/>
  <c r="L2824" i="5"/>
  <c r="M2824" i="5"/>
  <c r="K2710" i="5"/>
  <c r="L2710" i="5"/>
  <c r="M2710" i="5"/>
  <c r="K1302" i="5"/>
  <c r="L1302" i="5"/>
  <c r="M1302" i="5"/>
  <c r="K1128" i="5"/>
  <c r="L1128" i="5"/>
  <c r="M1128" i="5"/>
  <c r="K2627" i="5"/>
  <c r="L2627" i="5"/>
  <c r="M2627" i="5"/>
  <c r="K3772" i="5"/>
  <c r="L3772" i="5"/>
  <c r="M3772" i="5"/>
  <c r="K1332" i="5"/>
  <c r="L1332" i="5"/>
  <c r="M1332" i="5"/>
  <c r="K3337" i="5"/>
  <c r="L3337" i="5"/>
  <c r="M3337" i="5"/>
  <c r="K2843" i="5"/>
  <c r="L2843" i="5"/>
  <c r="M2843" i="5"/>
  <c r="K732" i="5"/>
  <c r="L732" i="5"/>
  <c r="M732" i="5"/>
  <c r="K2708" i="5"/>
  <c r="L2708" i="5"/>
  <c r="M2708" i="5"/>
  <c r="K2804" i="5"/>
  <c r="L2804" i="5"/>
  <c r="M2804" i="5"/>
  <c r="K1983" i="5"/>
  <c r="L1983" i="5"/>
  <c r="M1983" i="5"/>
  <c r="K2119" i="5"/>
  <c r="L2119" i="5"/>
  <c r="M2119" i="5"/>
  <c r="K3837" i="5"/>
  <c r="L3837" i="5"/>
  <c r="M3837" i="5"/>
  <c r="K1304" i="5"/>
  <c r="L1304" i="5"/>
  <c r="M1304" i="5"/>
  <c r="K873" i="5"/>
  <c r="L873" i="5"/>
  <c r="M873" i="5"/>
  <c r="K2303" i="5"/>
  <c r="L2303" i="5"/>
  <c r="M2303" i="5"/>
  <c r="K593" i="5"/>
  <c r="L593" i="5"/>
  <c r="M593" i="5"/>
  <c r="K418" i="5"/>
  <c r="L418" i="5"/>
  <c r="M418" i="5"/>
  <c r="K3322" i="5"/>
  <c r="L3322" i="5"/>
  <c r="M3322" i="5"/>
  <c r="K3349" i="5"/>
  <c r="L3349" i="5"/>
  <c r="M3349" i="5"/>
  <c r="K3211" i="5"/>
  <c r="L3211" i="5"/>
  <c r="M3211" i="5"/>
  <c r="K2108" i="5"/>
  <c r="L2108" i="5"/>
  <c r="M2108" i="5"/>
  <c r="K2965" i="5"/>
  <c r="L2965" i="5"/>
  <c r="M2965" i="5"/>
  <c r="K3222" i="5"/>
  <c r="L3222" i="5"/>
  <c r="M3222" i="5"/>
  <c r="K1652" i="5"/>
  <c r="L1652" i="5"/>
  <c r="M1652" i="5"/>
  <c r="K2513" i="5"/>
  <c r="L2513" i="5"/>
  <c r="M2513" i="5"/>
  <c r="K3106" i="5"/>
  <c r="L3106" i="5"/>
  <c r="M3106" i="5"/>
  <c r="K3498" i="5"/>
  <c r="L3498" i="5"/>
  <c r="M3498" i="5"/>
  <c r="K1896" i="5"/>
  <c r="L1896" i="5"/>
  <c r="M1896" i="5"/>
  <c r="K2228" i="5"/>
  <c r="L2228" i="5"/>
  <c r="M2228" i="5"/>
  <c r="K1340" i="5"/>
  <c r="L1340" i="5"/>
  <c r="M1340" i="5"/>
  <c r="K881" i="5"/>
  <c r="L881" i="5"/>
  <c r="M881" i="5"/>
  <c r="K2922" i="5"/>
  <c r="L2922" i="5"/>
  <c r="M2922" i="5"/>
  <c r="K651" i="5"/>
  <c r="L651" i="5"/>
  <c r="M651" i="5"/>
  <c r="K3309" i="5"/>
  <c r="L3309" i="5"/>
  <c r="M3309" i="5"/>
  <c r="K3315" i="5"/>
  <c r="L3315" i="5"/>
  <c r="M3315" i="5"/>
  <c r="K3045" i="5"/>
  <c r="L3045" i="5"/>
  <c r="M3045" i="5"/>
  <c r="K3381" i="5"/>
  <c r="L3381" i="5"/>
  <c r="M3381" i="5"/>
  <c r="K1081" i="5"/>
  <c r="L1081" i="5"/>
  <c r="M1081" i="5"/>
  <c r="K3204" i="5"/>
  <c r="L3204" i="5"/>
  <c r="M3204" i="5"/>
  <c r="K3722" i="5"/>
  <c r="L3722" i="5"/>
  <c r="M3722" i="5"/>
  <c r="K3160" i="5"/>
  <c r="L3160" i="5"/>
  <c r="M3160" i="5"/>
  <c r="K2916" i="5"/>
  <c r="L2916" i="5"/>
  <c r="M2916" i="5"/>
  <c r="K3094" i="5"/>
  <c r="L3094" i="5"/>
  <c r="M3094" i="5"/>
  <c r="K2517" i="5"/>
  <c r="L2517" i="5"/>
  <c r="M2517" i="5"/>
  <c r="K861" i="5"/>
  <c r="L861" i="5"/>
  <c r="M861" i="5"/>
  <c r="K201" i="5"/>
  <c r="L201" i="5"/>
  <c r="M201" i="5"/>
  <c r="K262" i="5"/>
  <c r="L262" i="5"/>
  <c r="M262" i="5"/>
  <c r="K1267" i="5"/>
  <c r="L1267" i="5"/>
  <c r="M1267" i="5"/>
  <c r="K501" i="5"/>
  <c r="L501" i="5"/>
  <c r="M501" i="5"/>
  <c r="K2582" i="5"/>
  <c r="L2582" i="5"/>
  <c r="M2582" i="5"/>
  <c r="K3532" i="5"/>
  <c r="L3532" i="5"/>
  <c r="M3532" i="5"/>
  <c r="K1490" i="5"/>
  <c r="L1490" i="5"/>
  <c r="M1490" i="5"/>
  <c r="K2748" i="5"/>
  <c r="L2748" i="5"/>
  <c r="M2748" i="5"/>
  <c r="K2541" i="5"/>
  <c r="L2541" i="5"/>
  <c r="M2541" i="5"/>
  <c r="K777" i="5"/>
  <c r="L777" i="5"/>
  <c r="M777" i="5"/>
  <c r="K1629" i="5"/>
  <c r="L1629" i="5"/>
  <c r="M1629" i="5"/>
  <c r="K3165" i="5"/>
  <c r="L3165" i="5"/>
  <c r="M3165" i="5"/>
  <c r="K1854" i="5"/>
  <c r="L1854" i="5"/>
  <c r="M1854" i="5"/>
  <c r="K56" i="5"/>
  <c r="L56" i="5"/>
  <c r="M56" i="5"/>
  <c r="K955" i="5"/>
  <c r="L955" i="5"/>
  <c r="M955" i="5"/>
  <c r="K751" i="5"/>
  <c r="L751" i="5"/>
  <c r="M751" i="5"/>
  <c r="K3667" i="5"/>
  <c r="L3667" i="5"/>
  <c r="M3667" i="5"/>
  <c r="K758" i="5"/>
  <c r="L758" i="5"/>
  <c r="M758" i="5"/>
  <c r="K2699" i="5"/>
  <c r="L2699" i="5"/>
  <c r="M2699" i="5"/>
  <c r="K213" i="5"/>
  <c r="L213" i="5"/>
  <c r="M213" i="5"/>
  <c r="K1921" i="5"/>
  <c r="L1921" i="5"/>
  <c r="M1921" i="5"/>
  <c r="K1716" i="5"/>
  <c r="L1716" i="5"/>
  <c r="M1716" i="5"/>
  <c r="K632" i="5"/>
  <c r="L632" i="5"/>
  <c r="M632" i="5"/>
  <c r="K2919" i="5"/>
  <c r="L2919" i="5"/>
  <c r="M2919" i="5"/>
  <c r="K2507" i="5"/>
  <c r="L2507" i="5"/>
  <c r="M2507" i="5"/>
  <c r="K244" i="5"/>
  <c r="L244" i="5"/>
  <c r="M244" i="5"/>
  <c r="K269" i="5"/>
  <c r="L269" i="5"/>
  <c r="M269" i="5"/>
  <c r="K3341" i="5"/>
  <c r="L3341" i="5"/>
  <c r="M3341" i="5"/>
  <c r="K474" i="5"/>
  <c r="L474" i="5"/>
  <c r="M474" i="5"/>
  <c r="K3875" i="5"/>
  <c r="L3875" i="5"/>
  <c r="M3875" i="5"/>
  <c r="K811" i="5"/>
  <c r="L811" i="5"/>
  <c r="M811" i="5"/>
  <c r="K1198" i="5"/>
  <c r="L1198" i="5"/>
  <c r="M1198" i="5"/>
  <c r="K616" i="5"/>
  <c r="L616" i="5"/>
  <c r="M616" i="5"/>
  <c r="K546" i="5"/>
  <c r="L546" i="5"/>
  <c r="M546" i="5"/>
  <c r="K3668" i="5"/>
  <c r="L3668" i="5"/>
  <c r="M3668" i="5"/>
  <c r="K1217" i="5"/>
  <c r="L1217" i="5"/>
  <c r="M1217" i="5"/>
  <c r="K1416" i="5"/>
  <c r="L1416" i="5"/>
  <c r="M1416" i="5"/>
  <c r="K755" i="5"/>
  <c r="L755" i="5"/>
  <c r="M755" i="5"/>
  <c r="K3027" i="5"/>
  <c r="L3027" i="5"/>
  <c r="M3027" i="5"/>
  <c r="K3864" i="5"/>
  <c r="L3864" i="5"/>
  <c r="M3864" i="5"/>
  <c r="K2007" i="5"/>
  <c r="L2007" i="5"/>
  <c r="M2007" i="5"/>
  <c r="K2498" i="5"/>
  <c r="L2498" i="5"/>
  <c r="M2498" i="5"/>
  <c r="K3813" i="5"/>
  <c r="L3813" i="5"/>
  <c r="M3813" i="5"/>
  <c r="K2862" i="5"/>
  <c r="L2862" i="5"/>
  <c r="M2862" i="5"/>
  <c r="K2204" i="5"/>
  <c r="L2204" i="5"/>
  <c r="M2204" i="5"/>
  <c r="K3678" i="5"/>
  <c r="L3678" i="5"/>
  <c r="M3678" i="5"/>
  <c r="K3270" i="5"/>
  <c r="L3270" i="5"/>
  <c r="M3270" i="5"/>
  <c r="K2814" i="5"/>
  <c r="L2814" i="5"/>
  <c r="M2814" i="5"/>
  <c r="K525" i="5"/>
  <c r="L525" i="5"/>
  <c r="M525" i="5"/>
  <c r="K2189" i="5"/>
  <c r="L2189" i="5"/>
  <c r="M2189" i="5"/>
  <c r="K3515" i="5"/>
  <c r="L3515" i="5"/>
  <c r="M3515" i="5"/>
  <c r="K3603" i="5"/>
  <c r="L3603" i="5"/>
  <c r="M3603" i="5"/>
  <c r="K554" i="5"/>
  <c r="L554" i="5"/>
  <c r="M554" i="5"/>
  <c r="K3724" i="5"/>
  <c r="L3724" i="5"/>
  <c r="M3724" i="5"/>
  <c r="K2671" i="5"/>
  <c r="L2671" i="5"/>
  <c r="M2671" i="5"/>
  <c r="K1605" i="5"/>
  <c r="L1605" i="5"/>
  <c r="M1605" i="5"/>
  <c r="K1930" i="5"/>
  <c r="L1930" i="5"/>
  <c r="M1930" i="5"/>
  <c r="K3377" i="5"/>
  <c r="L3377" i="5"/>
  <c r="M3377" i="5"/>
  <c r="K3768" i="5"/>
  <c r="L3768" i="5"/>
  <c r="M3768" i="5"/>
  <c r="K218" i="5"/>
  <c r="L218" i="5"/>
  <c r="M218" i="5"/>
  <c r="K219" i="5"/>
  <c r="L219" i="5"/>
  <c r="M219" i="5"/>
  <c r="K3457" i="5"/>
  <c r="L3457" i="5"/>
  <c r="M3457" i="5"/>
  <c r="K1100" i="5"/>
  <c r="L1100" i="5"/>
  <c r="M1100" i="5"/>
  <c r="K283" i="5"/>
  <c r="L283" i="5"/>
  <c r="M283" i="5"/>
  <c r="K2075" i="5"/>
  <c r="L2075" i="5"/>
  <c r="M2075" i="5"/>
  <c r="K1441" i="5"/>
  <c r="L1441" i="5"/>
  <c r="M1441" i="5"/>
  <c r="K1083" i="5"/>
  <c r="L1083" i="5"/>
  <c r="M1083" i="5"/>
  <c r="K3410" i="5"/>
  <c r="L3410" i="5"/>
  <c r="M3410" i="5"/>
  <c r="K3860" i="5"/>
  <c r="L3860" i="5"/>
  <c r="M3860" i="5"/>
  <c r="K3169" i="5"/>
  <c r="L3169" i="5"/>
  <c r="M3169" i="5"/>
  <c r="K3659" i="5"/>
  <c r="L3659" i="5"/>
  <c r="M3659" i="5"/>
  <c r="K1410" i="5"/>
  <c r="L1410" i="5"/>
  <c r="M1410" i="5"/>
  <c r="K428" i="5"/>
  <c r="L428" i="5"/>
  <c r="M428" i="5"/>
  <c r="K2377" i="5"/>
  <c r="L2377" i="5"/>
  <c r="M2377" i="5"/>
  <c r="K2028" i="5"/>
  <c r="L2028" i="5"/>
  <c r="M2028" i="5"/>
  <c r="K3739" i="5"/>
  <c r="L3739" i="5"/>
  <c r="M3739" i="5"/>
  <c r="K2969" i="5"/>
  <c r="L2969" i="5"/>
  <c r="M2969" i="5"/>
  <c r="K2665" i="5"/>
  <c r="L2665" i="5"/>
  <c r="M2665" i="5"/>
  <c r="K990" i="5"/>
  <c r="L990" i="5"/>
  <c r="M990" i="5"/>
  <c r="K2504" i="5"/>
  <c r="L2504" i="5"/>
  <c r="M2504" i="5"/>
  <c r="K1847" i="5"/>
  <c r="L1847" i="5"/>
  <c r="M1847" i="5"/>
  <c r="K1456" i="5"/>
  <c r="L1456" i="5"/>
  <c r="M1456" i="5"/>
  <c r="K2549" i="5"/>
  <c r="L2549" i="5"/>
  <c r="M2549" i="5"/>
  <c r="K919" i="5"/>
  <c r="L919" i="5"/>
  <c r="M919" i="5"/>
  <c r="K1691" i="5"/>
  <c r="L1691" i="5"/>
  <c r="M1691" i="5"/>
  <c r="K972" i="5"/>
  <c r="L972" i="5"/>
  <c r="M972" i="5"/>
  <c r="K896" i="5"/>
  <c r="L896" i="5"/>
  <c r="M896" i="5"/>
  <c r="K1569" i="5"/>
  <c r="L1569" i="5"/>
  <c r="M1569" i="5"/>
  <c r="K1679" i="5"/>
  <c r="L1679" i="5"/>
  <c r="M1679" i="5"/>
  <c r="K3800" i="5"/>
  <c r="L3800" i="5"/>
  <c r="M3800" i="5"/>
  <c r="K2935" i="5"/>
  <c r="L2935" i="5"/>
  <c r="M2935" i="5"/>
  <c r="K3324" i="5"/>
  <c r="L3324" i="5"/>
  <c r="M3324" i="5"/>
  <c r="K1430" i="5"/>
  <c r="L1430" i="5"/>
  <c r="M1430" i="5"/>
  <c r="K624" i="5"/>
  <c r="L624" i="5"/>
  <c r="M624" i="5"/>
  <c r="K1309" i="5"/>
  <c r="L1309" i="5"/>
  <c r="M1309" i="5"/>
  <c r="K275" i="5"/>
  <c r="L275" i="5"/>
  <c r="M275" i="5"/>
  <c r="K3506" i="5"/>
  <c r="L3506" i="5"/>
  <c r="M3506" i="5"/>
  <c r="K878" i="5"/>
  <c r="L878" i="5"/>
  <c r="M878" i="5"/>
  <c r="K984" i="5"/>
  <c r="L984" i="5"/>
  <c r="M984" i="5"/>
  <c r="K2754" i="5"/>
  <c r="L2754" i="5"/>
  <c r="M2754" i="5"/>
  <c r="K3614" i="5"/>
  <c r="L3614" i="5"/>
  <c r="M3614" i="5"/>
  <c r="K1408" i="5"/>
  <c r="L1408" i="5"/>
  <c r="M1408" i="5"/>
  <c r="K204" i="5"/>
  <c r="L204" i="5"/>
  <c r="M204" i="5"/>
  <c r="K2580" i="5"/>
  <c r="L2580" i="5"/>
  <c r="M2580" i="5"/>
  <c r="K757" i="5"/>
  <c r="L757" i="5"/>
  <c r="M757" i="5"/>
  <c r="K2829" i="5"/>
  <c r="L2829" i="5"/>
  <c r="M2829" i="5"/>
  <c r="K3241" i="5"/>
  <c r="L3241" i="5"/>
  <c r="M3241" i="5"/>
  <c r="K2717" i="5"/>
  <c r="L2717" i="5"/>
  <c r="M2717" i="5"/>
  <c r="K2139" i="5"/>
  <c r="L2139" i="5"/>
  <c r="M2139" i="5"/>
  <c r="K2878" i="5"/>
  <c r="L2878" i="5"/>
  <c r="M2878" i="5"/>
  <c r="K1624" i="5"/>
  <c r="L1624" i="5"/>
  <c r="M1624" i="5"/>
  <c r="K1165" i="5"/>
  <c r="L1165" i="5"/>
  <c r="M1165" i="5"/>
  <c r="K1061" i="5"/>
  <c r="L1061" i="5"/>
  <c r="M1061" i="5"/>
  <c r="K2192" i="5"/>
  <c r="L2192" i="5"/>
  <c r="M2192" i="5"/>
  <c r="K2509" i="5"/>
  <c r="L2509" i="5"/>
  <c r="M2509" i="5"/>
  <c r="K338" i="5"/>
  <c r="L338" i="5"/>
  <c r="M338" i="5"/>
  <c r="K761" i="5"/>
  <c r="L761" i="5"/>
  <c r="M761" i="5"/>
  <c r="K1156" i="5"/>
  <c r="L1156" i="5"/>
  <c r="M1156" i="5"/>
  <c r="K3451" i="5"/>
  <c r="L3451" i="5"/>
  <c r="M3451" i="5"/>
  <c r="K613" i="5"/>
  <c r="L613" i="5"/>
  <c r="M613" i="5"/>
  <c r="K885" i="5"/>
  <c r="L885" i="5"/>
  <c r="M885" i="5"/>
  <c r="K72" i="5"/>
  <c r="L72" i="5"/>
  <c r="M72" i="5"/>
  <c r="K1041" i="5"/>
  <c r="L1041" i="5"/>
  <c r="M1041" i="5"/>
  <c r="K3631" i="5"/>
  <c r="L3631" i="5"/>
  <c r="M3631" i="5"/>
  <c r="K2234" i="5"/>
  <c r="L2234" i="5"/>
  <c r="M2234" i="5"/>
  <c r="K3792" i="5"/>
  <c r="L3792" i="5"/>
  <c r="M3792" i="5"/>
  <c r="K2724" i="5"/>
  <c r="L2724" i="5"/>
  <c r="M2724" i="5"/>
  <c r="K2319" i="5"/>
  <c r="L2319" i="5"/>
  <c r="M2319" i="5"/>
  <c r="K3830" i="5"/>
  <c r="L3830" i="5"/>
  <c r="M3830" i="5"/>
  <c r="K3343" i="5"/>
  <c r="L3343" i="5"/>
  <c r="M3343" i="5"/>
  <c r="K2704" i="5"/>
  <c r="L2704" i="5"/>
  <c r="M2704" i="5"/>
  <c r="K527" i="5"/>
  <c r="L527" i="5"/>
  <c r="M527" i="5"/>
  <c r="K3126" i="5"/>
  <c r="L3126" i="5"/>
  <c r="M3126" i="5"/>
  <c r="K3394" i="5"/>
  <c r="L3394" i="5"/>
  <c r="M3394" i="5"/>
  <c r="K1664" i="5"/>
  <c r="L1664" i="5"/>
  <c r="M1664" i="5"/>
  <c r="K448" i="5"/>
  <c r="L448" i="5"/>
  <c r="M448" i="5"/>
  <c r="K85" i="5"/>
  <c r="L85" i="5"/>
  <c r="M85" i="5"/>
  <c r="K3182" i="5"/>
  <c r="L3182" i="5"/>
  <c r="M3182" i="5"/>
  <c r="K3491" i="5"/>
  <c r="L3491" i="5"/>
  <c r="M3491" i="5"/>
  <c r="K3676" i="5"/>
  <c r="L3676" i="5"/>
  <c r="M3676" i="5"/>
  <c r="K626" i="5"/>
  <c r="L626" i="5"/>
  <c r="M626" i="5"/>
  <c r="K1714" i="5"/>
  <c r="L1714" i="5"/>
  <c r="M1714" i="5"/>
  <c r="K643" i="5"/>
  <c r="L643" i="5"/>
  <c r="M643" i="5"/>
  <c r="K607" i="5"/>
  <c r="L607" i="5"/>
  <c r="M607" i="5"/>
  <c r="K2267" i="5"/>
  <c r="L2267" i="5"/>
  <c r="M2267" i="5"/>
  <c r="K1834" i="5"/>
  <c r="L1834" i="5"/>
  <c r="M1834" i="5"/>
  <c r="K1917" i="5"/>
  <c r="L1917" i="5"/>
  <c r="M1917" i="5"/>
  <c r="K3713" i="5"/>
  <c r="L3713" i="5"/>
  <c r="M3713" i="5"/>
  <c r="K1566" i="5"/>
  <c r="L1566" i="5"/>
  <c r="M1566" i="5"/>
  <c r="K1862" i="5"/>
  <c r="L1862" i="5"/>
  <c r="M1862" i="5"/>
  <c r="K951" i="5"/>
  <c r="L951" i="5"/>
  <c r="M951" i="5"/>
  <c r="K3090" i="5"/>
  <c r="L3090" i="5"/>
  <c r="M3090" i="5"/>
  <c r="K1706" i="5"/>
  <c r="L1706" i="5"/>
  <c r="M1706" i="5"/>
  <c r="K2014" i="5"/>
  <c r="L2014" i="5"/>
  <c r="M2014" i="5"/>
  <c r="K3523" i="5"/>
  <c r="L3523" i="5"/>
  <c r="M3523" i="5"/>
  <c r="K1315" i="5"/>
  <c r="L1315" i="5"/>
  <c r="M1315" i="5"/>
  <c r="K1647" i="5"/>
  <c r="L1647" i="5"/>
  <c r="M1647" i="5"/>
  <c r="K3130" i="5"/>
  <c r="L3130" i="5"/>
  <c r="M3130" i="5"/>
  <c r="K2184" i="5"/>
  <c r="L2184" i="5"/>
  <c r="M2184" i="5"/>
  <c r="K2231" i="5"/>
  <c r="L2231" i="5"/>
  <c r="M2231" i="5"/>
  <c r="K1182" i="5"/>
  <c r="L1182" i="5"/>
  <c r="M1182" i="5"/>
  <c r="K1503" i="5"/>
  <c r="L1503" i="5"/>
  <c r="M1503" i="5"/>
  <c r="K1738" i="5"/>
  <c r="L1738" i="5"/>
  <c r="M1738" i="5"/>
  <c r="K2569" i="5"/>
  <c r="L2569" i="5"/>
  <c r="M2569" i="5"/>
  <c r="K3674" i="5"/>
  <c r="L3674" i="5"/>
  <c r="M3674" i="5"/>
  <c r="K3177" i="5"/>
  <c r="L3177" i="5"/>
  <c r="M3177" i="5"/>
  <c r="K1223" i="5"/>
  <c r="L1223" i="5"/>
  <c r="M1223" i="5"/>
  <c r="K2613" i="5"/>
  <c r="L2613" i="5"/>
  <c r="M2613" i="5"/>
  <c r="K3808" i="5"/>
  <c r="L3808" i="5"/>
  <c r="M3808" i="5"/>
  <c r="K2822" i="5"/>
  <c r="L2822" i="5"/>
  <c r="M2822" i="5"/>
  <c r="K3133" i="5"/>
  <c r="L3133" i="5"/>
  <c r="M3133" i="5"/>
  <c r="K3797" i="5"/>
  <c r="L3797" i="5"/>
  <c r="M3797" i="5"/>
  <c r="K2868" i="5"/>
  <c r="L2868" i="5"/>
  <c r="M2868" i="5"/>
  <c r="K1374" i="5"/>
  <c r="L1374" i="5"/>
  <c r="M1374" i="5"/>
  <c r="K2333" i="5"/>
  <c r="L2333" i="5"/>
  <c r="M2333" i="5"/>
  <c r="K1358" i="5"/>
  <c r="L1358" i="5"/>
  <c r="M1358" i="5"/>
  <c r="K3575" i="5"/>
  <c r="L3575" i="5"/>
  <c r="M3575" i="5"/>
  <c r="K212" i="5"/>
  <c r="L212" i="5"/>
  <c r="M212" i="5"/>
  <c r="K2572" i="5"/>
  <c r="L2572" i="5"/>
  <c r="M2572" i="5"/>
  <c r="K3298" i="5"/>
  <c r="L3298" i="5"/>
  <c r="M3298" i="5"/>
  <c r="K3041" i="5"/>
  <c r="L3041" i="5"/>
  <c r="M3041" i="5"/>
  <c r="K3422" i="5"/>
  <c r="L3422" i="5"/>
  <c r="M3422" i="5"/>
  <c r="K2020" i="5"/>
  <c r="L2020" i="5"/>
  <c r="M2020" i="5"/>
  <c r="K1860" i="5"/>
  <c r="L1860" i="5"/>
  <c r="M1860" i="5"/>
  <c r="K2414" i="5"/>
  <c r="L2414" i="5"/>
  <c r="M2414" i="5"/>
  <c r="K98" i="5"/>
  <c r="L98" i="5"/>
  <c r="M98" i="5"/>
  <c r="K1554" i="5"/>
  <c r="L1554" i="5"/>
  <c r="M1554" i="5"/>
  <c r="K3092" i="5"/>
  <c r="L3092" i="5"/>
  <c r="M3092" i="5"/>
  <c r="K3861" i="5"/>
  <c r="L3861" i="5"/>
  <c r="M3861" i="5"/>
  <c r="K2223" i="5"/>
  <c r="L2223" i="5"/>
  <c r="M2223" i="5"/>
  <c r="K3547" i="5"/>
  <c r="L3547" i="5"/>
  <c r="M3547" i="5"/>
  <c r="K987" i="5"/>
  <c r="L987" i="5"/>
  <c r="M987" i="5"/>
  <c r="K3407" i="5"/>
  <c r="L3407" i="5"/>
  <c r="M3407" i="5"/>
  <c r="K1153" i="5"/>
  <c r="L1153" i="5"/>
  <c r="M1153" i="5"/>
  <c r="K3425" i="5"/>
  <c r="L3425" i="5"/>
  <c r="M3425" i="5"/>
  <c r="K3032" i="5"/>
  <c r="L3032" i="5"/>
  <c r="M3032" i="5"/>
  <c r="K3673" i="5"/>
  <c r="L3673" i="5"/>
  <c r="M3673" i="5"/>
  <c r="K2668" i="5"/>
  <c r="L2668" i="5"/>
  <c r="M2668" i="5"/>
  <c r="K2647" i="5"/>
  <c r="L2647" i="5"/>
  <c r="M2647" i="5"/>
  <c r="K679" i="5"/>
  <c r="L679" i="5"/>
  <c r="M679" i="5"/>
  <c r="K3863" i="5"/>
  <c r="L3863" i="5"/>
  <c r="M3863" i="5"/>
  <c r="K3461" i="5"/>
  <c r="L3461" i="5"/>
  <c r="M3461" i="5"/>
  <c r="K2398" i="5"/>
  <c r="L2398" i="5"/>
  <c r="M2398" i="5"/>
  <c r="K1005" i="5"/>
  <c r="L1005" i="5"/>
  <c r="M1005" i="5"/>
  <c r="K490" i="5"/>
  <c r="L490" i="5"/>
  <c r="M490" i="5"/>
  <c r="K1331" i="5"/>
  <c r="L1331" i="5"/>
  <c r="M1331" i="5"/>
  <c r="K1136" i="5"/>
  <c r="L1136" i="5"/>
  <c r="M1136" i="5"/>
  <c r="K1776" i="5"/>
  <c r="L1776" i="5"/>
  <c r="M1776" i="5"/>
  <c r="K799" i="5"/>
  <c r="L799" i="5"/>
  <c r="M799" i="5"/>
  <c r="K2630" i="5"/>
  <c r="L2630" i="5"/>
  <c r="M2630" i="5"/>
  <c r="K2786" i="5"/>
  <c r="L2786" i="5"/>
  <c r="M2786" i="5"/>
  <c r="K1306" i="5"/>
  <c r="L1306" i="5"/>
  <c r="M1306" i="5"/>
  <c r="K230" i="5"/>
  <c r="L230" i="5"/>
  <c r="M230" i="5"/>
  <c r="K3405" i="5"/>
  <c r="L3405" i="5"/>
  <c r="M3405" i="5"/>
  <c r="K184" i="5"/>
  <c r="L184" i="5"/>
  <c r="M184" i="5"/>
  <c r="K3191" i="5"/>
  <c r="L3191" i="5"/>
  <c r="M3191" i="5"/>
  <c r="K994" i="5"/>
  <c r="L994" i="5"/>
  <c r="M994" i="5"/>
  <c r="K3257" i="5"/>
  <c r="L3257" i="5"/>
  <c r="M3257" i="5"/>
  <c r="K362" i="5"/>
  <c r="L362" i="5"/>
  <c r="M362" i="5"/>
  <c r="K3760" i="5"/>
  <c r="L3760" i="5"/>
  <c r="M3760" i="5"/>
  <c r="K2071" i="5"/>
  <c r="L2071" i="5"/>
  <c r="M2071" i="5"/>
  <c r="K2214" i="5"/>
  <c r="L2214" i="5"/>
  <c r="M2214" i="5"/>
  <c r="K2256" i="5"/>
  <c r="L2256" i="5"/>
  <c r="M2256" i="5"/>
  <c r="K3085" i="5"/>
  <c r="L3085" i="5"/>
  <c r="M3085" i="5"/>
  <c r="K2390" i="5"/>
  <c r="L2390" i="5"/>
  <c r="M2390" i="5"/>
  <c r="K1246" i="5"/>
  <c r="L1246" i="5"/>
  <c r="M1246" i="5"/>
  <c r="K3878" i="5"/>
  <c r="L3878" i="5"/>
  <c r="M3878" i="5"/>
  <c r="K1927" i="5"/>
  <c r="L1927" i="5"/>
  <c r="M1927" i="5"/>
  <c r="K1669" i="5"/>
  <c r="L1669" i="5"/>
  <c r="M1669" i="5"/>
  <c r="K288" i="5"/>
  <c r="L288" i="5"/>
  <c r="M288" i="5"/>
  <c r="K2273" i="5"/>
  <c r="L2273" i="5"/>
  <c r="M2273" i="5"/>
  <c r="K3529" i="5"/>
  <c r="L3529" i="5"/>
  <c r="M3529" i="5"/>
  <c r="K2679" i="5"/>
  <c r="L2679" i="5"/>
  <c r="M2679" i="5"/>
  <c r="K708" i="5"/>
  <c r="L708" i="5"/>
  <c r="M708" i="5"/>
  <c r="K1949" i="5"/>
  <c r="L1949" i="5"/>
  <c r="M1949" i="5"/>
  <c r="K3431" i="5"/>
  <c r="L3431" i="5"/>
  <c r="M3431" i="5"/>
  <c r="K1169" i="5"/>
  <c r="L1169" i="5"/>
  <c r="M1169" i="5"/>
  <c r="K1062" i="5"/>
  <c r="L1062" i="5"/>
  <c r="M1062" i="5"/>
  <c r="K133" i="5"/>
  <c r="L133" i="5"/>
  <c r="M133" i="5"/>
  <c r="K2864" i="5"/>
  <c r="L2864" i="5"/>
  <c r="M2864" i="5"/>
  <c r="K1289" i="5"/>
  <c r="L1289" i="5"/>
  <c r="M1289" i="5"/>
  <c r="K1117" i="5"/>
  <c r="L1117" i="5"/>
  <c r="M1117" i="5"/>
  <c r="K3378" i="5"/>
  <c r="L3378" i="5"/>
  <c r="M3378" i="5"/>
  <c r="K1778" i="5"/>
  <c r="L1778" i="5"/>
  <c r="M1778" i="5"/>
  <c r="K1876" i="5"/>
  <c r="L1876" i="5"/>
  <c r="M1876" i="5"/>
  <c r="K1460" i="5"/>
  <c r="L1460" i="5"/>
  <c r="M1460" i="5"/>
  <c r="K1961" i="5"/>
  <c r="L1961" i="5"/>
  <c r="M1961" i="5"/>
  <c r="K2147" i="5"/>
  <c r="L2147" i="5"/>
  <c r="M2147" i="5"/>
  <c r="K1184" i="5"/>
  <c r="L1184" i="5"/>
  <c r="M1184" i="5"/>
  <c r="K1462" i="5"/>
  <c r="L1462" i="5"/>
  <c r="M1462" i="5"/>
  <c r="K2374" i="5"/>
  <c r="L2374" i="5"/>
  <c r="M2374" i="5"/>
  <c r="K3198" i="5"/>
  <c r="L3198" i="5"/>
  <c r="M3198" i="5"/>
  <c r="K3753" i="5"/>
  <c r="L3753" i="5"/>
  <c r="M3753" i="5"/>
  <c r="K1524" i="5"/>
  <c r="L1524" i="5"/>
  <c r="M1524" i="5"/>
  <c r="K1807" i="5"/>
  <c r="L1807" i="5"/>
  <c r="M1807" i="5"/>
  <c r="K909" i="5"/>
  <c r="L909" i="5"/>
  <c r="M909" i="5"/>
  <c r="K2622" i="5"/>
  <c r="L2622" i="5"/>
  <c r="M2622" i="5"/>
  <c r="K2419" i="5"/>
  <c r="L2419" i="5"/>
  <c r="M2419" i="5"/>
  <c r="K2480" i="5"/>
  <c r="L2480" i="5"/>
  <c r="M2480" i="5"/>
  <c r="K3290" i="5"/>
  <c r="L3290" i="5"/>
  <c r="M3290" i="5"/>
  <c r="K1492" i="5"/>
  <c r="L1492" i="5"/>
  <c r="M1492" i="5"/>
  <c r="K3853" i="5"/>
  <c r="L3853" i="5"/>
  <c r="M3853" i="5"/>
  <c r="K2542" i="5"/>
  <c r="L2542" i="5"/>
  <c r="M2542" i="5"/>
  <c r="K2380" i="5"/>
  <c r="L2380" i="5"/>
  <c r="M2380" i="5"/>
  <c r="K335" i="5"/>
  <c r="L335" i="5"/>
  <c r="M335" i="5"/>
  <c r="K1362" i="5"/>
  <c r="L1362" i="5"/>
  <c r="M1362" i="5"/>
  <c r="K2889" i="5"/>
  <c r="L2889" i="5"/>
  <c r="M2889" i="5"/>
  <c r="K2867" i="5"/>
  <c r="L2867" i="5"/>
  <c r="M2867" i="5"/>
  <c r="K3273" i="5"/>
  <c r="L3273" i="5"/>
  <c r="M3273" i="5"/>
  <c r="K3062" i="5"/>
  <c r="L3062" i="5"/>
  <c r="M3062" i="5"/>
  <c r="K1784" i="5"/>
  <c r="L1784" i="5"/>
  <c r="M1784" i="5"/>
  <c r="K3415" i="5"/>
  <c r="L3415" i="5"/>
  <c r="M3415" i="5"/>
  <c r="K2443" i="5"/>
  <c r="L2443" i="5"/>
  <c r="M2443" i="5"/>
  <c r="K1709" i="5"/>
  <c r="L1709" i="5"/>
  <c r="M1709" i="5"/>
  <c r="K2732" i="5"/>
  <c r="L2732" i="5"/>
  <c r="M2732" i="5"/>
  <c r="K1031" i="5"/>
  <c r="L1031" i="5"/>
  <c r="M1031" i="5"/>
  <c r="K1481" i="5"/>
  <c r="L1481" i="5"/>
  <c r="M1481" i="5"/>
  <c r="K1068" i="5"/>
  <c r="L1068" i="5"/>
  <c r="M1068" i="5"/>
  <c r="K2892" i="5"/>
  <c r="L2892" i="5"/>
  <c r="M2892" i="5"/>
  <c r="K2346" i="5"/>
  <c r="L2346" i="5"/>
  <c r="M2346" i="5"/>
  <c r="K2810" i="5"/>
  <c r="L2810" i="5"/>
  <c r="M2810" i="5"/>
  <c r="K1732" i="5"/>
  <c r="L1732" i="5"/>
  <c r="M1732" i="5"/>
  <c r="K2997" i="5"/>
  <c r="L2997" i="5"/>
  <c r="M2997" i="5"/>
  <c r="K2005" i="5"/>
  <c r="L2005" i="5"/>
  <c r="M2005" i="5"/>
  <c r="K2363" i="5"/>
  <c r="L2363" i="5"/>
  <c r="M2363" i="5"/>
  <c r="K2340" i="5"/>
  <c r="L2340" i="5"/>
  <c r="M2340" i="5"/>
  <c r="K3569" i="5"/>
  <c r="L3569" i="5"/>
  <c r="M3569" i="5"/>
  <c r="K2411" i="5"/>
  <c r="L2411" i="5"/>
  <c r="M2411" i="5"/>
  <c r="K1191" i="5"/>
  <c r="L1191" i="5"/>
  <c r="M1191" i="5"/>
  <c r="K656" i="5"/>
  <c r="L656" i="5"/>
  <c r="M656" i="5"/>
  <c r="K3670" i="5"/>
  <c r="L3670" i="5"/>
  <c r="M3670" i="5"/>
  <c r="K2871" i="5"/>
  <c r="L2871" i="5"/>
  <c r="M2871" i="5"/>
  <c r="K3749" i="5"/>
  <c r="L3749" i="5"/>
  <c r="M3749" i="5"/>
  <c r="K3220" i="5"/>
  <c r="L3220" i="5"/>
  <c r="M3220" i="5"/>
  <c r="K494" i="5"/>
  <c r="L494" i="5"/>
  <c r="M494" i="5"/>
  <c r="K1946" i="5"/>
  <c r="L1946" i="5"/>
  <c r="M1946" i="5"/>
  <c r="K389" i="5"/>
  <c r="L389" i="5"/>
  <c r="M389" i="5"/>
  <c r="K1349" i="5"/>
  <c r="L1349" i="5"/>
  <c r="M1349" i="5"/>
  <c r="K3162" i="5"/>
  <c r="L3162" i="5"/>
  <c r="M3162" i="5"/>
  <c r="K786" i="5"/>
  <c r="L786" i="5"/>
  <c r="M786" i="5"/>
  <c r="K1924" i="5"/>
  <c r="L1924" i="5"/>
  <c r="M1924" i="5"/>
  <c r="K720" i="5"/>
  <c r="L720" i="5"/>
  <c r="M720" i="5"/>
  <c r="K3732" i="5"/>
  <c r="L3732" i="5"/>
  <c r="M3732" i="5"/>
  <c r="K2812" i="5"/>
  <c r="L2812" i="5"/>
  <c r="M2812" i="5"/>
  <c r="K2162" i="5"/>
  <c r="L2162" i="5"/>
  <c r="M2162" i="5"/>
  <c r="K788" i="5"/>
  <c r="L788" i="5"/>
  <c r="M788" i="5"/>
  <c r="K1545" i="5"/>
  <c r="L1545" i="5"/>
  <c r="M1545" i="5"/>
  <c r="K3282" i="5"/>
  <c r="L3282" i="5"/>
  <c r="M3282" i="5"/>
  <c r="K550" i="5"/>
  <c r="L550" i="5"/>
  <c r="M550" i="5"/>
  <c r="K802" i="5"/>
  <c r="L802" i="5"/>
  <c r="M802" i="5"/>
  <c r="K2330" i="5"/>
  <c r="L2330" i="5"/>
  <c r="M2330" i="5"/>
  <c r="K3639" i="5"/>
  <c r="L3639" i="5"/>
  <c r="M3639" i="5"/>
  <c r="K662" i="5"/>
  <c r="L662" i="5"/>
  <c r="M662" i="5"/>
  <c r="K2979" i="5"/>
  <c r="L2979" i="5"/>
  <c r="M2979" i="5"/>
  <c r="K736" i="5"/>
  <c r="L736" i="5"/>
  <c r="M736" i="5"/>
  <c r="K1939" i="5"/>
  <c r="L1939" i="5"/>
  <c r="M1939" i="5"/>
  <c r="K940" i="5"/>
  <c r="L940" i="5"/>
  <c r="M940" i="5"/>
  <c r="K173" i="5"/>
  <c r="L173" i="5"/>
  <c r="M173" i="5"/>
  <c r="K1886" i="5"/>
  <c r="L1886" i="5"/>
  <c r="M1886" i="5"/>
  <c r="K2631" i="5"/>
  <c r="L2631" i="5"/>
  <c r="M2631" i="5"/>
  <c r="K3762" i="5"/>
  <c r="L3762" i="5"/>
  <c r="M3762" i="5"/>
  <c r="K91" i="5"/>
  <c r="L91" i="5"/>
  <c r="M91" i="5"/>
  <c r="K422" i="5"/>
  <c r="L422" i="5"/>
  <c r="M422" i="5"/>
  <c r="K405" i="5"/>
  <c r="L405" i="5"/>
  <c r="M405" i="5"/>
  <c r="K2178" i="5"/>
  <c r="L2178" i="5"/>
  <c r="M2178" i="5"/>
  <c r="K2392" i="5"/>
  <c r="L2392" i="5"/>
  <c r="M2392" i="5"/>
  <c r="K942" i="5"/>
  <c r="L942" i="5"/>
  <c r="M942" i="5"/>
  <c r="K3611" i="5"/>
  <c r="L3611" i="5"/>
  <c r="M3611" i="5"/>
  <c r="K1134" i="5"/>
  <c r="L1134" i="5"/>
  <c r="M1134" i="5"/>
  <c r="K2501" i="5"/>
  <c r="L2501" i="5"/>
  <c r="M2501" i="5"/>
  <c r="K1851" i="5"/>
  <c r="L1851" i="5"/>
  <c r="M1851" i="5"/>
  <c r="K207" i="5"/>
  <c r="L207" i="5"/>
  <c r="M207" i="5"/>
  <c r="K386" i="5"/>
  <c r="L386" i="5"/>
  <c r="M386" i="5"/>
  <c r="K3621" i="5"/>
  <c r="L3621" i="5"/>
  <c r="M3621" i="5"/>
  <c r="K1452" i="5"/>
  <c r="L1452" i="5"/>
  <c r="M1452" i="5"/>
  <c r="K1263" i="5"/>
  <c r="L1263" i="5"/>
  <c r="M1263" i="5"/>
  <c r="K1141" i="5"/>
  <c r="L1141" i="5"/>
  <c r="M1141" i="5"/>
  <c r="K2783" i="5"/>
  <c r="L2783" i="5"/>
  <c r="M2783" i="5"/>
  <c r="K2599" i="5"/>
  <c r="L2599" i="5"/>
  <c r="M2599" i="5"/>
  <c r="K826" i="5"/>
  <c r="L826" i="5"/>
  <c r="M826" i="5"/>
  <c r="K2937" i="5"/>
  <c r="L2937" i="5"/>
  <c r="M2937" i="5"/>
  <c r="K2276" i="5"/>
  <c r="L2276" i="5"/>
  <c r="M2276" i="5"/>
  <c r="K2205" i="5"/>
  <c r="L2205" i="5"/>
  <c r="M2205" i="5"/>
  <c r="K2515" i="5"/>
  <c r="L2515" i="5"/>
  <c r="M2515" i="5"/>
  <c r="K1532" i="5"/>
  <c r="L1532" i="5"/>
  <c r="M1532" i="5"/>
  <c r="K1034" i="5"/>
  <c r="L1034" i="5"/>
  <c r="M1034" i="5"/>
  <c r="K3280" i="5"/>
  <c r="L3280" i="5"/>
  <c r="M3280" i="5"/>
  <c r="K2847" i="5"/>
  <c r="L2847" i="5"/>
  <c r="M2847" i="5"/>
  <c r="K3103" i="5"/>
  <c r="L3103" i="5"/>
  <c r="M3103" i="5"/>
  <c r="K3073" i="5"/>
  <c r="L3073" i="5"/>
  <c r="M3073" i="5"/>
  <c r="K88" i="5"/>
  <c r="L88" i="5"/>
  <c r="M88" i="5"/>
  <c r="K859" i="5"/>
  <c r="L859" i="5"/>
  <c r="M859" i="5"/>
  <c r="K1355" i="5"/>
  <c r="L1355" i="5"/>
  <c r="M1355" i="5"/>
  <c r="K3088" i="5"/>
  <c r="L3088" i="5"/>
  <c r="M3088" i="5"/>
  <c r="K504" i="5"/>
  <c r="L504" i="5"/>
  <c r="M504" i="5"/>
  <c r="K3805" i="5"/>
  <c r="L3805" i="5"/>
  <c r="M3805" i="5"/>
  <c r="K2590" i="5"/>
  <c r="L2590" i="5"/>
  <c r="M2590" i="5"/>
  <c r="K1889" i="5"/>
  <c r="L1889" i="5"/>
  <c r="M1889" i="5"/>
  <c r="K2021" i="5"/>
  <c r="L2021" i="5"/>
  <c r="M2021" i="5"/>
  <c r="K3148" i="5"/>
  <c r="L3148" i="5"/>
  <c r="M3148" i="5"/>
  <c r="K1947" i="5"/>
  <c r="L1947" i="5"/>
  <c r="M1947" i="5"/>
  <c r="K249" i="5"/>
  <c r="L249" i="5"/>
  <c r="M249" i="5"/>
  <c r="K836" i="5"/>
  <c r="L836" i="5"/>
  <c r="M836" i="5"/>
  <c r="K1995" i="5"/>
  <c r="L1995" i="5"/>
  <c r="M1995" i="5"/>
  <c r="K2686" i="5"/>
  <c r="L2686" i="5"/>
  <c r="M2686" i="5"/>
  <c r="K3297" i="5"/>
  <c r="L3297" i="5"/>
  <c r="M3297" i="5"/>
  <c r="K1398" i="5"/>
  <c r="L1398" i="5"/>
  <c r="M1398" i="5"/>
  <c r="K467" i="5"/>
  <c r="L467" i="5"/>
  <c r="M467" i="5"/>
  <c r="K2132" i="5"/>
  <c r="L2132" i="5"/>
  <c r="M2132" i="5"/>
  <c r="K3391" i="5"/>
  <c r="L3391" i="5"/>
  <c r="M3391" i="5"/>
  <c r="K1413" i="5"/>
  <c r="L1413" i="5"/>
  <c r="M1413" i="5"/>
  <c r="K2301" i="5"/>
  <c r="L2301" i="5"/>
  <c r="M2301" i="5"/>
  <c r="K1206" i="5"/>
  <c r="L1206" i="5"/>
  <c r="M1206" i="5"/>
  <c r="K2959" i="5"/>
  <c r="L2959" i="5"/>
  <c r="M2959" i="5"/>
  <c r="K1241" i="5"/>
  <c r="L1241" i="5"/>
  <c r="M1241" i="5"/>
  <c r="K3048" i="5"/>
  <c r="L3048" i="5"/>
  <c r="M3048" i="5"/>
  <c r="K2145" i="5"/>
  <c r="L2145" i="5"/>
  <c r="M2145" i="5"/>
  <c r="K2491" i="5"/>
  <c r="L2491" i="5"/>
  <c r="M2491" i="5"/>
  <c r="K1163" i="5"/>
  <c r="L1163" i="5"/>
  <c r="M1163" i="5"/>
  <c r="K385" i="5"/>
  <c r="L385" i="5"/>
  <c r="M385" i="5"/>
  <c r="K2712" i="5"/>
  <c r="L2712" i="5"/>
  <c r="M2712" i="5"/>
  <c r="K583" i="5"/>
  <c r="L583" i="5"/>
  <c r="M583" i="5"/>
  <c r="K3386" i="5"/>
  <c r="L3386" i="5"/>
  <c r="M3386" i="5"/>
  <c r="K2437" i="5"/>
  <c r="L2437" i="5"/>
  <c r="M2437" i="5"/>
  <c r="K1712" i="5"/>
  <c r="L1712" i="5"/>
  <c r="M1712" i="5"/>
  <c r="K1799" i="5"/>
  <c r="L1799" i="5"/>
  <c r="M1799" i="5"/>
  <c r="K3862" i="5"/>
  <c r="L3862" i="5"/>
  <c r="M3862" i="5"/>
  <c r="K2729" i="5"/>
  <c r="L2729" i="5"/>
  <c r="M2729" i="5"/>
  <c r="K1465" i="5"/>
  <c r="L1465" i="5"/>
  <c r="M1465" i="5"/>
  <c r="K305" i="5"/>
  <c r="L305" i="5"/>
  <c r="M305" i="5"/>
  <c r="K3803" i="5"/>
  <c r="L3803" i="5"/>
  <c r="M3803" i="5"/>
  <c r="K1048" i="5"/>
  <c r="L1048" i="5"/>
  <c r="M1048" i="5"/>
  <c r="K273" i="5"/>
  <c r="L273" i="5"/>
  <c r="M273" i="5"/>
  <c r="K1883" i="5"/>
  <c r="L1883" i="5"/>
  <c r="M1883" i="5"/>
  <c r="K1719" i="5"/>
  <c r="L1719" i="5"/>
  <c r="M1719" i="5"/>
  <c r="K1677" i="5"/>
  <c r="L1677" i="5"/>
  <c r="M1677" i="5"/>
  <c r="K3384" i="5"/>
  <c r="L3384" i="5"/>
  <c r="M3384" i="5"/>
  <c r="K1870" i="5"/>
  <c r="L1870" i="5"/>
  <c r="M1870" i="5"/>
  <c r="K317" i="5"/>
  <c r="L317" i="5"/>
  <c r="M317" i="5"/>
  <c r="K1713" i="5"/>
  <c r="L1713" i="5"/>
  <c r="M1713" i="5"/>
  <c r="K2069" i="5"/>
  <c r="L2069" i="5"/>
  <c r="M2069" i="5"/>
  <c r="K3600" i="5"/>
  <c r="L3600" i="5"/>
  <c r="M3600" i="5"/>
  <c r="K413" i="5"/>
  <c r="L413" i="5"/>
  <c r="M413" i="5"/>
  <c r="K3834" i="5"/>
  <c r="L3834" i="5"/>
  <c r="M3834" i="5"/>
  <c r="K2165" i="5"/>
  <c r="L2165" i="5"/>
  <c r="M2165" i="5"/>
  <c r="K2129" i="5"/>
  <c r="L2129" i="5"/>
  <c r="M2129" i="5"/>
  <c r="K2825" i="5"/>
  <c r="L2825" i="5"/>
  <c r="M2825" i="5"/>
  <c r="K425" i="5"/>
  <c r="L425" i="5"/>
  <c r="M425" i="5"/>
  <c r="K2817" i="5"/>
  <c r="L2817" i="5"/>
  <c r="M2817" i="5"/>
  <c r="K695" i="5"/>
  <c r="L695" i="5"/>
  <c r="M695" i="5"/>
  <c r="K197" i="5"/>
  <c r="L197" i="5"/>
  <c r="M197" i="5"/>
  <c r="K3025" i="5"/>
  <c r="L3025" i="5"/>
  <c r="M3025" i="5"/>
  <c r="K2840" i="5"/>
  <c r="L2840" i="5"/>
  <c r="M2840" i="5"/>
  <c r="K575" i="5"/>
  <c r="L575" i="5"/>
  <c r="M575" i="5"/>
  <c r="K832" i="5"/>
  <c r="L832" i="5"/>
  <c r="M832" i="5"/>
  <c r="K289" i="5"/>
  <c r="L289" i="5"/>
  <c r="M289" i="5"/>
  <c r="K868" i="5"/>
  <c r="L868" i="5"/>
  <c r="M868" i="5"/>
  <c r="K199" i="5"/>
  <c r="L199" i="5"/>
  <c r="M199" i="5"/>
  <c r="K3481" i="5"/>
  <c r="L3481" i="5"/>
  <c r="M3481" i="5"/>
  <c r="K2236" i="5"/>
  <c r="L2236" i="5"/>
  <c r="M2236" i="5"/>
  <c r="K774" i="5"/>
  <c r="L774" i="5"/>
  <c r="M774" i="5"/>
  <c r="K3746" i="5"/>
  <c r="L3746" i="5"/>
  <c r="M3746" i="5"/>
  <c r="K2114" i="5"/>
  <c r="L2114" i="5"/>
  <c r="M2114" i="5"/>
  <c r="K3730" i="5"/>
  <c r="L3730" i="5"/>
  <c r="M3730" i="5"/>
  <c r="K3838" i="5"/>
  <c r="L3838" i="5"/>
  <c r="M3838" i="5"/>
  <c r="K1438" i="5"/>
  <c r="L1438" i="5"/>
  <c r="M1438" i="5"/>
  <c r="K1824" i="5"/>
  <c r="L1824" i="5"/>
  <c r="M1824" i="5"/>
  <c r="K257" i="5"/>
  <c r="L257" i="5"/>
  <c r="M257" i="5"/>
  <c r="K3441" i="5"/>
  <c r="L3441" i="5"/>
  <c r="M3441" i="5"/>
  <c r="K2775" i="5"/>
  <c r="L2775" i="5"/>
  <c r="M2775" i="5"/>
  <c r="K2926" i="5"/>
  <c r="L2926" i="5"/>
  <c r="M2926" i="5"/>
  <c r="K3351" i="5"/>
  <c r="L3351" i="5"/>
  <c r="M3351" i="5"/>
  <c r="K334" i="5"/>
  <c r="L334" i="5"/>
  <c r="M334" i="5"/>
  <c r="K2882" i="5"/>
  <c r="L2882" i="5"/>
  <c r="M2882" i="5"/>
  <c r="K864" i="5"/>
  <c r="L864" i="5"/>
  <c r="M864" i="5"/>
  <c r="K711" i="5"/>
  <c r="L711" i="5"/>
  <c r="M711" i="5"/>
  <c r="K1715" i="5"/>
  <c r="L1715" i="5"/>
  <c r="M1715" i="5"/>
  <c r="K2348" i="5"/>
  <c r="L2348" i="5"/>
  <c r="M2348" i="5"/>
  <c r="K1469" i="5"/>
  <c r="L1469" i="5"/>
  <c r="M1469" i="5"/>
  <c r="K3857" i="5"/>
  <c r="L3857" i="5"/>
  <c r="M3857" i="5"/>
  <c r="K2091" i="5"/>
  <c r="L2091" i="5"/>
  <c r="M2091" i="5"/>
  <c r="K2527" i="5"/>
  <c r="L2527" i="5"/>
  <c r="M2527" i="5"/>
  <c r="K1934" i="5"/>
  <c r="L1934" i="5"/>
  <c r="M1934" i="5"/>
  <c r="K1468" i="5"/>
  <c r="L1468" i="5"/>
  <c r="M1468" i="5"/>
  <c r="K3562" i="5"/>
  <c r="L3562" i="5"/>
  <c r="M3562" i="5"/>
  <c r="K1810" i="5"/>
  <c r="L1810" i="5"/>
  <c r="M1810" i="5"/>
  <c r="K821" i="5"/>
  <c r="L821" i="5"/>
  <c r="M821" i="5"/>
  <c r="K2781" i="5"/>
  <c r="L2781" i="5"/>
  <c r="M2781" i="5"/>
  <c r="K1049" i="5"/>
  <c r="L1049" i="5"/>
  <c r="M1049" i="5"/>
  <c r="K1901" i="5"/>
  <c r="L1901" i="5"/>
  <c r="M1901" i="5"/>
  <c r="K1959" i="5"/>
  <c r="L1959" i="5"/>
  <c r="M1959" i="5"/>
  <c r="K3042" i="5"/>
  <c r="L3042" i="5"/>
  <c r="M3042" i="5"/>
  <c r="K1451" i="5"/>
  <c r="L1451" i="5"/>
  <c r="M1451" i="5"/>
  <c r="K3022" i="5"/>
  <c r="L3022" i="5"/>
  <c r="M3022" i="5"/>
  <c r="K2199" i="5"/>
  <c r="L2199" i="5"/>
  <c r="M2199" i="5"/>
  <c r="K1971" i="5"/>
  <c r="L1971" i="5"/>
  <c r="M1971" i="5"/>
  <c r="K3047" i="5"/>
  <c r="L3047" i="5"/>
  <c r="M3047" i="5"/>
  <c r="K1951" i="5"/>
  <c r="L1951" i="5"/>
  <c r="M1951" i="5"/>
  <c r="K2618" i="5"/>
  <c r="L2618" i="5"/>
  <c r="M2618" i="5"/>
  <c r="K1320" i="5"/>
  <c r="L1320" i="5"/>
  <c r="M1320" i="5"/>
  <c r="K171" i="5"/>
  <c r="L171" i="5"/>
  <c r="M171" i="5"/>
  <c r="K2387" i="5"/>
  <c r="L2387" i="5"/>
  <c r="M2387" i="5"/>
  <c r="K146" i="5"/>
  <c r="L146" i="5"/>
  <c r="M146" i="5"/>
  <c r="K2101" i="5"/>
  <c r="L2101" i="5"/>
  <c r="M2101" i="5"/>
  <c r="K3488" i="5"/>
  <c r="L3488" i="5"/>
  <c r="M3488" i="5"/>
  <c r="K65" i="5"/>
  <c r="L65" i="5"/>
  <c r="M65" i="5"/>
  <c r="K365" i="5"/>
  <c r="L365" i="5"/>
  <c r="M365" i="5"/>
  <c r="K932" i="5"/>
  <c r="L932" i="5"/>
  <c r="M932" i="5"/>
  <c r="K819" i="5"/>
  <c r="L819" i="5"/>
  <c r="M819" i="5"/>
  <c r="K1727" i="5"/>
  <c r="L1727" i="5"/>
  <c r="M1727" i="5"/>
  <c r="K3467" i="5"/>
  <c r="L3467" i="5"/>
  <c r="M3467" i="5"/>
  <c r="K236" i="5"/>
  <c r="L236" i="5"/>
  <c r="M236" i="5"/>
  <c r="K2207" i="5"/>
  <c r="L2207" i="5"/>
  <c r="M2207" i="5"/>
  <c r="K153" i="5"/>
  <c r="L153" i="5"/>
  <c r="M153" i="5"/>
  <c r="K3609" i="5"/>
  <c r="L3609" i="5"/>
  <c r="M3609" i="5"/>
  <c r="K1394" i="5"/>
  <c r="L1394" i="5"/>
  <c r="M1394" i="5"/>
  <c r="K461" i="5"/>
  <c r="L461" i="5"/>
  <c r="M461" i="5"/>
  <c r="K1528" i="5"/>
  <c r="L1528" i="5"/>
  <c r="M1528" i="5"/>
  <c r="K948" i="5"/>
  <c r="L948" i="5"/>
  <c r="M948" i="5"/>
  <c r="K1559" i="5"/>
  <c r="L1559" i="5"/>
  <c r="M1559" i="5"/>
  <c r="K3825" i="5"/>
  <c r="L3825" i="5"/>
  <c r="M3825" i="5"/>
  <c r="K3572" i="5"/>
  <c r="L3572" i="5"/>
  <c r="M3572" i="5"/>
  <c r="K2856" i="5"/>
  <c r="L2856" i="5"/>
  <c r="M2856" i="5"/>
  <c r="K333" i="5"/>
  <c r="L333" i="5"/>
  <c r="M333" i="5"/>
  <c r="K2221" i="5"/>
  <c r="L2221" i="5"/>
  <c r="M2221" i="5"/>
  <c r="K1203" i="5"/>
  <c r="L1203" i="5"/>
  <c r="M1203" i="5"/>
  <c r="K3632" i="5"/>
  <c r="L3632" i="5"/>
  <c r="M3632" i="5"/>
  <c r="K3827" i="5"/>
  <c r="L3827" i="5"/>
  <c r="M3827" i="5"/>
  <c r="K3079" i="5"/>
  <c r="L3079" i="5"/>
  <c r="M3079" i="5"/>
  <c r="K1449" i="5"/>
  <c r="L1449" i="5"/>
  <c r="M1449" i="5"/>
  <c r="K3029" i="5"/>
  <c r="L3029" i="5"/>
  <c r="M3029" i="5"/>
  <c r="K3650" i="5"/>
  <c r="L3650" i="5"/>
  <c r="M3650" i="5"/>
  <c r="K100" i="5"/>
  <c r="L100" i="5"/>
  <c r="M100" i="5"/>
  <c r="K2155" i="5"/>
  <c r="L2155" i="5"/>
  <c r="M2155" i="5"/>
  <c r="K357" i="5"/>
  <c r="L357" i="5"/>
  <c r="M357" i="5"/>
  <c r="K2641" i="5"/>
  <c r="L2641" i="5"/>
  <c r="M2641" i="5"/>
  <c r="K1743" i="5"/>
  <c r="L1743" i="5"/>
  <c r="M1743" i="5"/>
  <c r="K1504" i="5"/>
  <c r="L1504" i="5"/>
  <c r="M1504" i="5"/>
  <c r="K1880" i="5"/>
  <c r="L1880" i="5"/>
  <c r="M1880" i="5"/>
  <c r="K3535" i="5"/>
  <c r="L3535" i="5"/>
  <c r="M3535" i="5"/>
  <c r="K2042" i="5"/>
  <c r="L2042" i="5"/>
  <c r="M2042" i="5"/>
  <c r="K143" i="5"/>
  <c r="L143" i="5"/>
  <c r="M143" i="5"/>
  <c r="K3516" i="5"/>
  <c r="L3516" i="5"/>
  <c r="M3516" i="5"/>
  <c r="K3579" i="5"/>
  <c r="L3579" i="5"/>
  <c r="M3579" i="5"/>
  <c r="K1609" i="5"/>
  <c r="L1609" i="5"/>
  <c r="M1609" i="5"/>
  <c r="K3848" i="5"/>
  <c r="L3848" i="5"/>
  <c r="M3848" i="5"/>
  <c r="K1244" i="5"/>
  <c r="L1244" i="5"/>
  <c r="M1244" i="5"/>
  <c r="K2902" i="5"/>
  <c r="L2902" i="5"/>
  <c r="M2902" i="5"/>
  <c r="K2314" i="5"/>
  <c r="L2314" i="5"/>
  <c r="M2314" i="5"/>
  <c r="K3736" i="5"/>
  <c r="L3736" i="5"/>
  <c r="M3736" i="5"/>
  <c r="K2558" i="5"/>
  <c r="L2558" i="5"/>
  <c r="M2558" i="5"/>
  <c r="K1312" i="5"/>
  <c r="L1312" i="5"/>
  <c r="M1312" i="5"/>
  <c r="K3512" i="5"/>
  <c r="L3512" i="5"/>
  <c r="M3512" i="5"/>
  <c r="K2237" i="5"/>
  <c r="L2237" i="5"/>
  <c r="M2237" i="5"/>
  <c r="K980" i="5"/>
  <c r="L980" i="5"/>
  <c r="M980" i="5"/>
  <c r="K2854" i="5"/>
  <c r="L2854" i="5"/>
  <c r="M2854" i="5"/>
  <c r="K3009" i="5"/>
  <c r="L3009" i="5"/>
  <c r="M3009" i="5"/>
  <c r="K1556" i="5"/>
  <c r="L1556" i="5"/>
  <c r="M1556" i="5"/>
  <c r="K1771" i="5"/>
  <c r="L1771" i="5"/>
  <c r="M1771" i="5"/>
  <c r="K1172" i="5"/>
  <c r="L1172" i="5"/>
  <c r="M1172" i="5"/>
  <c r="K1183" i="5"/>
  <c r="L1183" i="5"/>
  <c r="M1183" i="5"/>
  <c r="K530" i="5"/>
  <c r="L530" i="5"/>
  <c r="M530" i="5"/>
  <c r="K1018" i="5"/>
  <c r="L1018" i="5"/>
  <c r="M1018" i="5"/>
  <c r="K3428" i="5"/>
  <c r="L3428" i="5"/>
  <c r="M3428" i="5"/>
  <c r="K2051" i="5"/>
  <c r="L2051" i="5"/>
  <c r="M2051" i="5"/>
  <c r="K1375" i="5"/>
  <c r="L1375" i="5"/>
  <c r="M1375" i="5"/>
  <c r="K1238" i="5"/>
  <c r="L1238" i="5"/>
  <c r="M1238" i="5"/>
  <c r="K1753" i="5"/>
  <c r="L1753" i="5"/>
  <c r="M1753" i="5"/>
  <c r="K749" i="5"/>
  <c r="L749" i="5"/>
  <c r="M749" i="5"/>
  <c r="K2735" i="5"/>
  <c r="L2735" i="5"/>
  <c r="M2735" i="5"/>
  <c r="K2874" i="5"/>
  <c r="L2874" i="5"/>
  <c r="M2874" i="5"/>
  <c r="K3334" i="5"/>
  <c r="L3334" i="5"/>
  <c r="M3334" i="5"/>
  <c r="K1975" i="5"/>
  <c r="L1975" i="5"/>
  <c r="M1975" i="5"/>
  <c r="K959" i="5"/>
  <c r="L959" i="5"/>
  <c r="M959" i="5"/>
  <c r="K3656" i="5"/>
  <c r="L3656" i="5"/>
  <c r="M3656" i="5"/>
  <c r="K1749" i="5"/>
  <c r="L1749" i="5"/>
  <c r="M1749" i="5"/>
  <c r="K3469" i="5"/>
  <c r="L3469" i="5"/>
  <c r="M3469" i="5"/>
  <c r="K1988" i="5"/>
  <c r="L1988" i="5"/>
  <c r="M1988" i="5"/>
  <c r="K2430" i="5"/>
  <c r="L2430" i="5"/>
  <c r="M2430" i="5"/>
  <c r="K1625" i="5"/>
  <c r="L1625" i="5"/>
  <c r="M1625" i="5"/>
  <c r="K1345" i="5"/>
  <c r="L1345" i="5"/>
  <c r="M1345" i="5"/>
  <c r="K3823" i="5"/>
  <c r="L3823" i="5"/>
  <c r="M3823" i="5"/>
  <c r="K1499" i="5"/>
  <c r="L1499" i="5"/>
  <c r="M1499" i="5"/>
  <c r="K2262" i="5"/>
  <c r="L2262" i="5"/>
  <c r="M2262" i="5"/>
  <c r="K1076" i="5"/>
  <c r="L1076" i="5"/>
  <c r="M1076" i="5"/>
  <c r="K343" i="5"/>
  <c r="L343" i="5"/>
  <c r="M343" i="5"/>
  <c r="K2000" i="5"/>
  <c r="L2000" i="5"/>
  <c r="M2000" i="5"/>
  <c r="K2187" i="5"/>
  <c r="L2187" i="5"/>
  <c r="M2187" i="5"/>
  <c r="K3641" i="5"/>
  <c r="L3641" i="5"/>
  <c r="M3641" i="5"/>
  <c r="K899" i="5"/>
  <c r="L899" i="5"/>
  <c r="M899" i="5"/>
  <c r="K3173" i="5"/>
  <c r="L3173" i="5"/>
  <c r="M3173" i="5"/>
  <c r="K3100" i="5"/>
  <c r="L3100" i="5"/>
  <c r="M3100" i="5"/>
  <c r="K3112" i="5"/>
  <c r="L3112" i="5"/>
  <c r="M3112" i="5"/>
  <c r="K209" i="5"/>
  <c r="L209" i="5"/>
  <c r="M209" i="5"/>
  <c r="K1089" i="5"/>
  <c r="L1089" i="5"/>
  <c r="M1089" i="5"/>
  <c r="K967" i="5"/>
  <c r="L967" i="5"/>
  <c r="M967" i="5"/>
  <c r="K3250" i="5"/>
  <c r="L3250" i="5"/>
  <c r="M3250" i="5"/>
  <c r="K187" i="5"/>
  <c r="L187" i="5"/>
  <c r="M187" i="5"/>
  <c r="K850" i="5"/>
  <c r="L850" i="5"/>
  <c r="M850" i="5"/>
  <c r="K2879" i="5"/>
  <c r="L2879" i="5"/>
  <c r="M2879" i="5"/>
  <c r="K2982" i="5"/>
  <c r="L2982" i="5"/>
  <c r="M2982" i="5"/>
  <c r="K3397" i="5"/>
  <c r="L3397" i="5"/>
  <c r="M3397" i="5"/>
  <c r="K894" i="5"/>
  <c r="L894" i="5"/>
  <c r="M894" i="5"/>
  <c r="K3109" i="5"/>
  <c r="L3109" i="5"/>
  <c r="M3109" i="5"/>
  <c r="K2182" i="5"/>
  <c r="L2182" i="5"/>
  <c r="M2182" i="5"/>
  <c r="K1774" i="5"/>
  <c r="L1774" i="5"/>
  <c r="M1774" i="5"/>
  <c r="K3757" i="5"/>
  <c r="L3757" i="5"/>
  <c r="M3757" i="5"/>
  <c r="K515" i="5"/>
  <c r="L515" i="5"/>
  <c r="M515" i="5"/>
  <c r="K1573" i="5"/>
  <c r="L1573" i="5"/>
  <c r="M1573" i="5"/>
  <c r="K2249" i="5"/>
  <c r="L2249" i="5"/>
  <c r="M2249" i="5"/>
  <c r="K2605" i="5"/>
  <c r="L2605" i="5"/>
  <c r="M2605" i="5"/>
  <c r="K1717" i="5"/>
  <c r="L1717" i="5"/>
  <c r="M1717" i="5"/>
  <c r="K3495" i="5"/>
  <c r="L3495" i="5"/>
  <c r="M3495" i="5"/>
  <c r="K59" i="5"/>
  <c r="L59" i="5"/>
  <c r="M59" i="5"/>
  <c r="K1060" i="5"/>
  <c r="L1060" i="5"/>
  <c r="M1060" i="5"/>
  <c r="K3526" i="5"/>
  <c r="L3526" i="5"/>
  <c r="M3526" i="5"/>
  <c r="K1369" i="5"/>
  <c r="L1369" i="5"/>
  <c r="M1369" i="5"/>
  <c r="K973" i="5"/>
  <c r="L973" i="5"/>
  <c r="M973" i="5"/>
  <c r="K2426" i="5"/>
  <c r="L2426" i="5"/>
  <c r="M2426" i="5"/>
  <c r="K2440" i="5"/>
  <c r="L2440" i="5"/>
  <c r="M2440" i="5"/>
  <c r="K2523" i="5"/>
  <c r="L2523" i="5"/>
  <c r="M2523" i="5"/>
  <c r="K3400" i="5"/>
  <c r="L3400" i="5"/>
  <c r="M3400" i="5"/>
  <c r="K2058" i="5"/>
  <c r="L2058" i="5"/>
  <c r="M2058" i="5"/>
  <c r="K1283" i="5"/>
  <c r="L1283" i="5"/>
  <c r="M1283" i="5"/>
  <c r="K2263" i="5"/>
  <c r="L2263" i="5"/>
  <c r="M2263" i="5"/>
  <c r="K3389" i="5"/>
  <c r="L3389" i="5"/>
  <c r="M3389" i="5"/>
  <c r="K2477" i="5"/>
  <c r="L2477" i="5"/>
  <c r="M2477" i="5"/>
  <c r="K843" i="5"/>
  <c r="L843" i="5"/>
  <c r="M843" i="5"/>
  <c r="K2945" i="5"/>
  <c r="L2945" i="5"/>
  <c r="M2945" i="5"/>
  <c r="K1694" i="5"/>
  <c r="L1694" i="5"/>
  <c r="M1694" i="5"/>
  <c r="K3075" i="5"/>
  <c r="L3075" i="5"/>
  <c r="M3075" i="5"/>
  <c r="K938" i="5"/>
  <c r="L938" i="5"/>
  <c r="M938" i="5"/>
  <c r="K1873" i="5"/>
  <c r="L1873" i="5"/>
  <c r="M1873" i="5"/>
  <c r="K1798" i="5"/>
  <c r="L1798" i="5"/>
  <c r="M1798" i="5"/>
  <c r="K308" i="5"/>
  <c r="L308" i="5"/>
  <c r="M308" i="5"/>
  <c r="K1265" i="5"/>
  <c r="L1265" i="5"/>
  <c r="M1265" i="5"/>
  <c r="K1028" i="5"/>
  <c r="L1028" i="5"/>
  <c r="M1028" i="5"/>
  <c r="K2784" i="5"/>
  <c r="L2784" i="5"/>
  <c r="M2784" i="5"/>
  <c r="K2447" i="5"/>
  <c r="L2447" i="5"/>
  <c r="M2447" i="5"/>
  <c r="K1121" i="5"/>
  <c r="L1121" i="5"/>
  <c r="M1121" i="5"/>
  <c r="K646" i="5"/>
  <c r="L646" i="5"/>
  <c r="M646" i="5"/>
  <c r="K3543" i="5"/>
  <c r="L3543" i="5"/>
  <c r="M3543" i="5"/>
  <c r="K1294" i="5"/>
  <c r="L1294" i="5"/>
  <c r="M1294" i="5"/>
  <c r="K791" i="5"/>
  <c r="L791" i="5"/>
  <c r="M791" i="5"/>
  <c r="K1476" i="5"/>
  <c r="L1476" i="5"/>
  <c r="M1476" i="5"/>
  <c r="K3276" i="5"/>
  <c r="L3276" i="5"/>
  <c r="M3276" i="5"/>
  <c r="K3228" i="5"/>
  <c r="L3228" i="5"/>
  <c r="M3228" i="5"/>
  <c r="K2905" i="5"/>
  <c r="L2905" i="5"/>
  <c r="M2905" i="5"/>
  <c r="K2666" i="5"/>
  <c r="L2666" i="5"/>
  <c r="M2666" i="5"/>
  <c r="K2536" i="5"/>
  <c r="L2536" i="5"/>
  <c r="M2536" i="5"/>
  <c r="K2424" i="5"/>
  <c r="L2424" i="5"/>
  <c r="M2424" i="5"/>
  <c r="K2644" i="5"/>
  <c r="L2644" i="5"/>
  <c r="M2644" i="5"/>
  <c r="K302" i="5"/>
  <c r="L302" i="5"/>
  <c r="M302" i="5"/>
  <c r="K312" i="5"/>
  <c r="L312" i="5"/>
  <c r="M312" i="5"/>
  <c r="K436" i="5"/>
  <c r="L436" i="5"/>
  <c r="M436" i="5"/>
  <c r="K2040" i="5"/>
  <c r="L2040" i="5"/>
  <c r="M2040" i="5"/>
  <c r="K3086" i="5"/>
  <c r="L3086" i="5"/>
  <c r="M3086" i="5"/>
  <c r="K2662" i="5"/>
  <c r="L2662" i="5"/>
  <c r="M2662" i="5"/>
  <c r="K3114" i="5"/>
  <c r="L3114" i="5"/>
  <c r="M3114" i="5"/>
  <c r="K1274" i="5"/>
  <c r="L1274" i="5"/>
  <c r="M1274" i="5"/>
  <c r="K1563" i="5"/>
  <c r="L1563" i="5"/>
  <c r="M1563" i="5"/>
  <c r="K568" i="5"/>
  <c r="L568" i="5"/>
  <c r="M568" i="5"/>
  <c r="K2680" i="5"/>
  <c r="L2680" i="5"/>
  <c r="M2680" i="5"/>
  <c r="K3003" i="5"/>
  <c r="L3003" i="5"/>
  <c r="M3003" i="5"/>
  <c r="K2136" i="5"/>
  <c r="L2136" i="5"/>
  <c r="M2136" i="5"/>
  <c r="K1622" i="5"/>
  <c r="L1622" i="5"/>
  <c r="M1622" i="5"/>
  <c r="K2280" i="5"/>
  <c r="L2280" i="5"/>
  <c r="M2280" i="5"/>
  <c r="K935" i="5"/>
  <c r="L935" i="5"/>
  <c r="M935" i="5"/>
  <c r="K3693" i="5"/>
  <c r="L3693" i="5"/>
  <c r="M3693" i="5"/>
  <c r="K454" i="5"/>
  <c r="L454" i="5"/>
  <c r="M454" i="5"/>
  <c r="K760" i="5"/>
  <c r="L760" i="5"/>
  <c r="M760" i="5"/>
  <c r="K1688" i="5"/>
  <c r="L1688" i="5"/>
  <c r="M1688" i="5"/>
  <c r="K3144" i="5"/>
  <c r="L3144" i="5"/>
  <c r="M3144" i="5"/>
  <c r="K1575" i="5"/>
  <c r="L1575" i="5"/>
  <c r="M1575" i="5"/>
  <c r="K3647" i="5"/>
  <c r="L3647" i="5"/>
  <c r="M3647" i="5"/>
  <c r="K1878" i="5"/>
  <c r="L1878" i="5"/>
  <c r="M1878" i="5"/>
  <c r="K752" i="5"/>
  <c r="L752" i="5"/>
  <c r="M752" i="5"/>
  <c r="K780" i="5"/>
  <c r="L780" i="5"/>
  <c r="M780" i="5"/>
  <c r="K511" i="5"/>
  <c r="L511" i="5"/>
  <c r="M511" i="5"/>
  <c r="K3636" i="5"/>
  <c r="L3636" i="5"/>
  <c r="M3636" i="5"/>
  <c r="K1086" i="5"/>
  <c r="L1086" i="5"/>
  <c r="M1086" i="5"/>
  <c r="K2088" i="5"/>
  <c r="L2088" i="5"/>
  <c r="M2088" i="5"/>
  <c r="K2911" i="5"/>
  <c r="L2911" i="5"/>
  <c r="M2911" i="5"/>
  <c r="K520" i="5"/>
  <c r="L520" i="5"/>
  <c r="M520" i="5"/>
  <c r="K1008" i="5"/>
  <c r="L1008" i="5"/>
  <c r="M1008" i="5"/>
  <c r="K2037" i="5"/>
  <c r="L2037" i="5"/>
  <c r="M2037" i="5"/>
  <c r="K1402" i="5"/>
  <c r="L1402" i="5"/>
  <c r="M1402" i="5"/>
  <c r="K570" i="5"/>
  <c r="L570" i="5"/>
  <c r="M570" i="5"/>
  <c r="K3851" i="5"/>
  <c r="L3851" i="5"/>
  <c r="M3851" i="5"/>
  <c r="K3663" i="5"/>
  <c r="L3663" i="5"/>
  <c r="M3663" i="5"/>
  <c r="K1495" i="5"/>
  <c r="L1495" i="5"/>
  <c r="M1495" i="5"/>
  <c r="K3615" i="5"/>
  <c r="L3615" i="5"/>
  <c r="M3615" i="5"/>
  <c r="K729" i="5"/>
  <c r="L729" i="5"/>
  <c r="M729" i="5"/>
  <c r="K2253" i="5"/>
  <c r="L2253" i="5"/>
  <c r="M2253" i="5"/>
  <c r="K355" i="5"/>
  <c r="L355" i="5"/>
  <c r="M355" i="5"/>
  <c r="K1720" i="5"/>
  <c r="L1720" i="5"/>
  <c r="M1720" i="5"/>
  <c r="K1684" i="5"/>
  <c r="L1684" i="5"/>
  <c r="M1684" i="5"/>
  <c r="K1447" i="5"/>
  <c r="L1447" i="5"/>
  <c r="M1447" i="5"/>
  <c r="K3124" i="5"/>
  <c r="L3124" i="5"/>
  <c r="M3124" i="5"/>
  <c r="K982" i="5"/>
  <c r="L982" i="5"/>
  <c r="M982" i="5"/>
  <c r="K2689" i="5"/>
  <c r="L2689" i="5"/>
  <c r="M2689" i="5"/>
  <c r="K1186" i="5"/>
  <c r="L1186" i="5"/>
  <c r="M1186" i="5"/>
  <c r="K1228" i="5"/>
  <c r="L1228" i="5"/>
  <c r="M1228" i="5"/>
  <c r="K1327" i="5"/>
  <c r="L1327" i="5"/>
  <c r="M1327" i="5"/>
  <c r="K597" i="5"/>
  <c r="L597" i="5"/>
  <c r="M597" i="5"/>
  <c r="K1942" i="5"/>
  <c r="L1942" i="5"/>
  <c r="M1942" i="5"/>
  <c r="K1471" i="5"/>
  <c r="L1471" i="5"/>
  <c r="M1471" i="5"/>
  <c r="K1038" i="5"/>
  <c r="L1038" i="5"/>
  <c r="M1038" i="5"/>
  <c r="K2966" i="5"/>
  <c r="L2966" i="5"/>
  <c r="M2966" i="5"/>
  <c r="K3244" i="5"/>
  <c r="L3244" i="5"/>
  <c r="M3244" i="5"/>
  <c r="K3789" i="5"/>
  <c r="L3789" i="5"/>
  <c r="M3789" i="5"/>
  <c r="K2161" i="5"/>
  <c r="L2161" i="5"/>
  <c r="M2161" i="5"/>
  <c r="K3304" i="5"/>
  <c r="L3304" i="5"/>
  <c r="M3304" i="5"/>
  <c r="K464" i="5"/>
  <c r="L464" i="5"/>
  <c r="M464" i="5"/>
  <c r="K667" i="5"/>
  <c r="L667" i="5"/>
  <c r="M667" i="5"/>
  <c r="K2304" i="5"/>
  <c r="L2304" i="5"/>
  <c r="M2304" i="5"/>
  <c r="K3778" i="5"/>
  <c r="L3778" i="5"/>
  <c r="M3778" i="5"/>
  <c r="K2800" i="5"/>
  <c r="L2800" i="5"/>
  <c r="M2800" i="5"/>
  <c r="K426" i="5"/>
  <c r="L426" i="5"/>
  <c r="M426" i="5"/>
  <c r="K2060" i="5"/>
  <c r="L2060" i="5"/>
  <c r="M2060" i="5"/>
  <c r="K1987" i="5"/>
  <c r="L1987" i="5"/>
  <c r="M1987" i="5"/>
  <c r="K3522" i="5"/>
  <c r="L3522" i="5"/>
  <c r="M3522" i="5"/>
  <c r="K1431" i="5"/>
  <c r="L1431" i="5"/>
  <c r="M1431" i="5"/>
  <c r="K2714" i="5"/>
  <c r="L2714" i="5"/>
  <c r="M2714" i="5"/>
  <c r="K3285" i="5"/>
  <c r="L3285" i="5"/>
  <c r="M3285" i="5"/>
  <c r="K3556" i="5"/>
  <c r="L3556" i="5"/>
  <c r="M3556" i="5"/>
  <c r="K3564" i="5"/>
  <c r="L3564" i="5"/>
  <c r="M3564" i="5"/>
  <c r="K1530" i="5"/>
  <c r="L1530" i="5"/>
  <c r="M1530" i="5"/>
  <c r="K1292" i="5"/>
  <c r="L1292" i="5"/>
  <c r="M1292" i="5"/>
  <c r="K3518" i="5"/>
  <c r="L3518" i="5"/>
  <c r="M3518" i="5"/>
  <c r="K2834" i="5"/>
  <c r="L2834" i="5"/>
  <c r="M2834" i="5"/>
  <c r="K2008" i="5"/>
  <c r="L2008" i="5"/>
  <c r="M2008" i="5"/>
  <c r="K1543" i="5"/>
  <c r="L1543" i="5"/>
  <c r="M1543" i="5"/>
  <c r="K911" i="5"/>
  <c r="L911" i="5"/>
  <c r="M911" i="5"/>
  <c r="K1767" i="5"/>
  <c r="L1767" i="5"/>
  <c r="M1767" i="5"/>
  <c r="K3717" i="5"/>
  <c r="L3717" i="5"/>
  <c r="M3717" i="5"/>
  <c r="K471" i="5"/>
  <c r="L471" i="5"/>
  <c r="M471" i="5"/>
  <c r="K558" i="5"/>
  <c r="L558" i="5"/>
  <c r="M558" i="5"/>
  <c r="K446" i="5"/>
  <c r="L446" i="5"/>
  <c r="M446" i="5"/>
  <c r="K605" i="5"/>
  <c r="L605" i="5"/>
  <c r="M605" i="5"/>
  <c r="K352" i="5"/>
  <c r="L352" i="5"/>
  <c r="M352" i="5"/>
  <c r="K3288" i="5"/>
  <c r="L3288" i="5"/>
  <c r="M3288" i="5"/>
  <c r="K2778" i="5"/>
  <c r="L2778" i="5"/>
  <c r="M2778" i="5"/>
  <c r="K3820" i="5"/>
  <c r="L3820" i="5"/>
  <c r="M3820" i="5"/>
  <c r="K2385" i="5"/>
  <c r="L2385" i="5"/>
  <c r="M2385" i="5"/>
  <c r="K2554" i="5"/>
  <c r="L2554" i="5"/>
  <c r="M2554" i="5"/>
  <c r="K2218" i="5"/>
  <c r="L2218" i="5"/>
  <c r="M2218" i="5"/>
  <c r="K2869" i="5"/>
  <c r="L2869" i="5"/>
  <c r="M2869" i="5"/>
  <c r="K326" i="5"/>
  <c r="L326" i="5"/>
  <c r="M326" i="5"/>
  <c r="K104" i="5"/>
  <c r="L104" i="5"/>
  <c r="M104" i="5"/>
  <c r="K2709" i="5"/>
  <c r="L2709" i="5"/>
  <c r="M2709" i="5"/>
  <c r="K3413" i="5"/>
  <c r="L3413" i="5"/>
  <c r="M3413" i="5"/>
  <c r="K2510" i="5"/>
  <c r="L2510" i="5"/>
  <c r="M2510" i="5"/>
  <c r="K1457" i="5"/>
  <c r="L1457" i="5"/>
  <c r="M1457" i="5"/>
  <c r="K266" i="5"/>
  <c r="L266" i="5"/>
  <c r="M266" i="5"/>
  <c r="K544" i="5"/>
  <c r="L544" i="5"/>
  <c r="M544" i="5"/>
  <c r="K2633" i="5"/>
  <c r="L2633" i="5"/>
  <c r="M2633" i="5"/>
  <c r="K3028" i="5"/>
  <c r="L3028" i="5"/>
  <c r="M3028" i="5"/>
  <c r="K3302" i="5"/>
  <c r="L3302" i="5"/>
  <c r="M3302" i="5"/>
  <c r="K3604" i="5"/>
  <c r="L3604" i="5"/>
  <c r="M3604" i="5"/>
  <c r="K1893" i="5"/>
  <c r="L1893" i="5"/>
  <c r="M1893" i="5"/>
  <c r="K3404" i="5"/>
  <c r="L3404" i="5"/>
  <c r="M3404" i="5"/>
  <c r="K397" i="5"/>
  <c r="L397" i="5"/>
  <c r="M397" i="5"/>
  <c r="K1868" i="5"/>
  <c r="L1868" i="5"/>
  <c r="M1868" i="5"/>
  <c r="K3458" i="5"/>
  <c r="L3458" i="5"/>
  <c r="M3458" i="5"/>
  <c r="K441" i="5"/>
  <c r="L441" i="5"/>
  <c r="M441" i="5"/>
  <c r="K3135" i="5"/>
  <c r="L3135" i="5"/>
  <c r="M3135" i="5"/>
  <c r="K2306" i="5"/>
  <c r="L2306" i="5"/>
  <c r="M2306" i="5"/>
  <c r="K1137" i="5"/>
  <c r="L1137" i="5"/>
  <c r="M1137" i="5"/>
  <c r="K174" i="5"/>
  <c r="L174" i="5"/>
  <c r="M174" i="5"/>
  <c r="K349" i="5"/>
  <c r="L349" i="5"/>
  <c r="M349" i="5"/>
  <c r="K566" i="5"/>
  <c r="L566" i="5"/>
  <c r="M566" i="5"/>
  <c r="K3593" i="5"/>
  <c r="L3593" i="5"/>
  <c r="M3593" i="5"/>
  <c r="K3225" i="5"/>
  <c r="L3225" i="5"/>
  <c r="M3225" i="5"/>
  <c r="K1204" i="5"/>
  <c r="L1204" i="5"/>
  <c r="M1204" i="5"/>
  <c r="K2112" i="5"/>
  <c r="L2112" i="5"/>
  <c r="M2112" i="5"/>
  <c r="K2317" i="5"/>
  <c r="L2317" i="5"/>
  <c r="M2317" i="5"/>
  <c r="K2833" i="5"/>
  <c r="L2833" i="5"/>
  <c r="M2833" i="5"/>
  <c r="K2294" i="5"/>
  <c r="L2294" i="5"/>
  <c r="M2294" i="5"/>
  <c r="K956" i="5"/>
  <c r="L956" i="5"/>
  <c r="M956" i="5"/>
  <c r="K602" i="5"/>
  <c r="L602" i="5"/>
  <c r="M602" i="5"/>
  <c r="K688" i="5"/>
  <c r="L688" i="5"/>
  <c r="M688" i="5"/>
  <c r="K3420" i="5"/>
  <c r="L3420" i="5"/>
  <c r="M3420" i="5"/>
  <c r="K254" i="5"/>
  <c r="L254" i="5"/>
  <c r="M254" i="5"/>
  <c r="K1944" i="5"/>
  <c r="L1944" i="5"/>
  <c r="M1944" i="5"/>
  <c r="K3454" i="5"/>
  <c r="L3454" i="5"/>
  <c r="M3454" i="5"/>
  <c r="K1919" i="5"/>
  <c r="L1919" i="5"/>
  <c r="M1919" i="5"/>
  <c r="K3502" i="5"/>
  <c r="L3502" i="5"/>
  <c r="M3502" i="5"/>
  <c r="K159" i="5"/>
  <c r="L159" i="5"/>
  <c r="M159" i="5"/>
  <c r="K1148" i="5"/>
  <c r="L1148" i="5"/>
  <c r="M1148" i="5"/>
  <c r="K1787" i="5"/>
  <c r="L1787" i="5"/>
  <c r="M1787" i="5"/>
  <c r="K325" i="5"/>
  <c r="L325" i="5"/>
  <c r="M325" i="5"/>
  <c r="K52" i="5"/>
  <c r="L52" i="5"/>
  <c r="M52" i="5"/>
  <c r="K1913" i="5"/>
  <c r="L1913" i="5"/>
  <c r="M1913" i="5"/>
  <c r="K62" i="5"/>
  <c r="L62" i="5"/>
  <c r="M62" i="5"/>
  <c r="K1045" i="5"/>
  <c r="L1045" i="5"/>
  <c r="M1045" i="5"/>
  <c r="K762" i="5"/>
  <c r="L762" i="5"/>
  <c r="M762" i="5"/>
  <c r="K1318" i="5"/>
  <c r="L1318" i="5"/>
  <c r="M1318" i="5"/>
  <c r="K1084" i="5"/>
  <c r="L1084" i="5"/>
  <c r="M1084" i="5"/>
  <c r="K2886" i="5"/>
  <c r="L2886" i="5"/>
  <c r="M2886" i="5"/>
  <c r="K2619" i="5"/>
  <c r="L2619" i="5"/>
  <c r="M2619" i="5"/>
  <c r="K2298" i="5"/>
  <c r="L2298" i="5"/>
  <c r="M2298" i="5"/>
  <c r="K778" i="5"/>
  <c r="L778" i="5"/>
  <c r="M778" i="5"/>
  <c r="K299" i="5"/>
  <c r="L299" i="5"/>
  <c r="M299" i="5"/>
  <c r="K1352" i="5"/>
  <c r="L1352" i="5"/>
  <c r="M1352" i="5"/>
  <c r="K1520" i="5"/>
  <c r="L1520" i="5"/>
  <c r="M1520" i="5"/>
  <c r="K682" i="5"/>
  <c r="L682" i="5"/>
  <c r="M682" i="5"/>
  <c r="K227" i="5"/>
  <c r="L227" i="5"/>
  <c r="M227" i="5"/>
  <c r="K3083" i="5"/>
  <c r="L3083" i="5"/>
  <c r="M3083" i="5"/>
  <c r="K2531" i="5"/>
  <c r="L2531" i="5"/>
  <c r="M2531" i="5"/>
  <c r="K2078" i="5"/>
  <c r="L2078" i="5"/>
  <c r="M2078" i="5"/>
  <c r="K3590" i="5"/>
  <c r="L3590" i="5"/>
  <c r="M3590" i="5"/>
  <c r="K767" i="5"/>
  <c r="L767" i="5"/>
  <c r="M767" i="5"/>
  <c r="K2585" i="5"/>
  <c r="L2585" i="5"/>
  <c r="M2585" i="5"/>
  <c r="K798" i="5"/>
  <c r="L798" i="5"/>
  <c r="M798" i="5"/>
  <c r="K1281" i="5"/>
  <c r="L1281" i="5"/>
  <c r="M1281" i="5"/>
  <c r="K1760" i="5"/>
  <c r="L1760" i="5"/>
  <c r="M1760" i="5"/>
  <c r="K1577" i="5"/>
  <c r="L1577" i="5"/>
  <c r="M1577" i="5"/>
  <c r="K3202" i="5"/>
  <c r="L3202" i="5"/>
  <c r="M3202" i="5"/>
  <c r="K2999" i="5"/>
  <c r="L2999" i="5"/>
  <c r="M2999" i="5"/>
  <c r="K891" i="5"/>
  <c r="L891" i="5"/>
  <c r="M891" i="5"/>
  <c r="K2281" i="5"/>
  <c r="L2281" i="5"/>
  <c r="M2281" i="5"/>
  <c r="K3627" i="5"/>
  <c r="L3627" i="5"/>
  <c r="M3627" i="5"/>
  <c r="K2356" i="5"/>
  <c r="L2356" i="5"/>
  <c r="M2356" i="5"/>
  <c r="K2432" i="5"/>
  <c r="L2432" i="5"/>
  <c r="M2432" i="5"/>
  <c r="K1981" i="5"/>
  <c r="L1981" i="5"/>
  <c r="M1981" i="5"/>
  <c r="K400" i="5"/>
  <c r="L400" i="5"/>
  <c r="M400" i="5"/>
  <c r="K3817" i="5"/>
  <c r="L3817" i="5"/>
  <c r="M3817" i="5"/>
  <c r="K1347" i="5"/>
  <c r="L1347" i="5"/>
  <c r="M1347" i="5"/>
  <c r="K3369" i="5"/>
  <c r="L3369" i="5"/>
  <c r="M3369" i="5"/>
  <c r="K252" i="5"/>
  <c r="L252" i="5"/>
  <c r="M252" i="5"/>
  <c r="K259" i="5"/>
  <c r="L259" i="5"/>
  <c r="M259" i="5"/>
  <c r="K1644" i="5"/>
  <c r="L1644" i="5"/>
  <c r="M1644" i="5"/>
  <c r="K69" i="5"/>
  <c r="L69" i="5"/>
  <c r="M69" i="5"/>
  <c r="K2930" i="5"/>
  <c r="L2930" i="5"/>
  <c r="M2930" i="5"/>
  <c r="K2534" i="5"/>
  <c r="L2534" i="5"/>
  <c r="M2534" i="5"/>
  <c r="K2655" i="5"/>
  <c r="L2655" i="5"/>
  <c r="M2655" i="5"/>
  <c r="K978" i="5"/>
  <c r="L978" i="5"/>
  <c r="M978" i="5"/>
  <c r="K669" i="5"/>
  <c r="L669" i="5"/>
  <c r="M669" i="5"/>
  <c r="K234" i="5"/>
  <c r="L234" i="5"/>
  <c r="M234" i="5"/>
  <c r="K294" i="5"/>
  <c r="L294" i="5"/>
  <c r="M294" i="5"/>
  <c r="K3067" i="5"/>
  <c r="L3067" i="5"/>
  <c r="M3067" i="5"/>
  <c r="K3811" i="5"/>
  <c r="L3811" i="5"/>
  <c r="M3811" i="5"/>
  <c r="K2758" i="5"/>
  <c r="L2758" i="5"/>
  <c r="M2758" i="5"/>
  <c r="K433" i="5"/>
  <c r="L433" i="5"/>
  <c r="M433" i="5"/>
  <c r="K123" i="5"/>
  <c r="L123" i="5"/>
  <c r="M123" i="5"/>
  <c r="K2746" i="5"/>
  <c r="L2746" i="5"/>
  <c r="M2746" i="5"/>
  <c r="K924" i="5"/>
  <c r="L924" i="5"/>
  <c r="M924" i="5"/>
  <c r="K2642" i="5"/>
  <c r="L2642" i="5"/>
  <c r="M2642" i="5"/>
  <c r="K166" i="5"/>
  <c r="L166" i="5"/>
  <c r="M166" i="5"/>
  <c r="K585" i="5"/>
  <c r="L585" i="5"/>
  <c r="M585" i="5"/>
  <c r="K2962" i="5"/>
  <c r="L2962" i="5"/>
  <c r="M2962" i="5"/>
  <c r="K785" i="5"/>
  <c r="L785" i="5"/>
  <c r="M785" i="5"/>
  <c r="K1367" i="5"/>
  <c r="L1367" i="5"/>
  <c r="M1367" i="5"/>
  <c r="K388" i="5"/>
  <c r="L388" i="5"/>
  <c r="M388" i="5"/>
  <c r="K594" i="5"/>
  <c r="L594" i="5"/>
  <c r="M594" i="5"/>
  <c r="K150" i="5"/>
  <c r="L150" i="5"/>
  <c r="M150" i="5"/>
  <c r="K2153" i="5"/>
  <c r="L2153" i="5"/>
  <c r="M2153" i="5"/>
  <c r="K3208" i="5"/>
  <c r="L3208" i="5"/>
  <c r="M3208" i="5"/>
  <c r="K2461" i="5"/>
  <c r="L2461" i="5"/>
  <c r="M2461" i="5"/>
  <c r="K214" i="5"/>
  <c r="L214" i="5"/>
  <c r="M214" i="5"/>
  <c r="K1417" i="5"/>
  <c r="L1417" i="5"/>
  <c r="M1417" i="5"/>
  <c r="K449" i="5"/>
  <c r="L449" i="5"/>
  <c r="M449" i="5"/>
  <c r="K217" i="5"/>
  <c r="L217" i="5"/>
  <c r="M217" i="5"/>
  <c r="K1696" i="5"/>
  <c r="L1696" i="5"/>
  <c r="M1696" i="5"/>
  <c r="K3633" i="5"/>
  <c r="L3633" i="5"/>
  <c r="M3633" i="5"/>
  <c r="K839" i="5"/>
  <c r="L839" i="5"/>
  <c r="M839" i="5"/>
  <c r="K2730" i="5"/>
  <c r="L2730" i="5"/>
  <c r="M2730" i="5"/>
  <c r="K161" i="5"/>
  <c r="L161" i="5"/>
  <c r="M161" i="5"/>
  <c r="K1298" i="5"/>
  <c r="L1298" i="5"/>
  <c r="M1298" i="5"/>
  <c r="K2320" i="5"/>
  <c r="L2320" i="5"/>
  <c r="M2320" i="5"/>
  <c r="K2265" i="5"/>
  <c r="L2265" i="5"/>
  <c r="M2265" i="5"/>
  <c r="K1114" i="5"/>
  <c r="L1114" i="5"/>
  <c r="M1114" i="5"/>
  <c r="K128" i="5"/>
  <c r="L128" i="5"/>
  <c r="M128" i="5"/>
  <c r="K1079" i="5"/>
  <c r="L1079" i="5"/>
  <c r="M1079" i="5"/>
  <c r="K3533" i="5"/>
  <c r="L3533" i="5"/>
  <c r="M3533" i="5"/>
  <c r="K945" i="5"/>
  <c r="L945" i="5"/>
  <c r="M945" i="5"/>
  <c r="K1305" i="5"/>
  <c r="L1305" i="5"/>
  <c r="M1305" i="5"/>
  <c r="K2169" i="5"/>
  <c r="L2169" i="5"/>
  <c r="M2169" i="5"/>
  <c r="K3536" i="5"/>
  <c r="L3536" i="5"/>
  <c r="M3536" i="5"/>
  <c r="K3151" i="5"/>
  <c r="L3151" i="5"/>
  <c r="M3151" i="5"/>
  <c r="K3733" i="5"/>
  <c r="L3733" i="5"/>
  <c r="M3733" i="5"/>
  <c r="K3218" i="5"/>
  <c r="L3218" i="5"/>
  <c r="M3218" i="5"/>
  <c r="K2405" i="5"/>
  <c r="L2405" i="5"/>
  <c r="M2405" i="5"/>
  <c r="K315" i="5"/>
  <c r="L315" i="5"/>
  <c r="M315" i="5"/>
  <c r="K1680" i="5"/>
  <c r="L1680" i="5"/>
  <c r="M1680" i="5"/>
  <c r="K2683" i="5"/>
  <c r="L2683" i="5"/>
  <c r="M2683" i="5"/>
  <c r="K2697" i="5"/>
  <c r="L2697" i="5"/>
  <c r="M2697" i="5"/>
  <c r="K3121" i="5"/>
  <c r="L3121" i="5"/>
  <c r="M3121" i="5"/>
  <c r="K3744" i="5"/>
  <c r="L3744" i="5"/>
  <c r="M3744" i="5"/>
  <c r="K1247" i="5"/>
  <c r="L1247" i="5"/>
  <c r="M1247" i="5"/>
  <c r="K1632" i="5"/>
  <c r="L1632" i="5"/>
  <c r="M1632" i="5"/>
  <c r="K964" i="5"/>
  <c r="L964" i="5"/>
  <c r="M964" i="5"/>
  <c r="K3291" i="5"/>
  <c r="L3291" i="5"/>
  <c r="M3291" i="5"/>
  <c r="K1323" i="5"/>
  <c r="L1323" i="5"/>
  <c r="M1323" i="5"/>
  <c r="K1922" i="5"/>
  <c r="L1922" i="5"/>
  <c r="M1922" i="5"/>
  <c r="K2244" i="5"/>
  <c r="L2244" i="5"/>
  <c r="M2244" i="5"/>
  <c r="K2768" i="5"/>
  <c r="L2768" i="5"/>
  <c r="M2768" i="5"/>
  <c r="K2623" i="5"/>
  <c r="L2623" i="5"/>
  <c r="M2623" i="5"/>
  <c r="K2640" i="5"/>
  <c r="L2640" i="5"/>
  <c r="M2640" i="5"/>
  <c r="K562" i="5"/>
  <c r="L562" i="5"/>
  <c r="M562" i="5"/>
  <c r="K3247" i="5"/>
  <c r="L3247" i="5"/>
  <c r="M3247" i="5"/>
  <c r="K649" i="5"/>
  <c r="L649" i="5"/>
  <c r="M649" i="5"/>
  <c r="K816" i="5"/>
  <c r="L816" i="5"/>
  <c r="M816" i="5"/>
  <c r="K3330" i="5"/>
  <c r="L3330" i="5"/>
  <c r="M3330" i="5"/>
  <c r="K3017" i="5"/>
  <c r="L3017" i="5"/>
  <c r="M3017" i="5"/>
  <c r="K3237" i="5"/>
  <c r="L3237" i="5"/>
  <c r="M3237" i="5"/>
  <c r="K535" i="5"/>
  <c r="L535" i="5"/>
  <c r="M535" i="5"/>
  <c r="K944" i="5"/>
  <c r="L944" i="5"/>
  <c r="M944" i="5"/>
  <c r="K3870" i="5"/>
  <c r="L3870" i="5"/>
  <c r="M3870" i="5"/>
  <c r="K2808" i="5"/>
  <c r="L2808" i="5"/>
  <c r="M2808" i="5"/>
  <c r="K723" i="5"/>
  <c r="L723" i="5"/>
  <c r="M723" i="5"/>
  <c r="K3143" i="5"/>
  <c r="L3143" i="5"/>
  <c r="M3143" i="5"/>
  <c r="K2458" i="5"/>
  <c r="L2458" i="5"/>
  <c r="M2458" i="5"/>
  <c r="K2171" i="5"/>
  <c r="L2171" i="5"/>
  <c r="M2171" i="5"/>
  <c r="K1918" i="5"/>
  <c r="L1918" i="5"/>
  <c r="M1918" i="5"/>
  <c r="K1637" i="5"/>
  <c r="L1637" i="5"/>
  <c r="M1637" i="5"/>
  <c r="K2566" i="5"/>
  <c r="L2566" i="5"/>
  <c r="M2566" i="5"/>
  <c r="K1210" i="5"/>
  <c r="L1210" i="5"/>
  <c r="M1210" i="5"/>
  <c r="K2168" i="5"/>
  <c r="L2168" i="5"/>
  <c r="M2168" i="5"/>
  <c r="K1000" i="5"/>
  <c r="L1000" i="5"/>
  <c r="M1000" i="5"/>
  <c r="K642" i="5"/>
  <c r="L642" i="5"/>
  <c r="M642" i="5"/>
  <c r="K3477" i="5"/>
  <c r="L3477" i="5"/>
  <c r="M3477" i="5"/>
  <c r="K1366" i="5"/>
  <c r="L1366" i="5"/>
  <c r="M1366" i="5"/>
  <c r="K456" i="5"/>
  <c r="L456" i="5"/>
  <c r="M456" i="5"/>
  <c r="K2738" i="5"/>
  <c r="L2738" i="5"/>
  <c r="M2738" i="5"/>
  <c r="K1299" i="5"/>
  <c r="L1299" i="5"/>
  <c r="M1299" i="5"/>
  <c r="K1511" i="5"/>
  <c r="L1511" i="5"/>
  <c r="M1511" i="5"/>
  <c r="K2844" i="5"/>
  <c r="L2844" i="5"/>
  <c r="M2844" i="5"/>
  <c r="K3567" i="5"/>
  <c r="L3567" i="5"/>
  <c r="M3567" i="5"/>
  <c r="K1231" i="5"/>
  <c r="L1231" i="5"/>
  <c r="M1231" i="5"/>
  <c r="K330" i="5"/>
  <c r="L330" i="5"/>
  <c r="M330" i="5"/>
  <c r="K3254" i="5"/>
  <c r="L3254" i="5"/>
  <c r="M3254" i="5"/>
  <c r="K1855" i="5"/>
  <c r="L1855" i="5"/>
  <c r="M1855" i="5"/>
  <c r="K1699" i="5"/>
  <c r="L1699" i="5"/>
  <c r="M1699" i="5"/>
  <c r="K2702" i="5"/>
  <c r="L2702" i="5"/>
  <c r="M2702" i="5"/>
  <c r="K3382" i="5"/>
  <c r="L3382" i="5"/>
  <c r="M3382" i="5"/>
  <c r="K902" i="5"/>
  <c r="L902" i="5"/>
  <c r="M902" i="5"/>
  <c r="K1763" i="5"/>
  <c r="L1763" i="5"/>
  <c r="M1763" i="5"/>
  <c r="K1150" i="5"/>
  <c r="L1150" i="5"/>
  <c r="M1150" i="5"/>
  <c r="K3644" i="5"/>
  <c r="L3644" i="5"/>
  <c r="M3644" i="5"/>
  <c r="K1213" i="5"/>
  <c r="L1213" i="5"/>
  <c r="M1213" i="5"/>
  <c r="K3138" i="5"/>
  <c r="L3138" i="5"/>
  <c r="M3138" i="5"/>
  <c r="K1915" i="5"/>
  <c r="L1915" i="5"/>
  <c r="M1915" i="5"/>
  <c r="K1160" i="5"/>
  <c r="L1160" i="5"/>
  <c r="M1160" i="5"/>
  <c r="K2425" i="5"/>
  <c r="L2425" i="5"/>
  <c r="M2425" i="5"/>
  <c r="K904" i="5"/>
  <c r="L904" i="5"/>
  <c r="M904" i="5"/>
  <c r="K2354" i="5"/>
  <c r="L2354" i="5"/>
  <c r="M2354" i="5"/>
  <c r="K2106" i="5"/>
  <c r="L2106" i="5"/>
  <c r="M2106" i="5"/>
  <c r="K3185" i="5"/>
  <c r="L3185" i="5"/>
  <c r="M3185" i="5"/>
  <c r="K2055" i="5"/>
  <c r="L2055" i="5"/>
  <c r="M2055" i="5"/>
  <c r="K2200" i="5"/>
  <c r="L2200" i="5"/>
  <c r="M2200" i="5"/>
  <c r="K3076" i="5"/>
  <c r="L3076" i="5"/>
  <c r="M3076" i="5"/>
  <c r="K2337" i="5"/>
  <c r="L2337" i="5"/>
  <c r="M2337" i="5"/>
  <c r="K246" i="5"/>
  <c r="L246" i="5"/>
  <c r="M246" i="5"/>
  <c r="K3310" i="5"/>
  <c r="L3310" i="5"/>
  <c r="M3310" i="5"/>
  <c r="K801" i="5"/>
  <c r="L801" i="5"/>
  <c r="M801" i="5"/>
  <c r="K1071" i="5"/>
  <c r="L1071" i="5"/>
  <c r="M1071" i="5"/>
  <c r="K2909" i="5"/>
  <c r="L2909" i="5"/>
  <c r="M2909" i="5"/>
  <c r="K1209" i="5"/>
  <c r="L1209" i="5"/>
  <c r="M1209" i="5"/>
  <c r="K3346" i="5"/>
  <c r="L3346" i="5"/>
  <c r="M3346" i="5"/>
  <c r="K660" i="5"/>
  <c r="L660" i="5"/>
  <c r="M660" i="5"/>
  <c r="K1829" i="5"/>
  <c r="L1829" i="5"/>
  <c r="M1829" i="5"/>
  <c r="K126" i="5"/>
  <c r="L126" i="5"/>
  <c r="M126" i="5"/>
  <c r="K551" i="5"/>
  <c r="L551" i="5"/>
  <c r="M551" i="5"/>
  <c r="K930" i="5"/>
  <c r="L930" i="5"/>
  <c r="M930" i="5"/>
  <c r="K3312" i="5"/>
  <c r="L3312" i="5"/>
  <c r="M3312" i="5"/>
  <c r="K1811" i="5"/>
  <c r="L1811" i="5"/>
  <c r="M1811" i="5"/>
  <c r="K485" i="5"/>
  <c r="L485" i="5"/>
  <c r="M485" i="5"/>
  <c r="K1724" i="5"/>
  <c r="L1724" i="5"/>
  <c r="M1724" i="5"/>
  <c r="K3205" i="5"/>
  <c r="L3205" i="5"/>
  <c r="M3205" i="5"/>
  <c r="K2625" i="5"/>
  <c r="L2625" i="5"/>
  <c r="M2625" i="5"/>
  <c r="K241" i="5"/>
  <c r="L241" i="5"/>
  <c r="M241" i="5"/>
  <c r="K3070" i="5"/>
  <c r="L3070" i="5"/>
  <c r="M3070" i="5"/>
  <c r="K3822" i="5"/>
  <c r="L3822" i="5"/>
  <c r="M3822" i="5"/>
  <c r="K1426" i="5"/>
  <c r="L1426" i="5"/>
  <c r="M1426" i="5"/>
  <c r="K2795" i="5"/>
  <c r="L2795" i="5"/>
  <c r="M2795" i="5"/>
  <c r="K1602" i="5"/>
  <c r="L1602" i="5"/>
  <c r="M1602" i="5"/>
  <c r="K3372" i="5"/>
  <c r="L3372" i="5"/>
  <c r="M3372" i="5"/>
  <c r="K1633" i="5"/>
  <c r="L1633" i="5"/>
  <c r="M1633" i="5"/>
  <c r="K1791" i="5"/>
  <c r="L1791" i="5"/>
  <c r="M1791" i="5"/>
  <c r="K1907" i="5"/>
  <c r="L1907" i="5"/>
  <c r="M1907" i="5"/>
  <c r="K3215" i="5"/>
  <c r="L3215" i="5"/>
  <c r="M3215" i="5"/>
  <c r="K765" i="5"/>
  <c r="L765" i="5"/>
  <c r="M765" i="5"/>
  <c r="K1728" i="5"/>
  <c r="L1728" i="5"/>
  <c r="M1728" i="5"/>
  <c r="K1871" i="5"/>
  <c r="L1871" i="5"/>
  <c r="M1871" i="5"/>
  <c r="K1589" i="5"/>
  <c r="L1589" i="5"/>
  <c r="M1589" i="5"/>
  <c r="K1380" i="5"/>
  <c r="L1380" i="5"/>
  <c r="M1380" i="5"/>
  <c r="K1195" i="5"/>
  <c r="L1195" i="5"/>
  <c r="M1195" i="5"/>
  <c r="K3624" i="5"/>
  <c r="L3624" i="5"/>
  <c r="M3624" i="5"/>
  <c r="K115" i="5"/>
  <c r="L115" i="5"/>
  <c r="M115" i="5"/>
  <c r="K3784" i="5"/>
  <c r="L3784" i="5"/>
  <c r="M3784" i="5"/>
  <c r="K2260" i="5"/>
  <c r="L2260" i="5"/>
  <c r="M2260" i="5"/>
  <c r="K3283" i="5"/>
  <c r="L3283" i="5"/>
  <c r="M3283" i="5"/>
  <c r="K2537" i="5"/>
  <c r="L2537" i="5"/>
  <c r="M2537" i="5"/>
  <c r="K2309" i="5"/>
  <c r="L2309" i="5"/>
  <c r="M2309" i="5"/>
  <c r="K2226" i="5"/>
  <c r="L2226" i="5"/>
  <c r="M2226" i="5"/>
  <c r="K3074" i="5"/>
  <c r="L3074" i="5"/>
  <c r="M3074" i="5"/>
  <c r="K2614" i="5"/>
  <c r="L2614" i="5"/>
  <c r="M2614" i="5"/>
  <c r="K2573" i="5"/>
  <c r="L2573" i="5"/>
  <c r="M2573" i="5"/>
  <c r="K2653" i="5"/>
  <c r="L2653" i="5"/>
  <c r="M2653" i="5"/>
  <c r="K685" i="5"/>
  <c r="L685" i="5"/>
  <c r="M685" i="5"/>
  <c r="K2099" i="5"/>
  <c r="L2099" i="5"/>
  <c r="M2099" i="5"/>
  <c r="K637" i="5"/>
  <c r="L637" i="5"/>
  <c r="M637" i="5"/>
  <c r="K2401" i="5"/>
  <c r="L2401" i="5"/>
  <c r="M2401" i="5"/>
  <c r="K450" i="5"/>
  <c r="L450" i="5"/>
  <c r="M450" i="5"/>
  <c r="K822" i="5"/>
  <c r="L822" i="5"/>
  <c r="M822" i="5"/>
  <c r="K588" i="5"/>
  <c r="L588" i="5"/>
  <c r="M588" i="5"/>
  <c r="K3197" i="5"/>
  <c r="L3197" i="5"/>
  <c r="M3197" i="5"/>
  <c r="K854" i="5"/>
  <c r="L854" i="5"/>
  <c r="M854" i="5"/>
  <c r="K2470" i="5"/>
  <c r="L2470" i="5"/>
  <c r="M2470" i="5"/>
  <c r="K1596" i="5"/>
  <c r="L1596" i="5"/>
  <c r="M1596" i="5"/>
  <c r="K482" i="5"/>
  <c r="L482" i="5"/>
  <c r="M482" i="5"/>
  <c r="K565" i="5"/>
  <c r="L565" i="5"/>
  <c r="M565" i="5"/>
  <c r="K889" i="5"/>
  <c r="L889" i="5"/>
  <c r="M889" i="5"/>
  <c r="K2837" i="5"/>
  <c r="L2837" i="5"/>
  <c r="M2837" i="5"/>
  <c r="K1593" i="5"/>
  <c r="L1593" i="5"/>
  <c r="M1593" i="5"/>
  <c r="K358" i="5"/>
  <c r="L358" i="5"/>
  <c r="M358" i="5"/>
  <c r="K340" i="5"/>
  <c r="L340" i="5"/>
  <c r="M340" i="5"/>
  <c r="K764" i="5"/>
  <c r="L764" i="5"/>
  <c r="M764" i="5"/>
  <c r="K2736" i="5"/>
  <c r="L2736" i="5"/>
  <c r="M2736" i="5"/>
  <c r="K969" i="5"/>
  <c r="L969" i="5"/>
  <c r="M969" i="5"/>
  <c r="K1257" i="5"/>
  <c r="L1257" i="5"/>
  <c r="M1257" i="5"/>
  <c r="K641" i="5"/>
  <c r="L641" i="5"/>
  <c r="M641" i="5"/>
  <c r="K54" i="5"/>
  <c r="L54" i="5"/>
  <c r="M54" i="5"/>
  <c r="K1212" i="5"/>
  <c r="L1212" i="5"/>
  <c r="M1212" i="5"/>
  <c r="K1219" i="5"/>
  <c r="L1219" i="5"/>
  <c r="M1219" i="5"/>
  <c r="K1757" i="5"/>
  <c r="L1757" i="5"/>
  <c r="M1757" i="5"/>
  <c r="K2435" i="5"/>
  <c r="L2435" i="5"/>
  <c r="M2435" i="5"/>
  <c r="K2372" i="5"/>
  <c r="L2372" i="5"/>
  <c r="M2372" i="5"/>
  <c r="K1844" i="5"/>
  <c r="L1844" i="5"/>
  <c r="M1844" i="5"/>
  <c r="K2663" i="5"/>
  <c r="L2663" i="5"/>
  <c r="M2663" i="5"/>
  <c r="K692" i="5"/>
  <c r="L692" i="5"/>
  <c r="M692" i="5"/>
  <c r="K2140" i="5"/>
  <c r="L2140" i="5"/>
  <c r="M2140" i="5"/>
  <c r="K523" i="5"/>
  <c r="L523" i="5"/>
  <c r="M523" i="5"/>
  <c r="K403" i="5"/>
  <c r="L403" i="5"/>
  <c r="M403" i="5"/>
  <c r="K1570" i="5"/>
  <c r="L1570" i="5"/>
  <c r="M1570" i="5"/>
  <c r="K3080" i="5"/>
  <c r="L3080" i="5"/>
  <c r="M3080" i="5"/>
  <c r="K3097" i="5"/>
  <c r="L3097" i="5"/>
  <c r="M3097" i="5"/>
  <c r="K2607" i="5"/>
  <c r="L2607" i="5"/>
  <c r="M2607" i="5"/>
  <c r="K1043" i="5"/>
  <c r="L1043" i="5"/>
  <c r="M1043" i="5"/>
  <c r="K1013" i="5"/>
  <c r="L1013" i="5"/>
  <c r="M1013" i="5"/>
  <c r="K3358" i="5"/>
  <c r="L3358" i="5"/>
  <c r="M3358" i="5"/>
  <c r="K2739" i="5"/>
  <c r="L2739" i="5"/>
  <c r="M2739" i="5"/>
  <c r="K943" i="5"/>
  <c r="L943" i="5"/>
  <c r="M943" i="5"/>
  <c r="K2943" i="5"/>
  <c r="L2943" i="5"/>
  <c r="M2943" i="5"/>
  <c r="K410" i="5"/>
  <c r="L410" i="5"/>
  <c r="M410" i="5"/>
  <c r="K2848" i="5"/>
  <c r="L2848" i="5"/>
  <c r="M2848" i="5"/>
  <c r="K270" i="5"/>
  <c r="L270" i="5"/>
  <c r="M270" i="5"/>
  <c r="K3642" i="5"/>
  <c r="L3642" i="5"/>
  <c r="M3642" i="5"/>
  <c r="K2860" i="5"/>
  <c r="L2860" i="5"/>
  <c r="M2860" i="5"/>
  <c r="K2029" i="5"/>
  <c r="L2029" i="5"/>
  <c r="M2029" i="5"/>
  <c r="K3565" i="5"/>
  <c r="L3565" i="5"/>
  <c r="M3565" i="5"/>
  <c r="K2026" i="5"/>
  <c r="L2026" i="5"/>
  <c r="M2026" i="5"/>
  <c r="K1580" i="5"/>
  <c r="L1580" i="5"/>
  <c r="M1580" i="5"/>
  <c r="K2291" i="5"/>
  <c r="L2291" i="5"/>
  <c r="M2291" i="5"/>
  <c r="K882" i="5"/>
  <c r="L882" i="5"/>
  <c r="M882" i="5"/>
  <c r="K2164" i="5"/>
  <c r="L2164" i="5"/>
  <c r="M2164" i="5"/>
  <c r="K610" i="5"/>
  <c r="L610" i="5"/>
  <c r="M610" i="5"/>
  <c r="K2417" i="5"/>
  <c r="L2417" i="5"/>
  <c r="M2417" i="5"/>
  <c r="K191" i="5"/>
  <c r="L191" i="5"/>
  <c r="M191" i="5"/>
  <c r="K617" i="5"/>
  <c r="L617" i="5"/>
  <c r="M617" i="5"/>
  <c r="K3653" i="5"/>
  <c r="L3653" i="5"/>
  <c r="M3653" i="5"/>
  <c r="K2488" i="5"/>
  <c r="L2488" i="5"/>
  <c r="M2488" i="5"/>
  <c r="K3015" i="5"/>
  <c r="L3015" i="5"/>
  <c r="M3015" i="5"/>
  <c r="K3281" i="5"/>
  <c r="L3281" i="5"/>
  <c r="M3281" i="5"/>
  <c r="K871" i="5"/>
  <c r="L871" i="5"/>
  <c r="M871" i="5"/>
  <c r="K3268" i="5"/>
  <c r="L3268" i="5"/>
  <c r="M3268" i="5"/>
  <c r="K2539" i="5"/>
  <c r="L2539" i="5"/>
  <c r="M2539" i="5"/>
  <c r="K652" i="5"/>
  <c r="L652" i="5"/>
  <c r="M652" i="5"/>
  <c r="K1157" i="5"/>
  <c r="L1157" i="5"/>
  <c r="M1157" i="5"/>
  <c r="K1478" i="5"/>
  <c r="L1478" i="5"/>
  <c r="M1478" i="5"/>
  <c r="K2694" i="5"/>
  <c r="L2694" i="5"/>
  <c r="M2694" i="5"/>
  <c r="K3499" i="5"/>
  <c r="L3499" i="5"/>
  <c r="M3499" i="5"/>
  <c r="K1509" i="5"/>
  <c r="L1509" i="5"/>
  <c r="M1509" i="5"/>
  <c r="K3180" i="5"/>
  <c r="L3180" i="5"/>
  <c r="M3180" i="5"/>
  <c r="K1303" i="5"/>
  <c r="L1303" i="5"/>
  <c r="M1303" i="5"/>
  <c r="K907" i="5"/>
  <c r="L907" i="5"/>
  <c r="M907" i="5"/>
  <c r="K2576" i="5"/>
  <c r="L2576" i="5"/>
  <c r="M2576" i="5"/>
  <c r="K222" i="5"/>
  <c r="L222" i="5"/>
  <c r="M222" i="5"/>
  <c r="K1234" i="5"/>
  <c r="L1234" i="5"/>
  <c r="M1234" i="5"/>
  <c r="K3163" i="5"/>
  <c r="L3163" i="5"/>
  <c r="M3163" i="5"/>
  <c r="K716" i="5"/>
  <c r="L716" i="5"/>
  <c r="M716" i="5"/>
  <c r="K3118" i="5"/>
  <c r="L3118" i="5"/>
  <c r="M3118" i="5"/>
  <c r="K2636" i="5"/>
  <c r="L2636" i="5"/>
  <c r="M2636" i="5"/>
  <c r="K2156" i="5"/>
  <c r="L2156" i="5"/>
  <c r="M2156" i="5"/>
  <c r="K2721" i="5"/>
  <c r="L2721" i="5"/>
  <c r="M2721" i="5"/>
  <c r="K3710" i="5"/>
  <c r="L3710" i="5"/>
  <c r="M3710" i="5"/>
  <c r="K2761" i="5"/>
  <c r="L2761" i="5"/>
  <c r="M2761" i="5"/>
  <c r="K2988" i="5"/>
  <c r="L2988" i="5"/>
  <c r="M2988" i="5"/>
  <c r="K3055" i="5"/>
  <c r="L3055" i="5"/>
  <c r="M3055" i="5"/>
  <c r="K1487" i="5"/>
  <c r="L1487" i="5"/>
  <c r="M1487" i="5"/>
  <c r="K108" i="5"/>
  <c r="L108" i="5"/>
  <c r="M108" i="5"/>
  <c r="K3013" i="5"/>
  <c r="L3013" i="5"/>
  <c r="M3013" i="5"/>
  <c r="K1741" i="5"/>
  <c r="L1741" i="5"/>
  <c r="M1741" i="5"/>
  <c r="K2166" i="5"/>
  <c r="L2166" i="5"/>
  <c r="M2166" i="5"/>
  <c r="K3140" i="5"/>
  <c r="L3140" i="5"/>
  <c r="M3140" i="5"/>
  <c r="K3763" i="5"/>
  <c r="L3763" i="5"/>
  <c r="M3763" i="5"/>
  <c r="K2556" i="5"/>
  <c r="L2556" i="5"/>
  <c r="M2556" i="5"/>
  <c r="K1758" i="5"/>
  <c r="L1758" i="5"/>
  <c r="M1758" i="5"/>
  <c r="K394" i="5"/>
  <c r="L394" i="5"/>
  <c r="M394" i="5"/>
  <c r="K2369" i="5"/>
  <c r="L2369" i="5"/>
  <c r="M2369" i="5"/>
  <c r="K194" i="5"/>
  <c r="L194" i="5"/>
  <c r="M194" i="5"/>
  <c r="K860" i="5"/>
  <c r="L860" i="5"/>
  <c r="M860" i="5"/>
  <c r="K1363" i="5"/>
  <c r="L1363" i="5"/>
  <c r="M1363" i="5"/>
  <c r="K726" i="5"/>
  <c r="L726" i="5"/>
  <c r="M726" i="5"/>
  <c r="K2211" i="5"/>
  <c r="L2211" i="5"/>
  <c r="M2211" i="5"/>
  <c r="K2360" i="5"/>
  <c r="L2360" i="5"/>
  <c r="M2360" i="5"/>
  <c r="K2725" i="5"/>
  <c r="L2725" i="5"/>
  <c r="M2725" i="5"/>
  <c r="K3265" i="5"/>
  <c r="L3265" i="5"/>
  <c r="M3265" i="5"/>
  <c r="K245" i="5"/>
  <c r="L245" i="5"/>
  <c r="M245" i="5"/>
  <c r="K3645" i="5"/>
  <c r="L3645" i="5"/>
  <c r="M3645" i="5"/>
  <c r="K2991" i="5"/>
  <c r="L2991" i="5"/>
  <c r="M2991" i="5"/>
  <c r="K1108" i="5"/>
  <c r="L1108" i="5"/>
  <c r="M1108" i="5"/>
  <c r="K998" i="5"/>
  <c r="L998" i="5"/>
  <c r="M998" i="5"/>
  <c r="K2086" i="5"/>
  <c r="L2086" i="5"/>
  <c r="M2086" i="5"/>
  <c r="K3585" i="5"/>
  <c r="L3585" i="5"/>
  <c r="M3585" i="5"/>
  <c r="K2813" i="5"/>
  <c r="L2813" i="5"/>
  <c r="M2813" i="5"/>
  <c r="K1105" i="5"/>
  <c r="L1105" i="5"/>
  <c r="M1105" i="5"/>
  <c r="K3039" i="5"/>
  <c r="L3039" i="5"/>
  <c r="M3039" i="5"/>
  <c r="K1188" i="5"/>
  <c r="L1188" i="5"/>
  <c r="M1188" i="5"/>
  <c r="K1054" i="5"/>
  <c r="L1054" i="5"/>
  <c r="M1054" i="5"/>
  <c r="K239" i="5"/>
  <c r="L239" i="5"/>
  <c r="M239" i="5"/>
  <c r="K3239" i="5"/>
  <c r="L3239" i="5"/>
  <c r="M3239" i="5"/>
  <c r="K2900" i="5"/>
  <c r="L2900" i="5"/>
  <c r="M2900" i="5"/>
  <c r="K2277" i="5"/>
  <c r="L2277" i="5"/>
  <c r="M2277" i="5"/>
  <c r="K379" i="5"/>
  <c r="L379" i="5"/>
  <c r="M379" i="5"/>
  <c r="K1890" i="5"/>
  <c r="L1890" i="5"/>
  <c r="M1890" i="5"/>
  <c r="K459" i="5"/>
  <c r="L459" i="5"/>
  <c r="M459" i="5"/>
  <c r="K303" i="5"/>
  <c r="L303" i="5"/>
  <c r="M303" i="5"/>
  <c r="K531" i="5"/>
  <c r="L531" i="5"/>
  <c r="M531" i="5"/>
  <c r="K733" i="5"/>
  <c r="L733" i="5"/>
  <c r="M733" i="5"/>
  <c r="K3462" i="5"/>
  <c r="L3462" i="5"/>
  <c r="M3462" i="5"/>
  <c r="K1904" i="5"/>
  <c r="L1904" i="5"/>
  <c r="M1904" i="5"/>
  <c r="K1746" i="5"/>
  <c r="L1746" i="5"/>
  <c r="M1746" i="5"/>
  <c r="K3136" i="5"/>
  <c r="L3136" i="5"/>
  <c r="M3136" i="5"/>
  <c r="K1011" i="5"/>
  <c r="L1011" i="5"/>
  <c r="M1011" i="5"/>
  <c r="K3598" i="5"/>
  <c r="L3598" i="5"/>
  <c r="M3598" i="5"/>
  <c r="K1804" i="5"/>
  <c r="L1804" i="5"/>
  <c r="M1804" i="5"/>
  <c r="K830" i="5"/>
  <c r="L830" i="5"/>
  <c r="M830" i="5"/>
  <c r="K560" i="5"/>
  <c r="L560" i="5"/>
  <c r="M560" i="5"/>
  <c r="K224" i="5"/>
  <c r="L224" i="5"/>
  <c r="M224" i="5"/>
  <c r="K670" i="5"/>
  <c r="L670" i="5"/>
  <c r="M670" i="5"/>
  <c r="K1278" i="5"/>
  <c r="L1278" i="5"/>
  <c r="M1278" i="5"/>
  <c r="K2433" i="5"/>
  <c r="L2433" i="5"/>
  <c r="M2433" i="5"/>
  <c r="K3818" i="5"/>
  <c r="L3818" i="5"/>
  <c r="M3818" i="5"/>
  <c r="K1812" i="5"/>
  <c r="L1812" i="5"/>
  <c r="M1812" i="5"/>
  <c r="K1341" i="5"/>
  <c r="L1341" i="5"/>
  <c r="M1341" i="5"/>
  <c r="K1051" i="5"/>
  <c r="L1051" i="5"/>
  <c r="M1051" i="5"/>
  <c r="K3475" i="5"/>
  <c r="L3475" i="5"/>
  <c r="M3475" i="5"/>
  <c r="K3806" i="5"/>
  <c r="L3806" i="5"/>
  <c r="M3806" i="5"/>
  <c r="K1630" i="5"/>
  <c r="L1630" i="5"/>
  <c r="M1630" i="5"/>
  <c r="K1578" i="5"/>
  <c r="L1578" i="5"/>
  <c r="M1578" i="5"/>
  <c r="K1537" i="5"/>
  <c r="L1537" i="5"/>
  <c r="M1537" i="5"/>
  <c r="K2718" i="5"/>
  <c r="L2718" i="5"/>
  <c r="M2718" i="5"/>
  <c r="K2765" i="5"/>
  <c r="L2765" i="5"/>
  <c r="M2765" i="5"/>
  <c r="K2041" i="5"/>
  <c r="L2041" i="5"/>
  <c r="M2041" i="5"/>
  <c r="K281" i="5"/>
  <c r="L281" i="5"/>
  <c r="M281" i="5"/>
  <c r="K112" i="5"/>
  <c r="L112" i="5"/>
  <c r="M112" i="5"/>
  <c r="K991" i="5"/>
  <c r="L991" i="5"/>
  <c r="M991" i="5"/>
  <c r="K2805" i="5"/>
  <c r="L2805" i="5"/>
  <c r="M2805" i="5"/>
  <c r="K1093" i="5"/>
  <c r="L1093" i="5"/>
  <c r="M1093" i="5"/>
  <c r="K1721" i="5"/>
  <c r="L1721" i="5"/>
  <c r="M1721" i="5"/>
  <c r="K970" i="5"/>
  <c r="L970" i="5"/>
  <c r="M970" i="5"/>
  <c r="K1920" i="5"/>
  <c r="L1920" i="5"/>
  <c r="M1920" i="5"/>
  <c r="K83" i="5"/>
  <c r="L83" i="5"/>
  <c r="M83" i="5"/>
  <c r="K1419" i="5"/>
  <c r="L1419" i="5"/>
  <c r="M1419" i="5"/>
  <c r="K3765" i="5"/>
  <c r="L3765" i="5"/>
  <c r="M3765" i="5"/>
  <c r="K1377" i="5"/>
  <c r="L1377" i="5"/>
  <c r="M1377" i="5"/>
  <c r="K824" i="5"/>
  <c r="L824" i="5"/>
  <c r="M824" i="5"/>
  <c r="K2484" i="5"/>
  <c r="L2484" i="5"/>
  <c r="M2484" i="5"/>
  <c r="K1998" i="5"/>
  <c r="L1998" i="5"/>
  <c r="M1998" i="5"/>
  <c r="K675" i="5"/>
  <c r="L675" i="5"/>
  <c r="M675" i="5"/>
  <c r="K3845" i="5"/>
  <c r="L3845" i="5"/>
  <c r="M3845" i="5"/>
  <c r="K497" i="5"/>
  <c r="L497" i="5"/>
  <c r="M497" i="5"/>
  <c r="K1768" i="5"/>
  <c r="L1768" i="5"/>
  <c r="M1768" i="5"/>
  <c r="K3279" i="5"/>
  <c r="L3279" i="5"/>
  <c r="M3279" i="5"/>
  <c r="K1482" i="5"/>
  <c r="L1482" i="5"/>
  <c r="M1482" i="5"/>
  <c r="K2239" i="5"/>
  <c r="L2239" i="5"/>
  <c r="M2239" i="5"/>
  <c r="K2011" i="5"/>
  <c r="L2011" i="5"/>
  <c r="M2011" i="5"/>
  <c r="K101" i="5"/>
  <c r="L101" i="5"/>
  <c r="M101" i="5"/>
  <c r="K3093" i="5"/>
  <c r="L3093" i="5"/>
  <c r="M3093" i="5"/>
  <c r="K3793" i="5"/>
  <c r="L3793" i="5"/>
  <c r="M3793" i="5"/>
  <c r="K371" i="5"/>
  <c r="L371" i="5"/>
  <c r="M371" i="5"/>
  <c r="K3492" i="5"/>
  <c r="L3492" i="5"/>
  <c r="M3492" i="5"/>
  <c r="K3666" i="5"/>
  <c r="L3666" i="5"/>
  <c r="M3666" i="5"/>
  <c r="K2820" i="5"/>
  <c r="L2820" i="5"/>
  <c r="M2820" i="5"/>
  <c r="K1848" i="5"/>
  <c r="L1848" i="5"/>
  <c r="M1848" i="5"/>
  <c r="K2946" i="5"/>
  <c r="L2946" i="5"/>
  <c r="M2946" i="5"/>
  <c r="K835" i="5"/>
  <c r="L835" i="5"/>
  <c r="M835" i="5"/>
  <c r="K1979" i="5"/>
  <c r="L1979" i="5"/>
  <c r="M1979" i="5"/>
  <c r="K3540" i="5"/>
  <c r="L3540" i="5"/>
  <c r="M3540" i="5"/>
  <c r="K922" i="5"/>
  <c r="L922" i="5"/>
  <c r="M922" i="5"/>
  <c r="K928" i="5"/>
  <c r="L928" i="5"/>
  <c r="M928" i="5"/>
  <c r="K2628" i="5"/>
  <c r="L2628" i="5"/>
  <c r="M2628" i="5"/>
  <c r="K1435" i="5"/>
  <c r="L1435" i="5"/>
  <c r="M1435" i="5"/>
  <c r="K2977" i="5"/>
  <c r="L2977" i="5"/>
  <c r="M2977" i="5"/>
  <c r="K3344" i="5"/>
  <c r="L3344" i="5"/>
  <c r="M3344" i="5"/>
  <c r="K803" i="5"/>
  <c r="L803" i="5"/>
  <c r="M803" i="5"/>
  <c r="K1307" i="5"/>
  <c r="L1307" i="5"/>
  <c r="M1307" i="5"/>
  <c r="K1969" i="5"/>
  <c r="L1969" i="5"/>
  <c r="M1969" i="5"/>
  <c r="K3107" i="5"/>
  <c r="L3107" i="5"/>
  <c r="M3107" i="5"/>
  <c r="K1199" i="5"/>
  <c r="L1199" i="5"/>
  <c r="M1199" i="5"/>
  <c r="K971" i="5"/>
  <c r="L971" i="5"/>
  <c r="M971" i="5"/>
  <c r="K1111" i="5"/>
  <c r="L1111" i="5"/>
  <c r="M1111" i="5"/>
  <c r="K278" i="5"/>
  <c r="L278" i="5"/>
  <c r="M278" i="5"/>
  <c r="K906" i="5"/>
  <c r="L906" i="5"/>
  <c r="M906" i="5"/>
  <c r="K3563" i="5"/>
  <c r="L3563" i="5"/>
  <c r="M3563" i="5"/>
  <c r="K1342" i="5"/>
  <c r="L1342" i="5"/>
  <c r="M1342" i="5"/>
  <c r="K3583" i="5"/>
  <c r="L3583" i="5"/>
  <c r="M3583" i="5"/>
  <c r="K80" i="5"/>
  <c r="L80" i="5"/>
  <c r="M80" i="5"/>
  <c r="K2859" i="5"/>
  <c r="L2859" i="5"/>
  <c r="M2859" i="5"/>
  <c r="K3821" i="5"/>
  <c r="L3821" i="5"/>
  <c r="M3821" i="5"/>
  <c r="K2453" i="5"/>
  <c r="L2453" i="5"/>
  <c r="M2453" i="5"/>
  <c r="K3704" i="5"/>
  <c r="L3704" i="5"/>
  <c r="M3704" i="5"/>
  <c r="K2124" i="5"/>
  <c r="L2124" i="5"/>
  <c r="M2124" i="5"/>
  <c r="K2755" i="5"/>
  <c r="L2755" i="5"/>
  <c r="M2755" i="5"/>
  <c r="K2975" i="5"/>
  <c r="L2975" i="5"/>
  <c r="M2975" i="5"/>
  <c r="K282" i="5"/>
  <c r="L282" i="5"/>
  <c r="M282" i="5"/>
  <c r="K381" i="5"/>
  <c r="L381" i="5"/>
  <c r="M381" i="5"/>
  <c r="K2246" i="5"/>
  <c r="L2246" i="5"/>
  <c r="M2246" i="5"/>
  <c r="K2547" i="5"/>
  <c r="L2547" i="5"/>
  <c r="M2547" i="5"/>
  <c r="K3503" i="5"/>
  <c r="L3503" i="5"/>
  <c r="M3503" i="5"/>
  <c r="K677" i="5"/>
  <c r="L677" i="5"/>
  <c r="M677" i="5"/>
  <c r="K2591" i="5"/>
  <c r="L2591" i="5"/>
  <c r="M2591" i="5"/>
  <c r="K2827" i="5"/>
  <c r="L2827" i="5"/>
  <c r="M2827" i="5"/>
  <c r="K298" i="5"/>
  <c r="L298" i="5"/>
  <c r="M298" i="5"/>
  <c r="K1931" i="5"/>
  <c r="L1931" i="5"/>
  <c r="M1931" i="5"/>
  <c r="K57" i="5"/>
  <c r="L57" i="5"/>
  <c r="M57" i="5"/>
  <c r="K3747" i="5"/>
  <c r="L3747" i="5"/>
  <c r="M3747" i="5"/>
  <c r="K1707" i="5"/>
  <c r="L1707" i="5"/>
  <c r="M1707" i="5"/>
  <c r="K1606" i="5"/>
  <c r="L1606" i="5"/>
  <c r="M1606" i="5"/>
  <c r="K2341" i="5"/>
  <c r="L2341" i="5"/>
  <c r="M2341" i="5"/>
  <c r="K1822" i="5"/>
  <c r="L1822" i="5"/>
  <c r="M1822" i="5"/>
  <c r="K1541" i="5"/>
  <c r="L1541" i="5"/>
  <c r="M1541" i="5"/>
  <c r="K2852" i="5"/>
  <c r="L2852" i="5"/>
  <c r="M2852" i="5"/>
  <c r="K2422" i="5"/>
  <c r="L2422" i="5"/>
  <c r="M2422" i="5"/>
  <c r="K2466" i="5"/>
  <c r="L2466" i="5"/>
  <c r="M2466" i="5"/>
  <c r="K2570" i="5"/>
  <c r="L2570" i="5"/>
  <c r="M2570" i="5"/>
  <c r="K2408" i="5"/>
  <c r="L2408" i="5"/>
  <c r="M2408" i="5"/>
  <c r="K2797" i="5"/>
  <c r="L2797" i="5"/>
  <c r="M2797" i="5"/>
  <c r="K981" i="5"/>
  <c r="L981" i="5"/>
  <c r="M981" i="5"/>
  <c r="K1826" i="5"/>
  <c r="L1826" i="5"/>
  <c r="M1826" i="5"/>
  <c r="K457" i="5"/>
  <c r="L457" i="5"/>
  <c r="M457" i="5"/>
  <c r="K3553" i="5"/>
  <c r="L3553" i="5"/>
  <c r="M3553" i="5"/>
  <c r="K3545" i="5"/>
  <c r="L3545" i="5"/>
  <c r="M3545" i="5"/>
  <c r="K2159" i="5"/>
  <c r="L2159" i="5"/>
  <c r="M2159" i="5"/>
  <c r="K3683" i="5"/>
  <c r="L3683" i="5"/>
  <c r="M3683" i="5"/>
  <c r="K3132" i="5"/>
  <c r="L3132" i="5"/>
  <c r="M3132" i="5"/>
  <c r="K1874" i="5"/>
  <c r="L1874" i="5"/>
  <c r="M1874" i="5"/>
  <c r="K3677" i="5"/>
  <c r="L3677" i="5"/>
  <c r="M3677" i="5"/>
  <c r="K3308" i="5"/>
  <c r="L3308" i="5"/>
  <c r="M3308" i="5"/>
  <c r="K1077" i="5"/>
  <c r="L1077" i="5"/>
  <c r="M1077" i="5"/>
  <c r="K2657" i="5"/>
  <c r="L2657" i="5"/>
  <c r="M2657" i="5"/>
  <c r="K847" i="5"/>
  <c r="L847" i="5"/>
  <c r="M847" i="5"/>
  <c r="K1330" i="5"/>
  <c r="L1330" i="5"/>
  <c r="M1330" i="5"/>
  <c r="K495" i="5"/>
  <c r="L495" i="5"/>
  <c r="M495" i="5"/>
  <c r="K1704" i="5"/>
  <c r="L1704" i="5"/>
  <c r="M1704" i="5"/>
  <c r="K910" i="5"/>
  <c r="L910" i="5"/>
  <c r="M910" i="5"/>
  <c r="K3335" i="5"/>
  <c r="L3335" i="5"/>
  <c r="M3335" i="5"/>
  <c r="K3866" i="5"/>
  <c r="L3866" i="5"/>
  <c r="M3866" i="5"/>
  <c r="K2970" i="5"/>
  <c r="L2970" i="5"/>
  <c r="M2970" i="5"/>
  <c r="K1325" i="5"/>
  <c r="L1325" i="5"/>
  <c r="M1325" i="5"/>
  <c r="K1879" i="5"/>
  <c r="L1879" i="5"/>
  <c r="M1879" i="5"/>
  <c r="K3489" i="5"/>
  <c r="L3489" i="5"/>
  <c r="M3489" i="5"/>
  <c r="K1095" i="5"/>
  <c r="L1095" i="5"/>
  <c r="M1095" i="5"/>
  <c r="K1249" i="5"/>
  <c r="L1249" i="5"/>
  <c r="M1249" i="5"/>
  <c r="K862" i="5"/>
  <c r="L862" i="5"/>
  <c r="M862" i="5"/>
  <c r="K706" i="5"/>
  <c r="L706" i="5"/>
  <c r="M706" i="5"/>
  <c r="K250" i="5"/>
  <c r="L250" i="5"/>
  <c r="M250" i="5"/>
  <c r="K3697" i="5"/>
  <c r="L3697" i="5"/>
  <c r="M3697" i="5"/>
  <c r="K508" i="5"/>
  <c r="L508" i="5"/>
  <c r="M508" i="5"/>
  <c r="K3212" i="5"/>
  <c r="L3212" i="5"/>
  <c r="M3212" i="5"/>
  <c r="K633" i="5"/>
  <c r="L633" i="5"/>
  <c r="M633" i="5"/>
  <c r="K1819" i="5"/>
  <c r="L1819" i="5"/>
  <c r="M1819" i="5"/>
  <c r="K3359" i="5"/>
  <c r="L3359" i="5"/>
  <c r="M3359" i="5"/>
  <c r="K1877" i="5"/>
  <c r="L1877" i="5"/>
  <c r="M1877" i="5"/>
  <c r="K1755" i="5"/>
  <c r="L1755" i="5"/>
  <c r="M1755" i="5"/>
  <c r="K1392" i="5"/>
  <c r="L1392" i="5"/>
  <c r="M1392" i="5"/>
  <c r="K795" i="5"/>
  <c r="L795" i="5"/>
  <c r="M795" i="5"/>
  <c r="K3750" i="5"/>
  <c r="L3750" i="5"/>
  <c r="M3750" i="5"/>
  <c r="K2175" i="5"/>
  <c r="L2175" i="5"/>
  <c r="M2175" i="5"/>
  <c r="K608" i="5"/>
  <c r="L608" i="5"/>
  <c r="M608" i="5"/>
  <c r="K1082" i="5"/>
  <c r="L1082" i="5"/>
  <c r="M1082" i="5"/>
  <c r="K3438" i="5"/>
  <c r="L3438" i="5"/>
  <c r="M3438" i="5"/>
  <c r="K1964" i="5"/>
  <c r="L1964" i="5"/>
  <c r="M1964" i="5"/>
  <c r="K2018" i="5"/>
  <c r="L2018" i="5"/>
  <c r="M2018" i="5"/>
  <c r="K2923" i="5"/>
  <c r="L2923" i="5"/>
  <c r="M2923" i="5"/>
  <c r="K105" i="5"/>
  <c r="L105" i="5"/>
  <c r="M105" i="5"/>
  <c r="K2851" i="5"/>
  <c r="L2851" i="5"/>
  <c r="M2851" i="5"/>
  <c r="K2198" i="5"/>
  <c r="L2198" i="5"/>
  <c r="M2198" i="5"/>
  <c r="K3170" i="5"/>
  <c r="L3170" i="5"/>
  <c r="M3170" i="5"/>
  <c r="K3557" i="5"/>
  <c r="L3557" i="5"/>
  <c r="M3557" i="5"/>
  <c r="K857" i="5"/>
  <c r="L857" i="5"/>
  <c r="M857" i="5"/>
  <c r="K1271" i="5"/>
  <c r="L1271" i="5"/>
  <c r="M1271" i="5"/>
  <c r="K2190" i="5"/>
  <c r="L2190" i="5"/>
  <c r="M2190" i="5"/>
  <c r="K200" i="5"/>
  <c r="L200" i="5"/>
  <c r="M200" i="5"/>
  <c r="K2043" i="5"/>
  <c r="L2043" i="5"/>
  <c r="M2043" i="5"/>
  <c r="K2378" i="5"/>
  <c r="L2378" i="5"/>
  <c r="M2378" i="5"/>
  <c r="K242" i="5"/>
  <c r="L242" i="5"/>
  <c r="M242" i="5"/>
  <c r="K2451" i="5"/>
  <c r="L2451" i="5"/>
  <c r="M2451" i="5"/>
  <c r="K2841" i="5"/>
  <c r="L2841" i="5"/>
  <c r="M2841" i="5"/>
  <c r="K3649" i="5"/>
  <c r="L3649" i="5"/>
  <c r="M3649" i="5"/>
  <c r="K781" i="5"/>
  <c r="L781" i="5"/>
  <c r="M781" i="5"/>
  <c r="K1015" i="5"/>
  <c r="L1015" i="5"/>
  <c r="M1015" i="5"/>
  <c r="K2257" i="5"/>
  <c r="L2257" i="5"/>
  <c r="M2257" i="5"/>
  <c r="K2431" i="5"/>
  <c r="L2431" i="5"/>
  <c r="M2431" i="5"/>
  <c r="K1599" i="5"/>
  <c r="L1599" i="5"/>
  <c r="M1599" i="5"/>
  <c r="K703" i="5"/>
  <c r="L703" i="5"/>
  <c r="M703" i="5"/>
  <c r="K1383" i="5"/>
  <c r="L1383" i="5"/>
  <c r="M1383" i="5"/>
  <c r="K665" i="5"/>
  <c r="L665" i="5"/>
  <c r="M665" i="5"/>
  <c r="K3701" i="5"/>
  <c r="L3701" i="5"/>
  <c r="M3701" i="5"/>
  <c r="K1782" i="5"/>
  <c r="L1782" i="5"/>
  <c r="M1782" i="5"/>
  <c r="K477" i="5"/>
  <c r="L477" i="5"/>
  <c r="M477" i="5"/>
  <c r="K1801" i="5"/>
  <c r="L1801" i="5"/>
  <c r="M1801" i="5"/>
  <c r="K2230" i="5"/>
  <c r="L2230" i="5"/>
  <c r="M2230" i="5"/>
  <c r="L2741" i="5"/>
  <c r="M2741" i="5"/>
  <c r="K2741" i="5"/>
  <c r="A3875" i="4"/>
  <c r="A3876" i="4"/>
  <c r="A3877" i="4"/>
  <c r="A3878" i="4"/>
  <c r="A3879" i="4"/>
  <c r="K1801" i="4"/>
  <c r="L1801" i="4"/>
  <c r="M1801" i="4"/>
  <c r="K1111" i="4"/>
  <c r="L1111" i="4"/>
  <c r="M1111" i="4"/>
  <c r="K1617" i="4"/>
  <c r="L1617" i="4"/>
  <c r="M1617" i="4"/>
  <c r="K860" i="4"/>
  <c r="L860" i="4"/>
  <c r="M860" i="4"/>
  <c r="K561" i="4"/>
  <c r="L561" i="4"/>
  <c r="M561" i="4"/>
  <c r="K3260" i="4"/>
  <c r="L3260" i="4"/>
  <c r="M3260" i="4"/>
  <c r="K3402" i="4"/>
  <c r="L3402" i="4"/>
  <c r="M3402" i="4"/>
  <c r="K3559" i="4"/>
  <c r="L3559" i="4"/>
  <c r="M3559" i="4"/>
  <c r="K2820" i="4"/>
  <c r="L2820" i="4"/>
  <c r="M2820" i="4"/>
  <c r="K2357" i="4"/>
  <c r="L2357" i="4"/>
  <c r="M2357" i="4"/>
  <c r="K1962" i="4"/>
  <c r="L1962" i="4"/>
  <c r="M1962" i="4"/>
  <c r="K3576" i="4"/>
  <c r="L3576" i="4"/>
  <c r="M3576" i="4"/>
  <c r="K2258" i="4"/>
  <c r="L2258" i="4"/>
  <c r="M2258" i="4"/>
  <c r="K3701" i="4"/>
  <c r="L3701" i="4"/>
  <c r="M3701" i="4"/>
  <c r="K3049" i="4"/>
  <c r="L3049" i="4"/>
  <c r="M3049" i="4"/>
  <c r="K3399" i="4"/>
  <c r="L3399" i="4"/>
  <c r="M3399" i="4"/>
  <c r="K3120" i="4"/>
  <c r="L3120" i="4"/>
  <c r="M3120" i="4"/>
  <c r="K2247" i="4"/>
  <c r="L2247" i="4"/>
  <c r="M2247" i="4"/>
  <c r="K1422" i="4"/>
  <c r="L1422" i="4"/>
  <c r="M1422" i="4"/>
  <c r="K1639" i="4"/>
  <c r="L1639" i="4"/>
  <c r="M1639" i="4"/>
  <c r="K563" i="4"/>
  <c r="L563" i="4"/>
  <c r="M563" i="4"/>
  <c r="K1323" i="4"/>
  <c r="L1323" i="4"/>
  <c r="M1323" i="4"/>
  <c r="K1688" i="4"/>
  <c r="L1688" i="4"/>
  <c r="M1688" i="4"/>
  <c r="K2389" i="4"/>
  <c r="L2389" i="4"/>
  <c r="M2389" i="4"/>
  <c r="K580" i="4"/>
  <c r="L580" i="4"/>
  <c r="M580" i="4"/>
  <c r="K703" i="4"/>
  <c r="L703" i="4"/>
  <c r="M703" i="4"/>
  <c r="K1788" i="4"/>
  <c r="L1788" i="4"/>
  <c r="M1788" i="4"/>
  <c r="K843" i="4"/>
  <c r="L843" i="4"/>
  <c r="M843" i="4"/>
  <c r="K3240" i="4"/>
  <c r="L3240" i="4"/>
  <c r="M3240" i="4"/>
  <c r="K1254" i="4"/>
  <c r="L1254" i="4"/>
  <c r="M1254" i="4"/>
  <c r="K3637" i="4"/>
  <c r="L3637" i="4"/>
  <c r="M3637" i="4"/>
  <c r="K1852" i="4"/>
  <c r="L1852" i="4"/>
  <c r="M1852" i="4"/>
  <c r="K1707" i="4"/>
  <c r="L1707" i="4"/>
  <c r="M1707" i="4"/>
  <c r="K1950" i="4"/>
  <c r="L1950" i="4"/>
  <c r="M1950" i="4"/>
  <c r="K1845" i="4"/>
  <c r="L1845" i="4"/>
  <c r="M1845" i="4"/>
  <c r="K153" i="4"/>
  <c r="L153" i="4"/>
  <c r="M153" i="4"/>
  <c r="K230" i="4"/>
  <c r="L230" i="4"/>
  <c r="M230" i="4"/>
  <c r="K1383" i="4"/>
  <c r="L1383" i="4"/>
  <c r="M1383" i="4"/>
  <c r="K1058" i="4"/>
  <c r="L1058" i="4"/>
  <c r="M1058" i="4"/>
  <c r="K3508" i="4"/>
  <c r="L3508" i="4"/>
  <c r="M3508" i="4"/>
  <c r="K2133" i="4"/>
  <c r="L2133" i="4"/>
  <c r="M2133" i="4"/>
  <c r="K438" i="4"/>
  <c r="L438" i="4"/>
  <c r="M438" i="4"/>
  <c r="K1356" i="4"/>
  <c r="L1356" i="4"/>
  <c r="M1356" i="4"/>
  <c r="K2601" i="4"/>
  <c r="L2601" i="4"/>
  <c r="M2601" i="4"/>
  <c r="K2066" i="4"/>
  <c r="L2066" i="4"/>
  <c r="M2066" i="4"/>
  <c r="K595" i="4"/>
  <c r="L595" i="4"/>
  <c r="M595" i="4"/>
  <c r="K813" i="4"/>
  <c r="L813" i="4"/>
  <c r="M813" i="4"/>
  <c r="K3356" i="4"/>
  <c r="L3356" i="4"/>
  <c r="M3356" i="4"/>
  <c r="K1083" i="4"/>
  <c r="L1083" i="4"/>
  <c r="M1083" i="4"/>
  <c r="K1660" i="4"/>
  <c r="L1660" i="4"/>
  <c r="M1660" i="4"/>
  <c r="K432" i="4"/>
  <c r="L432" i="4"/>
  <c r="M432" i="4"/>
  <c r="K2102" i="4"/>
  <c r="L2102" i="4"/>
  <c r="M2102" i="4"/>
  <c r="K57" i="4"/>
  <c r="L57" i="4"/>
  <c r="M57" i="4"/>
  <c r="K718" i="4"/>
  <c r="L718" i="4"/>
  <c r="M718" i="4"/>
  <c r="K2635" i="4"/>
  <c r="L2635" i="4"/>
  <c r="M2635" i="4"/>
  <c r="K2613" i="4"/>
  <c r="L2613" i="4"/>
  <c r="M2613" i="4"/>
  <c r="K3804" i="4"/>
  <c r="L3804" i="4"/>
  <c r="M3804" i="4"/>
  <c r="K1985" i="4"/>
  <c r="L1985" i="4"/>
  <c r="M1985" i="4"/>
  <c r="K2628" i="4"/>
  <c r="L2628" i="4"/>
  <c r="M2628" i="4"/>
  <c r="K3462" i="4"/>
  <c r="L3462" i="4"/>
  <c r="M3462" i="4"/>
  <c r="K270" i="4"/>
  <c r="L270" i="4"/>
  <c r="M270" i="4"/>
  <c r="K3416" i="4"/>
  <c r="L3416" i="4"/>
  <c r="M3416" i="4"/>
  <c r="K809" i="4"/>
  <c r="L809" i="4"/>
  <c r="M809" i="4"/>
  <c r="K2860" i="4"/>
  <c r="L2860" i="4"/>
  <c r="M2860" i="4"/>
  <c r="K598" i="4"/>
  <c r="L598" i="4"/>
  <c r="M598" i="4"/>
  <c r="K2552" i="4"/>
  <c r="L2552" i="4"/>
  <c r="M2552" i="4"/>
  <c r="K1724" i="4"/>
  <c r="L1724" i="4"/>
  <c r="M1724" i="4"/>
  <c r="K2010" i="4"/>
  <c r="L2010" i="4"/>
  <c r="M2010" i="4"/>
  <c r="K1996" i="4"/>
  <c r="L1996" i="4"/>
  <c r="M1996" i="4"/>
  <c r="K1419" i="4"/>
  <c r="L1419" i="4"/>
  <c r="M1419" i="4"/>
  <c r="K455" i="4"/>
  <c r="L455" i="4"/>
  <c r="M455" i="4"/>
  <c r="K3863" i="4"/>
  <c r="L3863" i="4"/>
  <c r="M3863" i="4"/>
  <c r="K1186" i="4"/>
  <c r="L1186" i="4"/>
  <c r="M1186" i="4"/>
  <c r="K706" i="4"/>
  <c r="L706" i="4"/>
  <c r="M706" i="4"/>
  <c r="K2674" i="4"/>
  <c r="L2674" i="4"/>
  <c r="M2674" i="4"/>
  <c r="K475" i="4"/>
  <c r="L475" i="4"/>
  <c r="M475" i="4"/>
  <c r="K1248" i="4"/>
  <c r="L1248" i="4"/>
  <c r="M1248" i="4"/>
  <c r="K2004" i="4"/>
  <c r="L2004" i="4"/>
  <c r="M2004" i="4"/>
  <c r="K577" i="4"/>
  <c r="L577" i="4"/>
  <c r="M577" i="4"/>
  <c r="K3409" i="4"/>
  <c r="L3409" i="4"/>
  <c r="M3409" i="4"/>
  <c r="K1875" i="4"/>
  <c r="L1875" i="4"/>
  <c r="M1875" i="4"/>
  <c r="K1818" i="4"/>
  <c r="L1818" i="4"/>
  <c r="M1818" i="4"/>
  <c r="K3632" i="4"/>
  <c r="L3632" i="4"/>
  <c r="M3632" i="4"/>
  <c r="K3704" i="4"/>
  <c r="L3704" i="4"/>
  <c r="M3704" i="4"/>
  <c r="K1035" i="4"/>
  <c r="L1035" i="4"/>
  <c r="M1035" i="4"/>
  <c r="K2063" i="4"/>
  <c r="L2063" i="4"/>
  <c r="M2063" i="4"/>
  <c r="K1929" i="4"/>
  <c r="L1929" i="4"/>
  <c r="M1929" i="4"/>
  <c r="K887" i="4"/>
  <c r="L887" i="4"/>
  <c r="M887" i="4"/>
  <c r="K1804" i="4"/>
  <c r="L1804" i="4"/>
  <c r="M1804" i="4"/>
  <c r="K3107" i="4"/>
  <c r="L3107" i="4"/>
  <c r="M3107" i="4"/>
  <c r="K2677" i="4"/>
  <c r="L2677" i="4"/>
  <c r="M2677" i="4"/>
  <c r="K2534" i="4"/>
  <c r="L2534" i="4"/>
  <c r="M2534" i="4"/>
  <c r="K906" i="4"/>
  <c r="L906" i="4"/>
  <c r="M906" i="4"/>
  <c r="K1044" i="4"/>
  <c r="L1044" i="4"/>
  <c r="M1044" i="4"/>
  <c r="K786" i="4"/>
  <c r="L786" i="4"/>
  <c r="M786" i="4"/>
  <c r="K3876" i="4"/>
  <c r="L3876" i="4"/>
  <c r="M3876" i="4"/>
  <c r="K75" i="4"/>
  <c r="L75" i="4"/>
  <c r="M75" i="4"/>
  <c r="K496" i="4"/>
  <c r="L496" i="4"/>
  <c r="M496" i="4"/>
  <c r="K2427" i="4"/>
  <c r="L2427" i="4"/>
  <c r="M2427" i="4"/>
  <c r="K2192" i="4"/>
  <c r="L2192" i="4"/>
  <c r="M2192" i="4"/>
  <c r="K1716" i="4"/>
  <c r="L1716" i="4"/>
  <c r="M1716" i="4"/>
  <c r="K3478" i="4"/>
  <c r="L3478" i="4"/>
  <c r="M3478" i="4"/>
  <c r="K2444" i="4"/>
  <c r="L2444" i="4"/>
  <c r="M2444" i="4"/>
  <c r="K2124" i="4"/>
  <c r="L2124" i="4"/>
  <c r="M2124" i="4"/>
  <c r="K1751" i="4"/>
  <c r="L1751" i="4"/>
  <c r="M1751" i="4"/>
  <c r="K2687" i="4"/>
  <c r="L2687" i="4"/>
  <c r="M2687" i="4"/>
  <c r="K2374" i="4"/>
  <c r="L2374" i="4"/>
  <c r="M2374" i="4"/>
  <c r="K1991" i="4"/>
  <c r="L1991" i="4"/>
  <c r="M1991" i="4"/>
  <c r="K417" i="4"/>
  <c r="L417" i="4"/>
  <c r="M417" i="4"/>
  <c r="K3747" i="4"/>
  <c r="L3747" i="4"/>
  <c r="M3747" i="4"/>
  <c r="K2037" i="4"/>
  <c r="L2037" i="4"/>
  <c r="M2037" i="4"/>
  <c r="K274" i="4"/>
  <c r="L274" i="4"/>
  <c r="M274" i="4"/>
  <c r="K1046" i="4"/>
  <c r="L1046" i="4"/>
  <c r="M1046" i="4"/>
  <c r="K3104" i="4"/>
  <c r="L3104" i="4"/>
  <c r="M3104" i="4"/>
  <c r="K2738" i="4"/>
  <c r="L2738" i="4"/>
  <c r="M2738" i="4"/>
  <c r="K3363" i="4"/>
  <c r="L3363" i="4"/>
  <c r="M3363" i="4"/>
  <c r="K3313" i="4"/>
  <c r="L3313" i="4"/>
  <c r="M3313" i="4"/>
  <c r="K3643" i="4"/>
  <c r="L3643" i="4"/>
  <c r="M3643" i="4"/>
  <c r="K744" i="4"/>
  <c r="L744" i="4"/>
  <c r="M744" i="4"/>
  <c r="K1118" i="4"/>
  <c r="L1118" i="4"/>
  <c r="M1118" i="4"/>
  <c r="K55" i="4"/>
  <c r="L55" i="4"/>
  <c r="M55" i="4"/>
  <c r="K955" i="4"/>
  <c r="L955" i="4"/>
  <c r="M955" i="4"/>
  <c r="K129" i="4"/>
  <c r="L129" i="4"/>
  <c r="M129" i="4"/>
  <c r="K1828" i="4"/>
  <c r="L1828" i="4"/>
  <c r="M1828" i="4"/>
  <c r="K2965" i="4"/>
  <c r="L2965" i="4"/>
  <c r="M2965" i="4"/>
  <c r="K166" i="4"/>
  <c r="L166" i="4"/>
  <c r="M166" i="4"/>
  <c r="K908" i="4"/>
  <c r="L908" i="4"/>
  <c r="M908" i="4"/>
  <c r="K569" i="4"/>
  <c r="L569" i="4"/>
  <c r="M569" i="4"/>
  <c r="K2886" i="4"/>
  <c r="L2886" i="4"/>
  <c r="M2886" i="4"/>
  <c r="K185" i="4"/>
  <c r="L185" i="4"/>
  <c r="M185" i="4"/>
  <c r="K1010" i="4"/>
  <c r="L1010" i="4"/>
  <c r="M1010" i="4"/>
  <c r="K307" i="4"/>
  <c r="L307" i="4"/>
  <c r="M307" i="4"/>
  <c r="K3757" i="4"/>
  <c r="L3757" i="4"/>
  <c r="M3757" i="4"/>
  <c r="K508" i="4"/>
  <c r="L508" i="4"/>
  <c r="M508" i="4"/>
  <c r="K1960" i="4"/>
  <c r="L1960" i="4"/>
  <c r="M1960" i="4"/>
  <c r="K1209" i="4"/>
  <c r="L1209" i="4"/>
  <c r="M1209" i="4"/>
  <c r="K2817" i="4"/>
  <c r="L2817" i="4"/>
  <c r="M2817" i="4"/>
  <c r="K1325" i="4"/>
  <c r="L1325" i="4"/>
  <c r="M1325" i="4"/>
  <c r="K1414" i="4"/>
  <c r="L1414" i="4"/>
  <c r="M1414" i="4"/>
  <c r="K3640" i="4"/>
  <c r="L3640" i="4"/>
  <c r="M3640" i="4"/>
  <c r="K3173" i="4"/>
  <c r="L3173" i="4"/>
  <c r="M3173" i="4"/>
  <c r="K981" i="4"/>
  <c r="L981" i="4"/>
  <c r="M981" i="4"/>
  <c r="K1591" i="4"/>
  <c r="L1591" i="4"/>
  <c r="M1591" i="4"/>
  <c r="K2812" i="4"/>
  <c r="L2812" i="4"/>
  <c r="M2812" i="4"/>
  <c r="K680" i="4"/>
  <c r="L680" i="4"/>
  <c r="M680" i="4"/>
  <c r="K2721" i="4"/>
  <c r="L2721" i="4"/>
  <c r="M2721" i="4"/>
  <c r="K643" i="4"/>
  <c r="L643" i="4"/>
  <c r="M643" i="4"/>
  <c r="K2695" i="4"/>
  <c r="L2695" i="4"/>
  <c r="M2695" i="4"/>
  <c r="K1451" i="4"/>
  <c r="L1451" i="4"/>
  <c r="M1451" i="4"/>
  <c r="K2736" i="4"/>
  <c r="L2736" i="4"/>
  <c r="M2736" i="4"/>
  <c r="K195" i="4"/>
  <c r="L195" i="4"/>
  <c r="M195" i="4"/>
  <c r="K2845" i="4"/>
  <c r="L2845" i="4"/>
  <c r="M2845" i="4"/>
  <c r="K1198" i="4"/>
  <c r="L1198" i="4"/>
  <c r="M1198" i="4"/>
  <c r="K2759" i="4"/>
  <c r="L2759" i="4"/>
  <c r="M2759" i="4"/>
  <c r="K1651" i="4"/>
  <c r="L1651" i="4"/>
  <c r="M1651" i="4"/>
  <c r="K3855" i="4"/>
  <c r="L3855" i="4"/>
  <c r="M3855" i="4"/>
  <c r="K3596" i="4"/>
  <c r="L3596" i="4"/>
  <c r="M3596" i="4"/>
  <c r="K2173" i="4"/>
  <c r="L2173" i="4"/>
  <c r="M2173" i="4"/>
  <c r="K1373" i="4"/>
  <c r="L1373" i="4"/>
  <c r="M1373" i="4"/>
  <c r="K3614" i="4"/>
  <c r="L3614" i="4"/>
  <c r="M3614" i="4"/>
  <c r="K1750" i="4"/>
  <c r="L1750" i="4"/>
  <c r="M1750" i="4"/>
  <c r="K2048" i="4"/>
  <c r="L2048" i="4"/>
  <c r="M2048" i="4"/>
  <c r="K2043" i="4"/>
  <c r="L2043" i="4"/>
  <c r="M2043" i="4"/>
  <c r="K3238" i="4"/>
  <c r="L3238" i="4"/>
  <c r="M3238" i="4"/>
  <c r="K747" i="4"/>
  <c r="L747" i="4"/>
  <c r="M747" i="4"/>
  <c r="K1671" i="4"/>
  <c r="L1671" i="4"/>
  <c r="M1671" i="4"/>
  <c r="K3258" i="4"/>
  <c r="L3258" i="4"/>
  <c r="M3258" i="4"/>
  <c r="K2859" i="4"/>
  <c r="L2859" i="4"/>
  <c r="M2859" i="4"/>
  <c r="K3327" i="4"/>
  <c r="L3327" i="4"/>
  <c r="M3327" i="4"/>
  <c r="K2286" i="4"/>
  <c r="L2286" i="4"/>
  <c r="M2286" i="4"/>
  <c r="K3345" i="4"/>
  <c r="L3345" i="4"/>
  <c r="M3345" i="4"/>
  <c r="K1154" i="4"/>
  <c r="L1154" i="4"/>
  <c r="M1154" i="4"/>
  <c r="K113" i="4"/>
  <c r="L113" i="4"/>
  <c r="M113" i="4"/>
  <c r="K617" i="4"/>
  <c r="L617" i="4"/>
  <c r="M617" i="4"/>
  <c r="K2226" i="4"/>
  <c r="L2226" i="4"/>
  <c r="M2226" i="4"/>
  <c r="K1531" i="4"/>
  <c r="L1531" i="4"/>
  <c r="M1531" i="4"/>
  <c r="K1933" i="4"/>
  <c r="L1933" i="4"/>
  <c r="M1933" i="4"/>
  <c r="K2127" i="4"/>
  <c r="L2127" i="4"/>
  <c r="M2127" i="4"/>
  <c r="K966" i="4"/>
  <c r="L966" i="4"/>
  <c r="M966" i="4"/>
  <c r="K1968" i="4"/>
  <c r="L1968" i="4"/>
  <c r="M1968" i="4"/>
  <c r="K1475" i="4"/>
  <c r="L1475" i="4"/>
  <c r="M1475" i="4"/>
  <c r="K2997" i="4"/>
  <c r="L2997" i="4"/>
  <c r="M2997" i="4"/>
  <c r="K1503" i="4"/>
  <c r="L1503" i="4"/>
  <c r="M1503" i="4"/>
  <c r="K359" i="4"/>
  <c r="L359" i="4"/>
  <c r="M359" i="4"/>
  <c r="K175" i="4"/>
  <c r="L175" i="4"/>
  <c r="M175" i="4"/>
  <c r="K2777" i="4"/>
  <c r="L2777" i="4"/>
  <c r="M2777" i="4"/>
  <c r="K1094" i="4"/>
  <c r="L1094" i="4"/>
  <c r="M1094" i="4"/>
  <c r="K1612" i="4"/>
  <c r="L1612" i="4"/>
  <c r="M1612" i="4"/>
  <c r="K1959" i="4"/>
  <c r="L1959" i="4"/>
  <c r="M1959" i="4"/>
  <c r="K3118" i="4"/>
  <c r="L3118" i="4"/>
  <c r="M3118" i="4"/>
  <c r="K451" i="4"/>
  <c r="L451" i="4"/>
  <c r="M451" i="4"/>
  <c r="K499" i="4"/>
  <c r="L499" i="4"/>
  <c r="M499" i="4"/>
  <c r="K468" i="4"/>
  <c r="L468" i="4"/>
  <c r="M468" i="4"/>
  <c r="K370" i="4"/>
  <c r="L370" i="4"/>
  <c r="M370" i="4"/>
  <c r="K3446" i="4"/>
  <c r="L3446" i="4"/>
  <c r="M3446" i="4"/>
  <c r="K1220" i="4"/>
  <c r="L1220" i="4"/>
  <c r="M1220" i="4"/>
  <c r="K776" i="4"/>
  <c r="L776" i="4"/>
  <c r="M776" i="4"/>
  <c r="K2177" i="4"/>
  <c r="L2177" i="4"/>
  <c r="M2177" i="4"/>
  <c r="K986" i="4"/>
  <c r="L986" i="4"/>
  <c r="M986" i="4"/>
  <c r="K2272" i="4"/>
  <c r="L2272" i="4"/>
  <c r="M2272" i="4"/>
  <c r="K1151" i="4"/>
  <c r="L1151" i="4"/>
  <c r="M1151" i="4"/>
  <c r="K1260" i="4"/>
  <c r="L1260" i="4"/>
  <c r="M1260" i="4"/>
  <c r="K2488" i="4"/>
  <c r="L2488" i="4"/>
  <c r="M2488" i="4"/>
  <c r="K2222" i="4"/>
  <c r="L2222" i="4"/>
  <c r="M2222" i="4"/>
  <c r="K2978" i="4"/>
  <c r="L2978" i="4"/>
  <c r="M2978" i="4"/>
  <c r="K2630" i="4"/>
  <c r="L2630" i="4"/>
  <c r="M2630" i="4"/>
  <c r="K3495" i="4"/>
  <c r="L3495" i="4"/>
  <c r="M3495" i="4"/>
  <c r="K3032" i="4"/>
  <c r="L3032" i="4"/>
  <c r="M3032" i="4"/>
  <c r="K571" i="4"/>
  <c r="L571" i="4"/>
  <c r="M571" i="4"/>
  <c r="K3714" i="4"/>
  <c r="L3714" i="4"/>
  <c r="M3714" i="4"/>
  <c r="K2515" i="4"/>
  <c r="L2515" i="4"/>
  <c r="M2515" i="4"/>
  <c r="K2714" i="4"/>
  <c r="L2714" i="4"/>
  <c r="M2714" i="4"/>
  <c r="K591" i="4"/>
  <c r="L591" i="4"/>
  <c r="M591" i="4"/>
  <c r="K2746" i="4"/>
  <c r="L2746" i="4"/>
  <c r="M2746" i="4"/>
  <c r="K2070" i="4"/>
  <c r="L2070" i="4"/>
  <c r="M2070" i="4"/>
  <c r="K2507" i="4"/>
  <c r="L2507" i="4"/>
  <c r="M2507" i="4"/>
  <c r="K611" i="4"/>
  <c r="L611" i="4"/>
  <c r="M611" i="4"/>
  <c r="K1813" i="4"/>
  <c r="L1813" i="4"/>
  <c r="M1813" i="4"/>
  <c r="K3707" i="4"/>
  <c r="L3707" i="4"/>
  <c r="M3707" i="4"/>
  <c r="K497" i="4"/>
  <c r="L497" i="4"/>
  <c r="M497" i="4"/>
  <c r="K2334" i="4"/>
  <c r="L2334" i="4"/>
  <c r="M2334" i="4"/>
  <c r="K3392" i="4"/>
  <c r="L3392" i="4"/>
  <c r="M3392" i="4"/>
  <c r="K1863" i="4"/>
  <c r="L1863" i="4"/>
  <c r="M1863" i="4"/>
  <c r="K2107" i="4"/>
  <c r="L2107" i="4"/>
  <c r="M2107" i="4"/>
  <c r="K1397" i="4"/>
  <c r="L1397" i="4"/>
  <c r="M1397" i="4"/>
  <c r="K3475" i="4"/>
  <c r="L3475" i="4"/>
  <c r="M3475" i="4"/>
  <c r="K974" i="4"/>
  <c r="L974" i="4"/>
  <c r="M974" i="4"/>
  <c r="K970" i="4"/>
  <c r="L970" i="4"/>
  <c r="M970" i="4"/>
  <c r="K678" i="4"/>
  <c r="L678" i="4"/>
  <c r="M678" i="4"/>
  <c r="K2029" i="4"/>
  <c r="L2029" i="4"/>
  <c r="M2029" i="4"/>
  <c r="K666" i="4"/>
  <c r="L666" i="4"/>
  <c r="M666" i="4"/>
  <c r="K3621" i="4"/>
  <c r="L3621" i="4"/>
  <c r="M3621" i="4"/>
  <c r="K2596" i="4"/>
  <c r="L2596" i="4"/>
  <c r="M2596" i="4"/>
  <c r="K1179" i="4"/>
  <c r="L1179" i="4"/>
  <c r="M1179" i="4"/>
  <c r="K177" i="4"/>
  <c r="L177" i="4"/>
  <c r="M177" i="4"/>
  <c r="K3667" i="4"/>
  <c r="L3667" i="4"/>
  <c r="M3667" i="4"/>
  <c r="K992" i="4"/>
  <c r="L992" i="4"/>
  <c r="M992" i="4"/>
  <c r="K1594" i="4"/>
  <c r="L1594" i="4"/>
  <c r="M1594" i="4"/>
  <c r="K1210" i="4"/>
  <c r="L1210" i="4"/>
  <c r="M1210" i="4"/>
  <c r="K3845" i="4"/>
  <c r="L3845" i="4"/>
  <c r="M3845" i="4"/>
  <c r="K2307" i="4"/>
  <c r="L2307" i="4"/>
  <c r="M2307" i="4"/>
  <c r="K1278" i="4"/>
  <c r="L1278" i="4"/>
  <c r="M1278" i="4"/>
  <c r="K2120" i="4"/>
  <c r="L2120" i="4"/>
  <c r="M2120" i="4"/>
  <c r="K1937" i="4"/>
  <c r="L1937" i="4"/>
  <c r="M1937" i="4"/>
  <c r="K633" i="4"/>
  <c r="L633" i="4"/>
  <c r="M633" i="4"/>
  <c r="K237" i="4"/>
  <c r="L237" i="4"/>
  <c r="M237" i="4"/>
  <c r="K918" i="4"/>
  <c r="L918" i="4"/>
  <c r="M918" i="4"/>
  <c r="K669" i="4"/>
  <c r="L669" i="4"/>
  <c r="M669" i="4"/>
  <c r="K606" i="4"/>
  <c r="L606" i="4"/>
  <c r="M606" i="4"/>
  <c r="K1072" i="4"/>
  <c r="L1072" i="4"/>
  <c r="M1072" i="4"/>
  <c r="K3817" i="4"/>
  <c r="L3817" i="4"/>
  <c r="M3817" i="4"/>
  <c r="K2181" i="4"/>
  <c r="L2181" i="4"/>
  <c r="M2181" i="4"/>
  <c r="K3633" i="4"/>
  <c r="L3633" i="4"/>
  <c r="M3633" i="4"/>
  <c r="K3371" i="4"/>
  <c r="L3371" i="4"/>
  <c r="M3371" i="4"/>
  <c r="K263" i="4"/>
  <c r="L263" i="4"/>
  <c r="M263" i="4"/>
  <c r="K53" i="4"/>
  <c r="L53" i="4"/>
  <c r="M53" i="4"/>
  <c r="K2842" i="4"/>
  <c r="L2842" i="4"/>
  <c r="M2842" i="4"/>
  <c r="K334" i="4"/>
  <c r="L334" i="4"/>
  <c r="M334" i="4"/>
  <c r="K1866" i="4"/>
  <c r="L1866" i="4"/>
  <c r="M1866" i="4"/>
  <c r="K2520" i="4"/>
  <c r="L2520" i="4"/>
  <c r="M2520" i="4"/>
  <c r="K2653" i="4"/>
  <c r="L2653" i="4"/>
  <c r="M2653" i="4"/>
  <c r="K3825" i="4"/>
  <c r="L3825" i="4"/>
  <c r="M3825" i="4"/>
  <c r="K1166" i="4"/>
  <c r="L1166" i="4"/>
  <c r="M1166" i="4"/>
  <c r="K3417" i="4"/>
  <c r="L3417" i="4"/>
  <c r="M3417" i="4"/>
  <c r="K2464" i="4"/>
  <c r="L2464" i="4"/>
  <c r="M2464" i="4"/>
  <c r="K2382" i="4"/>
  <c r="L2382" i="4"/>
  <c r="M2382" i="4"/>
  <c r="K260" i="4"/>
  <c r="L260" i="4"/>
  <c r="M260" i="4"/>
  <c r="K3449" i="4"/>
  <c r="L3449" i="4"/>
  <c r="M3449" i="4"/>
  <c r="K1286" i="4"/>
  <c r="L1286" i="4"/>
  <c r="M1286" i="4"/>
  <c r="K1018" i="4"/>
  <c r="L1018" i="4"/>
  <c r="M1018" i="4"/>
  <c r="K73" i="4"/>
  <c r="L73" i="4"/>
  <c r="M73" i="4"/>
  <c r="K1443" i="4"/>
  <c r="L1443" i="4"/>
  <c r="M1443" i="4"/>
  <c r="K766" i="4"/>
  <c r="L766" i="4"/>
  <c r="M766" i="4"/>
  <c r="K505" i="4"/>
  <c r="L505" i="4"/>
  <c r="M505" i="4"/>
  <c r="K3202" i="4"/>
  <c r="L3202" i="4"/>
  <c r="M3202" i="4"/>
  <c r="K835" i="4"/>
  <c r="L835" i="4"/>
  <c r="M835" i="4"/>
  <c r="K1368" i="4"/>
  <c r="L1368" i="4"/>
  <c r="M1368" i="4"/>
  <c r="K898" i="4"/>
  <c r="L898" i="4"/>
  <c r="M898" i="4"/>
  <c r="K2033" i="4"/>
  <c r="L2033" i="4"/>
  <c r="M2033" i="4"/>
  <c r="K698" i="4"/>
  <c r="L698" i="4"/>
  <c r="M698" i="4"/>
  <c r="K3780" i="4"/>
  <c r="L3780" i="4"/>
  <c r="M3780" i="4"/>
  <c r="K49" i="4"/>
  <c r="L49" i="4"/>
  <c r="M49" i="4"/>
  <c r="K2110" i="4"/>
  <c r="L2110" i="4"/>
  <c r="M2110" i="4"/>
  <c r="K3251" i="4"/>
  <c r="L3251" i="4"/>
  <c r="M3251" i="4"/>
  <c r="K3091" i="4"/>
  <c r="L3091" i="4"/>
  <c r="M3091" i="4"/>
  <c r="K1757" i="4"/>
  <c r="L1757" i="4"/>
  <c r="M1757" i="4"/>
  <c r="K1953" i="4"/>
  <c r="L1953" i="4"/>
  <c r="M1953" i="4"/>
  <c r="K3358" i="4"/>
  <c r="L3358" i="4"/>
  <c r="M3358" i="4"/>
  <c r="K817" i="4"/>
  <c r="L817" i="4"/>
  <c r="M817" i="4"/>
  <c r="K2684" i="4"/>
  <c r="L2684" i="4"/>
  <c r="M2684" i="4"/>
  <c r="K2756" i="4"/>
  <c r="L2756" i="4"/>
  <c r="M2756" i="4"/>
  <c r="K2504" i="4"/>
  <c r="L2504" i="4"/>
  <c r="M2504" i="4"/>
  <c r="K3287" i="4"/>
  <c r="L3287" i="4"/>
  <c r="M3287" i="4"/>
  <c r="K1282" i="4"/>
  <c r="L1282" i="4"/>
  <c r="M1282" i="4"/>
  <c r="K2199" i="4"/>
  <c r="L2199" i="4"/>
  <c r="M2199" i="4"/>
  <c r="K3661" i="4"/>
  <c r="L3661" i="4"/>
  <c r="M3661" i="4"/>
  <c r="K1317" i="4"/>
  <c r="L1317" i="4"/>
  <c r="M1317" i="4"/>
  <c r="K3428" i="4"/>
  <c r="L3428" i="4"/>
  <c r="M3428" i="4"/>
  <c r="K1292" i="4"/>
  <c r="L1292" i="4"/>
  <c r="M1292" i="4"/>
  <c r="K2137" i="4"/>
  <c r="L2137" i="4"/>
  <c r="M2137" i="4"/>
  <c r="K2986" i="4"/>
  <c r="L2986" i="4"/>
  <c r="M2986" i="4"/>
  <c r="K1465" i="4"/>
  <c r="L1465" i="4"/>
  <c r="M1465" i="4"/>
  <c r="K2045" i="4"/>
  <c r="L2045" i="4"/>
  <c r="M2045" i="4"/>
  <c r="K3169" i="4"/>
  <c r="L3169" i="4"/>
  <c r="M3169" i="4"/>
  <c r="K531" i="4"/>
  <c r="L531" i="4"/>
  <c r="M531" i="4"/>
  <c r="K1567" i="4"/>
  <c r="L1567" i="4"/>
  <c r="M1567" i="4"/>
  <c r="K250" i="4"/>
  <c r="L250" i="4"/>
  <c r="M250" i="4"/>
  <c r="K2002" i="4"/>
  <c r="L2002" i="4"/>
  <c r="M2002" i="4"/>
  <c r="K3089" i="4"/>
  <c r="L3089" i="4"/>
  <c r="M3089" i="4"/>
  <c r="K1423" i="4"/>
  <c r="L1423" i="4"/>
  <c r="M1423" i="4"/>
  <c r="K3807" i="4"/>
  <c r="L3807" i="4"/>
  <c r="M3807" i="4"/>
  <c r="K2130" i="4"/>
  <c r="L2130" i="4"/>
  <c r="M2130" i="4"/>
  <c r="K1129" i="4"/>
  <c r="L1129" i="4"/>
  <c r="M1129" i="4"/>
  <c r="K2544" i="4"/>
  <c r="L2544" i="4"/>
  <c r="M2544" i="4"/>
  <c r="K1766" i="4"/>
  <c r="L1766" i="4"/>
  <c r="M1766" i="4"/>
  <c r="K3792" i="4"/>
  <c r="L3792" i="4"/>
  <c r="M3792" i="4"/>
  <c r="K2421" i="4"/>
  <c r="L2421" i="4"/>
  <c r="M2421" i="4"/>
  <c r="K3311" i="4"/>
  <c r="L3311" i="4"/>
  <c r="M3311" i="4"/>
  <c r="K2588" i="4"/>
  <c r="L2588" i="4"/>
  <c r="M2588" i="4"/>
  <c r="K1204" i="4"/>
  <c r="L1204" i="4"/>
  <c r="M1204" i="4"/>
  <c r="K1988" i="4"/>
  <c r="L1988" i="4"/>
  <c r="M1988" i="4"/>
  <c r="K395" i="4"/>
  <c r="L395" i="4"/>
  <c r="M395" i="4"/>
  <c r="K2905" i="4"/>
  <c r="L2905" i="4"/>
  <c r="M2905" i="4"/>
  <c r="K234" i="4"/>
  <c r="L234" i="4"/>
  <c r="M234" i="4"/>
  <c r="K614" i="4"/>
  <c r="L614" i="4"/>
  <c r="M614" i="4"/>
  <c r="K1837" i="4"/>
  <c r="L1837" i="4"/>
  <c r="M1837" i="4"/>
  <c r="K3056" i="4"/>
  <c r="L3056" i="4"/>
  <c r="M3056" i="4"/>
  <c r="K1592" i="4"/>
  <c r="L1592" i="4"/>
  <c r="M1592" i="4"/>
  <c r="K1439" i="4"/>
  <c r="L1439" i="4"/>
  <c r="M1439" i="4"/>
  <c r="K1835" i="4"/>
  <c r="L1835" i="4"/>
  <c r="M1835" i="4"/>
  <c r="K721" i="4"/>
  <c r="L721" i="4"/>
  <c r="M721" i="4"/>
  <c r="K1696" i="4"/>
  <c r="L1696" i="4"/>
  <c r="M1696" i="4"/>
  <c r="K3580" i="4"/>
  <c r="L3580" i="4"/>
  <c r="M3580" i="4"/>
  <c r="K2266" i="4"/>
  <c r="L2266" i="4"/>
  <c r="M2266" i="4"/>
  <c r="K3871" i="4"/>
  <c r="L3871" i="4"/>
  <c r="M3871" i="4"/>
  <c r="K1747" i="4"/>
  <c r="L1747" i="4"/>
  <c r="M1747" i="4"/>
  <c r="K3293" i="4"/>
  <c r="L3293" i="4"/>
  <c r="M3293" i="4"/>
  <c r="K1773" i="4"/>
  <c r="L1773" i="4"/>
  <c r="M1773" i="4"/>
  <c r="K1528" i="4"/>
  <c r="L1528" i="4"/>
  <c r="M1528" i="4"/>
  <c r="K847" i="4"/>
  <c r="L847" i="4"/>
  <c r="M847" i="4"/>
  <c r="K1823" i="4"/>
  <c r="L1823" i="4"/>
  <c r="M1823" i="4"/>
  <c r="K2370" i="4"/>
  <c r="L2370" i="4"/>
  <c r="M2370" i="4"/>
  <c r="K2509" i="4"/>
  <c r="L2509" i="4"/>
  <c r="M2509" i="4"/>
  <c r="K1271" i="4"/>
  <c r="L1271" i="4"/>
  <c r="M1271" i="4"/>
  <c r="K676" i="4"/>
  <c r="L676" i="4"/>
  <c r="M676" i="4"/>
  <c r="K3003" i="4"/>
  <c r="L3003" i="4"/>
  <c r="M3003" i="4"/>
  <c r="K393" i="4"/>
  <c r="L393" i="4"/>
  <c r="M393" i="4"/>
  <c r="K3750" i="4"/>
  <c r="L3750" i="4"/>
  <c r="M3750" i="4"/>
  <c r="K757" i="4"/>
  <c r="L757" i="4"/>
  <c r="M757" i="4"/>
  <c r="K1132" i="4"/>
  <c r="L1132" i="4"/>
  <c r="M1132" i="4"/>
  <c r="K150" i="4"/>
  <c r="L150" i="4"/>
  <c r="M150" i="4"/>
  <c r="K603" i="4"/>
  <c r="L603" i="4"/>
  <c r="M603" i="4"/>
  <c r="K3649" i="4"/>
  <c r="L3649" i="4"/>
  <c r="M3649" i="4"/>
  <c r="K1404" i="4"/>
  <c r="L1404" i="4"/>
  <c r="M1404" i="4"/>
  <c r="K2651" i="4"/>
  <c r="L2651" i="4"/>
  <c r="M2651" i="4"/>
  <c r="K1760" i="4"/>
  <c r="L1760" i="4"/>
  <c r="M1760" i="4"/>
  <c r="K342" i="4"/>
  <c r="L342" i="4"/>
  <c r="M342" i="4"/>
  <c r="K159" i="4"/>
  <c r="L159" i="4"/>
  <c r="M159" i="4"/>
  <c r="K398" i="4"/>
  <c r="L398" i="4"/>
  <c r="M398" i="4"/>
  <c r="K2852" i="4"/>
  <c r="L2852" i="4"/>
  <c r="M2852" i="4"/>
  <c r="K1012" i="4"/>
  <c r="L1012" i="4"/>
  <c r="M1012" i="4"/>
  <c r="K739" i="4"/>
  <c r="L739" i="4"/>
  <c r="M739" i="4"/>
  <c r="K2600" i="4"/>
  <c r="L2600" i="4"/>
  <c r="M2600" i="4"/>
  <c r="K3851" i="4"/>
  <c r="L3851" i="4"/>
  <c r="M3851" i="4"/>
  <c r="K3234" i="4"/>
  <c r="L3234" i="4"/>
  <c r="M3234" i="4"/>
  <c r="K2325" i="4"/>
  <c r="L2325" i="4"/>
  <c r="M2325" i="4"/>
  <c r="K66" i="4"/>
  <c r="L66" i="4"/>
  <c r="M66" i="4"/>
  <c r="K2284" i="4"/>
  <c r="L2284" i="4"/>
  <c r="M2284" i="4"/>
  <c r="K3437" i="4"/>
  <c r="L3437" i="4"/>
  <c r="M3437" i="4"/>
  <c r="K1505" i="4"/>
  <c r="L1505" i="4"/>
  <c r="M1505" i="4"/>
  <c r="K3212" i="4"/>
  <c r="L3212" i="4"/>
  <c r="M3212" i="4"/>
  <c r="K3488" i="4"/>
  <c r="L3488" i="4"/>
  <c r="M3488" i="4"/>
  <c r="K2767" i="4"/>
  <c r="L2767" i="4"/>
  <c r="M2767" i="4"/>
  <c r="K1704" i="4"/>
  <c r="L1704" i="4"/>
  <c r="M1704" i="4"/>
  <c r="K2919" i="4"/>
  <c r="L2919" i="4"/>
  <c r="M2919" i="4"/>
  <c r="K2059" i="4"/>
  <c r="L2059" i="4"/>
  <c r="M2059" i="4"/>
  <c r="K2096" i="4"/>
  <c r="L2096" i="4"/>
  <c r="M2096" i="4"/>
  <c r="K851" i="4"/>
  <c r="L851" i="4"/>
  <c r="M851" i="4"/>
  <c r="K1180" i="4"/>
  <c r="L1180" i="4"/>
  <c r="M1180" i="4"/>
  <c r="K1333" i="4"/>
  <c r="L1333" i="4"/>
  <c r="M1333" i="4"/>
  <c r="K321" i="4"/>
  <c r="L321" i="4"/>
  <c r="M321" i="4"/>
  <c r="K1188" i="4"/>
  <c r="L1188" i="4"/>
  <c r="M1188" i="4"/>
  <c r="K3538" i="4"/>
  <c r="L3538" i="4"/>
  <c r="M3538" i="4"/>
  <c r="K1714" i="4"/>
  <c r="L1714" i="4"/>
  <c r="M1714" i="4"/>
  <c r="K3647" i="4"/>
  <c r="L3647" i="4"/>
  <c r="M3647" i="4"/>
  <c r="K1911" i="4"/>
  <c r="L1911" i="4"/>
  <c r="M1911" i="4"/>
  <c r="K3770" i="4"/>
  <c r="L3770" i="4"/>
  <c r="M3770" i="4"/>
  <c r="K3516" i="4"/>
  <c r="L3516" i="4"/>
  <c r="M3516" i="4"/>
  <c r="K1241" i="4"/>
  <c r="L1241" i="4"/>
  <c r="M1241" i="4"/>
  <c r="K1521" i="4"/>
  <c r="L1521" i="4"/>
  <c r="M1521" i="4"/>
  <c r="K304" i="4"/>
  <c r="L304" i="4"/>
  <c r="M304" i="4"/>
  <c r="K92" i="4"/>
  <c r="L92" i="4"/>
  <c r="M92" i="4"/>
  <c r="K1971" i="4"/>
  <c r="L1971" i="4"/>
  <c r="M1971" i="4"/>
  <c r="K2661" i="4"/>
  <c r="L2661" i="4"/>
  <c r="M2661" i="4"/>
  <c r="K276" i="4"/>
  <c r="L276" i="4"/>
  <c r="M276" i="4"/>
  <c r="K2229" i="4"/>
  <c r="L2229" i="4"/>
  <c r="M2229" i="4"/>
  <c r="K1699" i="4"/>
  <c r="L1699" i="4"/>
  <c r="M1699" i="4"/>
  <c r="K2384" i="4"/>
  <c r="L2384" i="4"/>
  <c r="M2384" i="4"/>
  <c r="K3455" i="4"/>
  <c r="L3455" i="4"/>
  <c r="M3455" i="4"/>
  <c r="K2200" i="4"/>
  <c r="L2200" i="4"/>
  <c r="M2200" i="4"/>
  <c r="K636" i="4"/>
  <c r="L636" i="4"/>
  <c r="M636" i="4"/>
  <c r="K719" i="4"/>
  <c r="L719" i="4"/>
  <c r="M719" i="4"/>
  <c r="K830" i="4"/>
  <c r="L830" i="4"/>
  <c r="M830" i="4"/>
  <c r="K1455" i="4"/>
  <c r="L1455" i="4"/>
  <c r="M1455" i="4"/>
  <c r="K1544" i="4"/>
  <c r="L1544" i="4"/>
  <c r="M1544" i="4"/>
  <c r="K3725" i="4"/>
  <c r="L3725" i="4"/>
  <c r="M3725" i="4"/>
  <c r="K1786" i="4"/>
  <c r="L1786" i="4"/>
  <c r="M1786" i="4"/>
  <c r="K3699" i="4"/>
  <c r="L3699" i="4"/>
  <c r="M3699" i="4"/>
  <c r="K2448" i="4"/>
  <c r="L2448" i="4"/>
  <c r="M2448" i="4"/>
  <c r="K3599" i="4"/>
  <c r="L3599" i="4"/>
  <c r="M3599" i="4"/>
  <c r="K971" i="4"/>
  <c r="L971" i="4"/>
  <c r="M971" i="4"/>
  <c r="K2650" i="4"/>
  <c r="L2650" i="4"/>
  <c r="M2650" i="4"/>
  <c r="K2215" i="4"/>
  <c r="L2215" i="4"/>
  <c r="M2215" i="4"/>
  <c r="K1993" i="4"/>
  <c r="L1993" i="4"/>
  <c r="M1993" i="4"/>
  <c r="K1290" i="4"/>
  <c r="L1290" i="4"/>
  <c r="M1290" i="4"/>
  <c r="K1101" i="4"/>
  <c r="L1101" i="4"/>
  <c r="M1101" i="4"/>
  <c r="K180" i="4"/>
  <c r="L180" i="4"/>
  <c r="M180" i="4"/>
  <c r="K2810" i="4"/>
  <c r="L2810" i="4"/>
  <c r="M2810" i="4"/>
  <c r="K3007" i="4"/>
  <c r="L3007" i="4"/>
  <c r="M3007" i="4"/>
  <c r="K2416" i="4"/>
  <c r="L2416" i="4"/>
  <c r="M2416" i="4"/>
  <c r="K520" i="4"/>
  <c r="L520" i="4"/>
  <c r="M520" i="4"/>
  <c r="K1314" i="4"/>
  <c r="L1314" i="4"/>
  <c r="M1314" i="4"/>
  <c r="K556" i="4"/>
  <c r="L556" i="4"/>
  <c r="M556" i="4"/>
  <c r="K2571" i="4"/>
  <c r="L2571" i="4"/>
  <c r="M2571" i="4"/>
  <c r="K3152" i="4"/>
  <c r="L3152" i="4"/>
  <c r="M3152" i="4"/>
  <c r="K588" i="4"/>
  <c r="L588" i="4"/>
  <c r="M588" i="4"/>
  <c r="K1234" i="4"/>
  <c r="L1234" i="4"/>
  <c r="M1234" i="4"/>
  <c r="K657" i="4"/>
  <c r="L657" i="4"/>
  <c r="M657" i="4"/>
  <c r="K3348" i="4"/>
  <c r="L3348" i="4"/>
  <c r="M3348" i="4"/>
  <c r="K2668" i="4"/>
  <c r="L2668" i="4"/>
  <c r="M2668" i="4"/>
  <c r="K1892" i="4"/>
  <c r="L1892" i="4"/>
  <c r="M1892" i="4"/>
  <c r="K3728" i="4"/>
  <c r="L3728" i="4"/>
  <c r="M3728" i="4"/>
  <c r="K1820" i="4"/>
  <c r="L1820" i="4"/>
  <c r="M1820" i="4"/>
  <c r="K1348" i="4"/>
  <c r="L1348" i="4"/>
  <c r="M1348" i="4"/>
  <c r="K3504" i="4"/>
  <c r="L3504" i="4"/>
  <c r="M3504" i="4"/>
  <c r="K301" i="4"/>
  <c r="L301" i="4"/>
  <c r="M301" i="4"/>
  <c r="K1590" i="4"/>
  <c r="L1590" i="4"/>
  <c r="M1590" i="4"/>
  <c r="K1732" i="4"/>
  <c r="L1732" i="4"/>
  <c r="M1732" i="4"/>
  <c r="K2855" i="4"/>
  <c r="L2855" i="4"/>
  <c r="M2855" i="4"/>
  <c r="K435" i="4"/>
  <c r="L435" i="4"/>
  <c r="M435" i="4"/>
  <c r="K3611" i="4"/>
  <c r="L3611" i="4"/>
  <c r="M3611" i="4"/>
  <c r="K440" i="4"/>
  <c r="L440" i="4"/>
  <c r="M440" i="4"/>
  <c r="K1124" i="4"/>
  <c r="L1124" i="4"/>
  <c r="M1124" i="4"/>
  <c r="K2472" i="4"/>
  <c r="L2472" i="4"/>
  <c r="M2472" i="4"/>
  <c r="K1702" i="4"/>
  <c r="L1702" i="4"/>
  <c r="M1702" i="4"/>
  <c r="K3694" i="4"/>
  <c r="L3694" i="4"/>
  <c r="M3694" i="4"/>
  <c r="K1921" i="4"/>
  <c r="L1921" i="4"/>
  <c r="M1921" i="4"/>
  <c r="K3783" i="4"/>
  <c r="L3783" i="4"/>
  <c r="M3783" i="4"/>
  <c r="K689" i="4"/>
  <c r="L689" i="4"/>
  <c r="M689" i="4"/>
  <c r="K2077" i="4"/>
  <c r="L2077" i="4"/>
  <c r="M2077" i="4"/>
  <c r="K2407" i="4"/>
  <c r="L2407" i="4"/>
  <c r="M2407" i="4"/>
  <c r="K1789" i="4"/>
  <c r="L1789" i="4"/>
  <c r="M1789" i="4"/>
  <c r="K806" i="4"/>
  <c r="L806" i="4"/>
  <c r="M806" i="4"/>
  <c r="K1485" i="4"/>
  <c r="L1485" i="4"/>
  <c r="M1485" i="4"/>
  <c r="K940" i="4"/>
  <c r="L940" i="4"/>
  <c r="M940" i="4"/>
  <c r="K1231" i="4"/>
  <c r="L1231" i="4"/>
  <c r="M1231" i="4"/>
  <c r="K2763" i="4"/>
  <c r="L2763" i="4"/>
  <c r="M2763" i="4"/>
  <c r="K928" i="4"/>
  <c r="L928" i="4"/>
  <c r="M928" i="4"/>
  <c r="K110" i="4"/>
  <c r="L110" i="4"/>
  <c r="M110" i="4"/>
  <c r="K2900" i="4"/>
  <c r="L2900" i="4"/>
  <c r="M2900" i="4"/>
  <c r="K1268" i="4"/>
  <c r="L1268" i="4"/>
  <c r="M1268" i="4"/>
  <c r="K759" i="4"/>
  <c r="L759" i="4"/>
  <c r="M759" i="4"/>
  <c r="K3297" i="4"/>
  <c r="L3297" i="4"/>
  <c r="M3297" i="4"/>
  <c r="K1420" i="4"/>
  <c r="L1420" i="4"/>
  <c r="M1420" i="4"/>
  <c r="K2359" i="4"/>
  <c r="L2359" i="4"/>
  <c r="M2359" i="4"/>
  <c r="K2927" i="4"/>
  <c r="L2927" i="4"/>
  <c r="M2927" i="4"/>
  <c r="K3658" i="4"/>
  <c r="L3658" i="4"/>
  <c r="M3658" i="4"/>
  <c r="K2201" i="4"/>
  <c r="L2201" i="4"/>
  <c r="M2201" i="4"/>
  <c r="K1715" i="4"/>
  <c r="L1715" i="4"/>
  <c r="M1715" i="4"/>
  <c r="K1176" i="4"/>
  <c r="L1176" i="4"/>
  <c r="M1176" i="4"/>
  <c r="K3020" i="4"/>
  <c r="L3020" i="4"/>
  <c r="M3020" i="4"/>
  <c r="K3452" i="4"/>
  <c r="L3452" i="4"/>
  <c r="M3452" i="4"/>
  <c r="K210" i="4"/>
  <c r="L210" i="4"/>
  <c r="M210" i="4"/>
  <c r="K3676" i="4"/>
  <c r="L3676" i="4"/>
  <c r="M3676" i="4"/>
  <c r="K3534" i="4"/>
  <c r="L3534" i="4"/>
  <c r="M3534" i="4"/>
  <c r="K2293" i="4"/>
  <c r="L2293" i="4"/>
  <c r="M2293" i="4"/>
  <c r="K1289" i="4"/>
  <c r="L1289" i="4"/>
  <c r="M1289" i="4"/>
  <c r="K1086" i="4"/>
  <c r="L1086" i="4"/>
  <c r="M1086" i="4"/>
  <c r="K3442" i="4"/>
  <c r="L3442" i="4"/>
  <c r="M3442" i="4"/>
  <c r="K2061" i="4"/>
  <c r="L2061" i="4"/>
  <c r="M2061" i="4"/>
  <c r="K255" i="4"/>
  <c r="L255" i="4"/>
  <c r="M255" i="4"/>
  <c r="K2148" i="4"/>
  <c r="L2148" i="4"/>
  <c r="M2148" i="4"/>
  <c r="K2698" i="4"/>
  <c r="L2698" i="4"/>
  <c r="M2698" i="4"/>
  <c r="K285" i="4"/>
  <c r="L285" i="4"/>
  <c r="M285" i="4"/>
  <c r="K178" i="4"/>
  <c r="L178" i="4"/>
  <c r="M178" i="4"/>
  <c r="K3681" i="4"/>
  <c r="L3681" i="4"/>
  <c r="M3681" i="4"/>
  <c r="K161" i="4"/>
  <c r="L161" i="4"/>
  <c r="M161" i="4"/>
  <c r="K2984" i="4"/>
  <c r="L2984" i="4"/>
  <c r="M2984" i="4"/>
  <c r="K2731" i="4"/>
  <c r="L2731" i="4"/>
  <c r="M2731" i="4"/>
  <c r="K472" i="4"/>
  <c r="L472" i="4"/>
  <c r="M472" i="4"/>
  <c r="K1103" i="4"/>
  <c r="L1103" i="4"/>
  <c r="M1103" i="4"/>
  <c r="K2898" i="4"/>
  <c r="L2898" i="4"/>
  <c r="M2898" i="4"/>
  <c r="K349" i="4"/>
  <c r="L349" i="4"/>
  <c r="M349" i="4"/>
  <c r="K1840" i="4"/>
  <c r="L1840" i="4"/>
  <c r="M1840" i="4"/>
  <c r="K3503" i="4"/>
  <c r="L3503" i="4"/>
  <c r="M3503" i="4"/>
  <c r="K3208" i="4"/>
  <c r="L3208" i="4"/>
  <c r="M3208" i="4"/>
  <c r="K314" i="4"/>
  <c r="L314" i="4"/>
  <c r="M314" i="4"/>
  <c r="K1160" i="4"/>
  <c r="L1160" i="4"/>
  <c r="M1160" i="4"/>
  <c r="K1195" i="4"/>
  <c r="L1195" i="4"/>
  <c r="M1195" i="4"/>
  <c r="K2524" i="4"/>
  <c r="L2524" i="4"/>
  <c r="M2524" i="4"/>
  <c r="K639" i="4"/>
  <c r="L639" i="4"/>
  <c r="M639" i="4"/>
  <c r="K2090" i="4"/>
  <c r="L2090" i="4"/>
  <c r="M2090" i="4"/>
  <c r="K2274" i="4"/>
  <c r="L2274" i="4"/>
  <c r="M2274" i="4"/>
  <c r="K2718" i="4"/>
  <c r="L2718" i="4"/>
  <c r="M2718" i="4"/>
  <c r="K2467" i="4"/>
  <c r="L2467" i="4"/>
  <c r="M2467" i="4"/>
  <c r="K2786" i="4"/>
  <c r="L2786" i="4"/>
  <c r="M2786" i="4"/>
  <c r="K118" i="4"/>
  <c r="L118" i="4"/>
  <c r="M118" i="4"/>
  <c r="K3573" i="4"/>
  <c r="L3573" i="4"/>
  <c r="M3573" i="4"/>
  <c r="K3629" i="4"/>
  <c r="L3629" i="4"/>
  <c r="M3629" i="4"/>
  <c r="K3754" i="4"/>
  <c r="L3754" i="4"/>
  <c r="M3754" i="4"/>
  <c r="K3223" i="4"/>
  <c r="L3223" i="4"/>
  <c r="M3223" i="4"/>
  <c r="K2151" i="4"/>
  <c r="L2151" i="4"/>
  <c r="M2151" i="4"/>
  <c r="K3184" i="4"/>
  <c r="L3184" i="4"/>
  <c r="M3184" i="4"/>
  <c r="K1717" i="4"/>
  <c r="L1717" i="4"/>
  <c r="M1717" i="4"/>
  <c r="K1958" i="4"/>
  <c r="L1958" i="4"/>
  <c r="M1958" i="4"/>
  <c r="K3368" i="4"/>
  <c r="L3368" i="4"/>
  <c r="M3368" i="4"/>
  <c r="K3528" i="4"/>
  <c r="L3528" i="4"/>
  <c r="M3528" i="4"/>
  <c r="K601" i="4"/>
  <c r="L601" i="4"/>
  <c r="M601" i="4"/>
  <c r="K3500" i="4"/>
  <c r="L3500" i="4"/>
  <c r="M3500" i="4"/>
  <c r="K1629" i="4"/>
  <c r="L1629" i="4"/>
  <c r="M1629" i="4"/>
  <c r="K1681" i="4"/>
  <c r="L1681" i="4"/>
  <c r="M1681" i="4"/>
  <c r="K1311" i="4"/>
  <c r="L1311" i="4"/>
  <c r="M1311" i="4"/>
  <c r="K2725" i="4"/>
  <c r="L2725" i="4"/>
  <c r="M2725" i="4"/>
  <c r="K3588" i="4"/>
  <c r="L3588" i="4"/>
  <c r="M3588" i="4"/>
  <c r="K1901" i="4"/>
  <c r="L1901" i="4"/>
  <c r="M1901" i="4"/>
  <c r="K865" i="4"/>
  <c r="L865" i="4"/>
  <c r="M865" i="4"/>
  <c r="K287" i="4"/>
  <c r="L287" i="4"/>
  <c r="M287" i="4"/>
  <c r="K1858" i="4"/>
  <c r="L1858" i="4"/>
  <c r="M1858" i="4"/>
  <c r="K1672" i="4"/>
  <c r="L1672" i="4"/>
  <c r="M1672" i="4"/>
  <c r="K3064" i="4"/>
  <c r="L3064" i="4"/>
  <c r="M3064" i="4"/>
  <c r="K713" i="4"/>
  <c r="L713" i="4"/>
  <c r="M713" i="4"/>
  <c r="K298" i="4"/>
  <c r="L298" i="4"/>
  <c r="M298" i="4"/>
  <c r="K1603" i="4"/>
  <c r="L1603" i="4"/>
  <c r="M1603" i="4"/>
  <c r="K1470" i="4"/>
  <c r="L1470" i="4"/>
  <c r="M1470" i="4"/>
  <c r="K1546" i="4"/>
  <c r="L1546" i="4"/>
  <c r="M1546" i="4"/>
  <c r="K2255" i="4"/>
  <c r="L2255" i="4"/>
  <c r="M2255" i="4"/>
  <c r="K2568" i="4"/>
  <c r="L2568" i="4"/>
  <c r="M2568" i="4"/>
  <c r="K3314" i="4"/>
  <c r="L3314" i="4"/>
  <c r="M3314" i="4"/>
  <c r="K3869" i="4"/>
  <c r="L3869" i="4"/>
  <c r="M3869" i="4"/>
  <c r="K2313" i="4"/>
  <c r="L2313" i="4"/>
  <c r="M2313" i="4"/>
  <c r="K884" i="4"/>
  <c r="L884" i="4"/>
  <c r="M884" i="4"/>
  <c r="K999" i="4"/>
  <c r="L999" i="4"/>
  <c r="M999" i="4"/>
  <c r="K2839" i="4"/>
  <c r="L2839" i="4"/>
  <c r="M2839" i="4"/>
  <c r="K3796" i="4"/>
  <c r="L3796" i="4"/>
  <c r="M3796" i="4"/>
  <c r="K1212" i="4"/>
  <c r="L1212" i="4"/>
  <c r="M1212" i="4"/>
  <c r="K3127" i="4"/>
  <c r="L3127" i="4"/>
  <c r="M3127" i="4"/>
  <c r="K914" i="4"/>
  <c r="L914" i="4"/>
  <c r="M914" i="4"/>
  <c r="K2473" i="4"/>
  <c r="L2473" i="4"/>
  <c r="M2473" i="4"/>
  <c r="K3858" i="4"/>
  <c r="L3858" i="4"/>
  <c r="M3858" i="4"/>
  <c r="K3692" i="4"/>
  <c r="L3692" i="4"/>
  <c r="M3692" i="4"/>
  <c r="K2195" i="4"/>
  <c r="L2195" i="4"/>
  <c r="M2195" i="4"/>
  <c r="K1054" i="4"/>
  <c r="L1054" i="4"/>
  <c r="M1054" i="4"/>
  <c r="K1357" i="4"/>
  <c r="L1357" i="4"/>
  <c r="M1357" i="4"/>
  <c r="K2849" i="4"/>
  <c r="L2849" i="4"/>
  <c r="M2849" i="4"/>
  <c r="K2338" i="4"/>
  <c r="L2338" i="4"/>
  <c r="M2338" i="4"/>
  <c r="K1903" i="4"/>
  <c r="L1903" i="4"/>
  <c r="M1903" i="4"/>
  <c r="K2484" i="4"/>
  <c r="L2484" i="4"/>
  <c r="M2484" i="4"/>
  <c r="K2193" i="4"/>
  <c r="L2193" i="4"/>
  <c r="M2193" i="4"/>
  <c r="K2602" i="4"/>
  <c r="L2602" i="4"/>
  <c r="M2602" i="4"/>
  <c r="K3848" i="4"/>
  <c r="L3848" i="4"/>
  <c r="M3848" i="4"/>
  <c r="K2923" i="4"/>
  <c r="L2923" i="4"/>
  <c r="M2923" i="4"/>
  <c r="K1763" i="4"/>
  <c r="L1763" i="4"/>
  <c r="M1763" i="4"/>
  <c r="K2550" i="4"/>
  <c r="L2550" i="4"/>
  <c r="M2550" i="4"/>
  <c r="K1142" i="4"/>
  <c r="L1142" i="4"/>
  <c r="M1142" i="4"/>
  <c r="K2938" i="4"/>
  <c r="L2938" i="4"/>
  <c r="M2938" i="4"/>
  <c r="K2625" i="4"/>
  <c r="L2625" i="4"/>
  <c r="M2625" i="4"/>
  <c r="K3434" i="4"/>
  <c r="L3434" i="4"/>
  <c r="M3434" i="4"/>
  <c r="K2707" i="4"/>
  <c r="L2707" i="4"/>
  <c r="M2707" i="4"/>
  <c r="K2310" i="4"/>
  <c r="L2310" i="4"/>
  <c r="M2310" i="4"/>
  <c r="K2198" i="4"/>
  <c r="L2198" i="4"/>
  <c r="M2198" i="4"/>
  <c r="K1838" i="4"/>
  <c r="L1838" i="4"/>
  <c r="M1838" i="4"/>
  <c r="K401" i="4"/>
  <c r="L401" i="4"/>
  <c r="M401" i="4"/>
  <c r="K2224" i="4"/>
  <c r="L2224" i="4"/>
  <c r="M2224" i="4"/>
  <c r="K1361" i="4"/>
  <c r="L1361" i="4"/>
  <c r="M1361" i="4"/>
  <c r="K1460" i="4"/>
  <c r="L1460" i="4"/>
  <c r="M1460" i="4"/>
  <c r="K3375" i="4"/>
  <c r="L3375" i="4"/>
  <c r="M3375" i="4"/>
  <c r="K2623" i="4"/>
  <c r="L2623" i="4"/>
  <c r="M2623" i="4"/>
  <c r="K3255" i="4"/>
  <c r="L3255" i="4"/>
  <c r="M3255" i="4"/>
  <c r="K1106" i="4"/>
  <c r="L1106" i="4"/>
  <c r="M1106" i="4"/>
  <c r="K2122" i="4"/>
  <c r="L2122" i="4"/>
  <c r="M2122" i="4"/>
  <c r="K2800" i="4"/>
  <c r="L2800" i="4"/>
  <c r="M2800" i="4"/>
  <c r="K491" i="4"/>
  <c r="L491" i="4"/>
  <c r="M491" i="4"/>
  <c r="K975" i="4"/>
  <c r="L975" i="4"/>
  <c r="M975" i="4"/>
  <c r="K2184" i="4"/>
  <c r="L2184" i="4"/>
  <c r="M2184" i="4"/>
  <c r="K2883" i="4"/>
  <c r="L2883" i="4"/>
  <c r="M2883" i="4"/>
  <c r="K2052" i="4"/>
  <c r="L2052" i="4"/>
  <c r="M2052" i="4"/>
  <c r="K1039" i="4"/>
  <c r="L1039" i="4"/>
  <c r="M1039" i="4"/>
  <c r="K880" i="4"/>
  <c r="L880" i="4"/>
  <c r="M880" i="4"/>
  <c r="K2468" i="4"/>
  <c r="L2468" i="4"/>
  <c r="M2468" i="4"/>
  <c r="K2100" i="4"/>
  <c r="L2100" i="4"/>
  <c r="M2100" i="4"/>
  <c r="K3112" i="4"/>
  <c r="L3112" i="4"/>
  <c r="M3112" i="4"/>
  <c r="K1238" i="4"/>
  <c r="L1238" i="4"/>
  <c r="M1238" i="4"/>
  <c r="K2441" i="4"/>
  <c r="L2441" i="4"/>
  <c r="M2441" i="4"/>
  <c r="K1560" i="4"/>
  <c r="L1560" i="4"/>
  <c r="M1560" i="4"/>
  <c r="K2871" i="4"/>
  <c r="L2871" i="4"/>
  <c r="M2871" i="4"/>
  <c r="K2007" i="4"/>
  <c r="L2007" i="4"/>
  <c r="M2007" i="4"/>
  <c r="K1168" i="4"/>
  <c r="L1168" i="4"/>
  <c r="M1168" i="4"/>
  <c r="K1610" i="4"/>
  <c r="L1610" i="4"/>
  <c r="M1610" i="4"/>
  <c r="K3141" i="4"/>
  <c r="L3141" i="4"/>
  <c r="M3141" i="4"/>
  <c r="K3552" i="4"/>
  <c r="L3552" i="4"/>
  <c r="M3552" i="4"/>
  <c r="K1171" i="4"/>
  <c r="L1171" i="4"/>
  <c r="M1171" i="4"/>
  <c r="K762" i="4"/>
  <c r="L762" i="4"/>
  <c r="M762" i="4"/>
  <c r="K488" i="4"/>
  <c r="L488" i="4"/>
  <c r="M488" i="4"/>
  <c r="K2456" i="4"/>
  <c r="L2456" i="4"/>
  <c r="M2456" i="4"/>
  <c r="K240" i="4"/>
  <c r="L240" i="4"/>
  <c r="M240" i="4"/>
  <c r="K2328" i="4"/>
  <c r="L2328" i="4"/>
  <c r="M2328" i="4"/>
  <c r="K1266" i="4"/>
  <c r="L1266" i="4"/>
  <c r="M1266" i="4"/>
  <c r="K2400" i="4"/>
  <c r="L2400" i="4"/>
  <c r="M2400" i="4"/>
  <c r="K2300" i="4"/>
  <c r="L2300" i="4"/>
  <c r="M2300" i="4"/>
  <c r="K996" i="4"/>
  <c r="L996" i="4"/>
  <c r="M996" i="4"/>
  <c r="K215" i="4"/>
  <c r="L215" i="4"/>
  <c r="M215" i="4"/>
  <c r="K717" i="4"/>
  <c r="L717" i="4"/>
  <c r="M717" i="4"/>
  <c r="K3165" i="4"/>
  <c r="L3165" i="4"/>
  <c r="M3165" i="4"/>
  <c r="K3039" i="4"/>
  <c r="L3039" i="4"/>
  <c r="M3039" i="4"/>
  <c r="K2973" i="4"/>
  <c r="L2973" i="4"/>
  <c r="M2973" i="4"/>
  <c r="K1007" i="4"/>
  <c r="L1007" i="4"/>
  <c r="M1007" i="4"/>
  <c r="K2072" i="4"/>
  <c r="L2072" i="4"/>
  <c r="M2072" i="4"/>
  <c r="K3720" i="4"/>
  <c r="L3720" i="4"/>
  <c r="M3720" i="4"/>
  <c r="K3645" i="4"/>
  <c r="L3645" i="4"/>
  <c r="M3645" i="4"/>
  <c r="K1586" i="4"/>
  <c r="L1586" i="4"/>
  <c r="M1586" i="4"/>
  <c r="K649" i="4"/>
  <c r="L649" i="4"/>
  <c r="M649" i="4"/>
  <c r="K3525" i="4"/>
  <c r="L3525" i="4"/>
  <c r="M3525" i="4"/>
  <c r="K730" i="4"/>
  <c r="L730" i="4"/>
  <c r="M730" i="4"/>
  <c r="K2475" i="4"/>
  <c r="L2475" i="4"/>
  <c r="M2475" i="4"/>
  <c r="K534" i="4"/>
  <c r="L534" i="4"/>
  <c r="M534" i="4"/>
  <c r="K773" i="4"/>
  <c r="L773" i="4"/>
  <c r="M773" i="4"/>
  <c r="K383" i="4"/>
  <c r="L383" i="4"/>
  <c r="M383" i="4"/>
  <c r="K572" i="4"/>
  <c r="L572" i="4"/>
  <c r="M572" i="4"/>
  <c r="K1079" i="4"/>
  <c r="L1079" i="4"/>
  <c r="M1079" i="4"/>
  <c r="K3147" i="4"/>
  <c r="L3147" i="4"/>
  <c r="M3147" i="4"/>
  <c r="K922" i="4"/>
  <c r="L922" i="4"/>
  <c r="M922" i="4"/>
  <c r="K2648" i="4"/>
  <c r="L2648" i="4"/>
  <c r="M2648" i="4"/>
  <c r="K512" i="4"/>
  <c r="L512" i="4"/>
  <c r="M512" i="4"/>
  <c r="K1342" i="4"/>
  <c r="L1342" i="4"/>
  <c r="M1342" i="4"/>
  <c r="K3678" i="4"/>
  <c r="L3678" i="4"/>
  <c r="M3678" i="4"/>
  <c r="K2591" i="4"/>
  <c r="L2591" i="4"/>
  <c r="M2591" i="4"/>
  <c r="K1432" i="4"/>
  <c r="L1432" i="4"/>
  <c r="M1432" i="4"/>
  <c r="K1748" i="4"/>
  <c r="L1748" i="4"/>
  <c r="M1748" i="4"/>
  <c r="K2637" i="4"/>
  <c r="L2637" i="4"/>
  <c r="M2637" i="4"/>
  <c r="K1468" i="4"/>
  <c r="L1468" i="4"/>
  <c r="M1468" i="4"/>
  <c r="K627" i="4"/>
  <c r="L627" i="4"/>
  <c r="M627" i="4"/>
  <c r="K2531" i="4"/>
  <c r="L2531" i="4"/>
  <c r="M2531" i="4"/>
  <c r="K3101" i="4"/>
  <c r="L3101" i="4"/>
  <c r="M3101" i="4"/>
  <c r="K192" i="4"/>
  <c r="L192" i="4"/>
  <c r="M192" i="4"/>
  <c r="K3387" i="4"/>
  <c r="L3387" i="4"/>
  <c r="M3387" i="4"/>
  <c r="K2681" i="4"/>
  <c r="L2681" i="4"/>
  <c r="M2681" i="4"/>
  <c r="K2331" i="4"/>
  <c r="L2331" i="4"/>
  <c r="M2331" i="4"/>
  <c r="K1961" i="4"/>
  <c r="L1961" i="4"/>
  <c r="M1961" i="4"/>
  <c r="K609" i="4"/>
  <c r="L609" i="4"/>
  <c r="M609" i="4"/>
  <c r="K646" i="4"/>
  <c r="L646" i="4"/>
  <c r="M646" i="4"/>
  <c r="K329" i="4"/>
  <c r="L329" i="4"/>
  <c r="M329" i="4"/>
  <c r="K549" i="4"/>
  <c r="L549" i="4"/>
  <c r="M549" i="4"/>
  <c r="K2321" i="4"/>
  <c r="L2321" i="4"/>
  <c r="M2321" i="4"/>
  <c r="K3549" i="4"/>
  <c r="L3549" i="4"/>
  <c r="M3549" i="4"/>
  <c r="K3591" i="4"/>
  <c r="L3591" i="4"/>
  <c r="M3591" i="4"/>
  <c r="K1104" i="4"/>
  <c r="L1104" i="4"/>
  <c r="M1104" i="4"/>
  <c r="K3226" i="4"/>
  <c r="L3226" i="4"/>
  <c r="M3226" i="4"/>
  <c r="K2583" i="4"/>
  <c r="L2583" i="4"/>
  <c r="M2583" i="4"/>
  <c r="K208" i="4"/>
  <c r="L208" i="4"/>
  <c r="M208" i="4"/>
  <c r="K2558" i="4"/>
  <c r="L2558" i="4"/>
  <c r="M2558" i="4"/>
  <c r="K2703" i="4"/>
  <c r="L2703" i="4"/>
  <c r="M2703" i="4"/>
  <c r="K2700" i="4"/>
  <c r="L2700" i="4"/>
  <c r="M2700" i="4"/>
  <c r="K2733" i="4"/>
  <c r="L2733" i="4"/>
  <c r="M2733" i="4"/>
  <c r="K253" i="4"/>
  <c r="L253" i="4"/>
  <c r="M253" i="4"/>
  <c r="K1525" i="4"/>
  <c r="L1525" i="4"/>
  <c r="M1525" i="4"/>
  <c r="K227" i="4"/>
  <c r="L227" i="4"/>
  <c r="M227" i="4"/>
  <c r="K1002" i="4"/>
  <c r="L1002" i="4"/>
  <c r="M1002" i="4"/>
  <c r="K3702" i="4"/>
  <c r="L3702" i="4"/>
  <c r="M3702" i="4"/>
  <c r="K70" i="4"/>
  <c r="L70" i="4"/>
  <c r="M70" i="4"/>
  <c r="K2804" i="4"/>
  <c r="L2804" i="4"/>
  <c r="M2804" i="4"/>
  <c r="K3444" i="4"/>
  <c r="L3444" i="4"/>
  <c r="M3444" i="4"/>
  <c r="K2589" i="4"/>
  <c r="L2589" i="4"/>
  <c r="M2589" i="4"/>
  <c r="K3013" i="4"/>
  <c r="L3013" i="4"/>
  <c r="M3013" i="4"/>
  <c r="K3274" i="4"/>
  <c r="L3274" i="4"/>
  <c r="M3274" i="4"/>
  <c r="K3492" i="4"/>
  <c r="L3492" i="4"/>
  <c r="M3492" i="4"/>
  <c r="K641" i="4"/>
  <c r="L641" i="4"/>
  <c r="M641" i="4"/>
  <c r="K354" i="4"/>
  <c r="L354" i="4"/>
  <c r="M354" i="4"/>
  <c r="K267" i="4"/>
  <c r="L267" i="4"/>
  <c r="M267" i="4"/>
  <c r="K3017" i="4"/>
  <c r="L3017" i="4"/>
  <c r="M3017" i="4"/>
  <c r="K2528" i="4"/>
  <c r="L2528" i="4"/>
  <c r="M2528" i="4"/>
  <c r="K3864" i="4"/>
  <c r="L3864" i="4"/>
  <c r="M3864" i="4"/>
  <c r="K754" i="4"/>
  <c r="L754" i="4"/>
  <c r="M754" i="4"/>
  <c r="K3087" i="4"/>
  <c r="L3087" i="4"/>
  <c r="M3087" i="4"/>
  <c r="K1515" i="4"/>
  <c r="L1515" i="4"/>
  <c r="M1515" i="4"/>
  <c r="K465" i="4"/>
  <c r="L465" i="4"/>
  <c r="M465" i="4"/>
  <c r="K1739" i="4"/>
  <c r="L1739" i="4"/>
  <c r="M1739" i="4"/>
  <c r="K3698" i="4"/>
  <c r="L3698" i="4"/>
  <c r="M3698" i="4"/>
  <c r="K696" i="4"/>
  <c r="L696" i="4"/>
  <c r="M696" i="4"/>
  <c r="K1533" i="4"/>
  <c r="L1533" i="4"/>
  <c r="M1533" i="4"/>
  <c r="K2941" i="4"/>
  <c r="L2941" i="4"/>
  <c r="M2941" i="4"/>
  <c r="K1654" i="4"/>
  <c r="L1654" i="4"/>
  <c r="M1654" i="4"/>
  <c r="K1570" i="4"/>
  <c r="L1570" i="4"/>
  <c r="M1570" i="4"/>
  <c r="K3271" i="4"/>
  <c r="L3271" i="4"/>
  <c r="M3271" i="4"/>
  <c r="K3685" i="4"/>
  <c r="L3685" i="4"/>
  <c r="M3685" i="4"/>
  <c r="K3331" i="4"/>
  <c r="L3331" i="4"/>
  <c r="M3331" i="4"/>
  <c r="K1963" i="4"/>
  <c r="L1963" i="4"/>
  <c r="M1963" i="4"/>
  <c r="K480" i="4"/>
  <c r="L480" i="4"/>
  <c r="M480" i="4"/>
  <c r="K2396" i="4"/>
  <c r="L2396" i="4"/>
  <c r="M2396" i="4"/>
  <c r="K3216" i="4"/>
  <c r="L3216" i="4"/>
  <c r="M3216" i="4"/>
  <c r="K543" i="4"/>
  <c r="L543" i="4"/>
  <c r="M543" i="4"/>
  <c r="K878" i="4"/>
  <c r="L878" i="4"/>
  <c r="M878" i="4"/>
  <c r="K1320" i="4"/>
  <c r="L1320" i="4"/>
  <c r="M1320" i="4"/>
  <c r="K3359" i="4"/>
  <c r="L3359" i="4"/>
  <c r="M3359" i="4"/>
  <c r="K1353" i="4"/>
  <c r="L1353" i="4"/>
  <c r="M1353" i="4"/>
  <c r="K2245" i="4"/>
  <c r="L2245" i="4"/>
  <c r="M2245" i="4"/>
  <c r="K870" i="4"/>
  <c r="L870" i="4"/>
  <c r="M870" i="4"/>
  <c r="K2933" i="4"/>
  <c r="L2933" i="4"/>
  <c r="M2933" i="4"/>
  <c r="K3088" i="4"/>
  <c r="L3088" i="4"/>
  <c r="M3088" i="4"/>
  <c r="K3810" i="4"/>
  <c r="L3810" i="4"/>
  <c r="M3810" i="4"/>
  <c r="K2117" i="4"/>
  <c r="L2117" i="4"/>
  <c r="M2117" i="4"/>
  <c r="K3282" i="4"/>
  <c r="L3282" i="4"/>
  <c r="M3282" i="4"/>
  <c r="K1115" i="4"/>
  <c r="L1115" i="4"/>
  <c r="M1115" i="4"/>
  <c r="K2165" i="4"/>
  <c r="L2165" i="4"/>
  <c r="M2165" i="4"/>
  <c r="K2990" i="4"/>
  <c r="L2990" i="4"/>
  <c r="M2990" i="4"/>
  <c r="K1482" i="4"/>
  <c r="L1482" i="4"/>
  <c r="M1482" i="4"/>
  <c r="K844" i="4"/>
  <c r="L844" i="4"/>
  <c r="M844" i="4"/>
  <c r="K2987" i="4"/>
  <c r="L2987" i="4"/>
  <c r="M2987" i="4"/>
  <c r="K2890" i="4"/>
  <c r="L2890" i="4"/>
  <c r="M2890" i="4"/>
  <c r="K1499" i="4"/>
  <c r="L1499" i="4"/>
  <c r="M1499" i="4"/>
  <c r="K1481" i="4"/>
  <c r="L1481" i="4"/>
  <c r="M1481" i="4"/>
  <c r="K2581" i="4"/>
  <c r="L2581" i="4"/>
  <c r="M2581" i="4"/>
  <c r="K1301" i="4"/>
  <c r="L1301" i="4"/>
  <c r="M1301" i="4"/>
  <c r="K2113" i="4"/>
  <c r="L2113" i="4"/>
  <c r="M2113" i="4"/>
  <c r="K3131" i="4"/>
  <c r="L3131" i="4"/>
  <c r="M3131" i="4"/>
  <c r="K3570" i="4"/>
  <c r="L3570" i="4"/>
  <c r="M3570" i="4"/>
  <c r="K976" i="4"/>
  <c r="L976" i="4"/>
  <c r="M976" i="4"/>
  <c r="K3071" i="4"/>
  <c r="L3071" i="4"/>
  <c r="M3071" i="4"/>
  <c r="K2163" i="4"/>
  <c r="L2163" i="4"/>
  <c r="M2163" i="4"/>
  <c r="K1994" i="4"/>
  <c r="L1994" i="4"/>
  <c r="M1994" i="4"/>
  <c r="K1557" i="4"/>
  <c r="L1557" i="4"/>
  <c r="M1557" i="4"/>
  <c r="K3338" i="4"/>
  <c r="L3338" i="4"/>
  <c r="M3338" i="4"/>
  <c r="K3459" i="4"/>
  <c r="L3459" i="4"/>
  <c r="M3459" i="4"/>
  <c r="K3046" i="4"/>
  <c r="L3046" i="4"/>
  <c r="M3046" i="4"/>
  <c r="K2349" i="4"/>
  <c r="L2349" i="4"/>
  <c r="M2349" i="4"/>
  <c r="K760" i="4"/>
  <c r="L760" i="4"/>
  <c r="M760" i="4"/>
  <c r="K3635" i="4"/>
  <c r="L3635" i="4"/>
  <c r="M3635" i="4"/>
  <c r="K3531" i="4"/>
  <c r="L3531" i="4"/>
  <c r="M3531" i="4"/>
  <c r="K2539" i="4"/>
  <c r="L2539" i="4"/>
  <c r="M2539" i="4"/>
  <c r="K3834" i="4"/>
  <c r="L3834" i="4"/>
  <c r="M3834" i="4"/>
  <c r="K1658" i="4"/>
  <c r="L1658" i="4"/>
  <c r="M1658" i="4"/>
  <c r="K2390" i="4"/>
  <c r="L2390" i="4"/>
  <c r="M2390" i="4"/>
  <c r="K169" i="4"/>
  <c r="L169" i="4"/>
  <c r="M169" i="4"/>
  <c r="K1889" i="4"/>
  <c r="L1889" i="4"/>
  <c r="M1889" i="4"/>
  <c r="K1909" i="4"/>
  <c r="L1909" i="4"/>
  <c r="M1909" i="4"/>
  <c r="K134" i="4"/>
  <c r="L134" i="4"/>
  <c r="M134" i="4"/>
  <c r="K1284" i="4"/>
  <c r="L1284" i="4"/>
  <c r="M1284" i="4"/>
  <c r="K1792" i="4"/>
  <c r="L1792" i="4"/>
  <c r="M1792" i="4"/>
  <c r="K3700" i="4"/>
  <c r="L3700" i="4"/>
  <c r="M3700" i="4"/>
  <c r="K2269" i="4"/>
  <c r="L2269" i="4"/>
  <c r="M2269" i="4"/>
  <c r="K1004" i="4"/>
  <c r="L1004" i="4"/>
  <c r="M1004" i="4"/>
  <c r="K3838" i="4"/>
  <c r="L3838" i="4"/>
  <c r="M3838" i="4"/>
  <c r="K2459" i="4"/>
  <c r="L2459" i="4"/>
  <c r="M2459" i="4"/>
  <c r="K2116" i="4"/>
  <c r="L2116" i="4"/>
  <c r="M2116" i="4"/>
  <c r="K2315" i="4"/>
  <c r="L2315" i="4"/>
  <c r="M2315" i="4"/>
  <c r="K1518" i="4"/>
  <c r="L1518" i="4"/>
  <c r="M1518" i="4"/>
  <c r="K3618" i="4"/>
  <c r="L3618" i="4"/>
  <c r="M3618" i="4"/>
  <c r="K2125" i="4"/>
  <c r="L2125" i="4"/>
  <c r="M2125" i="4"/>
  <c r="K693" i="4"/>
  <c r="L693" i="4"/>
  <c r="M693" i="4"/>
  <c r="K1084" i="4"/>
  <c r="L1084" i="4"/>
  <c r="M1084" i="4"/>
  <c r="K3592" i="4"/>
  <c r="L3592" i="4"/>
  <c r="M3592" i="4"/>
  <c r="K1144" i="4"/>
  <c r="L1144" i="4"/>
  <c r="M1144" i="4"/>
  <c r="K154" i="4"/>
  <c r="L154" i="4"/>
  <c r="M154" i="4"/>
  <c r="K350" i="4"/>
  <c r="L350" i="4"/>
  <c r="M350" i="4"/>
  <c r="K89" i="4"/>
  <c r="L89" i="4"/>
  <c r="M89" i="4"/>
  <c r="K962" i="4"/>
  <c r="L962" i="4"/>
  <c r="M962" i="4"/>
  <c r="K3843" i="4"/>
  <c r="L3843" i="4"/>
  <c r="M3843" i="4"/>
  <c r="K919" i="4"/>
  <c r="L919" i="4"/>
  <c r="M919" i="4"/>
  <c r="K1409" i="4"/>
  <c r="L1409" i="4"/>
  <c r="M1409" i="4"/>
  <c r="K3054" i="4"/>
  <c r="L3054" i="4"/>
  <c r="M3054" i="4"/>
  <c r="K2212" i="4"/>
  <c r="L2212" i="4"/>
  <c r="M2212" i="4"/>
  <c r="K492" i="4"/>
  <c r="L492" i="4"/>
  <c r="M492" i="4"/>
  <c r="K585" i="4"/>
  <c r="L585" i="4"/>
  <c r="M585" i="4"/>
  <c r="K2352" i="4"/>
  <c r="L2352" i="4"/>
  <c r="M2352" i="4"/>
  <c r="K825" i="4"/>
  <c r="L825" i="4"/>
  <c r="M825" i="4"/>
  <c r="K3248" i="4"/>
  <c r="L3248" i="4"/>
  <c r="M3248" i="4"/>
  <c r="K3644" i="4"/>
  <c r="L3644" i="4"/>
  <c r="M3644" i="4"/>
  <c r="K242" i="4"/>
  <c r="L242" i="4"/>
  <c r="M242" i="4"/>
  <c r="K176" i="4"/>
  <c r="L176" i="4"/>
  <c r="M176" i="4"/>
  <c r="K3341" i="4"/>
  <c r="L3341" i="4"/>
  <c r="M3341" i="4"/>
  <c r="K3407" i="4"/>
  <c r="L3407" i="4"/>
  <c r="M3407" i="4"/>
  <c r="K245" i="4"/>
  <c r="L245" i="4"/>
  <c r="M245" i="4"/>
  <c r="K86" i="4"/>
  <c r="L86" i="4"/>
  <c r="M86" i="4"/>
  <c r="K737" i="4"/>
  <c r="L737" i="4"/>
  <c r="M737" i="4"/>
  <c r="K2604" i="4"/>
  <c r="L2604" i="4"/>
  <c r="M2604" i="4"/>
  <c r="K3668" i="4"/>
  <c r="L3668" i="4"/>
  <c r="M3668" i="4"/>
  <c r="K3263" i="4"/>
  <c r="L3263" i="4"/>
  <c r="M3263" i="4"/>
  <c r="K912" i="4"/>
  <c r="L912" i="4"/>
  <c r="M912" i="4"/>
  <c r="K1978" i="4"/>
  <c r="L1978" i="4"/>
  <c r="M1978" i="4"/>
  <c r="K1924" i="4"/>
  <c r="L1924" i="4"/>
  <c r="M1924" i="4"/>
  <c r="K630" i="4"/>
  <c r="L630" i="4"/>
  <c r="M630" i="4"/>
  <c r="K876" i="4"/>
  <c r="L876" i="4"/>
  <c r="M876" i="4"/>
  <c r="K3205" i="4"/>
  <c r="L3205" i="4"/>
  <c r="M3205" i="4"/>
  <c r="K925" i="4"/>
  <c r="L925" i="4"/>
  <c r="M925" i="4"/>
  <c r="K3737" i="4"/>
  <c r="L3737" i="4"/>
  <c r="M3737" i="4"/>
  <c r="K103" i="4"/>
  <c r="L103" i="4"/>
  <c r="M103" i="4"/>
  <c r="K2690" i="4"/>
  <c r="L2690" i="4"/>
  <c r="M2690" i="4"/>
  <c r="K1066" i="4"/>
  <c r="L1066" i="4"/>
  <c r="M1066" i="4"/>
  <c r="K2235" i="4"/>
  <c r="L2235" i="4"/>
  <c r="M2235" i="4"/>
  <c r="K2143" i="4"/>
  <c r="L2143" i="4"/>
  <c r="M2143" i="4"/>
  <c r="K335" i="4"/>
  <c r="L335" i="4"/>
  <c r="M335" i="4"/>
  <c r="K124" i="4"/>
  <c r="L124" i="4"/>
  <c r="M124" i="4"/>
  <c r="K672" i="4"/>
  <c r="L672" i="4"/>
  <c r="M672" i="4"/>
  <c r="K1023" i="4"/>
  <c r="L1023" i="4"/>
  <c r="M1023" i="4"/>
  <c r="K1849" i="4"/>
  <c r="L1849" i="4"/>
  <c r="M1849" i="4"/>
  <c r="K1675" i="4"/>
  <c r="L1675" i="4"/>
  <c r="M1675" i="4"/>
  <c r="K2949" i="4"/>
  <c r="L2949" i="4"/>
  <c r="M2949" i="4"/>
  <c r="K2715" i="4"/>
  <c r="L2715" i="4"/>
  <c r="M2715" i="4"/>
  <c r="K1728" i="4"/>
  <c r="L1728" i="4"/>
  <c r="M1728" i="4"/>
  <c r="K211" i="4"/>
  <c r="L211" i="4"/>
  <c r="M211" i="4"/>
  <c r="K855" i="4"/>
  <c r="L855" i="4"/>
  <c r="M855" i="4"/>
  <c r="K2575" i="4"/>
  <c r="L2575" i="4"/>
  <c r="M2575" i="4"/>
  <c r="K651" i="4"/>
  <c r="L651" i="4"/>
  <c r="M651" i="4"/>
  <c r="K409" i="4"/>
  <c r="L409" i="4"/>
  <c r="M409" i="4"/>
  <c r="K2410" i="4"/>
  <c r="L2410" i="4"/>
  <c r="M2410" i="4"/>
  <c r="K3067" i="4"/>
  <c r="L3067" i="4"/>
  <c r="M3067" i="4"/>
  <c r="K1401" i="4"/>
  <c r="L1401" i="4"/>
  <c r="M1401" i="4"/>
  <c r="K2001" i="4"/>
  <c r="L2001" i="4"/>
  <c r="M2001" i="4"/>
  <c r="K2438" i="4"/>
  <c r="L2438" i="4"/>
  <c r="M2438" i="4"/>
  <c r="K3594" i="4"/>
  <c r="L3594" i="4"/>
  <c r="M3594" i="4"/>
  <c r="K3560" i="4"/>
  <c r="L3560" i="4"/>
  <c r="M3560" i="4"/>
  <c r="K1649" i="4"/>
  <c r="L1649" i="4"/>
  <c r="M1649" i="4"/>
  <c r="K1770" i="4"/>
  <c r="L1770" i="4"/>
  <c r="M1770" i="4"/>
  <c r="K2521" i="4"/>
  <c r="L2521" i="4"/>
  <c r="M2521" i="4"/>
  <c r="K3856" i="4"/>
  <c r="L3856" i="4"/>
  <c r="M3856" i="4"/>
  <c r="K203" i="4"/>
  <c r="L203" i="4"/>
  <c r="M203" i="4"/>
  <c r="K1886" i="4"/>
  <c r="L1886" i="4"/>
  <c r="M1886" i="4"/>
  <c r="K2404" i="4"/>
  <c r="L2404" i="4"/>
  <c r="M2404" i="4"/>
  <c r="K498" i="4"/>
  <c r="L498" i="4"/>
  <c r="M498" i="4"/>
  <c r="K1370" i="4"/>
  <c r="L1370" i="4"/>
  <c r="M1370" i="4"/>
  <c r="K3188" i="4"/>
  <c r="L3188" i="4"/>
  <c r="M3188" i="4"/>
  <c r="K2659" i="4"/>
  <c r="L2659" i="4"/>
  <c r="M2659" i="4"/>
  <c r="K2093" i="4"/>
  <c r="L2093" i="4"/>
  <c r="M2093" i="4"/>
  <c r="K2123" i="4"/>
  <c r="L2123" i="4"/>
  <c r="M2123" i="4"/>
  <c r="K3190" i="4"/>
  <c r="L3190" i="4"/>
  <c r="M3190" i="4"/>
  <c r="K2739" i="4"/>
  <c r="L2739" i="4"/>
  <c r="M2739" i="4"/>
  <c r="K1930" i="4"/>
  <c r="L1930" i="4"/>
  <c r="M1930" i="4"/>
  <c r="K2499" i="4"/>
  <c r="L2499" i="4"/>
  <c r="M2499" i="4"/>
  <c r="K1917" i="4"/>
  <c r="L1917" i="4"/>
  <c r="M1917" i="4"/>
  <c r="K663" i="4"/>
  <c r="L663" i="4"/>
  <c r="M663" i="4"/>
  <c r="K946" i="4"/>
  <c r="L946" i="4"/>
  <c r="M946" i="4"/>
  <c r="K3010" i="4"/>
  <c r="L3010" i="4"/>
  <c r="M3010" i="4"/>
  <c r="K483" i="4"/>
  <c r="L483" i="4"/>
  <c r="M483" i="4"/>
  <c r="K2419" i="4"/>
  <c r="L2419" i="4"/>
  <c r="M2419" i="4"/>
  <c r="K1328" i="4"/>
  <c r="L1328" i="4"/>
  <c r="M1328" i="4"/>
  <c r="K3070" i="4"/>
  <c r="L3070" i="4"/>
  <c r="M3070" i="4"/>
  <c r="K1564" i="4"/>
  <c r="L1564" i="4"/>
  <c r="M1564" i="4"/>
  <c r="K1607" i="4"/>
  <c r="L1607" i="4"/>
  <c r="M1607" i="4"/>
  <c r="K1896" i="4"/>
  <c r="L1896" i="4"/>
  <c r="M1896" i="4"/>
  <c r="K3831" i="4"/>
  <c r="L3831" i="4"/>
  <c r="M3831" i="4"/>
  <c r="K2966" i="4"/>
  <c r="L2966" i="4"/>
  <c r="M2966" i="4"/>
  <c r="K942" i="4"/>
  <c r="L942" i="4"/>
  <c r="M942" i="4"/>
  <c r="K931" i="4"/>
  <c r="L931" i="4"/>
  <c r="M931" i="4"/>
  <c r="K2460" i="4"/>
  <c r="L2460" i="4"/>
  <c r="M2460" i="4"/>
  <c r="K3447" i="4"/>
  <c r="L3447" i="4"/>
  <c r="M3447" i="4"/>
  <c r="K1755" i="4"/>
  <c r="L1755" i="4"/>
  <c r="M1755" i="4"/>
  <c r="K3325" i="4"/>
  <c r="L3325" i="4"/>
  <c r="M3325" i="4"/>
  <c r="K1626" i="4"/>
  <c r="L1626" i="4"/>
  <c r="M1626" i="4"/>
  <c r="K1275" i="4"/>
  <c r="L1275" i="4"/>
  <c r="M1275" i="4"/>
  <c r="K1694" i="4"/>
  <c r="L1694" i="4"/>
  <c r="M1694" i="4"/>
  <c r="K2760" i="4"/>
  <c r="L2760" i="4"/>
  <c r="M2760" i="4"/>
  <c r="K959" i="4"/>
  <c r="L959" i="4"/>
  <c r="M959" i="4"/>
  <c r="K3776" i="4"/>
  <c r="L3776" i="4"/>
  <c r="M3776" i="4"/>
  <c r="K2414" i="4"/>
  <c r="L2414" i="4"/>
  <c r="M2414" i="4"/>
  <c r="K3841" i="4"/>
  <c r="L3841" i="4"/>
  <c r="M3841" i="4"/>
  <c r="K3473" i="4"/>
  <c r="L3473" i="4"/>
  <c r="M3473" i="4"/>
  <c r="K2656" i="4"/>
  <c r="L2656" i="4"/>
  <c r="M2656" i="4"/>
  <c r="K1856" i="4"/>
  <c r="L1856" i="4"/>
  <c r="M1856" i="4"/>
  <c r="K224" i="4"/>
  <c r="L224" i="4"/>
  <c r="M224" i="4"/>
  <c r="K784" i="4"/>
  <c r="L784" i="4"/>
  <c r="M784" i="4"/>
  <c r="K2187" i="4"/>
  <c r="L2187" i="4"/>
  <c r="M2187" i="4"/>
  <c r="K1712" i="4"/>
  <c r="L1712" i="4"/>
  <c r="M1712" i="4"/>
  <c r="K1244" i="4"/>
  <c r="L1244" i="4"/>
  <c r="M1244" i="4"/>
  <c r="K1350" i="4"/>
  <c r="L1350" i="4"/>
  <c r="M1350" i="4"/>
  <c r="K63" i="4"/>
  <c r="L63" i="4"/>
  <c r="M63" i="4"/>
  <c r="K1623" i="4"/>
  <c r="L1623" i="4"/>
  <c r="M1623" i="4"/>
  <c r="K3092" i="4"/>
  <c r="L3092" i="4"/>
  <c r="M3092" i="4"/>
  <c r="K1836" i="4"/>
  <c r="L1836" i="4"/>
  <c r="M1836" i="4"/>
  <c r="K346" i="4"/>
  <c r="L346" i="4"/>
  <c r="M346" i="4"/>
  <c r="K3057" i="4"/>
  <c r="L3057" i="4"/>
  <c r="M3057" i="4"/>
  <c r="K78" i="4"/>
  <c r="L78" i="4"/>
  <c r="M78" i="4"/>
  <c r="K3568" i="4"/>
  <c r="L3568" i="4"/>
  <c r="M3568" i="4"/>
  <c r="K1883" i="4"/>
  <c r="L1883" i="4"/>
  <c r="M1883" i="4"/>
  <c r="K1069" i="4"/>
  <c r="L1069" i="4"/>
  <c r="M1069" i="4"/>
  <c r="K1279" i="4"/>
  <c r="L1279" i="4"/>
  <c r="M1279" i="4"/>
  <c r="K2649" i="4"/>
  <c r="L2649" i="4"/>
  <c r="M2649" i="4"/>
  <c r="K2688" i="4"/>
  <c r="L2688" i="4"/>
  <c r="M2688" i="4"/>
  <c r="K3789" i="4"/>
  <c r="L3789" i="4"/>
  <c r="M3789" i="4"/>
  <c r="K2877" i="4"/>
  <c r="L2877" i="4"/>
  <c r="M2877" i="4"/>
  <c r="K2785" i="4"/>
  <c r="L2785" i="4"/>
  <c r="M2785" i="4"/>
  <c r="K2741" i="4"/>
  <c r="L2741" i="4"/>
  <c r="M2741" i="4"/>
  <c r="K2344" i="4"/>
  <c r="L2344" i="4"/>
  <c r="M2344" i="4"/>
  <c r="K758" i="4"/>
  <c r="L758" i="4"/>
  <c r="M758" i="4"/>
  <c r="K3023" i="4"/>
  <c r="L3023" i="4"/>
  <c r="M3023" i="4"/>
  <c r="K1832" i="4"/>
  <c r="L1832" i="4"/>
  <c r="M1832" i="4"/>
  <c r="K3742" i="4"/>
  <c r="L3742" i="4"/>
  <c r="M3742" i="4"/>
  <c r="K3711" i="4"/>
  <c r="L3711" i="4"/>
  <c r="M3711" i="4"/>
  <c r="K2672" i="4"/>
  <c r="L2672" i="4"/>
  <c r="M2672" i="4"/>
  <c r="K2510" i="4"/>
  <c r="L2510" i="4"/>
  <c r="M2510" i="4"/>
  <c r="K956" i="4"/>
  <c r="L956" i="4"/>
  <c r="M956" i="4"/>
  <c r="K2764" i="4"/>
  <c r="L2764" i="4"/>
  <c r="M2764" i="4"/>
  <c r="K1912" i="4"/>
  <c r="L1912" i="4"/>
  <c r="M1912" i="4"/>
  <c r="K2646" i="4"/>
  <c r="L2646" i="4"/>
  <c r="M2646" i="4"/>
  <c r="K902" i="4"/>
  <c r="L902" i="4"/>
  <c r="M902" i="4"/>
  <c r="K2614" i="4"/>
  <c r="L2614" i="4"/>
  <c r="M2614" i="4"/>
  <c r="K1424" i="4"/>
  <c r="L1424" i="4"/>
  <c r="M1424" i="4"/>
  <c r="K3121" i="4"/>
  <c r="L3121" i="4"/>
  <c r="M3121" i="4"/>
  <c r="K2728" i="4"/>
  <c r="L2728" i="4"/>
  <c r="M2728" i="4"/>
  <c r="K1673" i="4"/>
  <c r="L1673" i="4"/>
  <c r="M1673" i="4"/>
  <c r="K3050" i="4"/>
  <c r="L3050" i="4"/>
  <c r="M3050" i="4"/>
  <c r="K311" i="4"/>
  <c r="L311" i="4"/>
  <c r="M311" i="4"/>
  <c r="K462" i="4"/>
  <c r="L462" i="4"/>
  <c r="M462" i="4"/>
  <c r="K2428" i="4"/>
  <c r="L2428" i="4"/>
  <c r="M2428" i="4"/>
  <c r="K2462" i="4"/>
  <c r="L2462" i="4"/>
  <c r="M2462" i="4"/>
  <c r="K3328" i="4"/>
  <c r="L3328" i="4"/>
  <c r="M3328" i="4"/>
  <c r="K2970" i="4"/>
  <c r="L2970" i="4"/>
  <c r="M2970" i="4"/>
  <c r="K3470" i="4"/>
  <c r="L3470" i="4"/>
  <c r="M3470" i="4"/>
  <c r="K107" i="4"/>
  <c r="L107" i="4"/>
  <c r="M107" i="4"/>
  <c r="K2425" i="4"/>
  <c r="L2425" i="4"/>
  <c r="M2425" i="4"/>
  <c r="K1346" i="4"/>
  <c r="L1346" i="4"/>
  <c r="M1346" i="4"/>
  <c r="K546" i="4"/>
  <c r="L546" i="4"/>
  <c r="M546" i="4"/>
  <c r="K2252" i="4"/>
  <c r="L2252" i="4"/>
  <c r="M2252" i="4"/>
  <c r="K3765" i="4"/>
  <c r="L3765" i="4"/>
  <c r="M3765" i="4"/>
  <c r="K2863" i="4"/>
  <c r="L2863" i="4"/>
  <c r="M2863" i="4"/>
  <c r="K2111" i="4"/>
  <c r="L2111" i="4"/>
  <c r="M2111" i="4"/>
  <c r="K2865" i="4"/>
  <c r="L2865" i="4"/>
  <c r="M2865" i="4"/>
  <c r="K3586" i="4"/>
  <c r="L3586" i="4"/>
  <c r="M3586" i="4"/>
  <c r="K1293" i="4"/>
  <c r="L1293" i="4"/>
  <c r="M1293" i="4"/>
  <c r="K1753" i="4"/>
  <c r="L1753" i="4"/>
  <c r="M1753" i="4"/>
  <c r="K3445" i="4"/>
  <c r="L3445" i="4"/>
  <c r="M3445" i="4"/>
  <c r="K121" i="4"/>
  <c r="L121" i="4"/>
  <c r="M121" i="4"/>
  <c r="K1689" i="4"/>
  <c r="L1689" i="4"/>
  <c r="M1689" i="4"/>
  <c r="K2038" i="4"/>
  <c r="L2038" i="4"/>
  <c r="M2038" i="4"/>
  <c r="K937" i="4"/>
  <c r="L937" i="4"/>
  <c r="M937" i="4"/>
  <c r="K1207" i="4"/>
  <c r="L1207" i="4"/>
  <c r="M1207" i="4"/>
  <c r="K3266" i="4"/>
  <c r="L3266" i="4"/>
  <c r="M3266" i="4"/>
  <c r="K1032" i="4"/>
  <c r="L1032" i="4"/>
  <c r="M1032" i="4"/>
  <c r="K3124" i="4"/>
  <c r="L3124" i="4"/>
  <c r="M3124" i="4"/>
  <c r="K3335" i="4"/>
  <c r="L3335" i="4"/>
  <c r="M3335" i="4"/>
  <c r="K1636" i="4"/>
  <c r="L1636" i="4"/>
  <c r="M1636" i="4"/>
  <c r="K3098" i="4"/>
  <c r="L3098" i="4"/>
  <c r="M3098" i="4"/>
  <c r="K734" i="4"/>
  <c r="L734" i="4"/>
  <c r="M734" i="4"/>
  <c r="K3170" i="4"/>
  <c r="L3170" i="4"/>
  <c r="M3170" i="4"/>
  <c r="K2323" i="4"/>
  <c r="L2323" i="4"/>
  <c r="M2323" i="4"/>
  <c r="K3149" i="4"/>
  <c r="L3149" i="4"/>
  <c r="M3149" i="4"/>
  <c r="K484" i="4"/>
  <c r="L484" i="4"/>
  <c r="M484" i="4"/>
  <c r="K1326" i="4"/>
  <c r="L1326" i="4"/>
  <c r="M1326" i="4"/>
  <c r="K712" i="4"/>
  <c r="L712" i="4"/>
  <c r="M712" i="4"/>
  <c r="K3421" i="4"/>
  <c r="L3421" i="4"/>
  <c r="M3421" i="4"/>
  <c r="K3577" i="4"/>
  <c r="L3577" i="4"/>
  <c r="M3577" i="4"/>
  <c r="K3802" i="4"/>
  <c r="L3802" i="4"/>
  <c r="M3802" i="4"/>
  <c r="K1668" i="4"/>
  <c r="L1668" i="4"/>
  <c r="M1668" i="4"/>
  <c r="K989" i="4"/>
  <c r="L989" i="4"/>
  <c r="M989" i="4"/>
  <c r="K3665" i="4"/>
  <c r="L3665" i="4"/>
  <c r="M3665" i="4"/>
  <c r="K2496" i="4"/>
  <c r="L2496" i="4"/>
  <c r="M2496" i="4"/>
  <c r="K1758" i="4"/>
  <c r="L1758" i="4"/>
  <c r="M1758" i="4"/>
  <c r="K810" i="4"/>
  <c r="L810" i="4"/>
  <c r="M810" i="4"/>
  <c r="K206" i="4"/>
  <c r="L206" i="4"/>
  <c r="M206" i="4"/>
  <c r="K3000" i="4"/>
  <c r="L3000" i="4"/>
  <c r="M3000" i="4"/>
  <c r="K428" i="4"/>
  <c r="L428" i="4"/>
  <c r="M428" i="4"/>
  <c r="K686" i="4"/>
  <c r="L686" i="4"/>
  <c r="M686" i="4"/>
  <c r="K1536" i="4"/>
  <c r="L1536" i="4"/>
  <c r="M1536" i="4"/>
  <c r="K1122" i="4"/>
  <c r="L1122" i="4"/>
  <c r="M1122" i="4"/>
  <c r="K896" i="4"/>
  <c r="L896" i="4"/>
  <c r="M896" i="4"/>
  <c r="K1965" i="4"/>
  <c r="L1965" i="4"/>
  <c r="M1965" i="4"/>
  <c r="K3670" i="4"/>
  <c r="L3670" i="4"/>
  <c r="M3670" i="4"/>
  <c r="K2161" i="4"/>
  <c r="L2161" i="4"/>
  <c r="M2161" i="4"/>
  <c r="K709" i="4"/>
  <c r="L709" i="4"/>
  <c r="M709" i="4"/>
  <c r="K3177" i="4"/>
  <c r="L3177" i="4"/>
  <c r="M3177" i="4"/>
  <c r="K500" i="4"/>
  <c r="L500" i="4"/>
  <c r="M500" i="4"/>
  <c r="K2185" i="4"/>
  <c r="L2185" i="4"/>
  <c r="M2185" i="4"/>
  <c r="K1102" i="4"/>
  <c r="L1102" i="4"/>
  <c r="M1102" i="4"/>
  <c r="K2436" i="4"/>
  <c r="L2436" i="4"/>
  <c r="M2436" i="4"/>
  <c r="K1026" i="4"/>
  <c r="L1026" i="4"/>
  <c r="M1026" i="4"/>
  <c r="K1615" i="4"/>
  <c r="L1615" i="4"/>
  <c r="M1615" i="4"/>
  <c r="K2219" i="4"/>
  <c r="L2219" i="4"/>
  <c r="M2219" i="4"/>
  <c r="K2367" i="4"/>
  <c r="L2367" i="4"/>
  <c r="M2367" i="4"/>
  <c r="K3043" i="4"/>
  <c r="L3043" i="4"/>
  <c r="M3043" i="4"/>
  <c r="K2754" i="4"/>
  <c r="L2754" i="4"/>
  <c r="M2754" i="4"/>
  <c r="K3615" i="4"/>
  <c r="L3615" i="4"/>
  <c r="M3615" i="4"/>
  <c r="K2392" i="4"/>
  <c r="L2392" i="4"/>
  <c r="M2392" i="4"/>
  <c r="K3544" i="4"/>
  <c r="L3544" i="4"/>
  <c r="M3544" i="4"/>
  <c r="K2281" i="4"/>
  <c r="L2281" i="4"/>
  <c r="M2281" i="4"/>
  <c r="K526" i="4"/>
  <c r="L526" i="4"/>
  <c r="M526" i="4"/>
  <c r="K172" i="4"/>
  <c r="L172" i="4"/>
  <c r="M172" i="4"/>
  <c r="K138" i="4"/>
  <c r="L138" i="4"/>
  <c r="M138" i="4"/>
  <c r="K2134" i="4"/>
  <c r="L2134" i="4"/>
  <c r="M2134" i="4"/>
  <c r="K1798" i="4"/>
  <c r="L1798" i="4"/>
  <c r="M1798" i="4"/>
  <c r="K1189" i="4"/>
  <c r="L1189" i="4"/>
  <c r="M1189" i="4"/>
  <c r="K1076" i="4"/>
  <c r="L1076" i="4"/>
  <c r="M1076" i="4"/>
  <c r="K3153" i="4"/>
  <c r="L3153" i="4"/>
  <c r="M3153" i="4"/>
  <c r="K330" i="4"/>
  <c r="L330" i="4"/>
  <c r="M330" i="4"/>
  <c r="K2377" i="4"/>
  <c r="L2377" i="4"/>
  <c r="M2377" i="4"/>
  <c r="K374" i="4"/>
  <c r="L374" i="4"/>
  <c r="M374" i="4"/>
  <c r="K3813" i="4"/>
  <c r="L3813" i="4"/>
  <c r="M3813" i="4"/>
  <c r="K790" i="4"/>
  <c r="L790" i="4"/>
  <c r="M790" i="4"/>
  <c r="K2722" i="4"/>
  <c r="L2722" i="4"/>
  <c r="M2722" i="4"/>
  <c r="K1202" i="4"/>
  <c r="L1202" i="4"/>
  <c r="M1202" i="4"/>
  <c r="K1427" i="4"/>
  <c r="L1427" i="4"/>
  <c r="M1427" i="4"/>
  <c r="K1036" i="4"/>
  <c r="L1036" i="4"/>
  <c r="M1036" i="4"/>
  <c r="K2297" i="4"/>
  <c r="L2297" i="4"/>
  <c r="M2297" i="4"/>
  <c r="K3245" i="4"/>
  <c r="L3245" i="4"/>
  <c r="M3245" i="4"/>
  <c r="K452" i="4"/>
  <c r="L452" i="4"/>
  <c r="M452" i="4"/>
  <c r="K1685" i="4"/>
  <c r="L1685" i="4"/>
  <c r="M1685" i="4"/>
  <c r="K2275" i="4"/>
  <c r="L2275" i="4"/>
  <c r="M2275" i="4"/>
  <c r="K343" i="4"/>
  <c r="L343" i="4"/>
  <c r="M343" i="4"/>
  <c r="K486" i="4"/>
  <c r="L486" i="4"/>
  <c r="M486" i="4"/>
  <c r="K1927" i="4"/>
  <c r="L1927" i="4"/>
  <c r="M1927" i="4"/>
  <c r="K3782" i="4"/>
  <c r="L3782" i="4"/>
  <c r="M3782" i="4"/>
  <c r="K3379" i="4"/>
  <c r="L3379" i="4"/>
  <c r="M3379" i="4"/>
  <c r="K2371" i="4"/>
  <c r="L2371" i="4"/>
  <c r="M2371" i="4"/>
  <c r="K1781" i="4"/>
  <c r="L1781" i="4"/>
  <c r="M1781" i="4"/>
  <c r="K2857" i="4"/>
  <c r="L2857" i="4"/>
  <c r="M2857" i="4"/>
  <c r="K3352" i="4"/>
  <c r="L3352" i="4"/>
  <c r="M3352" i="4"/>
  <c r="K1826" i="4"/>
  <c r="L1826" i="4"/>
  <c r="M1826" i="4"/>
  <c r="K2454" i="4"/>
  <c r="L2454" i="4"/>
  <c r="M2454" i="4"/>
  <c r="K2830" i="4"/>
  <c r="L2830" i="4"/>
  <c r="M2830" i="4"/>
  <c r="K1583" i="4"/>
  <c r="L1583" i="4"/>
  <c r="M1583" i="4"/>
  <c r="K2233" i="4"/>
  <c r="L2233" i="4"/>
  <c r="M2233" i="4"/>
  <c r="K2489" i="4"/>
  <c r="L2489" i="4"/>
  <c r="M2489" i="4"/>
  <c r="K147" i="4"/>
  <c r="L147" i="4"/>
  <c r="M147" i="4"/>
  <c r="K1756" i="4"/>
  <c r="L1756" i="4"/>
  <c r="M1756" i="4"/>
  <c r="K1261" i="4"/>
  <c r="L1261" i="4"/>
  <c r="M1261" i="4"/>
  <c r="K81" i="4"/>
  <c r="L81" i="4"/>
  <c r="M81" i="4"/>
  <c r="K3682" i="4"/>
  <c r="L3682" i="4"/>
  <c r="M3682" i="4"/>
  <c r="K2664" i="4"/>
  <c r="L2664" i="4"/>
  <c r="M2664" i="4"/>
  <c r="K523" i="4"/>
  <c r="L523" i="4"/>
  <c r="M523" i="4"/>
  <c r="K2014" i="4"/>
  <c r="L2014" i="4"/>
  <c r="M2014" i="4"/>
  <c r="K3144" i="4"/>
  <c r="L3144" i="4"/>
  <c r="M3144" i="4"/>
  <c r="K1158" i="4"/>
  <c r="L1158" i="4"/>
  <c r="M1158" i="4"/>
  <c r="K3267" i="4"/>
  <c r="L3267" i="4"/>
  <c r="M3267" i="4"/>
  <c r="K2424" i="4"/>
  <c r="L2424" i="4"/>
  <c r="M2424" i="4"/>
  <c r="K3655" i="4"/>
  <c r="L3655" i="4"/>
  <c r="M3655" i="4"/>
  <c r="K1919" i="4"/>
  <c r="L1919" i="4"/>
  <c r="M1919" i="4"/>
  <c r="K1853" i="4"/>
  <c r="L1853" i="4"/>
  <c r="M1853" i="4"/>
  <c r="K1872" i="4"/>
  <c r="L1872" i="4"/>
  <c r="M1872" i="4"/>
  <c r="K2445" i="4"/>
  <c r="L2445" i="4"/>
  <c r="M2445" i="4"/>
  <c r="K2665" i="4"/>
  <c r="L2665" i="4"/>
  <c r="M2665" i="4"/>
  <c r="K3758" i="4"/>
  <c r="L3758" i="4"/>
  <c r="M3758" i="4"/>
  <c r="K1205" i="4"/>
  <c r="L1205" i="4"/>
  <c r="M1205" i="4"/>
  <c r="K583" i="4"/>
  <c r="L583" i="4"/>
  <c r="M583" i="4"/>
  <c r="K1192" i="4"/>
  <c r="L1192" i="4"/>
  <c r="M1192" i="4"/>
  <c r="K518" i="4"/>
  <c r="L518" i="4"/>
  <c r="M518" i="4"/>
  <c r="K2024" i="4"/>
  <c r="L2024" i="4"/>
  <c r="M2024" i="4"/>
  <c r="K1692" i="4"/>
  <c r="L1692" i="4"/>
  <c r="M1692" i="4"/>
  <c r="K2326" i="4"/>
  <c r="L2326" i="4"/>
  <c r="M2326" i="4"/>
  <c r="K365" i="4"/>
  <c r="L365" i="4"/>
  <c r="M365" i="4"/>
  <c r="K779" i="4"/>
  <c r="L779" i="4"/>
  <c r="M779" i="4"/>
  <c r="K1478" i="4"/>
  <c r="L1478" i="4"/>
  <c r="M1478" i="4"/>
  <c r="K727" i="4"/>
  <c r="L727" i="4"/>
  <c r="M727" i="4"/>
  <c r="K2797" i="4"/>
  <c r="L2797" i="4"/>
  <c r="M2797" i="4"/>
  <c r="K3673" i="4"/>
  <c r="L3673" i="4"/>
  <c r="M3673" i="4"/>
  <c r="K1816" i="4"/>
  <c r="L1816" i="4"/>
  <c r="M1816" i="4"/>
  <c r="K1493" i="4"/>
  <c r="L1493" i="4"/>
  <c r="M1493" i="4"/>
  <c r="K3718" i="4"/>
  <c r="L3718" i="4"/>
  <c r="M3718" i="4"/>
  <c r="K2121" i="4"/>
  <c r="L2121" i="4"/>
  <c r="M2121" i="4"/>
  <c r="K1719" i="4"/>
  <c r="L1719" i="4"/>
  <c r="M1719" i="4"/>
  <c r="K1656" i="4"/>
  <c r="L1656" i="4"/>
  <c r="M1656" i="4"/>
  <c r="K750" i="4"/>
  <c r="L750" i="4"/>
  <c r="M750" i="4"/>
  <c r="K2166" i="4"/>
  <c r="L2166" i="4"/>
  <c r="M2166" i="4"/>
  <c r="K2103" i="4"/>
  <c r="L2103" i="4"/>
  <c r="M2103" i="4"/>
  <c r="K2280" i="4"/>
  <c r="L2280" i="4"/>
  <c r="M2280" i="4"/>
  <c r="K460" i="4"/>
  <c r="L460" i="4"/>
  <c r="M460" i="4"/>
  <c r="K701" i="4"/>
  <c r="L701" i="4"/>
  <c r="M701" i="4"/>
  <c r="K141" i="4"/>
  <c r="L141" i="4"/>
  <c r="M141" i="4"/>
  <c r="K2880" i="4"/>
  <c r="L2880" i="4"/>
  <c r="M2880" i="4"/>
  <c r="K2056" i="4"/>
  <c r="L2056" i="4"/>
  <c r="M2056" i="4"/>
  <c r="K2609" i="4"/>
  <c r="L2609" i="4"/>
  <c r="M2609" i="4"/>
  <c r="K381" i="4"/>
  <c r="L381" i="4"/>
  <c r="M381" i="4"/>
  <c r="K2259" i="4"/>
  <c r="L2259" i="4"/>
  <c r="M2259" i="4"/>
  <c r="K3520" i="4"/>
  <c r="L3520" i="4"/>
  <c r="M3520" i="4"/>
  <c r="K3372" i="4"/>
  <c r="L3372" i="4"/>
  <c r="M3372" i="4"/>
  <c r="K1295" i="4"/>
  <c r="L1295" i="4"/>
  <c r="M1295" i="4"/>
  <c r="K1940" i="4"/>
  <c r="L1940" i="4"/>
  <c r="M1940" i="4"/>
  <c r="K1713" i="4"/>
  <c r="L1713" i="4"/>
  <c r="M1713" i="4"/>
  <c r="K2502" i="4"/>
  <c r="L2502" i="4"/>
  <c r="M2502" i="4"/>
  <c r="K3439" i="4"/>
  <c r="L3439" i="4"/>
  <c r="M3439" i="4"/>
  <c r="K540" i="4"/>
  <c r="L540" i="4"/>
  <c r="M540" i="4"/>
  <c r="K189" i="4"/>
  <c r="L189" i="4"/>
  <c r="M189" i="4"/>
  <c r="K1388" i="4"/>
  <c r="L1388" i="4"/>
  <c r="M1388" i="4"/>
  <c r="K2046" i="4"/>
  <c r="L2046" i="4"/>
  <c r="M2046" i="4"/>
  <c r="K3496" i="4"/>
  <c r="L3496" i="4"/>
  <c r="M3496" i="4"/>
  <c r="K3818" i="4"/>
  <c r="L3818" i="4"/>
  <c r="M3818" i="4"/>
  <c r="K3191" i="4"/>
  <c r="L3191" i="4"/>
  <c r="M3191" i="4"/>
  <c r="K1444" i="4"/>
  <c r="L1444" i="4"/>
  <c r="M1444" i="4"/>
  <c r="K3195" i="4"/>
  <c r="L3195" i="4"/>
  <c r="M3195" i="4"/>
  <c r="K528" i="4"/>
  <c r="L528" i="4"/>
  <c r="M528" i="4"/>
  <c r="K993" i="4"/>
  <c r="L993" i="4"/>
  <c r="M993" i="4"/>
  <c r="K3584" i="4"/>
  <c r="L3584" i="4"/>
  <c r="M3584" i="4"/>
  <c r="K1541" i="4"/>
  <c r="L1541" i="4"/>
  <c r="M1541" i="4"/>
  <c r="K2282" i="4"/>
  <c r="L2282" i="4"/>
  <c r="M2282" i="4"/>
  <c r="K553" i="4"/>
  <c r="L553" i="4"/>
  <c r="M553" i="4"/>
  <c r="K2178" i="4"/>
  <c r="L2178" i="4"/>
  <c r="M2178" i="4"/>
  <c r="K60" i="4"/>
  <c r="L60" i="4"/>
  <c r="M60" i="4"/>
  <c r="K50" i="4"/>
  <c r="L50" i="4"/>
  <c r="M50" i="4"/>
  <c r="K3793" i="4"/>
  <c r="L3793" i="4"/>
  <c r="M3793" i="4"/>
  <c r="K2704" i="4"/>
  <c r="L2704" i="4"/>
  <c r="M2704" i="4"/>
  <c r="K2088" i="4"/>
  <c r="L2088" i="4"/>
  <c r="M2088" i="4"/>
  <c r="K3269" i="4"/>
  <c r="L3269" i="4"/>
  <c r="M3269" i="4"/>
  <c r="K1945" i="4"/>
  <c r="L1945" i="4"/>
  <c r="M1945" i="4"/>
  <c r="K1029" i="4"/>
  <c r="L1029" i="4"/>
  <c r="M1029" i="4"/>
  <c r="K1249" i="4"/>
  <c r="L1249" i="4"/>
  <c r="M1249" i="4"/>
  <c r="K3090" i="4"/>
  <c r="L3090" i="4"/>
  <c r="M3090" i="4"/>
  <c r="K770" i="4"/>
  <c r="L770" i="4"/>
  <c r="M770" i="4"/>
  <c r="K478" i="4"/>
  <c r="L478" i="4"/>
  <c r="M478" i="4"/>
  <c r="K3065" i="4"/>
  <c r="L3065" i="4"/>
  <c r="M3065" i="4"/>
  <c r="K3278" i="4"/>
  <c r="L3278" i="4"/>
  <c r="M3278" i="4"/>
  <c r="K2808" i="4"/>
  <c r="L2808" i="4"/>
  <c r="M2808" i="4"/>
  <c r="K1581" i="4"/>
  <c r="L1581" i="4"/>
  <c r="M1581" i="4"/>
  <c r="K2547" i="4"/>
  <c r="L2547" i="4"/>
  <c r="M2547" i="4"/>
  <c r="K2097" i="4"/>
  <c r="L2097" i="4"/>
  <c r="M2097" i="4"/>
  <c r="K3874" i="4"/>
  <c r="L3874" i="4"/>
  <c r="M3874" i="4"/>
  <c r="K1618" i="4"/>
  <c r="L1618" i="4"/>
  <c r="M1618" i="4"/>
  <c r="K2324" i="4"/>
  <c r="L2324" i="4"/>
  <c r="M2324" i="4"/>
  <c r="K1643" i="4"/>
  <c r="L1643" i="4"/>
  <c r="M1643" i="4"/>
  <c r="K1181" i="4"/>
  <c r="L1181" i="4"/>
  <c r="M1181" i="4"/>
  <c r="K279" i="4"/>
  <c r="L279" i="4"/>
  <c r="M279" i="4"/>
  <c r="K3816" i="4"/>
  <c r="L3816" i="4"/>
  <c r="M3816" i="4"/>
  <c r="K592" i="4"/>
  <c r="L592" i="4"/>
  <c r="M592" i="4"/>
  <c r="K82" i="4"/>
  <c r="L82" i="4"/>
  <c r="M82" i="4"/>
  <c r="K3231" i="4"/>
  <c r="L3231" i="4"/>
  <c r="M3231" i="4"/>
  <c r="K2846" i="4"/>
  <c r="L2846" i="4"/>
  <c r="M2846" i="4"/>
  <c r="K828" i="4"/>
  <c r="L828" i="4"/>
  <c r="M828" i="4"/>
  <c r="K1805" i="4"/>
  <c r="L1805" i="4"/>
  <c r="M1805" i="4"/>
  <c r="K3115" i="4"/>
  <c r="L3115" i="4"/>
  <c r="M3115" i="4"/>
  <c r="K3280" i="4"/>
  <c r="L3280" i="4"/>
  <c r="M3280" i="4"/>
  <c r="K1119" i="4"/>
  <c r="L1119" i="4"/>
  <c r="M1119" i="4"/>
  <c r="K469" i="4"/>
  <c r="L469" i="4"/>
  <c r="M469" i="4"/>
  <c r="K2868" i="4"/>
  <c r="L2868" i="4"/>
  <c r="M2868" i="4"/>
  <c r="K2190" i="4"/>
  <c r="L2190" i="4"/>
  <c r="M2190" i="4"/>
  <c r="K277" i="4"/>
  <c r="L277" i="4"/>
  <c r="M277" i="4"/>
  <c r="K753" i="4"/>
  <c r="L753" i="4"/>
  <c r="M753" i="4"/>
  <c r="K1814" i="4"/>
  <c r="L1814" i="4"/>
  <c r="M1814" i="4"/>
  <c r="K3110" i="4"/>
  <c r="L3110" i="4"/>
  <c r="M3110" i="4"/>
  <c r="K2049" i="4"/>
  <c r="L2049" i="4"/>
  <c r="M2049" i="4"/>
  <c r="K3800" i="4"/>
  <c r="L3800" i="4"/>
  <c r="M3800" i="4"/>
  <c r="K894" i="4"/>
  <c r="L894" i="4"/>
  <c r="M894" i="4"/>
  <c r="K387" i="4"/>
  <c r="L387" i="4"/>
  <c r="M387" i="4"/>
  <c r="K299" i="4"/>
  <c r="L299" i="4"/>
  <c r="M299" i="4"/>
  <c r="K1600" i="4"/>
  <c r="L1600" i="4"/>
  <c r="M1600" i="4"/>
  <c r="K820" i="4"/>
  <c r="L820" i="4"/>
  <c r="M820" i="4"/>
  <c r="K3609" i="4"/>
  <c r="L3609" i="4"/>
  <c r="M3609" i="4"/>
  <c r="K325" i="4"/>
  <c r="L325" i="4"/>
  <c r="M325" i="4"/>
  <c r="K3828" i="4"/>
  <c r="L3828" i="4"/>
  <c r="M3828" i="4"/>
  <c r="K3625" i="4"/>
  <c r="L3625" i="4"/>
  <c r="M3625" i="4"/>
  <c r="K2775" i="4"/>
  <c r="L2775" i="4"/>
  <c r="M2775" i="4"/>
  <c r="K2931" i="4"/>
  <c r="L2931" i="4"/>
  <c r="M2931" i="4"/>
  <c r="K3443" i="4"/>
  <c r="L3443" i="4"/>
  <c r="M3443" i="4"/>
  <c r="K1869" i="4"/>
  <c r="L1869" i="4"/>
  <c r="M1869" i="4"/>
  <c r="K1799" i="4"/>
  <c r="L1799" i="4"/>
  <c r="M1799" i="4"/>
  <c r="K2105" i="4"/>
  <c r="L2105" i="4"/>
  <c r="M2105" i="4"/>
  <c r="K1384" i="4"/>
  <c r="L1384" i="4"/>
  <c r="M1384" i="4"/>
  <c r="K502" i="4"/>
  <c r="L502" i="4"/>
  <c r="M502" i="4"/>
  <c r="K3243" i="4"/>
  <c r="L3243" i="4"/>
  <c r="M3243" i="4"/>
  <c r="K2813" i="4"/>
  <c r="L2813" i="4"/>
  <c r="M2813" i="4"/>
  <c r="K742" i="4"/>
  <c r="L742" i="4"/>
  <c r="M742" i="4"/>
  <c r="K3285" i="4"/>
  <c r="L3285" i="4"/>
  <c r="M3285" i="4"/>
  <c r="K2364" i="4"/>
  <c r="L2364" i="4"/>
  <c r="M2364" i="4"/>
  <c r="K818" i="4"/>
  <c r="L818" i="4"/>
  <c r="M818" i="4"/>
  <c r="K2248" i="4"/>
  <c r="L2248" i="4"/>
  <c r="M2248" i="4"/>
  <c r="K3413" i="4"/>
  <c r="L3413" i="4"/>
  <c r="M3413" i="4"/>
  <c r="K1199" i="4"/>
  <c r="L1199" i="4"/>
  <c r="M1199" i="4"/>
  <c r="K2078" i="4"/>
  <c r="L2078" i="4"/>
  <c r="M2078" i="4"/>
  <c r="K1394" i="4"/>
  <c r="L1394" i="4"/>
  <c r="M1394" i="4"/>
  <c r="K412" i="4"/>
  <c r="L412" i="4"/>
  <c r="M412" i="4"/>
  <c r="K3233" i="4"/>
  <c r="L3233" i="4"/>
  <c r="M3233" i="4"/>
  <c r="K1336" i="4"/>
  <c r="L1336" i="4"/>
  <c r="M1336" i="4"/>
  <c r="K3465" i="4"/>
  <c r="L3465" i="4"/>
  <c r="M3465" i="4"/>
  <c r="K2872" i="4"/>
  <c r="L2872" i="4"/>
  <c r="M2872" i="4"/>
  <c r="K1661" i="4"/>
  <c r="L1661" i="4"/>
  <c r="M1661" i="4"/>
  <c r="K1098" i="4"/>
  <c r="L1098" i="4"/>
  <c r="M1098" i="4"/>
  <c r="K1146" i="4"/>
  <c r="L1146" i="4"/>
  <c r="M1146" i="4"/>
  <c r="K308" i="4"/>
  <c r="L308" i="4"/>
  <c r="M308" i="4"/>
  <c r="K97" i="4"/>
  <c r="L97" i="4"/>
  <c r="M97" i="4"/>
  <c r="K1269" i="4"/>
  <c r="L1269" i="4"/>
  <c r="M1269" i="4"/>
  <c r="K814" i="4"/>
  <c r="L814" i="4"/>
  <c r="M814" i="4"/>
  <c r="K1997" i="4"/>
  <c r="L1997" i="4"/>
  <c r="M1997" i="4"/>
  <c r="K170" i="4"/>
  <c r="L170" i="4"/>
  <c r="M170" i="4"/>
  <c r="K2618" i="4"/>
  <c r="L2618" i="4"/>
  <c r="M2618" i="4"/>
  <c r="K1059" i="4"/>
  <c r="L1059" i="4"/>
  <c r="M1059" i="4"/>
  <c r="K3689" i="4"/>
  <c r="L3689" i="4"/>
  <c r="M3689" i="4"/>
  <c r="K963" i="4"/>
  <c r="L963" i="4"/>
  <c r="M963" i="4"/>
  <c r="K2452" i="4"/>
  <c r="L2452" i="4"/>
  <c r="M2452" i="4"/>
  <c r="K2823" i="4"/>
  <c r="L2823" i="4"/>
  <c r="M2823" i="4"/>
  <c r="K1934" i="4"/>
  <c r="L1934" i="4"/>
  <c r="M1934" i="4"/>
  <c r="K1345" i="4"/>
  <c r="L1345" i="4"/>
  <c r="M1345" i="4"/>
  <c r="K1975" i="4"/>
  <c r="L1975" i="4"/>
  <c r="M1975" i="4"/>
  <c r="K683" i="4"/>
  <c r="L683" i="4"/>
  <c r="M683" i="4"/>
  <c r="K3235" i="4"/>
  <c r="L3235" i="4"/>
  <c r="M3235" i="4"/>
  <c r="K509" i="4"/>
  <c r="L509" i="4"/>
  <c r="M509" i="4"/>
  <c r="K362" i="4"/>
  <c r="L362" i="4"/>
  <c r="M362" i="4"/>
  <c r="K3410" i="4"/>
  <c r="L3410" i="4"/>
  <c r="M3410" i="4"/>
  <c r="K2035" i="4"/>
  <c r="L2035" i="4"/>
  <c r="M2035" i="4"/>
  <c r="K84" i="4"/>
  <c r="L84" i="4"/>
  <c r="M84" i="4"/>
  <c r="K3346" i="4"/>
  <c r="L3346" i="4"/>
  <c r="M3346" i="4"/>
  <c r="K144" i="4"/>
  <c r="L144" i="4"/>
  <c r="M144" i="4"/>
  <c r="K2474" i="4"/>
  <c r="L2474" i="4"/>
  <c r="M2474" i="4"/>
  <c r="K3261" i="4"/>
  <c r="L3261" i="4"/>
  <c r="M3261" i="4"/>
  <c r="K1725" i="4"/>
  <c r="L1725" i="4"/>
  <c r="M1725" i="4"/>
  <c r="K1876" i="4"/>
  <c r="L1876" i="4"/>
  <c r="M1876" i="4"/>
  <c r="K1539" i="4"/>
  <c r="L1539" i="4"/>
  <c r="M1539" i="4"/>
  <c r="K2017" i="4"/>
  <c r="L2017" i="4"/>
  <c r="M2017" i="4"/>
  <c r="K1052" i="4"/>
  <c r="L1052" i="4"/>
  <c r="M1052" i="4"/>
  <c r="K596" i="4"/>
  <c r="L596" i="4"/>
  <c r="M596" i="4"/>
  <c r="K3395" i="4"/>
  <c r="L3395" i="4"/>
  <c r="M3395" i="4"/>
  <c r="K3228" i="4"/>
  <c r="L3228" i="4"/>
  <c r="M3228" i="4"/>
  <c r="K1145" i="4"/>
  <c r="L1145" i="4"/>
  <c r="M1145" i="4"/>
  <c r="K2064" i="4"/>
  <c r="L2064" i="4"/>
  <c r="M2064" i="4"/>
  <c r="K796" i="4"/>
  <c r="L796" i="4"/>
  <c r="M796" i="4"/>
  <c r="K704" i="4"/>
  <c r="L704" i="4"/>
  <c r="M704" i="4"/>
  <c r="K3751" i="4"/>
  <c r="L3751" i="4"/>
  <c r="M3751" i="4"/>
  <c r="K671" i="4"/>
  <c r="L671" i="4"/>
  <c r="M671" i="4"/>
  <c r="K1619" i="4"/>
  <c r="L1619" i="4"/>
  <c r="M1619" i="4"/>
  <c r="K231" i="4"/>
  <c r="L231" i="4"/>
  <c r="M231" i="4"/>
  <c r="K792" i="4"/>
  <c r="L792" i="4"/>
  <c r="M792" i="4"/>
  <c r="K3061" i="4"/>
  <c r="L3061" i="4"/>
  <c r="M3061" i="4"/>
  <c r="K1646" i="4"/>
  <c r="L1646" i="4"/>
  <c r="M1646" i="4"/>
  <c r="K3715" i="4"/>
  <c r="L3715" i="4"/>
  <c r="M3715" i="4"/>
  <c r="K1021" i="4"/>
  <c r="L1021" i="4"/>
  <c r="M1021" i="4"/>
  <c r="K3252" i="4"/>
  <c r="L3252" i="4"/>
  <c r="M3252" i="4"/>
  <c r="K1742" i="4"/>
  <c r="L1742" i="4"/>
  <c r="M1742" i="4"/>
  <c r="K104" i="4"/>
  <c r="L104" i="4"/>
  <c r="M104" i="4"/>
  <c r="K3084" i="4"/>
  <c r="L3084" i="4"/>
  <c r="M3084" i="4"/>
  <c r="K1138" i="4"/>
  <c r="L1138" i="4"/>
  <c r="M1138" i="4"/>
  <c r="K2818" i="4"/>
  <c r="L2818" i="4"/>
  <c r="M2818" i="4"/>
  <c r="K2584" i="4"/>
  <c r="L2584" i="4"/>
  <c r="M2584" i="4"/>
  <c r="K1436" i="4"/>
  <c r="L1436" i="4"/>
  <c r="M1436" i="4"/>
  <c r="K3015" i="4"/>
  <c r="L3015" i="4"/>
  <c r="M3015" i="4"/>
  <c r="K2020" i="4"/>
  <c r="L2020" i="4"/>
  <c r="M2020" i="4"/>
  <c r="K2305" i="4"/>
  <c r="L2305" i="4"/>
  <c r="M2305" i="4"/>
  <c r="K848" i="4"/>
  <c r="L848" i="4"/>
  <c r="M848" i="4"/>
  <c r="K3298" i="4"/>
  <c r="L3298" i="4"/>
  <c r="M3298" i="4"/>
  <c r="K3526" i="4"/>
  <c r="L3526" i="4"/>
  <c r="M3526" i="4"/>
  <c r="K3136" i="4"/>
  <c r="L3136" i="4"/>
  <c r="M3136" i="4"/>
  <c r="K1112" i="4"/>
  <c r="L1112" i="4"/>
  <c r="M1112" i="4"/>
  <c r="K1948" i="4"/>
  <c r="L1948" i="4"/>
  <c r="M1948" i="4"/>
  <c r="K2141" i="4"/>
  <c r="L2141" i="4"/>
  <c r="M2141" i="4"/>
  <c r="K2959" i="4"/>
  <c r="L2959" i="4"/>
  <c r="M2959" i="4"/>
  <c r="K1365" i="4"/>
  <c r="L1365" i="4"/>
  <c r="M1365" i="4"/>
  <c r="K1143" i="4"/>
  <c r="L1143" i="4"/>
  <c r="M1143" i="4"/>
  <c r="K934" i="4"/>
  <c r="L934" i="4"/>
  <c r="M934" i="4"/>
  <c r="K1135" i="4"/>
  <c r="L1135" i="4"/>
  <c r="M1135" i="4"/>
  <c r="K3033" i="4"/>
  <c r="L3033" i="4"/>
  <c r="M3033" i="4"/>
  <c r="K3784" i="4"/>
  <c r="L3784" i="4"/>
  <c r="M3784" i="4"/>
  <c r="K2815" i="4"/>
  <c r="L2815" i="4"/>
  <c r="M2815" i="4"/>
  <c r="K3366" i="4"/>
  <c r="L3366" i="4"/>
  <c r="M3366" i="4"/>
  <c r="K58" i="4"/>
  <c r="L58" i="4"/>
  <c r="M58" i="4"/>
  <c r="K3844" i="4"/>
  <c r="L3844" i="4"/>
  <c r="M3844" i="4"/>
  <c r="K984" i="4"/>
  <c r="L984" i="4"/>
  <c r="M984" i="4"/>
  <c r="K1861" i="4"/>
  <c r="L1861" i="4"/>
  <c r="M1861" i="4"/>
  <c r="K1149" i="4"/>
  <c r="L1149" i="4"/>
  <c r="M1149" i="4"/>
  <c r="K3651" i="4"/>
  <c r="L3651" i="4"/>
  <c r="M3651" i="4"/>
  <c r="K3134" i="4"/>
  <c r="L3134" i="4"/>
  <c r="M3134" i="4"/>
  <c r="K2011" i="4"/>
  <c r="L2011" i="4"/>
  <c r="M2011" i="4"/>
  <c r="K418" i="4"/>
  <c r="L418" i="4"/>
  <c r="M418" i="4"/>
  <c r="K2238" i="4"/>
  <c r="L2238" i="4"/>
  <c r="M2238" i="4"/>
  <c r="K271" i="4"/>
  <c r="L271" i="4"/>
  <c r="M271" i="4"/>
  <c r="K1221" i="4"/>
  <c r="L1221" i="4"/>
  <c r="M1221" i="4"/>
  <c r="K2481" i="4"/>
  <c r="L2481" i="4"/>
  <c r="M2481" i="4"/>
  <c r="K1264" i="4"/>
  <c r="L1264" i="4"/>
  <c r="M1264" i="4"/>
  <c r="K1215" i="4"/>
  <c r="L1215" i="4"/>
  <c r="M1215" i="4"/>
  <c r="K198" i="4"/>
  <c r="L198" i="4"/>
  <c r="M198" i="4"/>
  <c r="K2669" i="4"/>
  <c r="L2669" i="4"/>
  <c r="M2669" i="4"/>
  <c r="K1415" i="4"/>
  <c r="L1415" i="4"/>
  <c r="M1415" i="4"/>
  <c r="K131" i="4"/>
  <c r="L131" i="4"/>
  <c r="M131" i="4"/>
  <c r="K2083" i="4"/>
  <c r="L2083" i="4"/>
  <c r="M2083" i="4"/>
  <c r="K379" i="4"/>
  <c r="L379" i="4"/>
  <c r="M379" i="4"/>
  <c r="K2335" i="4"/>
  <c r="L2335" i="4"/>
  <c r="M2335" i="4"/>
  <c r="K915" i="4"/>
  <c r="L915" i="4"/>
  <c r="M915" i="4"/>
  <c r="K2887" i="4"/>
  <c r="L2887" i="4"/>
  <c r="M2887" i="4"/>
  <c r="K3777" i="4"/>
  <c r="L3777" i="4"/>
  <c r="M3777" i="4"/>
  <c r="K1055" i="4"/>
  <c r="L1055" i="4"/>
  <c r="M1055" i="4"/>
  <c r="K967" i="4"/>
  <c r="L967" i="4"/>
  <c r="M967" i="4"/>
  <c r="K2747" i="4"/>
  <c r="L2747" i="4"/>
  <c r="M2747" i="4"/>
  <c r="K1196" i="4"/>
  <c r="L1196" i="4"/>
  <c r="M1196" i="4"/>
  <c r="K652" i="4"/>
  <c r="L652" i="4"/>
  <c r="M652" i="4"/>
  <c r="K402" i="4"/>
  <c r="L402" i="4"/>
  <c r="M402" i="4"/>
  <c r="K476" i="4"/>
  <c r="L476" i="4"/>
  <c r="M476" i="4"/>
  <c r="K3646" i="4"/>
  <c r="L3646" i="4"/>
  <c r="M3646" i="4"/>
  <c r="K3418" i="4"/>
  <c r="L3418" i="4"/>
  <c r="M3418" i="4"/>
  <c r="K1597" i="4"/>
  <c r="L1597" i="4"/>
  <c r="M1597" i="4"/>
  <c r="K3213" i="4"/>
  <c r="L3213" i="4"/>
  <c r="M3213" i="4"/>
  <c r="K1808" i="4"/>
  <c r="L1808" i="4"/>
  <c r="M1808" i="4"/>
  <c r="K1047" i="4"/>
  <c r="L1047" i="4"/>
  <c r="M1047" i="4"/>
  <c r="K714" i="4"/>
  <c r="L714" i="4"/>
  <c r="M714" i="4"/>
  <c r="K3182" i="4"/>
  <c r="L3182" i="4"/>
  <c r="M3182" i="4"/>
  <c r="K3612" i="4"/>
  <c r="L3612" i="4"/>
  <c r="M3612" i="4"/>
  <c r="K2316" i="4"/>
  <c r="L2316" i="4"/>
  <c r="M2316" i="4"/>
  <c r="K1640" i="4"/>
  <c r="L1640" i="4"/>
  <c r="M1640" i="4"/>
  <c r="K76" i="4"/>
  <c r="L76" i="4"/>
  <c r="M76" i="4"/>
  <c r="K1469" i="4"/>
  <c r="L1469" i="4"/>
  <c r="M1469" i="4"/>
  <c r="K3603" i="4"/>
  <c r="L3603" i="4"/>
  <c r="M3603" i="4"/>
  <c r="K1315" i="4"/>
  <c r="L1315" i="4"/>
  <c r="M1315" i="4"/>
  <c r="K3811" i="4"/>
  <c r="L3811" i="4"/>
  <c r="M3811" i="4"/>
  <c r="K1621" i="4"/>
  <c r="L1621" i="4"/>
  <c r="M1621" i="4"/>
  <c r="K1376" i="4"/>
  <c r="L1376" i="4"/>
  <c r="M1376" i="4"/>
  <c r="K3105" i="4"/>
  <c r="L3105" i="4"/>
  <c r="M3105" i="4"/>
  <c r="K3773" i="4"/>
  <c r="L3773" i="4"/>
  <c r="M3773" i="4"/>
  <c r="K1092" i="4"/>
  <c r="L1092" i="4"/>
  <c r="M1092" i="4"/>
  <c r="K745" i="4"/>
  <c r="L745" i="4"/>
  <c r="M745" i="4"/>
  <c r="K1920" i="4"/>
  <c r="L1920" i="4"/>
  <c r="M1920" i="4"/>
  <c r="K3174" i="4"/>
  <c r="L3174" i="4"/>
  <c r="M3174" i="4"/>
  <c r="K2227" i="4"/>
  <c r="L2227" i="4"/>
  <c r="M2227" i="4"/>
  <c r="K3859" i="4"/>
  <c r="L3859" i="4"/>
  <c r="M3859" i="4"/>
  <c r="K1155" i="4"/>
  <c r="L1155" i="4"/>
  <c r="M1155" i="4"/>
  <c r="K655" i="4"/>
  <c r="L655" i="4"/>
  <c r="M655" i="4"/>
  <c r="K705" i="4"/>
  <c r="L705" i="4"/>
  <c r="M705" i="4"/>
  <c r="K904" i="4"/>
  <c r="L904" i="4"/>
  <c r="M904" i="4"/>
  <c r="K3294" i="4"/>
  <c r="L3294" i="4"/>
  <c r="M3294" i="4"/>
  <c r="K2158" i="4"/>
  <c r="L2158" i="4"/>
  <c r="M2158" i="4"/>
  <c r="K538" i="4"/>
  <c r="L538" i="4"/>
  <c r="M538" i="4"/>
  <c r="K67" i="4"/>
  <c r="L67" i="4"/>
  <c r="M67" i="4"/>
  <c r="K2778" i="4"/>
  <c r="L2778" i="4"/>
  <c r="M2778" i="4"/>
  <c r="K506" i="4"/>
  <c r="L506" i="4"/>
  <c r="M506" i="4"/>
  <c r="K1412" i="4"/>
  <c r="L1412" i="4"/>
  <c r="M1412" i="4"/>
  <c r="K2138" i="4"/>
  <c r="L2138" i="4"/>
  <c r="M2138" i="4"/>
  <c r="K1522" i="4"/>
  <c r="L1522" i="4"/>
  <c r="M1522" i="4"/>
  <c r="K264" i="4"/>
  <c r="L264" i="4"/>
  <c r="M264" i="4"/>
  <c r="K3558" i="4"/>
  <c r="L3558" i="4"/>
  <c r="M3558" i="4"/>
  <c r="K116" i="4"/>
  <c r="L116" i="4"/>
  <c r="M116" i="4"/>
  <c r="K516" i="4"/>
  <c r="L516" i="4"/>
  <c r="M516" i="4"/>
  <c r="K3509" i="4"/>
  <c r="L3509" i="4"/>
  <c r="M3509" i="4"/>
  <c r="K1983" i="4"/>
  <c r="L1983" i="4"/>
  <c r="M1983" i="4"/>
  <c r="K421" i="4"/>
  <c r="L421" i="4"/>
  <c r="M421" i="4"/>
  <c r="K2342" i="4"/>
  <c r="L2342" i="4"/>
  <c r="M2342" i="4"/>
  <c r="K2225" i="4"/>
  <c r="L2225" i="4"/>
  <c r="M2225" i="4"/>
  <c r="K1568" i="4"/>
  <c r="L1568" i="4"/>
  <c r="M1568" i="4"/>
  <c r="K1447" i="4"/>
  <c r="L1447" i="4"/>
  <c r="M1447" i="4"/>
  <c r="K1922" i="4"/>
  <c r="L1922" i="4"/>
  <c r="M1922" i="4"/>
  <c r="K1846" i="4"/>
  <c r="L1846" i="4"/>
  <c r="M1846" i="4"/>
  <c r="K1720" i="4"/>
  <c r="L1720" i="4"/>
  <c r="M1720" i="4"/>
  <c r="K1164" i="4"/>
  <c r="L1164" i="4"/>
  <c r="M1164" i="4"/>
  <c r="K1784" i="4"/>
  <c r="L1784" i="4"/>
  <c r="M1784" i="4"/>
  <c r="K2322" i="4"/>
  <c r="L2322" i="4"/>
  <c r="M2322" i="4"/>
  <c r="K1005" i="4"/>
  <c r="L1005" i="4"/>
  <c r="M1005" i="4"/>
  <c r="K3731" i="4"/>
  <c r="L3731" i="4"/>
  <c r="M3731" i="4"/>
  <c r="K1466" i="4"/>
  <c r="L1466" i="4"/>
  <c r="M1466" i="4"/>
  <c r="K1676" i="4"/>
  <c r="L1676" i="4"/>
  <c r="M1676" i="4"/>
  <c r="K3059" i="4"/>
  <c r="L3059" i="4"/>
  <c r="M3059" i="4"/>
  <c r="K1308" i="4"/>
  <c r="L1308" i="4"/>
  <c r="M1308" i="4"/>
  <c r="K681" i="4"/>
  <c r="L681" i="4"/>
  <c r="M681" i="4"/>
  <c r="K3803" i="4"/>
  <c r="L3803" i="4"/>
  <c r="M3803" i="4"/>
  <c r="K1127" i="4"/>
  <c r="L1127" i="4"/>
  <c r="M1127" i="4"/>
  <c r="K1513" i="4"/>
  <c r="L1513" i="4"/>
  <c r="M1513" i="4"/>
  <c r="K443" i="4"/>
  <c r="L443" i="4"/>
  <c r="M443" i="4"/>
  <c r="K2891" i="4"/>
  <c r="L2891" i="4"/>
  <c r="M2891" i="4"/>
  <c r="K2086" i="4"/>
  <c r="L2086" i="4"/>
  <c r="M2086" i="4"/>
  <c r="K3094" i="4"/>
  <c r="L3094" i="4"/>
  <c r="M3094" i="4"/>
  <c r="K3489" i="4"/>
  <c r="L3489" i="4"/>
  <c r="M3489" i="4"/>
  <c r="K2578" i="4"/>
  <c r="L2578" i="4"/>
  <c r="M2578" i="4"/>
  <c r="K3004" i="4"/>
  <c r="L3004" i="4"/>
  <c r="M3004" i="4"/>
  <c r="K535" i="4"/>
  <c r="L535" i="4"/>
  <c r="M535" i="4"/>
  <c r="K2290" i="4"/>
  <c r="L2290" i="4"/>
  <c r="M2290" i="4"/>
  <c r="K910" i="4"/>
  <c r="L910" i="4"/>
  <c r="M910" i="4"/>
  <c r="K2633" i="4"/>
  <c r="L2633" i="4"/>
  <c r="M2633" i="4"/>
  <c r="K1776" i="4"/>
  <c r="L1776" i="4"/>
  <c r="M1776" i="4"/>
  <c r="K1467" i="4"/>
  <c r="L1467" i="4"/>
  <c r="M1467" i="4"/>
  <c r="K1989" i="4"/>
  <c r="L1989" i="4"/>
  <c r="M1989" i="4"/>
  <c r="K1139" i="4"/>
  <c r="L1139" i="4"/>
  <c r="M1139" i="4"/>
  <c r="K1634" i="4"/>
  <c r="L1634" i="4"/>
  <c r="M1634" i="4"/>
  <c r="K1064" i="4"/>
  <c r="L1064" i="4"/>
  <c r="M1064" i="4"/>
  <c r="K1767" i="4"/>
  <c r="L1767" i="4"/>
  <c r="M1767" i="4"/>
  <c r="K2209" i="4"/>
  <c r="L2209" i="4"/>
  <c r="M2209" i="4"/>
  <c r="K1318" i="4"/>
  <c r="L1318" i="4"/>
  <c r="M1318" i="4"/>
  <c r="K493" i="4"/>
  <c r="L493" i="4"/>
  <c r="M493" i="4"/>
  <c r="K2866" i="4"/>
  <c r="L2866" i="4"/>
  <c r="M2866" i="4"/>
  <c r="K888" i="4"/>
  <c r="L888" i="4"/>
  <c r="M888" i="4"/>
  <c r="K797" i="4"/>
  <c r="L797" i="4"/>
  <c r="M797" i="4"/>
  <c r="K2216" i="4"/>
  <c r="L2216" i="4"/>
  <c r="M2216" i="4"/>
  <c r="K1458" i="4"/>
  <c r="L1458" i="4"/>
  <c r="M1458" i="4"/>
  <c r="K3259" i="4"/>
  <c r="L3259" i="4"/>
  <c r="M3259" i="4"/>
  <c r="K3026" i="4"/>
  <c r="L3026" i="4"/>
  <c r="M3026" i="4"/>
  <c r="K1386" i="4"/>
  <c r="L1386" i="4"/>
  <c r="M1386" i="4"/>
  <c r="K564" i="4"/>
  <c r="L564" i="4"/>
  <c r="M564" i="4"/>
  <c r="K351" i="4"/>
  <c r="L351" i="4"/>
  <c r="M351" i="4"/>
  <c r="K1398" i="4"/>
  <c r="L1398" i="4"/>
  <c r="M1398" i="4"/>
  <c r="K724" i="4"/>
  <c r="L724" i="4"/>
  <c r="M724" i="4"/>
  <c r="K3695" i="4"/>
  <c r="L3695" i="4"/>
  <c r="M3695" i="4"/>
  <c r="K2375" i="4"/>
  <c r="L2375" i="4"/>
  <c r="M2375" i="4"/>
  <c r="K2008" i="4"/>
  <c r="L2008" i="4"/>
  <c r="M2008" i="4"/>
  <c r="K1821" i="4"/>
  <c r="L1821" i="4"/>
  <c r="M1821" i="4"/>
  <c r="K943" i="4"/>
  <c r="L943" i="4"/>
  <c r="M943" i="4"/>
  <c r="K2920" i="4"/>
  <c r="L2920" i="4"/>
  <c r="M2920" i="4"/>
  <c r="K1613" i="4"/>
  <c r="L1613" i="4"/>
  <c r="M1613" i="4"/>
  <c r="K2174" i="4"/>
  <c r="L2174" i="4"/>
  <c r="M2174" i="4"/>
  <c r="K3512" i="4"/>
  <c r="L3512" i="4"/>
  <c r="M3512" i="4"/>
  <c r="K1674" i="4"/>
  <c r="L1674" i="4"/>
  <c r="M1674" i="4"/>
  <c r="K294" i="4"/>
  <c r="L294" i="4"/>
  <c r="M294" i="4"/>
  <c r="K1257" i="4"/>
  <c r="L1257" i="4"/>
  <c r="M1257" i="4"/>
  <c r="K868" i="4"/>
  <c r="L868" i="4"/>
  <c r="M868" i="4"/>
  <c r="K2194" i="4"/>
  <c r="L2194" i="4"/>
  <c r="M2194" i="4"/>
  <c r="K3662" i="4"/>
  <c r="L3662" i="4"/>
  <c r="M3662" i="4"/>
  <c r="K1864" i="4"/>
  <c r="L1864" i="4"/>
  <c r="M1864" i="4"/>
  <c r="K707" i="4"/>
  <c r="L707" i="4"/>
  <c r="M707" i="4"/>
  <c r="K2586" i="4"/>
  <c r="L2586" i="4"/>
  <c r="M2586" i="4"/>
  <c r="K2638" i="4"/>
  <c r="L2638" i="4"/>
  <c r="M2638" i="4"/>
  <c r="K3281" i="4"/>
  <c r="L3281" i="4"/>
  <c r="M3281" i="4"/>
  <c r="K1235" i="4"/>
  <c r="L1235" i="4"/>
  <c r="M1235" i="4"/>
  <c r="K3622" i="4"/>
  <c r="L3622" i="4"/>
  <c r="M3622" i="4"/>
  <c r="K746" i="4"/>
  <c r="L746" i="4"/>
  <c r="M746" i="4"/>
  <c r="K3877" i="4"/>
  <c r="L3877" i="4"/>
  <c r="M3877" i="4"/>
  <c r="K1955" i="4"/>
  <c r="L1955" i="4"/>
  <c r="M1955" i="4"/>
  <c r="K1708" i="4"/>
  <c r="L1708" i="4"/>
  <c r="M1708" i="4"/>
  <c r="K634" i="4"/>
  <c r="L634" i="4"/>
  <c r="M634" i="4"/>
  <c r="K1682" i="4"/>
  <c r="L1682" i="4"/>
  <c r="M1682" i="4"/>
  <c r="K690" i="4"/>
  <c r="L690" i="4"/>
  <c r="M690" i="4"/>
  <c r="K1496" i="4"/>
  <c r="L1496" i="4"/>
  <c r="M1496" i="4"/>
  <c r="K2081" i="4"/>
  <c r="L2081" i="4"/>
  <c r="M2081" i="4"/>
  <c r="K2027" i="4"/>
  <c r="L2027" i="4"/>
  <c r="M2027" i="4"/>
  <c r="K1272" i="4"/>
  <c r="L1272" i="4"/>
  <c r="M1272" i="4"/>
  <c r="K3734" i="4"/>
  <c r="L3734" i="4"/>
  <c r="M3734" i="4"/>
  <c r="K2494" i="4"/>
  <c r="L2494" i="4"/>
  <c r="M2494" i="4"/>
  <c r="K2928" i="4"/>
  <c r="L2928" i="4"/>
  <c r="M2928" i="4"/>
  <c r="K2492" i="4"/>
  <c r="L2492" i="4"/>
  <c r="M2492" i="4"/>
  <c r="K1737" i="4"/>
  <c r="L1737" i="4"/>
  <c r="M1737" i="4"/>
  <c r="K3808" i="4"/>
  <c r="L3808" i="4"/>
  <c r="M3808" i="4"/>
  <c r="K3542" i="4"/>
  <c r="L3542" i="4"/>
  <c r="M3542" i="4"/>
  <c r="K891" i="4"/>
  <c r="L891" i="4"/>
  <c r="M891" i="4"/>
  <c r="K1024" i="4"/>
  <c r="L1024" i="4"/>
  <c r="M1024" i="4"/>
  <c r="K3659" i="4"/>
  <c r="L3659" i="4"/>
  <c r="M3659" i="4"/>
  <c r="K2850" i="4"/>
  <c r="L2850" i="4"/>
  <c r="M2850" i="4"/>
  <c r="K3163" i="4"/>
  <c r="L3163" i="4"/>
  <c r="M3163" i="4"/>
  <c r="K599" i="4"/>
  <c r="L599" i="4"/>
  <c r="M599" i="4"/>
  <c r="K186" i="4"/>
  <c r="L186" i="4"/>
  <c r="M186" i="4"/>
  <c r="K3432" i="4"/>
  <c r="L3432" i="4"/>
  <c r="M3432" i="4"/>
  <c r="K863" i="4"/>
  <c r="L863" i="4"/>
  <c r="M863" i="4"/>
  <c r="K3555" i="4"/>
  <c r="L3555" i="4"/>
  <c r="M3555" i="4"/>
  <c r="K3486" i="4"/>
  <c r="L3486" i="4"/>
  <c r="M3486" i="4"/>
  <c r="K3805" i="4"/>
  <c r="L3805" i="4"/>
  <c r="M3805" i="4"/>
  <c r="K2476" i="4"/>
  <c r="L2476" i="4"/>
  <c r="M2476" i="4"/>
  <c r="K2572" i="4"/>
  <c r="L2572" i="4"/>
  <c r="M2572" i="4"/>
  <c r="K93" i="4"/>
  <c r="L93" i="4"/>
  <c r="M93" i="4"/>
  <c r="K1595" i="4"/>
  <c r="L1595" i="4"/>
  <c r="M1595" i="4"/>
  <c r="K1918" i="4"/>
  <c r="L1918" i="4"/>
  <c r="M1918" i="4"/>
  <c r="K642" i="4"/>
  <c r="L642" i="4"/>
  <c r="M642" i="4"/>
  <c r="K3723" i="4"/>
  <c r="L3723" i="4"/>
  <c r="M3723" i="4"/>
  <c r="K2957" i="4"/>
  <c r="L2957" i="4"/>
  <c r="M2957" i="4"/>
  <c r="K2062" i="4"/>
  <c r="L2062" i="4"/>
  <c r="M2062" i="4"/>
  <c r="K2606" i="4"/>
  <c r="L2606" i="4"/>
  <c r="M2606" i="4"/>
  <c r="K2917" i="4"/>
  <c r="L2917" i="4"/>
  <c r="M2917" i="4"/>
  <c r="K3879" i="4"/>
  <c r="L3879" i="4"/>
  <c r="M3879" i="4"/>
  <c r="K777" i="4"/>
  <c r="L777" i="4"/>
  <c r="M777" i="4"/>
  <c r="K807" i="4"/>
  <c r="L807" i="4"/>
  <c r="M807" i="4"/>
  <c r="K2409" i="4"/>
  <c r="L2409" i="4"/>
  <c r="M2409" i="4"/>
  <c r="K2678" i="4"/>
  <c r="L2678" i="4"/>
  <c r="M2678" i="4"/>
  <c r="K1506" i="4"/>
  <c r="L1506" i="4"/>
  <c r="M1506" i="4"/>
  <c r="K3290" i="4"/>
  <c r="L3290" i="4"/>
  <c r="M3290" i="4"/>
  <c r="K2361" i="4"/>
  <c r="L2361" i="4"/>
  <c r="M2361" i="4"/>
  <c r="K3081" i="4"/>
  <c r="L3081" i="4"/>
  <c r="M3081" i="4"/>
  <c r="K559" i="4"/>
  <c r="L559" i="4"/>
  <c r="M559" i="4"/>
  <c r="K2162" i="4"/>
  <c r="L2162" i="4"/>
  <c r="M2162" i="4"/>
  <c r="K1456" i="4"/>
  <c r="L1456" i="4"/>
  <c r="M1456" i="4"/>
  <c r="K2827" i="4"/>
  <c r="L2827" i="4"/>
  <c r="M2827" i="4"/>
  <c r="K1880" i="4"/>
  <c r="L1880" i="4"/>
  <c r="M1880" i="4"/>
  <c r="K1306" i="4"/>
  <c r="L1306" i="4"/>
  <c r="M1306" i="4"/>
  <c r="K3535" i="4"/>
  <c r="L3535" i="4"/>
  <c r="M3535" i="4"/>
  <c r="K261" i="4"/>
  <c r="L261" i="4"/>
  <c r="M261" i="4"/>
  <c r="K1441" i="4"/>
  <c r="L1441" i="4"/>
  <c r="M1441" i="4"/>
  <c r="K1584" i="4"/>
  <c r="L1584" i="4"/>
  <c r="M1584" i="4"/>
  <c r="K2469" i="4"/>
  <c r="L2469" i="4"/>
  <c r="M2469" i="4"/>
  <c r="K997" i="4"/>
  <c r="L997" i="4"/>
  <c r="M997" i="4"/>
  <c r="K2559" i="4"/>
  <c r="L2559" i="4"/>
  <c r="M2559" i="4"/>
  <c r="K74" i="4"/>
  <c r="L74" i="4"/>
  <c r="M74" i="4"/>
  <c r="K2053" i="4"/>
  <c r="L2053" i="4"/>
  <c r="M2053" i="4"/>
  <c r="K1011" i="4"/>
  <c r="L1011" i="4"/>
  <c r="M1011" i="4"/>
  <c r="K1705" i="4"/>
  <c r="L1705" i="4"/>
  <c r="M1705" i="4"/>
  <c r="K3306" i="4"/>
  <c r="L3306" i="4"/>
  <c r="M3306" i="4"/>
  <c r="K3781" i="4"/>
  <c r="L3781" i="4"/>
  <c r="M3781" i="4"/>
  <c r="K1893" i="4"/>
  <c r="L1893" i="4"/>
  <c r="M1893" i="4"/>
  <c r="K2685" i="4"/>
  <c r="L2685" i="4"/>
  <c r="M2685" i="4"/>
  <c r="K1109" i="4"/>
  <c r="L1109" i="4"/>
  <c r="M1109" i="4"/>
  <c r="K1587" i="4"/>
  <c r="L1587" i="4"/>
  <c r="M1587" i="4"/>
  <c r="K2294" i="4"/>
  <c r="L2294" i="4"/>
  <c r="M2294" i="4"/>
  <c r="K793" i="4"/>
  <c r="L793" i="4"/>
  <c r="M793" i="4"/>
  <c r="K3369" i="4"/>
  <c r="L3369" i="4"/>
  <c r="M3369" i="4"/>
  <c r="K1152" i="4"/>
  <c r="L1152" i="4"/>
  <c r="M1152" i="4"/>
  <c r="K604" i="4"/>
  <c r="L604" i="4"/>
  <c r="M604" i="4"/>
  <c r="K699" i="4"/>
  <c r="L699" i="4"/>
  <c r="M699" i="4"/>
  <c r="K1073" i="4"/>
  <c r="L1073" i="4"/>
  <c r="M1073" i="4"/>
  <c r="K1174" i="4"/>
  <c r="L1174" i="4"/>
  <c r="M1174" i="4"/>
  <c r="K1019" i="4"/>
  <c r="L1019" i="4"/>
  <c r="M1019" i="4"/>
  <c r="K1378" i="4"/>
  <c r="L1378" i="4"/>
  <c r="M1378" i="4"/>
  <c r="K2780" i="4"/>
  <c r="L2780" i="4"/>
  <c r="M2780" i="4"/>
  <c r="K2164" i="4"/>
  <c r="L2164" i="4"/>
  <c r="M2164" i="4"/>
  <c r="K748" i="4"/>
  <c r="L748" i="4"/>
  <c r="M748" i="4"/>
  <c r="K1130" i="4"/>
  <c r="L1130" i="4"/>
  <c r="M1130" i="4"/>
  <c r="K1287" i="4"/>
  <c r="L1287" i="4"/>
  <c r="M1287" i="4"/>
  <c r="K111" i="4"/>
  <c r="L111" i="4"/>
  <c r="M111" i="4"/>
  <c r="K332" i="4"/>
  <c r="L332" i="4"/>
  <c r="M332" i="4"/>
  <c r="K297" i="4"/>
  <c r="L297" i="4"/>
  <c r="M297" i="4"/>
  <c r="K3677" i="4"/>
  <c r="L3677" i="4"/>
  <c r="M3677" i="4"/>
  <c r="K2843" i="4"/>
  <c r="L2843" i="4"/>
  <c r="M2843" i="4"/>
  <c r="K1362" i="4"/>
  <c r="L1362" i="4"/>
  <c r="M1362" i="4"/>
  <c r="K1501" i="4"/>
  <c r="L1501" i="4"/>
  <c r="M1501" i="4"/>
  <c r="K1865" i="4"/>
  <c r="L1865" i="4"/>
  <c r="M1865" i="4"/>
  <c r="K1986" i="4"/>
  <c r="L1986" i="4"/>
  <c r="M1986" i="4"/>
  <c r="K399" i="4"/>
  <c r="L399" i="4"/>
  <c r="M399" i="4"/>
  <c r="K2826" i="4"/>
  <c r="L2826" i="4"/>
  <c r="M2826" i="4"/>
  <c r="K1709" i="4"/>
  <c r="L1709" i="4"/>
  <c r="M1709" i="4"/>
  <c r="K3376" i="4"/>
  <c r="L3376" i="4"/>
  <c r="M3376" i="4"/>
  <c r="K1604" i="4"/>
  <c r="L1604" i="4"/>
  <c r="M1604" i="4"/>
  <c r="K3166" i="4"/>
  <c r="L3166" i="4"/>
  <c r="M3166" i="4"/>
  <c r="K3740" i="4"/>
  <c r="L3740" i="4"/>
  <c r="M3740" i="4"/>
  <c r="K658" i="4"/>
  <c r="L658" i="4"/>
  <c r="M658" i="4"/>
  <c r="K2157" i="4"/>
  <c r="L2157" i="4"/>
  <c r="M2157" i="4"/>
  <c r="K3539" i="4"/>
  <c r="L3539" i="4"/>
  <c r="M3539" i="4"/>
  <c r="K3108" i="4"/>
  <c r="L3108" i="4"/>
  <c r="M3108" i="4"/>
  <c r="K1407" i="4"/>
  <c r="L1407" i="4"/>
  <c r="M1407" i="4"/>
  <c r="K2264" i="4"/>
  <c r="L2264" i="4"/>
  <c r="M2264" i="4"/>
  <c r="K2108" i="4"/>
  <c r="L2108" i="4"/>
  <c r="M2108" i="4"/>
  <c r="K2770" i="4"/>
  <c r="L2770" i="4"/>
  <c r="M2770" i="4"/>
  <c r="K3463" i="4"/>
  <c r="L3463" i="4"/>
  <c r="M3463" i="4"/>
  <c r="K1652" i="4"/>
  <c r="L1652" i="4"/>
  <c r="M1652" i="4"/>
  <c r="K3283" i="4"/>
  <c r="L3283" i="4"/>
  <c r="M3283" i="4"/>
  <c r="K1358" i="4"/>
  <c r="L1358" i="4"/>
  <c r="M1358" i="4"/>
  <c r="K3708" i="4"/>
  <c r="L3708" i="4"/>
  <c r="M3708" i="4"/>
  <c r="K1242" i="4"/>
  <c r="L1242" i="4"/>
  <c r="M1242" i="4"/>
  <c r="K1802" i="4"/>
  <c r="L1802" i="4"/>
  <c r="M1802" i="4"/>
  <c r="K567" i="4"/>
  <c r="L567" i="4"/>
  <c r="M567" i="4"/>
  <c r="K433" i="4"/>
  <c r="L433" i="4"/>
  <c r="M433" i="4"/>
  <c r="K2154" i="4"/>
  <c r="L2154" i="4"/>
  <c r="M2154" i="4"/>
  <c r="K644" i="4"/>
  <c r="L644" i="4"/>
  <c r="M644" i="4"/>
  <c r="K804" i="4"/>
  <c r="L804" i="4"/>
  <c r="M804" i="4"/>
  <c r="K1471" i="4"/>
  <c r="L1471" i="4"/>
  <c r="M1471" i="4"/>
  <c r="K2719" i="4"/>
  <c r="L2719" i="4"/>
  <c r="M2719" i="4"/>
  <c r="K722" i="4"/>
  <c r="L722" i="4"/>
  <c r="M722" i="4"/>
  <c r="K519" i="4"/>
  <c r="L519" i="4"/>
  <c r="M519" i="4"/>
  <c r="K340" i="4"/>
  <c r="L340" i="4"/>
  <c r="M340" i="4"/>
  <c r="K2146" i="4"/>
  <c r="L2146" i="4"/>
  <c r="M2146" i="4"/>
  <c r="K1285" i="4"/>
  <c r="L1285" i="4"/>
  <c r="M1285" i="4"/>
  <c r="K3786" i="4"/>
  <c r="L3786" i="4"/>
  <c r="M3786" i="4"/>
  <c r="K1302" i="4"/>
  <c r="L1302" i="4"/>
  <c r="M1302" i="4"/>
  <c r="K1637" i="4"/>
  <c r="L1637" i="4"/>
  <c r="M1637" i="4"/>
  <c r="K2768" i="4"/>
  <c r="L2768" i="4"/>
  <c r="M2768" i="4"/>
  <c r="K2757" i="4"/>
  <c r="L2757" i="4"/>
  <c r="M2757" i="4"/>
  <c r="K1754" i="4"/>
  <c r="L1754" i="4"/>
  <c r="M1754" i="4"/>
  <c r="K3581" i="4"/>
  <c r="L3581" i="4"/>
  <c r="M3581" i="4"/>
  <c r="K2801" i="4"/>
  <c r="L2801" i="4"/>
  <c r="M2801" i="4"/>
  <c r="K3318" i="4"/>
  <c r="L3318" i="4"/>
  <c r="M3318" i="4"/>
  <c r="K1476" i="4"/>
  <c r="L1476" i="4"/>
  <c r="M1476" i="4"/>
  <c r="K3077" i="4"/>
  <c r="L3077" i="4"/>
  <c r="M3077" i="4"/>
  <c r="K290" i="4"/>
  <c r="L290" i="4"/>
  <c r="M290" i="4"/>
  <c r="K2553" i="4"/>
  <c r="L2553" i="4"/>
  <c r="M2553" i="4"/>
  <c r="K3301" i="4"/>
  <c r="L3301" i="4"/>
  <c r="M3301" i="4"/>
  <c r="K1385" i="4"/>
  <c r="L1385" i="4"/>
  <c r="M1385" i="4"/>
  <c r="K2030" i="4"/>
  <c r="L2030" i="4"/>
  <c r="M2030" i="4"/>
  <c r="K2318" i="4"/>
  <c r="L2318" i="4"/>
  <c r="M2318" i="4"/>
  <c r="K2834" i="4"/>
  <c r="L2834" i="4"/>
  <c r="M2834" i="4"/>
  <c r="K3456" i="4"/>
  <c r="L3456" i="4"/>
  <c r="M3456" i="4"/>
  <c r="K2875" i="4"/>
  <c r="L2875" i="4"/>
  <c r="M2875" i="4"/>
  <c r="K1433" i="4"/>
  <c r="L1433" i="4"/>
  <c r="M1433" i="4"/>
  <c r="K852" i="4"/>
  <c r="L852" i="4"/>
  <c r="M852" i="4"/>
  <c r="K2548" i="4"/>
  <c r="L2548" i="4"/>
  <c r="M2548" i="4"/>
  <c r="K2726" i="4"/>
  <c r="L2726" i="4"/>
  <c r="M2726" i="4"/>
  <c r="K755" i="4"/>
  <c r="L755" i="4"/>
  <c r="M755" i="4"/>
  <c r="K1793" i="4"/>
  <c r="L1793" i="4"/>
  <c r="M1793" i="4"/>
  <c r="K1611" i="4"/>
  <c r="L1611" i="4"/>
  <c r="M1611" i="4"/>
  <c r="K268" i="4"/>
  <c r="L268" i="4"/>
  <c r="M268" i="4"/>
  <c r="K1664" i="4"/>
  <c r="L1664" i="4"/>
  <c r="M1664" i="4"/>
  <c r="K3080" i="4"/>
  <c r="L3080" i="4"/>
  <c r="M3080" i="4"/>
  <c r="K322" i="4"/>
  <c r="L322" i="4"/>
  <c r="M322" i="4"/>
  <c r="K95" i="4"/>
  <c r="L95" i="4"/>
  <c r="M95" i="4"/>
  <c r="K1843" i="4"/>
  <c r="L1843" i="4"/>
  <c r="M1843" i="4"/>
  <c r="K151" i="4"/>
  <c r="L151" i="4"/>
  <c r="M151" i="4"/>
  <c r="K1729" i="4"/>
  <c r="L1729" i="4"/>
  <c r="M1729" i="4"/>
  <c r="K3209" i="4"/>
  <c r="L3209" i="4"/>
  <c r="M3209" i="4"/>
  <c r="K673" i="4"/>
  <c r="L673" i="4"/>
  <c r="M673" i="4"/>
  <c r="K3150" i="4"/>
  <c r="L3150" i="4"/>
  <c r="M3150" i="4"/>
  <c r="K3001" i="4"/>
  <c r="L3001" i="4"/>
  <c r="M3001" i="4"/>
  <c r="K3748" i="4"/>
  <c r="L3748" i="4"/>
  <c r="M3748" i="4"/>
  <c r="K2485" i="4"/>
  <c r="L2485" i="4"/>
  <c r="M2485" i="4"/>
  <c r="K740" i="4"/>
  <c r="L740" i="4"/>
  <c r="M740" i="4"/>
  <c r="K248" i="4"/>
  <c r="L248" i="4"/>
  <c r="M248" i="4"/>
  <c r="K3630" i="4"/>
  <c r="L3630" i="4"/>
  <c r="M3630" i="4"/>
  <c r="K1630" i="4"/>
  <c r="L1630" i="4"/>
  <c r="M1630" i="4"/>
  <c r="K1387" i="4"/>
  <c r="L1387" i="4"/>
  <c r="M1387" i="4"/>
  <c r="K1334" i="4"/>
  <c r="L1334" i="4"/>
  <c r="M1334" i="4"/>
  <c r="K3354" i="4"/>
  <c r="L3354" i="4"/>
  <c r="M3354" i="4"/>
  <c r="K1867" i="4"/>
  <c r="L1867" i="4"/>
  <c r="M1867" i="4"/>
  <c r="K2112" i="4"/>
  <c r="L2112" i="4"/>
  <c r="M2112" i="4"/>
  <c r="K2897" i="4"/>
  <c r="L2897" i="4"/>
  <c r="M2897" i="4"/>
  <c r="K3797" i="4"/>
  <c r="L3797" i="4"/>
  <c r="M3797" i="4"/>
  <c r="K3726" i="4"/>
  <c r="L3726" i="4"/>
  <c r="M3726" i="4"/>
  <c r="K3072" i="4"/>
  <c r="L3072" i="4"/>
  <c r="M3072" i="4"/>
  <c r="K2308" i="4"/>
  <c r="L2308" i="4"/>
  <c r="M2308" i="4"/>
  <c r="K1022" i="4"/>
  <c r="L1022" i="4"/>
  <c r="M1022" i="4"/>
  <c r="K787" i="4"/>
  <c r="L787" i="4"/>
  <c r="M787" i="4"/>
  <c r="K2525" i="4"/>
  <c r="L2525" i="4"/>
  <c r="M2525" i="4"/>
  <c r="K2783" i="4"/>
  <c r="L2783" i="4"/>
  <c r="M2783" i="4"/>
  <c r="K1354" i="4"/>
  <c r="L1354" i="4"/>
  <c r="M1354" i="4"/>
  <c r="K1131" i="4"/>
  <c r="L1131" i="4"/>
  <c r="M1131" i="4"/>
  <c r="K3029" i="4"/>
  <c r="L3029" i="4"/>
  <c r="M3029" i="4"/>
  <c r="K1526" i="4"/>
  <c r="L1526" i="4"/>
  <c r="M1526" i="4"/>
  <c r="K1381" i="4"/>
  <c r="L1381" i="4"/>
  <c r="M1381" i="4"/>
  <c r="K731" i="4"/>
  <c r="L731" i="4"/>
  <c r="M731" i="4"/>
  <c r="K2947" i="4"/>
  <c r="L2947" i="4"/>
  <c r="M2947" i="4"/>
  <c r="K136" i="4"/>
  <c r="L136" i="4"/>
  <c r="M136" i="4"/>
  <c r="K2805" i="4"/>
  <c r="L2805" i="4"/>
  <c r="M2805" i="4"/>
  <c r="K3574" i="4"/>
  <c r="L3574" i="4"/>
  <c r="M3574" i="4"/>
  <c r="K114" i="4"/>
  <c r="L114" i="4"/>
  <c r="M114" i="4"/>
  <c r="K2022" i="4"/>
  <c r="L2022" i="4"/>
  <c r="M2022" i="4"/>
  <c r="K3062" i="4"/>
  <c r="L3062" i="4"/>
  <c r="M3062" i="4"/>
  <c r="K196" i="4"/>
  <c r="L196" i="4"/>
  <c r="M196" i="4"/>
  <c r="K238" i="4"/>
  <c r="L238" i="4"/>
  <c r="M238" i="4"/>
  <c r="K2411" i="4"/>
  <c r="L2411" i="4"/>
  <c r="M2411" i="4"/>
  <c r="K782" i="4"/>
  <c r="L782" i="4"/>
  <c r="M782" i="4"/>
  <c r="K2339" i="4"/>
  <c r="L2339" i="4"/>
  <c r="M2339" i="4"/>
  <c r="K2532" i="4"/>
  <c r="L2532" i="4"/>
  <c r="M2532" i="4"/>
  <c r="K139" i="4"/>
  <c r="L139" i="4"/>
  <c r="M139" i="4"/>
  <c r="K135" i="4"/>
  <c r="L135" i="4"/>
  <c r="M135" i="4"/>
  <c r="K3102" i="4"/>
  <c r="L3102" i="4"/>
  <c r="M3102" i="4"/>
  <c r="K3309" i="4"/>
  <c r="L3309" i="4"/>
  <c r="M3309" i="4"/>
  <c r="K3095" i="4"/>
  <c r="L3095" i="4"/>
  <c r="M3095" i="4"/>
  <c r="K1452" i="4"/>
  <c r="L1452" i="4"/>
  <c r="M1452" i="4"/>
  <c r="K2944" i="4"/>
  <c r="L2944" i="4"/>
  <c r="M2944" i="4"/>
  <c r="K2131" i="4"/>
  <c r="L2131" i="4"/>
  <c r="M2131" i="4"/>
  <c r="K2673" i="4"/>
  <c r="L2673" i="4"/>
  <c r="M2673" i="4"/>
  <c r="K181" i="4"/>
  <c r="L181" i="4"/>
  <c r="M181" i="4"/>
  <c r="K415" i="4"/>
  <c r="L415" i="4"/>
  <c r="M415" i="4"/>
  <c r="K2518" i="4"/>
  <c r="L2518" i="4"/>
  <c r="M2518" i="4"/>
  <c r="K1697" i="4"/>
  <c r="L1697" i="4"/>
  <c r="M1697" i="4"/>
  <c r="K881" i="4"/>
  <c r="L881" i="4"/>
  <c r="M881" i="4"/>
  <c r="K3185" i="4"/>
  <c r="L3185" i="4"/>
  <c r="M3185" i="4"/>
  <c r="K1695" i="4"/>
  <c r="L1695" i="4"/>
  <c r="M1695" i="4"/>
  <c r="K664" i="4"/>
  <c r="L664" i="4"/>
  <c r="M664" i="4"/>
  <c r="K2936" i="4"/>
  <c r="L2936" i="4"/>
  <c r="M2936" i="4"/>
  <c r="K2168" i="4"/>
  <c r="L2168" i="4"/>
  <c r="M2168" i="4"/>
  <c r="K228" i="4"/>
  <c r="L228" i="4"/>
  <c r="M228" i="4"/>
  <c r="K1486" i="4"/>
  <c r="L1486" i="4"/>
  <c r="M1486" i="4"/>
  <c r="K384" i="4"/>
  <c r="L384" i="4"/>
  <c r="M384" i="4"/>
  <c r="K2449" i="4"/>
  <c r="L2449" i="4"/>
  <c r="M2449" i="4"/>
  <c r="K2909" i="4"/>
  <c r="L2909" i="4"/>
  <c r="M2909" i="4"/>
  <c r="K3745" i="4"/>
  <c r="L3745" i="4"/>
  <c r="M3745" i="4"/>
  <c r="K2171" i="4"/>
  <c r="L2171" i="4"/>
  <c r="M2171" i="4"/>
  <c r="K979" i="4"/>
  <c r="L979" i="4"/>
  <c r="M979" i="4"/>
  <c r="K1042" i="4"/>
  <c r="L1042" i="4"/>
  <c r="M1042" i="4"/>
  <c r="K94" i="4"/>
  <c r="L94" i="4"/>
  <c r="M94" i="4"/>
  <c r="K3227" i="4"/>
  <c r="L3227" i="4"/>
  <c r="M3227" i="4"/>
  <c r="K1914" i="4"/>
  <c r="L1914" i="4"/>
  <c r="M1914" i="4"/>
  <c r="K1552" i="4"/>
  <c r="L1552" i="4"/>
  <c r="M1552" i="4"/>
  <c r="K2924" i="4"/>
  <c r="L2924" i="4"/>
  <c r="M2924" i="4"/>
  <c r="K413" i="4"/>
  <c r="L413" i="4"/>
  <c r="M413" i="4"/>
  <c r="K885" i="4"/>
  <c r="L885" i="4"/>
  <c r="M885" i="4"/>
  <c r="K3571" i="4"/>
  <c r="L3571" i="4"/>
  <c r="M3571" i="4"/>
  <c r="K3774" i="4"/>
  <c r="L3774" i="4"/>
  <c r="M3774" i="4"/>
  <c r="K1321" i="4"/>
  <c r="L1321" i="4"/>
  <c r="M1321" i="4"/>
  <c r="K1669" i="4"/>
  <c r="L1669" i="4"/>
  <c r="M1669" i="4"/>
  <c r="K697" i="4"/>
  <c r="L697" i="4"/>
  <c r="M697" i="4"/>
  <c r="K127" i="4"/>
  <c r="L127" i="4"/>
  <c r="M127" i="4"/>
  <c r="K831" i="4"/>
  <c r="L831" i="4"/>
  <c r="M831" i="4"/>
  <c r="K3482" i="4"/>
  <c r="L3482" i="4"/>
  <c r="M3482" i="4"/>
  <c r="K1276" i="4"/>
  <c r="L1276" i="4"/>
  <c r="M1276" i="4"/>
  <c r="K183" i="4"/>
  <c r="L183" i="4"/>
  <c r="M183" i="4"/>
  <c r="K3429" i="4"/>
  <c r="L3429" i="4"/>
  <c r="M3429" i="4"/>
  <c r="K2670" i="4"/>
  <c r="L2670" i="4"/>
  <c r="M2670" i="4"/>
  <c r="K774" i="4"/>
  <c r="L774" i="4"/>
  <c r="M774" i="4"/>
  <c r="K3755" i="4"/>
  <c r="L3755" i="4"/>
  <c r="M3755" i="4"/>
  <c r="K173" i="4"/>
  <c r="L173" i="4"/>
  <c r="M173" i="4"/>
  <c r="K2884" i="4"/>
  <c r="L2884" i="4"/>
  <c r="M2884" i="4"/>
  <c r="K3082" i="4"/>
  <c r="L3082" i="4"/>
  <c r="M3082" i="4"/>
  <c r="K3288" i="4"/>
  <c r="L3288" i="4"/>
  <c r="M3288" i="4"/>
  <c r="K1125" i="4"/>
  <c r="L1125" i="4"/>
  <c r="M1125" i="4"/>
  <c r="K586" i="4"/>
  <c r="L586" i="4"/>
  <c r="M586" i="4"/>
  <c r="K125" i="4"/>
  <c r="L125" i="4"/>
  <c r="M125" i="4"/>
  <c r="K3047" i="4"/>
  <c r="L3047" i="4"/>
  <c r="M3047" i="4"/>
  <c r="K3066" i="4"/>
  <c r="L3066" i="4"/>
  <c r="M3066" i="4"/>
  <c r="K1169" i="4"/>
  <c r="L1169" i="4"/>
  <c r="M1169" i="4"/>
  <c r="K96" i="4"/>
  <c r="L96" i="4"/>
  <c r="M96" i="4"/>
  <c r="K3729" i="4"/>
  <c r="L3729" i="4"/>
  <c r="M3729" i="4"/>
  <c r="K2149" i="4"/>
  <c r="L2149" i="4"/>
  <c r="M2149" i="4"/>
  <c r="K3738" i="4"/>
  <c r="L3738" i="4"/>
  <c r="M3738" i="4"/>
  <c r="K1213" i="4"/>
  <c r="L1213" i="4"/>
  <c r="M1213" i="4"/>
  <c r="K3078" i="4"/>
  <c r="L3078" i="4"/>
  <c r="M3078" i="4"/>
  <c r="K3638" i="4"/>
  <c r="L3638" i="4"/>
  <c r="M3638" i="4"/>
  <c r="K2696" i="4"/>
  <c r="L2696" i="4"/>
  <c r="M2696" i="4"/>
  <c r="K899" i="4"/>
  <c r="L899" i="4"/>
  <c r="M899" i="4"/>
  <c r="K3051" i="4"/>
  <c r="L3051" i="4"/>
  <c r="M3051" i="4"/>
  <c r="K539" i="4"/>
  <c r="L539" i="4"/>
  <c r="M539" i="4"/>
  <c r="K3561" i="4"/>
  <c r="L3561" i="4"/>
  <c r="M3561" i="4"/>
  <c r="K1561" i="4"/>
  <c r="L1561" i="4"/>
  <c r="M1561" i="4"/>
  <c r="K833" i="4"/>
  <c r="L833" i="4"/>
  <c r="M833" i="4"/>
  <c r="K2962" i="4"/>
  <c r="L2962" i="4"/>
  <c r="M2962" i="4"/>
  <c r="K3727" i="4"/>
  <c r="L3727" i="4"/>
  <c r="M3727" i="4"/>
  <c r="K1667" i="4"/>
  <c r="L1667" i="4"/>
  <c r="M1667" i="4"/>
  <c r="K637" i="4"/>
  <c r="L637" i="4"/>
  <c r="M637" i="4"/>
  <c r="K1850" i="4"/>
  <c r="L1850" i="4"/>
  <c r="M1850" i="4"/>
  <c r="K3125" i="4"/>
  <c r="L3125" i="4"/>
  <c r="M3125" i="4"/>
  <c r="K2358" i="4"/>
  <c r="L2358" i="4"/>
  <c r="M2358" i="4"/>
  <c r="K1878" i="4"/>
  <c r="L1878" i="4"/>
  <c r="M1878" i="4"/>
  <c r="K3619" i="4"/>
  <c r="L3619" i="4"/>
  <c r="M3619" i="4"/>
  <c r="K2442" i="4"/>
  <c r="L2442" i="4"/>
  <c r="M2442" i="4"/>
  <c r="K1700" i="4"/>
  <c r="L1700" i="4"/>
  <c r="M1700" i="4"/>
  <c r="K1405" i="4"/>
  <c r="L1405" i="4"/>
  <c r="M1405" i="4"/>
  <c r="K2262" i="4"/>
  <c r="L2262" i="4"/>
  <c r="M2262" i="4"/>
  <c r="K3349" i="4"/>
  <c r="L3349" i="4"/>
  <c r="M3349" i="4"/>
  <c r="K1529" i="4"/>
  <c r="L1529" i="4"/>
  <c r="M1529" i="4"/>
  <c r="K2693" i="4"/>
  <c r="L2693" i="4"/>
  <c r="M2693" i="4"/>
  <c r="K1938" i="4"/>
  <c r="L1938" i="4"/>
  <c r="M1938" i="4"/>
  <c r="K1488" i="4"/>
  <c r="L1488" i="4"/>
  <c r="M1488" i="4"/>
  <c r="K193" i="4"/>
  <c r="L193" i="4"/>
  <c r="M193" i="4"/>
  <c r="K3380" i="4"/>
  <c r="L3380" i="4"/>
  <c r="M3380" i="4"/>
  <c r="K541" i="4"/>
  <c r="L541" i="4"/>
  <c r="M541" i="4"/>
  <c r="K3835" i="4"/>
  <c r="L3835" i="4"/>
  <c r="M3835" i="4"/>
  <c r="K3279" i="4"/>
  <c r="L3279" i="4"/>
  <c r="M3279" i="4"/>
  <c r="K1050" i="4"/>
  <c r="L1050" i="4"/>
  <c r="M1050" i="4"/>
  <c r="K3652" i="4"/>
  <c r="L3652" i="4"/>
  <c r="M3652" i="4"/>
  <c r="K2285" i="4"/>
  <c r="L2285" i="4"/>
  <c r="M2285" i="4"/>
  <c r="K2385" i="4"/>
  <c r="L2385" i="4"/>
  <c r="M2385" i="4"/>
  <c r="K2355" i="4"/>
  <c r="L2355" i="4"/>
  <c r="M2355" i="4"/>
  <c r="K305" i="4"/>
  <c r="L305" i="4"/>
  <c r="M305" i="4"/>
  <c r="K1107" i="4"/>
  <c r="L1107" i="4"/>
  <c r="M1107" i="4"/>
  <c r="K3846" i="4"/>
  <c r="L3846" i="4"/>
  <c r="M3846" i="4"/>
  <c r="K222" i="4"/>
  <c r="L222" i="4"/>
  <c r="M222" i="4"/>
  <c r="K1431" i="4"/>
  <c r="L1431" i="4"/>
  <c r="M1431" i="4"/>
  <c r="K2611" i="4"/>
  <c r="L2611" i="4"/>
  <c r="M2611" i="4"/>
  <c r="K3111" i="4"/>
  <c r="L3111" i="4"/>
  <c r="M3111" i="4"/>
  <c r="K3587" i="4"/>
  <c r="L3587" i="4"/>
  <c r="M3587" i="4"/>
  <c r="K2347" i="4"/>
  <c r="L2347" i="4"/>
  <c r="M2347" i="4"/>
  <c r="K1678" i="4"/>
  <c r="L1678" i="4"/>
  <c r="M1678" i="4"/>
  <c r="K625" i="4"/>
  <c r="L625" i="4"/>
  <c r="M625" i="4"/>
  <c r="K987" i="4"/>
  <c r="L987" i="4"/>
  <c r="M987" i="4"/>
  <c r="K1445" i="4"/>
  <c r="L1445" i="4"/>
  <c r="M1445" i="4"/>
  <c r="K473" i="4"/>
  <c r="L473" i="4"/>
  <c r="M473" i="4"/>
  <c r="K2950" i="4"/>
  <c r="L2950" i="4"/>
  <c r="M2950" i="4"/>
  <c r="K767" i="4"/>
  <c r="L767" i="4"/>
  <c r="M767" i="4"/>
  <c r="K589" i="4"/>
  <c r="L589" i="4"/>
  <c r="M589" i="4"/>
  <c r="K3566" i="4"/>
  <c r="L3566" i="4"/>
  <c r="M3566" i="4"/>
  <c r="K2594" i="4"/>
  <c r="L2594" i="4"/>
  <c r="M2594" i="4"/>
  <c r="K357" i="4"/>
  <c r="L357" i="4"/>
  <c r="M357" i="4"/>
  <c r="K1344" i="4"/>
  <c r="L1344" i="4"/>
  <c r="M1344" i="4"/>
  <c r="K2270" i="4"/>
  <c r="L2270" i="4"/>
  <c r="M2270" i="4"/>
  <c r="K3275" i="4"/>
  <c r="L3275" i="4"/>
  <c r="M3275" i="4"/>
  <c r="K1226" i="4"/>
  <c r="L1226" i="4"/>
  <c r="M1226" i="4"/>
  <c r="K550" i="4"/>
  <c r="L550" i="4"/>
  <c r="M550" i="4"/>
  <c r="K2243" i="4"/>
  <c r="L2243" i="4"/>
  <c r="M2243" i="4"/>
  <c r="K2615" i="4"/>
  <c r="L2615" i="4"/>
  <c r="M2615" i="4"/>
  <c r="K2439" i="4"/>
  <c r="L2439" i="4"/>
  <c r="M2439" i="4"/>
  <c r="K3396" i="4"/>
  <c r="L3396" i="4"/>
  <c r="M3396" i="4"/>
  <c r="K1280" i="4"/>
  <c r="L1280" i="4"/>
  <c r="M1280" i="4"/>
  <c r="K2666" i="4"/>
  <c r="L2666" i="4"/>
  <c r="M2666" i="4"/>
  <c r="K3854" i="4"/>
  <c r="L3854" i="4"/>
  <c r="M3854" i="4"/>
  <c r="K738" i="4"/>
  <c r="L738" i="4"/>
  <c r="M738" i="4"/>
  <c r="K439" i="4"/>
  <c r="L439" i="4"/>
  <c r="M439" i="4"/>
  <c r="K1576" i="4"/>
  <c r="L1576" i="4"/>
  <c r="M1576" i="4"/>
  <c r="K1440" i="4"/>
  <c r="L1440" i="4"/>
  <c r="M1440" i="4"/>
  <c r="K2598" i="4"/>
  <c r="L2598" i="4"/>
  <c r="M2598" i="4"/>
  <c r="K1304" i="4"/>
  <c r="L1304" i="4"/>
  <c r="M1304" i="4"/>
  <c r="K3705" i="4"/>
  <c r="L3705" i="4"/>
  <c r="M3705" i="4"/>
  <c r="K2256" i="4"/>
  <c r="L2256" i="4"/>
  <c r="M2256" i="4"/>
  <c r="K2660" i="4"/>
  <c r="L2660" i="4"/>
  <c r="M2660" i="4"/>
  <c r="K2118" i="4"/>
  <c r="L2118" i="4"/>
  <c r="M2118" i="4"/>
  <c r="K1239" i="4"/>
  <c r="L1239" i="4"/>
  <c r="M1239" i="4"/>
  <c r="K905" i="4"/>
  <c r="L905" i="4"/>
  <c r="M905" i="4"/>
  <c r="K2840" i="4"/>
  <c r="L2840" i="4"/>
  <c r="M2840" i="4"/>
  <c r="K1859" i="4"/>
  <c r="L1859" i="4"/>
  <c r="M1859" i="4"/>
  <c r="K2079" i="4"/>
  <c r="L2079" i="4"/>
  <c r="M2079" i="4"/>
  <c r="K3493" i="4"/>
  <c r="L3493" i="4"/>
  <c r="M3493" i="4"/>
  <c r="K1416" i="4"/>
  <c r="L1416" i="4"/>
  <c r="M1416" i="4"/>
  <c r="K1516" i="4"/>
  <c r="L1516" i="4"/>
  <c r="M1516" i="4"/>
  <c r="K2654" i="4"/>
  <c r="L2654" i="4"/>
  <c r="M2654" i="4"/>
  <c r="K2253" i="4"/>
  <c r="L2253" i="4"/>
  <c r="M2253" i="4"/>
  <c r="K1133" i="4"/>
  <c r="L1133" i="4"/>
  <c r="M1133" i="4"/>
  <c r="K2283" i="4"/>
  <c r="L2283" i="4"/>
  <c r="M2283" i="4"/>
  <c r="K445" i="4"/>
  <c r="L445" i="4"/>
  <c r="M445" i="4"/>
  <c r="K3589" i="4"/>
  <c r="L3589" i="4"/>
  <c r="M3589" i="4"/>
  <c r="K612" i="4"/>
  <c r="L612" i="4"/>
  <c r="M612" i="4"/>
  <c r="K2939" i="4"/>
  <c r="L2939" i="4"/>
  <c r="M2939" i="4"/>
  <c r="K137" i="4"/>
  <c r="L137" i="4"/>
  <c r="M137" i="4"/>
  <c r="K2429" i="4"/>
  <c r="L2429" i="4"/>
  <c r="M2429" i="4"/>
  <c r="K2267" i="4"/>
  <c r="L2267" i="4"/>
  <c r="M2267" i="4"/>
  <c r="K3332" i="4"/>
  <c r="L3332" i="4"/>
  <c r="M3332" i="4"/>
  <c r="K513" i="4"/>
  <c r="L513" i="4"/>
  <c r="M513" i="4"/>
  <c r="K436" i="4"/>
  <c r="L436" i="4"/>
  <c r="M436" i="4"/>
  <c r="K2150" i="4"/>
  <c r="L2150" i="4"/>
  <c r="M2150" i="4"/>
  <c r="K1969" i="4"/>
  <c r="L1969" i="4"/>
  <c r="M1969" i="4"/>
  <c r="K130" i="4"/>
  <c r="L130" i="4"/>
  <c r="M130" i="4"/>
  <c r="K1116" i="4"/>
  <c r="L1116" i="4"/>
  <c r="M1116" i="4"/>
  <c r="K2034" i="4"/>
  <c r="L2034" i="4"/>
  <c r="M2034" i="4"/>
  <c r="K235" i="4"/>
  <c r="L235" i="4"/>
  <c r="M235" i="4"/>
  <c r="K1735" i="4"/>
  <c r="L1735" i="4"/>
  <c r="M1735" i="4"/>
  <c r="K1954" i="4"/>
  <c r="L1954" i="4"/>
  <c r="M1954" i="4"/>
  <c r="K2277" i="4"/>
  <c r="L2277" i="4"/>
  <c r="M2277" i="4"/>
  <c r="K1632" i="4"/>
  <c r="L1632" i="4"/>
  <c r="M1632" i="4"/>
  <c r="K3008" i="4"/>
  <c r="L3008" i="4"/>
  <c r="M3008" i="4"/>
  <c r="K466" i="4"/>
  <c r="L466" i="4"/>
  <c r="M466" i="4"/>
  <c r="K3460" i="4"/>
  <c r="L3460" i="4"/>
  <c r="M3460" i="4"/>
  <c r="K1824" i="4"/>
  <c r="L1824" i="4"/>
  <c r="M1824" i="4"/>
  <c r="K3501" i="4"/>
  <c r="L3501" i="4"/>
  <c r="M3501" i="4"/>
  <c r="K3849" i="4"/>
  <c r="L3849" i="4"/>
  <c r="M3849" i="4"/>
  <c r="K2811" i="4"/>
  <c r="L2811" i="4"/>
  <c r="M2811" i="4"/>
  <c r="K2971" i="4"/>
  <c r="L2971" i="4"/>
  <c r="M2971" i="4"/>
  <c r="K3221" i="4"/>
  <c r="L3221" i="4"/>
  <c r="M3221" i="4"/>
  <c r="K2982" i="4"/>
  <c r="L2982" i="4"/>
  <c r="M2982" i="4"/>
  <c r="K929" i="4"/>
  <c r="L929" i="4"/>
  <c r="M929" i="4"/>
  <c r="K1774" i="4"/>
  <c r="L1774" i="4"/>
  <c r="M1774" i="4"/>
  <c r="K3743" i="4"/>
  <c r="L3743" i="4"/>
  <c r="M3743" i="4"/>
  <c r="K990" i="4"/>
  <c r="L990" i="4"/>
  <c r="M990" i="4"/>
  <c r="K2094" i="4"/>
  <c r="L2094" i="4"/>
  <c r="M2094" i="4"/>
  <c r="K119" i="4"/>
  <c r="L119" i="4"/>
  <c r="M119" i="4"/>
  <c r="K1351" i="4"/>
  <c r="L1351" i="4"/>
  <c r="M1351" i="4"/>
  <c r="K368" i="4"/>
  <c r="L368" i="4"/>
  <c r="M368" i="4"/>
  <c r="K1389" i="4"/>
  <c r="L1389" i="4"/>
  <c r="M1389" i="4"/>
  <c r="K396" i="4"/>
  <c r="L396" i="4"/>
  <c r="M396" i="4"/>
  <c r="K1764" i="4"/>
  <c r="L1764" i="4"/>
  <c r="M1764" i="4"/>
  <c r="K1519" i="4"/>
  <c r="L1519" i="4"/>
  <c r="M1519" i="4"/>
  <c r="K1841" i="4"/>
  <c r="L1841" i="4"/>
  <c r="M1841" i="4"/>
  <c r="K2005" i="4"/>
  <c r="L2005" i="4"/>
  <c r="M2005" i="4"/>
  <c r="K2455" i="4"/>
  <c r="L2455" i="4"/>
  <c r="M2455" i="4"/>
  <c r="K117" i="4"/>
  <c r="L117" i="4"/>
  <c r="M117" i="4"/>
  <c r="K3426" i="4"/>
  <c r="L3426" i="4"/>
  <c r="M3426" i="4"/>
  <c r="K3547" i="4"/>
  <c r="L3547" i="4"/>
  <c r="M3547" i="4"/>
  <c r="K2478" i="4"/>
  <c r="L2478" i="4"/>
  <c r="M2478" i="4"/>
  <c r="K2566" i="4"/>
  <c r="L2566" i="4"/>
  <c r="M2566" i="4"/>
  <c r="K1229" i="4"/>
  <c r="L1229" i="4"/>
  <c r="M1229" i="4"/>
  <c r="K1080" i="4"/>
  <c r="L1080" i="4"/>
  <c r="M1080" i="4"/>
  <c r="K3256" i="4"/>
  <c r="L3256" i="4"/>
  <c r="M3256" i="4"/>
  <c r="K845" i="4"/>
  <c r="L845" i="4"/>
  <c r="M845" i="4"/>
  <c r="K1547" i="4"/>
  <c r="L1547" i="4"/>
  <c r="M1547" i="4"/>
  <c r="K2401" i="4"/>
  <c r="L2401" i="4"/>
  <c r="M2401" i="4"/>
  <c r="K2831" i="4"/>
  <c r="L2831" i="4"/>
  <c r="M2831" i="4"/>
  <c r="K2434" i="4"/>
  <c r="L2434" i="4"/>
  <c r="M2434" i="4"/>
  <c r="K2903" i="4"/>
  <c r="L2903" i="4"/>
  <c r="M2903" i="4"/>
  <c r="K317" i="4"/>
  <c r="L317" i="4"/>
  <c r="M317" i="4"/>
  <c r="K1426" i="4"/>
  <c r="L1426" i="4"/>
  <c r="M1426" i="4"/>
  <c r="K2311" i="4"/>
  <c r="L2311" i="4"/>
  <c r="M2311" i="4"/>
  <c r="K615" i="4"/>
  <c r="L615" i="4"/>
  <c r="M615" i="4"/>
  <c r="K622" i="4"/>
  <c r="L622" i="4"/>
  <c r="M622" i="4"/>
  <c r="K1033" i="4"/>
  <c r="L1033" i="4"/>
  <c r="M1033" i="4"/>
  <c r="K2752" i="4"/>
  <c r="L2752" i="4"/>
  <c r="M2752" i="4"/>
  <c r="K2576" i="4"/>
  <c r="L2576" i="4"/>
  <c r="M2576" i="4"/>
  <c r="K463" i="4"/>
  <c r="L463" i="4"/>
  <c r="M463" i="4"/>
  <c r="K1258" i="4"/>
  <c r="L1258" i="4"/>
  <c r="M1258" i="4"/>
  <c r="K926" i="4"/>
  <c r="L926" i="4"/>
  <c r="M926" i="4"/>
  <c r="K2505" i="4"/>
  <c r="L2505" i="4"/>
  <c r="M2505" i="4"/>
  <c r="K2979" i="4"/>
  <c r="L2979" i="4"/>
  <c r="M2979" i="4"/>
  <c r="K1857" i="4"/>
  <c r="L1857" i="4"/>
  <c r="M1857" i="4"/>
  <c r="K2869" i="4"/>
  <c r="L2869" i="4"/>
  <c r="M2869" i="4"/>
  <c r="K1093" i="4"/>
  <c r="L1093" i="4"/>
  <c r="M1093" i="4"/>
  <c r="K661" i="4"/>
  <c r="L661" i="4"/>
  <c r="M661" i="4"/>
  <c r="K838" i="4"/>
  <c r="L838" i="4"/>
  <c r="M838" i="4"/>
  <c r="K2128" i="4"/>
  <c r="L2128" i="4"/>
  <c r="M2128" i="4"/>
  <c r="K2750" i="4"/>
  <c r="L2750" i="4"/>
  <c r="M2750" i="4"/>
  <c r="K1483" i="4"/>
  <c r="L1483" i="4"/>
  <c r="M1483" i="4"/>
  <c r="K3812" i="4"/>
  <c r="L3812" i="4"/>
  <c r="M3812" i="4"/>
  <c r="K3521" i="4"/>
  <c r="L3521" i="4"/>
  <c r="M3521" i="4"/>
  <c r="K2529" i="4"/>
  <c r="L2529" i="4"/>
  <c r="M2529" i="4"/>
  <c r="K1833" i="4"/>
  <c r="L1833" i="4"/>
  <c r="M1833" i="4"/>
  <c r="K405" i="4"/>
  <c r="L405" i="4"/>
  <c r="M405" i="4"/>
  <c r="K1232" i="4"/>
  <c r="L1232" i="4"/>
  <c r="M1232" i="4"/>
  <c r="K3721" i="4"/>
  <c r="L3721" i="4"/>
  <c r="M3721" i="4"/>
  <c r="K2761" i="4"/>
  <c r="L2761" i="4"/>
  <c r="M2761" i="4"/>
  <c r="K1662" i="4"/>
  <c r="L1662" i="4"/>
  <c r="M1662" i="4"/>
  <c r="K3507" i="4"/>
  <c r="L3507" i="4"/>
  <c r="M3507" i="4"/>
  <c r="K2152" i="4"/>
  <c r="L2152" i="4"/>
  <c r="M2152" i="4"/>
  <c r="K2631" i="4"/>
  <c r="L2631" i="4"/>
  <c r="M2631" i="4"/>
  <c r="K2372" i="4"/>
  <c r="L2372" i="4"/>
  <c r="M2372" i="4"/>
  <c r="K225" i="4"/>
  <c r="L225" i="4"/>
  <c r="M225" i="4"/>
  <c r="K2457" i="4"/>
  <c r="L2457" i="4"/>
  <c r="M2457" i="4"/>
  <c r="K453" i="4"/>
  <c r="L453" i="4"/>
  <c r="M453" i="4"/>
  <c r="K3741" i="4"/>
  <c r="L3741" i="4"/>
  <c r="M3741" i="4"/>
  <c r="K2671" i="4"/>
  <c r="L2671" i="4"/>
  <c r="M2671" i="4"/>
  <c r="K1829" i="4"/>
  <c r="L1829" i="4"/>
  <c r="M1829" i="4"/>
  <c r="K3224" i="4"/>
  <c r="L3224" i="4"/>
  <c r="M3224" i="4"/>
  <c r="K593" i="4"/>
  <c r="L593" i="4"/>
  <c r="M593" i="4"/>
  <c r="K347" i="4"/>
  <c r="L347" i="4"/>
  <c r="M347" i="4"/>
  <c r="K3872" i="4"/>
  <c r="L3872" i="4"/>
  <c r="M3872" i="4"/>
  <c r="K1723" i="4"/>
  <c r="L1723" i="4"/>
  <c r="M1723" i="4"/>
  <c r="K3550" i="4"/>
  <c r="L3550" i="4"/>
  <c r="M3550" i="4"/>
  <c r="K1402" i="4"/>
  <c r="L1402" i="4"/>
  <c r="M1402" i="4"/>
  <c r="K2508" i="4"/>
  <c r="L2508" i="4"/>
  <c r="M2508" i="4"/>
  <c r="K3712" i="4"/>
  <c r="L3712" i="4"/>
  <c r="M3712" i="4"/>
  <c r="K2940" i="4"/>
  <c r="L2940" i="4"/>
  <c r="M2940" i="4"/>
  <c r="K892" i="4"/>
  <c r="L892" i="4"/>
  <c r="M892" i="4"/>
  <c r="K404" i="4"/>
  <c r="L404" i="4"/>
  <c r="M404" i="4"/>
  <c r="K1161" i="4"/>
  <c r="L1161" i="4"/>
  <c r="M1161" i="4"/>
  <c r="K3480" i="4"/>
  <c r="L3480" i="4"/>
  <c r="M3480" i="4"/>
  <c r="K3479" i="4"/>
  <c r="L3479" i="4"/>
  <c r="M3479" i="4"/>
  <c r="K296" i="4"/>
  <c r="L296" i="4"/>
  <c r="M296" i="4"/>
  <c r="K607" i="4"/>
  <c r="L607" i="4"/>
  <c r="M607" i="4"/>
  <c r="K3249" i="4"/>
  <c r="L3249" i="4"/>
  <c r="M3249" i="4"/>
  <c r="K3116" i="4"/>
  <c r="L3116" i="4"/>
  <c r="M3116" i="4"/>
  <c r="K2182" i="4"/>
  <c r="L2182" i="4"/>
  <c r="M2182" i="4"/>
  <c r="K3339" i="4"/>
  <c r="L3339" i="4"/>
  <c r="M3339" i="4"/>
  <c r="K1771" i="4"/>
  <c r="L1771" i="4"/>
  <c r="M1771" i="4"/>
  <c r="K1907" i="4"/>
  <c r="L1907" i="4"/>
  <c r="M1907" i="4"/>
  <c r="K2101" i="4"/>
  <c r="L2101" i="4"/>
  <c r="M2101" i="4"/>
  <c r="K3139" i="4"/>
  <c r="L3139" i="4"/>
  <c r="M3139" i="4"/>
  <c r="K1686" i="4"/>
  <c r="L1686" i="4"/>
  <c r="M1686" i="4"/>
  <c r="K1147" i="4"/>
  <c r="L1147" i="4"/>
  <c r="M1147" i="4"/>
  <c r="K557" i="4"/>
  <c r="L557" i="4"/>
  <c r="M557" i="4"/>
  <c r="K960" i="4"/>
  <c r="L960" i="4"/>
  <c r="M960" i="4"/>
  <c r="K503" i="4"/>
  <c r="L503" i="4"/>
  <c r="M503" i="4"/>
  <c r="K3018" i="4"/>
  <c r="L3018" i="4"/>
  <c r="M3018" i="4"/>
  <c r="K98" i="4"/>
  <c r="L98" i="4"/>
  <c r="M98" i="4"/>
  <c r="K1787" i="4"/>
  <c r="L1787" i="4"/>
  <c r="M1787" i="4"/>
  <c r="K1087" i="4"/>
  <c r="L1087" i="4"/>
  <c r="M1087" i="4"/>
  <c r="K1015" i="4"/>
  <c r="L1015" i="4"/>
  <c r="M1015" i="4"/>
  <c r="K391" i="4"/>
  <c r="L391" i="4"/>
  <c r="M391" i="4"/>
  <c r="K3703" i="4"/>
  <c r="L3703" i="4"/>
  <c r="M3703" i="4"/>
  <c r="K3532" i="4"/>
  <c r="L3532" i="4"/>
  <c r="M3532" i="4"/>
  <c r="K2998" i="4"/>
  <c r="L2998" i="4"/>
  <c r="M2998" i="4"/>
  <c r="K2091" i="4"/>
  <c r="L2091" i="4"/>
  <c r="M2091" i="4"/>
  <c r="K479" i="4"/>
  <c r="L479" i="4"/>
  <c r="M479" i="4"/>
  <c r="K319" i="4"/>
  <c r="L319" i="4"/>
  <c r="M319" i="4"/>
  <c r="K100" i="4"/>
  <c r="L100" i="4"/>
  <c r="M100" i="4"/>
  <c r="K1943" i="4"/>
  <c r="L1943" i="4"/>
  <c r="M1943" i="4"/>
  <c r="K3016" i="4"/>
  <c r="L3016" i="4"/>
  <c r="M3016" i="4"/>
  <c r="K2713" i="4"/>
  <c r="L2713" i="4"/>
  <c r="M2713" i="4"/>
  <c r="K1555" i="4"/>
  <c r="L1555" i="4"/>
  <c r="M1555" i="4"/>
  <c r="K71" i="4"/>
  <c r="L71" i="4"/>
  <c r="M71" i="4"/>
  <c r="K856" i="4"/>
  <c r="L856" i="4"/>
  <c r="M856" i="4"/>
  <c r="K3400" i="4"/>
  <c r="L3400" i="4"/>
  <c r="M3400" i="4"/>
  <c r="K2569" i="4"/>
  <c r="L2569" i="4"/>
  <c r="M2569" i="4"/>
  <c r="K1312" i="4"/>
  <c r="L1312" i="4"/>
  <c r="M1312" i="4"/>
  <c r="K2423" i="4"/>
  <c r="L2423" i="4"/>
  <c r="M2423" i="4"/>
  <c r="K1571" i="4"/>
  <c r="L1571" i="4"/>
  <c r="M1571" i="4"/>
  <c r="K1303" i="4"/>
  <c r="L1303" i="4"/>
  <c r="M1303" i="4"/>
  <c r="K2420" i="4"/>
  <c r="L2420" i="4"/>
  <c r="M2420" i="4"/>
  <c r="K2907" i="4"/>
  <c r="L2907" i="4"/>
  <c r="M2907" i="4"/>
  <c r="K3323" i="4"/>
  <c r="L3323" i="4"/>
  <c r="M3323" i="4"/>
  <c r="K1890" i="4"/>
  <c r="L1890" i="4"/>
  <c r="M1890" i="4"/>
  <c r="K3200" i="4"/>
  <c r="L3200" i="4"/>
  <c r="M3200" i="4"/>
  <c r="K2643" i="4"/>
  <c r="L2643" i="4"/>
  <c r="M2643" i="4"/>
  <c r="K3246" i="4"/>
  <c r="L3246" i="4"/>
  <c r="M3246" i="4"/>
  <c r="K1379" i="4"/>
  <c r="L1379" i="4"/>
  <c r="M1379" i="4"/>
  <c r="K2579" i="4"/>
  <c r="L2579" i="4"/>
  <c r="M2579" i="4"/>
  <c r="K162" i="4"/>
  <c r="L162" i="4"/>
  <c r="M162" i="4"/>
  <c r="K529" i="4"/>
  <c r="L529" i="4"/>
  <c r="M529" i="4"/>
  <c r="K1123" i="4"/>
  <c r="L1123" i="4"/>
  <c r="M1123" i="4"/>
  <c r="K2787" i="4"/>
  <c r="L2787" i="4"/>
  <c r="M2787" i="4"/>
  <c r="K2032" i="4"/>
  <c r="L2032" i="4"/>
  <c r="M2032" i="4"/>
  <c r="K3578" i="4"/>
  <c r="L3578" i="4"/>
  <c r="M3578" i="4"/>
  <c r="K947" i="4"/>
  <c r="L947" i="4"/>
  <c r="M947" i="4"/>
  <c r="K1796" i="4"/>
  <c r="L1796" i="4"/>
  <c r="M1796" i="4"/>
  <c r="K302" i="4"/>
  <c r="L302" i="4"/>
  <c r="M302" i="4"/>
  <c r="K618" i="4"/>
  <c r="L618" i="4"/>
  <c r="M618" i="4"/>
  <c r="K1077" i="4"/>
  <c r="L1077" i="4"/>
  <c r="M1077" i="4"/>
  <c r="K1540" i="4"/>
  <c r="L1540" i="4"/>
  <c r="M1540" i="4"/>
  <c r="K3440" i="4"/>
  <c r="L3440" i="4"/>
  <c r="M3440" i="4"/>
  <c r="K1565" i="4"/>
  <c r="L1565" i="4"/>
  <c r="M1565" i="4"/>
  <c r="K449" i="4"/>
  <c r="L449" i="4"/>
  <c r="M449" i="4"/>
  <c r="K920" i="4"/>
  <c r="L920" i="4"/>
  <c r="M920" i="4"/>
  <c r="K232" i="4"/>
  <c r="L232" i="4"/>
  <c r="M232" i="4"/>
  <c r="K628" i="4"/>
  <c r="L628" i="4"/>
  <c r="M628" i="4"/>
  <c r="K2934" i="4"/>
  <c r="L2934" i="4"/>
  <c r="M2934" i="4"/>
  <c r="K3688" i="4"/>
  <c r="L3688" i="4"/>
  <c r="M3688" i="4"/>
  <c r="K243" i="4"/>
  <c r="L243" i="4"/>
  <c r="M243" i="4"/>
  <c r="K2353" i="4"/>
  <c r="L2353" i="4"/>
  <c r="M2353" i="4"/>
  <c r="K2405" i="4"/>
  <c r="L2405" i="4"/>
  <c r="M2405" i="4"/>
  <c r="K2592" i="4"/>
  <c r="L2592" i="4"/>
  <c r="M2592" i="4"/>
  <c r="K3142" i="4"/>
  <c r="L3142" i="4"/>
  <c r="M3142" i="4"/>
  <c r="K481" i="4"/>
  <c r="L481" i="4"/>
  <c r="M481" i="4"/>
  <c r="K3524" i="4"/>
  <c r="L3524" i="4"/>
  <c r="M3524" i="4"/>
  <c r="K866" i="4"/>
  <c r="L866" i="4"/>
  <c r="M866" i="4"/>
  <c r="K1177" i="4"/>
  <c r="L1177" i="4"/>
  <c r="M1177" i="4"/>
  <c r="K3236" i="4"/>
  <c r="L3236" i="4"/>
  <c r="M3236" i="4"/>
  <c r="K1797" i="4"/>
  <c r="L1797" i="4"/>
  <c r="M1797" i="4"/>
  <c r="K2798" i="4"/>
  <c r="L2798" i="4"/>
  <c r="M2798" i="4"/>
  <c r="K1395" i="4"/>
  <c r="L1395" i="4"/>
  <c r="M1395" i="4"/>
  <c r="K3616" i="4"/>
  <c r="L3616" i="4"/>
  <c r="M3616" i="4"/>
  <c r="K532" i="4"/>
  <c r="L532" i="4"/>
  <c r="M532" i="4"/>
  <c r="K2350" i="4"/>
  <c r="L2350" i="4"/>
  <c r="M2350" i="4"/>
  <c r="K2135" i="4"/>
  <c r="L2135" i="4"/>
  <c r="M2135" i="4"/>
  <c r="K1981" i="4"/>
  <c r="L1981" i="4"/>
  <c r="M1981" i="4"/>
  <c r="K3839" i="4"/>
  <c r="L3839" i="4"/>
  <c r="M3839" i="4"/>
  <c r="K3132" i="4"/>
  <c r="L3132" i="4"/>
  <c r="M3132" i="4"/>
  <c r="K3551" i="4"/>
  <c r="L3551" i="4"/>
  <c r="M3551" i="4"/>
  <c r="K448" i="4"/>
  <c r="L448" i="4"/>
  <c r="M448" i="4"/>
  <c r="K1463" i="4"/>
  <c r="L1463" i="4"/>
  <c r="M1463" i="4"/>
  <c r="K371" i="4"/>
  <c r="L371" i="4"/>
  <c r="M371" i="4"/>
  <c r="K3021" i="4"/>
  <c r="L3021" i="4"/>
  <c r="M3021" i="4"/>
  <c r="K620" i="4"/>
  <c r="L620" i="4"/>
  <c r="M620" i="4"/>
  <c r="K64" i="4"/>
  <c r="L64" i="4"/>
  <c r="M64" i="4"/>
  <c r="K1172" i="4"/>
  <c r="L1172" i="4"/>
  <c r="M1172" i="4"/>
  <c r="K1650" i="4"/>
  <c r="L1650" i="4"/>
  <c r="M1650" i="4"/>
  <c r="K1733" i="4"/>
  <c r="L1733" i="4"/>
  <c r="M1733" i="4"/>
  <c r="K165" i="4"/>
  <c r="L165" i="4"/>
  <c r="M165" i="4"/>
  <c r="K312" i="4"/>
  <c r="L312" i="4"/>
  <c r="M312" i="4"/>
  <c r="K108" i="4"/>
  <c r="L108" i="4"/>
  <c r="M108" i="4"/>
  <c r="K823" i="4"/>
  <c r="L823" i="4"/>
  <c r="M823" i="4"/>
  <c r="K2084" i="4"/>
  <c r="L2084" i="4"/>
  <c r="M2084" i="4"/>
  <c r="K1065" i="4"/>
  <c r="L1065" i="4"/>
  <c r="M1065" i="4"/>
  <c r="K1040" i="4"/>
  <c r="L1040" i="4"/>
  <c r="M1040" i="4"/>
  <c r="K1951" i="4"/>
  <c r="L1951" i="4"/>
  <c r="M1951" i="4"/>
  <c r="K521" i="4"/>
  <c r="L521" i="4"/>
  <c r="M521" i="4"/>
  <c r="K3865" i="4"/>
  <c r="L3865" i="4"/>
  <c r="M3865" i="4"/>
  <c r="K640" i="4"/>
  <c r="L640" i="4"/>
  <c r="M640" i="4"/>
  <c r="K1966" i="4"/>
  <c r="L1966" i="4"/>
  <c r="M1966" i="4"/>
  <c r="K2395" i="4"/>
  <c r="L2395" i="4"/>
  <c r="M2395" i="4"/>
  <c r="K2734" i="4"/>
  <c r="L2734" i="4"/>
  <c r="M2734" i="4"/>
  <c r="K2126" i="4"/>
  <c r="L2126" i="4"/>
  <c r="M2126" i="4"/>
  <c r="K3180" i="4"/>
  <c r="L3180" i="4"/>
  <c r="M3180" i="4"/>
  <c r="K3262" i="4"/>
  <c r="L3262" i="4"/>
  <c r="M3262" i="4"/>
  <c r="K3161" i="4"/>
  <c r="L3161" i="4"/>
  <c r="M3161" i="4"/>
  <c r="K2837" i="4"/>
  <c r="L2837" i="4"/>
  <c r="M2837" i="4"/>
  <c r="K3099" i="4"/>
  <c r="L3099" i="4"/>
  <c r="M3099" i="4"/>
  <c r="K3468" i="4"/>
  <c r="L3468" i="4"/>
  <c r="M3468" i="4"/>
  <c r="K1391" i="4"/>
  <c r="L1391" i="4"/>
  <c r="M1391" i="4"/>
  <c r="K3453" i="4"/>
  <c r="L3453" i="4"/>
  <c r="M3453" i="4"/>
  <c r="K842" i="4"/>
  <c r="L842" i="4"/>
  <c r="M842" i="4"/>
  <c r="K3206" i="4"/>
  <c r="L3206" i="4"/>
  <c r="M3206" i="4"/>
  <c r="K2647" i="4"/>
  <c r="L2647" i="4"/>
  <c r="M2647" i="4"/>
  <c r="K1608" i="4"/>
  <c r="L1608" i="4"/>
  <c r="M1608" i="4"/>
  <c r="K2716" i="4"/>
  <c r="L2716" i="4"/>
  <c r="M2716" i="4"/>
  <c r="K2991" i="4"/>
  <c r="L2991" i="4"/>
  <c r="M2991" i="4"/>
  <c r="K2495" i="4"/>
  <c r="L2495" i="4"/>
  <c r="M2495" i="4"/>
  <c r="K858" i="4"/>
  <c r="L858" i="4"/>
  <c r="M858" i="4"/>
  <c r="K3597" i="4"/>
  <c r="L3597" i="4"/>
  <c r="M3597" i="4"/>
  <c r="K157" i="4"/>
  <c r="L157" i="4"/>
  <c r="M157" i="4"/>
  <c r="K3034" i="4"/>
  <c r="L3034" i="4"/>
  <c r="M3034" i="4"/>
  <c r="K2699" i="4"/>
  <c r="L2699" i="4"/>
  <c r="M2699" i="4"/>
  <c r="K3600" i="4"/>
  <c r="L3600" i="4"/>
  <c r="M3600" i="4"/>
  <c r="K1931" i="4"/>
  <c r="L1931" i="4"/>
  <c r="M1931" i="4"/>
  <c r="K2955" i="4"/>
  <c r="L2955" i="4"/>
  <c r="M2955" i="4"/>
  <c r="K2564" i="4"/>
  <c r="L2564" i="4"/>
  <c r="M2564" i="4"/>
  <c r="K2723" i="4"/>
  <c r="L2723" i="4"/>
  <c r="M2723" i="4"/>
  <c r="K61" i="4"/>
  <c r="L61" i="4"/>
  <c r="M61" i="4"/>
  <c r="K1830" i="4"/>
  <c r="L1830" i="4"/>
  <c r="M1830" i="4"/>
  <c r="K2057" i="4"/>
  <c r="L2057" i="4"/>
  <c r="M2057" i="4"/>
  <c r="K1904" i="4"/>
  <c r="L1904" i="4"/>
  <c r="M1904" i="4"/>
  <c r="K1418" i="4"/>
  <c r="L1418" i="4"/>
  <c r="M1418" i="4"/>
  <c r="K3719" i="4"/>
  <c r="L3719" i="4"/>
  <c r="M3719" i="4"/>
  <c r="K2701" i="4"/>
  <c r="L2701" i="4"/>
  <c r="M2701" i="4"/>
  <c r="K3085" i="4"/>
  <c r="L3085" i="4"/>
  <c r="M3085" i="4"/>
  <c r="K2446" i="4"/>
  <c r="L2446" i="4"/>
  <c r="M2446" i="4"/>
  <c r="K2708" i="4"/>
  <c r="L2708" i="4"/>
  <c r="M2708" i="4"/>
  <c r="K2873" i="4"/>
  <c r="L2873" i="4"/>
  <c r="M2873" i="4"/>
  <c r="K2765" i="4"/>
  <c r="L2765" i="4"/>
  <c r="M2765" i="4"/>
  <c r="K3529" i="4"/>
  <c r="L3529" i="4"/>
  <c r="M3529" i="4"/>
  <c r="K536" i="4"/>
  <c r="L536" i="4"/>
  <c r="M536" i="4"/>
  <c r="K167" i="4"/>
  <c r="L167" i="4"/>
  <c r="M167" i="4"/>
  <c r="K3336" i="4"/>
  <c r="L3336" i="4"/>
  <c r="M3336" i="4"/>
  <c r="K1099" i="4"/>
  <c r="L1099" i="4"/>
  <c r="M1099" i="4"/>
  <c r="K1502" i="4"/>
  <c r="L1502" i="4"/>
  <c r="M1502" i="4"/>
  <c r="K2967" i="4"/>
  <c r="L2967" i="4"/>
  <c r="M2967" i="4"/>
  <c r="K811" i="4"/>
  <c r="L811" i="4"/>
  <c r="M811" i="4"/>
  <c r="K2522" i="4"/>
  <c r="L2522" i="4"/>
  <c r="M2522" i="4"/>
  <c r="K366" i="4"/>
  <c r="L366" i="4"/>
  <c r="M366" i="4"/>
  <c r="K1534" i="4"/>
  <c r="L1534" i="4"/>
  <c r="M1534" i="4"/>
  <c r="K2144" i="4"/>
  <c r="L2144" i="4"/>
  <c r="M2144" i="4"/>
  <c r="K3024" i="4"/>
  <c r="L3024" i="4"/>
  <c r="M3024" i="4"/>
  <c r="K2682" i="4"/>
  <c r="L2682" i="4"/>
  <c r="M2682" i="4"/>
  <c r="K2417" i="4"/>
  <c r="L2417" i="4"/>
  <c r="M2417" i="4"/>
  <c r="K2901" i="4"/>
  <c r="L2901" i="4"/>
  <c r="M2901" i="4"/>
  <c r="K3264" i="4"/>
  <c r="L3264" i="4"/>
  <c r="M3264" i="4"/>
  <c r="K3606" i="4"/>
  <c r="L3606" i="4"/>
  <c r="M3606" i="4"/>
  <c r="K1008" i="4"/>
  <c r="L1008" i="4"/>
  <c r="M1008" i="4"/>
  <c r="K251" i="4"/>
  <c r="L251" i="4"/>
  <c r="M251" i="4"/>
  <c r="K3790" i="4"/>
  <c r="L3790" i="4"/>
  <c r="M3790" i="4"/>
  <c r="K3373" i="4"/>
  <c r="L3373" i="4"/>
  <c r="M3373" i="4"/>
  <c r="K1305" i="4"/>
  <c r="L1305" i="4"/>
  <c r="M1305" i="4"/>
  <c r="K51" i="4"/>
  <c r="L51" i="4"/>
  <c r="M51" i="4"/>
  <c r="K3829" i="4"/>
  <c r="L3829" i="4"/>
  <c r="M3829" i="4"/>
  <c r="K1421" i="4"/>
  <c r="L1421" i="4"/>
  <c r="M1421" i="4"/>
  <c r="K190" i="4"/>
  <c r="L190" i="4"/>
  <c r="M190" i="4"/>
  <c r="K204" i="4"/>
  <c r="L204" i="4"/>
  <c r="M204" i="4"/>
  <c r="K3219" i="4"/>
  <c r="L3219" i="4"/>
  <c r="M3219" i="4"/>
  <c r="K1690" i="4"/>
  <c r="L1690" i="4"/>
  <c r="M1690" i="4"/>
  <c r="K524" i="4"/>
  <c r="L524" i="4"/>
  <c r="M524" i="4"/>
  <c r="K2179" i="4"/>
  <c r="L2179" i="4"/>
  <c r="M2179" i="4"/>
  <c r="K1095" i="4"/>
  <c r="L1095" i="4"/>
  <c r="M1095" i="4"/>
  <c r="K2351" i="4"/>
  <c r="L2351" i="4"/>
  <c r="M2351" i="4"/>
  <c r="K1340" i="4"/>
  <c r="L1340" i="4"/>
  <c r="M1340" i="4"/>
  <c r="K3523" i="4"/>
  <c r="L3523" i="4"/>
  <c r="M3523" i="4"/>
  <c r="K3438" i="4"/>
  <c r="L3438" i="4"/>
  <c r="M3438" i="4"/>
  <c r="K687" i="4"/>
  <c r="L687" i="4"/>
  <c r="M687" i="4"/>
  <c r="K3175" i="4"/>
  <c r="L3175" i="4"/>
  <c r="M3175" i="4"/>
  <c r="K3794" i="4"/>
  <c r="L3794" i="4"/>
  <c r="M3794" i="4"/>
  <c r="K2301" i="4"/>
  <c r="L2301" i="4"/>
  <c r="M2301" i="4"/>
  <c r="K1579" i="4"/>
  <c r="L1579" i="4"/>
  <c r="M1579" i="4"/>
  <c r="K554" i="4"/>
  <c r="L554" i="4"/>
  <c r="M554" i="4"/>
  <c r="K246" i="4"/>
  <c r="L246" i="4"/>
  <c r="M246" i="4"/>
  <c r="K3476" i="4"/>
  <c r="L3476" i="4"/>
  <c r="M3476" i="4"/>
  <c r="K355" i="4"/>
  <c r="L355" i="4"/>
  <c r="M355" i="4"/>
  <c r="K1491" i="4"/>
  <c r="L1491" i="4"/>
  <c r="M1491" i="4"/>
  <c r="K1881" i="4"/>
  <c r="L1881" i="4"/>
  <c r="M1881" i="4"/>
  <c r="K3201" i="4"/>
  <c r="L3201" i="4"/>
  <c r="M3201" i="4"/>
  <c r="K1410" i="4"/>
  <c r="L1410" i="4"/>
  <c r="M1410" i="4"/>
  <c r="K2213" i="4"/>
  <c r="L2213" i="4"/>
  <c r="M2213" i="4"/>
  <c r="K873" i="4"/>
  <c r="L873" i="4"/>
  <c r="M873" i="4"/>
  <c r="K3787" i="4"/>
  <c r="L3787" i="4"/>
  <c r="M3787" i="4"/>
  <c r="K2626" i="4"/>
  <c r="L2626" i="4"/>
  <c r="M2626" i="4"/>
  <c r="K1759" i="4"/>
  <c r="L1759" i="4"/>
  <c r="M1759" i="4"/>
  <c r="K3385" i="4"/>
  <c r="L3385" i="4"/>
  <c r="M3385" i="4"/>
  <c r="K1693" i="4"/>
  <c r="L1693" i="4"/>
  <c r="M1693" i="4"/>
  <c r="K3656" i="4"/>
  <c r="L3656" i="4"/>
  <c r="M3656" i="4"/>
  <c r="K77" i="4"/>
  <c r="L77" i="4"/>
  <c r="M77" i="4"/>
  <c r="K3408" i="4"/>
  <c r="L3408" i="4"/>
  <c r="M3408" i="4"/>
  <c r="K2795" i="4"/>
  <c r="L2795" i="4"/>
  <c r="M2795" i="4"/>
  <c r="K2287" i="4"/>
  <c r="L2287" i="4"/>
  <c r="M2287" i="4"/>
  <c r="K201" i="4"/>
  <c r="L201" i="4"/>
  <c r="M201" i="4"/>
  <c r="K2332" i="4"/>
  <c r="L2332" i="4"/>
  <c r="M2332" i="4"/>
  <c r="K2249" i="4"/>
  <c r="L2249" i="4"/>
  <c r="M2249" i="4"/>
  <c r="K954" i="4"/>
  <c r="L954" i="4"/>
  <c r="M954" i="4"/>
  <c r="K1408" i="4"/>
  <c r="L1408" i="4"/>
  <c r="M1408" i="4"/>
  <c r="K694" i="4"/>
  <c r="L694" i="4"/>
  <c r="M694" i="4"/>
  <c r="K957" i="4"/>
  <c r="L957" i="4"/>
  <c r="M957" i="4"/>
  <c r="K389" i="4"/>
  <c r="L389" i="4"/>
  <c r="M389" i="4"/>
  <c r="K2511" i="4"/>
  <c r="L2511" i="4"/>
  <c r="M2511" i="4"/>
  <c r="K2465" i="4"/>
  <c r="L2465" i="4"/>
  <c r="M2465" i="4"/>
  <c r="K1899" i="4"/>
  <c r="L1899" i="4"/>
  <c r="M1899" i="4"/>
  <c r="K376" i="4"/>
  <c r="L376" i="4"/>
  <c r="M376" i="4"/>
  <c r="K3145" i="4"/>
  <c r="L3145" i="4"/>
  <c r="M3145" i="4"/>
  <c r="K1016" i="4"/>
  <c r="L1016" i="4"/>
  <c r="M1016" i="4"/>
  <c r="K1562" i="4"/>
  <c r="L1562" i="4"/>
  <c r="M1562" i="4"/>
  <c r="K3607" i="4"/>
  <c r="L3607" i="4"/>
  <c r="M3607" i="4"/>
  <c r="K2362" i="4"/>
  <c r="L2362" i="4"/>
  <c r="M2362" i="4"/>
  <c r="K994" i="4"/>
  <c r="L994" i="4"/>
  <c r="M994" i="4"/>
  <c r="K684" i="4"/>
  <c r="L684" i="4"/>
  <c r="M684" i="4"/>
  <c r="K3355" i="4"/>
  <c r="L3355" i="4"/>
  <c r="M3355" i="4"/>
  <c r="K3388" i="4"/>
  <c r="L3388" i="4"/>
  <c r="M3388" i="4"/>
  <c r="K1200" i="4"/>
  <c r="L1200" i="4"/>
  <c r="M1200" i="4"/>
  <c r="K3514" i="4"/>
  <c r="L3514" i="4"/>
  <c r="M3514" i="4"/>
  <c r="K2932" i="4"/>
  <c r="L2932" i="4"/>
  <c r="M2932" i="4"/>
  <c r="K286" i="4"/>
  <c r="L286" i="4"/>
  <c r="M286" i="4"/>
  <c r="K2159" i="4"/>
  <c r="L2159" i="4"/>
  <c r="M2159" i="4"/>
  <c r="K815" i="4"/>
  <c r="L815" i="4"/>
  <c r="M815" i="4"/>
  <c r="K470" i="4"/>
  <c r="L470" i="4"/>
  <c r="M470" i="4"/>
  <c r="K3198" i="4"/>
  <c r="L3198" i="4"/>
  <c r="M3198" i="4"/>
  <c r="K256" i="4"/>
  <c r="L256" i="4"/>
  <c r="M256" i="4"/>
  <c r="K3450" i="4"/>
  <c r="L3450" i="4"/>
  <c r="M3450" i="4"/>
  <c r="K216" i="4"/>
  <c r="L216" i="4"/>
  <c r="M216" i="4"/>
  <c r="K1140" i="4"/>
  <c r="L1140" i="4"/>
  <c r="M1140" i="4"/>
  <c r="K2847" i="4"/>
  <c r="L2847" i="4"/>
  <c r="M2847" i="4"/>
  <c r="K1255" i="4"/>
  <c r="L1255" i="4"/>
  <c r="M1255" i="4"/>
  <c r="K1096" i="4"/>
  <c r="L1096" i="4"/>
  <c r="M1096" i="4"/>
  <c r="K1523" i="4"/>
  <c r="L1523" i="4"/>
  <c r="M1523" i="4"/>
  <c r="K2942" i="4"/>
  <c r="L2942" i="4"/>
  <c r="M2942" i="4"/>
  <c r="K1479" i="4"/>
  <c r="L1479" i="4"/>
  <c r="M1479" i="4"/>
  <c r="K3671" i="4"/>
  <c r="L3671" i="4"/>
  <c r="M3671" i="4"/>
  <c r="K1558" i="4"/>
  <c r="L1558" i="4"/>
  <c r="M1558" i="4"/>
  <c r="K2345" i="4"/>
  <c r="L2345" i="4"/>
  <c r="M2345" i="4"/>
  <c r="K977" i="4"/>
  <c r="L977" i="4"/>
  <c r="M977" i="4"/>
  <c r="K826" i="4"/>
  <c r="L826" i="4"/>
  <c r="M826" i="4"/>
  <c r="K3852" i="4"/>
  <c r="L3852" i="4"/>
  <c r="M3852" i="4"/>
  <c r="K1972" i="4"/>
  <c r="L1972" i="4"/>
  <c r="M1972" i="4"/>
  <c r="K283" i="4"/>
  <c r="L283" i="4"/>
  <c r="M283" i="4"/>
  <c r="K2482" i="4"/>
  <c r="L2482" i="4"/>
  <c r="M2482" i="4"/>
  <c r="K1633" i="4"/>
  <c r="L1633" i="4"/>
  <c r="M1633" i="4"/>
  <c r="K2662" i="4"/>
  <c r="L2662" i="4"/>
  <c r="M2662" i="4"/>
  <c r="K1721" i="4"/>
  <c r="L1721" i="4"/>
  <c r="M1721" i="4"/>
  <c r="K79" i="4"/>
  <c r="L79" i="4"/>
  <c r="M79" i="4"/>
  <c r="K631" i="4"/>
  <c r="L631" i="4"/>
  <c r="M631" i="4"/>
  <c r="K715" i="4"/>
  <c r="L715" i="4"/>
  <c r="M715" i="4"/>
  <c r="K1428" i="4"/>
  <c r="L1428" i="4"/>
  <c r="M1428" i="4"/>
  <c r="K647" i="4"/>
  <c r="L647" i="4"/>
  <c r="M647" i="4"/>
  <c r="K3517" i="4"/>
  <c r="L3517" i="4"/>
  <c r="M3517" i="4"/>
  <c r="K3011" i="4"/>
  <c r="L3011" i="4"/>
  <c r="M3011" i="4"/>
  <c r="K3471" i="4"/>
  <c r="L3471" i="4"/>
  <c r="M3471" i="4"/>
  <c r="K1013" i="4"/>
  <c r="L1013" i="4"/>
  <c r="M1013" i="4"/>
  <c r="K2336" i="4"/>
  <c r="L2336" i="4"/>
  <c r="M2336" i="4"/>
  <c r="K2298" i="4"/>
  <c r="L2298" i="4"/>
  <c r="M2298" i="4"/>
  <c r="K1790" i="4"/>
  <c r="L1790" i="4"/>
  <c r="M1790" i="4"/>
  <c r="K2953" i="4"/>
  <c r="L2953" i="4"/>
  <c r="M2953" i="4"/>
  <c r="K2303" i="4"/>
  <c r="L2303" i="4"/>
  <c r="M2303" i="4"/>
  <c r="K205" i="4"/>
  <c r="L205" i="4"/>
  <c r="M205" i="4"/>
  <c r="K90" i="4"/>
  <c r="L90" i="4"/>
  <c r="M90" i="4"/>
  <c r="K1363" i="4"/>
  <c r="L1363" i="4"/>
  <c r="M1363" i="4"/>
  <c r="K728" i="4"/>
  <c r="L728" i="4"/>
  <c r="M728" i="4"/>
  <c r="K510" i="4"/>
  <c r="L510" i="4"/>
  <c r="M510" i="4"/>
  <c r="K3435" i="4"/>
  <c r="L3435" i="4"/>
  <c r="M3435" i="4"/>
  <c r="K1979" i="4"/>
  <c r="L1979" i="4"/>
  <c r="M1979" i="4"/>
  <c r="K2543" i="4"/>
  <c r="L2543" i="4"/>
  <c r="M2543" i="4"/>
  <c r="K1037" i="4"/>
  <c r="L1037" i="4"/>
  <c r="M1037" i="4"/>
  <c r="K2773" i="4"/>
  <c r="L2773" i="4"/>
  <c r="M2773" i="4"/>
  <c r="K315" i="4"/>
  <c r="L315" i="4"/>
  <c r="M315" i="4"/>
  <c r="K2876" i="4"/>
  <c r="L2876" i="4"/>
  <c r="M2876" i="4"/>
  <c r="K3686" i="4"/>
  <c r="L3686" i="4"/>
  <c r="M3686" i="4"/>
  <c r="K1329" i="4"/>
  <c r="L1329" i="4"/>
  <c r="M1329" i="4"/>
  <c r="K1553" i="4"/>
  <c r="L1553" i="4"/>
  <c r="M1553" i="4"/>
  <c r="K2497" i="4"/>
  <c r="L2497" i="4"/>
  <c r="M2497" i="4"/>
  <c r="K1193" i="4"/>
  <c r="L1193" i="4"/>
  <c r="M1193" i="4"/>
  <c r="K105" i="4"/>
  <c r="L105" i="4"/>
  <c r="M105" i="4"/>
  <c r="K1679" i="4"/>
  <c r="L1679" i="4"/>
  <c r="M1679" i="4"/>
  <c r="K3448" i="4"/>
  <c r="L3448" i="4"/>
  <c r="M3448" i="4"/>
  <c r="K2537" i="4"/>
  <c r="L2537" i="4"/>
  <c r="M2537" i="4"/>
  <c r="K410" i="4"/>
  <c r="L410" i="4"/>
  <c r="M410" i="4"/>
  <c r="K3842" i="4"/>
  <c r="L3842" i="4"/>
  <c r="M3842" i="4"/>
  <c r="K1614" i="4"/>
  <c r="L1614" i="4"/>
  <c r="M1614" i="4"/>
  <c r="K2075" i="4"/>
  <c r="L2075" i="4"/>
  <c r="M2075" i="4"/>
  <c r="K3304" i="4"/>
  <c r="L3304" i="4"/>
  <c r="M3304" i="4"/>
  <c r="K3826" i="4"/>
  <c r="L3826" i="4"/>
  <c r="M3826" i="4"/>
  <c r="K547" i="4"/>
  <c r="L547" i="4"/>
  <c r="M547" i="4"/>
  <c r="K576" i="4"/>
  <c r="L576" i="4"/>
  <c r="M576" i="4"/>
  <c r="K2378" i="4"/>
  <c r="L2378" i="4"/>
  <c r="M2378" i="4"/>
  <c r="K1070" i="4"/>
  <c r="L1070" i="4"/>
  <c r="M1070" i="4"/>
  <c r="K2675" i="4"/>
  <c r="L2675" i="4"/>
  <c r="M2675" i="4"/>
  <c r="K3326" i="4"/>
  <c r="L3326" i="4"/>
  <c r="M3326" i="4"/>
  <c r="K2023" i="4"/>
  <c r="L2023" i="4"/>
  <c r="M2023" i="4"/>
  <c r="K916" i="4"/>
  <c r="L916" i="4"/>
  <c r="M916" i="4"/>
  <c r="K1187" i="4"/>
  <c r="L1187" i="4"/>
  <c r="M1187" i="4"/>
  <c r="K735" i="4"/>
  <c r="L735" i="4"/>
  <c r="M735" i="4"/>
  <c r="K1020" i="4"/>
  <c r="L1020" i="4"/>
  <c r="M1020" i="4"/>
  <c r="K489" i="4"/>
  <c r="L489" i="4"/>
  <c r="M489" i="4"/>
  <c r="K2974" i="4"/>
  <c r="L2974" i="4"/>
  <c r="M2974" i="4"/>
  <c r="K1795" i="4"/>
  <c r="L1795" i="4"/>
  <c r="M1795" i="4"/>
  <c r="K829" i="4"/>
  <c r="L829" i="4"/>
  <c r="M829" i="4"/>
  <c r="K574" i="4"/>
  <c r="L574" i="4"/>
  <c r="M574" i="4"/>
  <c r="K148" i="4"/>
  <c r="L148" i="4"/>
  <c r="M148" i="4"/>
  <c r="K1511" i="4"/>
  <c r="L1511" i="4"/>
  <c r="M1511" i="4"/>
  <c r="K3484" i="4"/>
  <c r="L3484" i="4"/>
  <c r="M3484" i="4"/>
  <c r="K923" i="4"/>
  <c r="L923" i="4"/>
  <c r="M923" i="4"/>
  <c r="K1598" i="4"/>
  <c r="L1598" i="4"/>
  <c r="M1598" i="4"/>
  <c r="K3639" i="4"/>
  <c r="L3639" i="4"/>
  <c r="M3639" i="4"/>
  <c r="K2540" i="4"/>
  <c r="L2540" i="4"/>
  <c r="M2540" i="4"/>
  <c r="K2220" i="4"/>
  <c r="L2220" i="4"/>
  <c r="M2220" i="4"/>
  <c r="K2142" i="4"/>
  <c r="L2142" i="4"/>
  <c r="M2142" i="4"/>
  <c r="K1992" i="4"/>
  <c r="L1992" i="4"/>
  <c r="M1992" i="4"/>
  <c r="K2391" i="4"/>
  <c r="L2391" i="4"/>
  <c r="M2391" i="4"/>
  <c r="K1710" i="4"/>
  <c r="L1710" i="4"/>
  <c r="M1710" i="4"/>
  <c r="K3497" i="4"/>
  <c r="L3497" i="4"/>
  <c r="M3497" i="4"/>
  <c r="K3253" i="4"/>
  <c r="L3253" i="4"/>
  <c r="M3253" i="4"/>
  <c r="K3035" i="4"/>
  <c r="L3035" i="4"/>
  <c r="M3035" i="4"/>
  <c r="K1761" i="4"/>
  <c r="L1761" i="4"/>
  <c r="M1761" i="4"/>
  <c r="K2951" i="4"/>
  <c r="L2951" i="4"/>
  <c r="M2951" i="4"/>
  <c r="K2241" i="4"/>
  <c r="L2241" i="4"/>
  <c r="M2241" i="4"/>
  <c r="K132" i="4"/>
  <c r="L132" i="4"/>
  <c r="M132" i="4"/>
  <c r="K3553" i="4"/>
  <c r="L3553" i="4"/>
  <c r="M3553" i="4"/>
  <c r="K2545" i="4"/>
  <c r="L2545" i="4"/>
  <c r="M2545" i="4"/>
  <c r="K3295" i="4"/>
  <c r="L3295" i="4"/>
  <c r="M3295" i="4"/>
  <c r="K2784" i="4"/>
  <c r="L2784" i="4"/>
  <c r="M2784" i="4"/>
  <c r="K2551" i="4"/>
  <c r="L2551" i="4"/>
  <c r="M2551" i="4"/>
  <c r="K1941" i="4"/>
  <c r="L1941" i="4"/>
  <c r="M1941" i="4"/>
  <c r="K1740" i="4"/>
  <c r="L1740" i="4"/>
  <c r="M1740" i="4"/>
  <c r="K849" i="4"/>
  <c r="L849" i="4"/>
  <c r="M849" i="4"/>
  <c r="K344" i="4"/>
  <c r="L344" i="4"/>
  <c r="M344" i="4"/>
  <c r="K2015" i="4"/>
  <c r="L2015" i="4"/>
  <c r="M2015" i="4"/>
  <c r="K2188" i="4"/>
  <c r="L2188" i="4"/>
  <c r="M2188" i="4"/>
  <c r="K1990" i="4"/>
  <c r="L1990" i="4"/>
  <c r="M1990" i="4"/>
  <c r="K2231" i="4"/>
  <c r="L2231" i="4"/>
  <c r="M2231" i="4"/>
  <c r="K3679" i="4"/>
  <c r="L3679" i="4"/>
  <c r="M3679" i="4"/>
  <c r="K2291" i="4"/>
  <c r="L2291" i="4"/>
  <c r="M2291" i="4"/>
  <c r="K3096" i="4"/>
  <c r="L3096" i="4"/>
  <c r="M3096" i="4"/>
  <c r="K2082" i="4"/>
  <c r="L2082" i="4"/>
  <c r="M2082" i="4"/>
  <c r="K2175" i="4"/>
  <c r="L2175" i="4"/>
  <c r="M2175" i="4"/>
  <c r="K1588" i="4"/>
  <c r="L1588" i="4"/>
  <c r="M1588" i="4"/>
  <c r="K3291" i="4"/>
  <c r="L3291" i="4"/>
  <c r="M3291" i="4"/>
  <c r="K1616" i="4"/>
  <c r="L1616" i="4"/>
  <c r="M1616" i="4"/>
  <c r="K378" i="4"/>
  <c r="L378" i="4"/>
  <c r="M378" i="4"/>
  <c r="K2490" i="4"/>
  <c r="L2490" i="4"/>
  <c r="M2490" i="4"/>
  <c r="K363" i="4"/>
  <c r="L363" i="4"/>
  <c r="M363" i="4"/>
  <c r="K1659" i="4"/>
  <c r="L1659" i="4"/>
  <c r="M1659" i="4"/>
  <c r="K1749" i="4"/>
  <c r="L1749" i="4"/>
  <c r="M1749" i="4"/>
  <c r="K2554" i="4"/>
  <c r="L2554" i="4"/>
  <c r="M2554" i="4"/>
  <c r="K3536" i="4"/>
  <c r="L3536" i="4"/>
  <c r="M3536" i="4"/>
  <c r="K3315" i="4"/>
  <c r="L3315" i="4"/>
  <c r="M3315" i="4"/>
  <c r="K3214" i="4"/>
  <c r="L3214" i="4"/>
  <c r="M3214" i="4"/>
  <c r="K1224" i="4"/>
  <c r="L1224" i="4"/>
  <c r="M1224" i="4"/>
  <c r="K2691" i="4"/>
  <c r="L2691" i="4"/>
  <c r="M2691" i="4"/>
  <c r="K3472" i="4"/>
  <c r="L3472" i="4"/>
  <c r="M3472" i="4"/>
  <c r="K3641" i="4"/>
  <c r="L3641" i="4"/>
  <c r="M3641" i="4"/>
  <c r="K1601" i="4"/>
  <c r="L1601" i="4"/>
  <c r="M1601" i="4"/>
  <c r="K3312" i="4"/>
  <c r="L3312" i="4"/>
  <c r="M3312" i="4"/>
  <c r="K597" i="4"/>
  <c r="L597" i="4"/>
  <c r="M597" i="4"/>
  <c r="K1809" i="4"/>
  <c r="L1809" i="4"/>
  <c r="M1809" i="4"/>
  <c r="K2260" i="4"/>
  <c r="L2260" i="4"/>
  <c r="M2260" i="4"/>
  <c r="K352" i="4"/>
  <c r="L352" i="4"/>
  <c r="M352" i="4"/>
  <c r="K155" i="4"/>
  <c r="L155" i="4"/>
  <c r="M155" i="4"/>
  <c r="K2861" i="4"/>
  <c r="L2861" i="4"/>
  <c r="M2861" i="4"/>
  <c r="K431" i="4"/>
  <c r="L431" i="4"/>
  <c r="M431" i="4"/>
  <c r="K1877" i="4"/>
  <c r="L1877" i="4"/>
  <c r="M1877" i="4"/>
  <c r="K1307" i="4"/>
  <c r="L1307" i="4"/>
  <c r="M1307" i="4"/>
  <c r="K2915" i="4"/>
  <c r="L2915" i="4"/>
  <c r="M2915" i="4"/>
  <c r="K1537" i="4"/>
  <c r="L1537" i="4"/>
  <c r="M1537" i="4"/>
  <c r="K3113" i="4"/>
  <c r="L3113" i="4"/>
  <c r="M3113" i="4"/>
  <c r="K2050" i="4"/>
  <c r="L2050" i="4"/>
  <c r="M2050" i="4"/>
  <c r="K1208" i="4"/>
  <c r="L1208" i="4"/>
  <c r="M1208" i="4"/>
  <c r="K3832" i="4"/>
  <c r="L3832" i="4"/>
  <c r="M3832" i="4"/>
  <c r="K300" i="4"/>
  <c r="L300" i="4"/>
  <c r="M300" i="4"/>
  <c r="K517" i="4"/>
  <c r="L517" i="4"/>
  <c r="M517" i="4"/>
  <c r="K1343" i="4"/>
  <c r="L1343" i="4"/>
  <c r="M1343" i="4"/>
  <c r="K700" i="4"/>
  <c r="L700" i="4"/>
  <c r="M700" i="4"/>
  <c r="K101" i="4"/>
  <c r="L101" i="4"/>
  <c r="M101" i="4"/>
  <c r="K1800" i="4"/>
  <c r="L1800" i="4"/>
  <c r="M1800" i="4"/>
  <c r="K1887" i="4"/>
  <c r="L1887" i="4"/>
  <c r="M1887" i="4"/>
  <c r="K3154" i="4"/>
  <c r="L3154" i="4"/>
  <c r="M3154" i="4"/>
  <c r="K2619" i="4"/>
  <c r="L2619" i="4"/>
  <c r="M2619" i="4"/>
  <c r="K2368" i="4"/>
  <c r="L2368" i="4"/>
  <c r="M2368" i="4"/>
  <c r="K1854" i="4"/>
  <c r="L1854" i="4"/>
  <c r="M1854" i="4"/>
  <c r="K2044" i="4"/>
  <c r="L2044" i="4"/>
  <c r="M2044" i="4"/>
  <c r="K764" i="4"/>
  <c r="L764" i="4"/>
  <c r="M764" i="4"/>
  <c r="K3505" i="4"/>
  <c r="L3505" i="4"/>
  <c r="M3505" i="4"/>
  <c r="K1736" i="4"/>
  <c r="L1736" i="4"/>
  <c r="M1736" i="4"/>
  <c r="K2380" i="4"/>
  <c r="L2380" i="4"/>
  <c r="M2380" i="4"/>
  <c r="K1779" i="4"/>
  <c r="L1779" i="4"/>
  <c r="M1779" i="4"/>
  <c r="K2210" i="4"/>
  <c r="L2210" i="4"/>
  <c r="M2210" i="4"/>
  <c r="K3272" i="4"/>
  <c r="L3272" i="4"/>
  <c r="M3272" i="4"/>
  <c r="K3178" i="4"/>
  <c r="L3178" i="4"/>
  <c r="M3178" i="4"/>
  <c r="K3197" i="4"/>
  <c r="L3197" i="4"/>
  <c r="M3197" i="4"/>
  <c r="K1743" i="4"/>
  <c r="L1743" i="4"/>
  <c r="M1743" i="4"/>
  <c r="K3316" i="4"/>
  <c r="L3316" i="4"/>
  <c r="M3316" i="4"/>
  <c r="K3752" i="4"/>
  <c r="L3752" i="4"/>
  <c r="M3752" i="4"/>
  <c r="K338" i="4"/>
  <c r="L338" i="4"/>
  <c r="M338" i="4"/>
  <c r="K3037" i="4"/>
  <c r="L3037" i="4"/>
  <c r="M3037" i="4"/>
  <c r="K964" i="4"/>
  <c r="L964" i="4"/>
  <c r="M964" i="4"/>
  <c r="K725" i="4"/>
  <c r="L725" i="4"/>
  <c r="M725" i="4"/>
  <c r="K613" i="4"/>
  <c r="L613" i="4"/>
  <c r="M613" i="4"/>
  <c r="K3766" i="4"/>
  <c r="L3766" i="4"/>
  <c r="M3766" i="4"/>
  <c r="K272" i="4"/>
  <c r="L272" i="4"/>
  <c r="M272" i="4"/>
  <c r="K2343" i="4"/>
  <c r="L2343" i="4"/>
  <c r="M2343" i="4"/>
  <c r="K1746" i="4"/>
  <c r="L1746" i="4"/>
  <c r="M1746" i="4"/>
  <c r="K2071" i="4"/>
  <c r="L2071" i="4"/>
  <c r="M2071" i="4"/>
  <c r="K1956" i="4"/>
  <c r="L1956" i="4"/>
  <c r="M1956" i="4"/>
  <c r="K2888" i="4"/>
  <c r="L2888" i="4"/>
  <c r="M2888" i="4"/>
  <c r="K68" i="4"/>
  <c r="L68" i="4"/>
  <c r="M68" i="4"/>
  <c r="K800" i="4"/>
  <c r="L800" i="4"/>
  <c r="M800" i="4"/>
  <c r="K3474" i="4"/>
  <c r="L3474" i="4"/>
  <c r="M3474" i="4"/>
  <c r="K2329" i="4"/>
  <c r="L2329" i="4"/>
  <c r="M2329" i="4"/>
  <c r="K2039" i="4"/>
  <c r="L2039" i="4"/>
  <c r="M2039" i="4"/>
  <c r="K2319" i="4"/>
  <c r="L2319" i="4"/>
  <c r="M2319" i="4"/>
  <c r="K1222" i="4"/>
  <c r="L1222" i="4"/>
  <c r="M1222" i="4"/>
  <c r="K3377" i="4"/>
  <c r="L3377" i="4"/>
  <c r="M3377" i="4"/>
  <c r="K3595" i="4"/>
  <c r="L3595" i="4"/>
  <c r="M3595" i="4"/>
  <c r="K834" i="4"/>
  <c r="L834" i="4"/>
  <c r="M834" i="4"/>
  <c r="K610" i="4"/>
  <c r="L610" i="4"/>
  <c r="M610" i="4"/>
  <c r="K3545" i="4"/>
  <c r="L3545" i="4"/>
  <c r="M3545" i="4"/>
  <c r="K2816" i="4"/>
  <c r="L2816" i="4"/>
  <c r="M2816" i="4"/>
  <c r="K935" i="4"/>
  <c r="L935" i="4"/>
  <c r="M935" i="4"/>
  <c r="K2573" i="4"/>
  <c r="L2573" i="4"/>
  <c r="M2573" i="4"/>
  <c r="K3119" i="4"/>
  <c r="L3119" i="4"/>
  <c r="M3119" i="4"/>
  <c r="K3329" i="4"/>
  <c r="L3329" i="4"/>
  <c r="M3329" i="4"/>
  <c r="K1090" i="4"/>
  <c r="L1090" i="4"/>
  <c r="M1090" i="4"/>
  <c r="K3171" i="4"/>
  <c r="L3171" i="4"/>
  <c r="M3171" i="4"/>
  <c r="K2196" i="4"/>
  <c r="L2196" i="4"/>
  <c r="M2196" i="4"/>
  <c r="K3044" i="4"/>
  <c r="L3044" i="4"/>
  <c r="M3044" i="4"/>
  <c r="K3653" i="4"/>
  <c r="L3653" i="4"/>
  <c r="M3653" i="4"/>
  <c r="K1879" i="4"/>
  <c r="L1879" i="4"/>
  <c r="M1879" i="4"/>
  <c r="K771" i="4"/>
  <c r="L771" i="4"/>
  <c r="M771" i="4"/>
  <c r="K3696" i="4"/>
  <c r="L3696" i="4"/>
  <c r="M3696" i="4"/>
  <c r="K3005" i="4"/>
  <c r="L3005" i="4"/>
  <c r="M3005" i="4"/>
  <c r="K702" i="4"/>
  <c r="L702" i="4"/>
  <c r="M702" i="4"/>
  <c r="K2098" i="4"/>
  <c r="L2098" i="4"/>
  <c r="M2098" i="4"/>
  <c r="K1063" i="4"/>
  <c r="L1063" i="4"/>
  <c r="M1063" i="4"/>
  <c r="K3457" i="4"/>
  <c r="L3457" i="4"/>
  <c r="M3457" i="4"/>
  <c r="K3857" i="4"/>
  <c r="L3857" i="4"/>
  <c r="M3857" i="4"/>
  <c r="K3605" i="4"/>
  <c r="L3605" i="4"/>
  <c r="M3605" i="4"/>
  <c r="K2500" i="4"/>
  <c r="L2500" i="4"/>
  <c r="M2500" i="4"/>
  <c r="K441" i="4"/>
  <c r="L441" i="4"/>
  <c r="M441" i="4"/>
  <c r="K1946" i="4"/>
  <c r="L1946" i="4"/>
  <c r="M1946" i="4"/>
  <c r="K364" i="4"/>
  <c r="L364" i="4"/>
  <c r="M364" i="4"/>
  <c r="K407" i="4"/>
  <c r="L407" i="4"/>
  <c r="M407" i="4"/>
  <c r="K573" i="4"/>
  <c r="L573" i="4"/>
  <c r="M573" i="4"/>
  <c r="K1976" i="4"/>
  <c r="L1976" i="4"/>
  <c r="M1976" i="4"/>
  <c r="K570" i="4"/>
  <c r="L570" i="4"/>
  <c r="M570" i="4"/>
  <c r="K780" i="4"/>
  <c r="L780" i="4"/>
  <c r="M780" i="4"/>
  <c r="K3623" i="4"/>
  <c r="L3623" i="4"/>
  <c r="M3623" i="4"/>
  <c r="K1113" i="4"/>
  <c r="L1113" i="4"/>
  <c r="M1113" i="4"/>
  <c r="K1399" i="4"/>
  <c r="L1399" i="4"/>
  <c r="M1399" i="4"/>
  <c r="K3217" i="4"/>
  <c r="L3217" i="4"/>
  <c r="M3217" i="4"/>
  <c r="K3391" i="4"/>
  <c r="L3391" i="4"/>
  <c r="M3391" i="4"/>
  <c r="K1935" i="4"/>
  <c r="L1935" i="4"/>
  <c r="M1935" i="4"/>
  <c r="K3299" i="4"/>
  <c r="L3299" i="4"/>
  <c r="M3299" i="4"/>
  <c r="K1450" i="4"/>
  <c r="L1450" i="4"/>
  <c r="M1450" i="4"/>
  <c r="K3763" i="4"/>
  <c r="L3763" i="4"/>
  <c r="M3763" i="4"/>
  <c r="K537" i="4"/>
  <c r="L537" i="4"/>
  <c r="M537" i="4"/>
  <c r="K623" i="4"/>
  <c r="L623" i="4"/>
  <c r="M623" i="4"/>
  <c r="K380" i="4"/>
  <c r="L380" i="4"/>
  <c r="M380" i="4"/>
  <c r="K2657" i="4"/>
  <c r="L2657" i="4"/>
  <c r="M2657" i="4"/>
  <c r="K1806" i="4"/>
  <c r="L1806" i="4"/>
  <c r="M1806" i="4"/>
  <c r="K1964" i="4"/>
  <c r="L1964" i="4"/>
  <c r="M1964" i="4"/>
  <c r="K2415" i="4"/>
  <c r="L2415" i="4"/>
  <c r="M2415" i="4"/>
  <c r="K1000" i="4"/>
  <c r="L1000" i="4"/>
  <c r="M1000" i="4"/>
  <c r="K1273" i="4"/>
  <c r="L1273" i="4"/>
  <c r="M1273" i="4"/>
  <c r="K2397" i="4"/>
  <c r="L2397" i="4"/>
  <c r="M2397" i="4"/>
  <c r="K2599" i="4"/>
  <c r="L2599" i="4"/>
  <c r="M2599" i="4"/>
  <c r="K2327" i="4"/>
  <c r="L2327" i="4"/>
  <c r="M2327" i="4"/>
  <c r="K3055" i="4"/>
  <c r="L3055" i="4"/>
  <c r="M3055" i="4"/>
  <c r="K1473" i="4"/>
  <c r="L1473" i="4"/>
  <c r="M1473" i="4"/>
  <c r="K280" i="4"/>
  <c r="L280" i="4"/>
  <c r="M280" i="4"/>
  <c r="K2169" i="4"/>
  <c r="L2169" i="4"/>
  <c r="M2169" i="4"/>
  <c r="K741" i="4"/>
  <c r="L741" i="4"/>
  <c r="M741" i="4"/>
  <c r="K3870" i="4"/>
  <c r="L3870" i="4"/>
  <c r="M3870" i="4"/>
  <c r="K2788" i="4"/>
  <c r="L2788" i="4"/>
  <c r="M2788" i="4"/>
  <c r="K1030" i="4"/>
  <c r="L1030" i="4"/>
  <c r="M1030" i="4"/>
  <c r="K1120" i="4"/>
  <c r="L1120" i="4"/>
  <c r="M1120" i="4"/>
  <c r="K419" i="4"/>
  <c r="L419" i="4"/>
  <c r="M419" i="4"/>
  <c r="K1574" i="4"/>
  <c r="L1574" i="4"/>
  <c r="M1574" i="4"/>
  <c r="K893" i="4"/>
  <c r="L893" i="4"/>
  <c r="M893" i="4"/>
  <c r="K1190" i="4"/>
  <c r="L1190" i="4"/>
  <c r="M1190" i="4"/>
  <c r="K3610" i="4"/>
  <c r="L3610" i="4"/>
  <c r="M3610" i="4"/>
  <c r="K87" i="4"/>
  <c r="L87" i="4"/>
  <c r="M87" i="4"/>
  <c r="K2853" i="4"/>
  <c r="L2853" i="4"/>
  <c r="M2853" i="4"/>
  <c r="K2749" i="4"/>
  <c r="L2749" i="4"/>
  <c r="M2749" i="4"/>
  <c r="K938" i="4"/>
  <c r="L938" i="4"/>
  <c r="M938" i="4"/>
  <c r="K3518" i="4"/>
  <c r="L3518" i="4"/>
  <c r="M3518" i="4"/>
  <c r="K1156" i="4"/>
  <c r="L1156" i="4"/>
  <c r="M1156" i="4"/>
  <c r="K2914" i="4"/>
  <c r="L2914" i="4"/>
  <c r="M2914" i="4"/>
  <c r="K1429" i="4"/>
  <c r="L1429" i="4"/>
  <c r="M1429" i="4"/>
  <c r="K1110" i="4"/>
  <c r="L1110" i="4"/>
  <c r="M1110" i="4"/>
  <c r="K2217" i="4"/>
  <c r="L2217" i="4"/>
  <c r="M2217" i="4"/>
  <c r="K1178" i="4"/>
  <c r="L1178" i="4"/>
  <c r="M1178" i="4"/>
  <c r="K1371" i="4"/>
  <c r="L1371" i="4"/>
  <c r="M1371" i="4"/>
  <c r="K3582" i="4"/>
  <c r="L3582" i="4"/>
  <c r="M3582" i="4"/>
  <c r="K3543" i="4"/>
  <c r="L3543" i="4"/>
  <c r="M3543" i="4"/>
  <c r="K668" i="4"/>
  <c r="L668" i="4"/>
  <c r="M668" i="4"/>
  <c r="K3867" i="4"/>
  <c r="L3867" i="4"/>
  <c r="M3867" i="4"/>
  <c r="K2740" i="4"/>
  <c r="L2740" i="4"/>
  <c r="M2740" i="4"/>
  <c r="K1382" i="4"/>
  <c r="L1382" i="4"/>
  <c r="M1382" i="4"/>
  <c r="K691" i="4"/>
  <c r="L691" i="4"/>
  <c r="M691" i="4"/>
  <c r="K377" i="4"/>
  <c r="L377" i="4"/>
  <c r="M377" i="4"/>
  <c r="K1949" i="4"/>
  <c r="L1949" i="4"/>
  <c r="M1949" i="4"/>
  <c r="K544" i="4"/>
  <c r="L544" i="4"/>
  <c r="M544" i="4"/>
  <c r="K2910" i="4"/>
  <c r="L2910" i="4"/>
  <c r="M2910" i="4"/>
  <c r="K1182" i="4"/>
  <c r="L1182" i="4"/>
  <c r="M1182" i="4"/>
  <c r="K882" i="4"/>
  <c r="L882" i="4"/>
  <c r="M882" i="4"/>
  <c r="K2828" i="4"/>
  <c r="L2828" i="4"/>
  <c r="M2828" i="4"/>
  <c r="K1647" i="4"/>
  <c r="L1647" i="4"/>
  <c r="M1647" i="4"/>
  <c r="K1494" i="4"/>
  <c r="L1494" i="4"/>
  <c r="M1494" i="4"/>
  <c r="K2068" i="4"/>
  <c r="L2068" i="4"/>
  <c r="M2068" i="4"/>
  <c r="K2106" i="4"/>
  <c r="L2106" i="4"/>
  <c r="M2106" i="4"/>
  <c r="K487" i="4"/>
  <c r="L487" i="4"/>
  <c r="M487" i="4"/>
  <c r="K3878" i="4"/>
  <c r="L3878" i="4"/>
  <c r="M3878" i="4"/>
  <c r="K327" i="4"/>
  <c r="L327" i="4"/>
  <c r="M327" i="4"/>
  <c r="K3466" i="4"/>
  <c r="L3466" i="4"/>
  <c r="M3466" i="4"/>
  <c r="K650" i="4"/>
  <c r="L650" i="4"/>
  <c r="M650" i="4"/>
  <c r="K2679" i="4"/>
  <c r="L2679" i="4"/>
  <c r="M2679" i="4"/>
  <c r="K2009" i="4"/>
  <c r="L2009" i="4"/>
  <c r="M2009" i="4"/>
  <c r="K3068" i="4"/>
  <c r="L3068" i="4"/>
  <c r="M3068" i="4"/>
  <c r="K3103" i="4"/>
  <c r="L3103" i="4"/>
  <c r="M3103" i="4"/>
  <c r="K1803" i="4"/>
  <c r="L1803" i="4"/>
  <c r="M1803" i="4"/>
  <c r="K2833" i="4"/>
  <c r="L2833" i="4"/>
  <c r="M2833" i="4"/>
  <c r="K2802" i="4"/>
  <c r="L2802" i="4"/>
  <c r="M2802" i="4"/>
  <c r="K674" i="4"/>
  <c r="L674" i="4"/>
  <c r="M674" i="4"/>
  <c r="K423" i="4"/>
  <c r="L423" i="4"/>
  <c r="M423" i="4"/>
  <c r="K3052" i="4"/>
  <c r="L3052" i="4"/>
  <c r="M3052" i="4"/>
  <c r="K743" i="4"/>
  <c r="L743" i="4"/>
  <c r="M743" i="4"/>
  <c r="K871" i="4"/>
  <c r="L871" i="4"/>
  <c r="M871" i="4"/>
  <c r="K122" i="4"/>
  <c r="L122" i="4"/>
  <c r="M122" i="4"/>
  <c r="K3344" i="4"/>
  <c r="L3344" i="4"/>
  <c r="M3344" i="4"/>
  <c r="K209" i="4"/>
  <c r="L209" i="4"/>
  <c r="M209" i="4"/>
  <c r="K1162" i="4"/>
  <c r="L1162" i="4"/>
  <c r="M1162" i="4"/>
  <c r="K2751" i="4"/>
  <c r="L2751" i="4"/>
  <c r="M2751" i="4"/>
  <c r="K1995" i="4"/>
  <c r="L1995" i="4"/>
  <c r="M1995" i="4"/>
  <c r="K309" i="4"/>
  <c r="L309" i="4"/>
  <c r="M309" i="4"/>
  <c r="K2988" i="4"/>
  <c r="L2988" i="4"/>
  <c r="M2988" i="4"/>
  <c r="K3321" i="4"/>
  <c r="L3321" i="4"/>
  <c r="M3321" i="4"/>
  <c r="K3431" i="4"/>
  <c r="L3431" i="4"/>
  <c r="M3431" i="4"/>
  <c r="K3430" i="4"/>
  <c r="L3430" i="4"/>
  <c r="M3430" i="4"/>
  <c r="K1299" i="4"/>
  <c r="L1299" i="4"/>
  <c r="M1299" i="4"/>
  <c r="K3137" i="4"/>
  <c r="L3137" i="4"/>
  <c r="M3137" i="4"/>
  <c r="K1847" i="4"/>
  <c r="L1847" i="4"/>
  <c r="M1847" i="4"/>
  <c r="K1730" i="4"/>
  <c r="L1730" i="4"/>
  <c r="M1730" i="4"/>
  <c r="K3422" i="4"/>
  <c r="L3422" i="4"/>
  <c r="M3422" i="4"/>
  <c r="K3048" i="4"/>
  <c r="L3048" i="4"/>
  <c r="M3048" i="4"/>
  <c r="K2167" i="4"/>
  <c r="L2167" i="4"/>
  <c r="M2167" i="4"/>
  <c r="K3419" i="4"/>
  <c r="L3419" i="4"/>
  <c r="M3419" i="4"/>
  <c r="K3769" i="4"/>
  <c r="L3769" i="4"/>
  <c r="M3769" i="4"/>
  <c r="K2689" i="4"/>
  <c r="L2689" i="4"/>
  <c r="M2689" i="4"/>
  <c r="K861" i="4"/>
  <c r="L861" i="4"/>
  <c r="M861" i="4"/>
  <c r="K3324" i="4"/>
  <c r="L3324" i="4"/>
  <c r="M3324" i="4"/>
  <c r="K3674" i="4"/>
  <c r="L3674" i="4"/>
  <c r="M3674" i="4"/>
  <c r="K2893" i="4"/>
  <c r="L2893" i="4"/>
  <c r="M2893" i="4"/>
  <c r="K2753" i="4"/>
  <c r="L2753" i="4"/>
  <c r="M2753" i="4"/>
  <c r="K619" i="4"/>
  <c r="L619" i="4"/>
  <c r="M619" i="4"/>
  <c r="K1355" i="4"/>
  <c r="L1355" i="4"/>
  <c r="M1355" i="4"/>
  <c r="K265" i="4"/>
  <c r="L265" i="4"/>
  <c r="M265" i="4"/>
  <c r="K2587" i="4"/>
  <c r="L2587" i="4"/>
  <c r="M2587" i="4"/>
  <c r="K2025" i="4"/>
  <c r="L2025" i="4"/>
  <c r="M2025" i="4"/>
  <c r="K3527" i="4"/>
  <c r="L3527" i="4"/>
  <c r="M3527" i="4"/>
  <c r="K3666" i="4"/>
  <c r="L3666" i="4"/>
  <c r="M3666" i="4"/>
  <c r="K1425" i="4"/>
  <c r="L1425" i="4"/>
  <c r="M1425" i="4"/>
  <c r="K2208" i="4"/>
  <c r="L2208" i="4"/>
  <c r="M2208" i="4"/>
  <c r="K3203" i="4"/>
  <c r="L3203" i="4"/>
  <c r="M3203" i="4"/>
  <c r="K360" i="4"/>
  <c r="L360" i="4"/>
  <c r="M360" i="4"/>
  <c r="K1860" i="4"/>
  <c r="L1860" i="4"/>
  <c r="M1860" i="4"/>
  <c r="K2607" i="4"/>
  <c r="L2607" i="4"/>
  <c r="M2607" i="4"/>
  <c r="K1928" i="4"/>
  <c r="L1928" i="4"/>
  <c r="M1928" i="4"/>
  <c r="K2519" i="4"/>
  <c r="L2519" i="4"/>
  <c r="M2519" i="4"/>
  <c r="K1434" i="4"/>
  <c r="L1434" i="4"/>
  <c r="M1434" i="4"/>
  <c r="K1998" i="4"/>
  <c r="L1998" i="4"/>
  <c r="M1998" i="4"/>
  <c r="K3716" i="4"/>
  <c r="L3716" i="4"/>
  <c r="M3716" i="4"/>
  <c r="K2727" i="4"/>
  <c r="L2727" i="4"/>
  <c r="M2727" i="4"/>
  <c r="K1982" i="4"/>
  <c r="L1982" i="4"/>
  <c r="M1982" i="4"/>
  <c r="K2881" i="4"/>
  <c r="L2881" i="4"/>
  <c r="M2881" i="4"/>
  <c r="K458" i="4"/>
  <c r="L458" i="4"/>
  <c r="M458" i="4"/>
  <c r="K1624" i="4"/>
  <c r="L1624" i="4"/>
  <c r="M1624" i="4"/>
  <c r="K3383" i="4"/>
  <c r="L3383" i="4"/>
  <c r="M3383" i="4"/>
  <c r="K799" i="4"/>
  <c r="L799" i="4"/>
  <c r="M799" i="4"/>
  <c r="K3873" i="4"/>
  <c r="L3873" i="4"/>
  <c r="M3873" i="4"/>
  <c r="K1873" i="4"/>
  <c r="L1873" i="4"/>
  <c r="M1873" i="4"/>
  <c r="K1236" i="4"/>
  <c r="L1236" i="4"/>
  <c r="M1236" i="4"/>
  <c r="K2996" i="4"/>
  <c r="L2996" i="4"/>
  <c r="M2996" i="4"/>
  <c r="K802" i="4"/>
  <c r="L802" i="4"/>
  <c r="M802" i="4"/>
  <c r="K1844" i="4"/>
  <c r="L1844" i="4"/>
  <c r="M1844" i="4"/>
  <c r="K2054" i="4"/>
  <c r="L2054" i="4"/>
  <c r="M2054" i="4"/>
  <c r="K1543" i="4"/>
  <c r="L1543" i="4"/>
  <c r="M1543" i="4"/>
  <c r="K1250" i="4"/>
  <c r="L1250" i="4"/>
  <c r="M1250" i="4"/>
  <c r="K2450" i="4"/>
  <c r="L2450" i="4"/>
  <c r="M2450" i="4"/>
  <c r="K3464" i="4"/>
  <c r="L3464" i="4"/>
  <c r="M3464" i="4"/>
  <c r="K2408" i="4"/>
  <c r="L2408" i="4"/>
  <c r="M2408" i="4"/>
  <c r="K2273" i="4"/>
  <c r="L2273" i="4"/>
  <c r="M2273" i="4"/>
  <c r="K2234" i="4"/>
  <c r="L2234" i="4"/>
  <c r="M2234" i="4"/>
  <c r="K2278" i="4"/>
  <c r="L2278" i="4"/>
  <c r="M2278" i="4"/>
  <c r="K568" i="4"/>
  <c r="L568" i="4"/>
  <c r="M568" i="4"/>
  <c r="K1605" i="4"/>
  <c r="L1605" i="4"/>
  <c r="M1605" i="4"/>
  <c r="K2720" i="4"/>
  <c r="L2720" i="4"/>
  <c r="M2720" i="4"/>
  <c r="K1062" i="4"/>
  <c r="L1062" i="4"/>
  <c r="M1062" i="4"/>
  <c r="K897" i="4"/>
  <c r="L897" i="4"/>
  <c r="M897" i="4"/>
  <c r="K3319" i="4"/>
  <c r="L3319" i="4"/>
  <c r="M3319" i="4"/>
  <c r="K1884" i="4"/>
  <c r="L1884" i="4"/>
  <c r="M1884" i="4"/>
  <c r="K2388" i="4"/>
  <c r="L2388" i="4"/>
  <c r="M2388" i="4"/>
  <c r="K1262" i="4"/>
  <c r="L1262" i="4"/>
  <c r="M1262" i="4"/>
  <c r="K1477" i="4"/>
  <c r="L1477" i="4"/>
  <c r="M1477" i="4"/>
  <c r="K1915" i="4"/>
  <c r="L1915" i="4"/>
  <c r="M1915" i="4"/>
  <c r="K1159" i="4"/>
  <c r="L1159" i="4"/>
  <c r="M1159" i="4"/>
  <c r="K3847" i="4"/>
  <c r="L3847" i="4"/>
  <c r="M3847" i="4"/>
  <c r="K3771" i="4"/>
  <c r="L3771" i="4"/>
  <c r="M3771" i="4"/>
  <c r="K2463" i="4"/>
  <c r="L2463" i="4"/>
  <c r="M2463" i="4"/>
  <c r="K199" i="4"/>
  <c r="L199" i="4"/>
  <c r="M199" i="4"/>
  <c r="K3232" i="4"/>
  <c r="L3232" i="4"/>
  <c r="M3232" i="4"/>
  <c r="K939" i="4"/>
  <c r="L939" i="4"/>
  <c r="M939" i="4"/>
  <c r="K3411" i="4"/>
  <c r="L3411" i="4"/>
  <c r="M3411" i="4"/>
  <c r="K2114" i="4"/>
  <c r="L2114" i="4"/>
  <c r="M2114" i="4"/>
  <c r="K1359" i="4"/>
  <c r="L1359" i="4"/>
  <c r="M1359" i="4"/>
  <c r="K2012" i="4"/>
  <c r="L2012" i="4"/>
  <c r="M2012" i="4"/>
  <c r="K3164" i="4"/>
  <c r="L3164" i="4"/>
  <c r="M3164" i="4"/>
  <c r="K1247" i="4"/>
  <c r="L1247" i="4"/>
  <c r="M1247" i="4"/>
  <c r="K2985" i="4"/>
  <c r="L2985" i="4"/>
  <c r="M2985" i="4"/>
  <c r="K1551" i="4"/>
  <c r="L1551" i="4"/>
  <c r="M1551" i="4"/>
  <c r="K174" i="4"/>
  <c r="L174" i="4"/>
  <c r="M174" i="4"/>
  <c r="K1726" i="4"/>
  <c r="L1726" i="4"/>
  <c r="M1726" i="4"/>
  <c r="K288" i="4"/>
  <c r="L288" i="4"/>
  <c r="M288" i="4"/>
  <c r="K1413" i="4"/>
  <c r="L1413" i="4"/>
  <c r="M1413" i="4"/>
  <c r="K2809" i="4"/>
  <c r="L2809" i="4"/>
  <c r="M2809" i="4"/>
  <c r="K2018" i="4"/>
  <c r="L2018" i="4"/>
  <c r="M2018" i="4"/>
  <c r="K1862" i="4"/>
  <c r="L1862" i="4"/>
  <c r="M1862" i="4"/>
  <c r="K2276" i="4"/>
  <c r="L2276" i="4"/>
  <c r="M2276" i="4"/>
  <c r="K1913" i="4"/>
  <c r="L1913" i="4"/>
  <c r="M1913" i="4"/>
  <c r="K2242" i="4"/>
  <c r="L2242" i="4"/>
  <c r="M2242" i="4"/>
  <c r="K1509" i="4"/>
  <c r="L1509" i="4"/>
  <c r="M1509" i="4"/>
  <c r="K1768" i="4"/>
  <c r="L1768" i="4"/>
  <c r="M1768" i="4"/>
  <c r="K1947" i="4"/>
  <c r="L1947" i="4"/>
  <c r="M1947" i="4"/>
  <c r="K836" i="4"/>
  <c r="L836" i="4"/>
  <c r="M836" i="4"/>
  <c r="K1782" i="4"/>
  <c r="L1782" i="4"/>
  <c r="M1782" i="4"/>
  <c r="K2412" i="4"/>
  <c r="L2412" i="4"/>
  <c r="M2412" i="4"/>
  <c r="K187" i="4"/>
  <c r="L187" i="4"/>
  <c r="M187" i="4"/>
  <c r="K2686" i="4"/>
  <c r="L2686" i="4"/>
  <c r="M2686" i="4"/>
  <c r="K2295" i="4"/>
  <c r="L2295" i="4"/>
  <c r="M2295" i="4"/>
  <c r="K1349" i="4"/>
  <c r="L1349" i="4"/>
  <c r="M1349" i="4"/>
  <c r="K152" i="4"/>
  <c r="L152" i="4"/>
  <c r="M152" i="4"/>
  <c r="K427" i="4"/>
  <c r="L427" i="4"/>
  <c r="M427" i="4"/>
  <c r="K1082" i="4"/>
  <c r="L1082" i="4"/>
  <c r="M1082" i="4"/>
  <c r="K1897" i="4"/>
  <c r="L1897" i="4"/>
  <c r="M1897" i="4"/>
  <c r="K1374" i="4"/>
  <c r="L1374" i="4"/>
  <c r="M1374" i="4"/>
  <c r="K2191" i="4"/>
  <c r="L2191" i="4"/>
  <c r="M2191" i="4"/>
  <c r="K2383" i="4"/>
  <c r="L2383" i="4"/>
  <c r="M2383" i="4"/>
  <c r="K1227" i="4"/>
  <c r="L1227" i="4"/>
  <c r="M1227" i="4"/>
  <c r="K414" i="4"/>
  <c r="L414" i="4"/>
  <c r="M414" i="4"/>
  <c r="K2065" i="4"/>
  <c r="L2065" i="4"/>
  <c r="M2065" i="4"/>
  <c r="K1437" i="4"/>
  <c r="L1437" i="4"/>
  <c r="M1437" i="4"/>
  <c r="K3604" i="4"/>
  <c r="L3604" i="4"/>
  <c r="M3604" i="4"/>
  <c r="K1683" i="4"/>
  <c r="L1683" i="4"/>
  <c r="M1683" i="4"/>
  <c r="K895" i="4"/>
  <c r="L895" i="4"/>
  <c r="M895" i="4"/>
  <c r="K1923" i="4"/>
  <c r="L1923" i="4"/>
  <c r="M1923" i="4"/>
  <c r="K3014" i="4"/>
  <c r="L3014" i="4"/>
  <c r="M3014" i="4"/>
  <c r="K375" i="4"/>
  <c r="L375" i="4"/>
  <c r="M375" i="4"/>
  <c r="K3367" i="4"/>
  <c r="L3367" i="4"/>
  <c r="M3367" i="4"/>
  <c r="K562" i="4"/>
  <c r="L562" i="4"/>
  <c r="M562" i="4"/>
  <c r="K1126" i="4"/>
  <c r="L1126" i="4"/>
  <c r="M1126" i="4"/>
  <c r="K1067" i="4"/>
  <c r="L1067" i="4"/>
  <c r="M1067" i="4"/>
  <c r="K877" i="4"/>
  <c r="L877" i="4"/>
  <c r="M877" i="4"/>
  <c r="K1267" i="4"/>
  <c r="L1267" i="4"/>
  <c r="M1267" i="4"/>
  <c r="K1641" i="4"/>
  <c r="L1641" i="4"/>
  <c r="M1641" i="4"/>
  <c r="K2047" i="4"/>
  <c r="L2047" i="4"/>
  <c r="M2047" i="4"/>
  <c r="K3778" i="4"/>
  <c r="L3778" i="4"/>
  <c r="M3778" i="4"/>
  <c r="K2304" i="4"/>
  <c r="L2304" i="4"/>
  <c r="M2304" i="4"/>
  <c r="K889" i="4"/>
  <c r="L889" i="4"/>
  <c r="M889" i="4"/>
  <c r="K2139" i="4"/>
  <c r="L2139" i="4"/>
  <c r="M2139" i="4"/>
  <c r="K3490" i="4"/>
  <c r="L3490" i="4"/>
  <c r="M3490" i="4"/>
  <c r="K56" i="4"/>
  <c r="L56" i="4"/>
  <c r="M56" i="4"/>
  <c r="K710" i="4"/>
  <c r="L710" i="4"/>
  <c r="M710" i="4"/>
  <c r="K3761" i="4"/>
  <c r="L3761" i="4"/>
  <c r="M3761" i="4"/>
  <c r="K2561" i="4"/>
  <c r="L2561" i="4"/>
  <c r="M2561" i="4"/>
  <c r="K788" i="4"/>
  <c r="L788" i="4"/>
  <c r="M788" i="4"/>
  <c r="K3735" i="4"/>
  <c r="L3735" i="4"/>
  <c r="M3735" i="4"/>
  <c r="K1644" i="4"/>
  <c r="L1644" i="4"/>
  <c r="M1644" i="4"/>
  <c r="K581" i="4"/>
  <c r="L581" i="4"/>
  <c r="M581" i="4"/>
  <c r="K2711" i="4"/>
  <c r="L2711" i="4"/>
  <c r="M2711" i="4"/>
  <c r="K1197" i="4"/>
  <c r="L1197" i="4"/>
  <c r="M1197" i="4"/>
  <c r="K184" i="4"/>
  <c r="L184" i="4"/>
  <c r="M184" i="4"/>
  <c r="K3680" i="4"/>
  <c r="L3680" i="4"/>
  <c r="M3680" i="4"/>
  <c r="K474" i="4"/>
  <c r="L474" i="4"/>
  <c r="M474" i="4"/>
  <c r="K2858" i="4"/>
  <c r="L2858" i="4"/>
  <c r="M2858" i="4"/>
  <c r="K197" i="4"/>
  <c r="L197" i="4"/>
  <c r="M197" i="4"/>
  <c r="K3690" i="4"/>
  <c r="L3690" i="4"/>
  <c r="M3690" i="4"/>
  <c r="K853" i="4"/>
  <c r="L853" i="4"/>
  <c r="M853" i="4"/>
  <c r="K869" i="4"/>
  <c r="L869" i="4"/>
  <c r="M869" i="4"/>
  <c r="K3642" i="4"/>
  <c r="L3642" i="4"/>
  <c r="M3642" i="4"/>
  <c r="K2612" i="4"/>
  <c r="L2612" i="4"/>
  <c r="M2612" i="4"/>
  <c r="K3310" i="4"/>
  <c r="L3310" i="4"/>
  <c r="M3310" i="4"/>
  <c r="K732" i="4"/>
  <c r="L732" i="4"/>
  <c r="M732" i="4"/>
  <c r="K785" i="4"/>
  <c r="L785" i="4"/>
  <c r="M785" i="4"/>
  <c r="K950" i="4"/>
  <c r="L950" i="4"/>
  <c r="M950" i="4"/>
  <c r="K1925" i="4"/>
  <c r="L1925" i="4"/>
  <c r="M1925" i="4"/>
  <c r="K1507" i="4"/>
  <c r="L1507" i="4"/>
  <c r="M1507" i="4"/>
  <c r="K2250" i="4"/>
  <c r="L2250" i="4"/>
  <c r="M2250" i="4"/>
  <c r="K3276" i="4"/>
  <c r="L3276" i="4"/>
  <c r="M3276" i="4"/>
  <c r="K3806" i="4"/>
  <c r="L3806" i="4"/>
  <c r="M3806" i="4"/>
  <c r="K2806" i="4"/>
  <c r="L2806" i="4"/>
  <c r="M2806" i="4"/>
  <c r="K3393" i="4"/>
  <c r="L3393" i="4"/>
  <c r="M3393" i="4"/>
  <c r="K909" i="4"/>
  <c r="L909" i="4"/>
  <c r="M909" i="4"/>
  <c r="K2737" i="4"/>
  <c r="L2737" i="4"/>
  <c r="M2737" i="4"/>
  <c r="K3270" i="4"/>
  <c r="L3270" i="4"/>
  <c r="M3270" i="4"/>
  <c r="K3302" i="4"/>
  <c r="L3302" i="4"/>
  <c r="M3302" i="4"/>
  <c r="K1910" i="4"/>
  <c r="L1910" i="4"/>
  <c r="M1910" i="4"/>
  <c r="K2555" i="4"/>
  <c r="L2555" i="4"/>
  <c r="M2555" i="4"/>
  <c r="K2821" i="4"/>
  <c r="L2821" i="4"/>
  <c r="M2821" i="4"/>
  <c r="K2089" i="4"/>
  <c r="L2089" i="4"/>
  <c r="M2089" i="4"/>
  <c r="K2652" i="4"/>
  <c r="L2652" i="4"/>
  <c r="M2652" i="4"/>
  <c r="K3122" i="4"/>
  <c r="L3122" i="4"/>
  <c r="M3122" i="4"/>
  <c r="K3322" i="4"/>
  <c r="L3322" i="4"/>
  <c r="M3322" i="4"/>
  <c r="K3836" i="4"/>
  <c r="L3836" i="4"/>
  <c r="M3836" i="4"/>
  <c r="K229" i="4"/>
  <c r="L229" i="4"/>
  <c r="M229" i="4"/>
  <c r="K1352" i="4"/>
  <c r="L1352" i="4"/>
  <c r="M1352" i="4"/>
  <c r="K3210" i="4"/>
  <c r="L3210" i="4"/>
  <c r="M3210" i="4"/>
  <c r="K2119" i="4"/>
  <c r="L2119" i="4"/>
  <c r="M2119" i="4"/>
  <c r="K2393" i="4"/>
  <c r="L2393" i="4"/>
  <c r="M2393" i="4"/>
  <c r="K1527" i="4"/>
  <c r="L1527" i="4"/>
  <c r="M1527" i="4"/>
  <c r="K3663" i="4"/>
  <c r="L3663" i="4"/>
  <c r="M3663" i="4"/>
  <c r="K1128" i="4"/>
  <c r="L1128" i="4"/>
  <c r="M1128" i="4"/>
  <c r="K1987" i="4"/>
  <c r="L1987" i="4"/>
  <c r="M1987" i="4"/>
  <c r="K212" i="4"/>
  <c r="L212" i="4"/>
  <c r="M212" i="4"/>
  <c r="K2874" i="4"/>
  <c r="L2874" i="4"/>
  <c r="M2874" i="4"/>
  <c r="K2426" i="4"/>
  <c r="L2426" i="4"/>
  <c r="M2426" i="4"/>
  <c r="K1034" i="4"/>
  <c r="L1034" i="4"/>
  <c r="M1034" i="4"/>
  <c r="K1550" i="4"/>
  <c r="L1550" i="4"/>
  <c r="M1550" i="4"/>
  <c r="K3193" i="4"/>
  <c r="L3193" i="4"/>
  <c r="M3193" i="4"/>
  <c r="K1783" i="4"/>
  <c r="L1783" i="4"/>
  <c r="M1783" i="4"/>
  <c r="K1048" i="4"/>
  <c r="L1048" i="4"/>
  <c r="M1048" i="4"/>
  <c r="K3709" i="4"/>
  <c r="L3709" i="4"/>
  <c r="M3709" i="4"/>
  <c r="K2621" i="4"/>
  <c r="L2621" i="4"/>
  <c r="M2621" i="4"/>
  <c r="K821" i="4"/>
  <c r="L821" i="4"/>
  <c r="M821" i="4"/>
  <c r="K775" i="4"/>
  <c r="L775" i="4"/>
  <c r="M775" i="4"/>
  <c r="K1718" i="4"/>
  <c r="L1718" i="4"/>
  <c r="M1718" i="4"/>
  <c r="K819" i="4"/>
  <c r="L819" i="4"/>
  <c r="M819" i="4"/>
  <c r="K1894" i="4"/>
  <c r="L1894" i="4"/>
  <c r="M1894" i="4"/>
  <c r="K2486" i="4"/>
  <c r="L2486" i="4"/>
  <c r="M2486" i="4"/>
  <c r="K3759" i="4"/>
  <c r="L3759" i="4"/>
  <c r="M3759" i="4"/>
  <c r="K2835" i="4"/>
  <c r="L2835" i="4"/>
  <c r="M2835" i="4"/>
  <c r="K2896" i="4"/>
  <c r="L2896" i="4"/>
  <c r="M2896" i="4"/>
  <c r="K1253" i="4"/>
  <c r="L1253" i="4"/>
  <c r="M1253" i="4"/>
  <c r="K2819" i="4"/>
  <c r="L2819" i="4"/>
  <c r="M2819" i="4"/>
  <c r="K2363" i="4"/>
  <c r="L2363" i="4"/>
  <c r="M2363" i="4"/>
  <c r="K659" i="4"/>
  <c r="L659" i="4"/>
  <c r="M659" i="4"/>
  <c r="K2306" i="4"/>
  <c r="L2306" i="4"/>
  <c r="M2306" i="4"/>
  <c r="K3320" i="4"/>
  <c r="L3320" i="4"/>
  <c r="M3320" i="4"/>
  <c r="K3167" i="4"/>
  <c r="L3167" i="4"/>
  <c r="M3167" i="4"/>
  <c r="K542" i="4"/>
  <c r="L542" i="4"/>
  <c r="M542" i="4"/>
  <c r="K3109" i="4"/>
  <c r="L3109" i="4"/>
  <c r="M3109" i="4"/>
  <c r="K1288" i="4"/>
  <c r="L1288" i="4"/>
  <c r="M1288" i="4"/>
  <c r="K3196" i="4"/>
  <c r="L3196" i="4"/>
  <c r="M3196" i="4"/>
  <c r="K341" i="4"/>
  <c r="L341" i="4"/>
  <c r="M341" i="4"/>
  <c r="K2977" i="4"/>
  <c r="L2977" i="4"/>
  <c r="M2977" i="4"/>
  <c r="K3722" i="4"/>
  <c r="L3722" i="4"/>
  <c r="M3722" i="4"/>
  <c r="K1392" i="4"/>
  <c r="L1392" i="4"/>
  <c r="M1392" i="4"/>
  <c r="K913" i="4"/>
  <c r="L913" i="4"/>
  <c r="M913" i="4"/>
  <c r="K2398" i="4"/>
  <c r="L2398" i="4"/>
  <c r="M2398" i="4"/>
  <c r="K2921" i="4"/>
  <c r="L2921" i="4"/>
  <c r="M2921" i="4"/>
  <c r="K3241" i="4"/>
  <c r="L3241" i="4"/>
  <c r="M3241" i="4"/>
  <c r="K262" i="4"/>
  <c r="L262" i="4"/>
  <c r="M262" i="4"/>
  <c r="K3819" i="4"/>
  <c r="L3819" i="4"/>
  <c r="M3819" i="4"/>
  <c r="K2413" i="4"/>
  <c r="L2413" i="4"/>
  <c r="M2413" i="4"/>
  <c r="K2929" i="4"/>
  <c r="L2929" i="4"/>
  <c r="M2929" i="4"/>
  <c r="K1322" i="4"/>
  <c r="L1322" i="4"/>
  <c r="M1322" i="4"/>
  <c r="K385" i="4"/>
  <c r="L385" i="4"/>
  <c r="M385" i="4"/>
  <c r="K751" i="4"/>
  <c r="L751" i="4"/>
  <c r="M751" i="4"/>
  <c r="K3424" i="4"/>
  <c r="L3424" i="4"/>
  <c r="M3424" i="4"/>
  <c r="K949" i="4"/>
  <c r="L949" i="4"/>
  <c r="M949" i="4"/>
  <c r="K1497" i="4"/>
  <c r="L1497" i="4"/>
  <c r="M1497" i="4"/>
  <c r="K3398" i="4"/>
  <c r="L3398" i="4"/>
  <c r="M3398" i="4"/>
  <c r="K2526" i="4"/>
  <c r="L2526" i="4"/>
  <c r="M2526" i="4"/>
  <c r="K3159" i="4"/>
  <c r="L3159" i="4"/>
  <c r="M3159" i="4"/>
  <c r="K840" i="4"/>
  <c r="L840" i="4"/>
  <c r="M840" i="4"/>
  <c r="K269" i="4"/>
  <c r="L269" i="4"/>
  <c r="M269" i="4"/>
  <c r="K3706" i="4"/>
  <c r="L3706" i="4"/>
  <c r="M3706" i="4"/>
  <c r="K2663" i="4"/>
  <c r="L2663" i="4"/>
  <c r="M2663" i="4"/>
  <c r="K3257" i="4"/>
  <c r="L3257" i="4"/>
  <c r="M3257" i="4"/>
  <c r="K3347" i="4"/>
  <c r="L3347" i="4"/>
  <c r="M3347" i="4"/>
  <c r="K1939" i="4"/>
  <c r="L1939" i="4"/>
  <c r="M1939" i="4"/>
  <c r="K1459" i="4"/>
  <c r="L1459" i="4"/>
  <c r="M1459" i="4"/>
  <c r="K1319" i="4"/>
  <c r="L1319" i="4"/>
  <c r="M1319" i="4"/>
  <c r="K1294" i="4"/>
  <c r="L1294" i="4"/>
  <c r="M1294" i="4"/>
  <c r="K3481" i="4"/>
  <c r="L3481" i="4"/>
  <c r="M3481" i="4"/>
  <c r="K207" i="4"/>
  <c r="L207" i="4"/>
  <c r="M207" i="4"/>
  <c r="K1851" i="4"/>
  <c r="L1851" i="4"/>
  <c r="M1851" i="4"/>
  <c r="K991" i="4"/>
  <c r="L991" i="4"/>
  <c r="M991" i="4"/>
  <c r="K1548" i="4"/>
  <c r="L1548" i="4"/>
  <c r="M1548" i="4"/>
  <c r="K2562" i="4"/>
  <c r="L2562" i="4"/>
  <c r="M2562" i="4"/>
  <c r="K1453" i="4"/>
  <c r="L1453" i="4"/>
  <c r="M1453" i="4"/>
  <c r="K1027" i="4"/>
  <c r="L1027" i="4"/>
  <c r="M1027" i="4"/>
  <c r="K3860" i="4"/>
  <c r="L3860" i="4"/>
  <c r="M3860" i="4"/>
  <c r="K3636" i="4"/>
  <c r="L3636" i="4"/>
  <c r="M3636" i="4"/>
  <c r="K2610" i="4"/>
  <c r="L2610" i="4"/>
  <c r="M2610" i="4"/>
  <c r="K616" i="4"/>
  <c r="L616" i="4"/>
  <c r="M616" i="4"/>
  <c r="K1053" i="4"/>
  <c r="L1053" i="4"/>
  <c r="M1053" i="4"/>
  <c r="K233" i="4"/>
  <c r="L233" i="4"/>
  <c r="M233" i="4"/>
  <c r="K85" i="4"/>
  <c r="L85" i="4"/>
  <c r="M85" i="4"/>
  <c r="K3060" i="4"/>
  <c r="L3060" i="4"/>
  <c r="M3060" i="4"/>
  <c r="K1777" i="4"/>
  <c r="L1777" i="4"/>
  <c r="M1777" i="4"/>
  <c r="K442" i="4"/>
  <c r="L442" i="4"/>
  <c r="M442" i="4"/>
  <c r="K1332" i="4"/>
  <c r="L1332" i="4"/>
  <c r="M1332" i="4"/>
  <c r="K3613" i="4"/>
  <c r="L3613" i="4"/>
  <c r="M3613" i="4"/>
  <c r="K1703" i="4"/>
  <c r="L1703" i="4"/>
  <c r="M1703" i="4"/>
  <c r="K3628" i="4"/>
  <c r="L3628" i="4"/>
  <c r="M3628" i="4"/>
  <c r="K621" i="4"/>
  <c r="L621" i="4"/>
  <c r="M621" i="4"/>
  <c r="K1687" i="4"/>
  <c r="L1687" i="4"/>
  <c r="M1687" i="4"/>
  <c r="K1542" i="4"/>
  <c r="L1542" i="4"/>
  <c r="M1542" i="4"/>
  <c r="K2960" i="4"/>
  <c r="L2960" i="4"/>
  <c r="M2960" i="4"/>
  <c r="K590" i="4"/>
  <c r="L590" i="4"/>
  <c r="M590" i="4"/>
  <c r="K1834" i="4"/>
  <c r="L1834" i="4"/>
  <c r="M1834" i="4"/>
  <c r="K236" i="4"/>
  <c r="L236" i="4"/>
  <c r="M236" i="4"/>
  <c r="K2742" i="4"/>
  <c r="L2742" i="4"/>
  <c r="M2742" i="4"/>
  <c r="K1074" i="4"/>
  <c r="L1074" i="4"/>
  <c r="M1074" i="4"/>
  <c r="K3106" i="4"/>
  <c r="L3106" i="4"/>
  <c r="M3106" i="4"/>
  <c r="K3724" i="4"/>
  <c r="L3724" i="4"/>
  <c r="M3724" i="4"/>
  <c r="K2028" i="4"/>
  <c r="L2028" i="4"/>
  <c r="M2028" i="4"/>
  <c r="K331" i="4"/>
  <c r="L331" i="4"/>
  <c r="M331" i="4"/>
  <c r="K3199" i="4"/>
  <c r="L3199" i="4"/>
  <c r="M3199" i="4"/>
  <c r="K2925" i="4"/>
  <c r="L2925" i="4"/>
  <c r="M2925" i="4"/>
  <c r="K2705" i="4"/>
  <c r="L2705" i="4"/>
  <c r="M2705" i="4"/>
  <c r="K907" i="4"/>
  <c r="L907" i="4"/>
  <c r="M907" i="4"/>
  <c r="K565" i="4"/>
  <c r="L565" i="4"/>
  <c r="M565" i="4"/>
  <c r="K2994" i="4"/>
  <c r="L2994" i="4"/>
  <c r="M2994" i="4"/>
  <c r="K2132" i="4"/>
  <c r="L2132" i="4"/>
  <c r="M2132" i="4"/>
  <c r="K429" i="4"/>
  <c r="L429" i="4"/>
  <c r="M429" i="4"/>
  <c r="K324" i="4"/>
  <c r="L324" i="4"/>
  <c r="M324" i="4"/>
  <c r="K2223" i="4"/>
  <c r="L2223" i="4"/>
  <c r="M2223" i="4"/>
  <c r="K816" i="4"/>
  <c r="L816" i="4"/>
  <c r="M816" i="4"/>
  <c r="K3650" i="4"/>
  <c r="L3650" i="4"/>
  <c r="M3650" i="4"/>
  <c r="K778" i="4"/>
  <c r="L778" i="4"/>
  <c r="M778" i="4"/>
  <c r="K394" i="4"/>
  <c r="L394" i="4"/>
  <c r="M394" i="4"/>
  <c r="K3756" i="4"/>
  <c r="L3756" i="4"/>
  <c r="M3756" i="4"/>
  <c r="K3381" i="4"/>
  <c r="L3381" i="4"/>
  <c r="M3381" i="4"/>
  <c r="K3186" i="4"/>
  <c r="L3186" i="4"/>
  <c r="M3186" i="4"/>
  <c r="K3129" i="4"/>
  <c r="L3129" i="4"/>
  <c r="M3129" i="4"/>
  <c r="K3809" i="4"/>
  <c r="L3809" i="4"/>
  <c r="M3809" i="4"/>
  <c r="K1635" i="4"/>
  <c r="L1635" i="4"/>
  <c r="M1635" i="4"/>
  <c r="K874" i="4"/>
  <c r="L874" i="4"/>
  <c r="M874" i="4"/>
  <c r="K3861" i="4"/>
  <c r="L3861" i="4"/>
  <c r="M3861" i="4"/>
  <c r="K3575" i="4"/>
  <c r="L3575" i="4"/>
  <c r="M3575" i="4"/>
  <c r="K2694" i="4"/>
  <c r="L2694" i="4"/>
  <c r="M2694" i="4"/>
  <c r="K1025" i="4"/>
  <c r="L1025" i="4"/>
  <c r="M1025" i="4"/>
  <c r="K3739" i="4"/>
  <c r="L3739" i="4"/>
  <c r="M3739" i="4"/>
  <c r="K507" i="4"/>
  <c r="L507" i="4"/>
  <c r="M507" i="4"/>
  <c r="K679" i="4"/>
  <c r="L679" i="4"/>
  <c r="M679" i="4"/>
  <c r="K1794" i="4"/>
  <c r="L1794" i="4"/>
  <c r="M1794" i="4"/>
  <c r="K115" i="4"/>
  <c r="L115" i="4"/>
  <c r="M115" i="4"/>
  <c r="K2479" i="4"/>
  <c r="L2479" i="4"/>
  <c r="M2479" i="4"/>
  <c r="K2145" i="4"/>
  <c r="L2145" i="4"/>
  <c r="M2145" i="4"/>
  <c r="K1045" i="4"/>
  <c r="L1045" i="4"/>
  <c r="M1045" i="4"/>
  <c r="K1309" i="4"/>
  <c r="L1309" i="4"/>
  <c r="M1309" i="4"/>
  <c r="K145" i="4"/>
  <c r="L145" i="4"/>
  <c r="M145" i="4"/>
  <c r="K1270" i="4"/>
  <c r="L1270" i="4"/>
  <c r="M1270" i="4"/>
  <c r="K490" i="4"/>
  <c r="L490" i="4"/>
  <c r="M490" i="4"/>
  <c r="K494" i="4"/>
  <c r="L494" i="4"/>
  <c r="M494" i="4"/>
  <c r="K3540" i="4"/>
  <c r="L3540" i="4"/>
  <c r="M3540" i="4"/>
  <c r="K273" i="4"/>
  <c r="L273" i="4"/>
  <c r="M273" i="4"/>
  <c r="K2263" i="4"/>
  <c r="L2263" i="4"/>
  <c r="M2263" i="4"/>
  <c r="K808" i="4"/>
  <c r="L808" i="4"/>
  <c r="M808" i="4"/>
  <c r="K2228" i="4"/>
  <c r="L2228" i="4"/>
  <c r="M2228" i="4"/>
  <c r="K2387" i="4"/>
  <c r="L2387" i="4"/>
  <c r="M2387" i="4"/>
  <c r="K1870" i="4"/>
  <c r="L1870" i="4"/>
  <c r="M1870" i="4"/>
  <c r="K2535" i="4"/>
  <c r="L2535" i="4"/>
  <c r="M2535" i="4"/>
  <c r="K411" i="4"/>
  <c r="L411" i="4"/>
  <c r="M411" i="4"/>
  <c r="K2779" i="4"/>
  <c r="L2779" i="4"/>
  <c r="M2779" i="4"/>
  <c r="K1219" i="4"/>
  <c r="L1219" i="4"/>
  <c r="M1219" i="4"/>
  <c r="K3333" i="4"/>
  <c r="L3333" i="4"/>
  <c r="M3333" i="4"/>
  <c r="K2516" i="4"/>
  <c r="L2516" i="4"/>
  <c r="M2516" i="4"/>
  <c r="K2206" i="4"/>
  <c r="L2206" i="4"/>
  <c r="M2206" i="4"/>
  <c r="K1277" i="4"/>
  <c r="L1277" i="4"/>
  <c r="M1277" i="4"/>
  <c r="K2129" i="4"/>
  <c r="L2129" i="4"/>
  <c r="M2129" i="4"/>
  <c r="K2197" i="4"/>
  <c r="L2197" i="4"/>
  <c r="M2197" i="4"/>
  <c r="K72" i="4"/>
  <c r="L72" i="4"/>
  <c r="M72" i="4"/>
  <c r="K3631" i="4"/>
  <c r="L3631" i="4"/>
  <c r="M3631" i="4"/>
  <c r="K2314" i="4"/>
  <c r="L2314" i="4"/>
  <c r="M2314" i="4"/>
  <c r="K1775" i="4"/>
  <c r="L1775" i="4"/>
  <c r="M1775" i="4"/>
  <c r="K3875" i="4"/>
  <c r="L3875" i="4"/>
  <c r="M3875" i="4"/>
  <c r="K886" i="4"/>
  <c r="L886" i="4"/>
  <c r="M886" i="4"/>
  <c r="K1464" i="4"/>
  <c r="L1464" i="4"/>
  <c r="M1464" i="4"/>
  <c r="K1117" i="4"/>
  <c r="L1117" i="4"/>
  <c r="M1117" i="4"/>
  <c r="K3360" i="4"/>
  <c r="L3360" i="4"/>
  <c r="M3360" i="4"/>
  <c r="K3433" i="4"/>
  <c r="L3433" i="4"/>
  <c r="M3433" i="4"/>
  <c r="K388" i="4"/>
  <c r="L388" i="4"/>
  <c r="M388" i="4"/>
  <c r="K2204" i="4"/>
  <c r="L2204" i="4"/>
  <c r="M2204" i="4"/>
  <c r="K142" i="4"/>
  <c r="L142" i="4"/>
  <c r="M142" i="4"/>
  <c r="K2776" i="4"/>
  <c r="L2776" i="4"/>
  <c r="M2776" i="4"/>
  <c r="K1827" i="4"/>
  <c r="L1827" i="4"/>
  <c r="M1827" i="4"/>
  <c r="K2639" i="4"/>
  <c r="L2639" i="4"/>
  <c r="M2639" i="4"/>
  <c r="K3601" i="4"/>
  <c r="L3601" i="4"/>
  <c r="M3601" i="4"/>
  <c r="K594" i="4"/>
  <c r="L594" i="4"/>
  <c r="M594" i="4"/>
  <c r="K708" i="4"/>
  <c r="L708" i="4"/>
  <c r="M708" i="4"/>
  <c r="K1572" i="4"/>
  <c r="L1572" i="4"/>
  <c r="M1572" i="4"/>
  <c r="K2172" i="4"/>
  <c r="L2172" i="4"/>
  <c r="M2172" i="4"/>
  <c r="K1014" i="4"/>
  <c r="L1014" i="4"/>
  <c r="M1014" i="4"/>
  <c r="K645" i="4"/>
  <c r="L645" i="4"/>
  <c r="M645" i="4"/>
  <c r="K3370" i="4"/>
  <c r="L3370" i="4"/>
  <c r="M3370" i="4"/>
  <c r="K3146" i="4"/>
  <c r="L3146" i="4"/>
  <c r="M3146" i="4"/>
  <c r="K2629" i="4"/>
  <c r="L2629" i="4"/>
  <c r="M2629" i="4"/>
  <c r="K3660" i="4"/>
  <c r="L3660" i="4"/>
  <c r="M3660" i="4"/>
  <c r="K2954" i="4"/>
  <c r="L2954" i="4"/>
  <c r="M2954" i="4"/>
  <c r="K3814" i="4"/>
  <c r="L3814" i="4"/>
  <c r="M3814" i="4"/>
  <c r="K504" i="4"/>
  <c r="L504" i="4"/>
  <c r="M504" i="4"/>
  <c r="K602" i="4"/>
  <c r="L602" i="4"/>
  <c r="M602" i="4"/>
  <c r="K2864" i="4"/>
  <c r="L2864" i="4"/>
  <c r="M2864" i="4"/>
  <c r="K1100" i="4"/>
  <c r="L1100" i="4"/>
  <c r="M1100" i="4"/>
  <c r="K3414" i="4"/>
  <c r="L3414" i="4"/>
  <c r="M3414" i="4"/>
  <c r="K2236" i="4"/>
  <c r="L2236" i="4"/>
  <c r="M2236" i="4"/>
  <c r="K638" i="4"/>
  <c r="L638" i="4"/>
  <c r="M638" i="4"/>
  <c r="K2147" i="4"/>
  <c r="L2147" i="4"/>
  <c r="M2147" i="4"/>
  <c r="K112" i="4"/>
  <c r="L112" i="4"/>
  <c r="M112" i="4"/>
  <c r="K3083" i="4"/>
  <c r="L3083" i="4"/>
  <c r="M3083" i="4"/>
  <c r="K1056" i="4"/>
  <c r="L1056" i="4"/>
  <c r="M1056" i="4"/>
  <c r="K2697" i="4"/>
  <c r="L2697" i="4"/>
  <c r="M2697" i="4"/>
  <c r="K3036" i="4"/>
  <c r="L3036" i="4"/>
  <c r="M3036" i="4"/>
  <c r="K323" i="4"/>
  <c r="L323" i="4"/>
  <c r="M323" i="4"/>
  <c r="K3273" i="4"/>
  <c r="L3273" i="4"/>
  <c r="M3273" i="4"/>
  <c r="K551" i="4"/>
  <c r="L551" i="4"/>
  <c r="M551" i="4"/>
  <c r="K2885" i="4"/>
  <c r="L2885" i="4"/>
  <c r="M2885" i="4"/>
  <c r="K2791" i="4"/>
  <c r="L2791" i="4"/>
  <c r="M2791" i="4"/>
  <c r="K2239" i="4"/>
  <c r="L2239" i="4"/>
  <c r="M2239" i="4"/>
  <c r="K1448" i="4"/>
  <c r="L1448" i="4"/>
  <c r="M1448" i="4"/>
  <c r="K306" i="4"/>
  <c r="L306" i="4"/>
  <c r="M306" i="4"/>
  <c r="K566" i="4"/>
  <c r="L566" i="4"/>
  <c r="M566" i="4"/>
  <c r="K2257" i="4"/>
  <c r="L2257" i="4"/>
  <c r="M2257" i="4"/>
  <c r="K1566" i="4"/>
  <c r="L1566" i="4"/>
  <c r="M1566" i="4"/>
  <c r="K972" i="4"/>
  <c r="L972" i="4"/>
  <c r="M972" i="4"/>
  <c r="K3135" i="4"/>
  <c r="L3135" i="4"/>
  <c r="M3135" i="4"/>
  <c r="K2533" i="4"/>
  <c r="L2533" i="4"/>
  <c r="M2533" i="4"/>
  <c r="K275" i="4"/>
  <c r="L275" i="4"/>
  <c r="M275" i="4"/>
  <c r="K3634" i="4"/>
  <c r="L3634" i="4"/>
  <c r="M3634" i="4"/>
  <c r="K3510" i="4"/>
  <c r="L3510" i="4"/>
  <c r="M3510" i="4"/>
  <c r="K2373" i="4"/>
  <c r="L2373" i="4"/>
  <c r="M2373" i="4"/>
  <c r="K3038" i="4"/>
  <c r="L3038" i="4"/>
  <c r="M3038" i="4"/>
  <c r="K2956" i="4"/>
  <c r="L2956" i="4"/>
  <c r="M2956" i="4"/>
  <c r="K2605" i="4"/>
  <c r="L2605" i="4"/>
  <c r="M2605" i="4"/>
  <c r="K2443" i="4"/>
  <c r="L2443" i="4"/>
  <c r="M2443" i="4"/>
  <c r="K1984" i="4"/>
  <c r="L1984" i="4"/>
  <c r="M1984" i="4"/>
  <c r="K3569" i="4"/>
  <c r="L3569" i="4"/>
  <c r="M3569" i="4"/>
  <c r="K3040" i="4"/>
  <c r="L3040" i="4"/>
  <c r="M3040" i="4"/>
  <c r="K3284" i="4"/>
  <c r="L3284" i="4"/>
  <c r="M3284" i="4"/>
  <c r="K2080" i="4"/>
  <c r="L2080" i="4"/>
  <c r="M2080" i="4"/>
  <c r="K2963" i="4"/>
  <c r="L2963" i="4"/>
  <c r="M2963" i="4"/>
  <c r="K3801" i="4"/>
  <c r="L3801" i="4"/>
  <c r="M3801" i="4"/>
  <c r="K2748" i="4"/>
  <c r="L2748" i="4"/>
  <c r="M2748" i="4"/>
  <c r="K2676" i="4"/>
  <c r="L2676" i="4"/>
  <c r="M2676" i="4"/>
  <c r="K320" i="4"/>
  <c r="L320" i="4"/>
  <c r="M320" i="4"/>
  <c r="K2935" i="4"/>
  <c r="L2935" i="4"/>
  <c r="M2935" i="4"/>
  <c r="K2841" i="4"/>
  <c r="L2841" i="4"/>
  <c r="M2841" i="4"/>
  <c r="K656" i="4"/>
  <c r="L656" i="4"/>
  <c r="M656" i="4"/>
  <c r="K2470" i="4"/>
  <c r="L2470" i="4"/>
  <c r="M2470" i="4"/>
  <c r="K3220" i="4"/>
  <c r="L3220" i="4"/>
  <c r="M3220" i="4"/>
  <c r="K2340" i="4"/>
  <c r="L2340" i="4"/>
  <c r="M2340" i="4"/>
  <c r="K2758" i="4"/>
  <c r="L2758" i="4"/>
  <c r="M2758" i="4"/>
  <c r="K2221" i="4"/>
  <c r="L2221" i="4"/>
  <c r="M2221" i="4"/>
  <c r="K1089" i="4"/>
  <c r="L1089" i="4"/>
  <c r="M1089" i="4"/>
  <c r="K584" i="4"/>
  <c r="L584" i="4"/>
  <c r="M584" i="4"/>
  <c r="K1593" i="4"/>
  <c r="L1593" i="4"/>
  <c r="M1593" i="4"/>
  <c r="K3556" i="4"/>
  <c r="L3556" i="4"/>
  <c r="M3556" i="4"/>
  <c r="K3342" i="4"/>
  <c r="L3342" i="4"/>
  <c r="M3342" i="4"/>
  <c r="K2203" i="4"/>
  <c r="L2203" i="4"/>
  <c r="M2203" i="4"/>
  <c r="K400" i="4"/>
  <c r="L400" i="4"/>
  <c r="M400" i="4"/>
  <c r="K2076" i="4"/>
  <c r="L2076" i="4"/>
  <c r="M2076" i="4"/>
  <c r="K2844" i="4"/>
  <c r="L2844" i="4"/>
  <c r="M2844" i="4"/>
  <c r="K3405" i="4"/>
  <c r="L3405" i="4"/>
  <c r="M3405" i="4"/>
  <c r="K952" i="4"/>
  <c r="L952" i="4"/>
  <c r="M952" i="4"/>
  <c r="K425" i="4"/>
  <c r="L425" i="4"/>
  <c r="M425" i="4"/>
  <c r="K303" i="4"/>
  <c r="L303" i="4"/>
  <c r="M303" i="4"/>
  <c r="K252" i="4"/>
  <c r="L252" i="4"/>
  <c r="M252" i="4"/>
  <c r="K1609" i="4"/>
  <c r="L1609" i="4"/>
  <c r="M1609" i="4"/>
  <c r="K605" i="4"/>
  <c r="L605" i="4"/>
  <c r="M605" i="4"/>
  <c r="K941" i="4"/>
  <c r="L941" i="4"/>
  <c r="M941" i="4"/>
  <c r="K558" i="4"/>
  <c r="L558" i="4"/>
  <c r="M558" i="4"/>
  <c r="K3126" i="4"/>
  <c r="L3126" i="4"/>
  <c r="M3126" i="4"/>
  <c r="K1214" i="4"/>
  <c r="L1214" i="4"/>
  <c r="M1214" i="4"/>
  <c r="K3713" i="4"/>
  <c r="L3713" i="4"/>
  <c r="M3713" i="4"/>
  <c r="K1442" i="4"/>
  <c r="L1442" i="4"/>
  <c r="M1442" i="4"/>
  <c r="K3401" i="4"/>
  <c r="L3401" i="4"/>
  <c r="M3401" i="4"/>
  <c r="K1638" i="4"/>
  <c r="L1638" i="4"/>
  <c r="M1638" i="4"/>
  <c r="K257" i="4"/>
  <c r="L257" i="4"/>
  <c r="M257" i="4"/>
  <c r="K1785" i="4"/>
  <c r="L1785" i="4"/>
  <c r="M1785" i="4"/>
  <c r="K3073" i="4"/>
  <c r="L3073" i="4"/>
  <c r="M3073" i="4"/>
  <c r="K3025" i="4"/>
  <c r="L3025" i="4"/>
  <c r="M3025" i="4"/>
  <c r="K961" i="4"/>
  <c r="L961" i="4"/>
  <c r="M961" i="4"/>
  <c r="K1006" i="4"/>
  <c r="L1006" i="4"/>
  <c r="M1006" i="4"/>
  <c r="K292" i="4"/>
  <c r="L292" i="4"/>
  <c r="M292" i="4"/>
  <c r="K635" i="4"/>
  <c r="L635" i="4"/>
  <c r="M635" i="4"/>
  <c r="K1622" i="4"/>
  <c r="L1622" i="4"/>
  <c r="M1622" i="4"/>
  <c r="K560" i="4"/>
  <c r="L560" i="4"/>
  <c r="M560" i="4"/>
  <c r="K289" i="4"/>
  <c r="L289" i="4"/>
  <c r="M289" i="4"/>
  <c r="K2402" i="4"/>
  <c r="L2402" i="4"/>
  <c r="M2402" i="4"/>
  <c r="K587" i="4"/>
  <c r="L587" i="4"/>
  <c r="M587" i="4"/>
  <c r="K3019" i="4"/>
  <c r="L3019" i="4"/>
  <c r="M3019" i="4"/>
  <c r="K2271" i="4"/>
  <c r="L2271" i="4"/>
  <c r="M2271" i="4"/>
  <c r="K653" i="4"/>
  <c r="L653" i="4"/>
  <c r="M653" i="4"/>
  <c r="K1510" i="4"/>
  <c r="L1510" i="4"/>
  <c r="M1510" i="4"/>
  <c r="K2095" i="4"/>
  <c r="L2095" i="4"/>
  <c r="M2095" i="4"/>
  <c r="K2899" i="4"/>
  <c r="L2899" i="4"/>
  <c r="M2899" i="4"/>
  <c r="K1967" i="4"/>
  <c r="L1967" i="4"/>
  <c r="M1967" i="4"/>
  <c r="K3441" i="4"/>
  <c r="L3441" i="4"/>
  <c r="M3441" i="4"/>
  <c r="K1520" i="4"/>
  <c r="L1520" i="4"/>
  <c r="M1520" i="4"/>
  <c r="K1819" i="4"/>
  <c r="L1819" i="4"/>
  <c r="M1819" i="4"/>
  <c r="K88" i="4"/>
  <c r="L88" i="4"/>
  <c r="M88" i="4"/>
  <c r="K2073" i="4"/>
  <c r="L2073" i="4"/>
  <c r="M2073" i="4"/>
  <c r="K3053" i="4"/>
  <c r="L3053" i="4"/>
  <c r="M3053" i="4"/>
  <c r="K3189" i="4"/>
  <c r="L3189" i="4"/>
  <c r="M3189" i="4"/>
  <c r="K2937" i="4"/>
  <c r="L2937" i="4"/>
  <c r="M2937" i="4"/>
  <c r="K514" i="4"/>
  <c r="L514" i="4"/>
  <c r="M514" i="4"/>
  <c r="K3192" i="4"/>
  <c r="L3192" i="4"/>
  <c r="M3192" i="4"/>
  <c r="K1932" i="4"/>
  <c r="L1932" i="4"/>
  <c r="M1932" i="4"/>
  <c r="K3307" i="4"/>
  <c r="L3307" i="4"/>
  <c r="M3307" i="4"/>
  <c r="K3693" i="4"/>
  <c r="L3693" i="4"/>
  <c r="M3693" i="4"/>
  <c r="K801" i="4"/>
  <c r="L801" i="4"/>
  <c r="M801" i="4"/>
  <c r="K3494" i="4"/>
  <c r="L3494" i="4"/>
  <c r="M3494" i="4"/>
  <c r="K1489" i="4"/>
  <c r="L1489" i="4"/>
  <c r="M1489" i="4"/>
  <c r="K2745" i="4"/>
  <c r="L2745" i="4"/>
  <c r="M2745" i="4"/>
  <c r="K336" i="4"/>
  <c r="L336" i="4"/>
  <c r="M336" i="4"/>
  <c r="K1049" i="4"/>
  <c r="L1049" i="4"/>
  <c r="M1049" i="4"/>
  <c r="K1454" i="4"/>
  <c r="L1454" i="4"/>
  <c r="M1454" i="4"/>
  <c r="K1765" i="4"/>
  <c r="L1765" i="4"/>
  <c r="M1765" i="4"/>
  <c r="K3498" i="4"/>
  <c r="L3498" i="4"/>
  <c r="M3498" i="4"/>
  <c r="K1812" i="4"/>
  <c r="L1812" i="4"/>
  <c r="M1812" i="4"/>
  <c r="K2769" i="4"/>
  <c r="L2769" i="4"/>
  <c r="M2769" i="4"/>
  <c r="K2732" i="4"/>
  <c r="L2732" i="4"/>
  <c r="M2732" i="4"/>
  <c r="K2972" i="4"/>
  <c r="L2972" i="4"/>
  <c r="M2972" i="4"/>
  <c r="K3350" i="4"/>
  <c r="L3350" i="4"/>
  <c r="M3350" i="4"/>
  <c r="K3117" i="4"/>
  <c r="L3117" i="4"/>
  <c r="M3117" i="4"/>
  <c r="K1324" i="4"/>
  <c r="L1324" i="4"/>
  <c r="M1324" i="4"/>
  <c r="K3485" i="4"/>
  <c r="L3485" i="4"/>
  <c r="M3485" i="4"/>
  <c r="K2683" i="4"/>
  <c r="L2683" i="4"/>
  <c r="M2683" i="4"/>
  <c r="K2437" i="4"/>
  <c r="L2437" i="4"/>
  <c r="M2437" i="4"/>
  <c r="K467" i="4"/>
  <c r="L467" i="4"/>
  <c r="M467" i="4"/>
  <c r="K3093" i="4"/>
  <c r="L3093" i="4"/>
  <c r="M3093" i="4"/>
  <c r="K3365" i="4"/>
  <c r="L3365" i="4"/>
  <c r="M3365" i="4"/>
  <c r="K1396" i="4"/>
  <c r="L1396" i="4"/>
  <c r="M1396" i="4"/>
  <c r="K2265" i="4"/>
  <c r="L2265" i="4"/>
  <c r="M2265" i="4"/>
  <c r="K2246" i="4"/>
  <c r="L2246" i="4"/>
  <c r="M2246" i="4"/>
  <c r="K140" i="4"/>
  <c r="L140" i="4"/>
  <c r="M140" i="4"/>
  <c r="K1631" i="4"/>
  <c r="L1631" i="4"/>
  <c r="M1631" i="4"/>
  <c r="K798" i="4"/>
  <c r="L798" i="4"/>
  <c r="M798" i="4"/>
  <c r="K2021" i="4"/>
  <c r="L2021" i="4"/>
  <c r="M2021" i="4"/>
  <c r="K2288" i="4"/>
  <c r="L2288" i="4"/>
  <c r="M2288" i="4"/>
  <c r="K2346" i="4"/>
  <c r="L2346" i="4"/>
  <c r="M2346" i="4"/>
  <c r="K1153" i="4"/>
  <c r="L1153" i="4"/>
  <c r="M1153" i="4"/>
  <c r="K3427" i="4"/>
  <c r="L3427" i="4"/>
  <c r="M3427" i="4"/>
  <c r="K1670" i="4"/>
  <c r="L1670" i="4"/>
  <c r="M1670" i="4"/>
  <c r="K3461" i="4"/>
  <c r="L3461" i="4"/>
  <c r="M3461" i="4"/>
  <c r="K3862" i="4"/>
  <c r="L3862" i="4"/>
  <c r="M3862" i="4"/>
  <c r="K2958" i="4"/>
  <c r="L2958" i="4"/>
  <c r="M2958" i="4"/>
  <c r="K3138" i="4"/>
  <c r="L3138" i="4"/>
  <c r="M3138" i="4"/>
  <c r="K1281" i="4"/>
  <c r="L1281" i="4"/>
  <c r="M1281" i="4"/>
  <c r="K879" i="4"/>
  <c r="L879" i="4"/>
  <c r="M879" i="4"/>
  <c r="K3425" i="4"/>
  <c r="L3425" i="4"/>
  <c r="M3425" i="4"/>
  <c r="K1136" i="4"/>
  <c r="L1136" i="4"/>
  <c r="M1136" i="4"/>
  <c r="K1366" i="4"/>
  <c r="L1366" i="4"/>
  <c r="M1366" i="4"/>
  <c r="K2641" i="4"/>
  <c r="L2641" i="4"/>
  <c r="M2641" i="4"/>
  <c r="K444" i="4"/>
  <c r="L444" i="4"/>
  <c r="M444" i="4"/>
  <c r="K1627" i="4"/>
  <c r="L1627" i="4"/>
  <c r="M1627" i="4"/>
  <c r="K348" i="4"/>
  <c r="L348" i="4"/>
  <c r="M348" i="4"/>
  <c r="K220" i="4"/>
  <c r="L220" i="4"/>
  <c r="M220" i="4"/>
  <c r="K1185" i="4"/>
  <c r="L1185" i="4"/>
  <c r="M1185" i="4"/>
  <c r="K662" i="4"/>
  <c r="L662" i="4"/>
  <c r="M662" i="4"/>
  <c r="K3451" i="4"/>
  <c r="L3451" i="4"/>
  <c r="M3451" i="4"/>
  <c r="K3069" i="4"/>
  <c r="L3069" i="4"/>
  <c r="M3069" i="4"/>
  <c r="K695" i="4"/>
  <c r="L695" i="4"/>
  <c r="M695" i="4"/>
  <c r="K1822" i="4"/>
  <c r="L1822" i="4"/>
  <c r="M1822" i="4"/>
  <c r="K2702" i="4"/>
  <c r="L2702" i="4"/>
  <c r="M2702" i="4"/>
  <c r="K3300" i="4"/>
  <c r="L3300" i="4"/>
  <c r="M3300" i="4"/>
  <c r="K1341" i="4"/>
  <c r="L1341" i="4"/>
  <c r="M1341" i="4"/>
  <c r="K2781" i="4"/>
  <c r="L2781" i="4"/>
  <c r="M2781" i="4"/>
  <c r="K2992" i="4"/>
  <c r="L2992" i="4"/>
  <c r="M2992" i="4"/>
  <c r="K2616" i="4"/>
  <c r="L2616" i="4"/>
  <c r="M2616" i="4"/>
  <c r="K3513" i="4"/>
  <c r="L3513" i="4"/>
  <c r="M3513" i="4"/>
  <c r="K2136" i="4"/>
  <c r="L2136" i="4"/>
  <c r="M2136" i="4"/>
  <c r="K3746" i="4"/>
  <c r="L3746" i="4"/>
  <c r="M3746" i="4"/>
  <c r="K1263" i="4"/>
  <c r="L1263" i="4"/>
  <c r="M1263" i="4"/>
  <c r="K3562" i="4"/>
  <c r="L3562" i="4"/>
  <c r="M3562" i="4"/>
  <c r="K2983" i="4"/>
  <c r="L2983" i="4"/>
  <c r="M2983" i="4"/>
  <c r="K864" i="4"/>
  <c r="L864" i="4"/>
  <c r="M864" i="4"/>
  <c r="K2214" i="4"/>
  <c r="L2214" i="4"/>
  <c r="M2214" i="4"/>
  <c r="K2908" i="4"/>
  <c r="L2908" i="4"/>
  <c r="M2908" i="4"/>
  <c r="K3620" i="4"/>
  <c r="L3620" i="4"/>
  <c r="M3620" i="4"/>
  <c r="K1868" i="4"/>
  <c r="L1868" i="4"/>
  <c r="M1868" i="4"/>
  <c r="K2975" i="4"/>
  <c r="L2975" i="4"/>
  <c r="M2975" i="4"/>
  <c r="K2799" i="4"/>
  <c r="L2799" i="4"/>
  <c r="M2799" i="4"/>
  <c r="K1461" i="4"/>
  <c r="L1461" i="4"/>
  <c r="M1461" i="4"/>
  <c r="K768" i="4"/>
  <c r="L768" i="4"/>
  <c r="M768" i="4"/>
  <c r="K2824" i="4"/>
  <c r="L2824" i="4"/>
  <c r="M2824" i="4"/>
  <c r="K3683" i="4"/>
  <c r="L3683" i="4"/>
  <c r="M3683" i="4"/>
  <c r="K1225" i="4"/>
  <c r="L1225" i="4"/>
  <c r="M1225" i="4"/>
  <c r="K2487" i="4"/>
  <c r="L2487" i="4"/>
  <c r="M2487" i="4"/>
  <c r="K527" i="4"/>
  <c r="L527" i="4"/>
  <c r="M527" i="4"/>
  <c r="K1291" i="4"/>
  <c r="L1291" i="4"/>
  <c r="M1291" i="4"/>
  <c r="K1680" i="4"/>
  <c r="L1680" i="4"/>
  <c r="M1680" i="4"/>
  <c r="K1625" i="4"/>
  <c r="L1625" i="4"/>
  <c r="M1625" i="4"/>
  <c r="K1141" i="4"/>
  <c r="L1141" i="4"/>
  <c r="M1141" i="4"/>
  <c r="K1532" i="4"/>
  <c r="L1532" i="4"/>
  <c r="M1532" i="4"/>
  <c r="K2092" i="4"/>
  <c r="L2092" i="4"/>
  <c r="M2092" i="4"/>
  <c r="K1337" i="4"/>
  <c r="L1337" i="4"/>
  <c r="M1337" i="4"/>
  <c r="K3840" i="4"/>
  <c r="L3840" i="4"/>
  <c r="M3840" i="4"/>
  <c r="K3548" i="4"/>
  <c r="L3548" i="4"/>
  <c r="M3548" i="4"/>
  <c r="K168" i="4"/>
  <c r="L168" i="4"/>
  <c r="M168" i="4"/>
  <c r="K2867" i="4"/>
  <c r="L2867" i="4"/>
  <c r="M2867" i="4"/>
  <c r="K3798" i="4"/>
  <c r="L3798" i="4"/>
  <c r="M3798" i="4"/>
  <c r="K2309" i="4"/>
  <c r="L2309" i="4"/>
  <c r="M2309" i="4"/>
  <c r="K1891" i="4"/>
  <c r="L1891" i="4"/>
  <c r="M1891" i="4"/>
  <c r="K2036" i="4"/>
  <c r="L2036" i="4"/>
  <c r="M2036" i="4"/>
  <c r="K3308" i="4"/>
  <c r="L3308" i="4"/>
  <c r="M3308" i="4"/>
  <c r="K2980" i="4"/>
  <c r="L2980" i="4"/>
  <c r="M2980" i="4"/>
  <c r="K2514" i="4"/>
  <c r="L2514" i="4"/>
  <c r="M2514" i="4"/>
  <c r="K3483" i="4"/>
  <c r="L3483" i="4"/>
  <c r="M3483" i="4"/>
  <c r="K1316" i="4"/>
  <c r="L1316" i="4"/>
  <c r="M1316" i="4"/>
  <c r="K2894" i="4"/>
  <c r="L2894" i="4"/>
  <c r="M2894" i="4"/>
  <c r="K795" i="4"/>
  <c r="L795" i="4"/>
  <c r="M795" i="4"/>
  <c r="K3454" i="4"/>
  <c r="L3454" i="4"/>
  <c r="M3454" i="4"/>
  <c r="K1240" i="4"/>
  <c r="L1240" i="4"/>
  <c r="M1240" i="4"/>
  <c r="K2766" i="4"/>
  <c r="L2766" i="4"/>
  <c r="M2766" i="4"/>
  <c r="K2624" i="4"/>
  <c r="L2624" i="4"/>
  <c r="M2624" i="4"/>
  <c r="K3791" i="4"/>
  <c r="L3791" i="4"/>
  <c r="M3791" i="4"/>
  <c r="K1487" i="4"/>
  <c r="L1487" i="4"/>
  <c r="M1487" i="4"/>
  <c r="K1569" i="4"/>
  <c r="L1569" i="4"/>
  <c r="M1569" i="4"/>
  <c r="K1825" i="4"/>
  <c r="L1825" i="4"/>
  <c r="M1825" i="4"/>
  <c r="K2060" i="4"/>
  <c r="L2060" i="4"/>
  <c r="M2060" i="4"/>
  <c r="K461" i="4"/>
  <c r="L461" i="4"/>
  <c r="M461" i="4"/>
  <c r="K3850" i="4"/>
  <c r="L3850" i="4"/>
  <c r="M3850" i="4"/>
  <c r="K2244" i="4"/>
  <c r="L2244" i="4"/>
  <c r="M2244" i="4"/>
  <c r="K2254" i="4"/>
  <c r="L2254" i="4"/>
  <c r="M2254" i="4"/>
  <c r="K3250" i="4"/>
  <c r="L3250" i="4"/>
  <c r="M3250" i="4"/>
  <c r="K3608" i="4"/>
  <c r="L3608" i="4"/>
  <c r="M3608" i="4"/>
  <c r="K3222" i="4"/>
  <c r="L3222" i="4"/>
  <c r="M3222" i="4"/>
  <c r="K763" i="4"/>
  <c r="L763" i="4"/>
  <c r="M763" i="4"/>
  <c r="K2202" i="4"/>
  <c r="L2202" i="4"/>
  <c r="M2202" i="4"/>
  <c r="K1223" i="4"/>
  <c r="L1223" i="4"/>
  <c r="M1223" i="4"/>
  <c r="K2085" i="4"/>
  <c r="L2085" i="4"/>
  <c r="M2085" i="4"/>
  <c r="K2878" i="4"/>
  <c r="L2878" i="4"/>
  <c r="M2878" i="4"/>
  <c r="K3502" i="4"/>
  <c r="L3502" i="4"/>
  <c r="M3502" i="4"/>
  <c r="K765" i="4"/>
  <c r="L765" i="4"/>
  <c r="M765" i="4"/>
  <c r="K756" i="4"/>
  <c r="L756" i="4"/>
  <c r="M756" i="4"/>
  <c r="K998" i="4"/>
  <c r="L998" i="4"/>
  <c r="M998" i="4"/>
  <c r="K3749" i="4"/>
  <c r="L3749" i="4"/>
  <c r="M3749" i="4"/>
  <c r="K194" i="4"/>
  <c r="L194" i="4"/>
  <c r="M194" i="4"/>
  <c r="K3546" i="4"/>
  <c r="L3546" i="4"/>
  <c r="M3546" i="4"/>
  <c r="K1369" i="4"/>
  <c r="L1369" i="4"/>
  <c r="M1369" i="4"/>
  <c r="K3572" i="4"/>
  <c r="L3572" i="4"/>
  <c r="M3572" i="4"/>
  <c r="K2744" i="4"/>
  <c r="L2744" i="4"/>
  <c r="M2744" i="4"/>
  <c r="K846" i="4"/>
  <c r="L846" i="4"/>
  <c r="M846" i="4"/>
  <c r="K3079" i="4"/>
  <c r="L3079" i="4"/>
  <c r="M3079" i="4"/>
  <c r="K2006" i="4"/>
  <c r="L2006" i="4"/>
  <c r="M2006" i="4"/>
  <c r="K2692" i="4"/>
  <c r="L2692" i="4"/>
  <c r="M2692" i="4"/>
  <c r="K3732" i="4"/>
  <c r="L3732" i="4"/>
  <c r="M3732" i="4"/>
  <c r="K1245" i="4"/>
  <c r="L1245" i="4"/>
  <c r="M1245" i="4"/>
  <c r="K3075" i="4"/>
  <c r="L3075" i="4"/>
  <c r="M3075" i="4"/>
  <c r="K900" i="4"/>
  <c r="L900" i="4"/>
  <c r="M900" i="4"/>
  <c r="K291" i="4"/>
  <c r="L291" i="4"/>
  <c r="M291" i="4"/>
  <c r="K632" i="4"/>
  <c r="L632" i="4"/>
  <c r="M632" i="4"/>
  <c r="K3648" i="4"/>
  <c r="L3648" i="4"/>
  <c r="M3648" i="4"/>
  <c r="K2042" i="4"/>
  <c r="L2042" i="4"/>
  <c r="M2042" i="4"/>
  <c r="K3579" i="4"/>
  <c r="L3579" i="4"/>
  <c r="M3579" i="4"/>
  <c r="K1762" i="4"/>
  <c r="L1762" i="4"/>
  <c r="M1762" i="4"/>
  <c r="K3123" i="4"/>
  <c r="L3123" i="4"/>
  <c r="M3123" i="4"/>
  <c r="K736" i="4"/>
  <c r="L736" i="4"/>
  <c r="M736" i="4"/>
  <c r="K3183" i="4"/>
  <c r="L3183" i="4"/>
  <c r="M3183" i="4"/>
  <c r="K3148" i="4"/>
  <c r="L3148" i="4"/>
  <c r="M3148" i="4"/>
  <c r="K1041" i="4"/>
  <c r="L1041" i="4"/>
  <c r="M1041" i="4"/>
  <c r="K91" i="4"/>
  <c r="L91" i="4"/>
  <c r="M91" i="4"/>
  <c r="K1335" i="4"/>
  <c r="L1335" i="4"/>
  <c r="M1335" i="4"/>
  <c r="K2512" i="4"/>
  <c r="L2512" i="4"/>
  <c r="M2512" i="4"/>
  <c r="K126" i="4"/>
  <c r="L126" i="4"/>
  <c r="M126" i="4"/>
  <c r="K2644" i="4"/>
  <c r="L2644" i="4"/>
  <c r="M2644" i="4"/>
  <c r="K191" i="4"/>
  <c r="L191" i="4"/>
  <c r="M191" i="4"/>
  <c r="K2430" i="4"/>
  <c r="L2430" i="4"/>
  <c r="M2430" i="4"/>
  <c r="K1183" i="4"/>
  <c r="L1183" i="4"/>
  <c r="M1183" i="4"/>
  <c r="K1150" i="4"/>
  <c r="L1150" i="4"/>
  <c r="M1150" i="4"/>
  <c r="K1908" i="4"/>
  <c r="L1908" i="4"/>
  <c r="M1908" i="4"/>
  <c r="K434" i="4"/>
  <c r="L434" i="4"/>
  <c r="M434" i="4"/>
  <c r="K2968" i="4"/>
  <c r="L2968" i="4"/>
  <c r="M2968" i="4"/>
  <c r="K1874" i="4"/>
  <c r="L1874" i="4"/>
  <c r="M1874" i="4"/>
  <c r="K1194" i="4"/>
  <c r="L1194" i="4"/>
  <c r="M1194" i="4"/>
  <c r="K358" i="4"/>
  <c r="L358" i="4"/>
  <c r="M358" i="4"/>
  <c r="K2394" i="4"/>
  <c r="L2394" i="4"/>
  <c r="M2394" i="4"/>
  <c r="K1134" i="4"/>
  <c r="L1134" i="4"/>
  <c r="M1134" i="4"/>
  <c r="K226" i="4"/>
  <c r="L226" i="4"/>
  <c r="M226" i="4"/>
  <c r="K1698" i="4"/>
  <c r="L1698" i="4"/>
  <c r="M1698" i="4"/>
  <c r="K1313" i="4"/>
  <c r="L1313" i="4"/>
  <c r="M1313" i="4"/>
  <c r="K1706" i="4"/>
  <c r="L1706" i="4"/>
  <c r="M1706" i="4"/>
  <c r="K1211" i="4"/>
  <c r="L1211" i="4"/>
  <c r="M1211" i="4"/>
  <c r="K2503" i="4"/>
  <c r="L2503" i="4"/>
  <c r="M2503" i="4"/>
  <c r="K3795" i="4"/>
  <c r="L3795" i="4"/>
  <c r="M3795" i="4"/>
  <c r="K2995" i="4"/>
  <c r="L2995" i="4"/>
  <c r="M2995" i="4"/>
  <c r="K102" i="4"/>
  <c r="L102" i="4"/>
  <c r="M102" i="4"/>
  <c r="K133" i="4"/>
  <c r="L133" i="4"/>
  <c r="M133" i="4"/>
  <c r="K711" i="4"/>
  <c r="L711" i="4"/>
  <c r="M711" i="4"/>
  <c r="K3657" i="4"/>
  <c r="L3657" i="4"/>
  <c r="M3657" i="4"/>
  <c r="K1167" i="4"/>
  <c r="L1167" i="4"/>
  <c r="M1167" i="4"/>
  <c r="K2634" i="4"/>
  <c r="L2634" i="4"/>
  <c r="M2634" i="4"/>
  <c r="K2099" i="4"/>
  <c r="L2099" i="4"/>
  <c r="M2099" i="4"/>
  <c r="K2348" i="4"/>
  <c r="L2348" i="4"/>
  <c r="M2348" i="4"/>
  <c r="K171" i="4"/>
  <c r="L171" i="4"/>
  <c r="M171" i="4"/>
  <c r="K328" i="4"/>
  <c r="L328" i="4"/>
  <c r="M328" i="4"/>
  <c r="K2981" i="4"/>
  <c r="L2981" i="4"/>
  <c r="M2981" i="4"/>
  <c r="K2317" i="4"/>
  <c r="L2317" i="4"/>
  <c r="M2317" i="4"/>
  <c r="K2268" i="4"/>
  <c r="L2268" i="4"/>
  <c r="M2268" i="4"/>
  <c r="K1403" i="4"/>
  <c r="L1403" i="4"/>
  <c r="M1403" i="4"/>
  <c r="K149" i="4"/>
  <c r="L149" i="4"/>
  <c r="M149" i="4"/>
  <c r="K2710" i="4"/>
  <c r="L2710" i="4"/>
  <c r="M2710" i="4"/>
  <c r="K218" i="4"/>
  <c r="L218" i="4"/>
  <c r="M218" i="4"/>
  <c r="K2771" i="4"/>
  <c r="L2771" i="4"/>
  <c r="M2771" i="4"/>
  <c r="K1577" i="4"/>
  <c r="L1577" i="4"/>
  <c r="M1577" i="4"/>
  <c r="K372" i="4"/>
  <c r="L372" i="4"/>
  <c r="M372" i="4"/>
  <c r="K812" i="4"/>
  <c r="L812" i="4"/>
  <c r="M812" i="4"/>
  <c r="K2333" i="4"/>
  <c r="L2333" i="4"/>
  <c r="M2333" i="4"/>
  <c r="K1484" i="4"/>
  <c r="L1484" i="4"/>
  <c r="M1484" i="4"/>
  <c r="K2530" i="4"/>
  <c r="L2530" i="4"/>
  <c r="M2530" i="4"/>
  <c r="K2483" i="4"/>
  <c r="L2483" i="4"/>
  <c r="M2483" i="4"/>
  <c r="K1085" i="4"/>
  <c r="L1085" i="4"/>
  <c r="M1085" i="4"/>
  <c r="K2892" i="4"/>
  <c r="L2892" i="4"/>
  <c r="M2892" i="4"/>
  <c r="K608" i="4"/>
  <c r="L608" i="4"/>
  <c r="M608" i="4"/>
  <c r="K1243" i="4"/>
  <c r="L1243" i="4"/>
  <c r="M1243" i="4"/>
  <c r="K1283" i="4"/>
  <c r="L1283" i="4"/>
  <c r="M1283" i="4"/>
  <c r="K3244" i="4"/>
  <c r="L3244" i="4"/>
  <c r="M3244" i="4"/>
  <c r="K3063" i="4"/>
  <c r="L3063" i="4"/>
  <c r="M3063" i="4"/>
  <c r="K803" i="4"/>
  <c r="L803" i="4"/>
  <c r="M803" i="4"/>
  <c r="K2406" i="4"/>
  <c r="L2406" i="4"/>
  <c r="M2406" i="4"/>
  <c r="K1738" i="4"/>
  <c r="L1738" i="4"/>
  <c r="M1738" i="4"/>
  <c r="K65" i="4"/>
  <c r="L65" i="4"/>
  <c r="M65" i="4"/>
  <c r="K2560" i="4"/>
  <c r="L2560" i="4"/>
  <c r="M2560" i="4"/>
  <c r="K1512" i="4"/>
  <c r="L1512" i="4"/>
  <c r="M1512" i="4"/>
  <c r="K501" i="4"/>
  <c r="L501" i="4"/>
  <c r="M501" i="4"/>
  <c r="K295" i="4"/>
  <c r="L295" i="4"/>
  <c r="M295" i="4"/>
  <c r="K1462" i="4"/>
  <c r="L1462" i="4"/>
  <c r="M1462" i="4"/>
  <c r="K1882" i="4"/>
  <c r="L1882" i="4"/>
  <c r="M1882" i="4"/>
  <c r="K985" i="4"/>
  <c r="L985" i="4"/>
  <c r="M985" i="4"/>
  <c r="K3086" i="4"/>
  <c r="L3086" i="4"/>
  <c r="M3086" i="4"/>
  <c r="K968" i="4"/>
  <c r="L968" i="4"/>
  <c r="M968" i="4"/>
  <c r="K3204" i="4"/>
  <c r="L3204" i="4"/>
  <c r="M3204" i="4"/>
  <c r="K1772" i="4"/>
  <c r="L1772" i="4"/>
  <c r="M1772" i="4"/>
  <c r="K2493" i="4"/>
  <c r="L2493" i="4"/>
  <c r="M2493" i="4"/>
  <c r="K160" i="4"/>
  <c r="L160" i="4"/>
  <c r="M160" i="4"/>
  <c r="K1233" i="4"/>
  <c r="L1233" i="4"/>
  <c r="M1233" i="4"/>
  <c r="K1942" i="4"/>
  <c r="L1942" i="4"/>
  <c r="M1942" i="4"/>
  <c r="K973" i="4"/>
  <c r="L973" i="4"/>
  <c r="M973" i="4"/>
  <c r="K2570" i="4"/>
  <c r="L2570" i="4"/>
  <c r="M2570" i="4"/>
  <c r="K2440" i="4"/>
  <c r="L2440" i="4"/>
  <c r="M2440" i="4"/>
  <c r="K781" i="4"/>
  <c r="L781" i="4"/>
  <c r="M781" i="4"/>
  <c r="K2155" i="4"/>
  <c r="L2155" i="4"/>
  <c r="M2155" i="4"/>
  <c r="K3626" i="4"/>
  <c r="L3626" i="4"/>
  <c r="M3626" i="4"/>
  <c r="K1061" i="4"/>
  <c r="L1061" i="4"/>
  <c r="M1061" i="4"/>
  <c r="K867" i="4"/>
  <c r="L867" i="4"/>
  <c r="M867" i="4"/>
  <c r="K213" i="4"/>
  <c r="L213" i="4"/>
  <c r="M213" i="4"/>
  <c r="K3374" i="4"/>
  <c r="L3374" i="4"/>
  <c r="M3374" i="4"/>
  <c r="K3364" i="4"/>
  <c r="L3364" i="4"/>
  <c r="M3364" i="4"/>
  <c r="K259" i="4"/>
  <c r="L259" i="4"/>
  <c r="M259" i="4"/>
  <c r="K2447" i="4"/>
  <c r="L2447" i="4"/>
  <c r="M2447" i="4"/>
  <c r="K2330" i="4"/>
  <c r="L2330" i="4"/>
  <c r="M2330" i="4"/>
  <c r="K2115" i="4"/>
  <c r="L2115" i="4"/>
  <c r="M2115" i="4"/>
  <c r="K1855" i="4"/>
  <c r="L1855" i="4"/>
  <c r="M1855" i="4"/>
  <c r="K791" i="4"/>
  <c r="L791" i="4"/>
  <c r="M791" i="4"/>
  <c r="K1170" i="4"/>
  <c r="L1170" i="4"/>
  <c r="M1170" i="4"/>
  <c r="K316" i="4"/>
  <c r="L316" i="4"/>
  <c r="M316" i="4"/>
  <c r="K446" i="4"/>
  <c r="L446" i="4"/>
  <c r="M446" i="4"/>
  <c r="K1300" i="4"/>
  <c r="L1300" i="4"/>
  <c r="M1300" i="4"/>
  <c r="K3155" i="4"/>
  <c r="L3155" i="4"/>
  <c r="M3155" i="4"/>
  <c r="K454" i="4"/>
  <c r="L454" i="4"/>
  <c r="M454" i="4"/>
  <c r="K995" i="4"/>
  <c r="L995" i="4"/>
  <c r="M995" i="4"/>
  <c r="K3537" i="4"/>
  <c r="L3537" i="4"/>
  <c r="M3537" i="4"/>
  <c r="K3853" i="4"/>
  <c r="L3853" i="4"/>
  <c r="M3853" i="4"/>
  <c r="K2040" i="4"/>
  <c r="L2040" i="4"/>
  <c r="M2040" i="4"/>
  <c r="K2862" i="4"/>
  <c r="L2862" i="4"/>
  <c r="M2862" i="4"/>
  <c r="K3286" i="4"/>
  <c r="L3286" i="4"/>
  <c r="M3286" i="4"/>
  <c r="K397" i="4"/>
  <c r="L397" i="4"/>
  <c r="M397" i="4"/>
  <c r="K1811" i="4"/>
  <c r="L1811" i="4"/>
  <c r="M1811" i="4"/>
  <c r="K575" i="4"/>
  <c r="L575" i="4"/>
  <c r="M575" i="4"/>
  <c r="K422" i="4"/>
  <c r="L422" i="4"/>
  <c r="M422" i="4"/>
  <c r="K1043" i="4"/>
  <c r="L1043" i="4"/>
  <c r="M1043" i="4"/>
  <c r="K1657" i="4"/>
  <c r="L1657" i="4"/>
  <c r="M1657" i="4"/>
  <c r="K3730" i="4"/>
  <c r="L3730" i="4"/>
  <c r="M3730" i="4"/>
  <c r="K872" i="4"/>
  <c r="L872" i="4"/>
  <c r="M872" i="4"/>
  <c r="K1071" i="4"/>
  <c r="L1071" i="4"/>
  <c r="M1071" i="4"/>
  <c r="K3002" i="4"/>
  <c r="L3002" i="4"/>
  <c r="M3002" i="4"/>
  <c r="K2590" i="4"/>
  <c r="L2590" i="4"/>
  <c r="M2590" i="4"/>
  <c r="K3027" i="4"/>
  <c r="L3027" i="4"/>
  <c r="M3027" i="4"/>
  <c r="K2312" i="4"/>
  <c r="L2312" i="4"/>
  <c r="M2312" i="4"/>
  <c r="K109" i="4"/>
  <c r="L109" i="4"/>
  <c r="M109" i="4"/>
  <c r="K337" i="4"/>
  <c r="L337" i="4"/>
  <c r="M337" i="4"/>
  <c r="K3042" i="4"/>
  <c r="L3042" i="4"/>
  <c r="M3042" i="4"/>
  <c r="K1916" i="4"/>
  <c r="L1916" i="4"/>
  <c r="M1916" i="4"/>
  <c r="K752" i="4"/>
  <c r="L752" i="4"/>
  <c r="M752" i="4"/>
  <c r="K1655" i="4"/>
  <c r="L1655" i="4"/>
  <c r="M1655" i="4"/>
  <c r="K3100" i="4"/>
  <c r="L3100" i="4"/>
  <c r="M3100" i="4"/>
  <c r="K1216" i="4"/>
  <c r="L1216" i="4"/>
  <c r="M1216" i="4"/>
  <c r="K1582" i="4"/>
  <c r="L1582" i="4"/>
  <c r="M1582" i="4"/>
  <c r="K3469" i="4"/>
  <c r="L3469" i="4"/>
  <c r="M3469" i="4"/>
  <c r="K3012" i="4"/>
  <c r="L3012" i="4"/>
  <c r="M3012" i="4"/>
  <c r="K1906" i="4"/>
  <c r="L1906" i="4"/>
  <c r="M1906" i="4"/>
  <c r="K2180" i="4"/>
  <c r="L2180" i="4"/>
  <c r="M2180" i="4"/>
  <c r="K450" i="4"/>
  <c r="L450" i="4"/>
  <c r="M450" i="4"/>
  <c r="K1563" i="4"/>
  <c r="L1563" i="4"/>
  <c r="M1563" i="4"/>
  <c r="K3225" i="4"/>
  <c r="L3225" i="4"/>
  <c r="M3225" i="4"/>
  <c r="K2563" i="4"/>
  <c r="L2563" i="4"/>
  <c r="M2563" i="4"/>
  <c r="K3775" i="4"/>
  <c r="L3775" i="4"/>
  <c r="M3775" i="4"/>
  <c r="K1057" i="4"/>
  <c r="L1057" i="4"/>
  <c r="M1057" i="4"/>
  <c r="K163" i="4"/>
  <c r="L163" i="4"/>
  <c r="M163" i="4"/>
  <c r="K2912" i="4"/>
  <c r="L2912" i="4"/>
  <c r="M2912" i="4"/>
  <c r="K859" i="4"/>
  <c r="L859" i="4"/>
  <c r="M859" i="4"/>
  <c r="K850" i="4"/>
  <c r="L850" i="4"/>
  <c r="M850" i="4"/>
  <c r="K3533" i="4"/>
  <c r="L3533" i="4"/>
  <c r="M3533" i="4"/>
  <c r="K3337" i="4"/>
  <c r="L3337" i="4"/>
  <c r="M3337" i="4"/>
  <c r="K1970" i="4"/>
  <c r="L1970" i="4"/>
  <c r="M1970" i="4"/>
  <c r="K2376" i="4"/>
  <c r="L2376" i="4"/>
  <c r="M2376" i="4"/>
  <c r="K1173" i="4"/>
  <c r="L1173" i="4"/>
  <c r="M1173" i="4"/>
  <c r="K1815" i="4"/>
  <c r="L1815" i="4"/>
  <c r="M1815" i="4"/>
  <c r="K1446" i="4"/>
  <c r="L1446" i="4"/>
  <c r="M1446" i="4"/>
  <c r="K2729" i="4"/>
  <c r="L2729" i="4"/>
  <c r="M2729" i="4"/>
  <c r="K932" i="4"/>
  <c r="L932" i="4"/>
  <c r="M932" i="4"/>
  <c r="K2109" i="4"/>
  <c r="L2109" i="4"/>
  <c r="M2109" i="4"/>
  <c r="K2565" i="4"/>
  <c r="L2565" i="4"/>
  <c r="M2565" i="4"/>
  <c r="K1973" i="4"/>
  <c r="L1973" i="4"/>
  <c r="M1973" i="4"/>
  <c r="K59" i="4"/>
  <c r="L59" i="4"/>
  <c r="M59" i="4"/>
  <c r="K1339" i="4"/>
  <c r="L1339" i="4"/>
  <c r="M1339" i="4"/>
  <c r="K3406" i="4"/>
  <c r="L3406" i="4"/>
  <c r="M3406" i="4"/>
  <c r="K688" i="4"/>
  <c r="L688" i="4"/>
  <c r="M688" i="4"/>
  <c r="K3140" i="4"/>
  <c r="L3140" i="4"/>
  <c r="M3140" i="4"/>
  <c r="K948" i="4"/>
  <c r="L948" i="4"/>
  <c r="M948" i="4"/>
  <c r="K217" i="4"/>
  <c r="L217" i="4"/>
  <c r="M217" i="4"/>
  <c r="K875" i="4"/>
  <c r="L875" i="4"/>
  <c r="M875" i="4"/>
  <c r="K1148" i="4"/>
  <c r="L1148" i="4"/>
  <c r="M1148" i="4"/>
  <c r="K1549" i="4"/>
  <c r="L1549" i="4"/>
  <c r="M1549" i="4"/>
  <c r="K2755" i="4"/>
  <c r="L2755" i="4"/>
  <c r="M2755" i="4"/>
  <c r="K2667" i="4"/>
  <c r="L2667" i="4"/>
  <c r="M2667" i="4"/>
  <c r="K2399" i="4"/>
  <c r="L2399" i="4"/>
  <c r="M2399" i="4"/>
  <c r="K2580" i="4"/>
  <c r="L2580" i="4"/>
  <c r="M2580" i="4"/>
  <c r="K313" i="4"/>
  <c r="L313" i="4"/>
  <c r="M313" i="4"/>
  <c r="K2183" i="4"/>
  <c r="L2183" i="4"/>
  <c r="M2183" i="4"/>
  <c r="K3506" i="4"/>
  <c r="L3506" i="4"/>
  <c r="M3506" i="4"/>
  <c r="K3467" i="4"/>
  <c r="L3467" i="4"/>
  <c r="M3467" i="4"/>
  <c r="K917" i="4"/>
  <c r="L917" i="4"/>
  <c r="M917" i="4"/>
  <c r="K2523" i="4"/>
  <c r="L2523" i="4"/>
  <c r="M2523" i="4"/>
  <c r="K667" i="4"/>
  <c r="L667" i="4"/>
  <c r="M667" i="4"/>
  <c r="K464" i="4"/>
  <c r="L464" i="4"/>
  <c r="M464" i="4"/>
  <c r="K822" i="4"/>
  <c r="L822" i="4"/>
  <c r="M822" i="4"/>
  <c r="K223" i="4"/>
  <c r="L223" i="4"/>
  <c r="M223" i="4"/>
  <c r="K2945" i="4"/>
  <c r="L2945" i="4"/>
  <c r="M2945" i="4"/>
  <c r="K1817" i="4"/>
  <c r="L1817" i="4"/>
  <c r="M1817" i="4"/>
  <c r="K3564" i="4"/>
  <c r="L3564" i="4"/>
  <c r="M3564" i="4"/>
  <c r="K437" i="4"/>
  <c r="L437" i="4"/>
  <c r="M437" i="4"/>
  <c r="K2948" i="4"/>
  <c r="L2948" i="4"/>
  <c r="M2948" i="4"/>
  <c r="K3617" i="4"/>
  <c r="L3617" i="4"/>
  <c r="M3617" i="4"/>
  <c r="K2793" i="4"/>
  <c r="L2793" i="4"/>
  <c r="M2793" i="4"/>
  <c r="K1265" i="4"/>
  <c r="L1265" i="4"/>
  <c r="M1265" i="4"/>
  <c r="K471" i="4"/>
  <c r="L471" i="4"/>
  <c r="M471" i="4"/>
  <c r="K3815" i="4"/>
  <c r="L3815" i="4"/>
  <c r="M3815" i="4"/>
  <c r="K3530" i="4"/>
  <c r="L3530" i="4"/>
  <c r="M3530" i="4"/>
  <c r="K1121" i="4"/>
  <c r="L1121" i="4"/>
  <c r="M1121" i="4"/>
  <c r="K156" i="4"/>
  <c r="L156" i="4"/>
  <c r="M156" i="4"/>
  <c r="K2789" i="4"/>
  <c r="L2789" i="4"/>
  <c r="M2789" i="4"/>
  <c r="K244" i="4"/>
  <c r="L244" i="4"/>
  <c r="M244" i="4"/>
  <c r="K1500" i="4"/>
  <c r="L1500" i="4"/>
  <c r="M1500" i="4"/>
  <c r="K2632" i="4"/>
  <c r="L2632" i="4"/>
  <c r="M2632" i="4"/>
  <c r="K2724" i="4"/>
  <c r="L2724" i="4"/>
  <c r="M2724" i="4"/>
  <c r="K2709" i="4"/>
  <c r="L2709" i="4"/>
  <c r="M2709" i="4"/>
  <c r="K1051" i="4"/>
  <c r="L1051" i="4"/>
  <c r="M1051" i="4"/>
  <c r="K837" i="4"/>
  <c r="L837" i="4"/>
  <c r="M837" i="4"/>
  <c r="K1417" i="4"/>
  <c r="L1417" i="4"/>
  <c r="M1417" i="4"/>
  <c r="K2337" i="4"/>
  <c r="L2337" i="4"/>
  <c r="M2337" i="4"/>
  <c r="K2386" i="4"/>
  <c r="L2386" i="4"/>
  <c r="M2386" i="4"/>
  <c r="K1524" i="4"/>
  <c r="L1524" i="4"/>
  <c r="M1524" i="4"/>
  <c r="K522" i="4"/>
  <c r="L522" i="4"/>
  <c r="M522" i="4"/>
  <c r="K1230" i="4"/>
  <c r="L1230" i="4"/>
  <c r="M1230" i="4"/>
  <c r="K3593" i="4"/>
  <c r="L3593" i="4"/>
  <c r="M3593" i="4"/>
  <c r="K2051" i="4"/>
  <c r="L2051" i="4"/>
  <c r="M2051" i="4"/>
  <c r="K2369" i="4"/>
  <c r="L2369" i="4"/>
  <c r="M2369" i="4"/>
  <c r="K52" i="4"/>
  <c r="L52" i="4"/>
  <c r="M52" i="4"/>
  <c r="K1457" i="4"/>
  <c r="L1457" i="4"/>
  <c r="M1457" i="4"/>
  <c r="K1517" i="4"/>
  <c r="L1517" i="4"/>
  <c r="M1517" i="4"/>
  <c r="K1017" i="4"/>
  <c r="L1017" i="4"/>
  <c r="M1017" i="4"/>
  <c r="K749" i="4"/>
  <c r="L749" i="4"/>
  <c r="M749" i="4"/>
  <c r="K3179" i="4"/>
  <c r="L3179" i="4"/>
  <c r="M3179" i="4"/>
  <c r="K2074" i="4"/>
  <c r="L2074" i="4"/>
  <c r="M2074" i="4"/>
  <c r="K1296" i="4"/>
  <c r="L1296" i="4"/>
  <c r="M1296" i="4"/>
  <c r="K3664" i="4"/>
  <c r="L3664" i="4"/>
  <c r="M3664" i="4"/>
  <c r="K2913" i="4"/>
  <c r="L2913" i="4"/>
  <c r="M2913" i="4"/>
  <c r="K1665" i="4"/>
  <c r="L1665" i="4"/>
  <c r="M1665" i="4"/>
  <c r="K241" i="4"/>
  <c r="L241" i="4"/>
  <c r="M241" i="4"/>
  <c r="K1731" i="4"/>
  <c r="L1731" i="4"/>
  <c r="M1731" i="4"/>
  <c r="K511" i="4"/>
  <c r="L511" i="4"/>
  <c r="M511" i="4"/>
  <c r="K2418" i="4"/>
  <c r="L2418" i="4"/>
  <c r="M2418" i="4"/>
  <c r="K2964" i="4"/>
  <c r="L2964" i="4"/>
  <c r="M2964" i="4"/>
  <c r="K1831" i="4"/>
  <c r="L1831" i="4"/>
  <c r="M1831" i="4"/>
  <c r="K3772" i="4"/>
  <c r="L3772" i="4"/>
  <c r="M3772" i="4"/>
  <c r="K2608" i="4"/>
  <c r="L2608" i="4"/>
  <c r="M2608" i="4"/>
  <c r="K2320" i="4"/>
  <c r="L2320" i="4"/>
  <c r="M2320" i="4"/>
  <c r="K254" i="4"/>
  <c r="L254" i="4"/>
  <c r="M254" i="4"/>
  <c r="K548" i="4"/>
  <c r="L548" i="4"/>
  <c r="M548" i="4"/>
  <c r="K921" i="4"/>
  <c r="L921" i="4"/>
  <c r="M921" i="4"/>
  <c r="K1871" i="4"/>
  <c r="L1871" i="4"/>
  <c r="M1871" i="4"/>
  <c r="K1905" i="4"/>
  <c r="L1905" i="4"/>
  <c r="M1905" i="4"/>
  <c r="K3151" i="4"/>
  <c r="L3151" i="4"/>
  <c r="M3151" i="4"/>
  <c r="K2848" i="4"/>
  <c r="L2848" i="4"/>
  <c r="M2848" i="4"/>
  <c r="K164" i="4"/>
  <c r="L164" i="4"/>
  <c r="M164" i="4"/>
  <c r="K951" i="4"/>
  <c r="L951" i="4"/>
  <c r="M951" i="4"/>
  <c r="K682" i="4"/>
  <c r="L682" i="4"/>
  <c r="M682" i="4"/>
  <c r="K1944" i="4"/>
  <c r="L1944" i="4"/>
  <c r="M1944" i="4"/>
  <c r="K3753" i="4"/>
  <c r="L3753" i="4"/>
  <c r="M3753" i="4"/>
  <c r="K1701" i="4"/>
  <c r="L1701" i="4"/>
  <c r="M1701" i="4"/>
  <c r="K2851" i="4"/>
  <c r="L2851" i="4"/>
  <c r="M2851" i="4"/>
  <c r="K3157" i="4"/>
  <c r="L3157" i="4"/>
  <c r="M3157" i="4"/>
  <c r="K2381" i="4"/>
  <c r="L2381" i="4"/>
  <c r="M2381" i="4"/>
  <c r="K857" i="4"/>
  <c r="L857" i="4"/>
  <c r="M857" i="4"/>
  <c r="K2292" i="4"/>
  <c r="L2292" i="4"/>
  <c r="M2292" i="4"/>
  <c r="K729" i="4"/>
  <c r="L729" i="4"/>
  <c r="M729" i="4"/>
  <c r="K2176" i="4"/>
  <c r="L2176" i="4"/>
  <c r="M2176" i="4"/>
  <c r="K339" i="4"/>
  <c r="L339" i="4"/>
  <c r="M339" i="4"/>
  <c r="K3785" i="4"/>
  <c r="L3785" i="4"/>
  <c r="M3785" i="4"/>
  <c r="K1078" i="4"/>
  <c r="L1078" i="4"/>
  <c r="M1078" i="4"/>
  <c r="K3522" i="4"/>
  <c r="L3522" i="4"/>
  <c r="M3522" i="4"/>
  <c r="K382" i="4"/>
  <c r="L382" i="4"/>
  <c r="M382" i="4"/>
  <c r="K555" i="4"/>
  <c r="L555" i="4"/>
  <c r="M555" i="4"/>
  <c r="K2582" i="4"/>
  <c r="L2582" i="4"/>
  <c r="M2582" i="4"/>
  <c r="K2712" i="4"/>
  <c r="L2712" i="4"/>
  <c r="M2712" i="4"/>
  <c r="K2870" i="4"/>
  <c r="L2870" i="4"/>
  <c r="M2870" i="4"/>
  <c r="K1060" i="4"/>
  <c r="L1060" i="4"/>
  <c r="M1060" i="4"/>
  <c r="K1003" i="4"/>
  <c r="L1003" i="4"/>
  <c r="M1003" i="4"/>
  <c r="K1406" i="4"/>
  <c r="L1406" i="4"/>
  <c r="M1406" i="4"/>
  <c r="K1902" i="4"/>
  <c r="L1902" i="4"/>
  <c r="M1902" i="4"/>
  <c r="K2717" i="4"/>
  <c r="L2717" i="4"/>
  <c r="M2717" i="4"/>
  <c r="K1201" i="4"/>
  <c r="L1201" i="4"/>
  <c r="M1201" i="4"/>
  <c r="K1298" i="4"/>
  <c r="L1298" i="4"/>
  <c r="M1298" i="4"/>
  <c r="K247" i="4"/>
  <c r="L247" i="4"/>
  <c r="M247" i="4"/>
  <c r="K1474" i="4"/>
  <c r="L1474" i="4"/>
  <c r="M1474" i="4"/>
  <c r="K3744" i="4"/>
  <c r="L3744" i="4"/>
  <c r="M3744" i="4"/>
  <c r="K783" i="4"/>
  <c r="L783" i="4"/>
  <c r="M783" i="4"/>
  <c r="K629" i="4"/>
  <c r="L629" i="4"/>
  <c r="M629" i="4"/>
  <c r="K3247" i="4"/>
  <c r="L3247" i="4"/>
  <c r="M3247" i="4"/>
  <c r="K2000" i="4"/>
  <c r="L2000" i="4"/>
  <c r="M2000" i="4"/>
  <c r="K200" i="4"/>
  <c r="L200" i="4"/>
  <c r="M200" i="4"/>
  <c r="K2895" i="4"/>
  <c r="L2895" i="4"/>
  <c r="M2895" i="4"/>
  <c r="K3590" i="4"/>
  <c r="L3590" i="4"/>
  <c r="M3590" i="4"/>
  <c r="K3162" i="4"/>
  <c r="L3162" i="4"/>
  <c r="M3162" i="4"/>
  <c r="K3384" i="4"/>
  <c r="L3384" i="4"/>
  <c r="M3384" i="4"/>
  <c r="K2356" i="4"/>
  <c r="L2356" i="4"/>
  <c r="M2356" i="4"/>
  <c r="K2432" i="4"/>
  <c r="L2432" i="4"/>
  <c r="M2432" i="4"/>
  <c r="K1165" i="4"/>
  <c r="L1165" i="4"/>
  <c r="M1165" i="4"/>
  <c r="K1009" i="4"/>
  <c r="L1009" i="4"/>
  <c r="M1009" i="4"/>
  <c r="K1504" i="4"/>
  <c r="L1504" i="4"/>
  <c r="M1504" i="4"/>
  <c r="K3824" i="4"/>
  <c r="L3824" i="4"/>
  <c r="M3824" i="4"/>
  <c r="K3292" i="4"/>
  <c r="L3292" i="4"/>
  <c r="M3292" i="4"/>
  <c r="K3254" i="4"/>
  <c r="L3254" i="4"/>
  <c r="M3254" i="4"/>
  <c r="K545" i="4"/>
  <c r="L545" i="4"/>
  <c r="M545" i="4"/>
  <c r="K670" i="4"/>
  <c r="L670" i="4"/>
  <c r="M670" i="4"/>
  <c r="K911" i="4"/>
  <c r="L911" i="4"/>
  <c r="M911" i="4"/>
  <c r="K356" i="4"/>
  <c r="L356" i="4"/>
  <c r="M356" i="4"/>
  <c r="K3717" i="4"/>
  <c r="L3717" i="4"/>
  <c r="M3717" i="4"/>
  <c r="K3230" i="4"/>
  <c r="L3230" i="4"/>
  <c r="M3230" i="4"/>
  <c r="K3779" i="4"/>
  <c r="L3779" i="4"/>
  <c r="M3779" i="4"/>
  <c r="K1535" i="4"/>
  <c r="L1535" i="4"/>
  <c r="M1535" i="4"/>
  <c r="K2577" i="4"/>
  <c r="L2577" i="4"/>
  <c r="M2577" i="4"/>
  <c r="K2642" i="4"/>
  <c r="L2642" i="4"/>
  <c r="M2642" i="4"/>
  <c r="K3229" i="4"/>
  <c r="L3229" i="4"/>
  <c r="M3229" i="4"/>
  <c r="K3187" i="4"/>
  <c r="L3187" i="4"/>
  <c r="M3187" i="4"/>
  <c r="K3458" i="4"/>
  <c r="L3458" i="4"/>
  <c r="M3458" i="4"/>
  <c r="K1088" i="4"/>
  <c r="L1088" i="4"/>
  <c r="M1088" i="4"/>
  <c r="K1663" i="4"/>
  <c r="L1663" i="4"/>
  <c r="M1663" i="4"/>
  <c r="K408" i="4"/>
  <c r="L408" i="4"/>
  <c r="M408" i="4"/>
  <c r="K3172" i="4"/>
  <c r="L3172" i="4"/>
  <c r="M3172" i="4"/>
  <c r="K2461" i="4"/>
  <c r="L2461" i="4"/>
  <c r="M2461" i="4"/>
  <c r="K120" i="4"/>
  <c r="L120" i="4"/>
  <c r="M120" i="4"/>
  <c r="K1498" i="4"/>
  <c r="L1498" i="4"/>
  <c r="M1498" i="4"/>
  <c r="K1438" i="4"/>
  <c r="L1438" i="4"/>
  <c r="M1438" i="4"/>
  <c r="K626" i="4"/>
  <c r="L626" i="4"/>
  <c r="M626" i="4"/>
  <c r="K3207" i="4"/>
  <c r="L3207" i="4"/>
  <c r="M3207" i="4"/>
  <c r="K1691" i="4"/>
  <c r="L1691" i="4"/>
  <c r="M1691" i="4"/>
  <c r="K2595" i="4"/>
  <c r="L2595" i="4"/>
  <c r="M2595" i="4"/>
  <c r="K2299" i="4"/>
  <c r="L2299" i="4"/>
  <c r="M2299" i="4"/>
  <c r="K936" i="4"/>
  <c r="L936" i="4"/>
  <c r="M936" i="4"/>
  <c r="K3669" i="4"/>
  <c r="L3669" i="4"/>
  <c r="M3669" i="4"/>
  <c r="K1585" i="4"/>
  <c r="L1585" i="4"/>
  <c r="M1585" i="4"/>
  <c r="K3168" i="4"/>
  <c r="L3168" i="4"/>
  <c r="M3168" i="4"/>
  <c r="K3736" i="4"/>
  <c r="L3736" i="4"/>
  <c r="M3736" i="4"/>
  <c r="K3830" i="4"/>
  <c r="L3830" i="4"/>
  <c r="M3830" i="4"/>
  <c r="K318" i="4"/>
  <c r="L318" i="4"/>
  <c r="M318" i="4"/>
  <c r="K2792" i="4"/>
  <c r="L2792" i="4"/>
  <c r="M2792" i="4"/>
  <c r="K3237" i="4"/>
  <c r="L3237" i="4"/>
  <c r="M3237" i="4"/>
  <c r="K2743" i="4"/>
  <c r="L2743" i="4"/>
  <c r="M2743" i="4"/>
  <c r="K2354" i="4"/>
  <c r="L2354" i="4"/>
  <c r="M2354" i="4"/>
  <c r="K3691" i="4"/>
  <c r="L3691" i="4"/>
  <c r="M3691" i="4"/>
  <c r="K1810" i="4"/>
  <c r="L1810" i="4"/>
  <c r="M1810" i="4"/>
  <c r="K3389" i="4"/>
  <c r="L3389" i="4"/>
  <c r="M3389" i="4"/>
  <c r="K3353" i="4"/>
  <c r="L3353" i="4"/>
  <c r="M3353" i="4"/>
  <c r="K2557" i="4"/>
  <c r="L2557" i="4"/>
  <c r="M2557" i="4"/>
  <c r="K944" i="4"/>
  <c r="L944" i="4"/>
  <c r="M944" i="4"/>
  <c r="K2922" i="4"/>
  <c r="L2922" i="4"/>
  <c r="M2922" i="4"/>
  <c r="K883" i="4"/>
  <c r="L883" i="4"/>
  <c r="M883" i="4"/>
  <c r="K2829" i="4"/>
  <c r="L2829" i="4"/>
  <c r="M2829" i="4"/>
  <c r="K772" i="4"/>
  <c r="L772" i="4"/>
  <c r="M772" i="4"/>
  <c r="K202" i="4"/>
  <c r="L202" i="4"/>
  <c r="M202" i="4"/>
  <c r="K3788" i="4"/>
  <c r="L3788" i="4"/>
  <c r="M3788" i="4"/>
  <c r="K1578" i="4"/>
  <c r="L1578" i="4"/>
  <c r="M1578" i="4"/>
  <c r="K3296" i="4"/>
  <c r="L3296" i="4"/>
  <c r="M3296" i="4"/>
  <c r="K3340" i="4"/>
  <c r="L3340" i="4"/>
  <c r="M3340" i="4"/>
  <c r="K392" i="4"/>
  <c r="L392" i="4"/>
  <c r="M392" i="4"/>
  <c r="K1237" i="4"/>
  <c r="L1237" i="4"/>
  <c r="M1237" i="4"/>
  <c r="K1596" i="4"/>
  <c r="L1596" i="4"/>
  <c r="M1596" i="4"/>
  <c r="K2379" i="4"/>
  <c r="L2379" i="4"/>
  <c r="M2379" i="4"/>
  <c r="K648" i="4"/>
  <c r="L648" i="4"/>
  <c r="M648" i="4"/>
  <c r="K1602" i="4"/>
  <c r="L1602" i="4"/>
  <c r="M1602" i="4"/>
  <c r="K839" i="4"/>
  <c r="L839" i="4"/>
  <c r="M839" i="4"/>
  <c r="K1677" i="4"/>
  <c r="L1677" i="4"/>
  <c r="M1677" i="4"/>
  <c r="K2517" i="4"/>
  <c r="L2517" i="4"/>
  <c r="M2517" i="4"/>
  <c r="K3362" i="4"/>
  <c r="L3362" i="4"/>
  <c r="M3362" i="4"/>
  <c r="K1137" i="4"/>
  <c r="L1137" i="4"/>
  <c r="M1137" i="4"/>
  <c r="K2640" i="4"/>
  <c r="L2640" i="4"/>
  <c r="M2640" i="4"/>
  <c r="K2680" i="4"/>
  <c r="L2680" i="4"/>
  <c r="M2680" i="4"/>
  <c r="K3487" i="4"/>
  <c r="L3487" i="4"/>
  <c r="M3487" i="4"/>
  <c r="K282" i="4"/>
  <c r="L282" i="4"/>
  <c r="M282" i="4"/>
  <c r="K841" i="4"/>
  <c r="L841" i="4"/>
  <c r="M841" i="4"/>
  <c r="K2513" i="4"/>
  <c r="L2513" i="4"/>
  <c r="M2513" i="4"/>
  <c r="K1310" i="4"/>
  <c r="L1310" i="4"/>
  <c r="M1310" i="4"/>
  <c r="K3868" i="4"/>
  <c r="L3868" i="4"/>
  <c r="M3868" i="4"/>
  <c r="K1327" i="4"/>
  <c r="L1327" i="4"/>
  <c r="M1327" i="4"/>
  <c r="K1957" i="4"/>
  <c r="L1957" i="4"/>
  <c r="M1957" i="4"/>
  <c r="K1734" i="4"/>
  <c r="L1734" i="4"/>
  <c r="M1734" i="4"/>
  <c r="K1936" i="4"/>
  <c r="L1936" i="4"/>
  <c r="M1936" i="4"/>
  <c r="K3386" i="4"/>
  <c r="L3386" i="4"/>
  <c r="M3386" i="4"/>
  <c r="K927" i="4"/>
  <c r="L927" i="4"/>
  <c r="M927" i="4"/>
  <c r="K2916" i="4"/>
  <c r="L2916" i="4"/>
  <c r="M2916" i="4"/>
  <c r="K958" i="4"/>
  <c r="L958" i="4"/>
  <c r="M958" i="4"/>
  <c r="K982" i="4"/>
  <c r="L982" i="4"/>
  <c r="M982" i="4"/>
  <c r="K62" i="4"/>
  <c r="L62" i="4"/>
  <c r="M62" i="4"/>
  <c r="K824" i="4"/>
  <c r="L824" i="4"/>
  <c r="M824" i="4"/>
  <c r="K345" i="4"/>
  <c r="L345" i="4"/>
  <c r="M345" i="4"/>
  <c r="K578" i="4"/>
  <c r="L578" i="4"/>
  <c r="M578" i="4"/>
  <c r="K1573" i="4"/>
  <c r="L1573" i="4"/>
  <c r="M1573" i="4"/>
  <c r="K3687" i="4"/>
  <c r="L3687" i="4"/>
  <c r="M3687" i="4"/>
  <c r="K1490" i="4"/>
  <c r="L1490" i="4"/>
  <c r="M1490" i="4"/>
  <c r="K2796" i="4"/>
  <c r="L2796" i="4"/>
  <c r="M2796" i="4"/>
  <c r="K2458" i="4"/>
  <c r="L2458" i="4"/>
  <c r="M2458" i="4"/>
  <c r="K1203" i="4"/>
  <c r="L1203" i="4"/>
  <c r="M1203" i="4"/>
  <c r="K2536" i="4"/>
  <c r="L2536" i="4"/>
  <c r="M2536" i="4"/>
  <c r="K369" i="4"/>
  <c r="L369" i="4"/>
  <c r="M369" i="4"/>
  <c r="K600" i="4"/>
  <c r="L600" i="4"/>
  <c r="M600" i="4"/>
  <c r="K456" i="4"/>
  <c r="L456" i="4"/>
  <c r="M456" i="4"/>
  <c r="K284" i="4"/>
  <c r="L284" i="4"/>
  <c r="M284" i="4"/>
  <c r="K3357" i="4"/>
  <c r="L3357" i="4"/>
  <c r="M3357" i="4"/>
  <c r="K3415" i="4"/>
  <c r="L3415" i="4"/>
  <c r="M3415" i="4"/>
  <c r="K2003" i="4"/>
  <c r="L2003" i="4"/>
  <c r="M2003" i="4"/>
  <c r="K3567" i="4"/>
  <c r="L3567" i="4"/>
  <c r="M3567" i="4"/>
  <c r="K69" i="4"/>
  <c r="L69" i="4"/>
  <c r="M69" i="4"/>
  <c r="K1885" i="4"/>
  <c r="L1885" i="4"/>
  <c r="M1885" i="4"/>
  <c r="K654" i="4"/>
  <c r="L654" i="4"/>
  <c r="M654" i="4"/>
  <c r="K903" i="4"/>
  <c r="L903" i="4"/>
  <c r="M903" i="4"/>
  <c r="K2930" i="4"/>
  <c r="L2930" i="4"/>
  <c r="M2930" i="4"/>
  <c r="K2655" i="4"/>
  <c r="L2655" i="4"/>
  <c r="M2655" i="4"/>
  <c r="K1898" i="4"/>
  <c r="L1898" i="4"/>
  <c r="M1898" i="4"/>
  <c r="K1999" i="4"/>
  <c r="L1999" i="4"/>
  <c r="M1999" i="4"/>
  <c r="K2926" i="4"/>
  <c r="L2926" i="4"/>
  <c r="M2926" i="4"/>
  <c r="K924" i="4"/>
  <c r="L924" i="4"/>
  <c r="M924" i="4"/>
  <c r="K2593" i="4"/>
  <c r="L2593" i="4"/>
  <c r="M2593" i="4"/>
  <c r="K249" i="4"/>
  <c r="L249" i="4"/>
  <c r="M249" i="4"/>
  <c r="K1580" i="4"/>
  <c r="L1580" i="4"/>
  <c r="M1580" i="4"/>
  <c r="K3076" i="4"/>
  <c r="L3076" i="4"/>
  <c r="M3076" i="4"/>
  <c r="K3194" i="4"/>
  <c r="L3194" i="4"/>
  <c r="M3194" i="4"/>
  <c r="K2627" i="4"/>
  <c r="L2627" i="4"/>
  <c r="M2627" i="4"/>
  <c r="K1360" i="4"/>
  <c r="L1360" i="4"/>
  <c r="M1360" i="4"/>
  <c r="K2087" i="4"/>
  <c r="L2087" i="4"/>
  <c r="M2087" i="4"/>
  <c r="K2498" i="4"/>
  <c r="L2498" i="4"/>
  <c r="M2498" i="4"/>
  <c r="K485" i="4"/>
  <c r="L485" i="4"/>
  <c r="M485" i="4"/>
  <c r="K3519" i="4"/>
  <c r="L3519" i="4"/>
  <c r="M3519" i="4"/>
  <c r="K1589" i="4"/>
  <c r="L1589" i="4"/>
  <c r="M1589" i="4"/>
  <c r="K266" i="4"/>
  <c r="L266" i="4"/>
  <c r="M266" i="4"/>
  <c r="K2237" i="4"/>
  <c r="L2237" i="4"/>
  <c r="M2237" i="4"/>
  <c r="K1744" i="4"/>
  <c r="L1744" i="4"/>
  <c r="M1744" i="4"/>
  <c r="K1367" i="4"/>
  <c r="L1367" i="4"/>
  <c r="M1367" i="4"/>
  <c r="K2153" i="4"/>
  <c r="L2153" i="4"/>
  <c r="M2153" i="4"/>
  <c r="K420" i="4"/>
  <c r="L420" i="4"/>
  <c r="M420" i="4"/>
  <c r="K3097" i="4"/>
  <c r="L3097" i="4"/>
  <c r="M3097" i="4"/>
  <c r="K128" i="4"/>
  <c r="L128" i="4"/>
  <c r="M128" i="4"/>
  <c r="K1400" i="4"/>
  <c r="L1400" i="4"/>
  <c r="M1400" i="4"/>
  <c r="K3404" i="4"/>
  <c r="L3404" i="4"/>
  <c r="M3404" i="4"/>
  <c r="K3277" i="4"/>
  <c r="L3277" i="4"/>
  <c r="M3277" i="4"/>
  <c r="K2186" i="4"/>
  <c r="L2186" i="4"/>
  <c r="M2186" i="4"/>
  <c r="K2170" i="4"/>
  <c r="L2170" i="4"/>
  <c r="M2170" i="4"/>
  <c r="K2019" i="4"/>
  <c r="L2019" i="4"/>
  <c r="M2019" i="4"/>
  <c r="K980" i="4"/>
  <c r="L980" i="4"/>
  <c r="M980" i="4"/>
  <c r="K3215" i="4"/>
  <c r="L3215" i="4"/>
  <c r="M3215" i="4"/>
  <c r="K3143" i="4"/>
  <c r="L3143" i="4"/>
  <c r="M3143" i="4"/>
  <c r="K2542" i="4"/>
  <c r="L2542" i="4"/>
  <c r="M2542" i="4"/>
  <c r="K3397" i="4"/>
  <c r="L3397" i="4"/>
  <c r="M3397" i="4"/>
  <c r="K3833" i="4"/>
  <c r="L3833" i="4"/>
  <c r="M3833" i="4"/>
  <c r="K1780" i="4"/>
  <c r="L1780" i="4"/>
  <c r="M1780" i="4"/>
  <c r="K1184" i="4"/>
  <c r="L1184" i="4"/>
  <c r="M1184" i="4"/>
  <c r="K2541" i="4"/>
  <c r="L2541" i="4"/>
  <c r="M2541" i="4"/>
  <c r="K2527" i="4"/>
  <c r="L2527" i="4"/>
  <c r="M2527" i="4"/>
  <c r="K2762" i="4"/>
  <c r="L2762" i="4"/>
  <c r="M2762" i="4"/>
  <c r="K3030" i="4"/>
  <c r="L3030" i="4"/>
  <c r="M3030" i="4"/>
  <c r="K794" i="4"/>
  <c r="L794" i="4"/>
  <c r="M794" i="4"/>
  <c r="K930" i="4"/>
  <c r="L930" i="4"/>
  <c r="M930" i="4"/>
  <c r="K579" i="4"/>
  <c r="L579" i="4"/>
  <c r="M579" i="4"/>
  <c r="K1888" i="4"/>
  <c r="L1888" i="4"/>
  <c r="M1888" i="4"/>
  <c r="K2546" i="4"/>
  <c r="L2546" i="4"/>
  <c r="M2546" i="4"/>
  <c r="K1648" i="4"/>
  <c r="L1648" i="4"/>
  <c r="M1648" i="4"/>
  <c r="K1727" i="4"/>
  <c r="L1727" i="4"/>
  <c r="M1727" i="4"/>
  <c r="K720" i="4"/>
  <c r="L720" i="4"/>
  <c r="M720" i="4"/>
  <c r="K3176" i="4"/>
  <c r="L3176" i="4"/>
  <c r="M3176" i="4"/>
  <c r="K3557" i="4"/>
  <c r="L3557" i="4"/>
  <c r="M3557" i="4"/>
  <c r="K3045" i="4"/>
  <c r="L3045" i="4"/>
  <c r="M3045" i="4"/>
  <c r="K390" i="4"/>
  <c r="L390" i="4"/>
  <c r="M390" i="4"/>
  <c r="K723" i="4"/>
  <c r="L723" i="4"/>
  <c r="M723" i="4"/>
  <c r="K665" i="4"/>
  <c r="L665" i="4"/>
  <c r="M665" i="4"/>
  <c r="K525" i="4"/>
  <c r="L525" i="4"/>
  <c r="M525" i="4"/>
  <c r="K221" i="4"/>
  <c r="L221" i="4"/>
  <c r="M221" i="4"/>
  <c r="K1114" i="4"/>
  <c r="L1114" i="4"/>
  <c r="M1114" i="4"/>
  <c r="K2658" i="4"/>
  <c r="L2658" i="4"/>
  <c r="M2658" i="4"/>
  <c r="K2477" i="4"/>
  <c r="L2477" i="4"/>
  <c r="M2477" i="4"/>
  <c r="K3074" i="4"/>
  <c r="L3074" i="4"/>
  <c r="M3074" i="4"/>
  <c r="K933" i="4"/>
  <c r="L933" i="4"/>
  <c r="M933" i="4"/>
  <c r="K3361" i="4"/>
  <c r="L3361" i="4"/>
  <c r="M3361" i="4"/>
  <c r="K2207" i="4"/>
  <c r="L2207" i="4"/>
  <c r="M2207" i="4"/>
  <c r="K1218" i="4"/>
  <c r="L1218" i="4"/>
  <c r="M1218" i="4"/>
  <c r="K1068" i="4"/>
  <c r="L1068" i="4"/>
  <c r="M1068" i="4"/>
  <c r="K2889" i="4"/>
  <c r="L2889" i="4"/>
  <c r="M2889" i="4"/>
  <c r="K2365" i="4"/>
  <c r="L2365" i="4"/>
  <c r="M2365" i="4"/>
  <c r="K2993" i="4"/>
  <c r="L2993" i="4"/>
  <c r="M2993" i="4"/>
  <c r="K333" i="4"/>
  <c r="L333" i="4"/>
  <c r="M333" i="4"/>
  <c r="K1038" i="4"/>
  <c r="L1038" i="4"/>
  <c r="M1038" i="4"/>
  <c r="K1228" i="4"/>
  <c r="L1228" i="4"/>
  <c r="M1228" i="4"/>
  <c r="K2058" i="4"/>
  <c r="L2058" i="4"/>
  <c r="M2058" i="4"/>
  <c r="K2856" i="4"/>
  <c r="L2856" i="4"/>
  <c r="M2856" i="4"/>
  <c r="K2302" i="4"/>
  <c r="L2302" i="4"/>
  <c r="M2302" i="4"/>
  <c r="K988" i="4"/>
  <c r="L988" i="4"/>
  <c r="M988" i="4"/>
  <c r="K1559" i="4"/>
  <c r="L1559" i="4"/>
  <c r="M1559" i="4"/>
  <c r="K685" i="4"/>
  <c r="L685" i="4"/>
  <c r="M685" i="4"/>
  <c r="K3303" i="4"/>
  <c r="L3303" i="4"/>
  <c r="M3303" i="4"/>
  <c r="K2230" i="4"/>
  <c r="L2230" i="4"/>
  <c r="M2230" i="4"/>
  <c r="K3762" i="4"/>
  <c r="L3762" i="4"/>
  <c r="M3762" i="4"/>
  <c r="K2999" i="4"/>
  <c r="L2999" i="4"/>
  <c r="M2999" i="4"/>
  <c r="K430" i="4"/>
  <c r="L430" i="4"/>
  <c r="M430" i="4"/>
  <c r="K482" i="4"/>
  <c r="L482" i="4"/>
  <c r="M482" i="4"/>
  <c r="K969" i="4"/>
  <c r="L969" i="4"/>
  <c r="M969" i="4"/>
  <c r="K3477" i="4"/>
  <c r="L3477" i="4"/>
  <c r="M3477" i="4"/>
  <c r="K1530" i="4"/>
  <c r="L1530" i="4"/>
  <c r="M1530" i="4"/>
  <c r="K3239" i="4"/>
  <c r="L3239" i="4"/>
  <c r="M3239" i="4"/>
  <c r="K1091" i="4"/>
  <c r="L1091" i="4"/>
  <c r="M1091" i="4"/>
  <c r="K1545" i="4"/>
  <c r="L1545" i="4"/>
  <c r="M1545" i="4"/>
  <c r="K2803" i="4"/>
  <c r="L2803" i="4"/>
  <c r="M2803" i="4"/>
  <c r="K1347" i="4"/>
  <c r="L1347" i="4"/>
  <c r="M1347" i="4"/>
  <c r="K2435" i="4"/>
  <c r="L2435" i="4"/>
  <c r="M2435" i="4"/>
  <c r="K692" i="4"/>
  <c r="L692" i="4"/>
  <c r="M692" i="4"/>
  <c r="K403" i="4"/>
  <c r="L403" i="4"/>
  <c r="M403" i="4"/>
  <c r="K1926" i="4"/>
  <c r="L1926" i="4"/>
  <c r="M1926" i="4"/>
  <c r="K3028" i="4"/>
  <c r="L3028" i="4"/>
  <c r="M3028" i="4"/>
  <c r="K2140" i="4"/>
  <c r="L2140" i="4"/>
  <c r="M2140" i="4"/>
  <c r="K3684" i="4"/>
  <c r="L3684" i="4"/>
  <c r="M3684" i="4"/>
  <c r="K3382" i="4"/>
  <c r="L3382" i="4"/>
  <c r="M3382" i="4"/>
  <c r="K3820" i="4"/>
  <c r="L3820" i="4"/>
  <c r="M3820" i="4"/>
  <c r="K978" i="4"/>
  <c r="L978" i="4"/>
  <c r="M978" i="4"/>
  <c r="K965" i="4"/>
  <c r="L965" i="4"/>
  <c r="M965" i="4"/>
  <c r="K1745" i="4"/>
  <c r="L1745" i="4"/>
  <c r="M1745" i="4"/>
  <c r="K1769" i="4"/>
  <c r="L1769" i="4"/>
  <c r="M1769" i="4"/>
  <c r="K1375" i="4"/>
  <c r="L1375" i="4"/>
  <c r="M1375" i="4"/>
  <c r="K3565" i="4"/>
  <c r="L3565" i="4"/>
  <c r="M3565" i="4"/>
  <c r="K1330" i="4"/>
  <c r="L1330" i="4"/>
  <c r="M1330" i="4"/>
  <c r="K3009" i="4"/>
  <c r="L3009" i="4"/>
  <c r="M3009" i="4"/>
  <c r="K373" i="4"/>
  <c r="L373" i="4"/>
  <c r="M373" i="4"/>
  <c r="K1556" i="4"/>
  <c r="L1556" i="4"/>
  <c r="M1556" i="4"/>
  <c r="K716" i="4"/>
  <c r="L716" i="4"/>
  <c r="M716" i="4"/>
  <c r="K1628" i="4"/>
  <c r="L1628" i="4"/>
  <c r="M1628" i="4"/>
  <c r="K3268" i="4"/>
  <c r="L3268" i="4"/>
  <c r="M3268" i="4"/>
  <c r="K1411" i="4"/>
  <c r="L1411" i="4"/>
  <c r="M1411" i="4"/>
  <c r="K1274" i="4"/>
  <c r="L1274" i="4"/>
  <c r="M1274" i="4"/>
  <c r="K158" i="4"/>
  <c r="L158" i="4"/>
  <c r="M158" i="4"/>
  <c r="K3554" i="4"/>
  <c r="L3554" i="4"/>
  <c r="M3554" i="4"/>
  <c r="K1338" i="4"/>
  <c r="L1338" i="4"/>
  <c r="M1338" i="4"/>
  <c r="K1722" i="4"/>
  <c r="L1722" i="4"/>
  <c r="M1722" i="4"/>
  <c r="K2882" i="4"/>
  <c r="L2882" i="4"/>
  <c r="M2882" i="4"/>
  <c r="K789" i="4"/>
  <c r="L789" i="4"/>
  <c r="M789" i="4"/>
  <c r="K2506" i="4"/>
  <c r="L2506" i="4"/>
  <c r="M2506" i="4"/>
  <c r="K219" i="4"/>
  <c r="L219" i="4"/>
  <c r="M219" i="4"/>
  <c r="K1974" i="4"/>
  <c r="L1974" i="4"/>
  <c r="M1974" i="4"/>
  <c r="K2480" i="4"/>
  <c r="L2480" i="4"/>
  <c r="M2480" i="4"/>
  <c r="K1752" i="4"/>
  <c r="L1752" i="4"/>
  <c r="M1752" i="4"/>
  <c r="K2104" i="4"/>
  <c r="L2104" i="4"/>
  <c r="M2104" i="4"/>
  <c r="K2904" i="4"/>
  <c r="L2904" i="4"/>
  <c r="M2904" i="4"/>
  <c r="K3799" i="4"/>
  <c r="L3799" i="4"/>
  <c r="M3799" i="4"/>
  <c r="K827" i="4"/>
  <c r="L827" i="4"/>
  <c r="M827" i="4"/>
  <c r="K1977" i="4"/>
  <c r="L1977" i="4"/>
  <c r="M1977" i="4"/>
  <c r="K3768" i="4"/>
  <c r="L3768" i="4"/>
  <c r="M3768" i="4"/>
  <c r="K106" i="4"/>
  <c r="L106" i="4"/>
  <c r="M106" i="4"/>
  <c r="K1259" i="4"/>
  <c r="L1259" i="4"/>
  <c r="M1259" i="4"/>
  <c r="K2205" i="4"/>
  <c r="L2205" i="4"/>
  <c r="M2205" i="4"/>
  <c r="K361" i="4"/>
  <c r="L361" i="4"/>
  <c r="M361" i="4"/>
  <c r="K1157" i="4"/>
  <c r="L1157" i="4"/>
  <c r="M1157" i="4"/>
  <c r="K1251" i="4"/>
  <c r="L1251" i="4"/>
  <c r="M1251" i="4"/>
  <c r="K1480" i="4"/>
  <c r="L1480" i="4"/>
  <c r="M1480" i="4"/>
  <c r="K3733" i="4"/>
  <c r="L3733" i="4"/>
  <c r="M3733" i="4"/>
  <c r="K945" i="4"/>
  <c r="L945" i="4"/>
  <c r="M945" i="4"/>
  <c r="K1001" i="4"/>
  <c r="L1001" i="4"/>
  <c r="M1001" i="4"/>
  <c r="K3822" i="4"/>
  <c r="L3822" i="4"/>
  <c r="M3822" i="4"/>
  <c r="K3394" i="4"/>
  <c r="L3394" i="4"/>
  <c r="M3394" i="4"/>
  <c r="K1642" i="4"/>
  <c r="L1642" i="4"/>
  <c r="M1642" i="4"/>
  <c r="K406" i="4"/>
  <c r="L406" i="4"/>
  <c r="M406" i="4"/>
  <c r="K179" i="4"/>
  <c r="L179" i="4"/>
  <c r="M179" i="4"/>
  <c r="K424" i="4"/>
  <c r="L424" i="4"/>
  <c r="M424" i="4"/>
  <c r="K3378" i="4"/>
  <c r="L3378" i="4"/>
  <c r="M3378" i="4"/>
  <c r="K3624" i="4"/>
  <c r="L3624" i="4"/>
  <c r="M3624" i="4"/>
  <c r="K2251" i="4"/>
  <c r="L2251" i="4"/>
  <c r="M2251" i="4"/>
  <c r="K1206" i="4"/>
  <c r="L1206" i="4"/>
  <c r="M1206" i="4"/>
  <c r="K2620" i="4"/>
  <c r="L2620" i="4"/>
  <c r="M2620" i="4"/>
  <c r="K182" i="4"/>
  <c r="L182" i="4"/>
  <c r="M182" i="4"/>
  <c r="K2501" i="4"/>
  <c r="L2501" i="4"/>
  <c r="M2501" i="4"/>
  <c r="K3585" i="4"/>
  <c r="L3585" i="4"/>
  <c r="M3585" i="4"/>
  <c r="K1538" i="4"/>
  <c r="L1538" i="4"/>
  <c r="M1538" i="4"/>
  <c r="K582" i="4"/>
  <c r="L582" i="4"/>
  <c r="M582" i="4"/>
  <c r="K1472" i="4"/>
  <c r="L1472" i="4"/>
  <c r="M1472" i="4"/>
  <c r="K2906" i="4"/>
  <c r="L2906" i="4"/>
  <c r="M2906" i="4"/>
  <c r="K1848" i="4"/>
  <c r="L1848" i="4"/>
  <c r="M1848" i="4"/>
  <c r="K1492" i="4"/>
  <c r="L1492" i="4"/>
  <c r="M1492" i="4"/>
  <c r="K953" i="4"/>
  <c r="L953" i="4"/>
  <c r="M953" i="4"/>
  <c r="K854" i="4"/>
  <c r="L854" i="4"/>
  <c r="M854" i="4"/>
  <c r="K2360" i="4"/>
  <c r="L2360" i="4"/>
  <c r="M2360" i="4"/>
  <c r="K3156" i="4"/>
  <c r="L3156" i="4"/>
  <c r="M3156" i="4"/>
  <c r="K3041" i="4"/>
  <c r="L3041" i="4"/>
  <c r="M3041" i="4"/>
  <c r="K805" i="4"/>
  <c r="L805" i="4"/>
  <c r="M805" i="4"/>
  <c r="K3343" i="4"/>
  <c r="L3343" i="4"/>
  <c r="M3343" i="4"/>
  <c r="K2952" i="4"/>
  <c r="L2952" i="4"/>
  <c r="M2952" i="4"/>
  <c r="K1554" i="4"/>
  <c r="L1554" i="4"/>
  <c r="M1554" i="4"/>
  <c r="K2160" i="4"/>
  <c r="L2160" i="4"/>
  <c r="M2160" i="4"/>
  <c r="K3218" i="4"/>
  <c r="L3218" i="4"/>
  <c r="M3218" i="4"/>
  <c r="K2538" i="4"/>
  <c r="L2538" i="4"/>
  <c r="M2538" i="4"/>
  <c r="K426" i="4"/>
  <c r="L426" i="4"/>
  <c r="M426" i="4"/>
  <c r="K353" i="4"/>
  <c r="L353" i="4"/>
  <c r="M353" i="4"/>
  <c r="K3330" i="4"/>
  <c r="L3330" i="4"/>
  <c r="M3330" i="4"/>
  <c r="K1778" i="4"/>
  <c r="L1778" i="4"/>
  <c r="M1778" i="4"/>
  <c r="K1599" i="4"/>
  <c r="L1599" i="4"/>
  <c r="M1599" i="4"/>
  <c r="K2211" i="4"/>
  <c r="L2211" i="4"/>
  <c r="M2211" i="4"/>
  <c r="K1449" i="4"/>
  <c r="L1449" i="4"/>
  <c r="M1449" i="4"/>
  <c r="K1514" i="4"/>
  <c r="L1514" i="4"/>
  <c r="M1514" i="4"/>
  <c r="K3265" i="4"/>
  <c r="L3265" i="4"/>
  <c r="M3265" i="4"/>
  <c r="K1952" i="4"/>
  <c r="L1952" i="4"/>
  <c r="M1952" i="4"/>
  <c r="K239" i="4"/>
  <c r="L239" i="4"/>
  <c r="M239" i="4"/>
  <c r="K54" i="4"/>
  <c r="L54" i="4"/>
  <c r="M54" i="4"/>
  <c r="K2232" i="4"/>
  <c r="L2232" i="4"/>
  <c r="M2232" i="4"/>
  <c r="K533" i="4"/>
  <c r="L533" i="4"/>
  <c r="M533" i="4"/>
  <c r="K2013" i="4"/>
  <c r="L2013" i="4"/>
  <c r="M2013" i="4"/>
  <c r="K2603" i="4"/>
  <c r="L2603" i="4"/>
  <c r="M2603" i="4"/>
  <c r="K459" i="4"/>
  <c r="L459" i="4"/>
  <c r="M459" i="4"/>
  <c r="K1606" i="4"/>
  <c r="L1606" i="4"/>
  <c r="M1606" i="4"/>
  <c r="K1028" i="4"/>
  <c r="L1028" i="4"/>
  <c r="M1028" i="4"/>
  <c r="K2782" i="4"/>
  <c r="L2782" i="4"/>
  <c r="M2782" i="4"/>
  <c r="K2825" i="4"/>
  <c r="L2825" i="4"/>
  <c r="M2825" i="4"/>
  <c r="K3541" i="4"/>
  <c r="L3541" i="4"/>
  <c r="M3541" i="4"/>
  <c r="K3672" i="4"/>
  <c r="L3672" i="4"/>
  <c r="M3672" i="4"/>
  <c r="K3760" i="4"/>
  <c r="L3760" i="4"/>
  <c r="M3760" i="4"/>
  <c r="K2902" i="4"/>
  <c r="L2902" i="4"/>
  <c r="M2902" i="4"/>
  <c r="K495" i="4"/>
  <c r="L495" i="4"/>
  <c r="M495" i="4"/>
  <c r="K2055" i="4"/>
  <c r="L2055" i="4"/>
  <c r="M2055" i="4"/>
  <c r="K2822" i="4"/>
  <c r="L2822" i="4"/>
  <c r="M2822" i="4"/>
  <c r="K310" i="4"/>
  <c r="L310" i="4"/>
  <c r="M310" i="4"/>
  <c r="K326" i="4"/>
  <c r="L326" i="4"/>
  <c r="M326" i="4"/>
  <c r="K2433" i="4"/>
  <c r="L2433" i="4"/>
  <c r="M2433" i="4"/>
  <c r="K2735" i="4"/>
  <c r="L2735" i="4"/>
  <c r="M2735" i="4"/>
  <c r="K2240" i="4"/>
  <c r="L2240" i="4"/>
  <c r="M2240" i="4"/>
  <c r="K2016" i="4"/>
  <c r="L2016" i="4"/>
  <c r="M2016" i="4"/>
  <c r="K675" i="4"/>
  <c r="L675" i="4"/>
  <c r="M675" i="4"/>
  <c r="K83" i="4"/>
  <c r="L83" i="4"/>
  <c r="M83" i="4"/>
  <c r="K3317" i="4"/>
  <c r="L3317" i="4"/>
  <c r="M3317" i="4"/>
  <c r="K2918" i="4"/>
  <c r="L2918" i="4"/>
  <c r="M2918" i="4"/>
  <c r="K3114" i="4"/>
  <c r="L3114" i="4"/>
  <c r="M3114" i="4"/>
  <c r="K660" i="4"/>
  <c r="L660" i="4"/>
  <c r="M660" i="4"/>
  <c r="K1900" i="4"/>
  <c r="L1900" i="4"/>
  <c r="M1900" i="4"/>
  <c r="K1297" i="4"/>
  <c r="L1297" i="4"/>
  <c r="M1297" i="4"/>
  <c r="K367" i="4"/>
  <c r="L367" i="4"/>
  <c r="M367" i="4"/>
  <c r="K3654" i="4"/>
  <c r="L3654" i="4"/>
  <c r="M3654" i="4"/>
  <c r="K3491" i="4"/>
  <c r="L3491" i="4"/>
  <c r="M3491" i="4"/>
  <c r="K3130" i="4"/>
  <c r="L3130" i="4"/>
  <c r="M3130" i="4"/>
  <c r="K901" i="4"/>
  <c r="L901" i="4"/>
  <c r="M901" i="4"/>
  <c r="K530" i="4"/>
  <c r="L530" i="4"/>
  <c r="M530" i="4"/>
  <c r="K3158" i="4"/>
  <c r="L3158" i="4"/>
  <c r="M3158" i="4"/>
  <c r="K1393" i="4"/>
  <c r="L1393" i="4"/>
  <c r="M1393" i="4"/>
  <c r="K1807" i="4"/>
  <c r="L1807" i="4"/>
  <c r="M1807" i="4"/>
  <c r="K3598" i="4"/>
  <c r="L3598" i="4"/>
  <c r="M3598" i="4"/>
  <c r="K2814" i="4"/>
  <c r="L2814" i="4"/>
  <c r="M2814" i="4"/>
  <c r="K515" i="4"/>
  <c r="L515" i="4"/>
  <c r="M515" i="4"/>
  <c r="K293" i="4"/>
  <c r="L293" i="4"/>
  <c r="M293" i="4"/>
  <c r="K1741" i="4"/>
  <c r="L1741" i="4"/>
  <c r="M1741" i="4"/>
  <c r="K3390" i="4"/>
  <c r="L3390" i="4"/>
  <c r="M3390" i="4"/>
  <c r="K3133" i="4"/>
  <c r="L3133" i="4"/>
  <c r="M3133" i="4"/>
  <c r="K1380" i="4"/>
  <c r="L1380" i="4"/>
  <c r="M1380" i="4"/>
  <c r="K1839" i="4"/>
  <c r="L1839" i="4"/>
  <c r="M1839" i="4"/>
  <c r="K2041" i="4"/>
  <c r="L2041" i="4"/>
  <c r="M2041" i="4"/>
  <c r="K3767" i="4"/>
  <c r="L3767" i="4"/>
  <c r="M3767" i="4"/>
  <c r="K3305" i="4"/>
  <c r="L3305" i="4"/>
  <c r="M3305" i="4"/>
  <c r="K3128" i="4"/>
  <c r="L3128" i="4"/>
  <c r="M3128" i="4"/>
  <c r="K3334" i="4"/>
  <c r="L3334" i="4"/>
  <c r="M3334" i="4"/>
  <c r="K1791" i="4"/>
  <c r="L1791" i="4"/>
  <c r="M1791" i="4"/>
  <c r="K2730" i="4"/>
  <c r="L2730" i="4"/>
  <c r="M2730" i="4"/>
  <c r="K2832" i="4"/>
  <c r="L2832" i="4"/>
  <c r="M2832" i="4"/>
  <c r="K1377" i="4"/>
  <c r="L1377" i="4"/>
  <c r="M1377" i="4"/>
  <c r="K1031" i="4"/>
  <c r="L1031" i="4"/>
  <c r="M1031" i="4"/>
  <c r="K2156" i="4"/>
  <c r="L2156" i="4"/>
  <c r="M2156" i="4"/>
  <c r="K3211" i="4"/>
  <c r="L3211" i="4"/>
  <c r="M3211" i="4"/>
  <c r="K2969" i="4"/>
  <c r="L2969" i="4"/>
  <c r="M2969" i="4"/>
  <c r="K2556" i="4"/>
  <c r="L2556" i="4"/>
  <c r="M2556" i="4"/>
  <c r="K2453" i="4"/>
  <c r="L2453" i="4"/>
  <c r="M2453" i="4"/>
  <c r="K1364" i="4"/>
  <c r="L1364" i="4"/>
  <c r="M1364" i="4"/>
  <c r="K278" i="4"/>
  <c r="L278" i="4"/>
  <c r="M278" i="4"/>
  <c r="K2645" i="4"/>
  <c r="L2645" i="4"/>
  <c r="M2645" i="4"/>
  <c r="K1081" i="4"/>
  <c r="L1081" i="4"/>
  <c r="M1081" i="4"/>
  <c r="K1108" i="4"/>
  <c r="L1108" i="4"/>
  <c r="M1108" i="4"/>
  <c r="K3160" i="4"/>
  <c r="L3160" i="4"/>
  <c r="M3160" i="4"/>
  <c r="K3022" i="4"/>
  <c r="L3022" i="4"/>
  <c r="M3022" i="4"/>
  <c r="K1331" i="4"/>
  <c r="L1331" i="4"/>
  <c r="M1331" i="4"/>
  <c r="K1390" i="4"/>
  <c r="L1390" i="4"/>
  <c r="M1390" i="4"/>
  <c r="K3563" i="4"/>
  <c r="L3563" i="4"/>
  <c r="M3563" i="4"/>
  <c r="K3821" i="4"/>
  <c r="L3821" i="4"/>
  <c r="M3821" i="4"/>
  <c r="K3710" i="4"/>
  <c r="L3710" i="4"/>
  <c r="M3710" i="4"/>
  <c r="K2366" i="4"/>
  <c r="L2366" i="4"/>
  <c r="M2366" i="4"/>
  <c r="K2774" i="4"/>
  <c r="L2774" i="4"/>
  <c r="M2774" i="4"/>
  <c r="K1430" i="4"/>
  <c r="L1430" i="4"/>
  <c r="M1430" i="4"/>
  <c r="K2597" i="4"/>
  <c r="L2597" i="4"/>
  <c r="M2597" i="4"/>
  <c r="K3675" i="4"/>
  <c r="L3675" i="4"/>
  <c r="M3675" i="4"/>
  <c r="K1246" i="4"/>
  <c r="L1246" i="4"/>
  <c r="M1246" i="4"/>
  <c r="K2790" i="4"/>
  <c r="L2790" i="4"/>
  <c r="M2790" i="4"/>
  <c r="K2567" i="4"/>
  <c r="L2567" i="4"/>
  <c r="M2567" i="4"/>
  <c r="K1711" i="4"/>
  <c r="L1711" i="4"/>
  <c r="M1711" i="4"/>
  <c r="K2403" i="4"/>
  <c r="L2403" i="4"/>
  <c r="M2403" i="4"/>
  <c r="K1980" i="4"/>
  <c r="L1980" i="4"/>
  <c r="M1980" i="4"/>
  <c r="K624" i="4"/>
  <c r="L624" i="4"/>
  <c r="M624" i="4"/>
  <c r="K3420" i="4"/>
  <c r="L3420" i="4"/>
  <c r="M3420" i="4"/>
  <c r="K3764" i="4"/>
  <c r="L3764" i="4"/>
  <c r="M3764" i="4"/>
  <c r="K3583" i="4"/>
  <c r="L3583" i="4"/>
  <c r="M3583" i="4"/>
  <c r="K3289" i="4"/>
  <c r="L3289" i="4"/>
  <c r="M3289" i="4"/>
  <c r="K1435" i="4"/>
  <c r="L1435" i="4"/>
  <c r="M1435" i="4"/>
  <c r="K726" i="4"/>
  <c r="L726" i="4"/>
  <c r="M726" i="4"/>
  <c r="K2976" i="4"/>
  <c r="L2976" i="4"/>
  <c r="M2976" i="4"/>
  <c r="K3827" i="4"/>
  <c r="L3827" i="4"/>
  <c r="M3827" i="4"/>
  <c r="K2772" i="4"/>
  <c r="L2772" i="4"/>
  <c r="M2772" i="4"/>
  <c r="K80" i="4"/>
  <c r="L80" i="4"/>
  <c r="M80" i="4"/>
  <c r="K3436" i="4"/>
  <c r="L3436" i="4"/>
  <c r="M3436" i="4"/>
  <c r="K1653" i="4"/>
  <c r="L1653" i="4"/>
  <c r="M1653" i="4"/>
  <c r="K677" i="4"/>
  <c r="L677" i="4"/>
  <c r="M677" i="4"/>
  <c r="K2069" i="4"/>
  <c r="L2069" i="4"/>
  <c r="M2069" i="4"/>
  <c r="K2989" i="4"/>
  <c r="L2989" i="4"/>
  <c r="M2989" i="4"/>
  <c r="K3006" i="4"/>
  <c r="L3006" i="4"/>
  <c r="M3006" i="4"/>
  <c r="K761" i="4"/>
  <c r="L761" i="4"/>
  <c r="M761" i="4"/>
  <c r="K733" i="4"/>
  <c r="L733" i="4"/>
  <c r="M733" i="4"/>
  <c r="K3242" i="4"/>
  <c r="L3242" i="4"/>
  <c r="M3242" i="4"/>
  <c r="K143" i="4"/>
  <c r="L143" i="4"/>
  <c r="M143" i="4"/>
  <c r="K447" i="4"/>
  <c r="L447" i="4"/>
  <c r="M447" i="4"/>
  <c r="K1666" i="4"/>
  <c r="L1666" i="4"/>
  <c r="M1666" i="4"/>
  <c r="K2341" i="4"/>
  <c r="L2341" i="4"/>
  <c r="M2341" i="4"/>
  <c r="K2189" i="4"/>
  <c r="L2189" i="4"/>
  <c r="M2189" i="4"/>
  <c r="K3423" i="4"/>
  <c r="L3423" i="4"/>
  <c r="M3423" i="4"/>
  <c r="K2218" i="4"/>
  <c r="L2218" i="4"/>
  <c r="M2218" i="4"/>
  <c r="K2422" i="4"/>
  <c r="L2422" i="4"/>
  <c r="M2422" i="4"/>
  <c r="K2471" i="4"/>
  <c r="L2471" i="4"/>
  <c r="M2471" i="4"/>
  <c r="K1175" i="4"/>
  <c r="L1175" i="4"/>
  <c r="M1175" i="4"/>
  <c r="K552" i="4"/>
  <c r="L552" i="4"/>
  <c r="M552" i="4"/>
  <c r="K3351" i="4"/>
  <c r="L3351" i="4"/>
  <c r="M3351" i="4"/>
  <c r="K457" i="4"/>
  <c r="L457" i="4"/>
  <c r="M457" i="4"/>
  <c r="K281" i="4"/>
  <c r="L281" i="4"/>
  <c r="M281" i="4"/>
  <c r="K3837" i="4"/>
  <c r="L3837" i="4"/>
  <c r="M3837" i="4"/>
  <c r="K3031" i="4"/>
  <c r="L3031" i="4"/>
  <c r="M3031" i="4"/>
  <c r="K3697" i="4"/>
  <c r="L3697" i="4"/>
  <c r="M3697" i="4"/>
  <c r="K2838" i="4"/>
  <c r="L2838" i="4"/>
  <c r="M2838" i="4"/>
  <c r="K1620" i="4"/>
  <c r="L1620" i="4"/>
  <c r="M1620" i="4"/>
  <c r="K2026" i="4"/>
  <c r="L2026" i="4"/>
  <c r="M2026" i="4"/>
  <c r="K214" i="4"/>
  <c r="L214" i="4"/>
  <c r="M214" i="4"/>
  <c r="K1217" i="4"/>
  <c r="L1217" i="4"/>
  <c r="M1217" i="4"/>
  <c r="K2296" i="4"/>
  <c r="L2296" i="4"/>
  <c r="M2296" i="4"/>
  <c r="K3866" i="4"/>
  <c r="L3866" i="4"/>
  <c r="M3866" i="4"/>
  <c r="K2943" i="4"/>
  <c r="L2943" i="4"/>
  <c r="M2943" i="4"/>
  <c r="K2961" i="4"/>
  <c r="L2961" i="4"/>
  <c r="M2961" i="4"/>
  <c r="K386" i="4"/>
  <c r="L386" i="4"/>
  <c r="M386" i="4"/>
  <c r="K2854" i="4"/>
  <c r="L2854" i="4"/>
  <c r="M2854" i="4"/>
  <c r="K2031" i="4"/>
  <c r="L2031" i="4"/>
  <c r="M2031" i="4"/>
  <c r="K3515" i="4"/>
  <c r="L3515" i="4"/>
  <c r="M3515" i="4"/>
  <c r="K2289" i="4"/>
  <c r="L2289" i="4"/>
  <c r="M2289" i="4"/>
  <c r="K3823" i="4"/>
  <c r="L3823" i="4"/>
  <c r="M3823" i="4"/>
  <c r="K1684" i="4"/>
  <c r="L1684" i="4"/>
  <c r="M1684" i="4"/>
  <c r="K2466" i="4"/>
  <c r="L2466" i="4"/>
  <c r="M2466" i="4"/>
  <c r="K2491" i="4"/>
  <c r="L2491" i="4"/>
  <c r="M2491" i="4"/>
  <c r="K3602" i="4"/>
  <c r="L3602" i="4"/>
  <c r="M3602" i="4"/>
  <c r="K3499" i="4"/>
  <c r="L3499" i="4"/>
  <c r="M3499" i="4"/>
  <c r="K1495" i="4"/>
  <c r="L1495" i="4"/>
  <c r="M1495" i="4"/>
  <c r="K1252" i="4"/>
  <c r="L1252" i="4"/>
  <c r="M1252" i="4"/>
  <c r="K3058" i="4"/>
  <c r="L3058" i="4"/>
  <c r="M3058" i="4"/>
  <c r="K2549" i="4"/>
  <c r="L2549" i="4"/>
  <c r="M2549" i="4"/>
  <c r="K1105" i="4"/>
  <c r="L1105" i="4"/>
  <c r="M1105" i="4"/>
  <c r="K258" i="4"/>
  <c r="L258" i="4"/>
  <c r="M258" i="4"/>
  <c r="K1645" i="4"/>
  <c r="L1645" i="4"/>
  <c r="M1645" i="4"/>
  <c r="K1575" i="4"/>
  <c r="L1575" i="4"/>
  <c r="M1575" i="4"/>
  <c r="K1372" i="4"/>
  <c r="L1372" i="4"/>
  <c r="M1372" i="4"/>
  <c r="K2574" i="4"/>
  <c r="L2574" i="4"/>
  <c r="M2574" i="4"/>
  <c r="K2706" i="4"/>
  <c r="L2706" i="4"/>
  <c r="M2706" i="4"/>
  <c r="K2622" i="4"/>
  <c r="L2622" i="4"/>
  <c r="M2622" i="4"/>
  <c r="K3403" i="4"/>
  <c r="L3403" i="4"/>
  <c r="M3403" i="4"/>
  <c r="K146" i="4"/>
  <c r="L146" i="4"/>
  <c r="M146" i="4"/>
  <c r="K1256" i="4"/>
  <c r="L1256" i="4"/>
  <c r="M1256" i="4"/>
  <c r="K1075" i="4"/>
  <c r="L1075" i="4"/>
  <c r="M1075" i="4"/>
  <c r="K1097" i="4"/>
  <c r="L1097" i="4"/>
  <c r="M1097" i="4"/>
  <c r="K2807" i="4"/>
  <c r="L2807" i="4"/>
  <c r="M2807" i="4"/>
  <c r="K1163" i="4"/>
  <c r="L1163" i="4"/>
  <c r="M1163" i="4"/>
  <c r="K477" i="4"/>
  <c r="L477" i="4"/>
  <c r="M477" i="4"/>
  <c r="K2585" i="4"/>
  <c r="L2585" i="4"/>
  <c r="M2585" i="4"/>
  <c r="K2067" i="4"/>
  <c r="L2067" i="4"/>
  <c r="M2067" i="4"/>
  <c r="K2946" i="4"/>
  <c r="L2946" i="4"/>
  <c r="M2946" i="4"/>
  <c r="K2617" i="4"/>
  <c r="L2617" i="4"/>
  <c r="M2617" i="4"/>
  <c r="K890" i="4"/>
  <c r="L890" i="4"/>
  <c r="M890" i="4"/>
  <c r="K2911" i="4"/>
  <c r="L2911" i="4"/>
  <c r="M2911" i="4"/>
  <c r="K123" i="4"/>
  <c r="L123" i="4"/>
  <c r="M123" i="4"/>
  <c r="K1842" i="4"/>
  <c r="L1842" i="4"/>
  <c r="M1842" i="4"/>
  <c r="K2794" i="4"/>
  <c r="L2794" i="4"/>
  <c r="M2794" i="4"/>
  <c r="K2431" i="4"/>
  <c r="L2431" i="4"/>
  <c r="M2431" i="4"/>
  <c r="K3627" i="4"/>
  <c r="L3627" i="4"/>
  <c r="M3627" i="4"/>
  <c r="K2879" i="4"/>
  <c r="L2879" i="4"/>
  <c r="M2879" i="4"/>
  <c r="K99" i="4"/>
  <c r="L99" i="4"/>
  <c r="M99" i="4"/>
  <c r="K188" i="4"/>
  <c r="L188" i="4"/>
  <c r="M188" i="4"/>
  <c r="K983" i="4"/>
  <c r="L983" i="4"/>
  <c r="M983" i="4"/>
  <c r="K862" i="4"/>
  <c r="L862" i="4"/>
  <c r="M862" i="4"/>
  <c r="K3511" i="4"/>
  <c r="L3511" i="4"/>
  <c r="M3511" i="4"/>
  <c r="K2451" i="4"/>
  <c r="L2451" i="4"/>
  <c r="M2451" i="4"/>
  <c r="K1508" i="4"/>
  <c r="L1508" i="4"/>
  <c r="M1508" i="4"/>
  <c r="K2636" i="4"/>
  <c r="L2636" i="4"/>
  <c r="M2636" i="4"/>
  <c r="K2279" i="4"/>
  <c r="L2279" i="4"/>
  <c r="M2279" i="4"/>
  <c r="K416" i="4"/>
  <c r="L416" i="4"/>
  <c r="M416" i="4"/>
  <c r="K2261" i="4"/>
  <c r="L2261" i="4"/>
  <c r="M2261" i="4"/>
  <c r="K2836" i="4"/>
  <c r="L2836" i="4"/>
  <c r="M2836" i="4"/>
  <c r="K1895" i="4"/>
  <c r="L1895" i="4"/>
  <c r="M1895" i="4"/>
  <c r="K3181" i="4"/>
  <c r="L3181" i="4"/>
  <c r="M3181" i="4"/>
  <c r="K769" i="4"/>
  <c r="L769" i="4"/>
  <c r="M769" i="4"/>
  <c r="K3412" i="4"/>
  <c r="L3412" i="4"/>
  <c r="M3412" i="4"/>
  <c r="K1191" i="4"/>
  <c r="L1191" i="4"/>
  <c r="M1191" i="4"/>
  <c r="L832" i="4"/>
  <c r="M832" i="4"/>
  <c r="K832" i="4"/>
  <c r="A3874" i="5" l="1"/>
  <c r="A3874" i="4"/>
  <c r="A3737" i="5" l="1"/>
  <c r="A3738" i="5"/>
  <c r="A3739" i="5"/>
  <c r="A3740" i="5"/>
  <c r="A3741" i="5"/>
  <c r="A3742" i="5"/>
  <c r="A3743" i="5"/>
  <c r="A3744" i="5"/>
  <c r="A3745" i="5"/>
  <c r="A3746" i="5"/>
  <c r="A3747" i="5"/>
  <c r="A3748" i="5"/>
  <c r="A3749" i="5"/>
  <c r="A3750" i="5"/>
  <c r="A3751" i="5"/>
  <c r="A3752" i="5"/>
  <c r="A3753" i="5"/>
  <c r="A3754" i="5"/>
  <c r="A3755" i="5"/>
  <c r="A3756" i="5"/>
  <c r="A3757" i="5"/>
  <c r="A3758" i="5"/>
  <c r="A3759" i="5"/>
  <c r="A3760" i="5"/>
  <c r="A3761" i="5"/>
  <c r="A3762" i="5"/>
  <c r="A3763" i="5"/>
  <c r="A3764" i="5"/>
  <c r="A3765" i="5"/>
  <c r="A3766" i="5"/>
  <c r="A3767" i="5"/>
  <c r="A3768" i="5"/>
  <c r="A3769" i="5"/>
  <c r="A3770" i="5"/>
  <c r="A3771" i="5"/>
  <c r="A3772" i="5"/>
  <c r="A3773" i="5"/>
  <c r="A3774" i="5"/>
  <c r="A3775" i="5"/>
  <c r="A3776" i="5"/>
  <c r="A3777" i="5"/>
  <c r="A3778" i="5"/>
  <c r="A3779" i="5"/>
  <c r="A3780" i="5"/>
  <c r="A3781" i="5"/>
  <c r="A3782" i="5"/>
  <c r="A3783" i="5"/>
  <c r="A3784" i="5"/>
  <c r="A3785" i="5"/>
  <c r="A3786" i="5"/>
  <c r="A3787" i="5"/>
  <c r="A3788" i="5"/>
  <c r="A3789" i="5"/>
  <c r="A3790" i="5"/>
  <c r="A3791" i="5"/>
  <c r="A3792" i="5"/>
  <c r="A3793" i="5"/>
  <c r="A3794" i="5"/>
  <c r="A3795" i="5"/>
  <c r="A3796" i="5"/>
  <c r="A3797" i="5"/>
  <c r="A3798" i="5"/>
  <c r="A3799" i="5"/>
  <c r="A3800" i="5"/>
  <c r="A3801" i="5"/>
  <c r="A3802" i="5"/>
  <c r="A3803" i="5"/>
  <c r="A3804" i="5"/>
  <c r="A3805" i="5"/>
  <c r="A3806" i="5"/>
  <c r="A3807" i="5"/>
  <c r="A3808" i="5"/>
  <c r="A3809" i="5"/>
  <c r="A3810" i="5"/>
  <c r="A3811" i="5"/>
  <c r="A3812" i="5"/>
  <c r="A3813" i="5"/>
  <c r="A3814" i="5"/>
  <c r="A3815" i="5"/>
  <c r="A3816" i="5"/>
  <c r="A3817" i="5"/>
  <c r="A3818" i="5"/>
  <c r="A3819" i="5"/>
  <c r="A3820" i="5"/>
  <c r="A3821" i="5"/>
  <c r="A3822" i="5"/>
  <c r="A3823" i="5"/>
  <c r="A3824" i="5"/>
  <c r="A3825" i="5"/>
  <c r="A3826" i="5"/>
  <c r="A3827" i="5"/>
  <c r="A3828" i="5"/>
  <c r="A3829" i="5"/>
  <c r="A3830" i="5"/>
  <c r="A3831" i="5"/>
  <c r="A3832" i="5"/>
  <c r="A3833" i="5"/>
  <c r="A3834" i="5"/>
  <c r="A3835" i="5"/>
  <c r="A3836" i="5"/>
  <c r="A3837" i="5"/>
  <c r="A3838" i="5"/>
  <c r="A3839" i="5"/>
  <c r="A3840" i="5"/>
  <c r="A3841" i="5"/>
  <c r="A3842" i="5"/>
  <c r="A3843" i="5"/>
  <c r="A3844" i="5"/>
  <c r="A3845" i="5"/>
  <c r="A3846" i="5"/>
  <c r="A3847" i="5"/>
  <c r="A3848" i="5"/>
  <c r="A3849" i="5"/>
  <c r="A3850" i="5"/>
  <c r="A3851" i="5"/>
  <c r="A3852" i="5"/>
  <c r="A3853" i="5"/>
  <c r="A3854" i="5"/>
  <c r="A3855" i="5"/>
  <c r="A3856" i="5"/>
  <c r="A3857" i="5"/>
  <c r="A3858" i="5"/>
  <c r="A3859" i="5"/>
  <c r="A3860" i="5"/>
  <c r="A3861" i="5"/>
  <c r="A3862" i="5"/>
  <c r="A3863" i="5"/>
  <c r="A3864" i="5"/>
  <c r="A3865" i="5"/>
  <c r="A3866" i="5"/>
  <c r="A3867" i="5"/>
  <c r="A3868" i="5"/>
  <c r="A3869" i="5"/>
  <c r="A3870" i="5"/>
  <c r="A3871" i="5"/>
  <c r="A3872" i="5"/>
  <c r="A3873" i="5"/>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C54" i="9" l="1"/>
  <c r="A3599" i="5" l="1"/>
  <c r="A3600" i="5"/>
  <c r="A3601" i="5"/>
  <c r="A3602" i="5"/>
  <c r="A3603" i="5"/>
  <c r="A3604" i="5"/>
  <c r="A3605" i="5"/>
  <c r="A3606" i="5"/>
  <c r="A3607" i="5"/>
  <c r="A3608" i="5"/>
  <c r="A3609" i="5"/>
  <c r="A3610" i="5"/>
  <c r="A3611" i="5"/>
  <c r="A3612" i="5"/>
  <c r="A3613" i="5"/>
  <c r="A3614" i="5"/>
  <c r="A3615" i="5"/>
  <c r="A3616" i="5"/>
  <c r="A3617" i="5"/>
  <c r="A3618" i="5"/>
  <c r="A3619" i="5"/>
  <c r="A3620" i="5"/>
  <c r="A3621" i="5"/>
  <c r="A3622" i="5"/>
  <c r="A3623" i="5"/>
  <c r="A3624" i="5"/>
  <c r="A3625" i="5"/>
  <c r="A3626" i="5"/>
  <c r="A3627" i="5"/>
  <c r="A3628" i="5"/>
  <c r="A3629" i="5"/>
  <c r="A3630" i="5"/>
  <c r="A3631" i="5"/>
  <c r="A3632" i="5"/>
  <c r="A3633" i="5"/>
  <c r="A3634" i="5"/>
  <c r="A3635" i="5"/>
  <c r="A3636" i="5"/>
  <c r="A3637" i="5"/>
  <c r="A3638" i="5"/>
  <c r="A3639" i="5"/>
  <c r="A3640" i="5"/>
  <c r="A3641" i="5"/>
  <c r="A3642" i="5"/>
  <c r="A3643" i="5"/>
  <c r="A3644" i="5"/>
  <c r="A3645" i="5"/>
  <c r="A3646" i="5"/>
  <c r="A3647" i="5"/>
  <c r="A3648" i="5"/>
  <c r="A3649" i="5"/>
  <c r="A3650" i="5"/>
  <c r="A3651" i="5"/>
  <c r="A3652" i="5"/>
  <c r="A3653" i="5"/>
  <c r="A3654" i="5"/>
  <c r="A3655" i="5"/>
  <c r="A3656" i="5"/>
  <c r="A3657" i="5"/>
  <c r="A3658" i="5"/>
  <c r="A3659" i="5"/>
  <c r="A3660" i="5"/>
  <c r="A3661" i="5"/>
  <c r="A3662" i="5"/>
  <c r="A3663" i="5"/>
  <c r="A3664" i="5"/>
  <c r="A3665" i="5"/>
  <c r="A3666" i="5"/>
  <c r="A3667" i="5"/>
  <c r="A3668" i="5"/>
  <c r="A3669" i="5"/>
  <c r="A3670" i="5"/>
  <c r="A3671" i="5"/>
  <c r="A3672" i="5"/>
  <c r="A3673" i="5"/>
  <c r="A3674" i="5"/>
  <c r="A3675" i="5"/>
  <c r="A3676" i="5"/>
  <c r="A3677" i="5"/>
  <c r="A3678" i="5"/>
  <c r="A3679" i="5"/>
  <c r="A3680" i="5"/>
  <c r="A3681" i="5"/>
  <c r="A3682" i="5"/>
  <c r="A3683" i="5"/>
  <c r="A3684" i="5"/>
  <c r="A3685" i="5"/>
  <c r="A3686" i="5"/>
  <c r="A3687" i="5"/>
  <c r="A3688" i="5"/>
  <c r="A3689" i="5"/>
  <c r="A3690" i="5"/>
  <c r="A3691" i="5"/>
  <c r="A3692" i="5"/>
  <c r="A3693" i="5"/>
  <c r="A3694" i="5"/>
  <c r="A3695" i="5"/>
  <c r="A3696" i="5"/>
  <c r="A3697" i="5"/>
  <c r="A3698" i="5"/>
  <c r="A3699" i="5"/>
  <c r="A3700" i="5"/>
  <c r="A3701" i="5"/>
  <c r="A3702" i="5"/>
  <c r="A3703" i="5"/>
  <c r="A3704" i="5"/>
  <c r="A3705" i="5"/>
  <c r="A3706" i="5"/>
  <c r="A3707" i="5"/>
  <c r="A3708" i="5"/>
  <c r="A3709" i="5"/>
  <c r="A3710" i="5"/>
  <c r="A3711" i="5"/>
  <c r="A3712" i="5"/>
  <c r="A3713" i="5"/>
  <c r="A3714" i="5"/>
  <c r="A3715" i="5"/>
  <c r="A3716" i="5"/>
  <c r="A3717" i="5"/>
  <c r="A3718" i="5"/>
  <c r="A3719" i="5"/>
  <c r="A3720" i="5"/>
  <c r="A3721" i="5"/>
  <c r="A3722" i="5"/>
  <c r="A3723" i="5"/>
  <c r="A3724" i="5"/>
  <c r="A3725" i="5"/>
  <c r="A3726" i="5"/>
  <c r="A3727" i="5"/>
  <c r="A3728" i="5"/>
  <c r="A3729" i="5"/>
  <c r="A3730" i="5"/>
  <c r="A3731" i="5"/>
  <c r="A3732" i="5"/>
  <c r="A3733" i="5"/>
  <c r="A3734" i="5"/>
  <c r="A3735" i="5"/>
  <c r="A3736" i="5"/>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601" i="4"/>
  <c r="A3602" i="4"/>
  <c r="A3603" i="4"/>
  <c r="A3604" i="4"/>
  <c r="A3605" i="4"/>
  <c r="A3606" i="4"/>
  <c r="A3607" i="4"/>
  <c r="A3608" i="4"/>
  <c r="A3609" i="4"/>
  <c r="A3610" i="4"/>
  <c r="A3598" i="5" l="1"/>
  <c r="A3598" i="4"/>
  <c r="A3599" i="4"/>
  <c r="A3600" i="4"/>
  <c r="A3377" i="5" l="1"/>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A3408" i="5"/>
  <c r="A3409" i="5"/>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A3439" i="5"/>
  <c r="A3440" i="5"/>
  <c r="A3441" i="5"/>
  <c r="A3442" i="5"/>
  <c r="A3443" i="5"/>
  <c r="A3444" i="5"/>
  <c r="A3445" i="5"/>
  <c r="A3446" i="5"/>
  <c r="A3447" i="5"/>
  <c r="A3448" i="5"/>
  <c r="A3449" i="5"/>
  <c r="A3450"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A3578" i="5"/>
  <c r="A3579" i="5"/>
  <c r="A3580" i="5"/>
  <c r="A3581" i="5"/>
  <c r="A3582" i="5"/>
  <c r="A3583" i="5"/>
  <c r="A3584" i="5"/>
  <c r="A3585" i="5"/>
  <c r="A3586" i="5"/>
  <c r="A3587" i="5"/>
  <c r="A3588" i="5"/>
  <c r="A3589" i="5"/>
  <c r="A3590" i="5"/>
  <c r="A3591" i="5"/>
  <c r="A3592" i="5"/>
  <c r="A3593" i="5"/>
  <c r="A3594" i="5"/>
  <c r="A3595" i="5"/>
  <c r="A3596" i="5"/>
  <c r="A3597" i="5"/>
  <c r="A3452" i="4" l="1"/>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45" i="4"/>
  <c r="A44" i="5" l="1"/>
  <c r="A3375" i="5"/>
  <c r="A3376" i="5"/>
  <c r="A44" i="4"/>
  <c r="A3440" i="4"/>
  <c r="A3441" i="4"/>
  <c r="A3442" i="4"/>
  <c r="A3443" i="4"/>
  <c r="A3444" i="4"/>
  <c r="A3445" i="4"/>
  <c r="A3446" i="4"/>
  <c r="A3447" i="4"/>
  <c r="A3448" i="4"/>
  <c r="A3449" i="4"/>
  <c r="A3450" i="4"/>
  <c r="A3451" i="4"/>
  <c r="A42" i="4" l="1"/>
  <c r="A43" i="4"/>
  <c r="A46" i="4"/>
  <c r="A41" i="4" l="1"/>
  <c r="A41" i="5"/>
  <c r="A42" i="5"/>
  <c r="D534" i="10" l="1"/>
  <c r="C534" i="10"/>
  <c r="D486" i="10"/>
  <c r="C486" i="10"/>
  <c r="D438" i="10"/>
  <c r="C438" i="10"/>
  <c r="D390" i="10"/>
  <c r="C390" i="10"/>
  <c r="D342" i="10"/>
  <c r="C342" i="10"/>
  <c r="D294" i="10"/>
  <c r="C294" i="10"/>
  <c r="D246" i="10"/>
  <c r="C246" i="10"/>
  <c r="D198" i="10"/>
  <c r="C198" i="10"/>
  <c r="D150" i="10"/>
  <c r="C150" i="10"/>
  <c r="D102" i="10"/>
  <c r="C102" i="10"/>
  <c r="D54" i="10"/>
  <c r="C54" i="10"/>
  <c r="A3361" i="5"/>
  <c r="A3362" i="5"/>
  <c r="A3363" i="5"/>
  <c r="A3364" i="5"/>
  <c r="A3365" i="5"/>
  <c r="A3366" i="5"/>
  <c r="A3367" i="5"/>
  <c r="A3368" i="5"/>
  <c r="A3369" i="5"/>
  <c r="A3370" i="5"/>
  <c r="A3371" i="5"/>
  <c r="A3372" i="5"/>
  <c r="A3373" i="5"/>
  <c r="A3374" i="5"/>
  <c r="A39" i="4"/>
  <c r="A38" i="5"/>
  <c r="A38" i="4"/>
  <c r="A37" i="5"/>
  <c r="A37" i="4"/>
  <c r="A40"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36" i="5"/>
  <c r="A36" i="4"/>
  <c r="K531" i="10"/>
  <c r="K483" i="10"/>
  <c r="K435" i="10"/>
  <c r="K387" i="10"/>
  <c r="K339" i="10"/>
  <c r="K291" i="10"/>
  <c r="K243" i="10"/>
  <c r="K195" i="10"/>
  <c r="K147" i="10"/>
  <c r="K99" i="10"/>
  <c r="K51" i="10"/>
  <c r="K3" i="10"/>
  <c r="B533" i="10"/>
  <c r="B485" i="10"/>
  <c r="B437" i="10"/>
  <c r="B389" i="10"/>
  <c r="B341" i="10"/>
  <c r="B293" i="10"/>
  <c r="B245" i="10"/>
  <c r="B197" i="10"/>
  <c r="B149" i="10"/>
  <c r="B101" i="10"/>
  <c r="A35" i="5"/>
  <c r="A35" i="4"/>
  <c r="A1" i="6"/>
  <c r="B1" i="5"/>
  <c r="A62" i="5"/>
  <c r="A63" i="5"/>
  <c r="A64"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8" i="5"/>
  <c r="A9" i="5"/>
  <c r="A10" i="5"/>
  <c r="A11" i="5"/>
  <c r="A12" i="5"/>
  <c r="A13" i="5"/>
  <c r="A14" i="5"/>
  <c r="A15" i="5"/>
  <c r="A16" i="5"/>
  <c r="A17" i="5"/>
  <c r="A18" i="5"/>
  <c r="A19" i="5"/>
  <c r="A20" i="5"/>
  <c r="A21" i="5"/>
  <c r="A22" i="5"/>
  <c r="A23" i="5"/>
  <c r="A24" i="5"/>
  <c r="A25" i="5"/>
  <c r="A26" i="5"/>
  <c r="A27" i="5"/>
  <c r="A28" i="5"/>
  <c r="A29" i="5"/>
  <c r="A30" i="5"/>
  <c r="A31" i="5"/>
  <c r="A32" i="5"/>
  <c r="A33"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360" i="5"/>
  <c r="A34" i="4"/>
  <c r="A8" i="4"/>
  <c r="A9" i="4"/>
  <c r="A10" i="4"/>
  <c r="A11" i="4"/>
  <c r="A12" i="4"/>
  <c r="A13" i="4"/>
  <c r="A14" i="4"/>
  <c r="A15" i="4"/>
  <c r="A16" i="4"/>
  <c r="A17" i="4"/>
  <c r="A18" i="4"/>
  <c r="A19" i="4"/>
  <c r="A20" i="4"/>
  <c r="A21" i="4"/>
  <c r="A22" i="4"/>
  <c r="A23" i="4"/>
  <c r="A24" i="4"/>
  <c r="A25" i="4"/>
  <c r="A26" i="4"/>
  <c r="A27" i="4"/>
  <c r="A28" i="4"/>
  <c r="A29" i="4"/>
  <c r="A30" i="4"/>
  <c r="A31" i="4"/>
  <c r="A32" i="4"/>
  <c r="A33"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34" i="5"/>
  <c r="A39" i="5"/>
  <c r="A40" i="5"/>
  <c r="A43" i="5"/>
  <c r="A45" i="5"/>
  <c r="A46" i="5"/>
  <c r="A47" i="5"/>
  <c r="A48" i="5"/>
  <c r="A49" i="5"/>
  <c r="A50" i="5"/>
  <c r="A51" i="5"/>
  <c r="A52" i="5"/>
  <c r="A53" i="5"/>
  <c r="A54" i="5"/>
  <c r="A55" i="5"/>
  <c r="A56" i="5"/>
  <c r="A57" i="5"/>
  <c r="A58" i="5"/>
  <c r="A59" i="5"/>
  <c r="A60" i="5"/>
  <c r="A61" i="5"/>
  <c r="A65" i="5"/>
  <c r="D60" i="9" l="1"/>
  <c r="D68" i="9"/>
  <c r="D76" i="9"/>
  <c r="D84" i="9"/>
  <c r="D92" i="9"/>
  <c r="D61" i="9"/>
  <c r="D69" i="9"/>
  <c r="D77" i="9"/>
  <c r="D85" i="9"/>
  <c r="D93" i="9"/>
  <c r="D62" i="9"/>
  <c r="D70" i="9"/>
  <c r="D78" i="9"/>
  <c r="D86" i="9"/>
  <c r="D94" i="9"/>
  <c r="D63" i="9"/>
  <c r="D71" i="9"/>
  <c r="D79" i="9"/>
  <c r="D87" i="9"/>
  <c r="D95" i="9"/>
  <c r="D64" i="9"/>
  <c r="D72" i="9"/>
  <c r="D80" i="9"/>
  <c r="D88" i="9"/>
  <c r="D96" i="9"/>
  <c r="D57" i="9"/>
  <c r="D65" i="9"/>
  <c r="D73" i="9"/>
  <c r="D81" i="9"/>
  <c r="D89" i="9"/>
  <c r="D56" i="9"/>
  <c r="D58" i="9"/>
  <c r="D66" i="9"/>
  <c r="D74" i="9"/>
  <c r="D82" i="9"/>
  <c r="D90" i="9"/>
  <c r="D59" i="9"/>
  <c r="D67" i="9"/>
  <c r="D75" i="9"/>
  <c r="D83" i="9"/>
  <c r="D91" i="9"/>
  <c r="D10" i="10"/>
  <c r="C13" i="10"/>
  <c r="E15" i="10"/>
  <c r="D18" i="10"/>
  <c r="C21" i="10"/>
  <c r="E23" i="10"/>
  <c r="D26" i="10"/>
  <c r="C29" i="10"/>
  <c r="E31" i="10"/>
  <c r="D34" i="10"/>
  <c r="C37" i="10"/>
  <c r="E39" i="10"/>
  <c r="D42" i="10"/>
  <c r="C45" i="10"/>
  <c r="E47" i="10"/>
  <c r="D8" i="9"/>
  <c r="D16" i="9"/>
  <c r="D24" i="9"/>
  <c r="D32" i="9"/>
  <c r="D40" i="9"/>
  <c r="D7" i="9"/>
  <c r="C12" i="10"/>
  <c r="C36" i="10"/>
  <c r="D8" i="10"/>
  <c r="E10" i="10"/>
  <c r="D13" i="10"/>
  <c r="C16" i="10"/>
  <c r="E18" i="10"/>
  <c r="D21" i="10"/>
  <c r="C24" i="10"/>
  <c r="E26" i="10"/>
  <c r="D29" i="10"/>
  <c r="C32" i="10"/>
  <c r="E34" i="10"/>
  <c r="D37" i="10"/>
  <c r="C40" i="10"/>
  <c r="E42" i="10"/>
  <c r="D45" i="10"/>
  <c r="C48" i="10"/>
  <c r="O35" i="10" s="1"/>
  <c r="D9" i="9"/>
  <c r="D17" i="9"/>
  <c r="D25" i="9"/>
  <c r="D33" i="9"/>
  <c r="D41" i="9"/>
  <c r="E22" i="10"/>
  <c r="D33" i="10"/>
  <c r="E46" i="10"/>
  <c r="D45" i="9"/>
  <c r="C11" i="10"/>
  <c r="E13" i="10"/>
  <c r="D16" i="10"/>
  <c r="C19" i="10"/>
  <c r="E21" i="10"/>
  <c r="D24" i="10"/>
  <c r="C27" i="10"/>
  <c r="E29" i="10"/>
  <c r="D32" i="10"/>
  <c r="C35" i="10"/>
  <c r="E37" i="10"/>
  <c r="D40" i="10"/>
  <c r="C43" i="10"/>
  <c r="E45" i="10"/>
  <c r="D48" i="10"/>
  <c r="D10" i="9"/>
  <c r="D18" i="9"/>
  <c r="D26" i="9"/>
  <c r="D34" i="9"/>
  <c r="D42" i="9"/>
  <c r="E14" i="10"/>
  <c r="E30" i="10"/>
  <c r="D21" i="9"/>
  <c r="D11" i="10"/>
  <c r="C14" i="10"/>
  <c r="E16" i="10"/>
  <c r="D19" i="10"/>
  <c r="C22" i="10"/>
  <c r="E24" i="10"/>
  <c r="D27" i="10"/>
  <c r="P41" i="10" s="1"/>
  <c r="C30" i="10"/>
  <c r="E32" i="10"/>
  <c r="D35" i="10"/>
  <c r="C38" i="10"/>
  <c r="E40" i="10"/>
  <c r="D43" i="10"/>
  <c r="C46" i="10"/>
  <c r="E48" i="10"/>
  <c r="Q35" i="10" s="1"/>
  <c r="D11" i="9"/>
  <c r="D19" i="9"/>
  <c r="D27" i="9"/>
  <c r="D35" i="9"/>
  <c r="D43" i="9"/>
  <c r="D25" i="10"/>
  <c r="C9" i="10"/>
  <c r="E11" i="10"/>
  <c r="D14" i="10"/>
  <c r="C17" i="10"/>
  <c r="E19" i="10"/>
  <c r="D22" i="10"/>
  <c r="C25" i="10"/>
  <c r="E27" i="10"/>
  <c r="D30" i="10"/>
  <c r="C33" i="10"/>
  <c r="E35" i="10"/>
  <c r="D38" i="10"/>
  <c r="C41" i="10"/>
  <c r="E43" i="10"/>
  <c r="D46" i="10"/>
  <c r="E8" i="10"/>
  <c r="D12" i="9"/>
  <c r="D20" i="9"/>
  <c r="D28" i="9"/>
  <c r="D36" i="9"/>
  <c r="D44" i="9"/>
  <c r="D17" i="10"/>
  <c r="C28" i="10"/>
  <c r="C44" i="10"/>
  <c r="D37" i="9"/>
  <c r="E9" i="10"/>
  <c r="D12" i="10"/>
  <c r="C15" i="10"/>
  <c r="E17" i="10"/>
  <c r="D20" i="10"/>
  <c r="C23" i="10"/>
  <c r="E25" i="10"/>
  <c r="D28" i="10"/>
  <c r="C31" i="10"/>
  <c r="E33" i="10"/>
  <c r="D36" i="10"/>
  <c r="C39" i="10"/>
  <c r="E41" i="10"/>
  <c r="D44" i="10"/>
  <c r="C47" i="10"/>
  <c r="C8" i="10"/>
  <c r="D14" i="9"/>
  <c r="D22" i="9"/>
  <c r="D30" i="9"/>
  <c r="D38" i="9"/>
  <c r="D46" i="9"/>
  <c r="C20" i="10"/>
  <c r="E38" i="10"/>
  <c r="D29" i="9"/>
  <c r="C10" i="10"/>
  <c r="E12" i="10"/>
  <c r="D15" i="10"/>
  <c r="C18" i="10"/>
  <c r="E20" i="10"/>
  <c r="D23" i="10"/>
  <c r="C26" i="10"/>
  <c r="E28" i="10"/>
  <c r="D31" i="10"/>
  <c r="C34" i="10"/>
  <c r="E36" i="10"/>
  <c r="D39" i="10"/>
  <c r="C42" i="10"/>
  <c r="O39" i="10" s="1"/>
  <c r="E44" i="10"/>
  <c r="D47" i="10"/>
  <c r="D15" i="9"/>
  <c r="D23" i="9"/>
  <c r="D31" i="9"/>
  <c r="D39" i="9"/>
  <c r="D47" i="9"/>
  <c r="D9" i="10"/>
  <c r="D41" i="10"/>
  <c r="D13" i="9"/>
  <c r="C527" i="10"/>
  <c r="E489" i="10"/>
  <c r="D492" i="10"/>
  <c r="C495" i="10"/>
  <c r="E497" i="10"/>
  <c r="D500" i="10"/>
  <c r="C503" i="10"/>
  <c r="E505" i="10"/>
  <c r="D508" i="10"/>
  <c r="C511" i="10"/>
  <c r="E513" i="10"/>
  <c r="D516" i="10"/>
  <c r="C519" i="10"/>
  <c r="E521" i="10"/>
  <c r="D524" i="10"/>
  <c r="E487" i="10"/>
  <c r="D442" i="10"/>
  <c r="C445" i="10"/>
  <c r="E447" i="10"/>
  <c r="D450" i="10"/>
  <c r="C453" i="10"/>
  <c r="E455" i="10"/>
  <c r="D458" i="10"/>
  <c r="C461" i="10"/>
  <c r="E463" i="10"/>
  <c r="D466" i="10"/>
  <c r="C469" i="10"/>
  <c r="E471" i="10"/>
  <c r="D474" i="10"/>
  <c r="C477" i="10"/>
  <c r="C439" i="10"/>
  <c r="D393" i="10"/>
  <c r="C396" i="10"/>
  <c r="E398" i="10"/>
  <c r="D401" i="10"/>
  <c r="C404" i="10"/>
  <c r="E406" i="10"/>
  <c r="D409" i="10"/>
  <c r="C412" i="10"/>
  <c r="E414" i="10"/>
  <c r="D417" i="10"/>
  <c r="C420" i="10"/>
  <c r="E422" i="10"/>
  <c r="D425" i="10"/>
  <c r="C428" i="10"/>
  <c r="E430" i="10"/>
  <c r="D345" i="10"/>
  <c r="C348" i="10"/>
  <c r="E350" i="10"/>
  <c r="D353" i="10"/>
  <c r="C356" i="10"/>
  <c r="E358" i="10"/>
  <c r="D361" i="10"/>
  <c r="C364" i="10"/>
  <c r="E366" i="10"/>
  <c r="D369" i="10"/>
  <c r="C372" i="10"/>
  <c r="D527" i="10"/>
  <c r="C490" i="10"/>
  <c r="E492" i="10"/>
  <c r="D495" i="10"/>
  <c r="C498" i="10"/>
  <c r="E500" i="10"/>
  <c r="D503" i="10"/>
  <c r="C506" i="10"/>
  <c r="E508" i="10"/>
  <c r="D511" i="10"/>
  <c r="C514" i="10"/>
  <c r="E516" i="10"/>
  <c r="D519" i="10"/>
  <c r="C522" i="10"/>
  <c r="O520" i="10" s="1"/>
  <c r="E524" i="10"/>
  <c r="D487" i="10"/>
  <c r="C440" i="10"/>
  <c r="E442" i="10"/>
  <c r="D445" i="10"/>
  <c r="C448" i="10"/>
  <c r="E450" i="10"/>
  <c r="D453" i="10"/>
  <c r="C456" i="10"/>
  <c r="E458" i="10"/>
  <c r="D461" i="10"/>
  <c r="C464" i="10"/>
  <c r="E466" i="10"/>
  <c r="D469" i="10"/>
  <c r="P473" i="10" s="1"/>
  <c r="C472" i="10"/>
  <c r="E474" i="10"/>
  <c r="D477" i="10"/>
  <c r="C431" i="10"/>
  <c r="E393" i="10"/>
  <c r="D396" i="10"/>
  <c r="C399" i="10"/>
  <c r="E401" i="10"/>
  <c r="D404" i="10"/>
  <c r="C407" i="10"/>
  <c r="E409" i="10"/>
  <c r="D412" i="10"/>
  <c r="C415" i="10"/>
  <c r="E417" i="10"/>
  <c r="D420" i="10"/>
  <c r="C423" i="10"/>
  <c r="E425" i="10"/>
  <c r="D428" i="10"/>
  <c r="E391" i="10"/>
  <c r="E345" i="10"/>
  <c r="D348" i="10"/>
  <c r="C351" i="10"/>
  <c r="E353" i="10"/>
  <c r="D356" i="10"/>
  <c r="C359" i="10"/>
  <c r="E361" i="10"/>
  <c r="D364" i="10"/>
  <c r="C367" i="10"/>
  <c r="E369" i="10"/>
  <c r="D372" i="10"/>
  <c r="E527" i="10"/>
  <c r="D490" i="10"/>
  <c r="C493" i="10"/>
  <c r="E495" i="10"/>
  <c r="D498" i="10"/>
  <c r="C501" i="10"/>
  <c r="E503" i="10"/>
  <c r="D506" i="10"/>
  <c r="C509" i="10"/>
  <c r="E511" i="10"/>
  <c r="D514" i="10"/>
  <c r="C517" i="10"/>
  <c r="O521" i="10" s="1"/>
  <c r="E519" i="10"/>
  <c r="D522" i="10"/>
  <c r="P520" i="10" s="1"/>
  <c r="C525" i="10"/>
  <c r="C487" i="10"/>
  <c r="D440" i="10"/>
  <c r="C443" i="10"/>
  <c r="E445" i="10"/>
  <c r="D448" i="10"/>
  <c r="C451" i="10"/>
  <c r="E453" i="10"/>
  <c r="D456" i="10"/>
  <c r="C459" i="10"/>
  <c r="E461" i="10"/>
  <c r="D464" i="10"/>
  <c r="C467" i="10"/>
  <c r="E469" i="10"/>
  <c r="D472" i="10"/>
  <c r="C475" i="10"/>
  <c r="E477" i="10"/>
  <c r="D431" i="10"/>
  <c r="C394" i="10"/>
  <c r="E396" i="10"/>
  <c r="D399" i="10"/>
  <c r="C402" i="10"/>
  <c r="E404" i="10"/>
  <c r="D407" i="10"/>
  <c r="C410" i="10"/>
  <c r="E412" i="10"/>
  <c r="D415" i="10"/>
  <c r="C418" i="10"/>
  <c r="E420" i="10"/>
  <c r="D423" i="10"/>
  <c r="C426" i="10"/>
  <c r="O424" i="10" s="1"/>
  <c r="E428" i="10"/>
  <c r="D391" i="10"/>
  <c r="C346" i="10"/>
  <c r="E348" i="10"/>
  <c r="D351" i="10"/>
  <c r="C354" i="10"/>
  <c r="E356" i="10"/>
  <c r="D359" i="10"/>
  <c r="C362" i="10"/>
  <c r="E364" i="10"/>
  <c r="D367" i="10"/>
  <c r="C370" i="10"/>
  <c r="E372" i="10"/>
  <c r="C488" i="10"/>
  <c r="E490" i="10"/>
  <c r="D493" i="10"/>
  <c r="C496" i="10"/>
  <c r="E498" i="10"/>
  <c r="D501" i="10"/>
  <c r="C504" i="10"/>
  <c r="E506" i="10"/>
  <c r="D509" i="10"/>
  <c r="C512" i="10"/>
  <c r="E514" i="10"/>
  <c r="D517" i="10"/>
  <c r="C520" i="10"/>
  <c r="E522" i="10"/>
  <c r="Q520" i="10" s="1"/>
  <c r="D525" i="10"/>
  <c r="C479" i="10"/>
  <c r="E440" i="10"/>
  <c r="D443" i="10"/>
  <c r="C446" i="10"/>
  <c r="E448" i="10"/>
  <c r="D451" i="10"/>
  <c r="C454" i="10"/>
  <c r="E456" i="10"/>
  <c r="D459" i="10"/>
  <c r="P474" i="10" s="1"/>
  <c r="C462" i="10"/>
  <c r="E464" i="10"/>
  <c r="D467" i="10"/>
  <c r="C470" i="10"/>
  <c r="E472" i="10"/>
  <c r="D475" i="10"/>
  <c r="C478" i="10"/>
  <c r="O468" i="10" s="1"/>
  <c r="E431" i="10"/>
  <c r="D394" i="10"/>
  <c r="C397" i="10"/>
  <c r="E399" i="10"/>
  <c r="D402" i="10"/>
  <c r="C405" i="10"/>
  <c r="E407" i="10"/>
  <c r="D410" i="10"/>
  <c r="C413" i="10"/>
  <c r="E415" i="10"/>
  <c r="D418" i="10"/>
  <c r="C421" i="10"/>
  <c r="O425" i="10" s="1"/>
  <c r="E423" i="10"/>
  <c r="D426" i="10"/>
  <c r="P424" i="10" s="1"/>
  <c r="C429" i="10"/>
  <c r="C391" i="10"/>
  <c r="D346" i="10"/>
  <c r="D488" i="10"/>
  <c r="C491" i="10"/>
  <c r="E493" i="10"/>
  <c r="D496" i="10"/>
  <c r="C499" i="10"/>
  <c r="E501" i="10"/>
  <c r="D504" i="10"/>
  <c r="C507" i="10"/>
  <c r="O522" i="10" s="1"/>
  <c r="E509" i="10"/>
  <c r="D512" i="10"/>
  <c r="C515" i="10"/>
  <c r="E517" i="10"/>
  <c r="Q521" i="10" s="1"/>
  <c r="D520" i="10"/>
  <c r="C523" i="10"/>
  <c r="E525" i="10"/>
  <c r="D479" i="10"/>
  <c r="C441" i="10"/>
  <c r="E443" i="10"/>
  <c r="D446" i="10"/>
  <c r="C449" i="10"/>
  <c r="E451" i="10"/>
  <c r="D454" i="10"/>
  <c r="C457" i="10"/>
  <c r="E459" i="10"/>
  <c r="D462" i="10"/>
  <c r="C465" i="10"/>
  <c r="E467" i="10"/>
  <c r="D470" i="10"/>
  <c r="C473" i="10"/>
  <c r="E475" i="10"/>
  <c r="D478" i="10"/>
  <c r="C392" i="10"/>
  <c r="E394" i="10"/>
  <c r="D397" i="10"/>
  <c r="C400" i="10"/>
  <c r="E402" i="10"/>
  <c r="D405" i="10"/>
  <c r="C408" i="10"/>
  <c r="E410" i="10"/>
  <c r="D413" i="10"/>
  <c r="C416" i="10"/>
  <c r="E418" i="10"/>
  <c r="D421" i="10"/>
  <c r="P425" i="10" s="1"/>
  <c r="C424" i="10"/>
  <c r="E426" i="10"/>
  <c r="Q424" i="10" s="1"/>
  <c r="D429" i="10"/>
  <c r="C344" i="10"/>
  <c r="E346" i="10"/>
  <c r="E488" i="10"/>
  <c r="D491" i="10"/>
  <c r="C494" i="10"/>
  <c r="E496" i="10"/>
  <c r="D499" i="10"/>
  <c r="C502" i="10"/>
  <c r="E504" i="10"/>
  <c r="D507" i="10"/>
  <c r="P522" i="10" s="1"/>
  <c r="C510" i="10"/>
  <c r="E512" i="10"/>
  <c r="D515" i="10"/>
  <c r="C518" i="10"/>
  <c r="E520" i="10"/>
  <c r="D523" i="10"/>
  <c r="C526" i="10"/>
  <c r="E479" i="10"/>
  <c r="D441" i="10"/>
  <c r="C444" i="10"/>
  <c r="E446" i="10"/>
  <c r="D449" i="10"/>
  <c r="C452" i="10"/>
  <c r="E454" i="10"/>
  <c r="D457" i="10"/>
  <c r="C460" i="10"/>
  <c r="E462" i="10"/>
  <c r="D465" i="10"/>
  <c r="C468" i="10"/>
  <c r="E470" i="10"/>
  <c r="D473" i="10"/>
  <c r="C476" i="10"/>
  <c r="E478" i="10"/>
  <c r="Q468" i="10" s="1"/>
  <c r="D392" i="10"/>
  <c r="C395" i="10"/>
  <c r="E397" i="10"/>
  <c r="D400" i="10"/>
  <c r="C403" i="10"/>
  <c r="E405" i="10"/>
  <c r="D408" i="10"/>
  <c r="C411" i="10"/>
  <c r="O426" i="10" s="1"/>
  <c r="E413" i="10"/>
  <c r="D416" i="10"/>
  <c r="C419" i="10"/>
  <c r="E421" i="10"/>
  <c r="Q425" i="10" s="1"/>
  <c r="D424" i="10"/>
  <c r="C427" i="10"/>
  <c r="E429" i="10"/>
  <c r="D344" i="10"/>
  <c r="C347" i="10"/>
  <c r="E349" i="10"/>
  <c r="D352" i="10"/>
  <c r="C355" i="10"/>
  <c r="E357" i="10"/>
  <c r="D360" i="10"/>
  <c r="C363" i="10"/>
  <c r="E365" i="10"/>
  <c r="C489" i="10"/>
  <c r="E491" i="10"/>
  <c r="D494" i="10"/>
  <c r="C497" i="10"/>
  <c r="E499" i="10"/>
  <c r="D502" i="10"/>
  <c r="C505" i="10"/>
  <c r="E507" i="10"/>
  <c r="Q522" i="10" s="1"/>
  <c r="D510" i="10"/>
  <c r="C513" i="10"/>
  <c r="E515" i="10"/>
  <c r="D518" i="10"/>
  <c r="C521" i="10"/>
  <c r="E523" i="10"/>
  <c r="D526" i="10"/>
  <c r="E441" i="10"/>
  <c r="D444" i="10"/>
  <c r="C447" i="10"/>
  <c r="E449" i="10"/>
  <c r="D452" i="10"/>
  <c r="C455" i="10"/>
  <c r="E457" i="10"/>
  <c r="D460" i="10"/>
  <c r="C463" i="10"/>
  <c r="E465" i="10"/>
  <c r="D468" i="10"/>
  <c r="C471" i="10"/>
  <c r="E473" i="10"/>
  <c r="D476" i="10"/>
  <c r="E439" i="10"/>
  <c r="E392" i="10"/>
  <c r="D395" i="10"/>
  <c r="C398" i="10"/>
  <c r="E400" i="10"/>
  <c r="D403" i="10"/>
  <c r="C406" i="10"/>
  <c r="E408" i="10"/>
  <c r="D411" i="10"/>
  <c r="P426" i="10" s="1"/>
  <c r="C414" i="10"/>
  <c r="E416" i="10"/>
  <c r="D419" i="10"/>
  <c r="C422" i="10"/>
  <c r="E424" i="10"/>
  <c r="D427" i="10"/>
  <c r="C430" i="10"/>
  <c r="E344" i="10"/>
  <c r="D347" i="10"/>
  <c r="C350" i="10"/>
  <c r="E352" i="10"/>
  <c r="D355" i="10"/>
  <c r="C358" i="10"/>
  <c r="E360" i="10"/>
  <c r="D363" i="10"/>
  <c r="C366" i="10"/>
  <c r="D489" i="10"/>
  <c r="C492" i="10"/>
  <c r="E494" i="10"/>
  <c r="D497" i="10"/>
  <c r="C500" i="10"/>
  <c r="E502" i="10"/>
  <c r="D505" i="10"/>
  <c r="C508" i="10"/>
  <c r="E510" i="10"/>
  <c r="D513" i="10"/>
  <c r="C516" i="10"/>
  <c r="E518" i="10"/>
  <c r="D521" i="10"/>
  <c r="C524" i="10"/>
  <c r="E526" i="10"/>
  <c r="C442" i="10"/>
  <c r="E444" i="10"/>
  <c r="D447" i="10"/>
  <c r="C450" i="10"/>
  <c r="E452" i="10"/>
  <c r="D455" i="10"/>
  <c r="C458" i="10"/>
  <c r="E460" i="10"/>
  <c r="D463" i="10"/>
  <c r="C466" i="10"/>
  <c r="E468" i="10"/>
  <c r="D471" i="10"/>
  <c r="C474" i="10"/>
  <c r="O472" i="10" s="1"/>
  <c r="E476" i="10"/>
  <c r="D439" i="10"/>
  <c r="C393" i="10"/>
  <c r="E395" i="10"/>
  <c r="D398" i="10"/>
  <c r="C401" i="10"/>
  <c r="E403" i="10"/>
  <c r="D406" i="10"/>
  <c r="C409" i="10"/>
  <c r="E411" i="10"/>
  <c r="Q426" i="10" s="1"/>
  <c r="D414" i="10"/>
  <c r="C417" i="10"/>
  <c r="E419" i="10"/>
  <c r="D422" i="10"/>
  <c r="C425" i="10"/>
  <c r="E427" i="10"/>
  <c r="D430" i="10"/>
  <c r="C345" i="10"/>
  <c r="E347" i="10"/>
  <c r="D350" i="10"/>
  <c r="C353" i="10"/>
  <c r="E355" i="10"/>
  <c r="D358" i="10"/>
  <c r="C361" i="10"/>
  <c r="E363" i="10"/>
  <c r="D366" i="10"/>
  <c r="D357" i="10"/>
  <c r="C368" i="10"/>
  <c r="E371" i="10"/>
  <c r="D375" i="10"/>
  <c r="C378" i="10"/>
  <c r="E380" i="10"/>
  <c r="D383" i="10"/>
  <c r="C297" i="10"/>
  <c r="E299" i="10"/>
  <c r="D302" i="10"/>
  <c r="C305" i="10"/>
  <c r="E307" i="10"/>
  <c r="D310" i="10"/>
  <c r="C313" i="10"/>
  <c r="E315" i="10"/>
  <c r="D318" i="10"/>
  <c r="C321" i="10"/>
  <c r="E323" i="10"/>
  <c r="D326" i="10"/>
  <c r="C329" i="10"/>
  <c r="E331" i="10"/>
  <c r="D334" i="10"/>
  <c r="C248" i="10"/>
  <c r="E250" i="10"/>
  <c r="D253" i="10"/>
  <c r="C256" i="10"/>
  <c r="E258" i="10"/>
  <c r="D261" i="10"/>
  <c r="C264" i="10"/>
  <c r="E266" i="10"/>
  <c r="D269" i="10"/>
  <c r="C272" i="10"/>
  <c r="E274" i="10"/>
  <c r="D277" i="10"/>
  <c r="C280" i="10"/>
  <c r="E282" i="10"/>
  <c r="D285" i="10"/>
  <c r="E247" i="10"/>
  <c r="E201" i="10"/>
  <c r="D204" i="10"/>
  <c r="C207" i="10"/>
  <c r="E209" i="10"/>
  <c r="D212" i="10"/>
  <c r="C215" i="10"/>
  <c r="E217" i="10"/>
  <c r="D220" i="10"/>
  <c r="C223" i="10"/>
  <c r="E225" i="10"/>
  <c r="D228" i="10"/>
  <c r="C231" i="10"/>
  <c r="E233" i="10"/>
  <c r="D236" i="10"/>
  <c r="C239" i="10"/>
  <c r="E152" i="10"/>
  <c r="D155" i="10"/>
  <c r="C158" i="10"/>
  <c r="E160" i="10"/>
  <c r="D163" i="10"/>
  <c r="C166" i="10"/>
  <c r="E168" i="10"/>
  <c r="D171" i="10"/>
  <c r="C174" i="10"/>
  <c r="E176" i="10"/>
  <c r="D179" i="10"/>
  <c r="C182" i="10"/>
  <c r="E184" i="10"/>
  <c r="D187" i="10"/>
  <c r="C190" i="10"/>
  <c r="C151" i="10"/>
  <c r="D106" i="10"/>
  <c r="C109" i="10"/>
  <c r="E111" i="10"/>
  <c r="D114" i="10"/>
  <c r="C117" i="10"/>
  <c r="E119" i="10"/>
  <c r="D122" i="10"/>
  <c r="C125" i="10"/>
  <c r="E127" i="10"/>
  <c r="D130" i="10"/>
  <c r="C133" i="10"/>
  <c r="E135" i="10"/>
  <c r="C349" i="10"/>
  <c r="E359" i="10"/>
  <c r="D368" i="10"/>
  <c r="C373" i="10"/>
  <c r="E375" i="10"/>
  <c r="D378" i="10"/>
  <c r="P376" i="10" s="1"/>
  <c r="C381" i="10"/>
  <c r="E383" i="10"/>
  <c r="D297" i="10"/>
  <c r="C300" i="10"/>
  <c r="E302" i="10"/>
  <c r="D305" i="10"/>
  <c r="C308" i="10"/>
  <c r="E310" i="10"/>
  <c r="D313" i="10"/>
  <c r="C316" i="10"/>
  <c r="E318" i="10"/>
  <c r="D321" i="10"/>
  <c r="C324" i="10"/>
  <c r="E326" i="10"/>
  <c r="D329" i="10"/>
  <c r="C332" i="10"/>
  <c r="E334" i="10"/>
  <c r="D248" i="10"/>
  <c r="C251" i="10"/>
  <c r="E253" i="10"/>
  <c r="D256" i="10"/>
  <c r="C259" i="10"/>
  <c r="E261" i="10"/>
  <c r="D264" i="10"/>
  <c r="C267" i="10"/>
  <c r="E269" i="10"/>
  <c r="D272" i="10"/>
  <c r="C275" i="10"/>
  <c r="E277" i="10"/>
  <c r="D280" i="10"/>
  <c r="C283" i="10"/>
  <c r="E285" i="10"/>
  <c r="D247" i="10"/>
  <c r="C202" i="10"/>
  <c r="E204" i="10"/>
  <c r="D207" i="10"/>
  <c r="C210" i="10"/>
  <c r="E212" i="10"/>
  <c r="D215" i="10"/>
  <c r="C218" i="10"/>
  <c r="E220" i="10"/>
  <c r="D223" i="10"/>
  <c r="C226" i="10"/>
  <c r="E228" i="10"/>
  <c r="D231" i="10"/>
  <c r="C234" i="10"/>
  <c r="O232" i="10" s="1"/>
  <c r="E236" i="10"/>
  <c r="D239" i="10"/>
  <c r="C153" i="10"/>
  <c r="E155" i="10"/>
  <c r="D158" i="10"/>
  <c r="C161" i="10"/>
  <c r="E163" i="10"/>
  <c r="D166" i="10"/>
  <c r="C169" i="10"/>
  <c r="E171" i="10"/>
  <c r="D174" i="10"/>
  <c r="C177" i="10"/>
  <c r="E179" i="10"/>
  <c r="D182" i="10"/>
  <c r="C185" i="10"/>
  <c r="E187" i="10"/>
  <c r="D190" i="10"/>
  <c r="C104" i="10"/>
  <c r="E106" i="10"/>
  <c r="D109" i="10"/>
  <c r="C112" i="10"/>
  <c r="E114" i="10"/>
  <c r="D117" i="10"/>
  <c r="C120" i="10"/>
  <c r="E122" i="10"/>
  <c r="D125" i="10"/>
  <c r="C128" i="10"/>
  <c r="E130" i="10"/>
  <c r="D133" i="10"/>
  <c r="C136" i="10"/>
  <c r="E138" i="10"/>
  <c r="D141" i="10"/>
  <c r="E103" i="10"/>
  <c r="D349" i="10"/>
  <c r="C360" i="10"/>
  <c r="E368" i="10"/>
  <c r="D373" i="10"/>
  <c r="P377" i="10" s="1"/>
  <c r="C376" i="10"/>
  <c r="E378" i="10"/>
  <c r="Q376" i="10" s="1"/>
  <c r="D381" i="10"/>
  <c r="E343" i="10"/>
  <c r="E297" i="10"/>
  <c r="D300" i="10"/>
  <c r="C303" i="10"/>
  <c r="E305" i="10"/>
  <c r="D308" i="10"/>
  <c r="C311" i="10"/>
  <c r="E313" i="10"/>
  <c r="D316" i="10"/>
  <c r="C319" i="10"/>
  <c r="E321" i="10"/>
  <c r="D324" i="10"/>
  <c r="C327" i="10"/>
  <c r="E329" i="10"/>
  <c r="D332" i="10"/>
  <c r="C335" i="10"/>
  <c r="E248" i="10"/>
  <c r="D251" i="10"/>
  <c r="C254" i="10"/>
  <c r="E256" i="10"/>
  <c r="D259" i="10"/>
  <c r="C262" i="10"/>
  <c r="E264" i="10"/>
  <c r="D267" i="10"/>
  <c r="C270" i="10"/>
  <c r="E272" i="10"/>
  <c r="D275" i="10"/>
  <c r="C278" i="10"/>
  <c r="E280" i="10"/>
  <c r="D283" i="10"/>
  <c r="C286" i="10"/>
  <c r="C247" i="10"/>
  <c r="D202" i="10"/>
  <c r="C205" i="10"/>
  <c r="E207" i="10"/>
  <c r="D210" i="10"/>
  <c r="C213" i="10"/>
  <c r="E215" i="10"/>
  <c r="D218" i="10"/>
  <c r="C221" i="10"/>
  <c r="E223" i="10"/>
  <c r="D226" i="10"/>
  <c r="C229" i="10"/>
  <c r="O233" i="10" s="1"/>
  <c r="E231" i="10"/>
  <c r="D234" i="10"/>
  <c r="P232" i="10" s="1"/>
  <c r="C237" i="10"/>
  <c r="E239" i="10"/>
  <c r="D153" i="10"/>
  <c r="C156" i="10"/>
  <c r="E158" i="10"/>
  <c r="D161" i="10"/>
  <c r="C164" i="10"/>
  <c r="E166" i="10"/>
  <c r="D169" i="10"/>
  <c r="C172" i="10"/>
  <c r="E174" i="10"/>
  <c r="D177" i="10"/>
  <c r="C180" i="10"/>
  <c r="E182" i="10"/>
  <c r="D185" i="10"/>
  <c r="C188" i="10"/>
  <c r="E190" i="10"/>
  <c r="D104" i="10"/>
  <c r="C107" i="10"/>
  <c r="E109" i="10"/>
  <c r="D112" i="10"/>
  <c r="C115" i="10"/>
  <c r="E117" i="10"/>
  <c r="D120" i="10"/>
  <c r="C123" i="10"/>
  <c r="E125" i="10"/>
  <c r="D128" i="10"/>
  <c r="C131" i="10"/>
  <c r="E351" i="10"/>
  <c r="D362" i="10"/>
  <c r="C369" i="10"/>
  <c r="E373" i="10"/>
  <c r="Q377" i="10" s="1"/>
  <c r="D376" i="10"/>
  <c r="C379" i="10"/>
  <c r="E381" i="10"/>
  <c r="D343" i="10"/>
  <c r="C298" i="10"/>
  <c r="E300" i="10"/>
  <c r="D303" i="10"/>
  <c r="C306" i="10"/>
  <c r="E308" i="10"/>
  <c r="D311" i="10"/>
  <c r="C314" i="10"/>
  <c r="E316" i="10"/>
  <c r="D319" i="10"/>
  <c r="C322" i="10"/>
  <c r="E324" i="10"/>
  <c r="D327" i="10"/>
  <c r="C330" i="10"/>
  <c r="E332" i="10"/>
  <c r="D335" i="10"/>
  <c r="C249" i="10"/>
  <c r="E251" i="10"/>
  <c r="D254" i="10"/>
  <c r="C257" i="10"/>
  <c r="E259" i="10"/>
  <c r="D262" i="10"/>
  <c r="C265" i="10"/>
  <c r="E267" i="10"/>
  <c r="D270" i="10"/>
  <c r="C273" i="10"/>
  <c r="E275" i="10"/>
  <c r="D278" i="10"/>
  <c r="C281" i="10"/>
  <c r="E283" i="10"/>
  <c r="D286" i="10"/>
  <c r="C200" i="10"/>
  <c r="E202" i="10"/>
  <c r="D205" i="10"/>
  <c r="C208" i="10"/>
  <c r="E210" i="10"/>
  <c r="D213" i="10"/>
  <c r="C216" i="10"/>
  <c r="E218" i="10"/>
  <c r="D221" i="10"/>
  <c r="C224" i="10"/>
  <c r="E226" i="10"/>
  <c r="D229" i="10"/>
  <c r="P233" i="10" s="1"/>
  <c r="C232" i="10"/>
  <c r="E234" i="10"/>
  <c r="D237" i="10"/>
  <c r="E199" i="10"/>
  <c r="E153" i="10"/>
  <c r="D156" i="10"/>
  <c r="C159" i="10"/>
  <c r="E161" i="10"/>
  <c r="D164" i="10"/>
  <c r="C167" i="10"/>
  <c r="E169" i="10"/>
  <c r="D172" i="10"/>
  <c r="C175" i="10"/>
  <c r="E177" i="10"/>
  <c r="D180" i="10"/>
  <c r="C183" i="10"/>
  <c r="E185" i="10"/>
  <c r="D188" i="10"/>
  <c r="C191" i="10"/>
  <c r="E104" i="10"/>
  <c r="D107" i="10"/>
  <c r="C110" i="10"/>
  <c r="E112" i="10"/>
  <c r="C352" i="10"/>
  <c r="E362" i="10"/>
  <c r="D370" i="10"/>
  <c r="C374" i="10"/>
  <c r="E376" i="10"/>
  <c r="D379" i="10"/>
  <c r="C382" i="10"/>
  <c r="C343" i="10"/>
  <c r="D298" i="10"/>
  <c r="C301" i="10"/>
  <c r="E303" i="10"/>
  <c r="D306" i="10"/>
  <c r="C309" i="10"/>
  <c r="E311" i="10"/>
  <c r="D314" i="10"/>
  <c r="C317" i="10"/>
  <c r="E319" i="10"/>
  <c r="D322" i="10"/>
  <c r="C325" i="10"/>
  <c r="O329" i="10" s="1"/>
  <c r="E327" i="10"/>
  <c r="D330" i="10"/>
  <c r="C333" i="10"/>
  <c r="E335" i="10"/>
  <c r="D249" i="10"/>
  <c r="C252" i="10"/>
  <c r="E254" i="10"/>
  <c r="D257" i="10"/>
  <c r="C260" i="10"/>
  <c r="E262" i="10"/>
  <c r="D265" i="10"/>
  <c r="C268" i="10"/>
  <c r="E270" i="10"/>
  <c r="D273" i="10"/>
  <c r="C276" i="10"/>
  <c r="E278" i="10"/>
  <c r="D281" i="10"/>
  <c r="C284" i="10"/>
  <c r="E286" i="10"/>
  <c r="D200" i="10"/>
  <c r="C203" i="10"/>
  <c r="E205" i="10"/>
  <c r="D208" i="10"/>
  <c r="C211" i="10"/>
  <c r="E213" i="10"/>
  <c r="D216" i="10"/>
  <c r="C219" i="10"/>
  <c r="O234" i="10" s="1"/>
  <c r="E221" i="10"/>
  <c r="D224" i="10"/>
  <c r="C227" i="10"/>
  <c r="E229" i="10"/>
  <c r="D232" i="10"/>
  <c r="C235" i="10"/>
  <c r="E237" i="10"/>
  <c r="D199" i="10"/>
  <c r="C154" i="10"/>
  <c r="E156" i="10"/>
  <c r="D159" i="10"/>
  <c r="C162" i="10"/>
  <c r="E164" i="10"/>
  <c r="D167" i="10"/>
  <c r="C170" i="10"/>
  <c r="E172" i="10"/>
  <c r="D175" i="10"/>
  <c r="C178" i="10"/>
  <c r="E180" i="10"/>
  <c r="D183" i="10"/>
  <c r="C186" i="10"/>
  <c r="O184" i="10" s="1"/>
  <c r="E188" i="10"/>
  <c r="D191" i="10"/>
  <c r="C105" i="10"/>
  <c r="E107" i="10"/>
  <c r="D110" i="10"/>
  <c r="C113" i="10"/>
  <c r="E115" i="10"/>
  <c r="D118" i="10"/>
  <c r="C121" i="10"/>
  <c r="E123" i="10"/>
  <c r="D126" i="10"/>
  <c r="C129" i="10"/>
  <c r="E131" i="10"/>
  <c r="D134" i="10"/>
  <c r="C137" i="10"/>
  <c r="E139" i="10"/>
  <c r="D142" i="10"/>
  <c r="D354" i="10"/>
  <c r="C365" i="10"/>
  <c r="E370" i="10"/>
  <c r="D374" i="10"/>
  <c r="C377" i="10"/>
  <c r="E379" i="10"/>
  <c r="D382" i="10"/>
  <c r="C296" i="10"/>
  <c r="E298" i="10"/>
  <c r="D301" i="10"/>
  <c r="C304" i="10"/>
  <c r="E306" i="10"/>
  <c r="D309" i="10"/>
  <c r="C312" i="10"/>
  <c r="E314" i="10"/>
  <c r="D317" i="10"/>
  <c r="C320" i="10"/>
  <c r="E322" i="10"/>
  <c r="D325" i="10"/>
  <c r="C328" i="10"/>
  <c r="E330" i="10"/>
  <c r="Q328" i="10" s="1"/>
  <c r="D333" i="10"/>
  <c r="E295" i="10"/>
  <c r="E249" i="10"/>
  <c r="D252" i="10"/>
  <c r="C255" i="10"/>
  <c r="E257" i="10"/>
  <c r="D260" i="10"/>
  <c r="C263" i="10"/>
  <c r="E265" i="10"/>
  <c r="D268" i="10"/>
  <c r="C271" i="10"/>
  <c r="E273" i="10"/>
  <c r="D276" i="10"/>
  <c r="C279" i="10"/>
  <c r="E281" i="10"/>
  <c r="D284" i="10"/>
  <c r="C287" i="10"/>
  <c r="E200" i="10"/>
  <c r="D203" i="10"/>
  <c r="C206" i="10"/>
  <c r="E208" i="10"/>
  <c r="D211" i="10"/>
  <c r="C214" i="10"/>
  <c r="E216" i="10"/>
  <c r="D219" i="10"/>
  <c r="P234" i="10" s="1"/>
  <c r="C222" i="10"/>
  <c r="E224" i="10"/>
  <c r="D227" i="10"/>
  <c r="C230" i="10"/>
  <c r="E232" i="10"/>
  <c r="D235" i="10"/>
  <c r="C238" i="10"/>
  <c r="O228" i="10" s="1"/>
  <c r="C199" i="10"/>
  <c r="D154" i="10"/>
  <c r="C157" i="10"/>
  <c r="E159" i="10"/>
  <c r="D162" i="10"/>
  <c r="C165" i="10"/>
  <c r="E167" i="10"/>
  <c r="D170" i="10"/>
  <c r="C173" i="10"/>
  <c r="E175" i="10"/>
  <c r="D178" i="10"/>
  <c r="C181" i="10"/>
  <c r="O185" i="10" s="1"/>
  <c r="E183" i="10"/>
  <c r="D186" i="10"/>
  <c r="C189" i="10"/>
  <c r="E191" i="10"/>
  <c r="D105" i="10"/>
  <c r="C108" i="10"/>
  <c r="E110" i="10"/>
  <c r="D113" i="10"/>
  <c r="C116" i="10"/>
  <c r="E118" i="10"/>
  <c r="D121" i="10"/>
  <c r="C124" i="10"/>
  <c r="E126" i="10"/>
  <c r="D129" i="10"/>
  <c r="C132" i="10"/>
  <c r="E134" i="10"/>
  <c r="D137" i="10"/>
  <c r="C140" i="10"/>
  <c r="E142" i="10"/>
  <c r="D56" i="10"/>
  <c r="E354" i="10"/>
  <c r="D365" i="10"/>
  <c r="C371" i="10"/>
  <c r="E374" i="10"/>
  <c r="D377" i="10"/>
  <c r="C380" i="10"/>
  <c r="E382" i="10"/>
  <c r="Q372" i="10" s="1"/>
  <c r="D296" i="10"/>
  <c r="C299" i="10"/>
  <c r="E301" i="10"/>
  <c r="D304" i="10"/>
  <c r="C307" i="10"/>
  <c r="E309" i="10"/>
  <c r="D312" i="10"/>
  <c r="C315" i="10"/>
  <c r="O330" i="10" s="1"/>
  <c r="E317" i="10"/>
  <c r="D320" i="10"/>
  <c r="C323" i="10"/>
  <c r="E325" i="10"/>
  <c r="Q329" i="10" s="1"/>
  <c r="D328" i="10"/>
  <c r="C331" i="10"/>
  <c r="E333" i="10"/>
  <c r="D295" i="10"/>
  <c r="C250" i="10"/>
  <c r="E252" i="10"/>
  <c r="D255" i="10"/>
  <c r="C258" i="10"/>
  <c r="E260" i="10"/>
  <c r="D263" i="10"/>
  <c r="C266" i="10"/>
  <c r="E268" i="10"/>
  <c r="D271" i="10"/>
  <c r="C274" i="10"/>
  <c r="E276" i="10"/>
  <c r="D279" i="10"/>
  <c r="C282" i="10"/>
  <c r="O280" i="10" s="1"/>
  <c r="E284" i="10"/>
  <c r="D287" i="10"/>
  <c r="C201" i="10"/>
  <c r="E203" i="10"/>
  <c r="D206" i="10"/>
  <c r="C209" i="10"/>
  <c r="E211" i="10"/>
  <c r="D214" i="10"/>
  <c r="C217" i="10"/>
  <c r="E219" i="10"/>
  <c r="Q234" i="10" s="1"/>
  <c r="D222" i="10"/>
  <c r="C225" i="10"/>
  <c r="E227" i="10"/>
  <c r="D230" i="10"/>
  <c r="C233" i="10"/>
  <c r="E235" i="10"/>
  <c r="D238" i="10"/>
  <c r="C152" i="10"/>
  <c r="E154" i="10"/>
  <c r="D157" i="10"/>
  <c r="C160" i="10"/>
  <c r="E162" i="10"/>
  <c r="D165" i="10"/>
  <c r="C168" i="10"/>
  <c r="E170" i="10"/>
  <c r="D173" i="10"/>
  <c r="C176" i="10"/>
  <c r="E178" i="10"/>
  <c r="D181" i="10"/>
  <c r="C184" i="10"/>
  <c r="E186" i="10"/>
  <c r="Q184" i="10" s="1"/>
  <c r="D189" i="10"/>
  <c r="E151" i="10"/>
  <c r="E105" i="10"/>
  <c r="D108" i="10"/>
  <c r="C111" i="10"/>
  <c r="E113" i="10"/>
  <c r="D116" i="10"/>
  <c r="C119" i="10"/>
  <c r="E121" i="10"/>
  <c r="D124" i="10"/>
  <c r="C127" i="10"/>
  <c r="E129" i="10"/>
  <c r="D132" i="10"/>
  <c r="C135" i="10"/>
  <c r="E137" i="10"/>
  <c r="D140" i="10"/>
  <c r="C143" i="10"/>
  <c r="C357" i="10"/>
  <c r="E367" i="10"/>
  <c r="D371" i="10"/>
  <c r="C375" i="10"/>
  <c r="E377" i="10"/>
  <c r="D380" i="10"/>
  <c r="C383" i="10"/>
  <c r="E296" i="10"/>
  <c r="D299" i="10"/>
  <c r="C302" i="10"/>
  <c r="E304" i="10"/>
  <c r="D307" i="10"/>
  <c r="C310" i="10"/>
  <c r="E312" i="10"/>
  <c r="D315" i="10"/>
  <c r="P330" i="10" s="1"/>
  <c r="C318" i="10"/>
  <c r="E320" i="10"/>
  <c r="D323" i="10"/>
  <c r="C326" i="10"/>
  <c r="E328" i="10"/>
  <c r="D331" i="10"/>
  <c r="C334" i="10"/>
  <c r="O324" i="10" s="1"/>
  <c r="C295" i="10"/>
  <c r="D250" i="10"/>
  <c r="C253" i="10"/>
  <c r="E255" i="10"/>
  <c r="D258" i="10"/>
  <c r="C261" i="10"/>
  <c r="E263" i="10"/>
  <c r="D266" i="10"/>
  <c r="C269" i="10"/>
  <c r="E271" i="10"/>
  <c r="D274" i="10"/>
  <c r="C277" i="10"/>
  <c r="O281" i="10" s="1"/>
  <c r="E279" i="10"/>
  <c r="D282" i="10"/>
  <c r="P280" i="10" s="1"/>
  <c r="C285" i="10"/>
  <c r="E287" i="10"/>
  <c r="D201" i="10"/>
  <c r="C204" i="10"/>
  <c r="E206" i="10"/>
  <c r="D209" i="10"/>
  <c r="C212" i="10"/>
  <c r="E214" i="10"/>
  <c r="D217" i="10"/>
  <c r="C220" i="10"/>
  <c r="E222" i="10"/>
  <c r="D225" i="10"/>
  <c r="C228" i="10"/>
  <c r="E230" i="10"/>
  <c r="D233" i="10"/>
  <c r="C236" i="10"/>
  <c r="E238" i="10"/>
  <c r="D152" i="10"/>
  <c r="C155" i="10"/>
  <c r="E157" i="10"/>
  <c r="D160" i="10"/>
  <c r="C163" i="10"/>
  <c r="E165" i="10"/>
  <c r="D168" i="10"/>
  <c r="C171" i="10"/>
  <c r="O186" i="10" s="1"/>
  <c r="E173" i="10"/>
  <c r="D176" i="10"/>
  <c r="C179" i="10"/>
  <c r="E181" i="10"/>
  <c r="Q185" i="10" s="1"/>
  <c r="D184" i="10"/>
  <c r="C187" i="10"/>
  <c r="E189" i="10"/>
  <c r="D151" i="10"/>
  <c r="C106" i="10"/>
  <c r="E108" i="10"/>
  <c r="D111" i="10"/>
  <c r="C114" i="10"/>
  <c r="E116" i="10"/>
  <c r="D119" i="10"/>
  <c r="C122" i="10"/>
  <c r="E124" i="10"/>
  <c r="D127" i="10"/>
  <c r="C130" i="10"/>
  <c r="E132" i="10"/>
  <c r="E133" i="10"/>
  <c r="D139" i="10"/>
  <c r="C103" i="10"/>
  <c r="E58" i="10"/>
  <c r="D61" i="10"/>
  <c r="C64" i="10"/>
  <c r="E66" i="10"/>
  <c r="D69" i="10"/>
  <c r="C72" i="10"/>
  <c r="E74" i="10"/>
  <c r="D77" i="10"/>
  <c r="C80" i="10"/>
  <c r="E82" i="10"/>
  <c r="D85" i="10"/>
  <c r="C88" i="10"/>
  <c r="E90" i="10"/>
  <c r="D93" i="10"/>
  <c r="E55" i="10"/>
  <c r="D115" i="10"/>
  <c r="C134" i="10"/>
  <c r="E140" i="10"/>
  <c r="C56" i="10"/>
  <c r="C59" i="10"/>
  <c r="E61" i="10"/>
  <c r="D64" i="10"/>
  <c r="C67" i="10"/>
  <c r="E69" i="10"/>
  <c r="D72" i="10"/>
  <c r="C75" i="10"/>
  <c r="E77" i="10"/>
  <c r="D80" i="10"/>
  <c r="C83" i="10"/>
  <c r="E85" i="10"/>
  <c r="D88" i="10"/>
  <c r="C91" i="10"/>
  <c r="E93" i="10"/>
  <c r="D55" i="10"/>
  <c r="C118" i="10"/>
  <c r="D135" i="10"/>
  <c r="C141" i="10"/>
  <c r="E56" i="10"/>
  <c r="D59" i="10"/>
  <c r="C62" i="10"/>
  <c r="E64" i="10"/>
  <c r="D67" i="10"/>
  <c r="C70" i="10"/>
  <c r="E72" i="10"/>
  <c r="D75" i="10"/>
  <c r="C78" i="10"/>
  <c r="E80" i="10"/>
  <c r="D83" i="10"/>
  <c r="C86" i="10"/>
  <c r="E88" i="10"/>
  <c r="D91" i="10"/>
  <c r="C94" i="10"/>
  <c r="C55" i="10"/>
  <c r="C535" i="10" s="1"/>
  <c r="E120" i="10"/>
  <c r="D136" i="10"/>
  <c r="E141" i="10"/>
  <c r="C57" i="10"/>
  <c r="E59" i="10"/>
  <c r="D62" i="10"/>
  <c r="C65" i="10"/>
  <c r="E67" i="10"/>
  <c r="D70" i="10"/>
  <c r="C73" i="10"/>
  <c r="E75" i="10"/>
  <c r="D78" i="10"/>
  <c r="C81" i="10"/>
  <c r="E83" i="10"/>
  <c r="D86" i="10"/>
  <c r="C89" i="10"/>
  <c r="E91" i="10"/>
  <c r="D94" i="10"/>
  <c r="D123" i="10"/>
  <c r="E136" i="10"/>
  <c r="C142" i="10"/>
  <c r="D57" i="10"/>
  <c r="C60" i="10"/>
  <c r="E62" i="10"/>
  <c r="D65" i="10"/>
  <c r="C68" i="10"/>
  <c r="E70" i="10"/>
  <c r="D73" i="10"/>
  <c r="C76" i="10"/>
  <c r="E78" i="10"/>
  <c r="D81" i="10"/>
  <c r="C84" i="10"/>
  <c r="E86" i="10"/>
  <c r="D89" i="10"/>
  <c r="C92" i="10"/>
  <c r="E94" i="10"/>
  <c r="C126" i="10"/>
  <c r="C138" i="10"/>
  <c r="O136" i="10" s="1"/>
  <c r="D143" i="10"/>
  <c r="E57" i="10"/>
  <c r="D60" i="10"/>
  <c r="C63" i="10"/>
  <c r="E65" i="10"/>
  <c r="D68" i="10"/>
  <c r="C71" i="10"/>
  <c r="E73" i="10"/>
  <c r="D76" i="10"/>
  <c r="C79" i="10"/>
  <c r="E81" i="10"/>
  <c r="D84" i="10"/>
  <c r="C87" i="10"/>
  <c r="E89" i="10"/>
  <c r="D92" i="10"/>
  <c r="C95" i="10"/>
  <c r="E128" i="10"/>
  <c r="D138" i="10"/>
  <c r="E143" i="10"/>
  <c r="C58" i="10"/>
  <c r="E60" i="10"/>
  <c r="D63" i="10"/>
  <c r="C66" i="10"/>
  <c r="E68" i="10"/>
  <c r="D71" i="10"/>
  <c r="C74" i="10"/>
  <c r="E76" i="10"/>
  <c r="D79" i="10"/>
  <c r="C82" i="10"/>
  <c r="E84" i="10"/>
  <c r="D87" i="10"/>
  <c r="C90" i="10"/>
  <c r="O88" i="10" s="1"/>
  <c r="E92" i="10"/>
  <c r="D95" i="10"/>
  <c r="D131" i="10"/>
  <c r="C139" i="10"/>
  <c r="D103" i="10"/>
  <c r="D58" i="10"/>
  <c r="C61" i="10"/>
  <c r="E63" i="10"/>
  <c r="D66" i="10"/>
  <c r="C69" i="10"/>
  <c r="E71" i="10"/>
  <c r="D74" i="10"/>
  <c r="C77" i="10"/>
  <c r="E79" i="10"/>
  <c r="D82" i="10"/>
  <c r="C85" i="10"/>
  <c r="O89" i="10" s="1"/>
  <c r="E87" i="10"/>
  <c r="D90" i="10"/>
  <c r="P88" i="10" s="1"/>
  <c r="C93" i="10"/>
  <c r="E95" i="10"/>
  <c r="E56" i="9"/>
  <c r="E47" i="9"/>
  <c r="E7" i="9"/>
  <c r="E52" i="9"/>
  <c r="H488" i="10"/>
  <c r="I391" i="10"/>
  <c r="E45" i="9"/>
  <c r="I8" i="10"/>
  <c r="E101" i="9" l="1"/>
  <c r="E100" i="9"/>
  <c r="E99" i="9"/>
  <c r="E96" i="9"/>
  <c r="D535" i="10"/>
  <c r="O41" i="10"/>
  <c r="Q232" i="10"/>
  <c r="P185" i="10"/>
  <c r="Q233" i="10"/>
  <c r="Q39" i="10"/>
  <c r="P39" i="10"/>
  <c r="Q41" i="10"/>
  <c r="Q40" i="10"/>
  <c r="P40" i="10"/>
  <c r="O40" i="10"/>
  <c r="Q89" i="10"/>
  <c r="P136" i="10"/>
  <c r="P328" i="10"/>
  <c r="O328" i="10"/>
  <c r="P83" i="10"/>
  <c r="P85" i="10"/>
  <c r="D575" i="10"/>
  <c r="Q84" i="10"/>
  <c r="Q180" i="10"/>
  <c r="Q179" i="10"/>
  <c r="Q181" i="10"/>
  <c r="O282" i="10"/>
  <c r="O137" i="10"/>
  <c r="P138" i="10"/>
  <c r="Q90" i="10"/>
  <c r="Q186" i="10"/>
  <c r="P228" i="10"/>
  <c r="P229" i="10"/>
  <c r="P227" i="10"/>
  <c r="Q330" i="10"/>
  <c r="P372" i="10"/>
  <c r="P371" i="10"/>
  <c r="P373" i="10"/>
  <c r="Q378" i="10"/>
  <c r="Q473" i="10"/>
  <c r="Q472" i="10"/>
  <c r="Q133" i="10"/>
  <c r="Q131" i="10"/>
  <c r="Q83" i="10"/>
  <c r="Q85" i="10"/>
  <c r="E575" i="10"/>
  <c r="P84" i="10"/>
  <c r="P276" i="10"/>
  <c r="P277" i="10"/>
  <c r="P275" i="10"/>
  <c r="P184" i="10"/>
  <c r="P329" i="10"/>
  <c r="Q324" i="10"/>
  <c r="Q325" i="10"/>
  <c r="Q323" i="10"/>
  <c r="P180" i="10"/>
  <c r="P324" i="10"/>
  <c r="Q137" i="10"/>
  <c r="Q276" i="10"/>
  <c r="Q282" i="10"/>
  <c r="P323" i="10"/>
  <c r="P325" i="10"/>
  <c r="P282" i="10"/>
  <c r="O325" i="10"/>
  <c r="O323" i="10"/>
  <c r="O377" i="10"/>
  <c r="P186" i="10"/>
  <c r="O227" i="10"/>
  <c r="O229" i="10"/>
  <c r="O376" i="10"/>
  <c r="Q469" i="10"/>
  <c r="Q467" i="10"/>
  <c r="Q474" i="10"/>
  <c r="P469" i="10"/>
  <c r="P467" i="10"/>
  <c r="Q420" i="10"/>
  <c r="Q419" i="10"/>
  <c r="Q421" i="10"/>
  <c r="O469" i="10"/>
  <c r="O467" i="10"/>
  <c r="P472" i="10"/>
  <c r="P90" i="10"/>
  <c r="Q88" i="10"/>
  <c r="O133" i="10"/>
  <c r="O131" i="10"/>
  <c r="Q138" i="10"/>
  <c r="P179" i="10"/>
  <c r="P181" i="10"/>
  <c r="Q228" i="10"/>
  <c r="Q227" i="10"/>
  <c r="Q229" i="10"/>
  <c r="Q136" i="10"/>
  <c r="Q281" i="10"/>
  <c r="Q280" i="10"/>
  <c r="P468" i="10"/>
  <c r="Q516" i="10"/>
  <c r="Q517" i="10"/>
  <c r="Q515" i="10"/>
  <c r="P133" i="10"/>
  <c r="P131" i="10"/>
  <c r="O372" i="10"/>
  <c r="O373" i="10"/>
  <c r="O371" i="10"/>
  <c r="O180" i="10"/>
  <c r="O181" i="10"/>
  <c r="O179" i="10"/>
  <c r="O138" i="10"/>
  <c r="O378" i="10"/>
  <c r="P420" i="10"/>
  <c r="P421" i="10"/>
  <c r="P419" i="10"/>
  <c r="O474" i="10"/>
  <c r="O473" i="10"/>
  <c r="O84" i="10"/>
  <c r="O85" i="10"/>
  <c r="O83" i="10"/>
  <c r="C575" i="10"/>
  <c r="P89" i="10"/>
  <c r="Q277" i="10"/>
  <c r="Q275" i="10"/>
  <c r="P137" i="10"/>
  <c r="P281" i="10"/>
  <c r="P516" i="10"/>
  <c r="P515" i="10"/>
  <c r="P517" i="10"/>
  <c r="O90" i="10"/>
  <c r="O276" i="10"/>
  <c r="O277" i="10"/>
  <c r="O275" i="10"/>
  <c r="Q371" i="10"/>
  <c r="Q373" i="10"/>
  <c r="P378" i="10"/>
  <c r="O420" i="10"/>
  <c r="O419" i="10"/>
  <c r="O421" i="10"/>
  <c r="O516" i="10"/>
  <c r="O517" i="10"/>
  <c r="O515" i="10"/>
  <c r="E50" i="9"/>
  <c r="E51" i="9"/>
  <c r="E95" i="9"/>
  <c r="E574" i="10"/>
  <c r="Q564" i="10" s="1"/>
  <c r="D574" i="10"/>
  <c r="C574" i="10"/>
  <c r="O564" i="10" s="1"/>
  <c r="E46" i="9"/>
  <c r="Q36" i="10"/>
  <c r="P36" i="10"/>
  <c r="O36" i="10"/>
  <c r="E94" i="9"/>
  <c r="E44" i="9"/>
  <c r="E573" i="10"/>
  <c r="D573" i="10"/>
  <c r="C573" i="10"/>
  <c r="C572" i="10"/>
  <c r="D572" i="10"/>
  <c r="E572" i="10"/>
  <c r="E89" i="9"/>
  <c r="E93" i="9"/>
  <c r="D556" i="10"/>
  <c r="G153" i="10"/>
  <c r="E92" i="9"/>
  <c r="D555" i="10"/>
  <c r="P570" i="10" s="1"/>
  <c r="D552" i="10"/>
  <c r="E563" i="10"/>
  <c r="C571" i="10"/>
  <c r="C557" i="10"/>
  <c r="D561" i="10"/>
  <c r="C561" i="10"/>
  <c r="C567" i="10"/>
  <c r="D551" i="10"/>
  <c r="D560" i="10"/>
  <c r="C566" i="10"/>
  <c r="C556" i="10"/>
  <c r="C568" i="10"/>
  <c r="E559" i="10"/>
  <c r="D571" i="10"/>
  <c r="E562" i="10"/>
  <c r="D554" i="10"/>
  <c r="C559" i="10"/>
  <c r="D558" i="10"/>
  <c r="Q132" i="10"/>
  <c r="D548" i="10"/>
  <c r="E569" i="10"/>
  <c r="C554" i="10"/>
  <c r="C555" i="10"/>
  <c r="O570" i="10" s="1"/>
  <c r="C553" i="10"/>
  <c r="E558" i="10"/>
  <c r="D570" i="10"/>
  <c r="D563" i="10"/>
  <c r="E571" i="10"/>
  <c r="D550" i="10"/>
  <c r="C562" i="10"/>
  <c r="E565" i="10"/>
  <c r="Q569" i="10" s="1"/>
  <c r="C570" i="10"/>
  <c r="O568" i="10" s="1"/>
  <c r="O132" i="10"/>
  <c r="C551" i="10"/>
  <c r="E556" i="10"/>
  <c r="C552" i="10"/>
  <c r="E555" i="10"/>
  <c r="Q570" i="10" s="1"/>
  <c r="C563" i="10"/>
  <c r="E560" i="10"/>
  <c r="E553" i="10"/>
  <c r="D559" i="10"/>
  <c r="E554" i="10"/>
  <c r="D568" i="10"/>
  <c r="E552" i="10"/>
  <c r="C564" i="10"/>
  <c r="E567" i="10"/>
  <c r="E557" i="10"/>
  <c r="C565" i="10"/>
  <c r="O569" i="10" s="1"/>
  <c r="C569" i="10"/>
  <c r="C548" i="10"/>
  <c r="P132" i="10"/>
  <c r="E564" i="10"/>
  <c r="C549" i="10"/>
  <c r="C560" i="10"/>
  <c r="C558" i="10"/>
  <c r="D569" i="10"/>
  <c r="E91" i="9"/>
  <c r="E570" i="10"/>
  <c r="Q568" i="10" s="1"/>
  <c r="D549" i="10"/>
  <c r="D562" i="10"/>
  <c r="E566" i="10"/>
  <c r="D566" i="10"/>
  <c r="E568" i="10"/>
  <c r="E561" i="10"/>
  <c r="D567" i="10"/>
  <c r="E551" i="10"/>
  <c r="D557" i="10"/>
  <c r="E550" i="10"/>
  <c r="C550" i="10"/>
  <c r="D564" i="10"/>
  <c r="E548" i="10"/>
  <c r="D565" i="10"/>
  <c r="E549" i="10"/>
  <c r="D553" i="10"/>
  <c r="E90" i="9"/>
  <c r="H201" i="10"/>
  <c r="H104" i="10"/>
  <c r="E43" i="9"/>
  <c r="E42" i="9"/>
  <c r="E41" i="9"/>
  <c r="G440" i="10"/>
  <c r="G488" i="10"/>
  <c r="E22" i="9"/>
  <c r="E17" i="9"/>
  <c r="E40" i="9"/>
  <c r="E13" i="9"/>
  <c r="E29" i="9"/>
  <c r="G344" i="10"/>
  <c r="E12" i="9"/>
  <c r="E33" i="9"/>
  <c r="E23" i="9"/>
  <c r="E32" i="9"/>
  <c r="E21" i="9"/>
  <c r="H152" i="10"/>
  <c r="G248" i="10"/>
  <c r="H248" i="10"/>
  <c r="H344" i="10"/>
  <c r="G297" i="10"/>
  <c r="E24" i="9"/>
  <c r="E15" i="9"/>
  <c r="E8" i="9"/>
  <c r="E25" i="9"/>
  <c r="E10" i="9"/>
  <c r="E27" i="9"/>
  <c r="E37" i="9"/>
  <c r="G249" i="10"/>
  <c r="E84" i="9"/>
  <c r="E62" i="9"/>
  <c r="E85" i="9"/>
  <c r="E76" i="9"/>
  <c r="E77" i="9"/>
  <c r="E68" i="9"/>
  <c r="E9" i="9"/>
  <c r="E30" i="9"/>
  <c r="H392" i="10"/>
  <c r="E36" i="9"/>
  <c r="H440" i="10"/>
  <c r="H296" i="10"/>
  <c r="G489" i="10"/>
  <c r="E28" i="9"/>
  <c r="E81" i="9"/>
  <c r="E57" i="9"/>
  <c r="E80" i="9"/>
  <c r="E38" i="9"/>
  <c r="E65" i="9"/>
  <c r="E66" i="9"/>
  <c r="E16" i="9"/>
  <c r="E26" i="9"/>
  <c r="E64" i="9"/>
  <c r="E20" i="9"/>
  <c r="E67" i="9"/>
  <c r="E73" i="9"/>
  <c r="E72" i="9"/>
  <c r="E87" i="9"/>
  <c r="E75" i="9"/>
  <c r="E79" i="9"/>
  <c r="E74" i="9"/>
  <c r="E70" i="9"/>
  <c r="E82" i="9"/>
  <c r="H489" i="10"/>
  <c r="E31" i="9"/>
  <c r="G200" i="10"/>
  <c r="I201" i="10"/>
  <c r="E35" i="9"/>
  <c r="H345" i="10"/>
  <c r="E18" i="9"/>
  <c r="H200" i="10"/>
  <c r="I153" i="10"/>
  <c r="E19" i="9"/>
  <c r="E78" i="9"/>
  <c r="E63" i="9"/>
  <c r="E60" i="9"/>
  <c r="E83" i="9"/>
  <c r="E11" i="9"/>
  <c r="D542" i="10"/>
  <c r="G345" i="10"/>
  <c r="C547" i="10"/>
  <c r="G104" i="10"/>
  <c r="I441" i="10"/>
  <c r="D539" i="10"/>
  <c r="D536" i="10"/>
  <c r="D543" i="10"/>
  <c r="D545" i="10"/>
  <c r="H393" i="10"/>
  <c r="D547" i="10"/>
  <c r="C536" i="10"/>
  <c r="I55" i="10"/>
  <c r="I56" i="10"/>
  <c r="E535" i="10"/>
  <c r="E542" i="10"/>
  <c r="D541" i="10"/>
  <c r="I393" i="10"/>
  <c r="I392" i="10"/>
  <c r="G201" i="10"/>
  <c r="E58" i="9"/>
  <c r="D546" i="10"/>
  <c r="I440" i="10"/>
  <c r="I439" i="10"/>
  <c r="E545" i="10"/>
  <c r="E543" i="10"/>
  <c r="G441" i="10"/>
  <c r="I488" i="10"/>
  <c r="I487" i="10"/>
  <c r="D538" i="10"/>
  <c r="E39" i="9"/>
  <c r="D540" i="10"/>
  <c r="I344" i="10"/>
  <c r="I343" i="10"/>
  <c r="I249" i="10"/>
  <c r="I151" i="10"/>
  <c r="I152" i="10"/>
  <c r="C545" i="10"/>
  <c r="H153" i="10"/>
  <c r="C543" i="10"/>
  <c r="G152" i="10"/>
  <c r="E540" i="10"/>
  <c r="G298" i="10"/>
  <c r="E14" i="9"/>
  <c r="E69" i="9"/>
  <c r="C540" i="10"/>
  <c r="G392" i="10"/>
  <c r="G393" i="10"/>
  <c r="C544" i="10"/>
  <c r="E536" i="10"/>
  <c r="G56" i="10"/>
  <c r="E86" i="9"/>
  <c r="D537" i="10"/>
  <c r="E34" i="9"/>
  <c r="I345" i="10"/>
  <c r="H249" i="10"/>
  <c r="E88" i="9"/>
  <c r="E71" i="9"/>
  <c r="E61" i="9"/>
  <c r="C537" i="10"/>
  <c r="I248" i="10"/>
  <c r="I247" i="10"/>
  <c r="E547" i="10"/>
  <c r="E538" i="10"/>
  <c r="I199" i="10"/>
  <c r="I200" i="10"/>
  <c r="E539" i="10"/>
  <c r="E541" i="10"/>
  <c r="I295" i="10"/>
  <c r="I296" i="10"/>
  <c r="D544" i="10"/>
  <c r="E544" i="10"/>
  <c r="C546" i="10"/>
  <c r="H56" i="10"/>
  <c r="C541" i="10"/>
  <c r="C542" i="10"/>
  <c r="E59" i="9"/>
  <c r="I489" i="10"/>
  <c r="H298" i="10"/>
  <c r="H297" i="10"/>
  <c r="E537" i="10"/>
  <c r="I297" i="10"/>
  <c r="I298" i="10"/>
  <c r="E546" i="10"/>
  <c r="C538" i="10"/>
  <c r="G296" i="10"/>
  <c r="I103" i="10"/>
  <c r="I104" i="10"/>
  <c r="C539" i="10"/>
  <c r="H441" i="10"/>
  <c r="P569" i="10" l="1"/>
  <c r="P568" i="10"/>
  <c r="P564" i="10"/>
  <c r="Q563" i="10"/>
  <c r="Q565" i="10"/>
  <c r="O565" i="10"/>
  <c r="O563" i="10"/>
  <c r="P563" i="10"/>
  <c r="P565" i="10"/>
  <c r="H536" i="10"/>
  <c r="G536" i="10"/>
  <c r="H537" i="10"/>
  <c r="G537" i="10"/>
  <c r="I537" i="10"/>
  <c r="I536" i="10"/>
  <c r="I535" i="10"/>
</calcChain>
</file>

<file path=xl/sharedStrings.xml><?xml version="1.0" encoding="utf-8"?>
<sst xmlns="http://schemas.openxmlformats.org/spreadsheetml/2006/main" count="13282" uniqueCount="186">
  <si>
    <t>Year</t>
  </si>
  <si>
    <t>(tonnes)</t>
  </si>
  <si>
    <t>ADELAIDE</t>
  </si>
  <si>
    <t>ALBANY</t>
  </si>
  <si>
    <t>ALBURY</t>
  </si>
  <si>
    <t>ALICE SPRINGS</t>
  </si>
  <si>
    <t>DUBBO</t>
  </si>
  <si>
    <t>DEVONPORT</t>
  </si>
  <si>
    <t>DARWIN</t>
  </si>
  <si>
    <t>COOKTOWN</t>
  </si>
  <si>
    <t>COFFS HARBOUR</t>
  </si>
  <si>
    <t>CHRISTMAS ISLAND</t>
  </si>
  <si>
    <t>CHARLEVILLE</t>
  </si>
  <si>
    <t>CEDUNA</t>
  </si>
  <si>
    <t>CARNARVON</t>
  </si>
  <si>
    <t>CAIRNS</t>
  </si>
  <si>
    <t>BURNIE</t>
  </si>
  <si>
    <t>BUNDABERG</t>
  </si>
  <si>
    <t>BROOME</t>
  </si>
  <si>
    <t>BROKEN HILL</t>
  </si>
  <si>
    <t>BRISBANE</t>
  </si>
  <si>
    <t>BALLINA</t>
  </si>
  <si>
    <t>ARMIDALE</t>
  </si>
  <si>
    <t>GROOTE EYLANDT</t>
  </si>
  <si>
    <t>GRIFFITH</t>
  </si>
  <si>
    <t>CANBERRA</t>
  </si>
  <si>
    <t>PROSERPINE</t>
  </si>
  <si>
    <t>PORT MACQUARIE</t>
  </si>
  <si>
    <t>PORT LINCOLN</t>
  </si>
  <si>
    <t>PORT HEDLAND</t>
  </si>
  <si>
    <t>PERTH</t>
  </si>
  <si>
    <t>PARABURDOO</t>
  </si>
  <si>
    <t>ORANGE</t>
  </si>
  <si>
    <t>OLYMPIC DAM</t>
  </si>
  <si>
    <t>NORFOLK ISLAND</t>
  </si>
  <si>
    <t>NEWMAN</t>
  </si>
  <si>
    <t>MOUNT ISA</t>
  </si>
  <si>
    <t>MOUNT GAMBIER</t>
  </si>
  <si>
    <t>MOREE</t>
  </si>
  <si>
    <t>MILDURA</t>
  </si>
  <si>
    <t>MELBOURNE</t>
  </si>
  <si>
    <t>MANINGRIDA</t>
  </si>
  <si>
    <t>MACKAY</t>
  </si>
  <si>
    <t>LORD HOWE ISLAND</t>
  </si>
  <si>
    <t>LONGREACH</t>
  </si>
  <si>
    <t>LEARMONTH</t>
  </si>
  <si>
    <t>LAUNCESTON</t>
  </si>
  <si>
    <t>WEIPA</t>
  </si>
  <si>
    <t>WAGGA WAGGA</t>
  </si>
  <si>
    <t>TOWNSVILLE</t>
  </si>
  <si>
    <t>THURSDAY ISLAND</t>
  </si>
  <si>
    <t>TAMWORTH</t>
  </si>
  <si>
    <t>SYDNEY</t>
  </si>
  <si>
    <t>ROMA</t>
  </si>
  <si>
    <t>ROCKHAMPTON</t>
  </si>
  <si>
    <t>MERIMBULA</t>
  </si>
  <si>
    <t>KUNUNURRA</t>
  </si>
  <si>
    <t>KINGSCOTE</t>
  </si>
  <si>
    <t>KING ISLAND</t>
  </si>
  <si>
    <t>KARRATHA</t>
  </si>
  <si>
    <t>KALGOORLIE</t>
  </si>
  <si>
    <t>HOBART</t>
  </si>
  <si>
    <t>HAMILTON ISLAND</t>
  </si>
  <si>
    <t>HERVEY BAY</t>
  </si>
  <si>
    <t>GOVE</t>
  </si>
  <si>
    <t>GOLD COAST</t>
  </si>
  <si>
    <t>GLADSTONE</t>
  </si>
  <si>
    <t>GERALDTON</t>
  </si>
  <si>
    <t>FLINDERS ISLAND</t>
  </si>
  <si>
    <t>ESPERANCE</t>
  </si>
  <si>
    <t>EMERALD</t>
  </si>
  <si>
    <t>WHYALLA</t>
  </si>
  <si>
    <t>TOTAL AUSTRALIA</t>
  </si>
  <si>
    <t>MORANBAH</t>
  </si>
  <si>
    <t>Regular Public Transport (RPT) operations only</t>
  </si>
  <si>
    <t>TOTAL PASSENGERS</t>
  </si>
  <si>
    <t>Revenue Passengers</t>
  </si>
  <si>
    <t>AIRPORT</t>
  </si>
  <si>
    <t>INBOUND</t>
  </si>
  <si>
    <t>OUTBOUND</t>
  </si>
  <si>
    <t>TOTAL</t>
  </si>
  <si>
    <t>TOTAL MOVEMENTS</t>
  </si>
  <si>
    <t>Aircraft Movements</t>
  </si>
  <si>
    <t>INTERNATIONAL AIR FREIGHT and MAIL ONLY</t>
  </si>
  <si>
    <t>INTERNATIONAL AIR FREIGHT</t>
  </si>
  <si>
    <t>INTERNATIONAL AIRLINES</t>
  </si>
  <si>
    <t>Revenue passengers for domestic and regional airline services are regarded as those paying any fare.  Airlines also include passengers travelling on tickets acquired under the terms of frequent flyer schemes.</t>
  </si>
  <si>
    <t>In this report, airport passenger movement numbers are the sum of passenger arrivals and departures at each airport for Regular Public Transport operations only. Each domestic passenger generates two passenger movements (a departure and an arrival). For example, a passenger flying from Melbourne to Sydney will be counted twice, as a passenger departure at Melbourne and a passenger arrival at Sydney. Each international passenger, however, generates only one passenger movement (either an arrival or a departure).</t>
  </si>
  <si>
    <t>AYERS ROCK</t>
  </si>
  <si>
    <t>Rank</t>
  </si>
  <si>
    <t>TOTAL PASSENGER</t>
  </si>
  <si>
    <t>TOTAL AIRCRAFT</t>
  </si>
  <si>
    <t>Annual Growth</t>
  </si>
  <si>
    <t>BAMAGA</t>
  </si>
  <si>
    <t>BATHURST ISLAND</t>
  </si>
  <si>
    <t>PALM ISLAND</t>
  </si>
  <si>
    <t>INTERNATIONAL AIR MAIL</t>
  </si>
  <si>
    <t>Select Airport to display by clicking into cell D4</t>
  </si>
  <si>
    <t>Movements</t>
  </si>
  <si>
    <t>Airport &gt;  &gt;</t>
  </si>
  <si>
    <t>Average annual growth:</t>
  </si>
  <si>
    <t>AIRPORT TRAFFIC STATISTICS</t>
  </si>
  <si>
    <t>Domestic airline services were severely affected by the pilots' dispute in 1989-90.</t>
  </si>
  <si>
    <t>Figures may include estimates and figures for some airports for some years may not be complete.</t>
  </si>
  <si>
    <t>PASSENGER MOVEMENTS</t>
  </si>
  <si>
    <t>Domestic Airlines</t>
  </si>
  <si>
    <t>International Airlines</t>
  </si>
  <si>
    <t>Total</t>
  </si>
  <si>
    <t>ANNUAL GROWTH</t>
  </si>
  <si>
    <t>Share of Total Australia in latest year</t>
  </si>
  <si>
    <t>OTHERS</t>
  </si>
  <si>
    <t>EXPLANATORY NOTES</t>
  </si>
  <si>
    <t>Coverage</t>
  </si>
  <si>
    <t>Revenue Passenger Definition</t>
  </si>
  <si>
    <t>Basis For Collection</t>
  </si>
  <si>
    <t>Indemnity Statement</t>
  </si>
  <si>
    <t>Other Points</t>
  </si>
  <si>
    <t>Jetstar entered the domestic market in 2004.</t>
  </si>
  <si>
    <t>Copyright</t>
  </si>
  <si>
    <t>This work is copyright and the data contained in this publication should not be reproduced or used in any form without acknowledgement.</t>
  </si>
  <si>
    <t>Contact</t>
  </si>
  <si>
    <t>email: avstats@infrastructure.gov.au</t>
  </si>
  <si>
    <t>SUNSHINE COAST</t>
  </si>
  <si>
    <t>CLONCURRY</t>
  </si>
  <si>
    <t>COCOS ISLAND</t>
  </si>
  <si>
    <t>Domestic freighter movements are partial from early 1990s to mid 2000s.</t>
  </si>
  <si>
    <t>Domestic passengers carried on domestic legs of international flights are not included in these statistics. However, for July 2011 and onwards domestic passengers carried on international flight numbers that operate only between domestic ports have been included. This change in reporting provides more accurate passenger traffic figures.</t>
  </si>
  <si>
    <t>Virgin Australia entered the domestic market in 2000.</t>
  </si>
  <si>
    <t>Domestic and Regional services  for 2001 and 2002 were affected by the collapse of Ansett in September 2001.</t>
  </si>
  <si>
    <t>Rankings for airports that no longer meet the reporting criteria will not be included for prior years.</t>
  </si>
  <si>
    <t>Domestic and Regional Airlines</t>
  </si>
  <si>
    <t>Rank for passenger movements is only shown for airports with 50,000 or more passenger movements a year.</t>
  </si>
  <si>
    <t>Rank for aircraft movements is only shown for airports with 5,000 or more aircraft movements a year.</t>
  </si>
  <si>
    <t>Information on revenue passengers and aircraft movements is provided for all airports that meet the criteria above.  Freight and mail data is also provided for those airports receiving international services.  Domestic mail and freight data has been excluded as the dataset is incomplete.</t>
  </si>
  <si>
    <t>The data in this report is presented separately for International and Domestic (including Regional) airline sectors.  International airlines are those airlines operating RPT services into or out of Australia.  Domestic airlines are those operating RPT services between two Australian airports. From August 2013, statistics on Regional airlines can no longer be separately identified. Calendar year data including Regional airline data separately identified can be found in the file "Airport Traffic Data 1985 to 2012".</t>
  </si>
  <si>
    <t>International airline statistics are based on Uplift/Discharge.  Uplift/Discharge (UD) data shows, by direction, the revenue traffic between the actual points of uplift and discharge within the same flight number, aggregated for all flights within the period.</t>
  </si>
  <si>
    <t>Domestic (including Regional) airline data have been compiled using a combination of Uplift/Discharge and Traffic On Board (TOB) data.  Traffic On Board: One flight stage refers to one take-off and landing.  If a passenger's journey involves more than one take-off and landing, then that passenger will be counted for each stage travelled.  Traffic On Board statistics, therefore, reflect the number of revenue passengers to/from or via the particular airport.</t>
  </si>
  <si>
    <t>AIRPORT TRAFFIC STATISTICS - UPLIFT/DISCHARGE data for INTERNATIONAL. TRAFFIC ON BOARD BY STAGES and UPLIFT/DISCHARGE data for DOMESTIC (including REGIONAL).</t>
  </si>
  <si>
    <t>DOMESTIC (including Regional) AIRLINES</t>
  </si>
  <si>
    <t>Up to December 1999, international revenue passengers represented the aggregate of all passengers paying 25 per cent or more of the standard airfare (the ICAO definition of revenue passenger at that time).  From January to July 2000, a broader definition of revenue passenger was introduced.  Revenue passengers for international services now include all passengers excluding 'free of charge' passengers and positioning crew.</t>
  </si>
  <si>
    <t>Domestic (including Regional) Airlines</t>
  </si>
  <si>
    <t>AURUKUN</t>
  </si>
  <si>
    <t>MORNINGTON ISLAND</t>
  </si>
  <si>
    <t>KOWANYAMA</t>
  </si>
  <si>
    <t>Source of data - airline reporting to the BITRE for the International Airline Activity and Domestic Aviation Activity data collections.</t>
  </si>
  <si>
    <t>NEWCASTLE</t>
  </si>
  <si>
    <t>LOCKHART RIVER</t>
  </si>
  <si>
    <t>TOOWOOMBA WELLCAMP</t>
  </si>
  <si>
    <t>EDWARD RIVER</t>
  </si>
  <si>
    <t>WOLLONGONG</t>
  </si>
  <si>
    <t>ESSENDON FIELDS</t>
  </si>
  <si>
    <t>AVALON</t>
  </si>
  <si>
    <t>The Bureau of Infrastructure and Transport Research Economics has taken due care in preparing this information. However, noting that data have been provided by third parties, the Commonwealth gives no warranty as to the accuracy, reliability, fitness for purpose, or otherwise of the information.</t>
  </si>
  <si>
    <t>Tigerair Australia entered the domestic market in November 2007. Operations ceased in March 2020.</t>
  </si>
  <si>
    <t>DOOMADGEE</t>
  </si>
  <si>
    <t>MORUYA</t>
  </si>
  <si>
    <t>PARKES</t>
  </si>
  <si>
    <t>Airline services in 2020-21 and 2021-22 were severely affected by COVID-19 pandemic.</t>
  </si>
  <si>
    <t>BARCALDINE</t>
  </si>
  <si>
    <t>BENDIGO</t>
  </si>
  <si>
    <t>BLACKALL</t>
  </si>
  <si>
    <t>ELCHO ISLAND</t>
  </si>
  <si>
    <t>MILES</t>
  </si>
  <si>
    <t>MOORABBIN</t>
  </si>
  <si>
    <t>NORMANTON</t>
  </si>
  <si>
    <t>©  Commonwealth of Australia, 2023</t>
  </si>
  <si>
    <t>BUSSELTON</t>
  </si>
  <si>
    <t>MCARTHUR RIVER</t>
  </si>
  <si>
    <t>ONSLOW</t>
  </si>
  <si>
    <t>COBAR</t>
  </si>
  <si>
    <t>BADU ISLAND</t>
  </si>
  <si>
    <t>NARRABRI</t>
  </si>
  <si>
    <t>This publication presents time series data on scheduled Regular Public Transport (RPT) services at selected Australian airports by financial year over the period 1985-86 to 2024-25.</t>
  </si>
  <si>
    <t>Data is compiled for International and Domestic (including Regional) airline RPT services, and does not include charter or other non-scheduled activity.  Data is presented on all Australian airports with more than 7,000 revenue passenger movements during 2024-25, except for Avalon Airport which is excluded for commercial-in-confidence reasons (domestic traffic).</t>
  </si>
  <si>
    <t>-</t>
  </si>
  <si>
    <t>Bonza commenced operations on 31 January 2023. Operations ceased in April 2024.</t>
  </si>
  <si>
    <t>Rex operated jet services between selected major cities from March 2021. Jet services ceased operations in July 2024.</t>
  </si>
  <si>
    <t>Telephone: 02 6136 8282</t>
  </si>
  <si>
    <t>MILINGIMBI</t>
  </si>
  <si>
    <t>REPORT PERIOD: 1985 to 2025</t>
  </si>
  <si>
    <t>Calendar Years</t>
  </si>
  <si>
    <t>5 years 2020 to 2025:</t>
  </si>
  <si>
    <t>10 years 2015 to 2025:</t>
  </si>
  <si>
    <t>20 years 2005 to 2025:</t>
  </si>
  <si>
    <t>Passenger Movements in 2025 (millions)</t>
  </si>
  <si>
    <t>Growth compared to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</si>
</sst>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2" x14ac:knownFonts="1">
    <font>
      <sz val="10"/>
      <name val="MS Sans Serif"/>
    </font>
    <font>
      <sz val="10"/>
      <name val="MS Sans Serif"/>
      <family val="2"/>
    </font>
    <font>
      <sz val="8"/>
      <color indexed="8"/>
      <name val="Arial"/>
      <family val="2"/>
    </font>
    <font>
      <sz val="10"/>
      <name val="Arial"/>
      <family val="2"/>
    </font>
    <font>
      <sz val="12"/>
      <name val="Arial"/>
      <family val="2"/>
    </font>
    <font>
      <b/>
      <sz val="8"/>
      <color indexed="8"/>
      <name val="Arial"/>
      <family val="2"/>
    </font>
    <font>
      <sz val="8"/>
      <name val="Arial"/>
      <family val="2"/>
    </font>
    <font>
      <sz val="10"/>
      <name val="Arial"/>
      <family val="2"/>
    </font>
    <font>
      <b/>
      <sz val="10"/>
      <name val="Arial"/>
      <family val="2"/>
    </font>
    <font>
      <b/>
      <sz val="11"/>
      <name val="Arial"/>
      <family val="2"/>
    </font>
    <font>
      <b/>
      <sz val="12"/>
      <name val="Arial"/>
      <family val="2"/>
    </font>
    <font>
      <b/>
      <sz val="14"/>
      <color indexed="8"/>
      <name val="Arial"/>
      <family val="2"/>
    </font>
    <font>
      <b/>
      <sz val="14"/>
      <name val="Arial"/>
      <family val="2"/>
    </font>
    <font>
      <sz val="14"/>
      <name val="Arial"/>
      <family val="2"/>
    </font>
    <font>
      <b/>
      <sz val="8"/>
      <color indexed="8"/>
      <name val="Times New Roman"/>
      <family val="1"/>
    </font>
    <font>
      <b/>
      <sz val="8"/>
      <color indexed="12"/>
      <name val="Times New Roman"/>
      <family val="1"/>
    </font>
    <font>
      <b/>
      <sz val="8"/>
      <color indexed="12"/>
      <name val="Arial"/>
      <family val="2"/>
    </font>
    <font>
      <sz val="12"/>
      <name val="Times New Roman"/>
      <family val="1"/>
    </font>
    <font>
      <sz val="12"/>
      <name val="Times New Roman"/>
      <family val="1"/>
    </font>
    <font>
      <sz val="11"/>
      <color theme="1"/>
      <name val="Calibri"/>
      <family val="2"/>
      <scheme val="minor"/>
    </font>
    <font>
      <b/>
      <sz val="10"/>
      <color theme="0"/>
      <name val="Arial"/>
      <family val="2"/>
    </font>
    <font>
      <sz val="10"/>
      <name val="MS Sans Serif"/>
    </font>
  </fonts>
  <fills count="5">
    <fill>
      <patternFill patternType="none"/>
    </fill>
    <fill>
      <patternFill patternType="gray125"/>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medium">
        <color rgb="FFB11F16"/>
      </top>
      <bottom style="medium">
        <color rgb="FFB11F16"/>
      </bottom>
      <diagonal/>
    </border>
    <border>
      <left/>
      <right/>
      <top/>
      <bottom style="thin">
        <color rgb="FFC00000"/>
      </bottom>
      <diagonal/>
    </border>
    <border>
      <left/>
      <right/>
      <top style="thin">
        <color rgb="FFC00000"/>
      </top>
      <bottom/>
      <diagonal/>
    </border>
    <border>
      <left/>
      <right/>
      <top/>
      <bottom style="thin">
        <color rgb="FFB11F16"/>
      </bottom>
      <diagonal/>
    </border>
    <border>
      <left/>
      <right/>
      <top style="medium">
        <color rgb="FFB11F16"/>
      </top>
      <bottom/>
      <diagonal/>
    </border>
    <border>
      <left/>
      <right/>
      <top/>
      <bottom style="medium">
        <color rgb="FFB11F16"/>
      </bottom>
      <diagonal/>
    </border>
    <border>
      <left/>
      <right/>
      <top style="thin">
        <color rgb="FFC00000"/>
      </top>
      <bottom style="thin">
        <color rgb="FFC00000"/>
      </bottom>
      <diagonal/>
    </border>
  </borders>
  <cellStyleXfs count="48">
    <xf numFmtId="0" fontId="0" fillId="0" borderId="0"/>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19" fillId="0" borderId="0"/>
    <xf numFmtId="0" fontId="19" fillId="0" borderId="0"/>
    <xf numFmtId="0" fontId="17" fillId="0" borderId="0"/>
    <xf numFmtId="0" fontId="18" fillId="0" borderId="0"/>
    <xf numFmtId="0" fontId="1" fillId="0" borderId="0"/>
    <xf numFmtId="0" fontId="3" fillId="0" borderId="0">
      <alignment wrapText="1"/>
    </xf>
    <xf numFmtId="0" fontId="3" fillId="0" borderId="0">
      <alignment wrapText="1"/>
    </xf>
    <xf numFmtId="0" fontId="3"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9" fontId="21" fillId="0" borderId="0" applyFont="0" applyFill="0" applyBorder="0" applyAlignment="0" applyProtection="0"/>
  </cellStyleXfs>
  <cellXfs count="130">
    <xf numFmtId="0" fontId="0" fillId="0" borderId="0" xfId="0"/>
    <xf numFmtId="0" fontId="5" fillId="0" borderId="0" xfId="12" applyFont="1" applyFill="1" applyBorder="1" applyAlignment="1">
      <alignment vertical="center"/>
    </xf>
    <xf numFmtId="0" fontId="2" fillId="0" borderId="0" xfId="12" applyFont="1" applyFill="1" applyBorder="1" applyAlignment="1">
      <alignment horizontal="left" vertical="top" wrapText="1"/>
    </xf>
    <xf numFmtId="0" fontId="6" fillId="0" borderId="0" xfId="12" applyFont="1" applyBorder="1">
      <alignment wrapText="1"/>
    </xf>
    <xf numFmtId="0" fontId="4" fillId="0" borderId="0" xfId="1" applyNumberFormat="1" applyFont="1" applyAlignment="1">
      <alignment wrapText="1"/>
    </xf>
    <xf numFmtId="0" fontId="4" fillId="0" borderId="0" xfId="1" applyFont="1" applyAlignment="1">
      <alignment wrapText="1"/>
    </xf>
    <xf numFmtId="0" fontId="6" fillId="0" borderId="0" xfId="12" applyFont="1" applyFill="1" applyBorder="1">
      <alignment wrapText="1"/>
    </xf>
    <xf numFmtId="0" fontId="4" fillId="0" borderId="0" xfId="1" applyNumberFormat="1" applyFont="1" applyFill="1" applyAlignment="1">
      <alignment wrapText="1"/>
    </xf>
    <xf numFmtId="0" fontId="3" fillId="0" borderId="0" xfId="12" applyFont="1" applyBorder="1">
      <alignment wrapText="1"/>
    </xf>
    <xf numFmtId="0" fontId="3" fillId="0" borderId="0" xfId="12" applyFont="1" applyBorder="1" applyAlignment="1"/>
    <xf numFmtId="0" fontId="3" fillId="0" borderId="0" xfId="0" applyFont="1"/>
    <xf numFmtId="0" fontId="6" fillId="0" borderId="0" xfId="12" applyFont="1" applyBorder="1" applyAlignment="1"/>
    <xf numFmtId="0" fontId="6" fillId="0" borderId="0" xfId="12" applyFont="1" applyBorder="1" applyAlignment="1">
      <alignment horizontal="center" wrapText="1"/>
    </xf>
    <xf numFmtId="3" fontId="6" fillId="0" borderId="0" xfId="12" applyNumberFormat="1" applyFont="1" applyBorder="1">
      <alignment wrapText="1"/>
    </xf>
    <xf numFmtId="3" fontId="6" fillId="0" borderId="0" xfId="12" applyNumberFormat="1" applyFont="1" applyBorder="1" applyAlignment="1">
      <alignment horizontal="center" wrapText="1"/>
    </xf>
    <xf numFmtId="3" fontId="2" fillId="0" borderId="0" xfId="12" applyNumberFormat="1" applyFont="1" applyFill="1" applyBorder="1" applyAlignment="1">
      <alignment horizontal="right" wrapText="1"/>
    </xf>
    <xf numFmtId="0" fontId="6" fillId="0" borderId="0" xfId="0" applyFont="1" applyAlignment="1">
      <alignment horizontal="center"/>
    </xf>
    <xf numFmtId="3" fontId="6" fillId="0" borderId="0" xfId="0" applyNumberFormat="1" applyFont="1" applyAlignment="1">
      <alignment horizontal="center"/>
    </xf>
    <xf numFmtId="164" fontId="3" fillId="0" borderId="0" xfId="0" applyNumberFormat="1" applyFont="1"/>
    <xf numFmtId="0" fontId="9" fillId="2" borderId="0" xfId="0" applyFont="1" applyFill="1"/>
    <xf numFmtId="3" fontId="3" fillId="0" borderId="0" xfId="0" applyNumberFormat="1" applyFont="1" applyAlignment="1">
      <alignment horizontal="right"/>
    </xf>
    <xf numFmtId="164" fontId="3" fillId="0" borderId="0" xfId="0" applyNumberFormat="1" applyFont="1" applyAlignment="1">
      <alignment horizontal="right"/>
    </xf>
    <xf numFmtId="164" fontId="3" fillId="0" borderId="0" xfId="0" applyNumberFormat="1" applyFont="1" applyBorder="1" applyAlignment="1">
      <alignment horizontal="right"/>
    </xf>
    <xf numFmtId="3" fontId="3" fillId="2" borderId="0" xfId="0" applyNumberFormat="1" applyFont="1" applyFill="1" applyAlignment="1">
      <alignment horizontal="right"/>
    </xf>
    <xf numFmtId="164" fontId="3" fillId="2" borderId="0" xfId="0" applyNumberFormat="1" applyFont="1" applyFill="1" applyAlignment="1">
      <alignment horizontal="right"/>
    </xf>
    <xf numFmtId="164" fontId="3" fillId="2" borderId="0" xfId="0" applyNumberFormat="1" applyFont="1" applyFill="1" applyBorder="1" applyAlignment="1">
      <alignment horizontal="right"/>
    </xf>
    <xf numFmtId="0" fontId="3" fillId="2" borderId="0" xfId="0" applyFont="1" applyFill="1"/>
    <xf numFmtId="164" fontId="3" fillId="0" borderId="0" xfId="0" applyNumberFormat="1" applyFont="1" applyFill="1" applyBorder="1"/>
    <xf numFmtId="0" fontId="3" fillId="0" borderId="0" xfId="0" applyFont="1" applyBorder="1" applyAlignment="1">
      <alignment horizontal="center"/>
    </xf>
    <xf numFmtId="0" fontId="8" fillId="0" borderId="0" xfId="0" applyFont="1" applyBorder="1" applyAlignment="1">
      <alignment horizontal="right" wrapText="1"/>
    </xf>
    <xf numFmtId="0" fontId="5" fillId="0" borderId="5" xfId="12" applyFont="1" applyFill="1" applyBorder="1" applyAlignment="1">
      <alignment vertical="center"/>
    </xf>
    <xf numFmtId="0" fontId="5" fillId="0" borderId="5" xfId="12" applyFont="1" applyFill="1" applyBorder="1" applyAlignment="1">
      <alignment horizontal="center" vertical="center"/>
    </xf>
    <xf numFmtId="0" fontId="4" fillId="0" borderId="0" xfId="0" applyFont="1"/>
    <xf numFmtId="0" fontId="4" fillId="0" borderId="0" xfId="0" applyNumberFormat="1" applyFont="1" applyAlignment="1">
      <alignment wrapText="1"/>
    </xf>
    <xf numFmtId="0" fontId="10" fillId="0" borderId="0" xfId="0" applyFont="1"/>
    <xf numFmtId="0" fontId="11" fillId="0" borderId="0" xfId="12" applyFont="1" applyFill="1" applyBorder="1" applyAlignment="1">
      <alignment vertical="center"/>
    </xf>
    <xf numFmtId="0" fontId="13" fillId="0" borderId="0" xfId="0" applyFont="1"/>
    <xf numFmtId="0" fontId="12" fillId="0" borderId="0" xfId="0" applyFont="1" applyBorder="1" applyAlignment="1"/>
    <xf numFmtId="0" fontId="10" fillId="0" borderId="0" xfId="1" applyNumberFormat="1" applyFont="1" applyAlignment="1">
      <alignment wrapText="1"/>
    </xf>
    <xf numFmtId="0" fontId="10" fillId="0" borderId="0" xfId="1" applyFont="1" applyAlignment="1">
      <alignment wrapText="1"/>
    </xf>
    <xf numFmtId="0" fontId="8" fillId="0" borderId="0" xfId="0" applyFont="1" applyProtection="1">
      <protection locked="0" hidden="1"/>
    </xf>
    <xf numFmtId="0" fontId="3" fillId="0" borderId="0" xfId="0" applyFont="1" applyBorder="1" applyProtection="1">
      <protection locked="0" hidden="1"/>
    </xf>
    <xf numFmtId="164" fontId="3" fillId="0" borderId="0" xfId="0" applyNumberFormat="1" applyFont="1" applyBorder="1" applyProtection="1">
      <protection locked="0" hidden="1"/>
    </xf>
    <xf numFmtId="0" fontId="8" fillId="0" borderId="1" xfId="0" applyFont="1" applyFill="1" applyBorder="1" applyAlignment="1" applyProtection="1">
      <alignment horizontal="left" vertical="center" wrapText="1"/>
      <protection locked="0" hidden="1"/>
    </xf>
    <xf numFmtId="164" fontId="3" fillId="0" borderId="1" xfId="0" applyNumberFormat="1" applyFont="1" applyFill="1" applyBorder="1" applyProtection="1">
      <protection locked="0" hidden="1"/>
    </xf>
    <xf numFmtId="0" fontId="8" fillId="0" borderId="2" xfId="0" applyFont="1" applyBorder="1" applyAlignment="1" applyProtection="1">
      <alignment horizontal="right" wrapText="1"/>
      <protection locked="0" hidden="1"/>
    </xf>
    <xf numFmtId="0" fontId="3" fillId="0" borderId="0" xfId="0" applyFont="1" applyFill="1" applyAlignment="1" applyProtection="1">
      <alignment horizontal="left" vertical="center"/>
      <protection locked="0" hidden="1"/>
    </xf>
    <xf numFmtId="3" fontId="3" fillId="0" borderId="0" xfId="0" applyNumberFormat="1" applyFont="1" applyAlignment="1" applyProtection="1">
      <alignment horizontal="right"/>
      <protection locked="0" hidden="1"/>
    </xf>
    <xf numFmtId="164" fontId="3" fillId="0" borderId="0" xfId="0" applyNumberFormat="1" applyFont="1" applyAlignment="1" applyProtection="1">
      <alignment horizontal="right"/>
      <protection locked="0" hidden="1"/>
    </xf>
    <xf numFmtId="0" fontId="3" fillId="0" borderId="0" xfId="0" applyFont="1" applyFill="1" applyAlignment="1" applyProtection="1">
      <alignment horizontal="left"/>
      <protection locked="0" hidden="1"/>
    </xf>
    <xf numFmtId="0" fontId="3" fillId="0" borderId="0" xfId="0" applyFont="1" applyProtection="1">
      <protection locked="0" hidden="1"/>
    </xf>
    <xf numFmtId="164" fontId="3" fillId="0" borderId="0" xfId="0" applyNumberFormat="1" applyFont="1" applyProtection="1">
      <protection locked="0" hidden="1"/>
    </xf>
    <xf numFmtId="0" fontId="3" fillId="0" borderId="0" xfId="0" applyFont="1" applyProtection="1">
      <protection hidden="1"/>
    </xf>
    <xf numFmtId="164" fontId="3" fillId="0" borderId="0" xfId="0" applyNumberFormat="1" applyFont="1" applyProtection="1">
      <protection hidden="1"/>
    </xf>
    <xf numFmtId="0" fontId="12" fillId="0" borderId="0" xfId="0" applyFont="1" applyProtection="1">
      <protection hidden="1"/>
    </xf>
    <xf numFmtId="0" fontId="13" fillId="0" borderId="0" xfId="0" applyFont="1" applyBorder="1" applyProtection="1">
      <protection hidden="1"/>
    </xf>
    <xf numFmtId="164" fontId="13" fillId="0" borderId="0" xfId="0" applyNumberFormat="1" applyFont="1" applyBorder="1" applyProtection="1">
      <protection hidden="1"/>
    </xf>
    <xf numFmtId="164" fontId="13" fillId="0" borderId="0" xfId="0" applyNumberFormat="1" applyFont="1" applyProtection="1">
      <protection hidden="1"/>
    </xf>
    <xf numFmtId="0" fontId="8" fillId="0" borderId="6" xfId="0" applyFont="1" applyFill="1" applyBorder="1" applyAlignment="1" applyProtection="1">
      <alignment horizontal="left" vertical="center" wrapText="1"/>
      <protection hidden="1"/>
    </xf>
    <xf numFmtId="0" fontId="3" fillId="0" borderId="6" xfId="0" applyFont="1" applyBorder="1" applyProtection="1">
      <protection hidden="1"/>
    </xf>
    <xf numFmtId="164" fontId="3" fillId="0" borderId="6" xfId="0" applyNumberFormat="1" applyFont="1" applyFill="1" applyBorder="1" applyProtection="1">
      <protection hidden="1"/>
    </xf>
    <xf numFmtId="164" fontId="3" fillId="0" borderId="0" xfId="0" applyNumberFormat="1" applyFont="1" applyFill="1" applyBorder="1" applyProtection="1">
      <protection hidden="1"/>
    </xf>
    <xf numFmtId="0" fontId="8" fillId="0" borderId="7"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protection hidden="1"/>
    </xf>
    <xf numFmtId="0" fontId="3" fillId="0" borderId="0" xfId="0" applyFont="1" applyBorder="1" applyAlignment="1" applyProtection="1">
      <alignment horizontal="center"/>
      <protection hidden="1"/>
    </xf>
    <xf numFmtId="0" fontId="8" fillId="0" borderId="8" xfId="0" applyFont="1" applyBorder="1" applyAlignment="1" applyProtection="1">
      <alignment horizontal="center" vertical="center" wrapText="1"/>
      <protection hidden="1"/>
    </xf>
    <xf numFmtId="0" fontId="8" fillId="0" borderId="0" xfId="0" applyFont="1" applyBorder="1" applyAlignment="1" applyProtection="1">
      <alignment horizontal="right" wrapText="1"/>
      <protection hidden="1"/>
    </xf>
    <xf numFmtId="3" fontId="3" fillId="0" borderId="0" xfId="0" applyNumberFormat="1" applyFont="1" applyAlignment="1" applyProtection="1">
      <alignment horizontal="right"/>
      <protection hidden="1"/>
    </xf>
    <xf numFmtId="164" fontId="3" fillId="0" borderId="0" xfId="0" applyNumberFormat="1" applyFont="1" applyAlignment="1" applyProtection="1">
      <alignment horizontal="right"/>
      <protection hidden="1"/>
    </xf>
    <xf numFmtId="164" fontId="3" fillId="0" borderId="0" xfId="0" applyNumberFormat="1" applyFont="1" applyBorder="1" applyAlignment="1" applyProtection="1">
      <alignment horizontal="right"/>
      <protection hidden="1"/>
    </xf>
    <xf numFmtId="0" fontId="8" fillId="0" borderId="0" xfId="0" applyFont="1" applyBorder="1" applyAlignment="1" applyProtection="1">
      <alignment horizontal="center" vertical="center" wrapText="1"/>
      <protection hidden="1"/>
    </xf>
    <xf numFmtId="3" fontId="3" fillId="0" borderId="0" xfId="0" applyNumberFormat="1" applyFont="1" applyFill="1" applyAlignment="1" applyProtection="1">
      <alignment horizontal="right" vertical="center"/>
      <protection hidden="1"/>
    </xf>
    <xf numFmtId="164" fontId="3" fillId="0" borderId="0" xfId="0" applyNumberFormat="1" applyFont="1" applyAlignment="1" applyProtection="1">
      <alignment horizontal="center"/>
      <protection hidden="1"/>
    </xf>
    <xf numFmtId="165" fontId="3" fillId="0" borderId="0" xfId="0" applyNumberFormat="1" applyFont="1" applyAlignment="1" applyProtection="1">
      <alignment horizontal="center"/>
      <protection hidden="1"/>
    </xf>
    <xf numFmtId="0" fontId="3" fillId="0" borderId="0" xfId="0" applyFont="1" applyFill="1" applyAlignment="1" applyProtection="1">
      <alignment horizontal="left"/>
      <protection hidden="1"/>
    </xf>
    <xf numFmtId="0" fontId="2" fillId="0" borderId="0" xfId="12" applyFont="1" applyFill="1" applyBorder="1" applyAlignment="1">
      <alignment horizontal="center" vertical="top"/>
    </xf>
    <xf numFmtId="0" fontId="2" fillId="0" borderId="0" xfId="12" applyFont="1" applyFill="1" applyBorder="1" applyAlignment="1">
      <alignment horizontal="left" vertical="top"/>
    </xf>
    <xf numFmtId="0" fontId="14" fillId="0" borderId="0" xfId="12" applyFont="1" applyFill="1" applyBorder="1" applyAlignment="1">
      <alignment horizontal="center" vertical="top"/>
    </xf>
    <xf numFmtId="0" fontId="6" fillId="0" borderId="9" xfId="12" applyFont="1" applyBorder="1">
      <alignment wrapText="1"/>
    </xf>
    <xf numFmtId="0" fontId="2" fillId="0" borderId="9" xfId="12" applyFont="1" applyFill="1" applyBorder="1" applyAlignment="1">
      <alignment horizontal="center" vertical="top"/>
    </xf>
    <xf numFmtId="0" fontId="5" fillId="0" borderId="0" xfId="12" applyFont="1" applyFill="1" applyBorder="1" applyAlignment="1">
      <alignment horizontal="center" vertical="top"/>
    </xf>
    <xf numFmtId="3" fontId="2" fillId="0" borderId="0" xfId="12" applyNumberFormat="1" applyFont="1" applyFill="1" applyBorder="1" applyAlignment="1">
      <alignment horizontal="left" vertical="top"/>
    </xf>
    <xf numFmtId="3" fontId="5" fillId="0" borderId="0" xfId="12" applyNumberFormat="1" applyFont="1" applyFill="1" applyBorder="1" applyAlignment="1">
      <alignment horizontal="left" vertical="top"/>
    </xf>
    <xf numFmtId="3" fontId="5" fillId="0" borderId="5" xfId="12" applyNumberFormat="1" applyFont="1" applyFill="1" applyBorder="1" applyAlignment="1">
      <alignment horizontal="center" vertical="center" wrapText="1"/>
    </xf>
    <xf numFmtId="0" fontId="2" fillId="0" borderId="0" xfId="12" applyFont="1" applyFill="1" applyBorder="1" applyAlignment="1"/>
    <xf numFmtId="0" fontId="2" fillId="0" borderId="0" xfId="12" applyFont="1" applyFill="1" applyBorder="1" applyAlignment="1">
      <alignment horizontal="center" wrapText="1"/>
    </xf>
    <xf numFmtId="3" fontId="2" fillId="0" borderId="0" xfId="12" applyNumberFormat="1" applyFont="1" applyFill="1" applyBorder="1" applyAlignment="1">
      <alignment horizontal="center" wrapText="1"/>
    </xf>
    <xf numFmtId="3" fontId="6" fillId="0" borderId="0" xfId="12" quotePrefix="1" applyNumberFormat="1" applyFont="1" applyBorder="1" applyAlignment="1">
      <alignment wrapText="1"/>
    </xf>
    <xf numFmtId="0" fontId="6" fillId="0" borderId="0" xfId="0" applyFont="1" applyAlignment="1"/>
    <xf numFmtId="3" fontId="6" fillId="0" borderId="0" xfId="0" applyNumberFormat="1" applyFont="1" applyAlignment="1"/>
    <xf numFmtId="0" fontId="6" fillId="0" borderId="0" xfId="12" applyFont="1" applyBorder="1" applyAlignment="1">
      <alignment wrapText="1"/>
    </xf>
    <xf numFmtId="3" fontId="6" fillId="0" borderId="0" xfId="12" applyNumberFormat="1" applyFont="1" applyBorder="1" applyAlignment="1">
      <alignment wrapText="1"/>
    </xf>
    <xf numFmtId="0" fontId="2" fillId="0" borderId="0" xfId="12" applyFont="1" applyFill="1" applyBorder="1" applyAlignment="1">
      <alignment horizontal="left" wrapText="1"/>
    </xf>
    <xf numFmtId="0" fontId="6" fillId="0" borderId="0" xfId="12" applyFont="1" applyFill="1" applyBorder="1" applyAlignment="1">
      <alignment wrapText="1"/>
    </xf>
    <xf numFmtId="0" fontId="12" fillId="4" borderId="3" xfId="0" applyFont="1" applyFill="1" applyBorder="1" applyAlignment="1" applyProtection="1">
      <alignment horizontal="left" vertical="center"/>
      <protection locked="0" hidden="1"/>
    </xf>
    <xf numFmtId="3" fontId="2" fillId="0" borderId="0" xfId="12" applyNumberFormat="1" applyFont="1" applyFill="1" applyBorder="1" applyAlignment="1"/>
    <xf numFmtId="3" fontId="2" fillId="0" borderId="0" xfId="12" applyNumberFormat="1" applyFont="1" applyFill="1" applyBorder="1" applyAlignment="1">
      <alignment horizontal="left" wrapText="1"/>
    </xf>
    <xf numFmtId="3" fontId="6" fillId="0" borderId="0" xfId="9" applyNumberFormat="1" applyFont="1"/>
    <xf numFmtId="3" fontId="6" fillId="0" borderId="0" xfId="10" applyNumberFormat="1" applyFont="1"/>
    <xf numFmtId="3" fontId="6" fillId="0" borderId="0" xfId="12" applyNumberFormat="1" applyFont="1" applyBorder="1" applyAlignment="1"/>
    <xf numFmtId="3" fontId="14" fillId="0" borderId="0" xfId="12" applyNumberFormat="1" applyFont="1" applyFill="1" applyBorder="1" applyAlignment="1">
      <alignment horizontal="left" vertical="top"/>
    </xf>
    <xf numFmtId="0" fontId="0" fillId="0" borderId="0" xfId="0" applyAlignment="1">
      <alignment wrapText="1"/>
    </xf>
    <xf numFmtId="0" fontId="5" fillId="0" borderId="0" xfId="12" applyFont="1" applyFill="1" applyBorder="1" applyAlignment="1">
      <alignment horizontal="left" vertical="top"/>
    </xf>
    <xf numFmtId="0" fontId="5" fillId="0" borderId="0" xfId="12" applyFont="1" applyFill="1" applyBorder="1" applyAlignment="1">
      <alignment horizontal="left" vertical="center"/>
    </xf>
    <xf numFmtId="0" fontId="6" fillId="0" borderId="0" xfId="0" applyFont="1"/>
    <xf numFmtId="0" fontId="12" fillId="0" borderId="10" xfId="0" applyFont="1" applyBorder="1" applyAlignment="1"/>
    <xf numFmtId="3" fontId="0" fillId="0" borderId="0" xfId="0" applyNumberFormat="1"/>
    <xf numFmtId="1" fontId="2" fillId="0" borderId="0" xfId="12" applyNumberFormat="1" applyFont="1" applyFill="1" applyBorder="1" applyAlignment="1">
      <alignment horizontal="center" wrapText="1"/>
    </xf>
    <xf numFmtId="1" fontId="6" fillId="0" borderId="0" xfId="12" applyNumberFormat="1" applyFont="1" applyBorder="1" applyAlignment="1">
      <alignment horizontal="center" wrapText="1"/>
    </xf>
    <xf numFmtId="0" fontId="6" fillId="0" borderId="0" xfId="12" applyFont="1" applyFill="1" applyBorder="1" applyAlignment="1"/>
    <xf numFmtId="3" fontId="6" fillId="0" borderId="0" xfId="12" quotePrefix="1" applyNumberFormat="1" applyFont="1" applyFill="1" applyBorder="1" applyAlignment="1">
      <alignment wrapText="1"/>
    </xf>
    <xf numFmtId="0" fontId="6" fillId="0" borderId="0" xfId="12" applyFont="1" applyFill="1" applyBorder="1" applyAlignment="1">
      <alignment horizontal="center" wrapText="1"/>
    </xf>
    <xf numFmtId="3" fontId="6" fillId="0" borderId="0" xfId="12" applyNumberFormat="1" applyFont="1" applyFill="1" applyBorder="1">
      <alignment wrapText="1"/>
    </xf>
    <xf numFmtId="0" fontId="20" fillId="0" borderId="0" xfId="0" applyFont="1" applyBorder="1" applyAlignment="1" applyProtection="1">
      <alignment horizontal="center" vertical="center" wrapText="1"/>
      <protection hidden="1"/>
    </xf>
    <xf numFmtId="164" fontId="6" fillId="0" borderId="0" xfId="47" applyNumberFormat="1" applyFont="1" applyBorder="1" applyAlignment="1">
      <alignment wrapText="1"/>
    </xf>
    <xf numFmtId="0" fontId="0" fillId="0" borderId="0" xfId="0" applyAlignment="1">
      <alignment horizontal="right"/>
    </xf>
    <xf numFmtId="0" fontId="3" fillId="0" borderId="0" xfId="0" applyFont="1" applyAlignment="1">
      <alignment horizontal="right"/>
    </xf>
    <xf numFmtId="0" fontId="3" fillId="3" borderId="0" xfId="0" applyFont="1" applyFill="1" applyAlignment="1">
      <alignment horizontal="right"/>
    </xf>
    <xf numFmtId="3" fontId="3" fillId="0" borderId="0" xfId="0" applyNumberFormat="1" applyFont="1" applyBorder="1" applyAlignment="1" applyProtection="1">
      <alignment horizontal="right"/>
      <protection hidden="1"/>
    </xf>
    <xf numFmtId="0" fontId="8" fillId="0" borderId="2" xfId="0" applyFont="1" applyBorder="1" applyAlignment="1" applyProtection="1">
      <alignment horizontal="center" vertical="center" wrapText="1"/>
      <protection locked="0" hidden="1"/>
    </xf>
    <xf numFmtId="0" fontId="8" fillId="0" borderId="4" xfId="0" applyFont="1" applyBorder="1" applyAlignment="1" applyProtection="1">
      <alignment horizontal="center" vertical="center" wrapText="1"/>
      <protection locked="0" hidden="1"/>
    </xf>
    <xf numFmtId="0" fontId="8" fillId="0" borderId="1" xfId="0" applyFont="1" applyBorder="1" applyAlignment="1" applyProtection="1">
      <alignment horizontal="center" vertical="center" wrapText="1"/>
      <protection locked="0" hidden="1"/>
    </xf>
    <xf numFmtId="0" fontId="8" fillId="0" borderId="11" xfId="0" applyFont="1" applyBorder="1" applyAlignment="1" applyProtection="1">
      <alignment horizontal="center" vertical="center"/>
      <protection hidden="1"/>
    </xf>
    <xf numFmtId="0" fontId="12" fillId="0" borderId="10" xfId="0" applyFont="1" applyBorder="1" applyAlignment="1" applyProtection="1">
      <alignment horizontal="center"/>
      <protection hidden="1"/>
    </xf>
    <xf numFmtId="3" fontId="16" fillId="0" borderId="9" xfId="12" applyNumberFormat="1" applyFont="1" applyBorder="1" applyAlignment="1">
      <alignment horizontal="center"/>
    </xf>
    <xf numFmtId="3" fontId="5" fillId="0" borderId="0" xfId="12" applyNumberFormat="1" applyFont="1" applyFill="1" applyBorder="1" applyAlignment="1">
      <alignment horizontal="center" vertical="top"/>
    </xf>
    <xf numFmtId="3" fontId="16" fillId="0" borderId="9" xfId="0" applyNumberFormat="1" applyFont="1" applyFill="1" applyBorder="1" applyAlignment="1">
      <alignment horizontal="center" vertical="top"/>
    </xf>
    <xf numFmtId="3" fontId="16" fillId="0" borderId="9" xfId="25" applyNumberFormat="1" applyFont="1" applyBorder="1" applyAlignment="1">
      <alignment horizontal="center"/>
    </xf>
    <xf numFmtId="3" fontId="15" fillId="0" borderId="9" xfId="12" applyNumberFormat="1" applyFont="1" applyBorder="1" applyAlignment="1">
      <alignment horizontal="center"/>
    </xf>
    <xf numFmtId="3" fontId="15" fillId="0" borderId="9" xfId="41" applyNumberFormat="1" applyFont="1" applyBorder="1" applyAlignment="1">
      <alignment horizontal="center"/>
    </xf>
  </cellXfs>
  <cellStyles count="48">
    <cellStyle name="Normal" xfId="0" builtinId="0"/>
    <cellStyle name="Normal 10" xfId="1" xr:uid="{00000000-0005-0000-0000-000001000000}"/>
    <cellStyle name="Normal 10 2" xfId="2" xr:uid="{00000000-0005-0000-0000-000002000000}"/>
    <cellStyle name="Normal 10 2 2" xfId="3" xr:uid="{00000000-0005-0000-0000-000003000000}"/>
    <cellStyle name="Normal 10 2 3" xfId="4" xr:uid="{00000000-0005-0000-0000-000004000000}"/>
    <cellStyle name="Normal 10 3" xfId="5" xr:uid="{00000000-0005-0000-0000-000005000000}"/>
    <cellStyle name="Normal 10 4" xfId="6" xr:uid="{00000000-0005-0000-0000-000006000000}"/>
    <cellStyle name="Normal 11 2" xfId="7" xr:uid="{00000000-0005-0000-0000-000007000000}"/>
    <cellStyle name="Normal 11 3" xfId="8" xr:uid="{00000000-0005-0000-0000-000008000000}"/>
    <cellStyle name="Normal 14" xfId="9" xr:uid="{00000000-0005-0000-0000-000009000000}"/>
    <cellStyle name="Normal 15" xfId="10" xr:uid="{00000000-0005-0000-0000-00000A000000}"/>
    <cellStyle name="Normal 16" xfId="11" xr:uid="{00000000-0005-0000-0000-00000B000000}"/>
    <cellStyle name="Normal 2" xfId="12" xr:uid="{00000000-0005-0000-0000-00000C000000}"/>
    <cellStyle name="Normal 2 2" xfId="13" xr:uid="{00000000-0005-0000-0000-00000D000000}"/>
    <cellStyle name="Normal 2 3" xfId="14" xr:uid="{00000000-0005-0000-0000-00000E000000}"/>
    <cellStyle name="Normal 3 2" xfId="15" xr:uid="{00000000-0005-0000-0000-00000F000000}"/>
    <cellStyle name="Normal 3 2 2" xfId="16" xr:uid="{00000000-0005-0000-0000-000010000000}"/>
    <cellStyle name="Normal 3 2 3" xfId="17" xr:uid="{00000000-0005-0000-0000-000011000000}"/>
    <cellStyle name="Normal 3 3" xfId="18" xr:uid="{00000000-0005-0000-0000-000012000000}"/>
    <cellStyle name="Normal 3 4" xfId="19" xr:uid="{00000000-0005-0000-0000-000013000000}"/>
    <cellStyle name="Normal 4 2" xfId="20" xr:uid="{00000000-0005-0000-0000-000014000000}"/>
    <cellStyle name="Normal 4 2 2" xfId="21" xr:uid="{00000000-0005-0000-0000-000015000000}"/>
    <cellStyle name="Normal 4 2 3" xfId="22" xr:uid="{00000000-0005-0000-0000-000016000000}"/>
    <cellStyle name="Normal 4 3" xfId="23" xr:uid="{00000000-0005-0000-0000-000017000000}"/>
    <cellStyle name="Normal 4 4" xfId="24" xr:uid="{00000000-0005-0000-0000-000018000000}"/>
    <cellStyle name="Normal 5" xfId="25" xr:uid="{00000000-0005-0000-0000-000019000000}"/>
    <cellStyle name="Normal 5 2" xfId="26" xr:uid="{00000000-0005-0000-0000-00001A000000}"/>
    <cellStyle name="Normal 5 2 2" xfId="27" xr:uid="{00000000-0005-0000-0000-00001B000000}"/>
    <cellStyle name="Normal 5 2 3" xfId="28" xr:uid="{00000000-0005-0000-0000-00001C000000}"/>
    <cellStyle name="Normal 5 3" xfId="29" xr:uid="{00000000-0005-0000-0000-00001D000000}"/>
    <cellStyle name="Normal 5 4" xfId="30" xr:uid="{00000000-0005-0000-0000-00001E000000}"/>
    <cellStyle name="Normal 6 2" xfId="31" xr:uid="{00000000-0005-0000-0000-00001F000000}"/>
    <cellStyle name="Normal 6 2 2" xfId="32" xr:uid="{00000000-0005-0000-0000-000020000000}"/>
    <cellStyle name="Normal 6 2 3" xfId="33" xr:uid="{00000000-0005-0000-0000-000021000000}"/>
    <cellStyle name="Normal 6 3" xfId="34" xr:uid="{00000000-0005-0000-0000-000022000000}"/>
    <cellStyle name="Normal 6 4" xfId="35" xr:uid="{00000000-0005-0000-0000-000023000000}"/>
    <cellStyle name="Normal 7 2" xfId="36" xr:uid="{00000000-0005-0000-0000-000024000000}"/>
    <cellStyle name="Normal 7 2 2" xfId="37" xr:uid="{00000000-0005-0000-0000-000025000000}"/>
    <cellStyle name="Normal 7 2 3" xfId="38" xr:uid="{00000000-0005-0000-0000-000026000000}"/>
    <cellStyle name="Normal 7 3" xfId="39" xr:uid="{00000000-0005-0000-0000-000027000000}"/>
    <cellStyle name="Normal 7 4" xfId="40" xr:uid="{00000000-0005-0000-0000-000028000000}"/>
    <cellStyle name="Normal 8" xfId="41" xr:uid="{00000000-0005-0000-0000-000029000000}"/>
    <cellStyle name="Normal 8 2" xfId="42" xr:uid="{00000000-0005-0000-0000-00002A000000}"/>
    <cellStyle name="Normal 8 2 2" xfId="43" xr:uid="{00000000-0005-0000-0000-00002B000000}"/>
    <cellStyle name="Normal 8 2 3" xfId="44" xr:uid="{00000000-0005-0000-0000-00002C000000}"/>
    <cellStyle name="Normal 8 3" xfId="45" xr:uid="{00000000-0005-0000-0000-00002D000000}"/>
    <cellStyle name="Normal 8 4" xfId="46" xr:uid="{00000000-0005-0000-0000-00002E000000}"/>
    <cellStyle name="Percent" xfId="47" builtinId="5"/>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111111111111"/>
          <c:y val="3.4090909090909088E-2"/>
          <c:w val="0.87922705314009664"/>
          <c:h val="0.79772727272727273"/>
        </c:manualLayout>
      </c:layout>
      <c:lineChart>
        <c:grouping val="standard"/>
        <c:varyColors val="0"/>
        <c:ser>
          <c:idx val="1"/>
          <c:order val="0"/>
          <c:spPr>
            <a:ln>
              <a:solidFill>
                <a:schemeClr val="tx2">
                  <a:lumMod val="60000"/>
                  <a:lumOff val="40000"/>
                </a:schemeClr>
              </a:solidFill>
            </a:ln>
          </c:spPr>
          <c:marker>
            <c:symbol val="none"/>
          </c:marker>
          <c:cat>
            <c:numRef>
              <c:f>TOTALS!$C$7:$C$47</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TOTALS!$C$7:$C$47</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val>
          <c:smooth val="0"/>
          <c:extLst>
            <c:ext xmlns:c16="http://schemas.microsoft.com/office/drawing/2014/chart" uri="{C3380CC4-5D6E-409C-BE32-E72D297353CC}">
              <c16:uniqueId val="{00000000-DE6D-4092-9D40-4AA4AFE6301A}"/>
            </c:ext>
          </c:extLst>
        </c:ser>
        <c:ser>
          <c:idx val="0"/>
          <c:order val="1"/>
          <c:marker>
            <c:symbol val="none"/>
          </c:marker>
          <c:cat>
            <c:numRef>
              <c:f>TOTALS!$C$7:$C$47</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TOTALS!$D$7:$D$47</c:f>
              <c:numCache>
                <c:formatCode>#,##0</c:formatCode>
                <c:ptCount val="41"/>
                <c:pt idx="0">
                  <c:v>33395269</c:v>
                </c:pt>
                <c:pt idx="1">
                  <c:v>35480597</c:v>
                </c:pt>
                <c:pt idx="2">
                  <c:v>37917484</c:v>
                </c:pt>
                <c:pt idx="3">
                  <c:v>41485288</c:v>
                </c:pt>
                <c:pt idx="4">
                  <c:v>33042473</c:v>
                </c:pt>
                <c:pt idx="5">
                  <c:v>38922327</c:v>
                </c:pt>
                <c:pt idx="6">
                  <c:v>47064059</c:v>
                </c:pt>
                <c:pt idx="7">
                  <c:v>49678690</c:v>
                </c:pt>
                <c:pt idx="8">
                  <c:v>53383171</c:v>
                </c:pt>
                <c:pt idx="9">
                  <c:v>59406426</c:v>
                </c:pt>
                <c:pt idx="10">
                  <c:v>63978664</c:v>
                </c:pt>
                <c:pt idx="11">
                  <c:v>67730841</c:v>
                </c:pt>
                <c:pt idx="12">
                  <c:v>69095005</c:v>
                </c:pt>
                <c:pt idx="13">
                  <c:v>69970525</c:v>
                </c:pt>
                <c:pt idx="14">
                  <c:v>72618257</c:v>
                </c:pt>
                <c:pt idx="15">
                  <c:v>78151974</c:v>
                </c:pt>
                <c:pt idx="16">
                  <c:v>79173341</c:v>
                </c:pt>
                <c:pt idx="17">
                  <c:v>76089163</c:v>
                </c:pt>
                <c:pt idx="18">
                  <c:v>81866285</c:v>
                </c:pt>
                <c:pt idx="19">
                  <c:v>94231964</c:v>
                </c:pt>
                <c:pt idx="20">
                  <c:v>101617819</c:v>
                </c:pt>
                <c:pt idx="21">
                  <c:v>108090646</c:v>
                </c:pt>
                <c:pt idx="22">
                  <c:v>115546299</c:v>
                </c:pt>
                <c:pt idx="23">
                  <c:v>122468320</c:v>
                </c:pt>
                <c:pt idx="24">
                  <c:v>123439384</c:v>
                </c:pt>
                <c:pt idx="25">
                  <c:v>132739199</c:v>
                </c:pt>
                <c:pt idx="26">
                  <c:v>135098389</c:v>
                </c:pt>
                <c:pt idx="27">
                  <c:v>140977136</c:v>
                </c:pt>
                <c:pt idx="28">
                  <c:v>144929498</c:v>
                </c:pt>
                <c:pt idx="29">
                  <c:v>147141856</c:v>
                </c:pt>
                <c:pt idx="30">
                  <c:v>149158635</c:v>
                </c:pt>
                <c:pt idx="31">
                  <c:v>154854497</c:v>
                </c:pt>
                <c:pt idx="32">
                  <c:v>158768041</c:v>
                </c:pt>
                <c:pt idx="33">
                  <c:v>162834491</c:v>
                </c:pt>
                <c:pt idx="34">
                  <c:v>164316915</c:v>
                </c:pt>
                <c:pt idx="35">
                  <c:v>47829062</c:v>
                </c:pt>
                <c:pt idx="36">
                  <c:v>48230989</c:v>
                </c:pt>
                <c:pt idx="37">
                  <c:v>118511896</c:v>
                </c:pt>
                <c:pt idx="38">
                  <c:v>149427760</c:v>
                </c:pt>
                <c:pt idx="39">
                  <c:v>159117585</c:v>
                </c:pt>
                <c:pt idx="40">
                  <c:v>164622881</c:v>
                </c:pt>
              </c:numCache>
            </c:numRef>
          </c:val>
          <c:smooth val="0"/>
          <c:extLst>
            <c:ext xmlns:c16="http://schemas.microsoft.com/office/drawing/2014/chart" uri="{C3380CC4-5D6E-409C-BE32-E72D297353CC}">
              <c16:uniqueId val="{00000000-5F8A-4203-AEC4-4D98ABF98447}"/>
            </c:ext>
          </c:extLst>
        </c:ser>
        <c:dLbls>
          <c:showLegendKey val="0"/>
          <c:showVal val="0"/>
          <c:showCatName val="0"/>
          <c:showSerName val="0"/>
          <c:showPercent val="0"/>
          <c:showBubbleSize val="0"/>
        </c:dLbls>
        <c:smooth val="0"/>
        <c:axId val="1269816912"/>
        <c:axId val="1"/>
      </c:lineChart>
      <c:catAx>
        <c:axId val="12698169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9816912"/>
        <c:crosses val="autoZero"/>
        <c:crossBetween val="between"/>
      </c:valAx>
    </c:plotArea>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24E-2"/>
          <c:w val="0.91521387302625457"/>
          <c:h val="0.79877469564670633"/>
        </c:manualLayout>
      </c:layout>
      <c:lineChart>
        <c:grouping val="standard"/>
        <c:varyColors val="0"/>
        <c:ser>
          <c:idx val="0"/>
          <c:order val="0"/>
          <c:tx>
            <c:strRef>
              <c:f>'TOP10'!$C$342</c:f>
              <c:strCache>
                <c:ptCount val="1"/>
                <c:pt idx="0">
                  <c:v>Domestic (including Regional) Airlines</c:v>
                </c:pt>
              </c:strCache>
            </c:strRef>
          </c:tx>
          <c:spPr>
            <a:ln>
              <a:solidFill>
                <a:srgbClr val="000080"/>
              </a:solidFill>
            </a:ln>
          </c:spPr>
          <c:marker>
            <c:symbol val="none"/>
          </c:marker>
          <c:cat>
            <c:numRef>
              <c:f>'TOP10'!$B$343:$B$383</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'TOP10'!$C$343:$C$383</c:f>
              <c:numCache>
                <c:formatCode>#,##0</c:formatCode>
                <c:ptCount val="41"/>
                <c:pt idx="0">
                  <c:v>481556</c:v>
                </c:pt>
                <c:pt idx="1">
                  <c:v>599153</c:v>
                </c:pt>
                <c:pt idx="2">
                  <c:v>741502</c:v>
                </c:pt>
                <c:pt idx="3">
                  <c:v>867694</c:v>
                </c:pt>
                <c:pt idx="4">
                  <c:v>651219</c:v>
                </c:pt>
                <c:pt idx="5">
                  <c:v>790640</c:v>
                </c:pt>
                <c:pt idx="6">
                  <c:v>1257437</c:v>
                </c:pt>
                <c:pt idx="7">
                  <c:v>1271683</c:v>
                </c:pt>
                <c:pt idx="8">
                  <c:v>1440759</c:v>
                </c:pt>
                <c:pt idx="9">
                  <c:v>1690467</c:v>
                </c:pt>
                <c:pt idx="10">
                  <c:v>1844027</c:v>
                </c:pt>
                <c:pt idx="11">
                  <c:v>1926515</c:v>
                </c:pt>
                <c:pt idx="12">
                  <c:v>1918238</c:v>
                </c:pt>
                <c:pt idx="13">
                  <c:v>1915717</c:v>
                </c:pt>
                <c:pt idx="14">
                  <c:v>2022908</c:v>
                </c:pt>
                <c:pt idx="15">
                  <c:v>2132713</c:v>
                </c:pt>
                <c:pt idx="16">
                  <c:v>2025193</c:v>
                </c:pt>
                <c:pt idx="17">
                  <c:v>2087643</c:v>
                </c:pt>
                <c:pt idx="18">
                  <c:v>2246566</c:v>
                </c:pt>
                <c:pt idx="19">
                  <c:v>2581627</c:v>
                </c:pt>
                <c:pt idx="20">
                  <c:v>2842947</c:v>
                </c:pt>
                <c:pt idx="21">
                  <c:v>2967077</c:v>
                </c:pt>
                <c:pt idx="22">
                  <c:v>3066414</c:v>
                </c:pt>
                <c:pt idx="23">
                  <c:v>3153171</c:v>
                </c:pt>
                <c:pt idx="24">
                  <c:v>3133393</c:v>
                </c:pt>
                <c:pt idx="25">
                  <c:v>3254097</c:v>
                </c:pt>
                <c:pt idx="26">
                  <c:v>3361097</c:v>
                </c:pt>
                <c:pt idx="27">
                  <c:v>3569195</c:v>
                </c:pt>
                <c:pt idx="28">
                  <c:v>3754331</c:v>
                </c:pt>
                <c:pt idx="29">
                  <c:v>3857399</c:v>
                </c:pt>
                <c:pt idx="30">
                  <c:v>3975309</c:v>
                </c:pt>
                <c:pt idx="31">
                  <c:v>4208221</c:v>
                </c:pt>
                <c:pt idx="32">
                  <c:v>4278311</c:v>
                </c:pt>
                <c:pt idx="33">
                  <c:v>4283247</c:v>
                </c:pt>
                <c:pt idx="34">
                  <c:v>4126357</c:v>
                </c:pt>
                <c:pt idx="35">
                  <c:v>1586930</c:v>
                </c:pt>
                <c:pt idx="36">
                  <c:v>2307498</c:v>
                </c:pt>
                <c:pt idx="37">
                  <c:v>3672612</c:v>
                </c:pt>
                <c:pt idx="38">
                  <c:v>3951928</c:v>
                </c:pt>
                <c:pt idx="39">
                  <c:v>4070023</c:v>
                </c:pt>
                <c:pt idx="40">
                  <c:v>4034601</c:v>
                </c:pt>
              </c:numCache>
            </c:numRef>
          </c:val>
          <c:smooth val="0"/>
          <c:extLst>
            <c:ext xmlns:c16="http://schemas.microsoft.com/office/drawing/2014/chart" uri="{C3380CC4-5D6E-409C-BE32-E72D297353CC}">
              <c16:uniqueId val="{00000000-B8E7-4002-ABF2-16080CEBF5D8}"/>
            </c:ext>
          </c:extLst>
        </c:ser>
        <c:ser>
          <c:idx val="2"/>
          <c:order val="1"/>
          <c:tx>
            <c:strRef>
              <c:f>'TOP10'!$D$342</c:f>
              <c:strCache>
                <c:ptCount val="1"/>
                <c:pt idx="0">
                  <c:v>International Airlines</c:v>
                </c:pt>
              </c:strCache>
            </c:strRef>
          </c:tx>
          <c:spPr>
            <a:ln>
              <a:solidFill>
                <a:srgbClr val="B11F16"/>
              </a:solidFill>
            </a:ln>
          </c:spPr>
          <c:marker>
            <c:symbol val="none"/>
          </c:marker>
          <c:cat>
            <c:numRef>
              <c:f>'TOP10'!$B$343:$B$383</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'TOP10'!$D$343:$D$383</c:f>
              <c:numCache>
                <c:formatCode>#,##0</c:formatCode>
                <c:ptCount val="41"/>
                <c:pt idx="0">
                  <c:v>45522</c:v>
                </c:pt>
                <c:pt idx="1">
                  <c:v>63413</c:v>
                </c:pt>
                <c:pt idx="2">
                  <c:v>110289</c:v>
                </c:pt>
                <c:pt idx="3">
                  <c:v>159795</c:v>
                </c:pt>
                <c:pt idx="4">
                  <c:v>212648</c:v>
                </c:pt>
                <c:pt idx="5">
                  <c:v>279336</c:v>
                </c:pt>
                <c:pt idx="6">
                  <c:v>379974</c:v>
                </c:pt>
                <c:pt idx="7">
                  <c:v>526213</c:v>
                </c:pt>
                <c:pt idx="8">
                  <c:v>651437</c:v>
                </c:pt>
                <c:pt idx="9">
                  <c:v>679275</c:v>
                </c:pt>
                <c:pt idx="10">
                  <c:v>658397</c:v>
                </c:pt>
                <c:pt idx="11">
                  <c:v>719396</c:v>
                </c:pt>
                <c:pt idx="12">
                  <c:v>745110</c:v>
                </c:pt>
                <c:pt idx="13">
                  <c:v>688058</c:v>
                </c:pt>
                <c:pt idx="14">
                  <c:v>660659</c:v>
                </c:pt>
                <c:pt idx="15">
                  <c:v>680133</c:v>
                </c:pt>
                <c:pt idx="16">
                  <c:v>665118</c:v>
                </c:pt>
                <c:pt idx="17">
                  <c:v>766256</c:v>
                </c:pt>
                <c:pt idx="18">
                  <c:v>746561</c:v>
                </c:pt>
                <c:pt idx="19">
                  <c:v>846846</c:v>
                </c:pt>
                <c:pt idx="20">
                  <c:v>862184</c:v>
                </c:pt>
                <c:pt idx="21">
                  <c:v>791709</c:v>
                </c:pt>
                <c:pt idx="22">
                  <c:v>702048</c:v>
                </c:pt>
                <c:pt idx="23">
                  <c:v>595461</c:v>
                </c:pt>
                <c:pt idx="24">
                  <c:v>404803</c:v>
                </c:pt>
                <c:pt idx="25">
                  <c:v>495873</c:v>
                </c:pt>
                <c:pt idx="26">
                  <c:v>504072</c:v>
                </c:pt>
                <c:pt idx="27">
                  <c:v>511359</c:v>
                </c:pt>
                <c:pt idx="28">
                  <c:v>492091</c:v>
                </c:pt>
                <c:pt idx="29">
                  <c:v>460910</c:v>
                </c:pt>
                <c:pt idx="30">
                  <c:v>545733</c:v>
                </c:pt>
                <c:pt idx="31">
                  <c:v>642293</c:v>
                </c:pt>
                <c:pt idx="32">
                  <c:v>662173</c:v>
                </c:pt>
                <c:pt idx="33">
                  <c:v>662551</c:v>
                </c:pt>
                <c:pt idx="34">
                  <c:v>651824</c:v>
                </c:pt>
                <c:pt idx="35">
                  <c:v>119221</c:v>
                </c:pt>
                <c:pt idx="36">
                  <c:v>2490</c:v>
                </c:pt>
                <c:pt idx="37">
                  <c:v>135262</c:v>
                </c:pt>
                <c:pt idx="38">
                  <c:v>506793</c:v>
                </c:pt>
                <c:pt idx="39">
                  <c:v>625914</c:v>
                </c:pt>
                <c:pt idx="40">
                  <c:v>683900</c:v>
                </c:pt>
              </c:numCache>
            </c:numRef>
          </c:val>
          <c:smooth val="0"/>
          <c:extLst>
            <c:ext xmlns:c16="http://schemas.microsoft.com/office/drawing/2014/chart" uri="{C3380CC4-5D6E-409C-BE32-E72D297353CC}">
              <c16:uniqueId val="{00000001-B8E7-4002-ABF2-16080CEBF5D8}"/>
            </c:ext>
          </c:extLst>
        </c:ser>
        <c:dLbls>
          <c:showLegendKey val="0"/>
          <c:showVal val="0"/>
          <c:showCatName val="0"/>
          <c:showSerName val="0"/>
          <c:showPercent val="0"/>
          <c:showBubbleSize val="0"/>
        </c:dLbls>
        <c:smooth val="0"/>
        <c:axId val="1170248352"/>
        <c:axId val="1"/>
      </c:lineChart>
      <c:catAx>
        <c:axId val="117024835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0248352"/>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38E-2"/>
          <c:w val="0.91521387302625457"/>
          <c:h val="0.79877469564670656"/>
        </c:manualLayout>
      </c:layout>
      <c:lineChart>
        <c:grouping val="standard"/>
        <c:varyColors val="0"/>
        <c:ser>
          <c:idx val="0"/>
          <c:order val="0"/>
          <c:tx>
            <c:strRef>
              <c:f>'TOP10'!$C$390</c:f>
              <c:strCache>
                <c:ptCount val="1"/>
                <c:pt idx="0">
                  <c:v>Domestic (including Regional) Airlines</c:v>
                </c:pt>
              </c:strCache>
            </c:strRef>
          </c:tx>
          <c:spPr>
            <a:ln>
              <a:solidFill>
                <a:srgbClr val="000080"/>
              </a:solidFill>
            </a:ln>
          </c:spPr>
          <c:marker>
            <c:symbol val="none"/>
          </c:marker>
          <c:cat>
            <c:numRef>
              <c:f>'TOP10'!$B$391:$B$431</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'TOP10'!$C$391:$C$431</c:f>
              <c:numCache>
                <c:formatCode>#,##0</c:formatCode>
                <c:ptCount val="41"/>
                <c:pt idx="0">
                  <c:v>493997</c:v>
                </c:pt>
                <c:pt idx="1">
                  <c:v>481281</c:v>
                </c:pt>
                <c:pt idx="2">
                  <c:v>504775</c:v>
                </c:pt>
                <c:pt idx="3">
                  <c:v>529813</c:v>
                </c:pt>
                <c:pt idx="4">
                  <c:v>444367</c:v>
                </c:pt>
                <c:pt idx="5">
                  <c:v>536077</c:v>
                </c:pt>
                <c:pt idx="6">
                  <c:v>631437</c:v>
                </c:pt>
                <c:pt idx="7">
                  <c:v>674416</c:v>
                </c:pt>
                <c:pt idx="8">
                  <c:v>717083</c:v>
                </c:pt>
                <c:pt idx="9">
                  <c:v>770259</c:v>
                </c:pt>
                <c:pt idx="10">
                  <c:v>828986</c:v>
                </c:pt>
                <c:pt idx="11">
                  <c:v>852506</c:v>
                </c:pt>
                <c:pt idx="12">
                  <c:v>832207</c:v>
                </c:pt>
                <c:pt idx="13">
                  <c:v>855934</c:v>
                </c:pt>
                <c:pt idx="14">
                  <c:v>877992</c:v>
                </c:pt>
                <c:pt idx="15">
                  <c:v>927957</c:v>
                </c:pt>
                <c:pt idx="16">
                  <c:v>996179</c:v>
                </c:pt>
                <c:pt idx="17">
                  <c:v>947682</c:v>
                </c:pt>
                <c:pt idx="18">
                  <c:v>1101555</c:v>
                </c:pt>
                <c:pt idx="19">
                  <c:v>1380849</c:v>
                </c:pt>
                <c:pt idx="20">
                  <c:v>1600185</c:v>
                </c:pt>
                <c:pt idx="21">
                  <c:v>1617810</c:v>
                </c:pt>
                <c:pt idx="22">
                  <c:v>1663596</c:v>
                </c:pt>
                <c:pt idx="23">
                  <c:v>1830870</c:v>
                </c:pt>
                <c:pt idx="24">
                  <c:v>1874459</c:v>
                </c:pt>
                <c:pt idx="25">
                  <c:v>1882092</c:v>
                </c:pt>
                <c:pt idx="26">
                  <c:v>1844681</c:v>
                </c:pt>
                <c:pt idx="27">
                  <c:v>1919026</c:v>
                </c:pt>
                <c:pt idx="28">
                  <c:v>2091706</c:v>
                </c:pt>
                <c:pt idx="29">
                  <c:v>2127981</c:v>
                </c:pt>
                <c:pt idx="30">
                  <c:v>2238432</c:v>
                </c:pt>
                <c:pt idx="31">
                  <c:v>2378137</c:v>
                </c:pt>
                <c:pt idx="32">
                  <c:v>2510343</c:v>
                </c:pt>
                <c:pt idx="33">
                  <c:v>2676628</c:v>
                </c:pt>
                <c:pt idx="34">
                  <c:v>2781739</c:v>
                </c:pt>
                <c:pt idx="35">
                  <c:v>879663</c:v>
                </c:pt>
                <c:pt idx="36">
                  <c:v>1261289</c:v>
                </c:pt>
                <c:pt idx="37">
                  <c:v>2289011</c:v>
                </c:pt>
                <c:pt idx="38">
                  <c:v>2579514</c:v>
                </c:pt>
                <c:pt idx="39">
                  <c:v>2729286</c:v>
                </c:pt>
                <c:pt idx="40">
                  <c:v>2865387</c:v>
                </c:pt>
              </c:numCache>
            </c:numRef>
          </c:val>
          <c:smooth val="0"/>
          <c:extLst>
            <c:ext xmlns:c16="http://schemas.microsoft.com/office/drawing/2014/chart" uri="{C3380CC4-5D6E-409C-BE32-E72D297353CC}">
              <c16:uniqueId val="{00000000-42B9-4388-97A3-7B3FF13D1933}"/>
            </c:ext>
          </c:extLst>
        </c:ser>
        <c:ser>
          <c:idx val="2"/>
          <c:order val="1"/>
          <c:tx>
            <c:strRef>
              <c:f>'TOP10'!$D$390</c:f>
              <c:strCache>
                <c:ptCount val="1"/>
                <c:pt idx="0">
                  <c:v>International Airlines</c:v>
                </c:pt>
              </c:strCache>
            </c:strRef>
          </c:tx>
          <c:spPr>
            <a:ln>
              <a:solidFill>
                <a:srgbClr val="B11F16"/>
              </a:solidFill>
            </a:ln>
          </c:spPr>
          <c:marker>
            <c:symbol val="none"/>
          </c:marker>
          <c:cat>
            <c:numRef>
              <c:f>'TOP10'!$B$391:$B$431</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'TOP10'!$D$391:$D$431</c:f>
              <c:numCache>
                <c:formatCode>#,##0</c:formatCode>
                <c:ptCount val="41"/>
                <c:pt idx="0">
                  <c:v>15306</c:v>
                </c:pt>
                <c:pt idx="1">
                  <c:v>14144</c:v>
                </c:pt>
                <c:pt idx="2">
                  <c:v>17422</c:v>
                </c:pt>
                <c:pt idx="3">
                  <c:v>15363</c:v>
                </c:pt>
                <c:pt idx="4">
                  <c:v>15735</c:v>
                </c:pt>
                <c:pt idx="5">
                  <c:v>17095</c:v>
                </c:pt>
                <c:pt idx="6">
                  <c:v>11765</c:v>
                </c:pt>
                <c:pt idx="7">
                  <c:v>8659</c:v>
                </c:pt>
                <c:pt idx="8">
                  <c:v>8867</c:v>
                </c:pt>
                <c:pt idx="9">
                  <c:v>7976</c:v>
                </c:pt>
                <c:pt idx="10">
                  <c:v>7362</c:v>
                </c:pt>
                <c:pt idx="11">
                  <c:v>5103</c:v>
                </c:pt>
                <c:pt idx="12">
                  <c:v>3689</c:v>
                </c:pt>
                <c:pt idx="13">
                  <c:v>2690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4480</c:v>
                </c:pt>
                <c:pt idx="37">
                  <c:v>14527</c:v>
                </c:pt>
                <c:pt idx="38">
                  <c:v>31915</c:v>
                </c:pt>
                <c:pt idx="39">
                  <c:v>20292</c:v>
                </c:pt>
                <c:pt idx="40">
                  <c:v>19580</c:v>
                </c:pt>
              </c:numCache>
            </c:numRef>
          </c:val>
          <c:smooth val="0"/>
          <c:extLst>
            <c:ext xmlns:c16="http://schemas.microsoft.com/office/drawing/2014/chart" uri="{C3380CC4-5D6E-409C-BE32-E72D297353CC}">
              <c16:uniqueId val="{00000001-42B9-4388-97A3-7B3FF13D1933}"/>
            </c:ext>
          </c:extLst>
        </c:ser>
        <c:dLbls>
          <c:showLegendKey val="0"/>
          <c:showVal val="0"/>
          <c:showCatName val="0"/>
          <c:showSerName val="0"/>
          <c:showPercent val="0"/>
          <c:showBubbleSize val="0"/>
        </c:dLbls>
        <c:smooth val="0"/>
        <c:axId val="1178914864"/>
        <c:axId val="1"/>
      </c:lineChart>
      <c:catAx>
        <c:axId val="117891486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4864"/>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689"/>
        </c:manualLayout>
      </c:layout>
      <c:lineChart>
        <c:grouping val="standard"/>
        <c:varyColors val="0"/>
        <c:ser>
          <c:idx val="0"/>
          <c:order val="0"/>
          <c:tx>
            <c:strRef>
              <c:f>'TOP10'!$C$438</c:f>
              <c:strCache>
                <c:ptCount val="1"/>
                <c:pt idx="0">
                  <c:v>Domestic (including Regional) Airlines</c:v>
                </c:pt>
              </c:strCache>
            </c:strRef>
          </c:tx>
          <c:spPr>
            <a:ln>
              <a:solidFill>
                <a:srgbClr val="000080"/>
              </a:solidFill>
            </a:ln>
          </c:spPr>
          <c:marker>
            <c:symbol val="none"/>
          </c:marker>
          <c:cat>
            <c:numRef>
              <c:f>'TOP10'!$B$439:$B$479</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'TOP10'!$C$439:$C$479</c:f>
              <c:numCache>
                <c:formatCode>#,##0</c:formatCode>
                <c:ptCount val="41"/>
                <c:pt idx="0">
                  <c:v>986482</c:v>
                </c:pt>
                <c:pt idx="1">
                  <c:v>1027954</c:v>
                </c:pt>
                <c:pt idx="2">
                  <c:v>1083112</c:v>
                </c:pt>
                <c:pt idx="3">
                  <c:v>1127565</c:v>
                </c:pt>
                <c:pt idx="4">
                  <c:v>779536</c:v>
                </c:pt>
                <c:pt idx="5">
                  <c:v>1020620</c:v>
                </c:pt>
                <c:pt idx="6">
                  <c:v>1261479</c:v>
                </c:pt>
                <c:pt idx="7">
                  <c:v>1367154</c:v>
                </c:pt>
                <c:pt idx="8">
                  <c:v>1431091</c:v>
                </c:pt>
                <c:pt idx="9">
                  <c:v>1591868</c:v>
                </c:pt>
                <c:pt idx="10">
                  <c:v>1739064</c:v>
                </c:pt>
                <c:pt idx="11">
                  <c:v>1735758</c:v>
                </c:pt>
                <c:pt idx="12">
                  <c:v>1788030</c:v>
                </c:pt>
                <c:pt idx="13">
                  <c:v>1805091</c:v>
                </c:pt>
                <c:pt idx="14">
                  <c:v>1899694</c:v>
                </c:pt>
                <c:pt idx="15">
                  <c:v>2039304</c:v>
                </c:pt>
                <c:pt idx="16">
                  <c:v>1972202</c:v>
                </c:pt>
                <c:pt idx="17">
                  <c:v>1884766</c:v>
                </c:pt>
                <c:pt idx="18">
                  <c:v>2074167</c:v>
                </c:pt>
                <c:pt idx="19">
                  <c:v>2434463</c:v>
                </c:pt>
                <c:pt idx="20">
                  <c:v>2524753</c:v>
                </c:pt>
                <c:pt idx="21">
                  <c:v>2612679</c:v>
                </c:pt>
                <c:pt idx="22">
                  <c:v>2734875</c:v>
                </c:pt>
                <c:pt idx="23">
                  <c:v>2983488</c:v>
                </c:pt>
                <c:pt idx="24">
                  <c:v>3148420</c:v>
                </c:pt>
                <c:pt idx="25">
                  <c:v>3304010</c:v>
                </c:pt>
                <c:pt idx="26">
                  <c:v>3208225</c:v>
                </c:pt>
                <c:pt idx="27">
                  <c:v>3065893</c:v>
                </c:pt>
                <c:pt idx="28">
                  <c:v>2956448</c:v>
                </c:pt>
                <c:pt idx="29">
                  <c:v>2811822</c:v>
                </c:pt>
                <c:pt idx="30">
                  <c:v>2805306</c:v>
                </c:pt>
                <c:pt idx="31">
                  <c:v>2885793</c:v>
                </c:pt>
                <c:pt idx="32">
                  <c:v>3021340</c:v>
                </c:pt>
                <c:pt idx="33">
                  <c:v>3153143</c:v>
                </c:pt>
                <c:pt idx="34">
                  <c:v>3153043</c:v>
                </c:pt>
                <c:pt idx="35">
                  <c:v>895979</c:v>
                </c:pt>
                <c:pt idx="36">
                  <c:v>1023139</c:v>
                </c:pt>
                <c:pt idx="37">
                  <c:v>2437607</c:v>
                </c:pt>
                <c:pt idx="38">
                  <c:v>2757350</c:v>
                </c:pt>
                <c:pt idx="39">
                  <c:v>2795829</c:v>
                </c:pt>
                <c:pt idx="40">
                  <c:v>2762774</c:v>
                </c:pt>
              </c:numCache>
            </c:numRef>
          </c:val>
          <c:smooth val="0"/>
          <c:extLst>
            <c:ext xmlns:c16="http://schemas.microsoft.com/office/drawing/2014/chart" uri="{C3380CC4-5D6E-409C-BE32-E72D297353CC}">
              <c16:uniqueId val="{00000000-0B42-48CE-95C4-FDFEDBB82DC8}"/>
            </c:ext>
          </c:extLst>
        </c:ser>
        <c:ser>
          <c:idx val="2"/>
          <c:order val="1"/>
          <c:tx>
            <c:strRef>
              <c:f>'TOP10'!$D$438</c:f>
              <c:strCache>
                <c:ptCount val="1"/>
                <c:pt idx="0">
                  <c:v>International Airlines</c:v>
                </c:pt>
              </c:strCache>
            </c:strRef>
          </c:tx>
          <c:spPr>
            <a:ln>
              <a:solidFill>
                <a:srgbClr val="B11F16"/>
              </a:solidFill>
            </a:ln>
          </c:spPr>
          <c:marker>
            <c:symbol val="none"/>
          </c:marker>
          <c:cat>
            <c:numRef>
              <c:f>'TOP10'!$B$439:$B$479</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'TOP10'!$D$439:$D$479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1996</c:v>
                </c:pt>
                <c:pt idx="20">
                  <c:v>0</c:v>
                </c:pt>
                <c:pt idx="21">
                  <c:v>0</c:v>
                </c:pt>
                <c:pt idx="22">
                  <c:v>0</c:v>
                </c:pt>
                <c:pt idx="23">
                  <c:v>0</c:v>
                </c:pt>
                <c:pt idx="24">
                  <c:v>0</c:v>
                </c:pt>
                <c:pt idx="25">
                  <c:v>0</c:v>
                </c:pt>
                <c:pt idx="26">
                  <c:v>0</c:v>
                </c:pt>
                <c:pt idx="27">
                  <c:v>0</c:v>
                </c:pt>
                <c:pt idx="28">
                  <c:v>0</c:v>
                </c:pt>
                <c:pt idx="29">
                  <c:v>0</c:v>
                </c:pt>
                <c:pt idx="30">
                  <c:v>0</c:v>
                </c:pt>
                <c:pt idx="31">
                  <c:v>23771</c:v>
                </c:pt>
                <c:pt idx="32">
                  <c:v>84435</c:v>
                </c:pt>
                <c:pt idx="33">
                  <c:v>94922</c:v>
                </c:pt>
                <c:pt idx="34">
                  <c:v>85069</c:v>
                </c:pt>
                <c:pt idx="35">
                  <c:v>13011</c:v>
                </c:pt>
                <c:pt idx="36">
                  <c:v>137</c:v>
                </c:pt>
                <c:pt idx="37">
                  <c:v>0</c:v>
                </c:pt>
                <c:pt idx="38">
                  <c:v>12080</c:v>
                </c:pt>
                <c:pt idx="39">
                  <c:v>37290</c:v>
                </c:pt>
                <c:pt idx="40">
                  <c:v>30848</c:v>
                </c:pt>
              </c:numCache>
            </c:numRef>
          </c:val>
          <c:smooth val="0"/>
          <c:extLst>
            <c:ext xmlns:c16="http://schemas.microsoft.com/office/drawing/2014/chart" uri="{C3380CC4-5D6E-409C-BE32-E72D297353CC}">
              <c16:uniqueId val="{00000001-0B42-48CE-95C4-FDFEDBB82DC8}"/>
            </c:ext>
          </c:extLst>
        </c:ser>
        <c:dLbls>
          <c:showLegendKey val="0"/>
          <c:showVal val="0"/>
          <c:showCatName val="0"/>
          <c:showSerName val="0"/>
          <c:showPercent val="0"/>
          <c:showBubbleSize val="0"/>
        </c:dLbls>
        <c:smooth val="0"/>
        <c:axId val="1178917488"/>
        <c:axId val="1"/>
      </c:lineChart>
      <c:catAx>
        <c:axId val="117891748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7488"/>
        <c:crosses val="autoZero"/>
        <c:crossBetween val="between"/>
        <c:dispUnits>
          <c:builtInUnit val="millions"/>
        </c:dispUnits>
      </c:valAx>
    </c:plotArea>
    <c:legend>
      <c:legendPos val="t"/>
      <c:layout>
        <c:manualLayout>
          <c:xMode val="edge"/>
          <c:yMode val="edge"/>
          <c:x val="0.11070083842111531"/>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711"/>
        </c:manualLayout>
      </c:layout>
      <c:lineChart>
        <c:grouping val="standard"/>
        <c:varyColors val="0"/>
        <c:ser>
          <c:idx val="0"/>
          <c:order val="0"/>
          <c:tx>
            <c:strRef>
              <c:f>'TOP10'!$C$486</c:f>
              <c:strCache>
                <c:ptCount val="1"/>
                <c:pt idx="0">
                  <c:v>Domestic (including Regional) Airlines</c:v>
                </c:pt>
              </c:strCache>
            </c:strRef>
          </c:tx>
          <c:spPr>
            <a:ln>
              <a:solidFill>
                <a:srgbClr val="000080"/>
              </a:solidFill>
            </a:ln>
          </c:spPr>
          <c:marker>
            <c:symbol val="none"/>
          </c:marker>
          <c:cat>
            <c:numRef>
              <c:f>'TOP10'!$B$487:$B$527</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'TOP10'!$C$487:$C$527</c:f>
              <c:numCache>
                <c:formatCode>#,##0</c:formatCode>
                <c:ptCount val="41"/>
                <c:pt idx="0">
                  <c:v>965191</c:v>
                </c:pt>
                <c:pt idx="1">
                  <c:v>990924</c:v>
                </c:pt>
                <c:pt idx="2">
                  <c:v>977684</c:v>
                </c:pt>
                <c:pt idx="3">
                  <c:v>962609</c:v>
                </c:pt>
                <c:pt idx="4">
                  <c:v>579665</c:v>
                </c:pt>
                <c:pt idx="5">
                  <c:v>515056</c:v>
                </c:pt>
                <c:pt idx="6">
                  <c:v>492439</c:v>
                </c:pt>
                <c:pt idx="7">
                  <c:v>519625</c:v>
                </c:pt>
                <c:pt idx="8">
                  <c:v>513315</c:v>
                </c:pt>
                <c:pt idx="9">
                  <c:v>547865</c:v>
                </c:pt>
                <c:pt idx="10">
                  <c:v>591277</c:v>
                </c:pt>
                <c:pt idx="11">
                  <c:v>605046</c:v>
                </c:pt>
                <c:pt idx="12">
                  <c:v>614085</c:v>
                </c:pt>
                <c:pt idx="13">
                  <c:v>636612</c:v>
                </c:pt>
                <c:pt idx="14">
                  <c:v>668058</c:v>
                </c:pt>
                <c:pt idx="15">
                  <c:v>691488</c:v>
                </c:pt>
                <c:pt idx="16">
                  <c:v>736642</c:v>
                </c:pt>
                <c:pt idx="17">
                  <c:v>728824</c:v>
                </c:pt>
                <c:pt idx="18">
                  <c:v>839399</c:v>
                </c:pt>
                <c:pt idx="19">
                  <c:v>1002892</c:v>
                </c:pt>
                <c:pt idx="20">
                  <c:v>1096829</c:v>
                </c:pt>
                <c:pt idx="21">
                  <c:v>1246320</c:v>
                </c:pt>
                <c:pt idx="22">
                  <c:v>1310156</c:v>
                </c:pt>
                <c:pt idx="23">
                  <c:v>1411755</c:v>
                </c:pt>
                <c:pt idx="24">
                  <c:v>1482230</c:v>
                </c:pt>
                <c:pt idx="25">
                  <c:v>1588750</c:v>
                </c:pt>
                <c:pt idx="26">
                  <c:v>1607291</c:v>
                </c:pt>
                <c:pt idx="27">
                  <c:v>1609738</c:v>
                </c:pt>
                <c:pt idx="28">
                  <c:v>1556579</c:v>
                </c:pt>
                <c:pt idx="29">
                  <c:v>1497841</c:v>
                </c:pt>
                <c:pt idx="30">
                  <c:v>1500111</c:v>
                </c:pt>
                <c:pt idx="31">
                  <c:v>1488000</c:v>
                </c:pt>
                <c:pt idx="32">
                  <c:v>1541490</c:v>
                </c:pt>
                <c:pt idx="33">
                  <c:v>1594111</c:v>
                </c:pt>
                <c:pt idx="34">
                  <c:v>1607274</c:v>
                </c:pt>
                <c:pt idx="35">
                  <c:v>757042</c:v>
                </c:pt>
                <c:pt idx="36">
                  <c:v>1073998</c:v>
                </c:pt>
                <c:pt idx="37">
                  <c:v>1505308</c:v>
                </c:pt>
                <c:pt idx="38">
                  <c:v>1670084</c:v>
                </c:pt>
                <c:pt idx="39">
                  <c:v>1646616</c:v>
                </c:pt>
                <c:pt idx="40">
                  <c:v>1646644</c:v>
                </c:pt>
              </c:numCache>
            </c:numRef>
          </c:val>
          <c:smooth val="0"/>
          <c:extLst>
            <c:ext xmlns:c16="http://schemas.microsoft.com/office/drawing/2014/chart" uri="{C3380CC4-5D6E-409C-BE32-E72D297353CC}">
              <c16:uniqueId val="{00000000-0D04-4EDC-A935-5336C28944DC}"/>
            </c:ext>
          </c:extLst>
        </c:ser>
        <c:ser>
          <c:idx val="2"/>
          <c:order val="1"/>
          <c:tx>
            <c:strRef>
              <c:f>'TOP10'!$D$486</c:f>
              <c:strCache>
                <c:ptCount val="1"/>
                <c:pt idx="0">
                  <c:v>International Airlines</c:v>
                </c:pt>
              </c:strCache>
            </c:strRef>
          </c:tx>
          <c:spPr>
            <a:ln>
              <a:solidFill>
                <a:srgbClr val="B11F16"/>
              </a:solidFill>
            </a:ln>
          </c:spPr>
          <c:marker>
            <c:symbol val="none"/>
          </c:marker>
          <c:cat>
            <c:numRef>
              <c:f>'TOP10'!$B$487:$B$527</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'TOP10'!$D$487:$D$527</c:f>
              <c:numCache>
                <c:formatCode>#,##0</c:formatCode>
                <c:ptCount val="41"/>
                <c:pt idx="0">
                  <c:v>25538</c:v>
                </c:pt>
                <c:pt idx="1">
                  <c:v>29645</c:v>
                </c:pt>
                <c:pt idx="2">
                  <c:v>24229</c:v>
                </c:pt>
                <c:pt idx="3">
                  <c:v>21974</c:v>
                </c:pt>
                <c:pt idx="4">
                  <c:v>19792</c:v>
                </c:pt>
                <c:pt idx="5">
                  <c:v>18105</c:v>
                </c:pt>
                <c:pt idx="6">
                  <c:v>2880</c:v>
                </c:pt>
                <c:pt idx="7">
                  <c:v>905</c:v>
                </c:pt>
                <c:pt idx="8">
                  <c:v>5106</c:v>
                </c:pt>
                <c:pt idx="9">
                  <c:v>4031</c:v>
                </c:pt>
                <c:pt idx="10">
                  <c:v>0</c:v>
                </c:pt>
                <c:pt idx="11">
                  <c:v>0</c:v>
                </c:pt>
                <c:pt idx="12">
                  <c:v>240</c:v>
                </c:pt>
                <c:pt idx="13">
                  <c:v>416</c:v>
                </c:pt>
                <c:pt idx="14">
                  <c:v>242</c:v>
                </c:pt>
                <c:pt idx="15">
                  <c:v>0</c:v>
                </c:pt>
                <c:pt idx="16">
                  <c:v>147</c:v>
                </c:pt>
                <c:pt idx="17">
                  <c:v>0</c:v>
                </c:pt>
                <c:pt idx="18">
                  <c:v>0</c:v>
                </c:pt>
                <c:pt idx="19">
                  <c:v>0</c:v>
                </c:pt>
                <c:pt idx="20">
                  <c:v>0</c:v>
                </c:pt>
                <c:pt idx="21">
                  <c:v>0</c:v>
                </c:pt>
                <c:pt idx="22">
                  <c:v>0</c:v>
                </c:pt>
                <c:pt idx="23">
                  <c:v>0</c:v>
                </c:pt>
                <c:pt idx="24">
                  <c:v>0</c:v>
                </c:pt>
                <c:pt idx="25">
                  <c:v>1314</c:v>
                </c:pt>
                <c:pt idx="26">
                  <c:v>9592</c:v>
                </c:pt>
                <c:pt idx="27">
                  <c:v>0</c:v>
                </c:pt>
                <c:pt idx="28">
                  <c:v>0</c:v>
                </c:pt>
                <c:pt idx="29">
                  <c:v>0</c:v>
                </c:pt>
                <c:pt idx="30">
                  <c:v>11123</c:v>
                </c:pt>
                <c:pt idx="31">
                  <c:v>41479</c:v>
                </c:pt>
                <c:pt idx="32">
                  <c:v>48535</c:v>
                </c:pt>
                <c:pt idx="33">
                  <c:v>16187</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1-0D04-4EDC-A935-5336C28944DC}"/>
            </c:ext>
          </c:extLst>
        </c:ser>
        <c:dLbls>
          <c:showLegendKey val="0"/>
          <c:showVal val="0"/>
          <c:showCatName val="0"/>
          <c:showSerName val="0"/>
          <c:showPercent val="0"/>
          <c:showBubbleSize val="0"/>
        </c:dLbls>
        <c:smooth val="0"/>
        <c:axId val="1178916176"/>
        <c:axId val="1"/>
      </c:lineChart>
      <c:catAx>
        <c:axId val="117891617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6176"/>
        <c:crosses val="autoZero"/>
        <c:crossBetween val="between"/>
        <c:dispUnits>
          <c:builtInUnit val="millions"/>
        </c:dispUnits>
      </c:valAx>
    </c:plotArea>
    <c:legend>
      <c:legendPos val="t"/>
      <c:layout>
        <c:manualLayout>
          <c:xMode val="edge"/>
          <c:yMode val="edge"/>
          <c:x val="0.18845461127703866"/>
          <c:y val="5.0847457627118647E-2"/>
          <c:w val="0.5827587338220653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733"/>
        </c:manualLayout>
      </c:layout>
      <c:lineChart>
        <c:grouping val="standard"/>
        <c:varyColors val="0"/>
        <c:ser>
          <c:idx val="0"/>
          <c:order val="0"/>
          <c:tx>
            <c:strRef>
              <c:f>'TOP10'!$C$534</c:f>
              <c:strCache>
                <c:ptCount val="1"/>
                <c:pt idx="0">
                  <c:v>Domestic (including Regional) Airlines</c:v>
                </c:pt>
              </c:strCache>
            </c:strRef>
          </c:tx>
          <c:spPr>
            <a:ln>
              <a:solidFill>
                <a:srgbClr val="000080"/>
              </a:solidFill>
            </a:ln>
          </c:spPr>
          <c:marker>
            <c:symbol val="none"/>
          </c:marker>
          <c:cat>
            <c:numRef>
              <c:f>'TOP10'!$B$535:$B$575</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'TOP10'!$C$535:$C$575</c:f>
              <c:numCache>
                <c:formatCode>#,##0</c:formatCode>
                <c:ptCount val="41"/>
                <c:pt idx="0">
                  <c:v>6917252</c:v>
                </c:pt>
                <c:pt idx="1">
                  <c:v>7104151</c:v>
                </c:pt>
                <c:pt idx="2">
                  <c:v>7099998</c:v>
                </c:pt>
                <c:pt idx="3">
                  <c:v>6933747</c:v>
                </c:pt>
                <c:pt idx="4">
                  <c:v>4967528</c:v>
                </c:pt>
                <c:pt idx="5">
                  <c:v>5507883</c:v>
                </c:pt>
                <c:pt idx="6">
                  <c:v>5984431</c:v>
                </c:pt>
                <c:pt idx="7">
                  <c:v>6416969</c:v>
                </c:pt>
                <c:pt idx="8">
                  <c:v>7024591</c:v>
                </c:pt>
                <c:pt idx="9">
                  <c:v>7818077</c:v>
                </c:pt>
                <c:pt idx="10">
                  <c:v>8149363</c:v>
                </c:pt>
                <c:pt idx="11">
                  <c:v>8353961</c:v>
                </c:pt>
                <c:pt idx="12">
                  <c:v>8432464</c:v>
                </c:pt>
                <c:pt idx="13">
                  <c:v>8512129</c:v>
                </c:pt>
                <c:pt idx="14">
                  <c:v>8550056</c:v>
                </c:pt>
                <c:pt idx="15">
                  <c:v>8604258</c:v>
                </c:pt>
                <c:pt idx="16">
                  <c:v>7551858</c:v>
                </c:pt>
                <c:pt idx="17">
                  <c:v>7269839</c:v>
                </c:pt>
                <c:pt idx="18">
                  <c:v>8085447</c:v>
                </c:pt>
                <c:pt idx="19">
                  <c:v>9929803</c:v>
                </c:pt>
                <c:pt idx="20">
                  <c:v>11877510</c:v>
                </c:pt>
                <c:pt idx="21">
                  <c:v>13375822</c:v>
                </c:pt>
                <c:pt idx="22">
                  <c:v>14621362</c:v>
                </c:pt>
                <c:pt idx="23">
                  <c:v>15729277</c:v>
                </c:pt>
                <c:pt idx="24">
                  <c:v>15252247</c:v>
                </c:pt>
                <c:pt idx="25">
                  <c:v>16056632</c:v>
                </c:pt>
                <c:pt idx="26">
                  <c:v>16865540</c:v>
                </c:pt>
                <c:pt idx="27">
                  <c:v>17594445</c:v>
                </c:pt>
                <c:pt idx="28">
                  <c:v>17866846</c:v>
                </c:pt>
                <c:pt idx="29">
                  <c:v>17511484</c:v>
                </c:pt>
                <c:pt idx="30">
                  <c:v>16874634</c:v>
                </c:pt>
                <c:pt idx="31">
                  <c:v>17143957</c:v>
                </c:pt>
                <c:pt idx="32">
                  <c:v>17520303</c:v>
                </c:pt>
                <c:pt idx="33">
                  <c:v>17944228</c:v>
                </c:pt>
                <c:pt idx="34">
                  <c:v>18124360</c:v>
                </c:pt>
                <c:pt idx="35">
                  <c:v>7297792</c:v>
                </c:pt>
                <c:pt idx="36">
                  <c:v>10507848</c:v>
                </c:pt>
                <c:pt idx="37">
                  <c:v>16120765</c:v>
                </c:pt>
                <c:pt idx="38">
                  <c:v>18221846</c:v>
                </c:pt>
                <c:pt idx="39">
                  <c:v>18600975</c:v>
                </c:pt>
                <c:pt idx="40">
                  <c:v>18977807</c:v>
                </c:pt>
              </c:numCache>
            </c:numRef>
          </c:val>
          <c:smooth val="0"/>
          <c:extLst>
            <c:ext xmlns:c16="http://schemas.microsoft.com/office/drawing/2014/chart" uri="{C3380CC4-5D6E-409C-BE32-E72D297353CC}">
              <c16:uniqueId val="{00000000-C156-43DE-9E5C-F99A2273E35D}"/>
            </c:ext>
          </c:extLst>
        </c:ser>
        <c:ser>
          <c:idx val="2"/>
          <c:order val="1"/>
          <c:tx>
            <c:strRef>
              <c:f>'TOP10'!$D$534</c:f>
              <c:strCache>
                <c:ptCount val="1"/>
                <c:pt idx="0">
                  <c:v>International Airlines</c:v>
                </c:pt>
              </c:strCache>
            </c:strRef>
          </c:tx>
          <c:spPr>
            <a:ln>
              <a:solidFill>
                <a:srgbClr val="B11F16"/>
              </a:solidFill>
            </a:ln>
          </c:spPr>
          <c:marker>
            <c:symbol val="none"/>
          </c:marker>
          <c:cat>
            <c:numRef>
              <c:f>'TOP10'!$B$535:$B$575</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'TOP10'!$D$535:$D$575</c:f>
              <c:numCache>
                <c:formatCode>#,##0</c:formatCode>
                <c:ptCount val="41"/>
                <c:pt idx="0">
                  <c:v>66065</c:v>
                </c:pt>
                <c:pt idx="1">
                  <c:v>72219</c:v>
                </c:pt>
                <c:pt idx="2">
                  <c:v>87948</c:v>
                </c:pt>
                <c:pt idx="3">
                  <c:v>110130</c:v>
                </c:pt>
                <c:pt idx="4">
                  <c:v>122351</c:v>
                </c:pt>
                <c:pt idx="5">
                  <c:v>121457</c:v>
                </c:pt>
                <c:pt idx="6">
                  <c:v>115394</c:v>
                </c:pt>
                <c:pt idx="7">
                  <c:v>113847</c:v>
                </c:pt>
                <c:pt idx="8">
                  <c:v>127484</c:v>
                </c:pt>
                <c:pt idx="9">
                  <c:v>170857</c:v>
                </c:pt>
                <c:pt idx="10">
                  <c:v>184059</c:v>
                </c:pt>
                <c:pt idx="11">
                  <c:v>181072</c:v>
                </c:pt>
                <c:pt idx="12">
                  <c:v>194859</c:v>
                </c:pt>
                <c:pt idx="13">
                  <c:v>200587</c:v>
                </c:pt>
                <c:pt idx="14">
                  <c:v>174100</c:v>
                </c:pt>
                <c:pt idx="15">
                  <c:v>186452</c:v>
                </c:pt>
                <c:pt idx="16">
                  <c:v>171381</c:v>
                </c:pt>
                <c:pt idx="17">
                  <c:v>128609</c:v>
                </c:pt>
                <c:pt idx="18">
                  <c:v>92942</c:v>
                </c:pt>
                <c:pt idx="19">
                  <c:v>117587</c:v>
                </c:pt>
                <c:pt idx="20">
                  <c:v>124061</c:v>
                </c:pt>
                <c:pt idx="21">
                  <c:v>145994</c:v>
                </c:pt>
                <c:pt idx="22">
                  <c:v>169076</c:v>
                </c:pt>
                <c:pt idx="23">
                  <c:v>203490</c:v>
                </c:pt>
                <c:pt idx="24">
                  <c:v>206836</c:v>
                </c:pt>
                <c:pt idx="25">
                  <c:v>230053</c:v>
                </c:pt>
                <c:pt idx="26">
                  <c:v>338534</c:v>
                </c:pt>
                <c:pt idx="27">
                  <c:v>344516</c:v>
                </c:pt>
                <c:pt idx="28">
                  <c:v>352926</c:v>
                </c:pt>
                <c:pt idx="29">
                  <c:v>340253</c:v>
                </c:pt>
                <c:pt idx="30">
                  <c:v>293539</c:v>
                </c:pt>
                <c:pt idx="31">
                  <c:v>307991</c:v>
                </c:pt>
                <c:pt idx="32">
                  <c:v>300715</c:v>
                </c:pt>
                <c:pt idx="33">
                  <c:v>285920</c:v>
                </c:pt>
                <c:pt idx="34">
                  <c:v>704146</c:v>
                </c:pt>
                <c:pt idx="35">
                  <c:v>136655</c:v>
                </c:pt>
                <c:pt idx="36">
                  <c:v>3553</c:v>
                </c:pt>
                <c:pt idx="37">
                  <c:v>136633</c:v>
                </c:pt>
                <c:pt idx="38">
                  <c:v>183210</c:v>
                </c:pt>
                <c:pt idx="39">
                  <c:v>236311</c:v>
                </c:pt>
                <c:pt idx="40">
                  <c:v>356593</c:v>
                </c:pt>
              </c:numCache>
            </c:numRef>
          </c:val>
          <c:smooth val="0"/>
          <c:extLst>
            <c:ext xmlns:c16="http://schemas.microsoft.com/office/drawing/2014/chart" uri="{C3380CC4-5D6E-409C-BE32-E72D297353CC}">
              <c16:uniqueId val="{00000001-C156-43DE-9E5C-F99A2273E35D}"/>
            </c:ext>
          </c:extLst>
        </c:ser>
        <c:dLbls>
          <c:showLegendKey val="0"/>
          <c:showVal val="0"/>
          <c:showCatName val="0"/>
          <c:showSerName val="0"/>
          <c:showPercent val="0"/>
          <c:showBubbleSize val="0"/>
        </c:dLbls>
        <c:smooth val="0"/>
        <c:axId val="1269816584"/>
        <c:axId val="1"/>
      </c:lineChart>
      <c:catAx>
        <c:axId val="126981658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9816584"/>
        <c:crosses val="autoZero"/>
        <c:crossBetween val="between"/>
        <c:dispUnits>
          <c:builtInUnit val="millions"/>
        </c:dispUnits>
      </c:valAx>
    </c:plotArea>
    <c:legend>
      <c:legendPos val="t"/>
      <c:layout>
        <c:manualLayout>
          <c:xMode val="edge"/>
          <c:yMode val="edge"/>
          <c:x val="0.18845462155068454"/>
          <c:y val="5.0847457627118647E-2"/>
          <c:w val="0.58275877136979504"/>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771084337349402E-2"/>
          <c:y val="3.4246575342465752E-2"/>
          <c:w val="0.89879518072289155"/>
          <c:h val="0.79680365296803657"/>
        </c:manualLayout>
      </c:layout>
      <c:lineChart>
        <c:grouping val="standard"/>
        <c:varyColors val="0"/>
        <c:ser>
          <c:idx val="0"/>
          <c:order val="0"/>
          <c:spPr>
            <a:ln>
              <a:solidFill>
                <a:schemeClr val="accent6">
                  <a:lumMod val="75000"/>
                </a:schemeClr>
              </a:solidFill>
            </a:ln>
          </c:spPr>
          <c:marker>
            <c:symbol val="none"/>
          </c:marker>
          <c:cat>
            <c:numRef>
              <c:f>TOTALS!$C$56:$C$96</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TOTALS!$D$56:$D$96</c:f>
              <c:numCache>
                <c:formatCode>#,##0</c:formatCode>
                <c:ptCount val="41"/>
                <c:pt idx="0">
                  <c:v>892271</c:v>
                </c:pt>
                <c:pt idx="1">
                  <c:v>903612</c:v>
                </c:pt>
                <c:pt idx="2">
                  <c:v>913290</c:v>
                </c:pt>
                <c:pt idx="3">
                  <c:v>961094</c:v>
                </c:pt>
                <c:pt idx="4">
                  <c:v>839645</c:v>
                </c:pt>
                <c:pt idx="5">
                  <c:v>902741</c:v>
                </c:pt>
                <c:pt idx="6">
                  <c:v>1013660</c:v>
                </c:pt>
                <c:pt idx="7">
                  <c:v>1098574</c:v>
                </c:pt>
                <c:pt idx="8">
                  <c:v>1142192</c:v>
                </c:pt>
                <c:pt idx="9">
                  <c:v>1188002</c:v>
                </c:pt>
                <c:pt idx="10">
                  <c:v>1236853</c:v>
                </c:pt>
                <c:pt idx="11">
                  <c:v>1279905</c:v>
                </c:pt>
                <c:pt idx="12">
                  <c:v>1268648</c:v>
                </c:pt>
                <c:pt idx="13">
                  <c:v>1275164</c:v>
                </c:pt>
                <c:pt idx="14">
                  <c:v>1280378</c:v>
                </c:pt>
                <c:pt idx="15">
                  <c:v>1323414</c:v>
                </c:pt>
                <c:pt idx="16">
                  <c:v>1237566</c:v>
                </c:pt>
                <c:pt idx="17">
                  <c:v>1062707</c:v>
                </c:pt>
                <c:pt idx="18">
                  <c:v>1064738</c:v>
                </c:pt>
                <c:pt idx="19">
                  <c:v>1175234</c:v>
                </c:pt>
                <c:pt idx="20">
                  <c:v>1217505</c:v>
                </c:pt>
                <c:pt idx="21">
                  <c:v>1209354</c:v>
                </c:pt>
                <c:pt idx="22">
                  <c:v>1225286</c:v>
                </c:pt>
                <c:pt idx="23">
                  <c:v>1279346</c:v>
                </c:pt>
                <c:pt idx="24">
                  <c:v>1259873</c:v>
                </c:pt>
                <c:pt idx="25">
                  <c:v>1357486</c:v>
                </c:pt>
                <c:pt idx="26">
                  <c:v>1374660</c:v>
                </c:pt>
                <c:pt idx="27">
                  <c:v>1430822</c:v>
                </c:pt>
                <c:pt idx="28">
                  <c:v>1461329</c:v>
                </c:pt>
                <c:pt idx="29">
                  <c:v>1448917</c:v>
                </c:pt>
                <c:pt idx="30">
                  <c:v>1453618</c:v>
                </c:pt>
                <c:pt idx="31">
                  <c:v>1480947</c:v>
                </c:pt>
                <c:pt idx="32">
                  <c:v>1477606</c:v>
                </c:pt>
                <c:pt idx="33">
                  <c:v>1468635</c:v>
                </c:pt>
                <c:pt idx="34">
                  <c:v>1482805</c:v>
                </c:pt>
                <c:pt idx="35">
                  <c:v>643148</c:v>
                </c:pt>
                <c:pt idx="36">
                  <c:v>787378</c:v>
                </c:pt>
                <c:pt idx="37">
                  <c:v>1225053</c:v>
                </c:pt>
                <c:pt idx="38">
                  <c:v>1404691</c:v>
                </c:pt>
                <c:pt idx="39">
                  <c:v>1433576</c:v>
                </c:pt>
                <c:pt idx="40">
                  <c:v>1424004</c:v>
                </c:pt>
              </c:numCache>
            </c:numRef>
          </c:val>
          <c:smooth val="0"/>
          <c:extLst>
            <c:ext xmlns:c16="http://schemas.microsoft.com/office/drawing/2014/chart" uri="{C3380CC4-5D6E-409C-BE32-E72D297353CC}">
              <c16:uniqueId val="{00000000-BBFE-4F64-858D-ADC6264B81CF}"/>
            </c:ext>
          </c:extLst>
        </c:ser>
        <c:dLbls>
          <c:showLegendKey val="0"/>
          <c:showVal val="0"/>
          <c:showCatName val="0"/>
          <c:showSerName val="0"/>
          <c:showPercent val="0"/>
          <c:showBubbleSize val="0"/>
        </c:dLbls>
        <c:smooth val="0"/>
        <c:axId val="1265635416"/>
        <c:axId val="1"/>
      </c:lineChart>
      <c:catAx>
        <c:axId val="12656354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5635416"/>
        <c:crosses val="autoZero"/>
        <c:crossBetween val="between"/>
      </c:valAx>
    </c:plotArea>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75107317192833E-2"/>
          <c:y val="3.6016949152542374E-2"/>
          <c:w val="0.91615485564304455"/>
          <c:h val="0.79872881355932202"/>
        </c:manualLayout>
      </c:layout>
      <c:lineChart>
        <c:grouping val="standard"/>
        <c:varyColors val="0"/>
        <c:ser>
          <c:idx val="0"/>
          <c:order val="0"/>
          <c:tx>
            <c:strRef>
              <c:f>'TOP10'!$C$7</c:f>
              <c:strCache>
                <c:ptCount val="1"/>
                <c:pt idx="0">
                  <c:v>Domestic (including Regional) Airlines</c:v>
                </c:pt>
              </c:strCache>
            </c:strRef>
          </c:tx>
          <c:spPr>
            <a:ln>
              <a:solidFill>
                <a:srgbClr val="000080"/>
              </a:solidFill>
            </a:ln>
          </c:spPr>
          <c:marker>
            <c:symbol val="none"/>
          </c:marker>
          <c:cat>
            <c:numRef>
              <c:f>'TOP10'!$B$8:$B$48</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'TOP10'!$C$8:$C$48</c:f>
              <c:numCache>
                <c:formatCode>#,##0</c:formatCode>
                <c:ptCount val="41"/>
                <c:pt idx="0">
                  <c:v>28194896</c:v>
                </c:pt>
                <c:pt idx="1">
                  <c:v>29662160</c:v>
                </c:pt>
                <c:pt idx="2">
                  <c:v>31203052</c:v>
                </c:pt>
                <c:pt idx="3">
                  <c:v>33718506</c:v>
                </c:pt>
                <c:pt idx="4">
                  <c:v>25111370</c:v>
                </c:pt>
                <c:pt idx="5">
                  <c:v>30400102</c:v>
                </c:pt>
                <c:pt idx="6">
                  <c:v>38411482</c:v>
                </c:pt>
                <c:pt idx="7">
                  <c:v>40370762</c:v>
                </c:pt>
                <c:pt idx="8">
                  <c:v>43204886</c:v>
                </c:pt>
                <c:pt idx="9">
                  <c:v>48292826</c:v>
                </c:pt>
                <c:pt idx="10">
                  <c:v>51915456</c:v>
                </c:pt>
                <c:pt idx="11">
                  <c:v>54463654</c:v>
                </c:pt>
                <c:pt idx="12">
                  <c:v>55020150</c:v>
                </c:pt>
                <c:pt idx="13">
                  <c:v>55733220</c:v>
                </c:pt>
                <c:pt idx="14">
                  <c:v>57631694</c:v>
                </c:pt>
                <c:pt idx="15">
                  <c:v>61664300</c:v>
                </c:pt>
                <c:pt idx="16">
                  <c:v>62373626</c:v>
                </c:pt>
                <c:pt idx="17">
                  <c:v>59406790</c:v>
                </c:pt>
                <c:pt idx="18">
                  <c:v>65415554</c:v>
                </c:pt>
                <c:pt idx="19">
                  <c:v>74860914</c:v>
                </c:pt>
                <c:pt idx="20">
                  <c:v>80739420</c:v>
                </c:pt>
                <c:pt idx="21">
                  <c:v>86603562</c:v>
                </c:pt>
                <c:pt idx="22">
                  <c:v>92770620</c:v>
                </c:pt>
                <c:pt idx="23">
                  <c:v>98996290</c:v>
                </c:pt>
                <c:pt idx="24">
                  <c:v>99032484</c:v>
                </c:pt>
                <c:pt idx="25">
                  <c:v>105948884</c:v>
                </c:pt>
                <c:pt idx="26">
                  <c:v>106943380</c:v>
                </c:pt>
                <c:pt idx="27">
                  <c:v>111368144</c:v>
                </c:pt>
                <c:pt idx="28">
                  <c:v>113584982</c:v>
                </c:pt>
                <c:pt idx="29">
                  <c:v>114008768</c:v>
                </c:pt>
                <c:pt idx="30">
                  <c:v>114291986</c:v>
                </c:pt>
                <c:pt idx="31">
                  <c:v>117237744</c:v>
                </c:pt>
                <c:pt idx="32">
                  <c:v>119152334</c:v>
                </c:pt>
                <c:pt idx="33">
                  <c:v>121259178</c:v>
                </c:pt>
                <c:pt idx="34">
                  <c:v>121808460</c:v>
                </c:pt>
                <c:pt idx="35">
                  <c:v>38526858</c:v>
                </c:pt>
                <c:pt idx="36">
                  <c:v>46675628</c:v>
                </c:pt>
                <c:pt idx="37">
                  <c:v>99433138</c:v>
                </c:pt>
                <c:pt idx="38">
                  <c:v>113649720</c:v>
                </c:pt>
                <c:pt idx="39">
                  <c:v>117759760</c:v>
                </c:pt>
                <c:pt idx="40">
                  <c:v>119781578</c:v>
                </c:pt>
              </c:numCache>
            </c:numRef>
          </c:val>
          <c:smooth val="0"/>
          <c:extLst>
            <c:ext xmlns:c16="http://schemas.microsoft.com/office/drawing/2014/chart" uri="{C3380CC4-5D6E-409C-BE32-E72D297353CC}">
              <c16:uniqueId val="{00000000-735C-45B4-A09E-995692E62BD2}"/>
            </c:ext>
          </c:extLst>
        </c:ser>
        <c:ser>
          <c:idx val="2"/>
          <c:order val="1"/>
          <c:tx>
            <c:strRef>
              <c:f>'TOP10'!$D$7</c:f>
              <c:strCache>
                <c:ptCount val="1"/>
                <c:pt idx="0">
                  <c:v>International Airlines</c:v>
                </c:pt>
              </c:strCache>
            </c:strRef>
          </c:tx>
          <c:spPr>
            <a:ln>
              <a:solidFill>
                <a:srgbClr val="B11F16"/>
              </a:solidFill>
            </a:ln>
          </c:spPr>
          <c:marker>
            <c:symbol val="none"/>
          </c:marker>
          <c:cat>
            <c:numRef>
              <c:f>'TOP10'!$B$8:$B$48</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'TOP10'!$D$8:$D$48</c:f>
              <c:numCache>
                <c:formatCode>#,##0</c:formatCode>
                <c:ptCount val="41"/>
                <c:pt idx="0">
                  <c:v>5200373</c:v>
                </c:pt>
                <c:pt idx="1">
                  <c:v>5818437</c:v>
                </c:pt>
                <c:pt idx="2">
                  <c:v>6714432</c:v>
                </c:pt>
                <c:pt idx="3">
                  <c:v>7766782</c:v>
                </c:pt>
                <c:pt idx="4">
                  <c:v>7931103</c:v>
                </c:pt>
                <c:pt idx="5">
                  <c:v>8522225</c:v>
                </c:pt>
                <c:pt idx="6">
                  <c:v>8652577</c:v>
                </c:pt>
                <c:pt idx="7">
                  <c:v>9307928</c:v>
                </c:pt>
                <c:pt idx="8">
                  <c:v>10178285</c:v>
                </c:pt>
                <c:pt idx="9">
                  <c:v>11113600</c:v>
                </c:pt>
                <c:pt idx="10">
                  <c:v>12063208</c:v>
                </c:pt>
                <c:pt idx="11">
                  <c:v>13267187</c:v>
                </c:pt>
                <c:pt idx="12">
                  <c:v>14074855</c:v>
                </c:pt>
                <c:pt idx="13">
                  <c:v>14237305</c:v>
                </c:pt>
                <c:pt idx="14">
                  <c:v>14986563</c:v>
                </c:pt>
                <c:pt idx="15">
                  <c:v>16487674</c:v>
                </c:pt>
                <c:pt idx="16">
                  <c:v>16799715</c:v>
                </c:pt>
                <c:pt idx="17">
                  <c:v>16682373</c:v>
                </c:pt>
                <c:pt idx="18">
                  <c:v>16450731</c:v>
                </c:pt>
                <c:pt idx="19">
                  <c:v>19371050</c:v>
                </c:pt>
                <c:pt idx="20">
                  <c:v>20878399</c:v>
                </c:pt>
                <c:pt idx="21">
                  <c:v>21487084</c:v>
                </c:pt>
                <c:pt idx="22">
                  <c:v>22775679</c:v>
                </c:pt>
                <c:pt idx="23">
                  <c:v>23472030</c:v>
                </c:pt>
                <c:pt idx="24">
                  <c:v>24406900</c:v>
                </c:pt>
                <c:pt idx="25">
                  <c:v>26790315</c:v>
                </c:pt>
                <c:pt idx="26">
                  <c:v>28155009</c:v>
                </c:pt>
                <c:pt idx="27">
                  <c:v>29608992</c:v>
                </c:pt>
                <c:pt idx="28">
                  <c:v>31344516</c:v>
                </c:pt>
                <c:pt idx="29">
                  <c:v>33133088</c:v>
                </c:pt>
                <c:pt idx="30">
                  <c:v>34866649</c:v>
                </c:pt>
                <c:pt idx="31">
                  <c:v>37616753</c:v>
                </c:pt>
                <c:pt idx="32">
                  <c:v>39615707</c:v>
                </c:pt>
                <c:pt idx="33">
                  <c:v>41575313</c:v>
                </c:pt>
                <c:pt idx="34">
                  <c:v>42508455</c:v>
                </c:pt>
                <c:pt idx="35">
                  <c:v>9302204</c:v>
                </c:pt>
                <c:pt idx="36">
                  <c:v>1555361</c:v>
                </c:pt>
                <c:pt idx="37">
                  <c:v>19078758</c:v>
                </c:pt>
                <c:pt idx="38">
                  <c:v>35778040</c:v>
                </c:pt>
                <c:pt idx="39">
                  <c:v>41357825</c:v>
                </c:pt>
                <c:pt idx="40">
                  <c:v>44841303</c:v>
                </c:pt>
              </c:numCache>
            </c:numRef>
          </c:val>
          <c:smooth val="0"/>
          <c:extLst>
            <c:ext xmlns:c16="http://schemas.microsoft.com/office/drawing/2014/chart" uri="{C3380CC4-5D6E-409C-BE32-E72D297353CC}">
              <c16:uniqueId val="{00000001-735C-45B4-A09E-995692E62BD2}"/>
            </c:ext>
          </c:extLst>
        </c:ser>
        <c:dLbls>
          <c:showLegendKey val="0"/>
          <c:showVal val="0"/>
          <c:showCatName val="0"/>
          <c:showSerName val="0"/>
          <c:showPercent val="0"/>
          <c:showBubbleSize val="0"/>
        </c:dLbls>
        <c:smooth val="0"/>
        <c:axId val="1265640992"/>
        <c:axId val="1"/>
      </c:lineChart>
      <c:catAx>
        <c:axId val="12656409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5640992"/>
        <c:crosses val="autoZero"/>
        <c:crossBetween val="between"/>
        <c:dispUnits>
          <c:builtInUnit val="millions"/>
        </c:dispUnits>
      </c:valAx>
    </c:plotArea>
    <c:legend>
      <c:legendPos val="t"/>
      <c:layout>
        <c:manualLayout>
          <c:xMode val="edge"/>
          <c:yMode val="edge"/>
          <c:x val="0.18845462155068454"/>
          <c:y val="5.0847457627118647E-2"/>
          <c:w val="0.5834772221039936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251E-2"/>
          <c:y val="3.6045665860394933E-2"/>
          <c:w val="0.91521387302625468"/>
          <c:h val="0.79877469564670489"/>
        </c:manualLayout>
      </c:layout>
      <c:lineChart>
        <c:grouping val="standard"/>
        <c:varyColors val="0"/>
        <c:ser>
          <c:idx val="0"/>
          <c:order val="0"/>
          <c:tx>
            <c:strRef>
              <c:f>'TOP10'!$C$54</c:f>
              <c:strCache>
                <c:ptCount val="1"/>
                <c:pt idx="0">
                  <c:v>Domestic (including Regional) Airlines</c:v>
                </c:pt>
              </c:strCache>
            </c:strRef>
          </c:tx>
          <c:spPr>
            <a:ln>
              <a:solidFill>
                <a:srgbClr val="000080"/>
              </a:solidFill>
            </a:ln>
          </c:spPr>
          <c:marker>
            <c:symbol val="none"/>
          </c:marker>
          <c:cat>
            <c:numRef>
              <c:f>'TOP10'!$B$55:$B$95</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'TOP10'!$C$55:$C$95</c:f>
              <c:numCache>
                <c:formatCode>#,##0</c:formatCode>
                <c:ptCount val="41"/>
                <c:pt idx="0">
                  <c:v>6378034</c:v>
                </c:pt>
                <c:pt idx="1">
                  <c:v>6813214</c:v>
                </c:pt>
                <c:pt idx="2">
                  <c:v>7263516</c:v>
                </c:pt>
                <c:pt idx="3">
                  <c:v>8147928</c:v>
                </c:pt>
                <c:pt idx="4">
                  <c:v>6130660</c:v>
                </c:pt>
                <c:pt idx="5">
                  <c:v>7531145</c:v>
                </c:pt>
                <c:pt idx="6">
                  <c:v>9865363</c:v>
                </c:pt>
                <c:pt idx="7">
                  <c:v>10452632</c:v>
                </c:pt>
                <c:pt idx="8">
                  <c:v>11089393</c:v>
                </c:pt>
                <c:pt idx="9">
                  <c:v>12343096</c:v>
                </c:pt>
                <c:pt idx="10">
                  <c:v>13213552</c:v>
                </c:pt>
                <c:pt idx="11">
                  <c:v>13901680</c:v>
                </c:pt>
                <c:pt idx="12">
                  <c:v>14070134</c:v>
                </c:pt>
                <c:pt idx="13">
                  <c:v>14275077</c:v>
                </c:pt>
                <c:pt idx="14">
                  <c:v>14877901</c:v>
                </c:pt>
                <c:pt idx="15">
                  <c:v>16240310</c:v>
                </c:pt>
                <c:pt idx="16">
                  <c:v>16563296</c:v>
                </c:pt>
                <c:pt idx="17">
                  <c:v>15187908</c:v>
                </c:pt>
                <c:pt idx="18">
                  <c:v>16548322</c:v>
                </c:pt>
                <c:pt idx="19">
                  <c:v>18246249</c:v>
                </c:pt>
                <c:pt idx="20">
                  <c:v>18940167</c:v>
                </c:pt>
                <c:pt idx="21">
                  <c:v>20119000</c:v>
                </c:pt>
                <c:pt idx="22">
                  <c:v>21469055</c:v>
                </c:pt>
                <c:pt idx="23">
                  <c:v>22345905</c:v>
                </c:pt>
                <c:pt idx="24">
                  <c:v>22362772</c:v>
                </c:pt>
                <c:pt idx="25">
                  <c:v>24194804</c:v>
                </c:pt>
                <c:pt idx="26">
                  <c:v>23925351</c:v>
                </c:pt>
                <c:pt idx="27">
                  <c:v>24638877</c:v>
                </c:pt>
                <c:pt idx="28">
                  <c:v>25216661</c:v>
                </c:pt>
                <c:pt idx="29">
                  <c:v>25417107</c:v>
                </c:pt>
                <c:pt idx="30">
                  <c:v>25897619</c:v>
                </c:pt>
                <c:pt idx="31">
                  <c:v>26905944</c:v>
                </c:pt>
                <c:pt idx="32">
                  <c:v>27291874</c:v>
                </c:pt>
                <c:pt idx="33">
                  <c:v>27667273</c:v>
                </c:pt>
                <c:pt idx="34">
                  <c:v>27538404</c:v>
                </c:pt>
                <c:pt idx="35">
                  <c:v>7444780</c:v>
                </c:pt>
                <c:pt idx="36">
                  <c:v>7171759</c:v>
                </c:pt>
                <c:pt idx="37">
                  <c:v>20872921</c:v>
                </c:pt>
                <c:pt idx="38">
                  <c:v>24078732</c:v>
                </c:pt>
                <c:pt idx="39">
                  <c:v>25056892</c:v>
                </c:pt>
                <c:pt idx="40">
                  <c:v>25308725</c:v>
                </c:pt>
              </c:numCache>
            </c:numRef>
          </c:val>
          <c:smooth val="0"/>
          <c:extLst>
            <c:ext xmlns:c16="http://schemas.microsoft.com/office/drawing/2014/chart" uri="{C3380CC4-5D6E-409C-BE32-E72D297353CC}">
              <c16:uniqueId val="{00000000-89FA-4091-9280-C521DDDDD4DA}"/>
            </c:ext>
          </c:extLst>
        </c:ser>
        <c:ser>
          <c:idx val="2"/>
          <c:order val="1"/>
          <c:tx>
            <c:strRef>
              <c:f>'TOP10'!$D$54</c:f>
              <c:strCache>
                <c:ptCount val="1"/>
                <c:pt idx="0">
                  <c:v>International Airlines</c:v>
                </c:pt>
              </c:strCache>
            </c:strRef>
          </c:tx>
          <c:spPr>
            <a:ln>
              <a:solidFill>
                <a:srgbClr val="B11F16"/>
              </a:solidFill>
            </a:ln>
          </c:spPr>
          <c:marker>
            <c:symbol val="none"/>
          </c:marker>
          <c:cat>
            <c:numRef>
              <c:f>'TOP10'!$B$55:$B$95</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'TOP10'!$D$55:$D$95</c:f>
              <c:numCache>
                <c:formatCode>#,##0</c:formatCode>
                <c:ptCount val="41"/>
                <c:pt idx="0">
                  <c:v>2772120</c:v>
                </c:pt>
                <c:pt idx="1">
                  <c:v>3086337</c:v>
                </c:pt>
                <c:pt idx="2">
                  <c:v>3569509</c:v>
                </c:pt>
                <c:pt idx="3">
                  <c:v>4106460</c:v>
                </c:pt>
                <c:pt idx="4">
                  <c:v>4026296</c:v>
                </c:pt>
                <c:pt idx="5">
                  <c:v>4264091</c:v>
                </c:pt>
                <c:pt idx="6">
                  <c:v>4220272</c:v>
                </c:pt>
                <c:pt idx="7">
                  <c:v>4505656</c:v>
                </c:pt>
                <c:pt idx="8">
                  <c:v>4778015</c:v>
                </c:pt>
                <c:pt idx="9">
                  <c:v>5358494</c:v>
                </c:pt>
                <c:pt idx="10">
                  <c:v>5838451</c:v>
                </c:pt>
                <c:pt idx="11">
                  <c:v>6477744</c:v>
                </c:pt>
                <c:pt idx="12">
                  <c:v>6840696</c:v>
                </c:pt>
                <c:pt idx="13">
                  <c:v>6933551</c:v>
                </c:pt>
                <c:pt idx="14">
                  <c:v>7388153</c:v>
                </c:pt>
                <c:pt idx="15">
                  <c:v>8237223</c:v>
                </c:pt>
                <c:pt idx="16">
                  <c:v>8228973</c:v>
                </c:pt>
                <c:pt idx="17">
                  <c:v>8006775</c:v>
                </c:pt>
                <c:pt idx="18">
                  <c:v>7929841</c:v>
                </c:pt>
                <c:pt idx="19">
                  <c:v>8951825</c:v>
                </c:pt>
                <c:pt idx="20">
                  <c:v>9515983</c:v>
                </c:pt>
                <c:pt idx="21">
                  <c:v>9865970</c:v>
                </c:pt>
                <c:pt idx="22">
                  <c:v>10378240</c:v>
                </c:pt>
                <c:pt idx="23">
                  <c:v>10552900</c:v>
                </c:pt>
                <c:pt idx="24">
                  <c:v>10635270</c:v>
                </c:pt>
                <c:pt idx="25">
                  <c:v>11455537</c:v>
                </c:pt>
                <c:pt idx="26">
                  <c:v>11748582</c:v>
                </c:pt>
                <c:pt idx="27">
                  <c:v>12369193</c:v>
                </c:pt>
                <c:pt idx="28">
                  <c:v>12933885</c:v>
                </c:pt>
                <c:pt idx="29">
                  <c:v>13315835</c:v>
                </c:pt>
                <c:pt idx="30">
                  <c:v>13911228</c:v>
                </c:pt>
                <c:pt idx="31">
                  <c:v>15111977</c:v>
                </c:pt>
                <c:pt idx="32">
                  <c:v>16038186</c:v>
                </c:pt>
                <c:pt idx="33">
                  <c:v>16762485</c:v>
                </c:pt>
                <c:pt idx="34">
                  <c:v>16890441</c:v>
                </c:pt>
                <c:pt idx="35">
                  <c:v>3782912</c:v>
                </c:pt>
                <c:pt idx="36">
                  <c:v>729529</c:v>
                </c:pt>
                <c:pt idx="37">
                  <c:v>8183300</c:v>
                </c:pt>
                <c:pt idx="38">
                  <c:v>14639041</c:v>
                </c:pt>
                <c:pt idx="39">
                  <c:v>16403641</c:v>
                </c:pt>
                <c:pt idx="40">
                  <c:v>17257802</c:v>
                </c:pt>
              </c:numCache>
            </c:numRef>
          </c:val>
          <c:smooth val="0"/>
          <c:extLst>
            <c:ext xmlns:c16="http://schemas.microsoft.com/office/drawing/2014/chart" uri="{C3380CC4-5D6E-409C-BE32-E72D297353CC}">
              <c16:uniqueId val="{00000001-89FA-4091-9280-C521DDDDD4DA}"/>
            </c:ext>
          </c:extLst>
        </c:ser>
        <c:dLbls>
          <c:showLegendKey val="0"/>
          <c:showVal val="0"/>
          <c:showCatName val="0"/>
          <c:showSerName val="0"/>
          <c:showPercent val="0"/>
          <c:showBubbleSize val="0"/>
        </c:dLbls>
        <c:smooth val="0"/>
        <c:axId val="875140088"/>
        <c:axId val="1"/>
      </c:lineChart>
      <c:dateAx>
        <c:axId val="87514008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0"/>
        <c:baseTimeUnit val="days"/>
      </c:date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875140088"/>
        <c:crosses val="autoZero"/>
        <c:crossBetween val="between"/>
        <c:dispUnits>
          <c:builtInUnit val="millions"/>
        </c:dispUnits>
      </c:valAx>
    </c:plotArea>
    <c:legend>
      <c:legendPos val="t"/>
      <c:layout>
        <c:manualLayout>
          <c:xMode val="edge"/>
          <c:yMode val="edge"/>
          <c:x val="0.18845462155068454"/>
          <c:y val="5.0847457627118647E-2"/>
          <c:w val="0.5834772221039936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293E-2"/>
          <c:y val="3.6045665860394947E-2"/>
          <c:w val="0.91521387302625457"/>
          <c:h val="0.79877469564670511"/>
        </c:manualLayout>
      </c:layout>
      <c:lineChart>
        <c:grouping val="standard"/>
        <c:varyColors val="0"/>
        <c:ser>
          <c:idx val="0"/>
          <c:order val="0"/>
          <c:spPr>
            <a:ln>
              <a:solidFill>
                <a:srgbClr val="000080"/>
              </a:solidFill>
            </a:ln>
          </c:spPr>
          <c:marker>
            <c:symbol val="none"/>
          </c:marker>
          <c:cat>
            <c:numRef>
              <c:f>'TOP10'!$B$104:$B$143</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'TOP10'!$C$104:$C$143</c:f>
              <c:numCache>
                <c:formatCode>#,##0</c:formatCode>
                <c:ptCount val="40"/>
                <c:pt idx="0">
                  <c:v>5353649</c:v>
                </c:pt>
                <c:pt idx="1">
                  <c:v>5699956</c:v>
                </c:pt>
                <c:pt idx="2">
                  <c:v>6176184</c:v>
                </c:pt>
                <c:pt idx="3">
                  <c:v>4895075</c:v>
                </c:pt>
                <c:pt idx="4">
                  <c:v>6143657</c:v>
                </c:pt>
                <c:pt idx="5">
                  <c:v>7939506</c:v>
                </c:pt>
                <c:pt idx="6">
                  <c:v>8172013</c:v>
                </c:pt>
                <c:pt idx="7">
                  <c:v>8646398</c:v>
                </c:pt>
                <c:pt idx="8">
                  <c:v>9619815</c:v>
                </c:pt>
                <c:pt idx="9">
                  <c:v>10481695</c:v>
                </c:pt>
                <c:pt idx="10">
                  <c:v>11097264</c:v>
                </c:pt>
                <c:pt idx="11">
                  <c:v>11227711</c:v>
                </c:pt>
                <c:pt idx="12">
                  <c:v>11429141</c:v>
                </c:pt>
                <c:pt idx="13">
                  <c:v>11900956</c:v>
                </c:pt>
                <c:pt idx="14">
                  <c:v>12933747</c:v>
                </c:pt>
                <c:pt idx="15">
                  <c:v>13265849</c:v>
                </c:pt>
                <c:pt idx="16">
                  <c:v>12883149</c:v>
                </c:pt>
                <c:pt idx="17">
                  <c:v>14021489</c:v>
                </c:pt>
                <c:pt idx="18">
                  <c:v>15812950</c:v>
                </c:pt>
                <c:pt idx="19">
                  <c:v>16505127</c:v>
                </c:pt>
                <c:pt idx="20">
                  <c:v>17276578</c:v>
                </c:pt>
                <c:pt idx="21">
                  <c:v>18185325</c:v>
                </c:pt>
                <c:pt idx="22">
                  <c:v>19835386</c:v>
                </c:pt>
                <c:pt idx="23">
                  <c:v>19755218</c:v>
                </c:pt>
                <c:pt idx="24">
                  <c:v>21522253</c:v>
                </c:pt>
                <c:pt idx="25">
                  <c:v>21206546</c:v>
                </c:pt>
                <c:pt idx="26">
                  <c:v>22098350</c:v>
                </c:pt>
                <c:pt idx="27">
                  <c:v>22908284</c:v>
                </c:pt>
                <c:pt idx="28">
                  <c:v>23364327</c:v>
                </c:pt>
                <c:pt idx="29">
                  <c:v>23930897</c:v>
                </c:pt>
                <c:pt idx="30">
                  <c:v>24732603</c:v>
                </c:pt>
                <c:pt idx="31">
                  <c:v>25235738</c:v>
                </c:pt>
                <c:pt idx="32">
                  <c:v>25692745</c:v>
                </c:pt>
                <c:pt idx="33">
                  <c:v>25815647</c:v>
                </c:pt>
                <c:pt idx="34">
                  <c:v>6462941</c:v>
                </c:pt>
                <c:pt idx="35">
                  <c:v>6763686</c:v>
                </c:pt>
                <c:pt idx="36">
                  <c:v>20309831</c:v>
                </c:pt>
                <c:pt idx="37">
                  <c:v>23230603</c:v>
                </c:pt>
                <c:pt idx="38">
                  <c:v>24023976</c:v>
                </c:pt>
                <c:pt idx="39">
                  <c:v>24420745</c:v>
                </c:pt>
              </c:numCache>
            </c:numRef>
          </c:val>
          <c:smooth val="0"/>
          <c:extLst>
            <c:ext xmlns:c16="http://schemas.microsoft.com/office/drawing/2014/chart" uri="{C3380CC4-5D6E-409C-BE32-E72D297353CC}">
              <c16:uniqueId val="{00000000-D397-4A0D-AA11-9002E349F607}"/>
            </c:ext>
          </c:extLst>
        </c:ser>
        <c:ser>
          <c:idx val="2"/>
          <c:order val="1"/>
          <c:spPr>
            <a:ln>
              <a:solidFill>
                <a:srgbClr val="B11F16"/>
              </a:solidFill>
            </a:ln>
          </c:spPr>
          <c:marker>
            <c:symbol val="none"/>
          </c:marker>
          <c:cat>
            <c:numRef>
              <c:f>'TOP10'!$B$104:$B$143</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'TOP10'!$D$104:$D$143</c:f>
              <c:numCache>
                <c:formatCode>#,##0</c:formatCode>
                <c:ptCount val="40"/>
                <c:pt idx="0">
                  <c:v>1273079</c:v>
                </c:pt>
                <c:pt idx="1">
                  <c:v>1418691</c:v>
                </c:pt>
                <c:pt idx="2">
                  <c:v>1539270</c:v>
                </c:pt>
                <c:pt idx="3">
                  <c:v>1629282</c:v>
                </c:pt>
                <c:pt idx="4">
                  <c:v>1717191</c:v>
                </c:pt>
                <c:pt idx="5">
                  <c:v>1703866</c:v>
                </c:pt>
                <c:pt idx="6">
                  <c:v>1737956</c:v>
                </c:pt>
                <c:pt idx="7">
                  <c:v>1847877</c:v>
                </c:pt>
                <c:pt idx="8">
                  <c:v>1871508</c:v>
                </c:pt>
                <c:pt idx="9">
                  <c:v>2011154</c:v>
                </c:pt>
                <c:pt idx="10">
                  <c:v>2193309</c:v>
                </c:pt>
                <c:pt idx="11">
                  <c:v>2373135</c:v>
                </c:pt>
                <c:pt idx="12">
                  <c:v>2489132</c:v>
                </c:pt>
                <c:pt idx="13">
                  <c:v>2654807</c:v>
                </c:pt>
                <c:pt idx="14">
                  <c:v>3043629</c:v>
                </c:pt>
                <c:pt idx="15">
                  <c:v>3315572</c:v>
                </c:pt>
                <c:pt idx="16">
                  <c:v>3313751</c:v>
                </c:pt>
                <c:pt idx="17">
                  <c:v>3199534</c:v>
                </c:pt>
                <c:pt idx="18">
                  <c:v>3936435</c:v>
                </c:pt>
                <c:pt idx="19">
                  <c:v>4224635</c:v>
                </c:pt>
                <c:pt idx="20">
                  <c:v>4291290</c:v>
                </c:pt>
                <c:pt idx="21">
                  <c:v>4565084</c:v>
                </c:pt>
                <c:pt idx="22">
                  <c:v>4732544</c:v>
                </c:pt>
                <c:pt idx="23">
                  <c:v>5130352</c:v>
                </c:pt>
                <c:pt idx="24">
                  <c:v>5872511</c:v>
                </c:pt>
                <c:pt idx="25">
                  <c:v>6460958</c:v>
                </c:pt>
                <c:pt idx="26">
                  <c:v>6819242</c:v>
                </c:pt>
                <c:pt idx="27">
                  <c:v>7312143</c:v>
                </c:pt>
                <c:pt idx="28">
                  <c:v>8022466</c:v>
                </c:pt>
                <c:pt idx="29">
                  <c:v>8859316</c:v>
                </c:pt>
                <c:pt idx="30">
                  <c:v>9642586</c:v>
                </c:pt>
                <c:pt idx="31">
                  <c:v>10323782</c:v>
                </c:pt>
                <c:pt idx="32">
                  <c:v>11223884</c:v>
                </c:pt>
                <c:pt idx="33">
                  <c:v>11318644</c:v>
                </c:pt>
                <c:pt idx="34">
                  <c:v>2434451</c:v>
                </c:pt>
                <c:pt idx="35">
                  <c:v>396590</c:v>
                </c:pt>
                <c:pt idx="36">
                  <c:v>5407527</c:v>
                </c:pt>
                <c:pt idx="37">
                  <c:v>10001959</c:v>
                </c:pt>
                <c:pt idx="38">
                  <c:v>11496036</c:v>
                </c:pt>
                <c:pt idx="39">
                  <c:v>12273329</c:v>
                </c:pt>
              </c:numCache>
            </c:numRef>
          </c:val>
          <c:smooth val="0"/>
          <c:extLst>
            <c:ext xmlns:c16="http://schemas.microsoft.com/office/drawing/2014/chart" uri="{C3380CC4-5D6E-409C-BE32-E72D297353CC}">
              <c16:uniqueId val="{00000001-D397-4A0D-AA11-9002E349F607}"/>
            </c:ext>
          </c:extLst>
        </c:ser>
        <c:dLbls>
          <c:showLegendKey val="0"/>
          <c:showVal val="0"/>
          <c:showCatName val="0"/>
          <c:showSerName val="0"/>
          <c:showPercent val="0"/>
          <c:showBubbleSize val="0"/>
        </c:dLbls>
        <c:smooth val="0"/>
        <c:axId val="875140416"/>
        <c:axId val="1"/>
      </c:lineChart>
      <c:catAx>
        <c:axId val="8751404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875140416"/>
        <c:crosses val="autoZero"/>
        <c:crossBetween val="between"/>
        <c:dispUnits>
          <c:builtInUnit val="millions"/>
        </c:dispUnits>
      </c:valAx>
    </c:plotArea>
    <c:legend>
      <c:legendPos val="t"/>
      <c:layout>
        <c:manualLayout>
          <c:xMode val="edge"/>
          <c:yMode val="edge"/>
          <c:x val="0.18845461811873948"/>
          <c:y val="5.0847457627118647E-2"/>
          <c:w val="0.5834771517491199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21E-2"/>
          <c:y val="3.6045665860394961E-2"/>
          <c:w val="0.91521387302625457"/>
          <c:h val="0.79877469564670533"/>
        </c:manualLayout>
      </c:layout>
      <c:lineChart>
        <c:grouping val="standard"/>
        <c:varyColors val="0"/>
        <c:ser>
          <c:idx val="0"/>
          <c:order val="0"/>
          <c:tx>
            <c:strRef>
              <c:f>'TOP10'!$C$150</c:f>
              <c:strCache>
                <c:ptCount val="1"/>
                <c:pt idx="0">
                  <c:v>Domestic (including Regional) Airlines</c:v>
                </c:pt>
              </c:strCache>
            </c:strRef>
          </c:tx>
          <c:spPr>
            <a:ln>
              <a:solidFill>
                <a:srgbClr val="000080"/>
              </a:solidFill>
            </a:ln>
          </c:spPr>
          <c:marker>
            <c:symbol val="none"/>
          </c:marker>
          <c:cat>
            <c:numRef>
              <c:f>'TOP10'!$B$151:$B$191</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'TOP10'!$C$151:$C$191</c:f>
              <c:numCache>
                <c:formatCode>#,##0</c:formatCode>
                <c:ptCount val="41"/>
                <c:pt idx="0">
                  <c:v>2824360</c:v>
                </c:pt>
                <c:pt idx="1">
                  <c:v>3018951</c:v>
                </c:pt>
                <c:pt idx="2">
                  <c:v>3271701</c:v>
                </c:pt>
                <c:pt idx="3">
                  <c:v>3941211</c:v>
                </c:pt>
                <c:pt idx="4">
                  <c:v>2905041</c:v>
                </c:pt>
                <c:pt idx="5">
                  <c:v>3766974</c:v>
                </c:pt>
                <c:pt idx="6">
                  <c:v>5013256</c:v>
                </c:pt>
                <c:pt idx="7">
                  <c:v>5225948</c:v>
                </c:pt>
                <c:pt idx="8">
                  <c:v>5611900</c:v>
                </c:pt>
                <c:pt idx="9">
                  <c:v>6385682</c:v>
                </c:pt>
                <c:pt idx="10">
                  <c:v>6924291</c:v>
                </c:pt>
                <c:pt idx="11">
                  <c:v>7375444</c:v>
                </c:pt>
                <c:pt idx="12">
                  <c:v>7470083</c:v>
                </c:pt>
                <c:pt idx="13">
                  <c:v>7438341</c:v>
                </c:pt>
                <c:pt idx="14">
                  <c:v>7833436</c:v>
                </c:pt>
                <c:pt idx="15">
                  <c:v>8810670</c:v>
                </c:pt>
                <c:pt idx="16">
                  <c:v>9946073</c:v>
                </c:pt>
                <c:pt idx="17">
                  <c:v>9163520</c:v>
                </c:pt>
                <c:pt idx="18">
                  <c:v>10105366</c:v>
                </c:pt>
                <c:pt idx="19">
                  <c:v>11517085</c:v>
                </c:pt>
                <c:pt idx="20">
                  <c:v>12102609</c:v>
                </c:pt>
                <c:pt idx="21">
                  <c:v>12942735</c:v>
                </c:pt>
                <c:pt idx="22">
                  <c:v>13972336</c:v>
                </c:pt>
                <c:pt idx="23">
                  <c:v>14547537</c:v>
                </c:pt>
                <c:pt idx="24">
                  <c:v>14595924</c:v>
                </c:pt>
                <c:pt idx="25">
                  <c:v>15338191</c:v>
                </c:pt>
                <c:pt idx="26">
                  <c:v>15888983</c:v>
                </c:pt>
                <c:pt idx="27">
                  <c:v>16601349</c:v>
                </c:pt>
                <c:pt idx="28">
                  <c:v>16775697</c:v>
                </c:pt>
                <c:pt idx="29">
                  <c:v>16982836</c:v>
                </c:pt>
                <c:pt idx="30">
                  <c:v>16786974</c:v>
                </c:pt>
                <c:pt idx="31">
                  <c:v>17055852</c:v>
                </c:pt>
                <c:pt idx="32">
                  <c:v>17219926</c:v>
                </c:pt>
                <c:pt idx="33">
                  <c:v>17354529</c:v>
                </c:pt>
                <c:pt idx="34">
                  <c:v>17580113</c:v>
                </c:pt>
                <c:pt idx="35">
                  <c:v>6386872</c:v>
                </c:pt>
                <c:pt idx="36">
                  <c:v>7645501</c:v>
                </c:pt>
                <c:pt idx="37">
                  <c:v>14360984</c:v>
                </c:pt>
                <c:pt idx="38">
                  <c:v>16325104</c:v>
                </c:pt>
                <c:pt idx="39">
                  <c:v>17087817</c:v>
                </c:pt>
                <c:pt idx="40">
                  <c:v>17559663</c:v>
                </c:pt>
              </c:numCache>
            </c:numRef>
          </c:val>
          <c:smooth val="0"/>
          <c:extLst>
            <c:ext xmlns:c16="http://schemas.microsoft.com/office/drawing/2014/chart" uri="{C3380CC4-5D6E-409C-BE32-E72D297353CC}">
              <c16:uniqueId val="{00000000-D928-48C1-85D7-EDB74A9896D7}"/>
            </c:ext>
          </c:extLst>
        </c:ser>
        <c:ser>
          <c:idx val="2"/>
          <c:order val="1"/>
          <c:tx>
            <c:strRef>
              <c:f>'TOP10'!$D$150</c:f>
              <c:strCache>
                <c:ptCount val="1"/>
                <c:pt idx="0">
                  <c:v>International Airlines</c:v>
                </c:pt>
              </c:strCache>
            </c:strRef>
          </c:tx>
          <c:spPr>
            <a:ln>
              <a:solidFill>
                <a:srgbClr val="B11F16"/>
              </a:solidFill>
            </a:ln>
          </c:spPr>
          <c:marker>
            <c:symbol val="none"/>
          </c:marker>
          <c:cat>
            <c:numRef>
              <c:f>'TOP10'!$B$151:$B$191</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'TOP10'!$D$151:$D$191</c:f>
              <c:numCache>
                <c:formatCode>#,##0</c:formatCode>
                <c:ptCount val="41"/>
                <c:pt idx="0">
                  <c:v>492466</c:v>
                </c:pt>
                <c:pt idx="1">
                  <c:v>576663</c:v>
                </c:pt>
                <c:pt idx="2">
                  <c:v>697453</c:v>
                </c:pt>
                <c:pt idx="3">
                  <c:v>958795</c:v>
                </c:pt>
                <c:pt idx="4">
                  <c:v>946067</c:v>
                </c:pt>
                <c:pt idx="5">
                  <c:v>1062737</c:v>
                </c:pt>
                <c:pt idx="6">
                  <c:v>1202170</c:v>
                </c:pt>
                <c:pt idx="7">
                  <c:v>1312939</c:v>
                </c:pt>
                <c:pt idx="8">
                  <c:v>1542211</c:v>
                </c:pt>
                <c:pt idx="9">
                  <c:v>1686057</c:v>
                </c:pt>
                <c:pt idx="10">
                  <c:v>1965327</c:v>
                </c:pt>
                <c:pt idx="11">
                  <c:v>2192110</c:v>
                </c:pt>
                <c:pt idx="12">
                  <c:v>2294900</c:v>
                </c:pt>
                <c:pt idx="13">
                  <c:v>2251240</c:v>
                </c:pt>
                <c:pt idx="14">
                  <c:v>2375767</c:v>
                </c:pt>
                <c:pt idx="15">
                  <c:v>2461378</c:v>
                </c:pt>
                <c:pt idx="16">
                  <c:v>2547720</c:v>
                </c:pt>
                <c:pt idx="17">
                  <c:v>2493082</c:v>
                </c:pt>
                <c:pt idx="18">
                  <c:v>2549444</c:v>
                </c:pt>
                <c:pt idx="19">
                  <c:v>3266481</c:v>
                </c:pt>
                <c:pt idx="20">
                  <c:v>3606690</c:v>
                </c:pt>
                <c:pt idx="21">
                  <c:v>3763314</c:v>
                </c:pt>
                <c:pt idx="22">
                  <c:v>3921752</c:v>
                </c:pt>
                <c:pt idx="23">
                  <c:v>4035790</c:v>
                </c:pt>
                <c:pt idx="24">
                  <c:v>4117171</c:v>
                </c:pt>
                <c:pt idx="25">
                  <c:v>4282257</c:v>
                </c:pt>
                <c:pt idx="26">
                  <c:v>4444867</c:v>
                </c:pt>
                <c:pt idx="27">
                  <c:v>4471413</c:v>
                </c:pt>
                <c:pt idx="28">
                  <c:v>4669141</c:v>
                </c:pt>
                <c:pt idx="29">
                  <c:v>4964981</c:v>
                </c:pt>
                <c:pt idx="30">
                  <c:v>5238522</c:v>
                </c:pt>
                <c:pt idx="31">
                  <c:v>5449744</c:v>
                </c:pt>
                <c:pt idx="32">
                  <c:v>5729341</c:v>
                </c:pt>
                <c:pt idx="33">
                  <c:v>6112234</c:v>
                </c:pt>
                <c:pt idx="34">
                  <c:v>6425564</c:v>
                </c:pt>
                <c:pt idx="35">
                  <c:v>1388291</c:v>
                </c:pt>
                <c:pt idx="36">
                  <c:v>247999</c:v>
                </c:pt>
                <c:pt idx="37">
                  <c:v>2529337</c:v>
                </c:pt>
                <c:pt idx="38">
                  <c:v>4845468</c:v>
                </c:pt>
                <c:pt idx="39">
                  <c:v>6146538</c:v>
                </c:pt>
                <c:pt idx="40">
                  <c:v>6953971</c:v>
                </c:pt>
              </c:numCache>
            </c:numRef>
          </c:val>
          <c:smooth val="0"/>
          <c:extLst>
            <c:ext xmlns:c16="http://schemas.microsoft.com/office/drawing/2014/chart" uri="{C3380CC4-5D6E-409C-BE32-E72D297353CC}">
              <c16:uniqueId val="{00000001-D928-48C1-85D7-EDB74A9896D7}"/>
            </c:ext>
          </c:extLst>
        </c:ser>
        <c:dLbls>
          <c:showLegendKey val="0"/>
          <c:showVal val="0"/>
          <c:showCatName val="0"/>
          <c:showSerName val="0"/>
          <c:showPercent val="0"/>
          <c:showBubbleSize val="0"/>
        </c:dLbls>
        <c:smooth val="0"/>
        <c:axId val="1261613936"/>
        <c:axId val="1"/>
      </c:lineChart>
      <c:catAx>
        <c:axId val="12616139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3936"/>
        <c:crosses val="autoZero"/>
        <c:crossBetween val="between"/>
        <c:dispUnits>
          <c:builtInUnit val="millions"/>
        </c:dispUnits>
      </c:valAx>
    </c:plotArea>
    <c:legend>
      <c:legendPos val="t"/>
      <c:layout>
        <c:manualLayout>
          <c:xMode val="edge"/>
          <c:yMode val="edge"/>
          <c:x val="0.18845461811873948"/>
          <c:y val="5.0847457627118647E-2"/>
          <c:w val="0.58347726512587661"/>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49E-2"/>
          <c:y val="3.6045665860394982E-2"/>
          <c:w val="0.91521387302625457"/>
          <c:h val="0.79877469564670556"/>
        </c:manualLayout>
      </c:layout>
      <c:lineChart>
        <c:grouping val="standard"/>
        <c:varyColors val="0"/>
        <c:ser>
          <c:idx val="0"/>
          <c:order val="0"/>
          <c:tx>
            <c:strRef>
              <c:f>'TOP10'!$C$198</c:f>
              <c:strCache>
                <c:ptCount val="1"/>
                <c:pt idx="0">
                  <c:v>Domestic (including Regional) Airlines</c:v>
                </c:pt>
              </c:strCache>
            </c:strRef>
          </c:tx>
          <c:spPr>
            <a:ln>
              <a:solidFill>
                <a:srgbClr val="000080"/>
              </a:solidFill>
            </a:ln>
          </c:spPr>
          <c:marker>
            <c:symbol val="none"/>
          </c:marker>
          <c:cat>
            <c:numRef>
              <c:f>'TOP10'!$B$199:$B$239</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'TOP10'!$C$199:$C$239</c:f>
              <c:numCache>
                <c:formatCode>#,##0</c:formatCode>
                <c:ptCount val="41"/>
                <c:pt idx="0">
                  <c:v>1357621</c:v>
                </c:pt>
                <c:pt idx="1">
                  <c:v>1438512</c:v>
                </c:pt>
                <c:pt idx="2">
                  <c:v>1536164</c:v>
                </c:pt>
                <c:pt idx="3">
                  <c:v>1580024</c:v>
                </c:pt>
                <c:pt idx="4">
                  <c:v>1242993</c:v>
                </c:pt>
                <c:pt idx="5">
                  <c:v>1498288</c:v>
                </c:pt>
                <c:pt idx="6">
                  <c:v>2042726</c:v>
                </c:pt>
                <c:pt idx="7">
                  <c:v>2012479</c:v>
                </c:pt>
                <c:pt idx="8">
                  <c:v>2201154</c:v>
                </c:pt>
                <c:pt idx="9">
                  <c:v>2532256</c:v>
                </c:pt>
                <c:pt idx="10">
                  <c:v>2783688</c:v>
                </c:pt>
                <c:pt idx="11">
                  <c:v>3066332</c:v>
                </c:pt>
                <c:pt idx="12">
                  <c:v>3152995</c:v>
                </c:pt>
                <c:pt idx="13">
                  <c:v>3235524</c:v>
                </c:pt>
                <c:pt idx="14">
                  <c:v>3257087</c:v>
                </c:pt>
                <c:pt idx="15">
                  <c:v>3463122</c:v>
                </c:pt>
                <c:pt idx="16">
                  <c:v>3341803</c:v>
                </c:pt>
                <c:pt idx="17">
                  <c:v>3371315</c:v>
                </c:pt>
                <c:pt idx="18">
                  <c:v>3892623</c:v>
                </c:pt>
                <c:pt idx="19">
                  <c:v>4437291</c:v>
                </c:pt>
                <c:pt idx="20">
                  <c:v>4754672</c:v>
                </c:pt>
                <c:pt idx="21">
                  <c:v>5429870</c:v>
                </c:pt>
                <c:pt idx="22">
                  <c:v>6105246</c:v>
                </c:pt>
                <c:pt idx="23">
                  <c:v>6705180</c:v>
                </c:pt>
                <c:pt idx="24">
                  <c:v>6841037</c:v>
                </c:pt>
                <c:pt idx="25">
                  <c:v>7319853</c:v>
                </c:pt>
                <c:pt idx="26">
                  <c:v>8016032</c:v>
                </c:pt>
                <c:pt idx="27">
                  <c:v>8999571</c:v>
                </c:pt>
                <c:pt idx="28">
                  <c:v>8981872</c:v>
                </c:pt>
                <c:pt idx="29">
                  <c:v>8758519</c:v>
                </c:pt>
                <c:pt idx="30">
                  <c:v>8401532</c:v>
                </c:pt>
                <c:pt idx="31">
                  <c:v>8125486</c:v>
                </c:pt>
                <c:pt idx="32">
                  <c:v>7985065</c:v>
                </c:pt>
                <c:pt idx="33">
                  <c:v>8111748</c:v>
                </c:pt>
                <c:pt idx="34">
                  <c:v>8150336</c:v>
                </c:pt>
                <c:pt idx="35">
                  <c:v>2947978</c:v>
                </c:pt>
                <c:pt idx="36">
                  <c:v>3853491</c:v>
                </c:pt>
                <c:pt idx="37">
                  <c:v>6539745</c:v>
                </c:pt>
                <c:pt idx="38">
                  <c:v>8278641</c:v>
                </c:pt>
                <c:pt idx="39">
                  <c:v>8783271</c:v>
                </c:pt>
                <c:pt idx="40">
                  <c:v>9224132</c:v>
                </c:pt>
              </c:numCache>
            </c:numRef>
          </c:val>
          <c:smooth val="0"/>
          <c:extLst>
            <c:ext xmlns:c16="http://schemas.microsoft.com/office/drawing/2014/chart" uri="{C3380CC4-5D6E-409C-BE32-E72D297353CC}">
              <c16:uniqueId val="{00000000-151C-46E2-8FE8-19E5FDF204D6}"/>
            </c:ext>
          </c:extLst>
        </c:ser>
        <c:ser>
          <c:idx val="2"/>
          <c:order val="1"/>
          <c:tx>
            <c:strRef>
              <c:f>'TOP10'!$D$198</c:f>
              <c:strCache>
                <c:ptCount val="1"/>
                <c:pt idx="0">
                  <c:v>International Airlines</c:v>
                </c:pt>
              </c:strCache>
            </c:strRef>
          </c:tx>
          <c:spPr>
            <a:ln>
              <a:solidFill>
                <a:srgbClr val="B11F16"/>
              </a:solidFill>
            </a:ln>
          </c:spPr>
          <c:marker>
            <c:symbol val="none"/>
          </c:marker>
          <c:cat>
            <c:numRef>
              <c:f>'TOP10'!$B$199:$B$239</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'TOP10'!$D$199:$D$239</c:f>
              <c:numCache>
                <c:formatCode>#,##0</c:formatCode>
                <c:ptCount val="41"/>
                <c:pt idx="0">
                  <c:v>500882</c:v>
                </c:pt>
                <c:pt idx="1">
                  <c:v>566366</c:v>
                </c:pt>
                <c:pt idx="2">
                  <c:v>649199</c:v>
                </c:pt>
                <c:pt idx="3">
                  <c:v>714111</c:v>
                </c:pt>
                <c:pt idx="4">
                  <c:v>811754</c:v>
                </c:pt>
                <c:pt idx="5">
                  <c:v>860816</c:v>
                </c:pt>
                <c:pt idx="6">
                  <c:v>824172</c:v>
                </c:pt>
                <c:pt idx="7">
                  <c:v>897290</c:v>
                </c:pt>
                <c:pt idx="8">
                  <c:v>1000869</c:v>
                </c:pt>
                <c:pt idx="9">
                  <c:v>1121046</c:v>
                </c:pt>
                <c:pt idx="10">
                  <c:v>1190837</c:v>
                </c:pt>
                <c:pt idx="11">
                  <c:v>1292127</c:v>
                </c:pt>
                <c:pt idx="12">
                  <c:v>1399514</c:v>
                </c:pt>
                <c:pt idx="13">
                  <c:v>1434077</c:v>
                </c:pt>
                <c:pt idx="14">
                  <c:v>1474898</c:v>
                </c:pt>
                <c:pt idx="15">
                  <c:v>1580622</c:v>
                </c:pt>
                <c:pt idx="16">
                  <c:v>1587379</c:v>
                </c:pt>
                <c:pt idx="17">
                  <c:v>1636422</c:v>
                </c:pt>
                <c:pt idx="18">
                  <c:v>1586622</c:v>
                </c:pt>
                <c:pt idx="19">
                  <c:v>1827389</c:v>
                </c:pt>
                <c:pt idx="20">
                  <c:v>2007025</c:v>
                </c:pt>
                <c:pt idx="21">
                  <c:v>2034877</c:v>
                </c:pt>
                <c:pt idx="22">
                  <c:v>2373568</c:v>
                </c:pt>
                <c:pt idx="23">
                  <c:v>2533022</c:v>
                </c:pt>
                <c:pt idx="24">
                  <c:v>2774737</c:v>
                </c:pt>
                <c:pt idx="25">
                  <c:v>3133709</c:v>
                </c:pt>
                <c:pt idx="26">
                  <c:v>3349468</c:v>
                </c:pt>
                <c:pt idx="27">
                  <c:v>3618768</c:v>
                </c:pt>
                <c:pt idx="28">
                  <c:v>3919840</c:v>
                </c:pt>
                <c:pt idx="29">
                  <c:v>4180407</c:v>
                </c:pt>
                <c:pt idx="30">
                  <c:v>4192833</c:v>
                </c:pt>
                <c:pt idx="31">
                  <c:v>4379175</c:v>
                </c:pt>
                <c:pt idx="32">
                  <c:v>4385467</c:v>
                </c:pt>
                <c:pt idx="33">
                  <c:v>4365971</c:v>
                </c:pt>
                <c:pt idx="34">
                  <c:v>4363180</c:v>
                </c:pt>
                <c:pt idx="35">
                  <c:v>978960</c:v>
                </c:pt>
                <c:pt idx="36">
                  <c:v>90651</c:v>
                </c:pt>
                <c:pt idx="37">
                  <c:v>1871003</c:v>
                </c:pt>
                <c:pt idx="38">
                  <c:v>3885836</c:v>
                </c:pt>
                <c:pt idx="39">
                  <c:v>4799026</c:v>
                </c:pt>
                <c:pt idx="40">
                  <c:v>5395068</c:v>
                </c:pt>
              </c:numCache>
            </c:numRef>
          </c:val>
          <c:smooth val="0"/>
          <c:extLst>
            <c:ext xmlns:c16="http://schemas.microsoft.com/office/drawing/2014/chart" uri="{C3380CC4-5D6E-409C-BE32-E72D297353CC}">
              <c16:uniqueId val="{00000001-151C-46E2-8FE8-19E5FDF204D6}"/>
            </c:ext>
          </c:extLst>
        </c:ser>
        <c:dLbls>
          <c:showLegendKey val="0"/>
          <c:showVal val="0"/>
          <c:showCatName val="0"/>
          <c:showSerName val="0"/>
          <c:showPercent val="0"/>
          <c:showBubbleSize val="0"/>
        </c:dLbls>
        <c:smooth val="0"/>
        <c:axId val="1261616232"/>
        <c:axId val="1"/>
      </c:lineChart>
      <c:catAx>
        <c:axId val="126161623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6232"/>
        <c:crosses val="autoZero"/>
        <c:crossBetween val="between"/>
        <c:dispUnits>
          <c:builtInUnit val="millions"/>
        </c:dispUnits>
      </c:valAx>
    </c:plotArea>
    <c:legend>
      <c:legendPos val="t"/>
      <c:layout>
        <c:manualLayout>
          <c:xMode val="edge"/>
          <c:yMode val="edge"/>
          <c:x val="0.18845461811873948"/>
          <c:y val="5.0847457627118647E-2"/>
          <c:w val="0.58347726512587661"/>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76E-2"/>
          <c:y val="3.6045665860394996E-2"/>
          <c:w val="0.91521387302625457"/>
          <c:h val="0.79877469564670589"/>
        </c:manualLayout>
      </c:layout>
      <c:lineChart>
        <c:grouping val="standard"/>
        <c:varyColors val="0"/>
        <c:ser>
          <c:idx val="0"/>
          <c:order val="0"/>
          <c:tx>
            <c:strRef>
              <c:f>'TOP10'!$C$246</c:f>
              <c:strCache>
                <c:ptCount val="1"/>
                <c:pt idx="0">
                  <c:v>Domestic (including Regional) Airlines</c:v>
                </c:pt>
              </c:strCache>
            </c:strRef>
          </c:tx>
          <c:spPr>
            <a:ln>
              <a:solidFill>
                <a:srgbClr val="000080"/>
              </a:solidFill>
            </a:ln>
          </c:spPr>
          <c:marker>
            <c:symbol val="none"/>
          </c:marker>
          <c:cat>
            <c:numRef>
              <c:f>'TOP10'!$B$247:$B$287</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'TOP10'!$C$247:$C$287</c:f>
              <c:numCache>
                <c:formatCode>#,##0</c:formatCode>
                <c:ptCount val="41"/>
                <c:pt idx="0">
                  <c:v>1911747</c:v>
                </c:pt>
                <c:pt idx="1">
                  <c:v>1978433</c:v>
                </c:pt>
                <c:pt idx="2">
                  <c:v>2008843</c:v>
                </c:pt>
                <c:pt idx="3">
                  <c:v>2164251</c:v>
                </c:pt>
                <c:pt idx="4">
                  <c:v>1735052</c:v>
                </c:pt>
                <c:pt idx="5">
                  <c:v>2107846</c:v>
                </c:pt>
                <c:pt idx="6">
                  <c:v>2630016</c:v>
                </c:pt>
                <c:pt idx="7">
                  <c:v>2729855</c:v>
                </c:pt>
                <c:pt idx="8">
                  <c:v>2909895</c:v>
                </c:pt>
                <c:pt idx="9">
                  <c:v>3174750</c:v>
                </c:pt>
                <c:pt idx="10">
                  <c:v>3419694</c:v>
                </c:pt>
                <c:pt idx="11">
                  <c:v>3559829</c:v>
                </c:pt>
                <c:pt idx="12">
                  <c:v>3636402</c:v>
                </c:pt>
                <c:pt idx="13">
                  <c:v>3789458</c:v>
                </c:pt>
                <c:pt idx="14">
                  <c:v>3860910</c:v>
                </c:pt>
                <c:pt idx="15">
                  <c:v>3963159</c:v>
                </c:pt>
                <c:pt idx="16">
                  <c:v>4182480</c:v>
                </c:pt>
                <c:pt idx="17">
                  <c:v>3994310</c:v>
                </c:pt>
                <c:pt idx="18">
                  <c:v>4384095</c:v>
                </c:pt>
                <c:pt idx="19">
                  <c:v>4839885</c:v>
                </c:pt>
                <c:pt idx="20">
                  <c:v>5261677</c:v>
                </c:pt>
                <c:pt idx="21">
                  <c:v>5592313</c:v>
                </c:pt>
                <c:pt idx="22">
                  <c:v>5906429</c:v>
                </c:pt>
                <c:pt idx="23">
                  <c:v>6270369</c:v>
                </c:pt>
                <c:pt idx="24">
                  <c:v>6340348</c:v>
                </c:pt>
                <c:pt idx="25">
                  <c:v>6758251</c:v>
                </c:pt>
                <c:pt idx="26">
                  <c:v>6438334</c:v>
                </c:pt>
                <c:pt idx="27">
                  <c:v>6416815</c:v>
                </c:pt>
                <c:pt idx="28">
                  <c:v>6574289</c:v>
                </c:pt>
                <c:pt idx="29">
                  <c:v>6731599</c:v>
                </c:pt>
                <c:pt idx="30">
                  <c:v>6799781</c:v>
                </c:pt>
                <c:pt idx="31">
                  <c:v>6995994</c:v>
                </c:pt>
                <c:pt idx="32">
                  <c:v>7148959</c:v>
                </c:pt>
                <c:pt idx="33">
                  <c:v>7320342</c:v>
                </c:pt>
                <c:pt idx="34">
                  <c:v>7387579</c:v>
                </c:pt>
                <c:pt idx="35">
                  <c:v>2352409</c:v>
                </c:pt>
                <c:pt idx="36">
                  <c:v>3028607</c:v>
                </c:pt>
                <c:pt idx="37">
                  <c:v>6006859</c:v>
                </c:pt>
                <c:pt idx="38">
                  <c:v>7116372</c:v>
                </c:pt>
                <c:pt idx="39">
                  <c:v>7387193</c:v>
                </c:pt>
                <c:pt idx="40">
                  <c:v>7481216</c:v>
                </c:pt>
              </c:numCache>
            </c:numRef>
          </c:val>
          <c:smooth val="0"/>
          <c:extLst>
            <c:ext xmlns:c16="http://schemas.microsoft.com/office/drawing/2014/chart" uri="{C3380CC4-5D6E-409C-BE32-E72D297353CC}">
              <c16:uniqueId val="{00000000-FC5E-43B6-8A36-9F9F71A3B9F0}"/>
            </c:ext>
          </c:extLst>
        </c:ser>
        <c:ser>
          <c:idx val="2"/>
          <c:order val="1"/>
          <c:tx>
            <c:strRef>
              <c:f>'TOP10'!$D$246</c:f>
              <c:strCache>
                <c:ptCount val="1"/>
                <c:pt idx="0">
                  <c:v>International Airlines</c:v>
                </c:pt>
              </c:strCache>
            </c:strRef>
          </c:tx>
          <c:spPr>
            <a:ln>
              <a:solidFill>
                <a:srgbClr val="B11F16"/>
              </a:solidFill>
            </a:ln>
          </c:spPr>
          <c:marker>
            <c:symbol val="none"/>
          </c:marker>
          <c:cat>
            <c:numRef>
              <c:f>'TOP10'!$B$247:$B$287</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'TOP10'!$D$247:$D$287</c:f>
              <c:numCache>
                <c:formatCode>#,##0</c:formatCode>
                <c:ptCount val="41"/>
                <c:pt idx="0">
                  <c:v>108034</c:v>
                </c:pt>
                <c:pt idx="1">
                  <c:v>136571</c:v>
                </c:pt>
                <c:pt idx="2">
                  <c:v>139692</c:v>
                </c:pt>
                <c:pt idx="3">
                  <c:v>140884</c:v>
                </c:pt>
                <c:pt idx="4">
                  <c:v>147178</c:v>
                </c:pt>
                <c:pt idx="5">
                  <c:v>181397</c:v>
                </c:pt>
                <c:pt idx="6">
                  <c:v>192084</c:v>
                </c:pt>
                <c:pt idx="7">
                  <c:v>204463</c:v>
                </c:pt>
                <c:pt idx="8">
                  <c:v>216419</c:v>
                </c:pt>
                <c:pt idx="9">
                  <c:v>214356</c:v>
                </c:pt>
                <c:pt idx="10">
                  <c:v>207621</c:v>
                </c:pt>
                <c:pt idx="11">
                  <c:v>205863</c:v>
                </c:pt>
                <c:pt idx="12">
                  <c:v>208890</c:v>
                </c:pt>
                <c:pt idx="13">
                  <c:v>223035</c:v>
                </c:pt>
                <c:pt idx="14">
                  <c:v>241014</c:v>
                </c:pt>
                <c:pt idx="15">
                  <c:v>270099</c:v>
                </c:pt>
                <c:pt idx="16">
                  <c:v>241844</c:v>
                </c:pt>
                <c:pt idx="17">
                  <c:v>224351</c:v>
                </c:pt>
                <c:pt idx="18">
                  <c:v>206849</c:v>
                </c:pt>
                <c:pt idx="19">
                  <c:v>286083</c:v>
                </c:pt>
                <c:pt idx="20">
                  <c:v>334298</c:v>
                </c:pt>
                <c:pt idx="21">
                  <c:v>400489</c:v>
                </c:pt>
                <c:pt idx="22">
                  <c:v>455149</c:v>
                </c:pt>
                <c:pt idx="23">
                  <c:v>479679</c:v>
                </c:pt>
                <c:pt idx="24">
                  <c:v>501399</c:v>
                </c:pt>
                <c:pt idx="25">
                  <c:v>532392</c:v>
                </c:pt>
                <c:pt idx="26">
                  <c:v>583073</c:v>
                </c:pt>
                <c:pt idx="27">
                  <c:v>650077</c:v>
                </c:pt>
                <c:pt idx="28">
                  <c:v>799585</c:v>
                </c:pt>
                <c:pt idx="29">
                  <c:v>967265</c:v>
                </c:pt>
                <c:pt idx="30">
                  <c:v>871388</c:v>
                </c:pt>
                <c:pt idx="31">
                  <c:v>924179</c:v>
                </c:pt>
                <c:pt idx="32">
                  <c:v>962975</c:v>
                </c:pt>
                <c:pt idx="33">
                  <c:v>1025961</c:v>
                </c:pt>
                <c:pt idx="34">
                  <c:v>1128592</c:v>
                </c:pt>
                <c:pt idx="35">
                  <c:v>240959</c:v>
                </c:pt>
                <c:pt idx="36">
                  <c:v>35688</c:v>
                </c:pt>
                <c:pt idx="37">
                  <c:v>409977</c:v>
                </c:pt>
                <c:pt idx="38">
                  <c:v>881114</c:v>
                </c:pt>
                <c:pt idx="39">
                  <c:v>964443</c:v>
                </c:pt>
                <c:pt idx="40">
                  <c:v>1155449</c:v>
                </c:pt>
              </c:numCache>
            </c:numRef>
          </c:val>
          <c:smooth val="0"/>
          <c:extLst>
            <c:ext xmlns:c16="http://schemas.microsoft.com/office/drawing/2014/chart" uri="{C3380CC4-5D6E-409C-BE32-E72D297353CC}">
              <c16:uniqueId val="{00000001-FC5E-43B6-8A36-9F9F71A3B9F0}"/>
            </c:ext>
          </c:extLst>
        </c:ser>
        <c:dLbls>
          <c:showLegendKey val="0"/>
          <c:showVal val="0"/>
          <c:showCatName val="0"/>
          <c:showSerName val="0"/>
          <c:showPercent val="0"/>
          <c:showBubbleSize val="0"/>
        </c:dLbls>
        <c:smooth val="0"/>
        <c:axId val="1261613608"/>
        <c:axId val="1"/>
      </c:lineChart>
      <c:catAx>
        <c:axId val="126161360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3608"/>
        <c:crosses val="autoZero"/>
        <c:crossBetween val="between"/>
        <c:dispUnits>
          <c:builtInUnit val="millions"/>
        </c:dispUnits>
      </c:valAx>
    </c:plotArea>
    <c:legend>
      <c:legendPos val="t"/>
      <c:layout>
        <c:manualLayout>
          <c:xMode val="edge"/>
          <c:yMode val="edge"/>
          <c:x val="0.18845461811873948"/>
          <c:y val="5.0847457627118647E-2"/>
          <c:w val="0.5834771517491199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04E-2"/>
          <c:y val="3.604566586039501E-2"/>
          <c:w val="0.91521387302625457"/>
          <c:h val="0.79877469564670611"/>
        </c:manualLayout>
      </c:layout>
      <c:lineChart>
        <c:grouping val="standard"/>
        <c:varyColors val="0"/>
        <c:ser>
          <c:idx val="0"/>
          <c:order val="0"/>
          <c:tx>
            <c:strRef>
              <c:f>'TOP10'!$C$294</c:f>
              <c:strCache>
                <c:ptCount val="1"/>
                <c:pt idx="0">
                  <c:v>Domestic (including Regional) Airlines</c:v>
                </c:pt>
              </c:strCache>
            </c:strRef>
          </c:tx>
          <c:spPr>
            <a:ln>
              <a:solidFill>
                <a:srgbClr val="000080"/>
              </a:solidFill>
            </a:ln>
          </c:spPr>
          <c:marker>
            <c:symbol val="none"/>
          </c:marker>
          <c:cat>
            <c:numRef>
              <c:f>'TOP10'!$B$295:$B$335</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'TOP10'!$C$295:$C$335</c:f>
              <c:numCache>
                <c:formatCode>#,##0</c:formatCode>
                <c:ptCount val="41"/>
                <c:pt idx="0">
                  <c:v>714140</c:v>
                </c:pt>
                <c:pt idx="1">
                  <c:v>855938</c:v>
                </c:pt>
                <c:pt idx="2">
                  <c:v>1015801</c:v>
                </c:pt>
                <c:pt idx="3">
                  <c:v>1287480</c:v>
                </c:pt>
                <c:pt idx="4">
                  <c:v>780234</c:v>
                </c:pt>
                <c:pt idx="5">
                  <c:v>981916</c:v>
                </c:pt>
                <c:pt idx="6">
                  <c:v>1293392</c:v>
                </c:pt>
                <c:pt idx="7">
                  <c:v>1527988</c:v>
                </c:pt>
                <c:pt idx="8">
                  <c:v>1619307</c:v>
                </c:pt>
                <c:pt idx="9">
                  <c:v>1818691</c:v>
                </c:pt>
                <c:pt idx="10">
                  <c:v>1939819</c:v>
                </c:pt>
                <c:pt idx="11">
                  <c:v>1989319</c:v>
                </c:pt>
                <c:pt idx="12">
                  <c:v>1877801</c:v>
                </c:pt>
                <c:pt idx="13">
                  <c:v>1840196</c:v>
                </c:pt>
                <c:pt idx="14">
                  <c:v>1882696</c:v>
                </c:pt>
                <c:pt idx="15">
                  <c:v>1857572</c:v>
                </c:pt>
                <c:pt idx="16">
                  <c:v>1792051</c:v>
                </c:pt>
                <c:pt idx="17">
                  <c:v>1887834</c:v>
                </c:pt>
                <c:pt idx="18">
                  <c:v>2116525</c:v>
                </c:pt>
                <c:pt idx="19">
                  <c:v>2677820</c:v>
                </c:pt>
                <c:pt idx="20">
                  <c:v>3232944</c:v>
                </c:pt>
                <c:pt idx="21">
                  <c:v>3423358</c:v>
                </c:pt>
                <c:pt idx="22">
                  <c:v>3735826</c:v>
                </c:pt>
                <c:pt idx="23">
                  <c:v>4183352</c:v>
                </c:pt>
                <c:pt idx="24">
                  <c:v>4246436</c:v>
                </c:pt>
                <c:pt idx="25">
                  <c:v>4729951</c:v>
                </c:pt>
                <c:pt idx="26">
                  <c:v>4581300</c:v>
                </c:pt>
                <c:pt idx="27">
                  <c:v>4854885</c:v>
                </c:pt>
                <c:pt idx="28">
                  <c:v>4902269</c:v>
                </c:pt>
                <c:pt idx="29">
                  <c:v>4947853</c:v>
                </c:pt>
                <c:pt idx="30">
                  <c:v>5081391</c:v>
                </c:pt>
                <c:pt idx="31">
                  <c:v>5317757</c:v>
                </c:pt>
                <c:pt idx="32">
                  <c:v>5398985</c:v>
                </c:pt>
                <c:pt idx="33">
                  <c:v>5461184</c:v>
                </c:pt>
                <c:pt idx="34">
                  <c:v>5543608</c:v>
                </c:pt>
                <c:pt idx="35">
                  <c:v>1514472</c:v>
                </c:pt>
                <c:pt idx="36">
                  <c:v>2038812</c:v>
                </c:pt>
                <c:pt idx="37">
                  <c:v>5317495</c:v>
                </c:pt>
                <c:pt idx="38">
                  <c:v>5439546</c:v>
                </c:pt>
                <c:pt idx="39">
                  <c:v>5577882</c:v>
                </c:pt>
                <c:pt idx="40">
                  <c:v>5499884</c:v>
                </c:pt>
              </c:numCache>
            </c:numRef>
          </c:val>
          <c:smooth val="0"/>
          <c:extLst>
            <c:ext xmlns:c16="http://schemas.microsoft.com/office/drawing/2014/chart" uri="{C3380CC4-5D6E-409C-BE32-E72D297353CC}">
              <c16:uniqueId val="{00000000-738B-464C-99A5-41FCCB1838AF}"/>
            </c:ext>
          </c:extLst>
        </c:ser>
        <c:ser>
          <c:idx val="2"/>
          <c:order val="1"/>
          <c:tx>
            <c:strRef>
              <c:f>'TOP10'!$D$294</c:f>
              <c:strCache>
                <c:ptCount val="1"/>
                <c:pt idx="0">
                  <c:v>International Airlines</c:v>
                </c:pt>
              </c:strCache>
            </c:strRef>
          </c:tx>
          <c:spPr>
            <a:ln>
              <a:solidFill>
                <a:srgbClr val="B11F16"/>
              </a:solidFill>
            </a:ln>
          </c:spPr>
          <c:marker>
            <c:symbol val="none"/>
          </c:marker>
          <c:cat>
            <c:numRef>
              <c:f>'TOP10'!$B$295:$B$335</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'TOP10'!$D$295:$D$335</c:f>
              <c:numCache>
                <c:formatCode>#,##0</c:formatCode>
                <c:ptCount val="41"/>
                <c:pt idx="0">
                  <c:v>0</c:v>
                </c:pt>
                <c:pt idx="1">
                  <c:v>0</c:v>
                </c:pt>
                <c:pt idx="2">
                  <c:v>0</c:v>
                </c:pt>
                <c:pt idx="3">
                  <c:v>0</c:v>
                </c:pt>
                <c:pt idx="4">
                  <c:v>0</c:v>
                </c:pt>
                <c:pt idx="5">
                  <c:v>0</c:v>
                </c:pt>
                <c:pt idx="6">
                  <c:v>0</c:v>
                </c:pt>
                <c:pt idx="7">
                  <c:v>0</c:v>
                </c:pt>
                <c:pt idx="8">
                  <c:v>0</c:v>
                </c:pt>
                <c:pt idx="9">
                  <c:v>0</c:v>
                </c:pt>
                <c:pt idx="10">
                  <c:v>0</c:v>
                </c:pt>
                <c:pt idx="11">
                  <c:v>463</c:v>
                </c:pt>
                <c:pt idx="12">
                  <c:v>13822</c:v>
                </c:pt>
                <c:pt idx="13">
                  <c:v>14519</c:v>
                </c:pt>
                <c:pt idx="14">
                  <c:v>16923</c:v>
                </c:pt>
                <c:pt idx="15">
                  <c:v>28138</c:v>
                </c:pt>
                <c:pt idx="16">
                  <c:v>41581</c:v>
                </c:pt>
                <c:pt idx="17">
                  <c:v>113127</c:v>
                </c:pt>
                <c:pt idx="18">
                  <c:v>138938</c:v>
                </c:pt>
                <c:pt idx="19">
                  <c:v>136408</c:v>
                </c:pt>
                <c:pt idx="20">
                  <c:v>203523</c:v>
                </c:pt>
                <c:pt idx="21">
                  <c:v>193441</c:v>
                </c:pt>
                <c:pt idx="22">
                  <c:v>210762</c:v>
                </c:pt>
                <c:pt idx="23">
                  <c:v>339144</c:v>
                </c:pt>
                <c:pt idx="24">
                  <c:v>636332</c:v>
                </c:pt>
                <c:pt idx="25">
                  <c:v>786669</c:v>
                </c:pt>
                <c:pt idx="26">
                  <c:v>715863</c:v>
                </c:pt>
                <c:pt idx="27">
                  <c:v>824424</c:v>
                </c:pt>
                <c:pt idx="28">
                  <c:v>864905</c:v>
                </c:pt>
                <c:pt idx="29">
                  <c:v>880971</c:v>
                </c:pt>
                <c:pt idx="30">
                  <c:v>942967</c:v>
                </c:pt>
                <c:pt idx="31">
                  <c:v>1093558</c:v>
                </c:pt>
                <c:pt idx="32">
                  <c:v>1080098</c:v>
                </c:pt>
                <c:pt idx="33">
                  <c:v>1025198</c:v>
                </c:pt>
                <c:pt idx="34">
                  <c:v>940995</c:v>
                </c:pt>
                <c:pt idx="35">
                  <c:v>207744</c:v>
                </c:pt>
                <c:pt idx="36">
                  <c:v>44244</c:v>
                </c:pt>
                <c:pt idx="37">
                  <c:v>391192</c:v>
                </c:pt>
                <c:pt idx="38">
                  <c:v>790624</c:v>
                </c:pt>
                <c:pt idx="39">
                  <c:v>628334</c:v>
                </c:pt>
                <c:pt idx="40">
                  <c:v>714763</c:v>
                </c:pt>
              </c:numCache>
            </c:numRef>
          </c:val>
          <c:smooth val="0"/>
          <c:extLst>
            <c:ext xmlns:c16="http://schemas.microsoft.com/office/drawing/2014/chart" uri="{C3380CC4-5D6E-409C-BE32-E72D297353CC}">
              <c16:uniqueId val="{00000001-738B-464C-99A5-41FCCB1838AF}"/>
            </c:ext>
          </c:extLst>
        </c:ser>
        <c:dLbls>
          <c:showLegendKey val="0"/>
          <c:showVal val="0"/>
          <c:showCatName val="0"/>
          <c:showSerName val="0"/>
          <c:showPercent val="0"/>
          <c:showBubbleSize val="0"/>
        </c:dLbls>
        <c:smooth val="0"/>
        <c:axId val="1170246712"/>
        <c:axId val="1"/>
      </c:lineChart>
      <c:catAx>
        <c:axId val="11702467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0246712"/>
        <c:crosses val="autoZero"/>
        <c:crossBetween val="between"/>
        <c:dispUnits>
          <c:builtInUnit val="millions"/>
        </c:dispUnits>
      </c:valAx>
    </c:plotArea>
    <c:legend>
      <c:legendPos val="t"/>
      <c:layout>
        <c:manualLayout>
          <c:xMode val="edge"/>
          <c:yMode val="edge"/>
          <c:x val="0.18845462155068454"/>
          <c:y val="5.0847457627118647E-2"/>
          <c:w val="0.58275877136979504"/>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6</xdr:col>
      <xdr:colOff>9525</xdr:colOff>
      <xdr:row>6</xdr:row>
      <xdr:rowOff>9525</xdr:rowOff>
    </xdr:from>
    <xdr:to>
      <xdr:col>18</xdr:col>
      <xdr:colOff>581025</xdr:colOff>
      <xdr:row>31</xdr:row>
      <xdr:rowOff>152400</xdr:rowOff>
    </xdr:to>
    <xdr:graphicFrame macro="">
      <xdr:nvGraphicFramePr>
        <xdr:cNvPr id="1853" name="Chart 2">
          <a:extLst>
            <a:ext uri="{FF2B5EF4-FFF2-40B4-BE49-F238E27FC236}">
              <a16:creationId xmlns:a16="http://schemas.microsoft.com/office/drawing/2014/main" id="{00000000-0008-0000-0000-00003D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219075</xdr:colOff>
      <xdr:row>55</xdr:row>
      <xdr:rowOff>19050</xdr:rowOff>
    </xdr:from>
    <xdr:to>
      <xdr:col>18</xdr:col>
      <xdr:colOff>581025</xdr:colOff>
      <xdr:row>80</xdr:row>
      <xdr:rowOff>142875</xdr:rowOff>
    </xdr:to>
    <xdr:graphicFrame macro="">
      <xdr:nvGraphicFramePr>
        <xdr:cNvPr id="1854" name="Chart 2">
          <a:extLst>
            <a:ext uri="{FF2B5EF4-FFF2-40B4-BE49-F238E27FC236}">
              <a16:creationId xmlns:a16="http://schemas.microsoft.com/office/drawing/2014/main" id="{00000000-0008-0000-0000-00003E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228600</xdr:colOff>
      <xdr:row>4</xdr:row>
      <xdr:rowOff>9525</xdr:rowOff>
    </xdr:from>
    <xdr:to>
      <xdr:col>17</xdr:col>
      <xdr:colOff>1352550</xdr:colOff>
      <xdr:row>29</xdr:row>
      <xdr:rowOff>25400</xdr:rowOff>
    </xdr:to>
    <xdr:graphicFrame macro="">
      <xdr:nvGraphicFramePr>
        <xdr:cNvPr id="3764748" name="Chart 2">
          <a:extLst>
            <a:ext uri="{FF2B5EF4-FFF2-40B4-BE49-F238E27FC236}">
              <a16:creationId xmlns:a16="http://schemas.microsoft.com/office/drawing/2014/main" id="{00000000-0008-0000-0100-00000C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228600</xdr:colOff>
      <xdr:row>51</xdr:row>
      <xdr:rowOff>9525</xdr:rowOff>
    </xdr:from>
    <xdr:to>
      <xdr:col>17</xdr:col>
      <xdr:colOff>1352550</xdr:colOff>
      <xdr:row>76</xdr:row>
      <xdr:rowOff>25400</xdr:rowOff>
    </xdr:to>
    <xdr:graphicFrame macro="">
      <xdr:nvGraphicFramePr>
        <xdr:cNvPr id="3764749" name="Chart 2">
          <a:extLst>
            <a:ext uri="{FF2B5EF4-FFF2-40B4-BE49-F238E27FC236}">
              <a16:creationId xmlns:a16="http://schemas.microsoft.com/office/drawing/2014/main" id="{00000000-0008-0000-0100-00000D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100</xdr:row>
      <xdr:rowOff>9525</xdr:rowOff>
    </xdr:from>
    <xdr:to>
      <xdr:col>17</xdr:col>
      <xdr:colOff>1358900</xdr:colOff>
      <xdr:row>125</xdr:row>
      <xdr:rowOff>114300</xdr:rowOff>
    </xdr:to>
    <xdr:graphicFrame macro="">
      <xdr:nvGraphicFramePr>
        <xdr:cNvPr id="3764750" name="Chart 2">
          <a:extLst>
            <a:ext uri="{FF2B5EF4-FFF2-40B4-BE49-F238E27FC236}">
              <a16:creationId xmlns:a16="http://schemas.microsoft.com/office/drawing/2014/main" id="{00000000-0008-0000-0100-00000E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148</xdr:row>
      <xdr:rowOff>9525</xdr:rowOff>
    </xdr:from>
    <xdr:to>
      <xdr:col>17</xdr:col>
      <xdr:colOff>1358900</xdr:colOff>
      <xdr:row>173</xdr:row>
      <xdr:rowOff>114300</xdr:rowOff>
    </xdr:to>
    <xdr:graphicFrame macro="">
      <xdr:nvGraphicFramePr>
        <xdr:cNvPr id="3764751" name="Chart 2">
          <a:extLst>
            <a:ext uri="{FF2B5EF4-FFF2-40B4-BE49-F238E27FC236}">
              <a16:creationId xmlns:a16="http://schemas.microsoft.com/office/drawing/2014/main" id="{00000000-0008-0000-0100-00000F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0</xdr:colOff>
      <xdr:row>196</xdr:row>
      <xdr:rowOff>9525</xdr:rowOff>
    </xdr:from>
    <xdr:to>
      <xdr:col>17</xdr:col>
      <xdr:colOff>1358900</xdr:colOff>
      <xdr:row>221</xdr:row>
      <xdr:rowOff>114300</xdr:rowOff>
    </xdr:to>
    <xdr:graphicFrame macro="">
      <xdr:nvGraphicFramePr>
        <xdr:cNvPr id="3764752" name="Chart 2">
          <a:extLst>
            <a:ext uri="{FF2B5EF4-FFF2-40B4-BE49-F238E27FC236}">
              <a16:creationId xmlns:a16="http://schemas.microsoft.com/office/drawing/2014/main" id="{00000000-0008-0000-0100-000010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0</xdr:colOff>
      <xdr:row>244</xdr:row>
      <xdr:rowOff>9525</xdr:rowOff>
    </xdr:from>
    <xdr:to>
      <xdr:col>17</xdr:col>
      <xdr:colOff>1358900</xdr:colOff>
      <xdr:row>269</xdr:row>
      <xdr:rowOff>114300</xdr:rowOff>
    </xdr:to>
    <xdr:graphicFrame macro="">
      <xdr:nvGraphicFramePr>
        <xdr:cNvPr id="3764753" name="Chart 2">
          <a:extLst>
            <a:ext uri="{FF2B5EF4-FFF2-40B4-BE49-F238E27FC236}">
              <a16:creationId xmlns:a16="http://schemas.microsoft.com/office/drawing/2014/main" id="{00000000-0008-0000-0100-000011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10</xdr:col>
      <xdr:colOff>19050</xdr:colOff>
      <xdr:row>291</xdr:row>
      <xdr:rowOff>34925</xdr:rowOff>
    </xdr:from>
    <xdr:to>
      <xdr:col>17</xdr:col>
      <xdr:colOff>1381125</xdr:colOff>
      <xdr:row>316</xdr:row>
      <xdr:rowOff>57150</xdr:rowOff>
    </xdr:to>
    <xdr:graphicFrame macro="">
      <xdr:nvGraphicFramePr>
        <xdr:cNvPr id="3764754" name="Chart 2">
          <a:extLst>
            <a:ext uri="{FF2B5EF4-FFF2-40B4-BE49-F238E27FC236}">
              <a16:creationId xmlns:a16="http://schemas.microsoft.com/office/drawing/2014/main" id="{00000000-0008-0000-0100-000012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0</xdr:colOff>
      <xdr:row>340</xdr:row>
      <xdr:rowOff>9525</xdr:rowOff>
    </xdr:from>
    <xdr:to>
      <xdr:col>17</xdr:col>
      <xdr:colOff>1358900</xdr:colOff>
      <xdr:row>365</xdr:row>
      <xdr:rowOff>114300</xdr:rowOff>
    </xdr:to>
    <xdr:graphicFrame macro="">
      <xdr:nvGraphicFramePr>
        <xdr:cNvPr id="3764755" name="Chart 2">
          <a:extLst>
            <a:ext uri="{FF2B5EF4-FFF2-40B4-BE49-F238E27FC236}">
              <a16:creationId xmlns:a16="http://schemas.microsoft.com/office/drawing/2014/main" id="{00000000-0008-0000-0100-000013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0</xdr:colOff>
      <xdr:row>388</xdr:row>
      <xdr:rowOff>9525</xdr:rowOff>
    </xdr:from>
    <xdr:to>
      <xdr:col>17</xdr:col>
      <xdr:colOff>1358900</xdr:colOff>
      <xdr:row>413</xdr:row>
      <xdr:rowOff>114300</xdr:rowOff>
    </xdr:to>
    <xdr:graphicFrame macro="">
      <xdr:nvGraphicFramePr>
        <xdr:cNvPr id="3764756" name="Chart 2">
          <a:extLst>
            <a:ext uri="{FF2B5EF4-FFF2-40B4-BE49-F238E27FC236}">
              <a16:creationId xmlns:a16="http://schemas.microsoft.com/office/drawing/2014/main" id="{00000000-0008-0000-0100-000014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10</xdr:col>
      <xdr:colOff>0</xdr:colOff>
      <xdr:row>436</xdr:row>
      <xdr:rowOff>9525</xdr:rowOff>
    </xdr:from>
    <xdr:to>
      <xdr:col>17</xdr:col>
      <xdr:colOff>1358900</xdr:colOff>
      <xdr:row>461</xdr:row>
      <xdr:rowOff>114300</xdr:rowOff>
    </xdr:to>
    <xdr:graphicFrame macro="">
      <xdr:nvGraphicFramePr>
        <xdr:cNvPr id="3764757" name="Chart 2">
          <a:extLst>
            <a:ext uri="{FF2B5EF4-FFF2-40B4-BE49-F238E27FC236}">
              <a16:creationId xmlns:a16="http://schemas.microsoft.com/office/drawing/2014/main" id="{00000000-0008-0000-0100-000015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10</xdr:col>
      <xdr:colOff>0</xdr:colOff>
      <xdr:row>484</xdr:row>
      <xdr:rowOff>9525</xdr:rowOff>
    </xdr:from>
    <xdr:to>
      <xdr:col>18</xdr:col>
      <xdr:colOff>0</xdr:colOff>
      <xdr:row>509</xdr:row>
      <xdr:rowOff>114300</xdr:rowOff>
    </xdr:to>
    <xdr:graphicFrame macro="">
      <xdr:nvGraphicFramePr>
        <xdr:cNvPr id="3764758" name="Chart 2">
          <a:extLst>
            <a:ext uri="{FF2B5EF4-FFF2-40B4-BE49-F238E27FC236}">
              <a16:creationId xmlns:a16="http://schemas.microsoft.com/office/drawing/2014/main" id="{00000000-0008-0000-0100-000016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10</xdr:col>
      <xdr:colOff>0</xdr:colOff>
      <xdr:row>532</xdr:row>
      <xdr:rowOff>9525</xdr:rowOff>
    </xdr:from>
    <xdr:to>
      <xdr:col>17</xdr:col>
      <xdr:colOff>1352550</xdr:colOff>
      <xdr:row>557</xdr:row>
      <xdr:rowOff>114300</xdr:rowOff>
    </xdr:to>
    <xdr:graphicFrame macro="">
      <xdr:nvGraphicFramePr>
        <xdr:cNvPr id="3764759" name="Chart 2">
          <a:extLst>
            <a:ext uri="{FF2B5EF4-FFF2-40B4-BE49-F238E27FC236}">
              <a16:creationId xmlns:a16="http://schemas.microsoft.com/office/drawing/2014/main" id="{00000000-0008-0000-0100-000017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D5032"/>
  <sheetViews>
    <sheetView tabSelected="1" zoomScaleNormal="100" workbookViewId="0">
      <selection activeCell="G3" sqref="G3"/>
    </sheetView>
  </sheetViews>
  <sheetFormatPr defaultColWidth="9.1796875" defaultRowHeight="12.5" x14ac:dyDescent="0.25"/>
  <cols>
    <col min="1" max="1" width="0.26953125" style="10" customWidth="1"/>
    <col min="2" max="2" width="8.984375E-2" style="117" customWidth="1"/>
    <col min="3" max="3" width="13.26953125" style="10" customWidth="1"/>
    <col min="4" max="4" width="14.7265625" style="10" customWidth="1"/>
    <col min="5" max="5" width="14.7265625" style="18" customWidth="1"/>
    <col min="6" max="6" width="3.453125" style="18" customWidth="1"/>
    <col min="7" max="7" width="9.1796875" style="10" customWidth="1"/>
    <col min="8" max="16384" width="9.1796875" style="10"/>
  </cols>
  <sheetData>
    <row r="1" spans="1:27" ht="13" x14ac:dyDescent="0.3">
      <c r="A1" s="1"/>
      <c r="B1" s="115"/>
    </row>
    <row r="2" spans="1:27" ht="13" x14ac:dyDescent="0.3">
      <c r="A2" s="1"/>
      <c r="B2" s="115"/>
    </row>
    <row r="3" spans="1:27" ht="13" x14ac:dyDescent="0.3">
      <c r="A3" s="1"/>
      <c r="B3" s="115"/>
      <c r="C3" s="40" t="s">
        <v>97</v>
      </c>
      <c r="D3" s="41"/>
      <c r="E3" s="42"/>
      <c r="G3"/>
      <c r="H3"/>
      <c r="I3"/>
      <c r="J3"/>
      <c r="K3"/>
      <c r="L3"/>
    </row>
    <row r="4" spans="1:27" ht="20.149999999999999" customHeight="1" x14ac:dyDescent="0.3">
      <c r="A4" s="1"/>
      <c r="B4" s="115"/>
      <c r="C4" s="43" t="s">
        <v>99</v>
      </c>
      <c r="D4" s="94" t="s">
        <v>72</v>
      </c>
      <c r="E4" s="44"/>
      <c r="F4" s="27"/>
    </row>
    <row r="5" spans="1:27" ht="20.149999999999999" customHeight="1" x14ac:dyDescent="0.3">
      <c r="A5" s="1"/>
      <c r="B5" s="115"/>
      <c r="C5" s="120" t="s">
        <v>180</v>
      </c>
      <c r="D5" s="119" t="s">
        <v>90</v>
      </c>
      <c r="E5" s="119"/>
      <c r="F5" s="28"/>
      <c r="G5" s="19" t="str">
        <f>CONCATENATE(D4," - ",  "TOTAL PASSENGER MOVEMENTS - Calendar Years")</f>
        <v>TOTAL AUSTRALIA - TOTAL PASSENGER MOVEMENTS - Calendar Years</v>
      </c>
      <c r="H5" s="23"/>
      <c r="I5" s="24"/>
      <c r="J5" s="25"/>
      <c r="K5" s="24"/>
      <c r="L5" s="23"/>
      <c r="M5" s="24"/>
      <c r="N5" s="25"/>
      <c r="O5" s="26"/>
      <c r="P5" s="26"/>
      <c r="Q5" s="26"/>
      <c r="R5" s="26"/>
      <c r="S5" s="26"/>
      <c r="U5"/>
      <c r="V5"/>
      <c r="W5"/>
      <c r="X5"/>
      <c r="Y5"/>
      <c r="Z5"/>
      <c r="AA5"/>
    </row>
    <row r="6" spans="1:27" ht="20.149999999999999" customHeight="1" x14ac:dyDescent="0.3">
      <c r="A6" s="1"/>
      <c r="B6" s="115"/>
      <c r="C6" s="121"/>
      <c r="D6" s="45" t="s">
        <v>98</v>
      </c>
      <c r="E6" s="45" t="s">
        <v>92</v>
      </c>
      <c r="F6" s="29"/>
      <c r="H6" s="20"/>
      <c r="I6" s="21"/>
      <c r="J6" s="22"/>
      <c r="K6" s="21"/>
      <c r="L6" s="20"/>
      <c r="M6" s="21"/>
      <c r="N6" s="22"/>
    </row>
    <row r="7" spans="1:27" x14ac:dyDescent="0.25">
      <c r="A7" s="1"/>
      <c r="B7" s="116"/>
      <c r="C7" s="46">
        <v>1985</v>
      </c>
      <c r="D7" s="47">
        <f>IF(ISNA(VLOOKUP(CONCATENATE($D$4, $C7), 'Airport Passengers'!$A$8:$M$3879, 13, FALSE)), "", VLOOKUP(CONCATENATE($D$4, $C7), 'Airport Passengers'!$A$8:$M$3879, 13, FALSE))</f>
        <v>33395269</v>
      </c>
      <c r="E7" s="48" t="str">
        <f>IF(AND(ISNUMBER(D6),ISNUMBER(D7)), IF(OR(D6=0, D7=0), "--", (D7-D6)/D6), " ")</f>
        <v xml:space="preserve"> </v>
      </c>
      <c r="F7" s="21"/>
      <c r="H7" s="20"/>
      <c r="I7" s="21"/>
      <c r="J7" s="22"/>
      <c r="K7" s="21"/>
      <c r="L7" s="20"/>
      <c r="M7" s="21"/>
      <c r="N7" s="22"/>
    </row>
    <row r="8" spans="1:27" ht="13" x14ac:dyDescent="0.3">
      <c r="A8" s="1"/>
      <c r="B8" s="116" t="s">
        <v>72</v>
      </c>
      <c r="C8" s="46">
        <v>1986</v>
      </c>
      <c r="D8" s="47">
        <f>IF(ISNA(VLOOKUP(CONCATENATE($D$4, $C8), 'Airport Passengers'!$A$8:$M$3879, 13, FALSE)), "", VLOOKUP(CONCATENATE($D$4, $C8), 'Airport Passengers'!$A$8:$M$3879, 13, FALSE))</f>
        <v>35480597</v>
      </c>
      <c r="E8" s="48">
        <f>IF(AND(ISNUMBER(D7),ISNUMBER(D8)), IF(OR(D7=0, D8=0), "..", (D8-D7)/D7), " ")</f>
        <v>6.2443815020624627E-2</v>
      </c>
      <c r="F8"/>
      <c r="H8" s="20"/>
      <c r="I8" s="21"/>
      <c r="J8" s="22"/>
      <c r="K8" s="21"/>
      <c r="L8" s="20"/>
      <c r="M8" s="21"/>
      <c r="N8" s="22"/>
    </row>
    <row r="9" spans="1:27" ht="13" x14ac:dyDescent="0.3">
      <c r="A9" s="1"/>
      <c r="B9" s="116" t="s">
        <v>2</v>
      </c>
      <c r="C9" s="46">
        <v>1987</v>
      </c>
      <c r="D9" s="47">
        <f>IF(ISNA(VLOOKUP(CONCATENATE($D$4, $C9), 'Airport Passengers'!$A$8:$M$3879, 13, FALSE)), "", VLOOKUP(CONCATENATE($D$4, $C9), 'Airport Passengers'!$A$8:$M$3879, 13, FALSE))</f>
        <v>37917484</v>
      </c>
      <c r="E9" s="48">
        <f t="shared" ref="E9:E30" si="0">IF(AND(ISNUMBER(D8),ISNUMBER(D9)), IF(OR(D8=0, D9=0), "..", (D9-D8)/D8), " ")</f>
        <v>6.8682243424483522E-2</v>
      </c>
      <c r="F9"/>
      <c r="H9" s="20"/>
      <c r="I9" s="21"/>
      <c r="J9" s="22"/>
      <c r="K9" s="21"/>
      <c r="L9" s="20"/>
      <c r="M9" s="21"/>
      <c r="N9" s="22"/>
    </row>
    <row r="10" spans="1:27" ht="13" x14ac:dyDescent="0.3">
      <c r="A10" s="1"/>
      <c r="B10" s="116" t="s">
        <v>3</v>
      </c>
      <c r="C10" s="46">
        <v>1988</v>
      </c>
      <c r="D10" s="47">
        <f>IF(ISNA(VLOOKUP(CONCATENATE($D$4, $C10), 'Airport Passengers'!$A$8:$M$3879, 13, FALSE)), "", VLOOKUP(CONCATENATE($D$4, $C10), 'Airport Passengers'!$A$8:$M$3879, 13, FALSE))</f>
        <v>41485288</v>
      </c>
      <c r="E10" s="48">
        <f t="shared" si="0"/>
        <v>9.4093901378055567E-2</v>
      </c>
      <c r="F10"/>
      <c r="H10" s="20"/>
      <c r="I10" s="21"/>
      <c r="J10" s="22"/>
      <c r="K10" s="21"/>
      <c r="L10" s="20"/>
      <c r="M10" s="21"/>
      <c r="N10" s="22"/>
    </row>
    <row r="11" spans="1:27" ht="13" x14ac:dyDescent="0.3">
      <c r="A11" s="1"/>
      <c r="B11" s="116" t="s">
        <v>4</v>
      </c>
      <c r="C11" s="46">
        <v>1989</v>
      </c>
      <c r="D11" s="47">
        <f>IF(ISNA(VLOOKUP(CONCATENATE($D$4, $C11), 'Airport Passengers'!$A$8:$M$3879, 13, FALSE)), "", VLOOKUP(CONCATENATE($D$4, $C11), 'Airport Passengers'!$A$8:$M$3879, 13, FALSE))</f>
        <v>33042473</v>
      </c>
      <c r="E11" s="48">
        <f t="shared" si="0"/>
        <v>-0.20351347205303238</v>
      </c>
      <c r="F11"/>
      <c r="H11" s="20"/>
      <c r="I11" s="21"/>
      <c r="J11" s="22"/>
      <c r="K11" s="21"/>
      <c r="L11" s="20"/>
      <c r="M11" s="21"/>
      <c r="N11" s="22"/>
    </row>
    <row r="12" spans="1:27" ht="13" x14ac:dyDescent="0.3">
      <c r="A12" s="1"/>
      <c r="B12" s="116" t="s">
        <v>5</v>
      </c>
      <c r="C12" s="46">
        <v>1990</v>
      </c>
      <c r="D12" s="47">
        <f>IF(ISNA(VLOOKUP(CONCATENATE($D$4, $C12), 'Airport Passengers'!$A$8:$M$3879, 13, FALSE)), "", VLOOKUP(CONCATENATE($D$4, $C12), 'Airport Passengers'!$A$8:$M$3879, 13, FALSE))</f>
        <v>38922327</v>
      </c>
      <c r="E12" s="48">
        <f t="shared" si="0"/>
        <v>0.1779483636106777</v>
      </c>
      <c r="F12"/>
      <c r="H12" s="20"/>
      <c r="I12" s="21"/>
      <c r="J12" s="22"/>
      <c r="K12" s="21"/>
      <c r="L12" s="20"/>
      <c r="M12" s="21"/>
      <c r="N12" s="22"/>
    </row>
    <row r="13" spans="1:27" ht="13" x14ac:dyDescent="0.3">
      <c r="A13" s="1"/>
      <c r="B13" s="116" t="s">
        <v>22</v>
      </c>
      <c r="C13" s="46">
        <v>1991</v>
      </c>
      <c r="D13" s="47">
        <f>IF(ISNA(VLOOKUP(CONCATENATE($D$4, $C13), 'Airport Passengers'!$A$8:$M$3879, 13, FALSE)), "", VLOOKUP(CONCATENATE($D$4, $C13), 'Airport Passengers'!$A$8:$M$3879, 13, FALSE))</f>
        <v>47064059</v>
      </c>
      <c r="E13" s="48">
        <f t="shared" si="0"/>
        <v>0.20917896301523803</v>
      </c>
      <c r="F13"/>
      <c r="H13" s="20"/>
      <c r="I13" s="21"/>
      <c r="J13" s="22"/>
      <c r="K13" s="21"/>
      <c r="L13" s="20"/>
      <c r="M13" s="21"/>
      <c r="N13" s="22"/>
    </row>
    <row r="14" spans="1:27" ht="13" x14ac:dyDescent="0.3">
      <c r="A14" s="1"/>
      <c r="B14" s="116" t="s">
        <v>141</v>
      </c>
      <c r="C14" s="46">
        <v>1992</v>
      </c>
      <c r="D14" s="47">
        <f>IF(ISNA(VLOOKUP(CONCATENATE($D$4, $C14), 'Airport Passengers'!$A$8:$M$3879, 13, FALSE)), "", VLOOKUP(CONCATENATE($D$4, $C14), 'Airport Passengers'!$A$8:$M$3879, 13, FALSE))</f>
        <v>49678690</v>
      </c>
      <c r="E14" s="48">
        <f t="shared" si="0"/>
        <v>5.5554728078171071E-2</v>
      </c>
      <c r="F14"/>
      <c r="H14" s="20"/>
      <c r="I14" s="21"/>
      <c r="J14" s="22"/>
      <c r="K14" s="21"/>
      <c r="L14" s="20"/>
      <c r="M14" s="21"/>
      <c r="N14" s="22"/>
    </row>
    <row r="15" spans="1:27" ht="13" x14ac:dyDescent="0.3">
      <c r="A15" s="1"/>
      <c r="B15" s="116" t="s">
        <v>88</v>
      </c>
      <c r="C15" s="46">
        <v>1993</v>
      </c>
      <c r="D15" s="47">
        <f>IF(ISNA(VLOOKUP(CONCATENATE($D$4, $C15), 'Airport Passengers'!$A$8:$M$3879, 13, FALSE)), "", VLOOKUP(CONCATENATE($D$4, $C15), 'Airport Passengers'!$A$8:$M$3879, 13, FALSE))</f>
        <v>53383171</v>
      </c>
      <c r="E15" s="48">
        <f t="shared" si="0"/>
        <v>7.4568814113254597E-2</v>
      </c>
      <c r="F15"/>
      <c r="H15" s="20"/>
      <c r="I15" s="21"/>
      <c r="J15" s="22"/>
      <c r="K15" s="21"/>
      <c r="L15" s="20"/>
      <c r="M15" s="21"/>
      <c r="N15" s="22"/>
    </row>
    <row r="16" spans="1:27" ht="13" x14ac:dyDescent="0.3">
      <c r="A16" s="1"/>
      <c r="B16" s="116" t="s">
        <v>170</v>
      </c>
      <c r="C16" s="46">
        <v>1994</v>
      </c>
      <c r="D16" s="47">
        <f>IF(ISNA(VLOOKUP(CONCATENATE($D$4, $C16), 'Airport Passengers'!$A$8:$M$3879, 13, FALSE)), "", VLOOKUP(CONCATENATE($D$4, $C16), 'Airport Passengers'!$A$8:$M$3879, 13, FALSE))</f>
        <v>59406426</v>
      </c>
      <c r="E16" s="48">
        <f t="shared" si="0"/>
        <v>0.11283059599438182</v>
      </c>
      <c r="F16"/>
      <c r="H16" s="20"/>
      <c r="I16" s="21"/>
      <c r="J16" s="22"/>
      <c r="K16" s="21"/>
      <c r="L16" s="20"/>
      <c r="M16" s="21"/>
      <c r="N16" s="22"/>
    </row>
    <row r="17" spans="1:14" ht="13" x14ac:dyDescent="0.3">
      <c r="A17" s="1"/>
      <c r="B17" s="116" t="s">
        <v>21</v>
      </c>
      <c r="C17" s="46">
        <v>1995</v>
      </c>
      <c r="D17" s="47">
        <f>IF(ISNA(VLOOKUP(CONCATENATE($D$4, $C17), 'Airport Passengers'!$A$8:$M$3879, 13, FALSE)), "", VLOOKUP(CONCATENATE($D$4, $C17), 'Airport Passengers'!$A$8:$M$3879, 13, FALSE))</f>
        <v>63978664</v>
      </c>
      <c r="E17" s="48">
        <f t="shared" si="0"/>
        <v>7.6965377449234193E-2</v>
      </c>
      <c r="F17"/>
      <c r="H17" s="20"/>
      <c r="I17" s="21"/>
      <c r="J17" s="22"/>
      <c r="K17" s="21"/>
      <c r="L17" s="20"/>
      <c r="M17" s="21"/>
      <c r="N17" s="22"/>
    </row>
    <row r="18" spans="1:14" ht="13" x14ac:dyDescent="0.3">
      <c r="A18" s="1"/>
      <c r="B18" s="116" t="s">
        <v>93</v>
      </c>
      <c r="C18" s="46">
        <v>1996</v>
      </c>
      <c r="D18" s="47">
        <f>IF(ISNA(VLOOKUP(CONCATENATE($D$4, $C18), 'Airport Passengers'!$A$8:$M$3879, 13, FALSE)), "", VLOOKUP(CONCATENATE($D$4, $C18), 'Airport Passengers'!$A$8:$M$3879, 13, FALSE))</f>
        <v>67730841</v>
      </c>
      <c r="E18" s="48">
        <f t="shared" si="0"/>
        <v>5.8647317174363001E-2</v>
      </c>
      <c r="F18"/>
      <c r="H18" s="20"/>
      <c r="I18" s="21"/>
      <c r="J18" s="22"/>
      <c r="K18" s="21"/>
      <c r="L18" s="20"/>
      <c r="M18" s="21"/>
      <c r="N18" s="22"/>
    </row>
    <row r="19" spans="1:14" ht="13" x14ac:dyDescent="0.3">
      <c r="A19" s="1"/>
      <c r="B19" s="116" t="s">
        <v>158</v>
      </c>
      <c r="C19" s="46">
        <v>1997</v>
      </c>
      <c r="D19" s="47">
        <f>IF(ISNA(VLOOKUP(CONCATENATE($D$4, $C19), 'Airport Passengers'!$A$8:$M$3879, 13, FALSE)), "", VLOOKUP(CONCATENATE($D$4, $C19), 'Airport Passengers'!$A$8:$M$3879, 13, FALSE))</f>
        <v>69095005</v>
      </c>
      <c r="E19" s="48">
        <f t="shared" si="0"/>
        <v>2.0140957647344141E-2</v>
      </c>
      <c r="F19"/>
      <c r="H19" s="20"/>
      <c r="I19" s="21"/>
      <c r="J19" s="22"/>
      <c r="K19" s="21"/>
      <c r="L19" s="20"/>
      <c r="M19" s="21"/>
      <c r="N19" s="22"/>
    </row>
    <row r="20" spans="1:14" ht="13" x14ac:dyDescent="0.3">
      <c r="A20" s="1"/>
      <c r="B20" s="116" t="s">
        <v>94</v>
      </c>
      <c r="C20" s="46">
        <v>1998</v>
      </c>
      <c r="D20" s="47">
        <f>IF(ISNA(VLOOKUP(CONCATENATE($D$4, $C20), 'Airport Passengers'!$A$8:$M$3879, 13, FALSE)), "", VLOOKUP(CONCATENATE($D$4, $C20), 'Airport Passengers'!$A$8:$M$3879, 13, FALSE))</f>
        <v>69970525</v>
      </c>
      <c r="E20" s="48">
        <f t="shared" si="0"/>
        <v>1.2671248811690513E-2</v>
      </c>
      <c r="F20"/>
      <c r="H20" s="20"/>
      <c r="I20" s="21"/>
      <c r="J20" s="22"/>
      <c r="K20" s="21"/>
      <c r="L20" s="20"/>
      <c r="M20" s="21"/>
      <c r="N20" s="22"/>
    </row>
    <row r="21" spans="1:14" ht="13" x14ac:dyDescent="0.3">
      <c r="A21" s="1"/>
      <c r="B21" s="116" t="s">
        <v>159</v>
      </c>
      <c r="C21" s="46">
        <v>1999</v>
      </c>
      <c r="D21" s="47">
        <f>IF(ISNA(VLOOKUP(CONCATENATE($D$4, $C21), 'Airport Passengers'!$A$8:$M$3879, 13, FALSE)), "", VLOOKUP(CONCATENATE($D$4, $C21), 'Airport Passengers'!$A$8:$M$3879, 13, FALSE))</f>
        <v>72618257</v>
      </c>
      <c r="E21" s="48">
        <f t="shared" si="0"/>
        <v>3.7840676484848443E-2</v>
      </c>
      <c r="F21"/>
      <c r="H21" s="20"/>
      <c r="I21" s="21"/>
      <c r="J21" s="22"/>
      <c r="K21" s="21"/>
      <c r="L21" s="20"/>
      <c r="M21" s="21"/>
      <c r="N21" s="22"/>
    </row>
    <row r="22" spans="1:14" ht="13" x14ac:dyDescent="0.3">
      <c r="A22" s="1"/>
      <c r="B22" s="116" t="s">
        <v>160</v>
      </c>
      <c r="C22" s="46">
        <v>2000</v>
      </c>
      <c r="D22" s="47">
        <f>IF(ISNA(VLOOKUP(CONCATENATE($D$4, $C22), 'Airport Passengers'!$A$8:$M$3879, 13, FALSE)), "", VLOOKUP(CONCATENATE($D$4, $C22), 'Airport Passengers'!$A$8:$M$3879, 13, FALSE))</f>
        <v>78151974</v>
      </c>
      <c r="E22" s="48">
        <f t="shared" si="0"/>
        <v>7.6202834226660104E-2</v>
      </c>
      <c r="F22"/>
      <c r="H22" s="20"/>
      <c r="I22" s="21"/>
      <c r="J22" s="22"/>
      <c r="K22" s="21"/>
      <c r="L22" s="20"/>
      <c r="M22" s="21"/>
      <c r="N22" s="22"/>
    </row>
    <row r="23" spans="1:14" ht="13" x14ac:dyDescent="0.3">
      <c r="A23" s="1"/>
      <c r="B23" s="116" t="s">
        <v>20</v>
      </c>
      <c r="C23" s="46">
        <v>2001</v>
      </c>
      <c r="D23" s="47">
        <f>IF(ISNA(VLOOKUP(CONCATENATE($D$4, $C23), 'Airport Passengers'!$A$8:$M$3879, 13, FALSE)), "", VLOOKUP(CONCATENATE($D$4, $C23), 'Airport Passengers'!$A$8:$M$3879, 13, FALSE))</f>
        <v>79173341</v>
      </c>
      <c r="E23" s="48">
        <f t="shared" si="0"/>
        <v>1.3068985308035854E-2</v>
      </c>
      <c r="F23"/>
      <c r="H23" s="20"/>
      <c r="I23" s="21"/>
      <c r="J23" s="22"/>
      <c r="K23" s="21"/>
      <c r="L23" s="20"/>
      <c r="M23" s="21"/>
      <c r="N23" s="22"/>
    </row>
    <row r="24" spans="1:14" ht="13" x14ac:dyDescent="0.3">
      <c r="A24" s="2"/>
      <c r="B24" s="116" t="s">
        <v>19</v>
      </c>
      <c r="C24" s="46">
        <v>2002</v>
      </c>
      <c r="D24" s="47">
        <f>IF(ISNA(VLOOKUP(CONCATENATE($D$4, $C24), 'Airport Passengers'!$A$8:$M$3879, 13, FALSE)), "", VLOOKUP(CONCATENATE($D$4, $C24), 'Airport Passengers'!$A$8:$M$3879, 13, FALSE))</f>
        <v>76089163</v>
      </c>
      <c r="E24" s="48">
        <f t="shared" si="0"/>
        <v>-3.8954753721963054E-2</v>
      </c>
      <c r="F24"/>
    </row>
    <row r="25" spans="1:14" ht="13" x14ac:dyDescent="0.3">
      <c r="A25" s="2"/>
      <c r="B25" s="116" t="s">
        <v>18</v>
      </c>
      <c r="C25" s="46">
        <v>2003</v>
      </c>
      <c r="D25" s="47">
        <f>IF(ISNA(VLOOKUP(CONCATENATE($D$4, $C25), 'Airport Passengers'!$A$8:$M$3879, 13, FALSE)), "", VLOOKUP(CONCATENATE($D$4, $C25), 'Airport Passengers'!$A$8:$M$3879, 13, FALSE))</f>
        <v>81866285</v>
      </c>
      <c r="E25" s="48">
        <f t="shared" si="0"/>
        <v>7.5925687341310347E-2</v>
      </c>
      <c r="F25"/>
    </row>
    <row r="26" spans="1:14" ht="13" x14ac:dyDescent="0.3">
      <c r="A26" s="2"/>
      <c r="B26" s="116" t="s">
        <v>17</v>
      </c>
      <c r="C26" s="46">
        <v>2004</v>
      </c>
      <c r="D26" s="47">
        <f>IF(ISNA(VLOOKUP(CONCATENATE($D$4, $C26), 'Airport Passengers'!$A$8:$M$3879, 13, FALSE)), "", VLOOKUP(CONCATENATE($D$4, $C26), 'Airport Passengers'!$A$8:$M$3879, 13, FALSE))</f>
        <v>94231964</v>
      </c>
      <c r="E26" s="48">
        <f t="shared" si="0"/>
        <v>0.15104727177982977</v>
      </c>
      <c r="F26"/>
    </row>
    <row r="27" spans="1:14" ht="13" x14ac:dyDescent="0.3">
      <c r="A27" s="2"/>
      <c r="B27" s="116" t="s">
        <v>16</v>
      </c>
      <c r="C27" s="46">
        <v>2005</v>
      </c>
      <c r="D27" s="47">
        <f>IF(ISNA(VLOOKUP(CONCATENATE($D$4, $C27), 'Airport Passengers'!$A$8:$M$3879, 13, FALSE)), "", VLOOKUP(CONCATENATE($D$4, $C27), 'Airport Passengers'!$A$8:$M$3879, 13, FALSE))</f>
        <v>101617819</v>
      </c>
      <c r="E27" s="48">
        <f t="shared" si="0"/>
        <v>7.8379508252634955E-2</v>
      </c>
      <c r="F27"/>
    </row>
    <row r="28" spans="1:14" ht="13" x14ac:dyDescent="0.3">
      <c r="A28" s="2"/>
      <c r="B28" s="116" t="s">
        <v>166</v>
      </c>
      <c r="C28" s="46">
        <v>2006</v>
      </c>
      <c r="D28" s="47">
        <f>IF(ISNA(VLOOKUP(CONCATENATE($D$4, $C28), 'Airport Passengers'!$A$8:$M$3879, 13, FALSE)), "", VLOOKUP(CONCATENATE($D$4, $C28), 'Airport Passengers'!$A$8:$M$3879, 13, FALSE))</f>
        <v>108090646</v>
      </c>
      <c r="E28" s="48">
        <f t="shared" si="0"/>
        <v>6.3697755607212941E-2</v>
      </c>
      <c r="F28"/>
    </row>
    <row r="29" spans="1:14" ht="13" x14ac:dyDescent="0.3">
      <c r="A29" s="2"/>
      <c r="B29" s="116" t="s">
        <v>15</v>
      </c>
      <c r="C29" s="46">
        <v>2007</v>
      </c>
      <c r="D29" s="47">
        <f>IF(ISNA(VLOOKUP(CONCATENATE($D$4, $C29), 'Airport Passengers'!$A$8:$M$3879, 13, FALSE)), "", VLOOKUP(CONCATENATE($D$4, $C29), 'Airport Passengers'!$A$8:$M$3879, 13, FALSE))</f>
        <v>115546299</v>
      </c>
      <c r="E29" s="48">
        <f t="shared" si="0"/>
        <v>6.8975931552856112E-2</v>
      </c>
      <c r="F29"/>
    </row>
    <row r="30" spans="1:14" x14ac:dyDescent="0.25">
      <c r="A30" s="2"/>
      <c r="B30" s="116" t="s">
        <v>25</v>
      </c>
      <c r="C30" s="46">
        <v>2008</v>
      </c>
      <c r="D30" s="47">
        <f>IF(ISNA(VLOOKUP(CONCATENATE($D$4, $C30), 'Airport Passengers'!$A$8:$M$3879, 13, FALSE)), "", VLOOKUP(CONCATENATE($D$4, $C30), 'Airport Passengers'!$A$8:$M$3879, 13, FALSE))</f>
        <v>122468320</v>
      </c>
      <c r="E30" s="48">
        <f t="shared" si="0"/>
        <v>5.9906903638687725E-2</v>
      </c>
      <c r="F30" s="21"/>
    </row>
    <row r="31" spans="1:14" x14ac:dyDescent="0.25">
      <c r="A31" s="2"/>
      <c r="B31" s="116" t="s">
        <v>14</v>
      </c>
      <c r="C31" s="46">
        <v>2009</v>
      </c>
      <c r="D31" s="47">
        <f>IF(ISNA(VLOOKUP(CONCATENATE($D$4, $C31), 'Airport Passengers'!$A$8:$M$3879, 13, FALSE)), "", VLOOKUP(CONCATENATE($D$4, $C31), 'Airport Passengers'!$A$8:$M$3879, 13, FALSE))</f>
        <v>123439384</v>
      </c>
      <c r="E31" s="48">
        <f t="shared" ref="E31:E36" si="1">IF(AND(ISNUMBER(D30),ISNUMBER(D31)), IF(OR(D30=0, D31=0), "..", (D31-D30)/D30), " ")</f>
        <v>7.9291036245128545E-3</v>
      </c>
      <c r="F31" s="21"/>
    </row>
    <row r="32" spans="1:14" x14ac:dyDescent="0.25">
      <c r="A32" s="2"/>
      <c r="B32" s="116" t="s">
        <v>13</v>
      </c>
      <c r="C32" s="46">
        <v>2010</v>
      </c>
      <c r="D32" s="47">
        <f>IF(ISNA(VLOOKUP(CONCATENATE($D$4, $C32), 'Airport Passengers'!$A$8:$M$3879, 13, FALSE)), "", VLOOKUP(CONCATENATE($D$4, $C32), 'Airport Passengers'!$A$8:$M$3879, 13, FALSE))</f>
        <v>132739199</v>
      </c>
      <c r="E32" s="48">
        <f t="shared" si="1"/>
        <v>7.5339123532891253E-2</v>
      </c>
      <c r="F32" s="21"/>
    </row>
    <row r="33" spans="1:6" x14ac:dyDescent="0.25">
      <c r="A33" s="2"/>
      <c r="B33" s="116" t="s">
        <v>12</v>
      </c>
      <c r="C33" s="46">
        <v>2011</v>
      </c>
      <c r="D33" s="47">
        <f>IF(ISNA(VLOOKUP(CONCATENATE($D$4, $C33), 'Airport Passengers'!$A$8:$M$3879, 13, FALSE)), "", VLOOKUP(CONCATENATE($D$4, $C33), 'Airport Passengers'!$A$8:$M$3879, 13, FALSE))</f>
        <v>135098389</v>
      </c>
      <c r="E33" s="48">
        <f t="shared" si="1"/>
        <v>1.7773122165668637E-2</v>
      </c>
      <c r="F33" s="21"/>
    </row>
    <row r="34" spans="1:6" x14ac:dyDescent="0.25">
      <c r="A34" s="2"/>
      <c r="B34" s="116" t="s">
        <v>11</v>
      </c>
      <c r="C34" s="46">
        <v>2012</v>
      </c>
      <c r="D34" s="47">
        <f>IF(ISNA(VLOOKUP(CONCATENATE($D$4, $C34), 'Airport Passengers'!$A$8:$M$3879, 13, FALSE)), "", VLOOKUP(CONCATENATE($D$4, $C34), 'Airport Passengers'!$A$8:$M$3879, 13, FALSE))</f>
        <v>140977136</v>
      </c>
      <c r="E34" s="48">
        <f t="shared" si="1"/>
        <v>4.3514560340168082E-2</v>
      </c>
      <c r="F34" s="21"/>
    </row>
    <row r="35" spans="1:6" x14ac:dyDescent="0.25">
      <c r="A35" s="2"/>
      <c r="B35" s="116" t="s">
        <v>123</v>
      </c>
      <c r="C35" s="46">
        <v>2013</v>
      </c>
      <c r="D35" s="47">
        <f>IF(ISNA(VLOOKUP(CONCATENATE($D$4, $C35), 'Airport Passengers'!$A$8:$M$3879, 13, FALSE)), "", VLOOKUP(CONCATENATE($D$4, $C35), 'Airport Passengers'!$A$8:$M$3879, 13, FALSE))</f>
        <v>144929498</v>
      </c>
      <c r="E35" s="48">
        <f t="shared" si="1"/>
        <v>2.8035482292674749E-2</v>
      </c>
      <c r="F35" s="21"/>
    </row>
    <row r="36" spans="1:6" x14ac:dyDescent="0.25">
      <c r="A36" s="2"/>
      <c r="B36" s="116" t="s">
        <v>169</v>
      </c>
      <c r="C36" s="46">
        <v>2014</v>
      </c>
      <c r="D36" s="47">
        <f>IF(ISNA(VLOOKUP(CONCATENATE($D$4, $C36), 'Airport Passengers'!$A$8:$M$3879, 13, FALSE)), "", VLOOKUP(CONCATENATE($D$4, $C36), 'Airport Passengers'!$A$8:$M$3879, 13, FALSE))</f>
        <v>147141856</v>
      </c>
      <c r="E36" s="48">
        <f t="shared" si="1"/>
        <v>1.5265063569046517E-2</v>
      </c>
      <c r="F36" s="21"/>
    </row>
    <row r="37" spans="1:6" x14ac:dyDescent="0.25">
      <c r="A37" s="2"/>
      <c r="B37" s="116" t="s">
        <v>124</v>
      </c>
      <c r="C37" s="46">
        <v>2015</v>
      </c>
      <c r="D37" s="47">
        <f>IF(ISNA(VLOOKUP(CONCATENATE($D$4, $C37), 'Airport Passengers'!$A$8:$M$3879, 13, FALSE)), "", VLOOKUP(CONCATENATE($D$4, $C37), 'Airport Passengers'!$A$8:$M$3879, 13, FALSE))</f>
        <v>149158635</v>
      </c>
      <c r="E37" s="48">
        <f t="shared" ref="E37:E43" si="2">IF(AND(ISNUMBER(D36),ISNUMBER(D37)), IF(OR(D36=0, D37=0), "..", (D37-D36)/D36), " ")</f>
        <v>1.3706358305008739E-2</v>
      </c>
      <c r="F37" s="21"/>
    </row>
    <row r="38" spans="1:6" x14ac:dyDescent="0.25">
      <c r="A38" s="2"/>
      <c r="B38" s="116" t="s">
        <v>10</v>
      </c>
      <c r="C38" s="46">
        <v>2016</v>
      </c>
      <c r="D38" s="47">
        <f>IF(ISNA(VLOOKUP(CONCATENATE($D$4, $C38), 'Airport Passengers'!$A$8:$M$3879, 13, FALSE)), "", VLOOKUP(CONCATENATE($D$4, $C38), 'Airport Passengers'!$A$8:$M$3879, 13, FALSE))</f>
        <v>154854497</v>
      </c>
      <c r="E38" s="48">
        <f t="shared" si="2"/>
        <v>3.8186605824061075E-2</v>
      </c>
      <c r="F38" s="21"/>
    </row>
    <row r="39" spans="1:6" x14ac:dyDescent="0.25">
      <c r="A39" s="2"/>
      <c r="B39" s="116" t="s">
        <v>9</v>
      </c>
      <c r="C39" s="46">
        <v>2017</v>
      </c>
      <c r="D39" s="47">
        <f>IF(ISNA(VLOOKUP(CONCATENATE($D$4, $C39), 'Airport Passengers'!$A$8:$M$3879, 13, FALSE)), "", VLOOKUP(CONCATENATE($D$4, $C39), 'Airport Passengers'!$A$8:$M$3879, 13, FALSE))</f>
        <v>158768041</v>
      </c>
      <c r="E39" s="48">
        <f t="shared" si="2"/>
        <v>2.5272394898547892E-2</v>
      </c>
      <c r="F39" s="21"/>
    </row>
    <row r="40" spans="1:6" x14ac:dyDescent="0.25">
      <c r="A40" s="2"/>
      <c r="B40" s="116" t="s">
        <v>8</v>
      </c>
      <c r="C40" s="46">
        <v>2018</v>
      </c>
      <c r="D40" s="47">
        <f>IF(ISNA(VLOOKUP(CONCATENATE($D$4, $C40), 'Airport Passengers'!$A$8:$M$3879, 13, FALSE)), "", VLOOKUP(CONCATENATE($D$4, $C40), 'Airport Passengers'!$A$8:$M$3879, 13, FALSE))</f>
        <v>162834491</v>
      </c>
      <c r="E40" s="48">
        <f t="shared" si="2"/>
        <v>2.56125223589551E-2</v>
      </c>
      <c r="F40" s="21"/>
    </row>
    <row r="41" spans="1:6" x14ac:dyDescent="0.25">
      <c r="A41" s="2"/>
      <c r="B41" s="116" t="s">
        <v>7</v>
      </c>
      <c r="C41" s="46">
        <v>2019</v>
      </c>
      <c r="D41" s="47">
        <f>IF(ISNA(VLOOKUP(CONCATENATE($D$4, $C41), 'Airport Passengers'!$A$8:$M$3879, 13, FALSE)), "", VLOOKUP(CONCATENATE($D$4, $C41), 'Airport Passengers'!$A$8:$M$3879, 13, FALSE))</f>
        <v>164316915</v>
      </c>
      <c r="E41" s="48">
        <f t="shared" si="2"/>
        <v>9.1038697692124703E-3</v>
      </c>
      <c r="F41" s="21"/>
    </row>
    <row r="42" spans="1:6" x14ac:dyDescent="0.25">
      <c r="A42" s="2"/>
      <c r="B42" s="116" t="s">
        <v>154</v>
      </c>
      <c r="C42" s="46">
        <v>2020</v>
      </c>
      <c r="D42" s="47">
        <f>IF(ISNA(VLOOKUP(CONCATENATE($D$4, $C42), 'Airport Passengers'!$A$8:$M$3879, 13, FALSE)), "", VLOOKUP(CONCATENATE($D$4, $C42), 'Airport Passengers'!$A$8:$M$3879, 13, FALSE))</f>
        <v>47829062</v>
      </c>
      <c r="E42" s="48">
        <f t="shared" si="2"/>
        <v>-0.70892185993146228</v>
      </c>
      <c r="F42" s="21"/>
    </row>
    <row r="43" spans="1:6" x14ac:dyDescent="0.25">
      <c r="A43" s="2"/>
      <c r="B43" s="116" t="s">
        <v>6</v>
      </c>
      <c r="C43" s="46">
        <v>2021</v>
      </c>
      <c r="D43" s="47">
        <f>IF(ISNA(VLOOKUP(CONCATENATE($D$4, $C43), 'Airport Passengers'!$A$8:$M$3879, 13, FALSE)), "", VLOOKUP(CONCATENATE($D$4, $C43), 'Airport Passengers'!$A$8:$M$3879, 13, FALSE))</f>
        <v>48230989</v>
      </c>
      <c r="E43" s="48">
        <f t="shared" si="2"/>
        <v>8.4034054441627978E-3</v>
      </c>
      <c r="F43" s="21"/>
    </row>
    <row r="44" spans="1:6" x14ac:dyDescent="0.25">
      <c r="A44" s="2"/>
      <c r="B44" s="116" t="s">
        <v>148</v>
      </c>
      <c r="C44" s="46">
        <v>2022</v>
      </c>
      <c r="D44" s="47">
        <f>IF(ISNA(VLOOKUP(CONCATENATE($D$4, $C44), 'Airport Passengers'!$A$8:$M$3879, 13, FALSE)), "", VLOOKUP(CONCATENATE($D$4, $C44), 'Airport Passengers'!$A$8:$M$3879, 13, FALSE))</f>
        <v>118511896</v>
      </c>
      <c r="E44" s="48">
        <f t="shared" ref="E44" si="3">IF(AND(ISNUMBER(D43),ISNUMBER(D44)), IF(OR(D43=0, D44=0), "..", (D44-D43)/D43), " ")</f>
        <v>1.4571732501690977</v>
      </c>
      <c r="F44" s="21"/>
    </row>
    <row r="45" spans="1:6" x14ac:dyDescent="0.25">
      <c r="A45" s="2"/>
      <c r="B45" s="116" t="s">
        <v>161</v>
      </c>
      <c r="C45" s="46">
        <v>2023</v>
      </c>
      <c r="D45" s="47">
        <f>IF(ISNA(VLOOKUP(CONCATENATE($D$4, $C45), 'Airport Passengers'!$A$8:$M$3879, 13, FALSE)), "", VLOOKUP(CONCATENATE($D$4, $C45), 'Airport Passengers'!$A$8:$M$3879, 13, FALSE))</f>
        <v>149427760</v>
      </c>
      <c r="E45" s="48">
        <f t="shared" ref="E45:E46" si="4">IF(AND(ISNUMBER(D44),ISNUMBER(D45)), IF(OR(D44=0, D45=0), "..", (D45-D44)/D44), " ")</f>
        <v>0.26086717910580048</v>
      </c>
      <c r="F45" s="21"/>
    </row>
    <row r="46" spans="1:6" x14ac:dyDescent="0.25">
      <c r="A46" s="2"/>
      <c r="B46" s="116" t="s">
        <v>70</v>
      </c>
      <c r="C46" s="46">
        <v>2024</v>
      </c>
      <c r="D46" s="47">
        <f>IF(ISNA(VLOOKUP(CONCATENATE($D$4, $C46), 'Airport Passengers'!$A$8:$M$3879, 13, FALSE)), "", VLOOKUP(CONCATENATE($D$4, $C46), 'Airport Passengers'!$A$8:$M$3879, 13, FALSE))</f>
        <v>159117585</v>
      </c>
      <c r="E46" s="48">
        <f t="shared" si="4"/>
        <v>6.4846217329363701E-2</v>
      </c>
      <c r="F46" s="21"/>
    </row>
    <row r="47" spans="1:6" x14ac:dyDescent="0.25">
      <c r="A47" s="2"/>
      <c r="B47" s="116" t="s">
        <v>69</v>
      </c>
      <c r="C47" s="46">
        <v>2025</v>
      </c>
      <c r="D47" s="47">
        <f>IF(ISNA(VLOOKUP(CONCATENATE($D$4, $C47), 'Airport Passengers'!$A$8:$M$3879, 13, FALSE)), "", VLOOKUP(CONCATENATE($D$4, $C47), 'Airport Passengers'!$A$8:$M$3879, 13, FALSE))</f>
        <v>164622881</v>
      </c>
      <c r="E47" s="48">
        <f t="shared" ref="E47" si="5">IF(AND(ISNUMBER(D46),ISNUMBER(D47)), IF(OR(D46=0, D47=0), "..", (D47-D46)/D46), " ")</f>
        <v>3.4598916266860132E-2</v>
      </c>
      <c r="F47" s="21"/>
    </row>
    <row r="48" spans="1:6" x14ac:dyDescent="0.25">
      <c r="A48" s="2"/>
      <c r="B48" s="116" t="s">
        <v>150</v>
      </c>
      <c r="C48" s="49"/>
      <c r="D48" s="47"/>
      <c r="E48" s="48"/>
      <c r="F48" s="21"/>
    </row>
    <row r="49" spans="1:19" x14ac:dyDescent="0.25">
      <c r="A49" s="2"/>
      <c r="B49" s="116" t="s">
        <v>68</v>
      </c>
      <c r="C49" s="49" t="s">
        <v>100</v>
      </c>
      <c r="D49" s="47"/>
      <c r="E49" s="48"/>
      <c r="F49" s="21"/>
    </row>
    <row r="50" spans="1:19" x14ac:dyDescent="0.25">
      <c r="A50" s="2"/>
      <c r="B50" s="116" t="s">
        <v>67</v>
      </c>
      <c r="C50" s="49" t="s">
        <v>181</v>
      </c>
      <c r="D50" s="47"/>
      <c r="E50" s="48">
        <f>IF(D41=0,"..",(D47/D42)^(1/5)-1)</f>
        <v>0.28044127982864464</v>
      </c>
      <c r="F50" s="21"/>
    </row>
    <row r="51" spans="1:19" x14ac:dyDescent="0.25">
      <c r="A51" s="2"/>
      <c r="B51" s="116" t="s">
        <v>66</v>
      </c>
      <c r="C51" s="49" t="s">
        <v>182</v>
      </c>
      <c r="D51" s="47"/>
      <c r="E51" s="48">
        <f>IF(D36=0,"..",(D47/D37)^(1/10)-1)</f>
        <v>9.9135048545393456E-3</v>
      </c>
      <c r="F51" s="21"/>
    </row>
    <row r="52" spans="1:19" x14ac:dyDescent="0.25">
      <c r="A52" s="2"/>
      <c r="B52" s="116" t="s">
        <v>65</v>
      </c>
      <c r="C52" s="49" t="s">
        <v>183</v>
      </c>
      <c r="D52" s="47"/>
      <c r="E52" s="48">
        <f>IF(D26=0,"..",(D47/D27)^(1/20)-1)</f>
        <v>2.44152061944507E-2</v>
      </c>
      <c r="F52" s="21"/>
    </row>
    <row r="53" spans="1:19" x14ac:dyDescent="0.25">
      <c r="A53" s="2"/>
      <c r="B53" s="116" t="s">
        <v>64</v>
      </c>
      <c r="C53" s="50"/>
      <c r="D53" s="50"/>
      <c r="E53" s="51"/>
    </row>
    <row r="54" spans="1:19" ht="20.149999999999999" customHeight="1" x14ac:dyDescent="0.3">
      <c r="A54" s="2"/>
      <c r="B54" s="116" t="s">
        <v>24</v>
      </c>
      <c r="C54" s="120" t="str">
        <f>C5</f>
        <v>Calendar Years</v>
      </c>
      <c r="D54" s="119" t="s">
        <v>91</v>
      </c>
      <c r="E54" s="119"/>
      <c r="G54" s="19" t="str">
        <f>CONCATENATE(D4," - ",  "TOTAL AIRCRAFT MOVEMENTS - Calendar Years")</f>
        <v>TOTAL AUSTRALIA - TOTAL AIRCRAFT MOVEMENTS - Calendar Years</v>
      </c>
      <c r="H54" s="26"/>
      <c r="I54" s="26"/>
      <c r="J54" s="26"/>
      <c r="K54" s="26"/>
      <c r="L54" s="26"/>
      <c r="M54" s="26"/>
      <c r="N54" s="26"/>
      <c r="O54" s="26"/>
      <c r="P54" s="26"/>
      <c r="Q54" s="26"/>
      <c r="R54" s="26"/>
      <c r="S54" s="26"/>
    </row>
    <row r="55" spans="1:19" ht="20.149999999999999" customHeight="1" x14ac:dyDescent="0.3">
      <c r="A55" s="2"/>
      <c r="B55" s="116" t="s">
        <v>23</v>
      </c>
      <c r="C55" s="121"/>
      <c r="D55" s="45" t="s">
        <v>98</v>
      </c>
      <c r="E55" s="45" t="s">
        <v>92</v>
      </c>
    </row>
    <row r="56" spans="1:19" x14ac:dyDescent="0.25">
      <c r="A56" s="2"/>
      <c r="B56" s="116" t="s">
        <v>62</v>
      </c>
      <c r="C56" s="46">
        <v>1985</v>
      </c>
      <c r="D56" s="47">
        <f>IF(ISNA(VLOOKUP(CONCATENATE($D$4, $C7), 'Aircraft Movements'!$A$8:$M$3879, 13, FALSE)), "", VLOOKUP(CONCATENATE($D$4, $C7), 'Aircraft Movements'!$A$8:$M$3879, 13, FALSE))</f>
        <v>892271</v>
      </c>
      <c r="E56" s="48" t="str">
        <f>IF(AND(ISNUMBER(D55),ISNUMBER(D56)), IF(OR(D55=0, D56=0), "--", (D56-D55)/D55), " ")</f>
        <v xml:space="preserve"> </v>
      </c>
    </row>
    <row r="57" spans="1:19" x14ac:dyDescent="0.25">
      <c r="A57" s="2"/>
      <c r="B57" s="116" t="s">
        <v>63</v>
      </c>
      <c r="C57" s="46">
        <v>1986</v>
      </c>
      <c r="D57" s="47">
        <f>IF(ISNA(VLOOKUP(CONCATENATE($D$4, $C8), 'Aircraft Movements'!$A$8:$M$3879, 13, FALSE)), "", VLOOKUP(CONCATENATE($D$4, $C8), 'Aircraft Movements'!$A$8:$M$3879, 13, FALSE))</f>
        <v>903612</v>
      </c>
      <c r="E57" s="48">
        <f>IF(AND(ISNUMBER(D56),ISNUMBER(D57)), IF(OR(D56=0, D57=0), "..", (D57-D56)/D56), " ")</f>
        <v>1.2710264034133128E-2</v>
      </c>
      <c r="I57" s="18"/>
      <c r="J57" s="18"/>
      <c r="K57" s="18"/>
      <c r="M57" s="18"/>
      <c r="N57" s="18"/>
    </row>
    <row r="58" spans="1:19" x14ac:dyDescent="0.25">
      <c r="A58" s="2"/>
      <c r="B58" s="116" t="s">
        <v>61</v>
      </c>
      <c r="C58" s="46">
        <v>1987</v>
      </c>
      <c r="D58" s="47">
        <f>IF(ISNA(VLOOKUP(CONCATENATE($D$4, $C9), 'Aircraft Movements'!$A$8:$M$3879, 13, FALSE)), "", VLOOKUP(CONCATENATE($D$4, $C9), 'Aircraft Movements'!$A$8:$M$3879, 13, FALSE))</f>
        <v>913290</v>
      </c>
      <c r="E58" s="48">
        <f t="shared" ref="E58:E79" si="6">IF(AND(ISNUMBER(D57),ISNUMBER(D58)), IF(OR(D57=0, D58=0), "..", (D58-D57)/D57), " ")</f>
        <v>1.0710349132149639E-2</v>
      </c>
      <c r="I58" s="18"/>
      <c r="J58" s="18"/>
      <c r="K58" s="18"/>
      <c r="M58" s="18"/>
      <c r="N58" s="18"/>
    </row>
    <row r="59" spans="1:19" x14ac:dyDescent="0.25">
      <c r="A59" s="2"/>
      <c r="B59" s="116" t="s">
        <v>60</v>
      </c>
      <c r="C59" s="46">
        <v>1988</v>
      </c>
      <c r="D59" s="47">
        <f>IF(ISNA(VLOOKUP(CONCATENATE($D$4, $C10), 'Aircraft Movements'!$A$8:$M$3879, 13, FALSE)), "", VLOOKUP(CONCATENATE($D$4, $C10), 'Aircraft Movements'!$A$8:$M$3879, 13, FALSE))</f>
        <v>961094</v>
      </c>
      <c r="E59" s="48">
        <f t="shared" si="6"/>
        <v>5.2342629394825299E-2</v>
      </c>
      <c r="I59" s="18"/>
      <c r="J59" s="18"/>
      <c r="K59" s="18"/>
      <c r="M59" s="18"/>
      <c r="N59" s="18"/>
    </row>
    <row r="60" spans="1:19" x14ac:dyDescent="0.25">
      <c r="A60" s="2"/>
      <c r="B60" s="116" t="s">
        <v>59</v>
      </c>
      <c r="C60" s="46">
        <v>1989</v>
      </c>
      <c r="D60" s="47">
        <f>IF(ISNA(VLOOKUP(CONCATENATE($D$4, $C11), 'Aircraft Movements'!$A$8:$M$3879, 13, FALSE)), "", VLOOKUP(CONCATENATE($D$4, $C11), 'Aircraft Movements'!$A$8:$M$3879, 13, FALSE))</f>
        <v>839645</v>
      </c>
      <c r="E60" s="48">
        <f t="shared" si="6"/>
        <v>-0.12636537112915075</v>
      </c>
      <c r="I60" s="18"/>
      <c r="J60" s="18"/>
      <c r="K60" s="18"/>
      <c r="M60" s="18"/>
      <c r="N60" s="18"/>
    </row>
    <row r="61" spans="1:19" x14ac:dyDescent="0.25">
      <c r="A61" s="2"/>
      <c r="B61" s="116" t="s">
        <v>58</v>
      </c>
      <c r="C61" s="46">
        <v>1990</v>
      </c>
      <c r="D61" s="47">
        <f>IF(ISNA(VLOOKUP(CONCATENATE($D$4, $C12), 'Aircraft Movements'!$A$8:$M$3879, 13, FALSE)), "", VLOOKUP(CONCATENATE($D$4, $C12), 'Aircraft Movements'!$A$8:$M$3879, 13, FALSE))</f>
        <v>902741</v>
      </c>
      <c r="E61" s="48">
        <f t="shared" si="6"/>
        <v>7.5146043863775769E-2</v>
      </c>
      <c r="I61" s="18"/>
      <c r="J61" s="18"/>
      <c r="K61" s="18"/>
      <c r="M61" s="18"/>
      <c r="N61" s="18"/>
    </row>
    <row r="62" spans="1:19" x14ac:dyDescent="0.25">
      <c r="A62" s="2"/>
      <c r="B62" s="116" t="s">
        <v>57</v>
      </c>
      <c r="C62" s="46">
        <v>1991</v>
      </c>
      <c r="D62" s="47">
        <f>IF(ISNA(VLOOKUP(CONCATENATE($D$4, $C13), 'Aircraft Movements'!$A$8:$M$3879, 13, FALSE)), "", VLOOKUP(CONCATENATE($D$4, $C13), 'Aircraft Movements'!$A$8:$M$3879, 13, FALSE))</f>
        <v>1013660</v>
      </c>
      <c r="E62" s="48">
        <f t="shared" si="6"/>
        <v>0.12286912857619184</v>
      </c>
      <c r="I62" s="18"/>
      <c r="J62" s="18"/>
      <c r="K62" s="18"/>
      <c r="M62" s="18"/>
      <c r="N62" s="18"/>
    </row>
    <row r="63" spans="1:19" x14ac:dyDescent="0.25">
      <c r="A63" s="2"/>
      <c r="B63" s="116" t="s">
        <v>143</v>
      </c>
      <c r="C63" s="46">
        <v>1992</v>
      </c>
      <c r="D63" s="47">
        <f>IF(ISNA(VLOOKUP(CONCATENATE($D$4, $C14), 'Aircraft Movements'!$A$8:$M$3879, 13, FALSE)), "", VLOOKUP(CONCATENATE($D$4, $C14), 'Aircraft Movements'!$A$8:$M$3879, 13, FALSE))</f>
        <v>1098574</v>
      </c>
      <c r="E63" s="48">
        <f t="shared" si="6"/>
        <v>8.376970581851903E-2</v>
      </c>
      <c r="I63" s="18"/>
      <c r="J63" s="18"/>
      <c r="K63" s="18"/>
      <c r="M63" s="18"/>
      <c r="N63" s="18"/>
    </row>
    <row r="64" spans="1:19" x14ac:dyDescent="0.25">
      <c r="A64" s="2"/>
      <c r="B64" s="116" t="s">
        <v>56</v>
      </c>
      <c r="C64" s="46">
        <v>1993</v>
      </c>
      <c r="D64" s="47">
        <f>IF(ISNA(VLOOKUP(CONCATENATE($D$4, $C15), 'Aircraft Movements'!$A$8:$M$3879, 13, FALSE)), "", VLOOKUP(CONCATENATE($D$4, $C15), 'Aircraft Movements'!$A$8:$M$3879, 13, FALSE))</f>
        <v>1142192</v>
      </c>
      <c r="E64" s="48">
        <f t="shared" si="6"/>
        <v>3.9704198351681361E-2</v>
      </c>
      <c r="I64" s="18"/>
      <c r="J64" s="18"/>
      <c r="K64" s="18"/>
      <c r="M64" s="18"/>
      <c r="N64" s="18"/>
    </row>
    <row r="65" spans="1:5" x14ac:dyDescent="0.25">
      <c r="A65" s="2"/>
      <c r="B65" s="116" t="s">
        <v>46</v>
      </c>
      <c r="C65" s="46">
        <v>1994</v>
      </c>
      <c r="D65" s="47">
        <f>IF(ISNA(VLOOKUP(CONCATENATE($D$4, $C16), 'Aircraft Movements'!$A$8:$M$3879, 13, FALSE)), "", VLOOKUP(CONCATENATE($D$4, $C16), 'Aircraft Movements'!$A$8:$M$3879, 13, FALSE))</f>
        <v>1188002</v>
      </c>
      <c r="E65" s="48">
        <f t="shared" si="6"/>
        <v>4.0107092327734739E-2</v>
      </c>
    </row>
    <row r="66" spans="1:5" x14ac:dyDescent="0.25">
      <c r="A66" s="2"/>
      <c r="B66" s="116" t="s">
        <v>45</v>
      </c>
      <c r="C66" s="46">
        <v>1995</v>
      </c>
      <c r="D66" s="47">
        <f>IF(ISNA(VLOOKUP(CONCATENATE($D$4, $C17), 'Aircraft Movements'!$A$8:$M$3879, 13, FALSE)), "", VLOOKUP(CONCATENATE($D$4, $C17), 'Aircraft Movements'!$A$8:$M$3879, 13, FALSE))</f>
        <v>1236853</v>
      </c>
      <c r="E66" s="48">
        <f t="shared" si="6"/>
        <v>4.1120301144274167E-2</v>
      </c>
    </row>
    <row r="67" spans="1:5" x14ac:dyDescent="0.25">
      <c r="A67" s="2"/>
      <c r="B67" s="116" t="s">
        <v>146</v>
      </c>
      <c r="C67" s="46">
        <v>1996</v>
      </c>
      <c r="D67" s="47">
        <f>IF(ISNA(VLOOKUP(CONCATENATE($D$4, $C18), 'Aircraft Movements'!$A$8:$M$3879, 13, FALSE)), "", VLOOKUP(CONCATENATE($D$4, $C18), 'Aircraft Movements'!$A$8:$M$3879, 13, FALSE))</f>
        <v>1279905</v>
      </c>
      <c r="E67" s="48">
        <f t="shared" si="6"/>
        <v>3.4807693396062427E-2</v>
      </c>
    </row>
    <row r="68" spans="1:5" x14ac:dyDescent="0.25">
      <c r="A68" s="2"/>
      <c r="B68" s="116" t="s">
        <v>44</v>
      </c>
      <c r="C68" s="46">
        <v>1997</v>
      </c>
      <c r="D68" s="47">
        <f>IF(ISNA(VLOOKUP(CONCATENATE($D$4, $C19), 'Aircraft Movements'!$A$8:$M$3879, 13, FALSE)), "", VLOOKUP(CONCATENATE($D$4, $C19), 'Aircraft Movements'!$A$8:$M$3879, 13, FALSE))</f>
        <v>1268648</v>
      </c>
      <c r="E68" s="48">
        <f t="shared" si="6"/>
        <v>-8.7951840175638039E-3</v>
      </c>
    </row>
    <row r="69" spans="1:5" x14ac:dyDescent="0.25">
      <c r="A69" s="2"/>
      <c r="B69" s="116" t="s">
        <v>43</v>
      </c>
      <c r="C69" s="46">
        <v>1998</v>
      </c>
      <c r="D69" s="47">
        <f>IF(ISNA(VLOOKUP(CONCATENATE($D$4, $C20), 'Aircraft Movements'!$A$8:$M$3879, 13, FALSE)), "", VLOOKUP(CONCATENATE($D$4, $C20), 'Aircraft Movements'!$A$8:$M$3879, 13, FALSE))</f>
        <v>1275164</v>
      </c>
      <c r="E69" s="48">
        <f t="shared" si="6"/>
        <v>5.1361764650241833E-3</v>
      </c>
    </row>
    <row r="70" spans="1:5" x14ac:dyDescent="0.25">
      <c r="A70" s="2"/>
      <c r="B70" s="116" t="s">
        <v>42</v>
      </c>
      <c r="C70" s="46">
        <v>1999</v>
      </c>
      <c r="D70" s="47">
        <f>IF(ISNA(VLOOKUP(CONCATENATE($D$4, $C21), 'Aircraft Movements'!$A$8:$M$3879, 13, FALSE)), "", VLOOKUP(CONCATENATE($D$4, $C21), 'Aircraft Movements'!$A$8:$M$3879, 13, FALSE))</f>
        <v>1280378</v>
      </c>
      <c r="E70" s="48">
        <f t="shared" si="6"/>
        <v>4.0888858217452816E-3</v>
      </c>
    </row>
    <row r="71" spans="1:5" x14ac:dyDescent="0.25">
      <c r="A71" s="2"/>
      <c r="B71" s="116" t="s">
        <v>41</v>
      </c>
      <c r="C71" s="46">
        <v>2000</v>
      </c>
      <c r="D71" s="47">
        <f>IF(ISNA(VLOOKUP(CONCATENATE($D$4, $C22), 'Aircraft Movements'!$A$8:$M$3879, 13, FALSE)), "", VLOOKUP(CONCATENATE($D$4, $C22), 'Aircraft Movements'!$A$8:$M$3879, 13, FALSE))</f>
        <v>1323414</v>
      </c>
      <c r="E71" s="48">
        <f t="shared" si="6"/>
        <v>3.3611948971319409E-2</v>
      </c>
    </row>
    <row r="72" spans="1:5" x14ac:dyDescent="0.25">
      <c r="A72" s="2"/>
      <c r="B72" s="116" t="s">
        <v>167</v>
      </c>
      <c r="C72" s="46">
        <v>2001</v>
      </c>
      <c r="D72" s="47">
        <f>IF(ISNA(VLOOKUP(CONCATENATE($D$4, $C23), 'Aircraft Movements'!$A$8:$M$3879, 13, FALSE)), "", VLOOKUP(CONCATENATE($D$4, $C23), 'Aircraft Movements'!$A$8:$M$3879, 13, FALSE))</f>
        <v>1237566</v>
      </c>
      <c r="E72" s="48">
        <f t="shared" si="6"/>
        <v>-6.4868589874370372E-2</v>
      </c>
    </row>
    <row r="73" spans="1:5" x14ac:dyDescent="0.25">
      <c r="A73" s="2"/>
      <c r="B73" s="116" t="s">
        <v>40</v>
      </c>
      <c r="C73" s="46">
        <v>2002</v>
      </c>
      <c r="D73" s="47">
        <f>IF(ISNA(VLOOKUP(CONCATENATE($D$4, $C24), 'Aircraft Movements'!$A$8:$M$3879, 13, FALSE)), "", VLOOKUP(CONCATENATE($D$4, $C24), 'Aircraft Movements'!$A$8:$M$3879, 13, FALSE))</f>
        <v>1062707</v>
      </c>
      <c r="E73" s="48">
        <f t="shared" si="6"/>
        <v>-0.14129266641132676</v>
      </c>
    </row>
    <row r="74" spans="1:5" x14ac:dyDescent="0.25">
      <c r="A74" s="2"/>
      <c r="B74" s="116" t="s">
        <v>55</v>
      </c>
      <c r="C74" s="46">
        <v>2003</v>
      </c>
      <c r="D74" s="47">
        <f>IF(ISNA(VLOOKUP(CONCATENATE($D$4, $C25), 'Aircraft Movements'!$A$8:$M$3879, 13, FALSE)), "", VLOOKUP(CONCATENATE($D$4, $C25), 'Aircraft Movements'!$A$8:$M$3879, 13, FALSE))</f>
        <v>1064738</v>
      </c>
      <c r="E74" s="48">
        <f t="shared" si="6"/>
        <v>1.9111570733984062E-3</v>
      </c>
    </row>
    <row r="75" spans="1:5" x14ac:dyDescent="0.25">
      <c r="A75" s="2"/>
      <c r="B75" s="116" t="s">
        <v>39</v>
      </c>
      <c r="C75" s="46">
        <v>2004</v>
      </c>
      <c r="D75" s="47">
        <f>IF(ISNA(VLOOKUP(CONCATENATE($D$4, $C26), 'Aircraft Movements'!$A$8:$M$3879, 13, FALSE)), "", VLOOKUP(CONCATENATE($D$4, $C26), 'Aircraft Movements'!$A$8:$M$3879, 13, FALSE))</f>
        <v>1175234</v>
      </c>
      <c r="E75" s="48">
        <f t="shared" si="6"/>
        <v>0.10377764295066016</v>
      </c>
    </row>
    <row r="76" spans="1:5" x14ac:dyDescent="0.25">
      <c r="A76" s="2"/>
      <c r="B76" s="116" t="s">
        <v>162</v>
      </c>
      <c r="C76" s="46">
        <v>2005</v>
      </c>
      <c r="D76" s="47">
        <f>IF(ISNA(VLOOKUP(CONCATENATE($D$4, $C27), 'Aircraft Movements'!$A$8:$M$3879, 13, FALSE)), "", VLOOKUP(CONCATENATE($D$4, $C27), 'Aircraft Movements'!$A$8:$M$3879, 13, FALSE))</f>
        <v>1217505</v>
      </c>
      <c r="E76" s="48">
        <f t="shared" si="6"/>
        <v>3.5968156128907094E-2</v>
      </c>
    </row>
    <row r="77" spans="1:5" x14ac:dyDescent="0.25">
      <c r="A77" s="2"/>
      <c r="B77" s="116" t="s">
        <v>163</v>
      </c>
      <c r="C77" s="46">
        <v>2006</v>
      </c>
      <c r="D77" s="47">
        <f>IF(ISNA(VLOOKUP(CONCATENATE($D$4, $C28), 'Aircraft Movements'!$A$8:$M$3879, 13, FALSE)), "", VLOOKUP(CONCATENATE($D$4, $C28), 'Aircraft Movements'!$A$8:$M$3879, 13, FALSE))</f>
        <v>1209354</v>
      </c>
      <c r="E77" s="48">
        <f t="shared" si="6"/>
        <v>-6.6948390355686428E-3</v>
      </c>
    </row>
    <row r="78" spans="1:5" x14ac:dyDescent="0.25">
      <c r="A78" s="2"/>
      <c r="B78" s="116" t="s">
        <v>73</v>
      </c>
      <c r="C78" s="46">
        <v>2007</v>
      </c>
      <c r="D78" s="47">
        <f>IF(ISNA(VLOOKUP(CONCATENATE($D$4, $C29), 'Aircraft Movements'!$A$8:$M$3879, 13, FALSE)), "", VLOOKUP(CONCATENATE($D$4, $C29), 'Aircraft Movements'!$A$8:$M$3879, 13, FALSE))</f>
        <v>1225286</v>
      </c>
      <c r="E78" s="48">
        <f t="shared" si="6"/>
        <v>1.3173975527430347E-2</v>
      </c>
    </row>
    <row r="79" spans="1:5" x14ac:dyDescent="0.25">
      <c r="A79" s="2"/>
      <c r="B79" s="116" t="s">
        <v>38</v>
      </c>
      <c r="C79" s="46">
        <v>2008</v>
      </c>
      <c r="D79" s="47">
        <f>IF(ISNA(VLOOKUP(CONCATENATE($D$4, $C30), 'Aircraft Movements'!$A$8:$M$3879, 13, FALSE)), "", VLOOKUP(CONCATENATE($D$4, $C30), 'Aircraft Movements'!$A$8:$M$3879, 13, FALSE))</f>
        <v>1279346</v>
      </c>
      <c r="E79" s="48">
        <f t="shared" si="6"/>
        <v>4.4120311502783838E-2</v>
      </c>
    </row>
    <row r="80" spans="1:5" x14ac:dyDescent="0.25">
      <c r="A80" s="2"/>
      <c r="B80" s="116" t="s">
        <v>142</v>
      </c>
      <c r="C80" s="46">
        <v>2009</v>
      </c>
      <c r="D80" s="47">
        <f>IF(ISNA(VLOOKUP(CONCATENATE($D$4, $C31), 'Aircraft Movements'!$A$8:$M$3879, 13, FALSE)), "", VLOOKUP(CONCATENATE($D$4, $C31), 'Aircraft Movements'!$A$8:$M$3879, 13, FALSE))</f>
        <v>1259873</v>
      </c>
      <c r="E80" s="48">
        <f t="shared" ref="E80:E85" si="7">IF(AND(ISNUMBER(D79),ISNUMBER(D80)), IF(OR(D79=0, D80=0), "..", (D80-D79)/D79), " ")</f>
        <v>-1.522105825945444E-2</v>
      </c>
    </row>
    <row r="81" spans="1:5" x14ac:dyDescent="0.25">
      <c r="A81" s="2"/>
      <c r="B81" s="116" t="s">
        <v>155</v>
      </c>
      <c r="C81" s="46">
        <v>2010</v>
      </c>
      <c r="D81" s="47">
        <f>IF(ISNA(VLOOKUP(CONCATENATE($D$4, $C32), 'Aircraft Movements'!$A$8:$M$3879, 13, FALSE)), "", VLOOKUP(CONCATENATE($D$4, $C32), 'Aircraft Movements'!$A$8:$M$3879, 13, FALSE))</f>
        <v>1357486</v>
      </c>
      <c r="E81" s="48">
        <f t="shared" si="7"/>
        <v>7.7478444255889289E-2</v>
      </c>
    </row>
    <row r="82" spans="1:5" x14ac:dyDescent="0.25">
      <c r="A82" s="2"/>
      <c r="B82" s="116" t="s">
        <v>37</v>
      </c>
      <c r="C82" s="46">
        <v>2011</v>
      </c>
      <c r="D82" s="47">
        <f>IF(ISNA(VLOOKUP(CONCATENATE($D$4, $C33), 'Aircraft Movements'!$A$8:$M$3879, 13, FALSE)), "", VLOOKUP(CONCATENATE($D$4, $C33), 'Aircraft Movements'!$A$8:$M$3879, 13, FALSE))</f>
        <v>1374660</v>
      </c>
      <c r="E82" s="48">
        <f t="shared" si="7"/>
        <v>1.2651327527503047E-2</v>
      </c>
    </row>
    <row r="83" spans="1:5" x14ac:dyDescent="0.25">
      <c r="A83" s="2"/>
      <c r="B83" s="116" t="s">
        <v>36</v>
      </c>
      <c r="C83" s="46">
        <v>2012</v>
      </c>
      <c r="D83" s="47">
        <f>IF(ISNA(VLOOKUP(CONCATENATE($D$4, $C34), 'Aircraft Movements'!$A$8:$M$3879, 13, FALSE)), "", VLOOKUP(CONCATENATE($D$4, $C34), 'Aircraft Movements'!$A$8:$M$3879, 13, FALSE))</f>
        <v>1430822</v>
      </c>
      <c r="E83" s="48">
        <f t="shared" si="7"/>
        <v>4.0855193284157536E-2</v>
      </c>
    </row>
    <row r="84" spans="1:5" x14ac:dyDescent="0.25">
      <c r="A84" s="2"/>
      <c r="B84" s="116" t="s">
        <v>171</v>
      </c>
      <c r="C84" s="46">
        <v>2013</v>
      </c>
      <c r="D84" s="47">
        <f>IF(ISNA(VLOOKUP(CONCATENATE($D$4, $C35), 'Aircraft Movements'!$A$8:$M$3879, 13, FALSE)), "", VLOOKUP(CONCATENATE($D$4, $C35), 'Aircraft Movements'!$A$8:$M$3879, 13, FALSE))</f>
        <v>1461329</v>
      </c>
      <c r="E84" s="48">
        <f t="shared" si="7"/>
        <v>2.1321310407583893E-2</v>
      </c>
    </row>
    <row r="85" spans="1:5" x14ac:dyDescent="0.25">
      <c r="A85" s="2"/>
      <c r="B85" s="116" t="s">
        <v>145</v>
      </c>
      <c r="C85" s="46">
        <v>2014</v>
      </c>
      <c r="D85" s="47">
        <f>IF(ISNA(VLOOKUP(CONCATENATE($D$4, $C36), 'Aircraft Movements'!$A$8:$M$3879, 13, FALSE)), "", VLOOKUP(CONCATENATE($D$4, $C36), 'Aircraft Movements'!$A$8:$M$3879, 13, FALSE))</f>
        <v>1448917</v>
      </c>
      <c r="E85" s="48">
        <f t="shared" si="7"/>
        <v>-8.4936383251136473E-3</v>
      </c>
    </row>
    <row r="86" spans="1:5" x14ac:dyDescent="0.25">
      <c r="A86" s="2"/>
      <c r="B86" s="116" t="s">
        <v>35</v>
      </c>
      <c r="C86" s="46">
        <v>2015</v>
      </c>
      <c r="D86" s="47">
        <f>IF(ISNA(VLOOKUP(CONCATENATE($D$4, $C37), 'Aircraft Movements'!$A$8:$M$3879, 13, FALSE)), "", VLOOKUP(CONCATENATE($D$4, $C37), 'Aircraft Movements'!$A$8:$M$3879, 13, FALSE))</f>
        <v>1453618</v>
      </c>
      <c r="E86" s="48">
        <f t="shared" ref="E86:E88" si="8">IF(AND(ISNUMBER(D85),ISNUMBER(D86)), IF(OR(D85=0, D86=0), "..", (D86-D85)/D85), " ")</f>
        <v>3.2444922656025155E-3</v>
      </c>
    </row>
    <row r="87" spans="1:5" x14ac:dyDescent="0.25">
      <c r="A87" s="2"/>
      <c r="B87" s="116" t="s">
        <v>34</v>
      </c>
      <c r="C87" s="46">
        <v>2016</v>
      </c>
      <c r="D87" s="47">
        <f>IF(ISNA(VLOOKUP(CONCATENATE($D$4, $C38), 'Aircraft Movements'!$A$8:$M$3879, 13, FALSE)), "", VLOOKUP(CONCATENATE($D$4, $C38), 'Aircraft Movements'!$A$8:$M$3879, 13, FALSE))</f>
        <v>1480947</v>
      </c>
      <c r="E87" s="48">
        <f t="shared" si="8"/>
        <v>1.8800675280575777E-2</v>
      </c>
    </row>
    <row r="88" spans="1:5" x14ac:dyDescent="0.25">
      <c r="A88" s="2"/>
      <c r="B88" s="116" t="s">
        <v>164</v>
      </c>
      <c r="C88" s="46">
        <v>2017</v>
      </c>
      <c r="D88" s="47">
        <f>IF(ISNA(VLOOKUP(CONCATENATE($D$4, $C39), 'Aircraft Movements'!$A$8:$M$3879, 13, FALSE)), "", VLOOKUP(CONCATENATE($D$4, $C39), 'Aircraft Movements'!$A$8:$M$3879, 13, FALSE))</f>
        <v>1477606</v>
      </c>
      <c r="E88" s="48">
        <f t="shared" si="8"/>
        <v>-2.255988904396984E-3</v>
      </c>
    </row>
    <row r="89" spans="1:5" x14ac:dyDescent="0.25">
      <c r="A89" s="2"/>
      <c r="B89" s="116" t="s">
        <v>33</v>
      </c>
      <c r="C89" s="46">
        <v>2018</v>
      </c>
      <c r="D89" s="47">
        <f>IF(ISNA(VLOOKUP(CONCATENATE($D$4, $C40), 'Aircraft Movements'!$A$8:$M$3879, 13, FALSE)), "", VLOOKUP(CONCATENATE($D$4, $C40), 'Aircraft Movements'!$A$8:$M$3879, 13, FALSE))</f>
        <v>1468635</v>
      </c>
      <c r="E89" s="48">
        <f t="shared" ref="E89:E90" si="9">IF(AND(ISNUMBER(D88),ISNUMBER(D89)), IF(OR(D88=0, D89=0), "..", (D89-D88)/D88), " ")</f>
        <v>-6.0713072361644445E-3</v>
      </c>
    </row>
    <row r="90" spans="1:5" x14ac:dyDescent="0.25">
      <c r="A90" s="2"/>
      <c r="B90" s="116" t="s">
        <v>168</v>
      </c>
      <c r="C90" s="46">
        <v>2019</v>
      </c>
      <c r="D90" s="47">
        <f>IF(ISNA(VLOOKUP(CONCATENATE($D$4, $C41), 'Aircraft Movements'!$A$8:$M$3879, 13, FALSE)), "", VLOOKUP(CONCATENATE($D$4, $C41), 'Aircraft Movements'!$A$8:$M$3879, 13, FALSE))</f>
        <v>1482805</v>
      </c>
      <c r="E90" s="48">
        <f t="shared" si="9"/>
        <v>9.6484150248359879E-3</v>
      </c>
    </row>
    <row r="91" spans="1:5" x14ac:dyDescent="0.25">
      <c r="A91" s="2"/>
      <c r="B91" s="116" t="s">
        <v>32</v>
      </c>
      <c r="C91" s="46">
        <v>2020</v>
      </c>
      <c r="D91" s="47">
        <f>IF(ISNA(VLOOKUP(CONCATENATE($D$4, $C42), 'Aircraft Movements'!$A$8:$M$3879, 13, FALSE)), "", VLOOKUP(CONCATENATE($D$4, $C42), 'Aircraft Movements'!$A$8:$M$3879, 13, FALSE))</f>
        <v>643148</v>
      </c>
      <c r="E91" s="48">
        <f t="shared" ref="E91:E93" si="10">IF(AND(ISNUMBER(D90),ISNUMBER(D91)), IF(OR(D90=0, D91=0), "..", (D91-D90)/D90), " ")</f>
        <v>-0.5662625901585171</v>
      </c>
    </row>
    <row r="92" spans="1:5" x14ac:dyDescent="0.25">
      <c r="A92" s="2"/>
      <c r="B92" s="116" t="s">
        <v>95</v>
      </c>
      <c r="C92" s="46">
        <v>2021</v>
      </c>
      <c r="D92" s="47">
        <f>IF(ISNA(VLOOKUP(CONCATENATE($D$4, $C43), 'Aircraft Movements'!$A$8:$M$3879, 13, FALSE)), "", VLOOKUP(CONCATENATE($D$4, $C43), 'Aircraft Movements'!$A$8:$M$3879, 13, FALSE))</f>
        <v>787378</v>
      </c>
      <c r="E92" s="48">
        <f t="shared" si="10"/>
        <v>0.22425631425426185</v>
      </c>
    </row>
    <row r="93" spans="1:5" x14ac:dyDescent="0.25">
      <c r="A93" s="2"/>
      <c r="B93" s="116" t="s">
        <v>31</v>
      </c>
      <c r="C93" s="46">
        <v>2022</v>
      </c>
      <c r="D93" s="47">
        <f>IF(ISNA(VLOOKUP(CONCATENATE($D$4, $C44), 'Aircraft Movements'!$A$8:$M$3879, 13, FALSE)), "", VLOOKUP(CONCATENATE($D$4, $C44), 'Aircraft Movements'!$A$8:$M$3879, 13, FALSE))</f>
        <v>1225053</v>
      </c>
      <c r="E93" s="48">
        <f t="shared" si="10"/>
        <v>0.5558638925649434</v>
      </c>
    </row>
    <row r="94" spans="1:5" x14ac:dyDescent="0.25">
      <c r="A94" s="2"/>
      <c r="B94" s="116" t="s">
        <v>156</v>
      </c>
      <c r="C94" s="46">
        <v>2023</v>
      </c>
      <c r="D94" s="47">
        <f>IF(ISNA(VLOOKUP(CONCATENATE($D$4, $C45), 'Aircraft Movements'!$A$8:$M$3879, 13, FALSE)), "", VLOOKUP(CONCATENATE($D$4, $C45), 'Aircraft Movements'!$A$8:$M$3879, 13, FALSE))</f>
        <v>1404691</v>
      </c>
      <c r="E94" s="48">
        <f t="shared" ref="E94:E95" si="11">IF(AND(ISNUMBER(D93),ISNUMBER(D94)), IF(OR(D93=0, D94=0), "..", (D94-D93)/D93), " ")</f>
        <v>0.14663692101484588</v>
      </c>
    </row>
    <row r="95" spans="1:5" x14ac:dyDescent="0.25">
      <c r="A95" s="2"/>
      <c r="B95" s="116" t="s">
        <v>30</v>
      </c>
      <c r="C95" s="49">
        <v>2024</v>
      </c>
      <c r="D95" s="47">
        <f>IF(ISNA(VLOOKUP(CONCATENATE($D$4, $C46), 'Aircraft Movements'!$A$8:$M$3879, 13, FALSE)), "", VLOOKUP(CONCATENATE($D$4, $C46), 'Aircraft Movements'!$A$8:$M$3879, 13, FALSE))</f>
        <v>1433576</v>
      </c>
      <c r="E95" s="48">
        <f t="shared" si="11"/>
        <v>2.056324131072243E-2</v>
      </c>
    </row>
    <row r="96" spans="1:5" x14ac:dyDescent="0.25">
      <c r="A96" s="2"/>
      <c r="B96" s="116" t="s">
        <v>29</v>
      </c>
      <c r="C96" s="49">
        <v>2025</v>
      </c>
      <c r="D96" s="47">
        <f>IF(ISNA(VLOOKUP(CONCATENATE($D$4, $C47), 'Aircraft Movements'!$A$8:$M$3879, 13, FALSE)), "", VLOOKUP(CONCATENATE($D$4, $C47), 'Aircraft Movements'!$A$8:$M$3879, 13, FALSE))</f>
        <v>1424004</v>
      </c>
      <c r="E96" s="48">
        <f t="shared" ref="E96" si="12">IF(AND(ISNUMBER(D95),ISNUMBER(D96)), IF(OR(D95=0, D96=0), "..", (D96-D95)/D95), " ")</f>
        <v>-6.6770091017148729E-3</v>
      </c>
    </row>
    <row r="97" spans="1:16384" x14ac:dyDescent="0.25">
      <c r="A97" s="46"/>
      <c r="B97" s="116" t="s">
        <v>28</v>
      </c>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46"/>
      <c r="DT97" s="46"/>
      <c r="DU97" s="46"/>
      <c r="DV97" s="46"/>
      <c r="DW97" s="46"/>
      <c r="DX97" s="46"/>
      <c r="DY97" s="46"/>
      <c r="DZ97" s="46"/>
      <c r="EA97" s="46"/>
      <c r="EB97" s="46"/>
      <c r="EC97" s="46"/>
      <c r="ED97" s="46"/>
      <c r="EE97" s="46"/>
      <c r="EF97" s="46"/>
      <c r="EG97" s="46"/>
      <c r="EH97" s="46"/>
      <c r="EI97" s="46"/>
      <c r="EJ97" s="46"/>
      <c r="EK97" s="46"/>
      <c r="EL97" s="46"/>
      <c r="EM97" s="46"/>
      <c r="EN97" s="46"/>
      <c r="EO97" s="46"/>
      <c r="EP97" s="46"/>
      <c r="EQ97" s="46"/>
      <c r="ER97" s="46"/>
      <c r="ES97" s="46"/>
      <c r="ET97" s="46"/>
      <c r="EU97" s="46"/>
      <c r="EV97" s="46"/>
      <c r="EW97" s="46"/>
      <c r="EX97" s="46"/>
      <c r="EY97" s="46"/>
      <c r="EZ97" s="46"/>
      <c r="FA97" s="46"/>
      <c r="FB97" s="46"/>
      <c r="FC97" s="46"/>
      <c r="FD97" s="46"/>
      <c r="FE97" s="46"/>
      <c r="FF97" s="46"/>
      <c r="FG97" s="46"/>
      <c r="FH97" s="46"/>
      <c r="FI97" s="46"/>
      <c r="FJ97" s="46"/>
      <c r="FK97" s="46"/>
      <c r="FL97" s="46"/>
      <c r="FM97" s="46"/>
      <c r="FN97" s="46"/>
      <c r="FO97" s="46"/>
      <c r="FP97" s="46"/>
      <c r="FQ97" s="46"/>
      <c r="FR97" s="46"/>
      <c r="FS97" s="46"/>
      <c r="FT97" s="46"/>
      <c r="FU97" s="46"/>
      <c r="FV97" s="46"/>
      <c r="FW97" s="46"/>
      <c r="FX97" s="46"/>
      <c r="FY97" s="46"/>
      <c r="FZ97" s="46"/>
      <c r="GA97" s="46"/>
      <c r="GB97" s="46"/>
      <c r="GC97" s="46"/>
      <c r="GD97" s="46"/>
      <c r="GE97" s="46"/>
      <c r="GF97" s="46"/>
      <c r="GG97" s="46"/>
      <c r="GH97" s="46"/>
      <c r="GI97" s="46"/>
      <c r="GJ97" s="46"/>
      <c r="GK97" s="46"/>
      <c r="GL97" s="46"/>
      <c r="GM97" s="46"/>
      <c r="GN97" s="46"/>
      <c r="GO97" s="46"/>
      <c r="GP97" s="46"/>
      <c r="GQ97" s="46"/>
      <c r="GR97" s="46"/>
      <c r="GS97" s="46"/>
      <c r="GT97" s="46"/>
      <c r="GU97" s="46"/>
      <c r="GV97" s="46"/>
      <c r="GW97" s="46"/>
      <c r="GX97" s="46"/>
      <c r="GY97" s="46"/>
      <c r="GZ97" s="46"/>
      <c r="HA97" s="46"/>
      <c r="HB97" s="46"/>
      <c r="HC97" s="46"/>
      <c r="HD97" s="46"/>
      <c r="HE97" s="46"/>
      <c r="HF97" s="46"/>
      <c r="HG97" s="46"/>
      <c r="HH97" s="46"/>
      <c r="HI97" s="46"/>
      <c r="HJ97" s="46"/>
      <c r="HK97" s="46"/>
      <c r="HL97" s="46"/>
      <c r="HM97" s="46"/>
      <c r="HN97" s="46"/>
      <c r="HO97" s="46"/>
      <c r="HP97" s="46"/>
      <c r="HQ97" s="46"/>
      <c r="HR97" s="46"/>
      <c r="HS97" s="46"/>
      <c r="HT97" s="46"/>
      <c r="HU97" s="46"/>
      <c r="HV97" s="46"/>
      <c r="HW97" s="46"/>
      <c r="HX97" s="46"/>
      <c r="HY97" s="46"/>
      <c r="HZ97" s="46"/>
      <c r="IA97" s="46"/>
      <c r="IB97" s="46"/>
      <c r="IC97" s="46"/>
      <c r="ID97" s="46"/>
      <c r="IE97" s="46"/>
      <c r="IF97" s="46"/>
      <c r="IG97" s="46"/>
      <c r="IH97" s="46"/>
      <c r="II97" s="46"/>
      <c r="IJ97" s="46"/>
      <c r="IK97" s="46"/>
      <c r="IL97" s="46"/>
      <c r="IM97" s="46"/>
      <c r="IN97" s="46"/>
      <c r="IO97" s="46"/>
      <c r="IP97" s="46"/>
      <c r="IQ97" s="46"/>
      <c r="IR97" s="46"/>
      <c r="IS97" s="46"/>
      <c r="IT97" s="46"/>
      <c r="IU97" s="46"/>
      <c r="IV97" s="46"/>
      <c r="IW97" s="46"/>
      <c r="IX97" s="46"/>
      <c r="IY97" s="46"/>
      <c r="IZ97" s="46"/>
      <c r="JA97" s="46"/>
      <c r="JB97" s="46"/>
      <c r="JC97" s="46"/>
      <c r="JD97" s="46"/>
      <c r="JE97" s="46"/>
      <c r="JF97" s="46"/>
      <c r="JG97" s="46"/>
      <c r="JH97" s="46"/>
      <c r="JI97" s="46"/>
      <c r="JJ97" s="46"/>
      <c r="JK97" s="46"/>
      <c r="JL97" s="46"/>
      <c r="JM97" s="46"/>
      <c r="JN97" s="46"/>
      <c r="JO97" s="46"/>
      <c r="JP97" s="46"/>
      <c r="JQ97" s="46"/>
      <c r="JR97" s="46"/>
      <c r="JS97" s="46"/>
      <c r="JT97" s="46"/>
      <c r="JU97" s="46"/>
      <c r="JV97" s="46"/>
      <c r="JW97" s="46"/>
      <c r="JX97" s="46"/>
      <c r="JY97" s="46"/>
      <c r="JZ97" s="46"/>
      <c r="KA97" s="46"/>
      <c r="KB97" s="46"/>
      <c r="KC97" s="46"/>
      <c r="KD97" s="46"/>
      <c r="KE97" s="46"/>
      <c r="KF97" s="46"/>
      <c r="KG97" s="46"/>
      <c r="KH97" s="46"/>
      <c r="KI97" s="46"/>
      <c r="KJ97" s="46"/>
      <c r="KK97" s="46"/>
      <c r="KL97" s="46"/>
      <c r="KM97" s="46"/>
      <c r="KN97" s="46"/>
      <c r="KO97" s="46"/>
      <c r="KP97" s="46"/>
      <c r="KQ97" s="46"/>
      <c r="KR97" s="46"/>
      <c r="KS97" s="46"/>
      <c r="KT97" s="46"/>
      <c r="KU97" s="46"/>
      <c r="KV97" s="46"/>
      <c r="KW97" s="46"/>
      <c r="KX97" s="46"/>
      <c r="KY97" s="46"/>
      <c r="KZ97" s="46"/>
      <c r="LA97" s="46"/>
      <c r="LB97" s="46"/>
      <c r="LC97" s="46"/>
      <c r="LD97" s="46"/>
      <c r="LE97" s="46"/>
      <c r="LF97" s="46"/>
      <c r="LG97" s="46"/>
      <c r="LH97" s="46"/>
      <c r="LI97" s="46"/>
      <c r="LJ97" s="46"/>
      <c r="LK97" s="46"/>
      <c r="LL97" s="46"/>
      <c r="LM97" s="46"/>
      <c r="LN97" s="46"/>
      <c r="LO97" s="46"/>
      <c r="LP97" s="46"/>
      <c r="LQ97" s="46"/>
      <c r="LR97" s="46"/>
      <c r="LS97" s="46"/>
      <c r="LT97" s="46"/>
      <c r="LU97" s="46"/>
      <c r="LV97" s="46"/>
      <c r="LW97" s="46"/>
      <c r="LX97" s="46"/>
      <c r="LY97" s="46"/>
      <c r="LZ97" s="46"/>
      <c r="MA97" s="46"/>
      <c r="MB97" s="46"/>
      <c r="MC97" s="46"/>
      <c r="MD97" s="46"/>
      <c r="ME97" s="46"/>
      <c r="MF97" s="46"/>
      <c r="MG97" s="46"/>
      <c r="MH97" s="46"/>
      <c r="MI97" s="46"/>
      <c r="MJ97" s="46"/>
      <c r="MK97" s="46"/>
      <c r="ML97" s="46"/>
      <c r="MM97" s="46"/>
      <c r="MN97" s="46"/>
      <c r="MO97" s="46"/>
      <c r="MP97" s="46"/>
      <c r="MQ97" s="46"/>
      <c r="MR97" s="46"/>
      <c r="MS97" s="46"/>
      <c r="MT97" s="46"/>
      <c r="MU97" s="46"/>
      <c r="MV97" s="46"/>
      <c r="MW97" s="46"/>
      <c r="MX97" s="46"/>
      <c r="MY97" s="46"/>
      <c r="MZ97" s="46"/>
      <c r="NA97" s="46"/>
      <c r="NB97" s="46"/>
      <c r="NC97" s="46"/>
      <c r="ND97" s="46"/>
      <c r="NE97" s="46"/>
      <c r="NF97" s="46"/>
      <c r="NG97" s="46"/>
      <c r="NH97" s="46"/>
      <c r="NI97" s="46"/>
      <c r="NJ97" s="46"/>
      <c r="NK97" s="46"/>
      <c r="NL97" s="46"/>
      <c r="NM97" s="46"/>
      <c r="NN97" s="46"/>
      <c r="NO97" s="46"/>
      <c r="NP97" s="46"/>
      <c r="NQ97" s="46"/>
      <c r="NR97" s="46"/>
      <c r="NS97" s="46"/>
      <c r="NT97" s="46"/>
      <c r="NU97" s="46"/>
      <c r="NV97" s="46"/>
      <c r="NW97" s="46"/>
      <c r="NX97" s="46"/>
      <c r="NY97" s="46"/>
      <c r="NZ97" s="46"/>
      <c r="OA97" s="46"/>
      <c r="OB97" s="46"/>
      <c r="OC97" s="46"/>
      <c r="OD97" s="46"/>
      <c r="OE97" s="46"/>
      <c r="OF97" s="46"/>
      <c r="OG97" s="46"/>
      <c r="OH97" s="46"/>
      <c r="OI97" s="46"/>
      <c r="OJ97" s="46"/>
      <c r="OK97" s="46"/>
      <c r="OL97" s="46"/>
      <c r="OM97" s="46"/>
      <c r="ON97" s="46"/>
      <c r="OO97" s="46"/>
      <c r="OP97" s="46"/>
      <c r="OQ97" s="46"/>
      <c r="OR97" s="46"/>
      <c r="OS97" s="46"/>
      <c r="OT97" s="46"/>
      <c r="OU97" s="46"/>
      <c r="OV97" s="46"/>
      <c r="OW97" s="46"/>
      <c r="OX97" s="46"/>
      <c r="OY97" s="46"/>
      <c r="OZ97" s="46"/>
      <c r="PA97" s="46"/>
      <c r="PB97" s="46"/>
      <c r="PC97" s="46"/>
      <c r="PD97" s="46"/>
      <c r="PE97" s="46"/>
      <c r="PF97" s="46"/>
      <c r="PG97" s="46"/>
      <c r="PH97" s="46"/>
      <c r="PI97" s="46"/>
      <c r="PJ97" s="46"/>
      <c r="PK97" s="46"/>
      <c r="PL97" s="46"/>
      <c r="PM97" s="46"/>
      <c r="PN97" s="46"/>
      <c r="PO97" s="46"/>
      <c r="PP97" s="46"/>
      <c r="PQ97" s="46"/>
      <c r="PR97" s="46"/>
      <c r="PS97" s="46"/>
      <c r="PT97" s="46"/>
      <c r="PU97" s="46"/>
      <c r="PV97" s="46"/>
      <c r="PW97" s="46"/>
      <c r="PX97" s="46"/>
      <c r="PY97" s="46"/>
      <c r="PZ97" s="46"/>
      <c r="QA97" s="46"/>
      <c r="QB97" s="46"/>
      <c r="QC97" s="46"/>
      <c r="QD97" s="46"/>
      <c r="QE97" s="46"/>
      <c r="QF97" s="46"/>
      <c r="QG97" s="46"/>
      <c r="QH97" s="46"/>
      <c r="QI97" s="46"/>
      <c r="QJ97" s="46"/>
      <c r="QK97" s="46"/>
      <c r="QL97" s="46"/>
      <c r="QM97" s="46"/>
      <c r="QN97" s="46"/>
      <c r="QO97" s="46"/>
      <c r="QP97" s="46"/>
      <c r="QQ97" s="46"/>
      <c r="QR97" s="46"/>
      <c r="QS97" s="46"/>
      <c r="QT97" s="46"/>
      <c r="QU97" s="46"/>
      <c r="QV97" s="46"/>
      <c r="QW97" s="46"/>
      <c r="QX97" s="46"/>
      <c r="QY97" s="46"/>
      <c r="QZ97" s="46"/>
      <c r="RA97" s="46"/>
      <c r="RB97" s="46"/>
      <c r="RC97" s="46"/>
      <c r="RD97" s="46"/>
      <c r="RE97" s="46"/>
      <c r="RF97" s="46"/>
      <c r="RG97" s="46"/>
      <c r="RH97" s="46"/>
      <c r="RI97" s="46"/>
      <c r="RJ97" s="46"/>
      <c r="RK97" s="46"/>
      <c r="RL97" s="46"/>
      <c r="RM97" s="46"/>
      <c r="RN97" s="46"/>
      <c r="RO97" s="46"/>
      <c r="RP97" s="46"/>
      <c r="RQ97" s="46"/>
      <c r="RR97" s="46"/>
      <c r="RS97" s="46"/>
      <c r="RT97" s="46"/>
      <c r="RU97" s="46"/>
      <c r="RV97" s="46"/>
      <c r="RW97" s="46"/>
      <c r="RX97" s="46"/>
      <c r="RY97" s="46"/>
      <c r="RZ97" s="46"/>
      <c r="SA97" s="46"/>
      <c r="SB97" s="46"/>
      <c r="SC97" s="46"/>
      <c r="SD97" s="46"/>
      <c r="SE97" s="46"/>
      <c r="SF97" s="46"/>
      <c r="SG97" s="46"/>
      <c r="SH97" s="46"/>
      <c r="SI97" s="46"/>
      <c r="SJ97" s="46"/>
      <c r="SK97" s="46"/>
      <c r="SL97" s="46"/>
      <c r="SM97" s="46"/>
      <c r="SN97" s="46"/>
      <c r="SO97" s="46"/>
      <c r="SP97" s="46"/>
      <c r="SQ97" s="46"/>
      <c r="SR97" s="46"/>
      <c r="SS97" s="46"/>
      <c r="ST97" s="46"/>
      <c r="SU97" s="46"/>
      <c r="SV97" s="46"/>
      <c r="SW97" s="46"/>
      <c r="SX97" s="46"/>
      <c r="SY97" s="46"/>
      <c r="SZ97" s="46"/>
      <c r="TA97" s="46"/>
      <c r="TB97" s="46"/>
      <c r="TC97" s="46"/>
      <c r="TD97" s="46"/>
      <c r="TE97" s="46"/>
      <c r="TF97" s="46"/>
      <c r="TG97" s="46"/>
      <c r="TH97" s="46"/>
      <c r="TI97" s="46"/>
      <c r="TJ97" s="46"/>
      <c r="TK97" s="46"/>
      <c r="TL97" s="46"/>
      <c r="TM97" s="46"/>
      <c r="TN97" s="46"/>
      <c r="TO97" s="46"/>
      <c r="TP97" s="46"/>
      <c r="TQ97" s="46"/>
      <c r="TR97" s="46"/>
      <c r="TS97" s="46"/>
      <c r="TT97" s="46"/>
      <c r="TU97" s="46"/>
      <c r="TV97" s="46"/>
      <c r="TW97" s="46"/>
      <c r="TX97" s="46"/>
      <c r="TY97" s="46"/>
      <c r="TZ97" s="46"/>
      <c r="UA97" s="46"/>
      <c r="UB97" s="46"/>
      <c r="UC97" s="46"/>
      <c r="UD97" s="46"/>
      <c r="UE97" s="46"/>
      <c r="UF97" s="46"/>
      <c r="UG97" s="46"/>
      <c r="UH97" s="46"/>
      <c r="UI97" s="46"/>
      <c r="UJ97" s="46"/>
      <c r="UK97" s="46"/>
      <c r="UL97" s="46"/>
      <c r="UM97" s="46"/>
      <c r="UN97" s="46"/>
      <c r="UO97" s="46"/>
      <c r="UP97" s="46"/>
      <c r="UQ97" s="46"/>
      <c r="UR97" s="46"/>
      <c r="US97" s="46"/>
      <c r="UT97" s="46"/>
      <c r="UU97" s="46"/>
      <c r="UV97" s="46"/>
      <c r="UW97" s="46"/>
      <c r="UX97" s="46"/>
      <c r="UY97" s="46"/>
      <c r="UZ97" s="46"/>
      <c r="VA97" s="46"/>
      <c r="VB97" s="46"/>
      <c r="VC97" s="46"/>
      <c r="VD97" s="46"/>
      <c r="VE97" s="46"/>
      <c r="VF97" s="46"/>
      <c r="VG97" s="46"/>
      <c r="VH97" s="46"/>
      <c r="VI97" s="46"/>
      <c r="VJ97" s="46"/>
      <c r="VK97" s="46"/>
      <c r="VL97" s="46"/>
      <c r="VM97" s="46"/>
      <c r="VN97" s="46"/>
      <c r="VO97" s="46"/>
      <c r="VP97" s="46"/>
      <c r="VQ97" s="46"/>
      <c r="VR97" s="46"/>
      <c r="VS97" s="46"/>
      <c r="VT97" s="46"/>
      <c r="VU97" s="46"/>
      <c r="VV97" s="46"/>
      <c r="VW97" s="46"/>
      <c r="VX97" s="46"/>
      <c r="VY97" s="46"/>
      <c r="VZ97" s="46"/>
      <c r="WA97" s="46"/>
      <c r="WB97" s="46"/>
      <c r="WC97" s="46"/>
      <c r="WD97" s="46"/>
      <c r="WE97" s="46"/>
      <c r="WF97" s="46"/>
      <c r="WG97" s="46"/>
      <c r="WH97" s="46"/>
      <c r="WI97" s="46"/>
      <c r="WJ97" s="46"/>
      <c r="WK97" s="46"/>
      <c r="WL97" s="46"/>
      <c r="WM97" s="46"/>
      <c r="WN97" s="46"/>
      <c r="WO97" s="46"/>
      <c r="WP97" s="46"/>
      <c r="WQ97" s="46"/>
      <c r="WR97" s="46"/>
      <c r="WS97" s="46"/>
      <c r="WT97" s="46"/>
      <c r="WU97" s="46"/>
      <c r="WV97" s="46"/>
      <c r="WW97" s="46"/>
      <c r="WX97" s="46"/>
      <c r="WY97" s="46"/>
      <c r="WZ97" s="46"/>
      <c r="XA97" s="46"/>
      <c r="XB97" s="46"/>
      <c r="XC97" s="46"/>
      <c r="XD97" s="46"/>
      <c r="XE97" s="46"/>
      <c r="XF97" s="46"/>
      <c r="XG97" s="46"/>
      <c r="XH97" s="46"/>
      <c r="XI97" s="46"/>
      <c r="XJ97" s="46"/>
      <c r="XK97" s="46"/>
      <c r="XL97" s="46"/>
      <c r="XM97" s="46"/>
      <c r="XN97" s="46"/>
      <c r="XO97" s="46"/>
      <c r="XP97" s="46"/>
      <c r="XQ97" s="46"/>
      <c r="XR97" s="46"/>
      <c r="XS97" s="46"/>
      <c r="XT97" s="46"/>
      <c r="XU97" s="46"/>
      <c r="XV97" s="46"/>
      <c r="XW97" s="46"/>
      <c r="XX97" s="46"/>
      <c r="XY97" s="46"/>
      <c r="XZ97" s="46"/>
      <c r="YA97" s="46"/>
      <c r="YB97" s="46"/>
      <c r="YC97" s="46"/>
      <c r="YD97" s="46"/>
      <c r="YE97" s="46"/>
      <c r="YF97" s="46"/>
      <c r="YG97" s="46"/>
      <c r="YH97" s="46"/>
      <c r="YI97" s="46"/>
      <c r="YJ97" s="46"/>
      <c r="YK97" s="46"/>
      <c r="YL97" s="46"/>
      <c r="YM97" s="46"/>
      <c r="YN97" s="46"/>
      <c r="YO97" s="46"/>
      <c r="YP97" s="46"/>
      <c r="YQ97" s="46"/>
      <c r="YR97" s="46"/>
      <c r="YS97" s="46"/>
      <c r="YT97" s="46"/>
      <c r="YU97" s="46"/>
      <c r="YV97" s="46"/>
      <c r="YW97" s="46"/>
      <c r="YX97" s="46"/>
      <c r="YY97" s="46"/>
      <c r="YZ97" s="46"/>
      <c r="ZA97" s="46"/>
      <c r="ZB97" s="46"/>
      <c r="ZC97" s="46"/>
      <c r="ZD97" s="46"/>
      <c r="ZE97" s="46"/>
      <c r="ZF97" s="46"/>
      <c r="ZG97" s="46"/>
      <c r="ZH97" s="46"/>
      <c r="ZI97" s="46"/>
      <c r="ZJ97" s="46"/>
      <c r="ZK97" s="46"/>
      <c r="ZL97" s="46"/>
      <c r="ZM97" s="46"/>
      <c r="ZN97" s="46"/>
      <c r="ZO97" s="46"/>
      <c r="ZP97" s="46"/>
      <c r="ZQ97" s="46"/>
      <c r="ZR97" s="46"/>
      <c r="ZS97" s="46"/>
      <c r="ZT97" s="46"/>
      <c r="ZU97" s="46"/>
      <c r="ZV97" s="46"/>
      <c r="ZW97" s="46"/>
      <c r="ZX97" s="46"/>
      <c r="ZY97" s="46"/>
      <c r="ZZ97" s="46"/>
      <c r="AAA97" s="46"/>
      <c r="AAB97" s="46"/>
      <c r="AAC97" s="46"/>
      <c r="AAD97" s="46"/>
      <c r="AAE97" s="46"/>
      <c r="AAF97" s="46"/>
      <c r="AAG97" s="46"/>
      <c r="AAH97" s="46"/>
      <c r="AAI97" s="46"/>
      <c r="AAJ97" s="46"/>
      <c r="AAK97" s="46"/>
      <c r="AAL97" s="46"/>
      <c r="AAM97" s="46"/>
      <c r="AAN97" s="46"/>
      <c r="AAO97" s="46"/>
      <c r="AAP97" s="46"/>
      <c r="AAQ97" s="46"/>
      <c r="AAR97" s="46"/>
      <c r="AAS97" s="46"/>
      <c r="AAT97" s="46"/>
      <c r="AAU97" s="46"/>
      <c r="AAV97" s="46"/>
      <c r="AAW97" s="46"/>
      <c r="AAX97" s="46"/>
      <c r="AAY97" s="46"/>
      <c r="AAZ97" s="46"/>
      <c r="ABA97" s="46"/>
      <c r="ABB97" s="46"/>
      <c r="ABC97" s="46"/>
      <c r="ABD97" s="46"/>
      <c r="ABE97" s="46"/>
      <c r="ABF97" s="46"/>
      <c r="ABG97" s="46"/>
      <c r="ABH97" s="46"/>
      <c r="ABI97" s="46"/>
      <c r="ABJ97" s="46"/>
      <c r="ABK97" s="46"/>
      <c r="ABL97" s="46"/>
      <c r="ABM97" s="46"/>
      <c r="ABN97" s="46"/>
      <c r="ABO97" s="46"/>
      <c r="ABP97" s="46"/>
      <c r="ABQ97" s="46"/>
      <c r="ABR97" s="46"/>
      <c r="ABS97" s="46"/>
      <c r="ABT97" s="46"/>
      <c r="ABU97" s="46"/>
      <c r="ABV97" s="46"/>
      <c r="ABW97" s="46"/>
      <c r="ABX97" s="46"/>
      <c r="ABY97" s="46"/>
      <c r="ABZ97" s="46"/>
      <c r="ACA97" s="46"/>
      <c r="ACB97" s="46"/>
      <c r="ACC97" s="46"/>
      <c r="ACD97" s="46"/>
      <c r="ACE97" s="46"/>
      <c r="ACF97" s="46"/>
      <c r="ACG97" s="46"/>
      <c r="ACH97" s="46"/>
      <c r="ACI97" s="46"/>
      <c r="ACJ97" s="46"/>
      <c r="ACK97" s="46"/>
      <c r="ACL97" s="46"/>
      <c r="ACM97" s="46"/>
      <c r="ACN97" s="46"/>
      <c r="ACO97" s="46"/>
      <c r="ACP97" s="46"/>
      <c r="ACQ97" s="46"/>
      <c r="ACR97" s="46"/>
      <c r="ACS97" s="46"/>
      <c r="ACT97" s="46"/>
      <c r="ACU97" s="46"/>
      <c r="ACV97" s="46"/>
      <c r="ACW97" s="46"/>
      <c r="ACX97" s="46"/>
      <c r="ACY97" s="46"/>
      <c r="ACZ97" s="46"/>
      <c r="ADA97" s="46"/>
      <c r="ADB97" s="46"/>
      <c r="ADC97" s="46"/>
      <c r="ADD97" s="46"/>
      <c r="ADE97" s="46"/>
      <c r="ADF97" s="46"/>
      <c r="ADG97" s="46"/>
      <c r="ADH97" s="46"/>
      <c r="ADI97" s="46"/>
      <c r="ADJ97" s="46"/>
      <c r="ADK97" s="46"/>
      <c r="ADL97" s="46"/>
      <c r="ADM97" s="46"/>
      <c r="ADN97" s="46"/>
      <c r="ADO97" s="46"/>
      <c r="ADP97" s="46"/>
      <c r="ADQ97" s="46"/>
      <c r="ADR97" s="46"/>
      <c r="ADS97" s="46"/>
      <c r="ADT97" s="46"/>
      <c r="ADU97" s="46"/>
      <c r="ADV97" s="46"/>
      <c r="ADW97" s="46"/>
      <c r="ADX97" s="46"/>
      <c r="ADY97" s="46"/>
      <c r="ADZ97" s="46"/>
      <c r="AEA97" s="46"/>
      <c r="AEB97" s="46"/>
      <c r="AEC97" s="46"/>
      <c r="AED97" s="46"/>
      <c r="AEE97" s="46"/>
      <c r="AEF97" s="46"/>
      <c r="AEG97" s="46"/>
      <c r="AEH97" s="46"/>
      <c r="AEI97" s="46"/>
      <c r="AEJ97" s="46"/>
      <c r="AEK97" s="46"/>
      <c r="AEL97" s="46"/>
      <c r="AEM97" s="46"/>
      <c r="AEN97" s="46"/>
      <c r="AEO97" s="46"/>
      <c r="AEP97" s="46"/>
      <c r="AEQ97" s="46"/>
      <c r="AER97" s="46"/>
      <c r="AES97" s="46"/>
      <c r="AET97" s="46"/>
      <c r="AEU97" s="46"/>
      <c r="AEV97" s="46"/>
      <c r="AEW97" s="46"/>
      <c r="AEX97" s="46"/>
      <c r="AEY97" s="46"/>
      <c r="AEZ97" s="46"/>
      <c r="AFA97" s="46"/>
      <c r="AFB97" s="46"/>
      <c r="AFC97" s="46"/>
      <c r="AFD97" s="46"/>
      <c r="AFE97" s="46"/>
      <c r="AFF97" s="46"/>
      <c r="AFG97" s="46"/>
      <c r="AFH97" s="46"/>
      <c r="AFI97" s="46"/>
      <c r="AFJ97" s="46"/>
      <c r="AFK97" s="46"/>
      <c r="AFL97" s="46"/>
      <c r="AFM97" s="46"/>
      <c r="AFN97" s="46"/>
      <c r="AFO97" s="46"/>
      <c r="AFP97" s="46"/>
      <c r="AFQ97" s="46"/>
      <c r="AFR97" s="46"/>
      <c r="AFS97" s="46"/>
      <c r="AFT97" s="46"/>
      <c r="AFU97" s="46"/>
      <c r="AFV97" s="46"/>
      <c r="AFW97" s="46"/>
      <c r="AFX97" s="46"/>
      <c r="AFY97" s="46"/>
      <c r="AFZ97" s="46"/>
      <c r="AGA97" s="46"/>
      <c r="AGB97" s="46"/>
      <c r="AGC97" s="46"/>
      <c r="AGD97" s="46"/>
      <c r="AGE97" s="46"/>
      <c r="AGF97" s="46"/>
      <c r="AGG97" s="46"/>
      <c r="AGH97" s="46"/>
      <c r="AGI97" s="46"/>
      <c r="AGJ97" s="46"/>
      <c r="AGK97" s="46"/>
      <c r="AGL97" s="46"/>
      <c r="AGM97" s="46"/>
      <c r="AGN97" s="46"/>
      <c r="AGO97" s="46"/>
      <c r="AGP97" s="46"/>
      <c r="AGQ97" s="46"/>
      <c r="AGR97" s="46"/>
      <c r="AGS97" s="46"/>
      <c r="AGT97" s="46"/>
      <c r="AGU97" s="46"/>
      <c r="AGV97" s="46"/>
      <c r="AGW97" s="46"/>
      <c r="AGX97" s="46"/>
      <c r="AGY97" s="46"/>
      <c r="AGZ97" s="46"/>
      <c r="AHA97" s="46"/>
      <c r="AHB97" s="46"/>
      <c r="AHC97" s="46"/>
      <c r="AHD97" s="46"/>
      <c r="AHE97" s="46"/>
      <c r="AHF97" s="46"/>
      <c r="AHG97" s="46"/>
      <c r="AHH97" s="46"/>
      <c r="AHI97" s="46"/>
      <c r="AHJ97" s="46"/>
      <c r="AHK97" s="46"/>
      <c r="AHL97" s="46"/>
      <c r="AHM97" s="46"/>
      <c r="AHN97" s="46"/>
      <c r="AHO97" s="46"/>
      <c r="AHP97" s="46"/>
      <c r="AHQ97" s="46"/>
      <c r="AHR97" s="46"/>
      <c r="AHS97" s="46"/>
      <c r="AHT97" s="46"/>
      <c r="AHU97" s="46"/>
      <c r="AHV97" s="46"/>
      <c r="AHW97" s="46"/>
      <c r="AHX97" s="46"/>
      <c r="AHY97" s="46"/>
      <c r="AHZ97" s="46"/>
      <c r="AIA97" s="46"/>
      <c r="AIB97" s="46"/>
      <c r="AIC97" s="46"/>
      <c r="AID97" s="46"/>
      <c r="AIE97" s="46"/>
      <c r="AIF97" s="46"/>
      <c r="AIG97" s="46"/>
      <c r="AIH97" s="46"/>
      <c r="AII97" s="46"/>
      <c r="AIJ97" s="46"/>
      <c r="AIK97" s="46"/>
      <c r="AIL97" s="46"/>
      <c r="AIM97" s="46"/>
      <c r="AIN97" s="46"/>
      <c r="AIO97" s="46"/>
      <c r="AIP97" s="46"/>
      <c r="AIQ97" s="46"/>
      <c r="AIR97" s="46"/>
      <c r="AIS97" s="46"/>
      <c r="AIT97" s="46"/>
      <c r="AIU97" s="46"/>
      <c r="AIV97" s="46"/>
      <c r="AIW97" s="46"/>
      <c r="AIX97" s="46"/>
      <c r="AIY97" s="46"/>
      <c r="AIZ97" s="46"/>
      <c r="AJA97" s="46"/>
      <c r="AJB97" s="46"/>
      <c r="AJC97" s="46"/>
      <c r="AJD97" s="46"/>
      <c r="AJE97" s="46"/>
      <c r="AJF97" s="46"/>
      <c r="AJG97" s="46"/>
      <c r="AJH97" s="46"/>
      <c r="AJI97" s="46"/>
      <c r="AJJ97" s="46"/>
      <c r="AJK97" s="46"/>
      <c r="AJL97" s="46"/>
      <c r="AJM97" s="46"/>
      <c r="AJN97" s="46"/>
      <c r="AJO97" s="46"/>
      <c r="AJP97" s="46"/>
      <c r="AJQ97" s="46"/>
      <c r="AJR97" s="46"/>
      <c r="AJS97" s="46"/>
      <c r="AJT97" s="46"/>
      <c r="AJU97" s="46"/>
      <c r="AJV97" s="46"/>
      <c r="AJW97" s="46"/>
      <c r="AJX97" s="46"/>
      <c r="AJY97" s="46"/>
      <c r="AJZ97" s="46"/>
      <c r="AKA97" s="46"/>
      <c r="AKB97" s="46"/>
      <c r="AKC97" s="46"/>
      <c r="AKD97" s="46"/>
      <c r="AKE97" s="46"/>
      <c r="AKF97" s="46"/>
      <c r="AKG97" s="46"/>
      <c r="AKH97" s="46"/>
      <c r="AKI97" s="46"/>
      <c r="AKJ97" s="46"/>
      <c r="AKK97" s="46"/>
      <c r="AKL97" s="46"/>
      <c r="AKM97" s="46"/>
      <c r="AKN97" s="46"/>
      <c r="AKO97" s="46"/>
      <c r="AKP97" s="46"/>
      <c r="AKQ97" s="46"/>
      <c r="AKR97" s="46"/>
      <c r="AKS97" s="46"/>
      <c r="AKT97" s="46"/>
      <c r="AKU97" s="46"/>
      <c r="AKV97" s="46"/>
      <c r="AKW97" s="46"/>
      <c r="AKX97" s="46"/>
      <c r="AKY97" s="46"/>
      <c r="AKZ97" s="46"/>
      <c r="ALA97" s="46"/>
      <c r="ALB97" s="46"/>
      <c r="ALC97" s="46"/>
      <c r="ALD97" s="46"/>
      <c r="ALE97" s="46"/>
      <c r="ALF97" s="46"/>
      <c r="ALG97" s="46"/>
      <c r="ALH97" s="46"/>
      <c r="ALI97" s="46"/>
      <c r="ALJ97" s="46"/>
      <c r="ALK97" s="46"/>
      <c r="ALL97" s="46"/>
      <c r="ALM97" s="46"/>
      <c r="ALN97" s="46"/>
      <c r="ALO97" s="46"/>
      <c r="ALP97" s="46"/>
      <c r="ALQ97" s="46"/>
      <c r="ALR97" s="46"/>
      <c r="ALS97" s="46"/>
      <c r="ALT97" s="46"/>
      <c r="ALU97" s="46"/>
      <c r="ALV97" s="46"/>
      <c r="ALW97" s="46"/>
      <c r="ALX97" s="46"/>
      <c r="ALY97" s="46"/>
      <c r="ALZ97" s="46"/>
      <c r="AMA97" s="46"/>
      <c r="AMB97" s="46"/>
      <c r="AMC97" s="46"/>
      <c r="AMD97" s="46"/>
      <c r="AME97" s="46"/>
      <c r="AMF97" s="46"/>
      <c r="AMG97" s="46"/>
      <c r="AMH97" s="46"/>
      <c r="AMI97" s="46"/>
      <c r="AMJ97" s="46"/>
      <c r="AMK97" s="46"/>
      <c r="AML97" s="46"/>
      <c r="AMM97" s="46"/>
      <c r="AMN97" s="46"/>
      <c r="AMO97" s="46"/>
      <c r="AMP97" s="46"/>
      <c r="AMQ97" s="46"/>
      <c r="AMR97" s="46"/>
      <c r="AMS97" s="46"/>
      <c r="AMT97" s="46"/>
      <c r="AMU97" s="46"/>
      <c r="AMV97" s="46"/>
      <c r="AMW97" s="46"/>
      <c r="AMX97" s="46"/>
      <c r="AMY97" s="46"/>
      <c r="AMZ97" s="46"/>
      <c r="ANA97" s="46"/>
      <c r="ANB97" s="46"/>
      <c r="ANC97" s="46"/>
      <c r="AND97" s="46"/>
      <c r="ANE97" s="46"/>
      <c r="ANF97" s="46"/>
      <c r="ANG97" s="46"/>
      <c r="ANH97" s="46"/>
      <c r="ANI97" s="46"/>
      <c r="ANJ97" s="46"/>
      <c r="ANK97" s="46"/>
      <c r="ANL97" s="46"/>
      <c r="ANM97" s="46"/>
      <c r="ANN97" s="46"/>
      <c r="ANO97" s="46"/>
      <c r="ANP97" s="46"/>
      <c r="ANQ97" s="46"/>
      <c r="ANR97" s="46"/>
      <c r="ANS97" s="46"/>
      <c r="ANT97" s="46"/>
      <c r="ANU97" s="46"/>
      <c r="ANV97" s="46"/>
      <c r="ANW97" s="46"/>
      <c r="ANX97" s="46"/>
      <c r="ANY97" s="46"/>
      <c r="ANZ97" s="46"/>
      <c r="AOA97" s="46"/>
      <c r="AOB97" s="46"/>
      <c r="AOC97" s="46"/>
      <c r="AOD97" s="46"/>
      <c r="AOE97" s="46"/>
      <c r="AOF97" s="46"/>
      <c r="AOG97" s="46"/>
      <c r="AOH97" s="46"/>
      <c r="AOI97" s="46"/>
      <c r="AOJ97" s="46"/>
      <c r="AOK97" s="46"/>
      <c r="AOL97" s="46"/>
      <c r="AOM97" s="46"/>
      <c r="AON97" s="46"/>
      <c r="AOO97" s="46"/>
      <c r="AOP97" s="46"/>
      <c r="AOQ97" s="46"/>
      <c r="AOR97" s="46"/>
      <c r="AOS97" s="46"/>
      <c r="AOT97" s="46"/>
      <c r="AOU97" s="46"/>
      <c r="AOV97" s="46"/>
      <c r="AOW97" s="46"/>
      <c r="AOX97" s="46"/>
      <c r="AOY97" s="46"/>
      <c r="AOZ97" s="46"/>
      <c r="APA97" s="46"/>
      <c r="APB97" s="46"/>
      <c r="APC97" s="46"/>
      <c r="APD97" s="46"/>
      <c r="APE97" s="46"/>
      <c r="APF97" s="46"/>
      <c r="APG97" s="46"/>
      <c r="APH97" s="46"/>
      <c r="API97" s="46"/>
      <c r="APJ97" s="46"/>
      <c r="APK97" s="46"/>
      <c r="APL97" s="46"/>
      <c r="APM97" s="46"/>
      <c r="APN97" s="46"/>
      <c r="APO97" s="46"/>
      <c r="APP97" s="46"/>
      <c r="APQ97" s="46"/>
      <c r="APR97" s="46"/>
      <c r="APS97" s="46"/>
      <c r="APT97" s="46"/>
      <c r="APU97" s="46"/>
      <c r="APV97" s="46"/>
      <c r="APW97" s="46"/>
      <c r="APX97" s="46"/>
      <c r="APY97" s="46"/>
      <c r="APZ97" s="46"/>
      <c r="AQA97" s="46"/>
      <c r="AQB97" s="46"/>
      <c r="AQC97" s="46"/>
      <c r="AQD97" s="46"/>
      <c r="AQE97" s="46"/>
      <c r="AQF97" s="46"/>
      <c r="AQG97" s="46"/>
      <c r="AQH97" s="46"/>
      <c r="AQI97" s="46"/>
      <c r="AQJ97" s="46"/>
      <c r="AQK97" s="46"/>
      <c r="AQL97" s="46"/>
      <c r="AQM97" s="46"/>
      <c r="AQN97" s="46"/>
      <c r="AQO97" s="46"/>
      <c r="AQP97" s="46"/>
      <c r="AQQ97" s="46"/>
      <c r="AQR97" s="46"/>
      <c r="AQS97" s="46"/>
      <c r="AQT97" s="46"/>
      <c r="AQU97" s="46"/>
      <c r="AQV97" s="46"/>
      <c r="AQW97" s="46"/>
      <c r="AQX97" s="46"/>
      <c r="AQY97" s="46"/>
      <c r="AQZ97" s="46"/>
      <c r="ARA97" s="46"/>
      <c r="ARB97" s="46"/>
      <c r="ARC97" s="46"/>
      <c r="ARD97" s="46"/>
      <c r="ARE97" s="46"/>
      <c r="ARF97" s="46"/>
      <c r="ARG97" s="46"/>
      <c r="ARH97" s="46"/>
      <c r="ARI97" s="46"/>
      <c r="ARJ97" s="46"/>
      <c r="ARK97" s="46"/>
      <c r="ARL97" s="46"/>
      <c r="ARM97" s="46"/>
      <c r="ARN97" s="46"/>
      <c r="ARO97" s="46"/>
      <c r="ARP97" s="46"/>
      <c r="ARQ97" s="46"/>
      <c r="ARR97" s="46"/>
      <c r="ARS97" s="46"/>
      <c r="ART97" s="46"/>
      <c r="ARU97" s="46"/>
      <c r="ARV97" s="46"/>
      <c r="ARW97" s="46"/>
      <c r="ARX97" s="46"/>
      <c r="ARY97" s="46"/>
      <c r="ARZ97" s="46"/>
      <c r="ASA97" s="46"/>
      <c r="ASB97" s="46"/>
      <c r="ASC97" s="46"/>
      <c r="ASD97" s="46"/>
      <c r="ASE97" s="46"/>
      <c r="ASF97" s="46"/>
      <c r="ASG97" s="46"/>
      <c r="ASH97" s="46"/>
      <c r="ASI97" s="46"/>
      <c r="ASJ97" s="46"/>
      <c r="ASK97" s="46"/>
      <c r="ASL97" s="46"/>
      <c r="ASM97" s="46"/>
      <c r="ASN97" s="46"/>
      <c r="ASO97" s="46"/>
      <c r="ASP97" s="46"/>
      <c r="ASQ97" s="46"/>
      <c r="ASR97" s="46"/>
      <c r="ASS97" s="46"/>
      <c r="AST97" s="46"/>
      <c r="ASU97" s="46"/>
      <c r="ASV97" s="46"/>
      <c r="ASW97" s="46"/>
      <c r="ASX97" s="46"/>
      <c r="ASY97" s="46"/>
      <c r="ASZ97" s="46"/>
      <c r="ATA97" s="46"/>
      <c r="ATB97" s="46"/>
      <c r="ATC97" s="46"/>
      <c r="ATD97" s="46"/>
      <c r="ATE97" s="46"/>
      <c r="ATF97" s="46"/>
      <c r="ATG97" s="46"/>
      <c r="ATH97" s="46"/>
      <c r="ATI97" s="46"/>
      <c r="ATJ97" s="46"/>
      <c r="ATK97" s="46"/>
      <c r="ATL97" s="46"/>
      <c r="ATM97" s="46"/>
      <c r="ATN97" s="46"/>
      <c r="ATO97" s="46"/>
      <c r="ATP97" s="46"/>
      <c r="ATQ97" s="46"/>
      <c r="ATR97" s="46"/>
      <c r="ATS97" s="46"/>
      <c r="ATT97" s="46"/>
      <c r="ATU97" s="46"/>
      <c r="ATV97" s="46"/>
      <c r="ATW97" s="46"/>
      <c r="ATX97" s="46"/>
      <c r="ATY97" s="46"/>
      <c r="ATZ97" s="46"/>
      <c r="AUA97" s="46"/>
      <c r="AUB97" s="46"/>
      <c r="AUC97" s="46"/>
      <c r="AUD97" s="46"/>
      <c r="AUE97" s="46"/>
      <c r="AUF97" s="46"/>
      <c r="AUG97" s="46"/>
      <c r="AUH97" s="46"/>
      <c r="AUI97" s="46"/>
      <c r="AUJ97" s="46"/>
      <c r="AUK97" s="46"/>
      <c r="AUL97" s="46"/>
      <c r="AUM97" s="46"/>
      <c r="AUN97" s="46"/>
      <c r="AUO97" s="46"/>
      <c r="AUP97" s="46"/>
      <c r="AUQ97" s="46"/>
      <c r="AUR97" s="46"/>
      <c r="AUS97" s="46"/>
      <c r="AUT97" s="46"/>
      <c r="AUU97" s="46"/>
      <c r="AUV97" s="46"/>
      <c r="AUW97" s="46"/>
      <c r="AUX97" s="46"/>
      <c r="AUY97" s="46"/>
      <c r="AUZ97" s="46"/>
      <c r="AVA97" s="46"/>
      <c r="AVB97" s="46"/>
      <c r="AVC97" s="46"/>
      <c r="AVD97" s="46"/>
      <c r="AVE97" s="46"/>
      <c r="AVF97" s="46"/>
      <c r="AVG97" s="46"/>
      <c r="AVH97" s="46"/>
      <c r="AVI97" s="46"/>
      <c r="AVJ97" s="46"/>
      <c r="AVK97" s="46"/>
      <c r="AVL97" s="46"/>
      <c r="AVM97" s="46"/>
      <c r="AVN97" s="46"/>
      <c r="AVO97" s="46"/>
      <c r="AVP97" s="46"/>
      <c r="AVQ97" s="46"/>
      <c r="AVR97" s="46"/>
      <c r="AVS97" s="46"/>
      <c r="AVT97" s="46"/>
      <c r="AVU97" s="46"/>
      <c r="AVV97" s="46"/>
      <c r="AVW97" s="46"/>
      <c r="AVX97" s="46"/>
      <c r="AVY97" s="46"/>
      <c r="AVZ97" s="46"/>
      <c r="AWA97" s="46"/>
      <c r="AWB97" s="46"/>
      <c r="AWC97" s="46"/>
      <c r="AWD97" s="46"/>
      <c r="AWE97" s="46"/>
      <c r="AWF97" s="46"/>
      <c r="AWG97" s="46"/>
      <c r="AWH97" s="46"/>
      <c r="AWI97" s="46"/>
      <c r="AWJ97" s="46"/>
      <c r="AWK97" s="46"/>
      <c r="AWL97" s="46"/>
      <c r="AWM97" s="46"/>
      <c r="AWN97" s="46"/>
      <c r="AWO97" s="46"/>
      <c r="AWP97" s="46"/>
      <c r="AWQ97" s="46"/>
      <c r="AWR97" s="46"/>
      <c r="AWS97" s="46"/>
      <c r="AWT97" s="46"/>
      <c r="AWU97" s="46"/>
      <c r="AWV97" s="46"/>
      <c r="AWW97" s="46"/>
      <c r="AWX97" s="46"/>
      <c r="AWY97" s="46"/>
      <c r="AWZ97" s="46"/>
      <c r="AXA97" s="46"/>
      <c r="AXB97" s="46"/>
      <c r="AXC97" s="46"/>
      <c r="AXD97" s="46"/>
      <c r="AXE97" s="46"/>
      <c r="AXF97" s="46"/>
      <c r="AXG97" s="46"/>
      <c r="AXH97" s="46"/>
      <c r="AXI97" s="46"/>
      <c r="AXJ97" s="46"/>
      <c r="AXK97" s="46"/>
      <c r="AXL97" s="46"/>
      <c r="AXM97" s="46"/>
      <c r="AXN97" s="46"/>
      <c r="AXO97" s="46"/>
      <c r="AXP97" s="46"/>
      <c r="AXQ97" s="46"/>
      <c r="AXR97" s="46"/>
      <c r="AXS97" s="46"/>
      <c r="AXT97" s="46"/>
      <c r="AXU97" s="46"/>
      <c r="AXV97" s="46"/>
      <c r="AXW97" s="46"/>
      <c r="AXX97" s="46"/>
      <c r="AXY97" s="46"/>
      <c r="AXZ97" s="46"/>
      <c r="AYA97" s="46"/>
      <c r="AYB97" s="46"/>
      <c r="AYC97" s="46"/>
      <c r="AYD97" s="46"/>
      <c r="AYE97" s="46"/>
      <c r="AYF97" s="46"/>
      <c r="AYG97" s="46"/>
      <c r="AYH97" s="46"/>
      <c r="AYI97" s="46"/>
      <c r="AYJ97" s="46"/>
      <c r="AYK97" s="46"/>
      <c r="AYL97" s="46"/>
      <c r="AYM97" s="46"/>
      <c r="AYN97" s="46"/>
      <c r="AYO97" s="46"/>
      <c r="AYP97" s="46"/>
      <c r="AYQ97" s="46"/>
      <c r="AYR97" s="46"/>
      <c r="AYS97" s="46"/>
      <c r="AYT97" s="46"/>
      <c r="AYU97" s="46"/>
      <c r="AYV97" s="46"/>
      <c r="AYW97" s="46"/>
      <c r="AYX97" s="46"/>
      <c r="AYY97" s="46"/>
      <c r="AYZ97" s="46"/>
      <c r="AZA97" s="46"/>
      <c r="AZB97" s="46"/>
      <c r="AZC97" s="46"/>
      <c r="AZD97" s="46"/>
      <c r="AZE97" s="46"/>
      <c r="AZF97" s="46"/>
      <c r="AZG97" s="46"/>
      <c r="AZH97" s="46"/>
      <c r="AZI97" s="46"/>
      <c r="AZJ97" s="46"/>
      <c r="AZK97" s="46"/>
      <c r="AZL97" s="46"/>
      <c r="AZM97" s="46"/>
      <c r="AZN97" s="46"/>
      <c r="AZO97" s="46"/>
      <c r="AZP97" s="46"/>
      <c r="AZQ97" s="46"/>
      <c r="AZR97" s="46"/>
      <c r="AZS97" s="46"/>
      <c r="AZT97" s="46"/>
      <c r="AZU97" s="46"/>
      <c r="AZV97" s="46"/>
      <c r="AZW97" s="46"/>
      <c r="AZX97" s="46"/>
      <c r="AZY97" s="46"/>
      <c r="AZZ97" s="46"/>
      <c r="BAA97" s="46"/>
      <c r="BAB97" s="46"/>
      <c r="BAC97" s="46"/>
      <c r="BAD97" s="46"/>
      <c r="BAE97" s="46"/>
      <c r="BAF97" s="46"/>
      <c r="BAG97" s="46"/>
      <c r="BAH97" s="46"/>
      <c r="BAI97" s="46"/>
      <c r="BAJ97" s="46"/>
      <c r="BAK97" s="46"/>
      <c r="BAL97" s="46"/>
      <c r="BAM97" s="46"/>
      <c r="BAN97" s="46"/>
      <c r="BAO97" s="46"/>
      <c r="BAP97" s="46"/>
      <c r="BAQ97" s="46"/>
      <c r="BAR97" s="46"/>
      <c r="BAS97" s="46"/>
      <c r="BAT97" s="46"/>
      <c r="BAU97" s="46"/>
      <c r="BAV97" s="46"/>
      <c r="BAW97" s="46"/>
      <c r="BAX97" s="46"/>
      <c r="BAY97" s="46"/>
      <c r="BAZ97" s="46"/>
      <c r="BBA97" s="46"/>
      <c r="BBB97" s="46"/>
      <c r="BBC97" s="46"/>
      <c r="BBD97" s="46"/>
      <c r="BBE97" s="46"/>
      <c r="BBF97" s="46"/>
      <c r="BBG97" s="46"/>
      <c r="BBH97" s="46"/>
      <c r="BBI97" s="46"/>
      <c r="BBJ97" s="46"/>
      <c r="BBK97" s="46"/>
      <c r="BBL97" s="46"/>
      <c r="BBM97" s="46"/>
      <c r="BBN97" s="46"/>
      <c r="BBO97" s="46"/>
      <c r="BBP97" s="46"/>
      <c r="BBQ97" s="46"/>
      <c r="BBR97" s="46"/>
      <c r="BBS97" s="46"/>
      <c r="BBT97" s="46"/>
      <c r="BBU97" s="46"/>
      <c r="BBV97" s="46"/>
      <c r="BBW97" s="46"/>
      <c r="BBX97" s="46"/>
      <c r="BBY97" s="46"/>
      <c r="BBZ97" s="46"/>
      <c r="BCA97" s="46"/>
      <c r="BCB97" s="46"/>
      <c r="BCC97" s="46"/>
      <c r="BCD97" s="46"/>
      <c r="BCE97" s="46"/>
      <c r="BCF97" s="46"/>
      <c r="BCG97" s="46"/>
      <c r="BCH97" s="46"/>
      <c r="BCI97" s="46"/>
      <c r="BCJ97" s="46"/>
      <c r="BCK97" s="46"/>
      <c r="BCL97" s="46"/>
      <c r="BCM97" s="46"/>
      <c r="BCN97" s="46"/>
      <c r="BCO97" s="46"/>
      <c r="BCP97" s="46"/>
      <c r="BCQ97" s="46"/>
      <c r="BCR97" s="46"/>
      <c r="BCS97" s="46"/>
      <c r="BCT97" s="46"/>
      <c r="BCU97" s="46"/>
      <c r="BCV97" s="46"/>
      <c r="BCW97" s="46"/>
      <c r="BCX97" s="46"/>
      <c r="BCY97" s="46"/>
      <c r="BCZ97" s="46"/>
      <c r="BDA97" s="46"/>
      <c r="BDB97" s="46"/>
      <c r="BDC97" s="46"/>
      <c r="BDD97" s="46"/>
      <c r="BDE97" s="46"/>
      <c r="BDF97" s="46"/>
      <c r="BDG97" s="46"/>
      <c r="BDH97" s="46"/>
      <c r="BDI97" s="46"/>
      <c r="BDJ97" s="46"/>
      <c r="BDK97" s="46"/>
      <c r="BDL97" s="46"/>
      <c r="BDM97" s="46"/>
      <c r="BDN97" s="46"/>
      <c r="BDO97" s="46"/>
      <c r="BDP97" s="46"/>
      <c r="BDQ97" s="46"/>
      <c r="BDR97" s="46"/>
      <c r="BDS97" s="46"/>
      <c r="BDT97" s="46"/>
      <c r="BDU97" s="46"/>
      <c r="BDV97" s="46"/>
      <c r="BDW97" s="46"/>
      <c r="BDX97" s="46"/>
      <c r="BDY97" s="46"/>
      <c r="BDZ97" s="46"/>
      <c r="BEA97" s="46"/>
      <c r="BEB97" s="46"/>
      <c r="BEC97" s="46"/>
      <c r="BED97" s="46"/>
      <c r="BEE97" s="46"/>
      <c r="BEF97" s="46"/>
      <c r="BEG97" s="46"/>
      <c r="BEH97" s="46"/>
      <c r="BEI97" s="46"/>
      <c r="BEJ97" s="46"/>
      <c r="BEK97" s="46"/>
      <c r="BEL97" s="46"/>
      <c r="BEM97" s="46"/>
      <c r="BEN97" s="46"/>
      <c r="BEO97" s="46"/>
      <c r="BEP97" s="46"/>
      <c r="BEQ97" s="46"/>
      <c r="BER97" s="46"/>
      <c r="BES97" s="46"/>
      <c r="BET97" s="46"/>
      <c r="BEU97" s="46"/>
      <c r="BEV97" s="46"/>
      <c r="BEW97" s="46"/>
      <c r="BEX97" s="46"/>
      <c r="BEY97" s="46"/>
      <c r="BEZ97" s="46"/>
      <c r="BFA97" s="46"/>
      <c r="BFB97" s="46"/>
      <c r="BFC97" s="46"/>
      <c r="BFD97" s="46"/>
      <c r="BFE97" s="46"/>
      <c r="BFF97" s="46"/>
      <c r="BFG97" s="46"/>
      <c r="BFH97" s="46"/>
      <c r="BFI97" s="46"/>
      <c r="BFJ97" s="46"/>
      <c r="BFK97" s="46"/>
      <c r="BFL97" s="46"/>
      <c r="BFM97" s="46"/>
      <c r="BFN97" s="46"/>
      <c r="BFO97" s="46"/>
      <c r="BFP97" s="46"/>
      <c r="BFQ97" s="46"/>
      <c r="BFR97" s="46"/>
      <c r="BFS97" s="46"/>
      <c r="BFT97" s="46"/>
      <c r="BFU97" s="46"/>
      <c r="BFV97" s="46"/>
      <c r="BFW97" s="46"/>
      <c r="BFX97" s="46"/>
      <c r="BFY97" s="46"/>
      <c r="BFZ97" s="46"/>
      <c r="BGA97" s="46"/>
      <c r="BGB97" s="46"/>
      <c r="BGC97" s="46"/>
      <c r="BGD97" s="46"/>
      <c r="BGE97" s="46"/>
      <c r="BGF97" s="46"/>
      <c r="BGG97" s="46"/>
      <c r="BGH97" s="46"/>
      <c r="BGI97" s="46"/>
      <c r="BGJ97" s="46"/>
      <c r="BGK97" s="46"/>
      <c r="BGL97" s="46"/>
      <c r="BGM97" s="46"/>
      <c r="BGN97" s="46"/>
      <c r="BGO97" s="46"/>
      <c r="BGP97" s="46"/>
      <c r="BGQ97" s="46"/>
      <c r="BGR97" s="46"/>
      <c r="BGS97" s="46"/>
      <c r="BGT97" s="46"/>
      <c r="BGU97" s="46"/>
      <c r="BGV97" s="46"/>
      <c r="BGW97" s="46"/>
      <c r="BGX97" s="46"/>
      <c r="BGY97" s="46"/>
      <c r="BGZ97" s="46"/>
      <c r="BHA97" s="46"/>
      <c r="BHB97" s="46"/>
      <c r="BHC97" s="46"/>
      <c r="BHD97" s="46"/>
      <c r="BHE97" s="46"/>
      <c r="BHF97" s="46"/>
      <c r="BHG97" s="46"/>
      <c r="BHH97" s="46"/>
      <c r="BHI97" s="46"/>
      <c r="BHJ97" s="46"/>
      <c r="BHK97" s="46"/>
      <c r="BHL97" s="46"/>
      <c r="BHM97" s="46"/>
      <c r="BHN97" s="46"/>
      <c r="BHO97" s="46"/>
      <c r="BHP97" s="46"/>
      <c r="BHQ97" s="46"/>
      <c r="BHR97" s="46"/>
      <c r="BHS97" s="46"/>
      <c r="BHT97" s="46"/>
      <c r="BHU97" s="46"/>
      <c r="BHV97" s="46"/>
      <c r="BHW97" s="46"/>
      <c r="BHX97" s="46"/>
      <c r="BHY97" s="46"/>
      <c r="BHZ97" s="46"/>
      <c r="BIA97" s="46"/>
      <c r="BIB97" s="46"/>
      <c r="BIC97" s="46"/>
      <c r="BID97" s="46"/>
      <c r="BIE97" s="46"/>
      <c r="BIF97" s="46"/>
      <c r="BIG97" s="46"/>
      <c r="BIH97" s="46"/>
      <c r="BII97" s="46"/>
      <c r="BIJ97" s="46"/>
      <c r="BIK97" s="46"/>
      <c r="BIL97" s="46"/>
      <c r="BIM97" s="46"/>
      <c r="BIN97" s="46"/>
      <c r="BIO97" s="46"/>
      <c r="BIP97" s="46"/>
      <c r="BIQ97" s="46"/>
      <c r="BIR97" s="46"/>
      <c r="BIS97" s="46"/>
      <c r="BIT97" s="46"/>
      <c r="BIU97" s="46"/>
      <c r="BIV97" s="46"/>
      <c r="BIW97" s="46"/>
      <c r="BIX97" s="46"/>
      <c r="BIY97" s="46"/>
      <c r="BIZ97" s="46"/>
      <c r="BJA97" s="46"/>
      <c r="BJB97" s="46"/>
      <c r="BJC97" s="46"/>
      <c r="BJD97" s="46"/>
      <c r="BJE97" s="46"/>
      <c r="BJF97" s="46"/>
      <c r="BJG97" s="46"/>
      <c r="BJH97" s="46"/>
      <c r="BJI97" s="46"/>
      <c r="BJJ97" s="46"/>
      <c r="BJK97" s="46"/>
      <c r="BJL97" s="46"/>
      <c r="BJM97" s="46"/>
      <c r="BJN97" s="46"/>
      <c r="BJO97" s="46"/>
      <c r="BJP97" s="46"/>
      <c r="BJQ97" s="46"/>
      <c r="BJR97" s="46"/>
      <c r="BJS97" s="46"/>
      <c r="BJT97" s="46"/>
      <c r="BJU97" s="46"/>
      <c r="BJV97" s="46"/>
      <c r="BJW97" s="46"/>
      <c r="BJX97" s="46"/>
      <c r="BJY97" s="46"/>
      <c r="BJZ97" s="46"/>
      <c r="BKA97" s="46"/>
      <c r="BKB97" s="46"/>
      <c r="BKC97" s="46"/>
      <c r="BKD97" s="46"/>
      <c r="BKE97" s="46"/>
      <c r="BKF97" s="46"/>
      <c r="BKG97" s="46"/>
      <c r="BKH97" s="46"/>
      <c r="BKI97" s="46"/>
      <c r="BKJ97" s="46"/>
      <c r="BKK97" s="46"/>
      <c r="BKL97" s="46"/>
      <c r="BKM97" s="46"/>
      <c r="BKN97" s="46"/>
      <c r="BKO97" s="46"/>
      <c r="BKP97" s="46"/>
      <c r="BKQ97" s="46"/>
      <c r="BKR97" s="46"/>
      <c r="BKS97" s="46"/>
      <c r="BKT97" s="46"/>
      <c r="BKU97" s="46"/>
      <c r="BKV97" s="46"/>
      <c r="BKW97" s="46"/>
      <c r="BKX97" s="46"/>
      <c r="BKY97" s="46"/>
      <c r="BKZ97" s="46"/>
      <c r="BLA97" s="46"/>
      <c r="BLB97" s="46"/>
      <c r="BLC97" s="46"/>
      <c r="BLD97" s="46"/>
      <c r="BLE97" s="46"/>
      <c r="BLF97" s="46"/>
      <c r="BLG97" s="46"/>
      <c r="BLH97" s="46"/>
      <c r="BLI97" s="46"/>
      <c r="BLJ97" s="46"/>
      <c r="BLK97" s="46"/>
      <c r="BLL97" s="46"/>
      <c r="BLM97" s="46"/>
      <c r="BLN97" s="46"/>
      <c r="BLO97" s="46"/>
      <c r="BLP97" s="46"/>
      <c r="BLQ97" s="46"/>
      <c r="BLR97" s="46"/>
      <c r="BLS97" s="46"/>
      <c r="BLT97" s="46"/>
      <c r="BLU97" s="46"/>
      <c r="BLV97" s="46"/>
      <c r="BLW97" s="46"/>
      <c r="BLX97" s="46"/>
      <c r="BLY97" s="46"/>
      <c r="BLZ97" s="46"/>
      <c r="BMA97" s="46"/>
      <c r="BMB97" s="46"/>
      <c r="BMC97" s="46"/>
      <c r="BMD97" s="46"/>
      <c r="BME97" s="46"/>
      <c r="BMF97" s="46"/>
      <c r="BMG97" s="46"/>
      <c r="BMH97" s="46"/>
      <c r="BMI97" s="46"/>
      <c r="BMJ97" s="46"/>
      <c r="BMK97" s="46"/>
      <c r="BML97" s="46"/>
      <c r="BMM97" s="46"/>
      <c r="BMN97" s="46"/>
      <c r="BMO97" s="46"/>
      <c r="BMP97" s="46"/>
      <c r="BMQ97" s="46"/>
      <c r="BMR97" s="46"/>
      <c r="BMS97" s="46"/>
      <c r="BMT97" s="46"/>
      <c r="BMU97" s="46"/>
      <c r="BMV97" s="46"/>
      <c r="BMW97" s="46"/>
      <c r="BMX97" s="46"/>
      <c r="BMY97" s="46"/>
      <c r="BMZ97" s="46"/>
      <c r="BNA97" s="46"/>
      <c r="BNB97" s="46"/>
      <c r="BNC97" s="46"/>
      <c r="BND97" s="46"/>
      <c r="BNE97" s="46"/>
      <c r="BNF97" s="46"/>
      <c r="BNG97" s="46"/>
      <c r="BNH97" s="46"/>
      <c r="BNI97" s="46"/>
      <c r="BNJ97" s="46"/>
      <c r="BNK97" s="46"/>
      <c r="BNL97" s="46"/>
      <c r="BNM97" s="46"/>
      <c r="BNN97" s="46"/>
      <c r="BNO97" s="46"/>
      <c r="BNP97" s="46"/>
      <c r="BNQ97" s="46"/>
      <c r="BNR97" s="46"/>
      <c r="BNS97" s="46"/>
      <c r="BNT97" s="46"/>
      <c r="BNU97" s="46"/>
      <c r="BNV97" s="46"/>
      <c r="BNW97" s="46"/>
      <c r="BNX97" s="46"/>
      <c r="BNY97" s="46"/>
      <c r="BNZ97" s="46"/>
      <c r="BOA97" s="46"/>
      <c r="BOB97" s="46"/>
      <c r="BOC97" s="46"/>
      <c r="BOD97" s="46"/>
      <c r="BOE97" s="46"/>
      <c r="BOF97" s="46"/>
      <c r="BOG97" s="46"/>
      <c r="BOH97" s="46"/>
      <c r="BOI97" s="46"/>
      <c r="BOJ97" s="46"/>
      <c r="BOK97" s="46"/>
      <c r="BOL97" s="46"/>
      <c r="BOM97" s="46"/>
      <c r="BON97" s="46"/>
      <c r="BOO97" s="46"/>
      <c r="BOP97" s="46"/>
      <c r="BOQ97" s="46"/>
      <c r="BOR97" s="46"/>
      <c r="BOS97" s="46"/>
      <c r="BOT97" s="46"/>
      <c r="BOU97" s="46"/>
      <c r="BOV97" s="46"/>
      <c r="BOW97" s="46"/>
      <c r="BOX97" s="46"/>
      <c r="BOY97" s="46"/>
      <c r="BOZ97" s="46"/>
      <c r="BPA97" s="46"/>
      <c r="BPB97" s="46"/>
      <c r="BPC97" s="46"/>
      <c r="BPD97" s="46"/>
      <c r="BPE97" s="46"/>
      <c r="BPF97" s="46"/>
      <c r="BPG97" s="46"/>
      <c r="BPH97" s="46"/>
      <c r="BPI97" s="46"/>
      <c r="BPJ97" s="46"/>
      <c r="BPK97" s="46"/>
      <c r="BPL97" s="46"/>
      <c r="BPM97" s="46"/>
      <c r="BPN97" s="46"/>
      <c r="BPO97" s="46"/>
      <c r="BPP97" s="46"/>
      <c r="BPQ97" s="46"/>
      <c r="BPR97" s="46"/>
      <c r="BPS97" s="46"/>
      <c r="BPT97" s="46"/>
      <c r="BPU97" s="46"/>
      <c r="BPV97" s="46"/>
      <c r="BPW97" s="46"/>
      <c r="BPX97" s="46"/>
      <c r="BPY97" s="46"/>
      <c r="BPZ97" s="46"/>
      <c r="BQA97" s="46"/>
      <c r="BQB97" s="46"/>
      <c r="BQC97" s="46"/>
      <c r="BQD97" s="46"/>
      <c r="BQE97" s="46"/>
      <c r="BQF97" s="46"/>
      <c r="BQG97" s="46"/>
      <c r="BQH97" s="46"/>
      <c r="BQI97" s="46"/>
      <c r="BQJ97" s="46"/>
      <c r="BQK97" s="46"/>
      <c r="BQL97" s="46"/>
      <c r="BQM97" s="46"/>
      <c r="BQN97" s="46"/>
      <c r="BQO97" s="46"/>
      <c r="BQP97" s="46"/>
      <c r="BQQ97" s="46"/>
      <c r="BQR97" s="46"/>
      <c r="BQS97" s="46"/>
      <c r="BQT97" s="46"/>
      <c r="BQU97" s="46"/>
      <c r="BQV97" s="46"/>
      <c r="BQW97" s="46"/>
      <c r="BQX97" s="46"/>
      <c r="BQY97" s="46"/>
      <c r="BQZ97" s="46"/>
      <c r="BRA97" s="46"/>
      <c r="BRB97" s="46"/>
      <c r="BRC97" s="46"/>
      <c r="BRD97" s="46"/>
      <c r="BRE97" s="46"/>
      <c r="BRF97" s="46"/>
      <c r="BRG97" s="46"/>
      <c r="BRH97" s="46"/>
      <c r="BRI97" s="46"/>
      <c r="BRJ97" s="46"/>
      <c r="BRK97" s="46"/>
      <c r="BRL97" s="46"/>
      <c r="BRM97" s="46"/>
      <c r="BRN97" s="46"/>
      <c r="BRO97" s="46"/>
      <c r="BRP97" s="46"/>
      <c r="BRQ97" s="46"/>
      <c r="BRR97" s="46"/>
      <c r="BRS97" s="46"/>
      <c r="BRT97" s="46"/>
      <c r="BRU97" s="46"/>
      <c r="BRV97" s="46"/>
      <c r="BRW97" s="46"/>
      <c r="BRX97" s="46"/>
      <c r="BRY97" s="46"/>
      <c r="BRZ97" s="46"/>
      <c r="BSA97" s="46"/>
      <c r="BSB97" s="46"/>
      <c r="BSC97" s="46"/>
      <c r="BSD97" s="46"/>
      <c r="BSE97" s="46"/>
      <c r="BSF97" s="46"/>
      <c r="BSG97" s="46"/>
      <c r="BSH97" s="46"/>
      <c r="BSI97" s="46"/>
      <c r="BSJ97" s="46"/>
      <c r="BSK97" s="46"/>
      <c r="BSL97" s="46"/>
      <c r="BSM97" s="46"/>
      <c r="BSN97" s="46"/>
      <c r="BSO97" s="46"/>
      <c r="BSP97" s="46"/>
      <c r="BSQ97" s="46"/>
      <c r="BSR97" s="46"/>
      <c r="BSS97" s="46"/>
      <c r="BST97" s="46"/>
      <c r="BSU97" s="46"/>
      <c r="BSV97" s="46"/>
      <c r="BSW97" s="46"/>
      <c r="BSX97" s="46"/>
      <c r="BSY97" s="46"/>
      <c r="BSZ97" s="46"/>
      <c r="BTA97" s="46"/>
      <c r="BTB97" s="46"/>
      <c r="BTC97" s="46"/>
      <c r="BTD97" s="46"/>
      <c r="BTE97" s="46"/>
      <c r="BTF97" s="46"/>
      <c r="BTG97" s="46"/>
      <c r="BTH97" s="46"/>
      <c r="BTI97" s="46"/>
      <c r="BTJ97" s="46"/>
      <c r="BTK97" s="46"/>
      <c r="BTL97" s="46"/>
      <c r="BTM97" s="46"/>
      <c r="BTN97" s="46"/>
      <c r="BTO97" s="46"/>
      <c r="BTP97" s="46"/>
      <c r="BTQ97" s="46"/>
      <c r="BTR97" s="46"/>
      <c r="BTS97" s="46"/>
      <c r="BTT97" s="46"/>
      <c r="BTU97" s="46"/>
      <c r="BTV97" s="46"/>
      <c r="BTW97" s="46"/>
      <c r="BTX97" s="46"/>
      <c r="BTY97" s="46"/>
      <c r="BTZ97" s="46"/>
      <c r="BUA97" s="46"/>
      <c r="BUB97" s="46"/>
      <c r="BUC97" s="46"/>
      <c r="BUD97" s="46"/>
      <c r="BUE97" s="46"/>
      <c r="BUF97" s="46"/>
      <c r="BUG97" s="46"/>
      <c r="BUH97" s="46"/>
      <c r="BUI97" s="46"/>
      <c r="BUJ97" s="46"/>
      <c r="BUK97" s="46"/>
      <c r="BUL97" s="46"/>
      <c r="BUM97" s="46"/>
      <c r="BUN97" s="46"/>
      <c r="BUO97" s="46"/>
      <c r="BUP97" s="46"/>
      <c r="BUQ97" s="46"/>
      <c r="BUR97" s="46"/>
      <c r="BUS97" s="46"/>
      <c r="BUT97" s="46"/>
      <c r="BUU97" s="46"/>
      <c r="BUV97" s="46"/>
      <c r="BUW97" s="46"/>
      <c r="BUX97" s="46"/>
      <c r="BUY97" s="46"/>
      <c r="BUZ97" s="46"/>
      <c r="BVA97" s="46"/>
      <c r="BVB97" s="46"/>
      <c r="BVC97" s="46"/>
      <c r="BVD97" s="46"/>
      <c r="BVE97" s="46"/>
      <c r="BVF97" s="46"/>
      <c r="BVG97" s="46"/>
      <c r="BVH97" s="46"/>
      <c r="BVI97" s="46"/>
      <c r="BVJ97" s="46"/>
      <c r="BVK97" s="46"/>
      <c r="BVL97" s="46"/>
      <c r="BVM97" s="46"/>
      <c r="BVN97" s="46"/>
      <c r="BVO97" s="46"/>
      <c r="BVP97" s="46"/>
      <c r="BVQ97" s="46"/>
      <c r="BVR97" s="46"/>
      <c r="BVS97" s="46"/>
      <c r="BVT97" s="46"/>
      <c r="BVU97" s="46"/>
      <c r="BVV97" s="46"/>
      <c r="BVW97" s="46"/>
      <c r="BVX97" s="46"/>
      <c r="BVY97" s="46"/>
      <c r="BVZ97" s="46"/>
      <c r="BWA97" s="46"/>
      <c r="BWB97" s="46"/>
      <c r="BWC97" s="46"/>
      <c r="BWD97" s="46"/>
      <c r="BWE97" s="46"/>
      <c r="BWF97" s="46"/>
      <c r="BWG97" s="46"/>
      <c r="BWH97" s="46"/>
      <c r="BWI97" s="46"/>
      <c r="BWJ97" s="46"/>
      <c r="BWK97" s="46"/>
      <c r="BWL97" s="46"/>
      <c r="BWM97" s="46"/>
      <c r="BWN97" s="46"/>
      <c r="BWO97" s="46"/>
      <c r="BWP97" s="46"/>
      <c r="BWQ97" s="46"/>
      <c r="BWR97" s="46"/>
      <c r="BWS97" s="46"/>
      <c r="BWT97" s="46"/>
      <c r="BWU97" s="46"/>
      <c r="BWV97" s="46"/>
      <c r="BWW97" s="46"/>
      <c r="BWX97" s="46"/>
      <c r="BWY97" s="46"/>
      <c r="BWZ97" s="46"/>
      <c r="BXA97" s="46"/>
      <c r="BXB97" s="46"/>
      <c r="BXC97" s="46"/>
      <c r="BXD97" s="46"/>
      <c r="BXE97" s="46"/>
      <c r="BXF97" s="46"/>
      <c r="BXG97" s="46"/>
      <c r="BXH97" s="46"/>
      <c r="BXI97" s="46"/>
      <c r="BXJ97" s="46"/>
      <c r="BXK97" s="46"/>
      <c r="BXL97" s="46"/>
      <c r="BXM97" s="46"/>
      <c r="BXN97" s="46"/>
      <c r="BXO97" s="46"/>
      <c r="BXP97" s="46"/>
      <c r="BXQ97" s="46"/>
      <c r="BXR97" s="46"/>
      <c r="BXS97" s="46"/>
      <c r="BXT97" s="46"/>
      <c r="BXU97" s="46"/>
      <c r="BXV97" s="46"/>
      <c r="BXW97" s="46"/>
      <c r="BXX97" s="46"/>
      <c r="BXY97" s="46"/>
      <c r="BXZ97" s="46"/>
      <c r="BYA97" s="46"/>
      <c r="BYB97" s="46"/>
      <c r="BYC97" s="46"/>
      <c r="BYD97" s="46"/>
      <c r="BYE97" s="46"/>
      <c r="BYF97" s="46"/>
      <c r="BYG97" s="46"/>
      <c r="BYH97" s="46"/>
      <c r="BYI97" s="46"/>
      <c r="BYJ97" s="46"/>
      <c r="BYK97" s="46"/>
      <c r="BYL97" s="46"/>
      <c r="BYM97" s="46"/>
      <c r="BYN97" s="46"/>
      <c r="BYO97" s="46"/>
      <c r="BYP97" s="46"/>
      <c r="BYQ97" s="46"/>
      <c r="BYR97" s="46"/>
      <c r="BYS97" s="46"/>
      <c r="BYT97" s="46"/>
      <c r="BYU97" s="46"/>
      <c r="BYV97" s="46"/>
      <c r="BYW97" s="46"/>
      <c r="BYX97" s="46"/>
      <c r="BYY97" s="46"/>
      <c r="BYZ97" s="46"/>
      <c r="BZA97" s="46"/>
      <c r="BZB97" s="46"/>
      <c r="BZC97" s="46"/>
      <c r="BZD97" s="46"/>
      <c r="BZE97" s="46"/>
      <c r="BZF97" s="46"/>
      <c r="BZG97" s="46"/>
      <c r="BZH97" s="46"/>
      <c r="BZI97" s="46"/>
      <c r="BZJ97" s="46"/>
      <c r="BZK97" s="46"/>
      <c r="BZL97" s="46"/>
      <c r="BZM97" s="46"/>
      <c r="BZN97" s="46"/>
      <c r="BZO97" s="46"/>
      <c r="BZP97" s="46"/>
      <c r="BZQ97" s="46"/>
      <c r="BZR97" s="46"/>
      <c r="BZS97" s="46"/>
      <c r="BZT97" s="46"/>
      <c r="BZU97" s="46"/>
      <c r="BZV97" s="46"/>
      <c r="BZW97" s="46"/>
      <c r="BZX97" s="46"/>
      <c r="BZY97" s="46"/>
      <c r="BZZ97" s="46"/>
      <c r="CAA97" s="46"/>
      <c r="CAB97" s="46"/>
      <c r="CAC97" s="46"/>
      <c r="CAD97" s="46"/>
      <c r="CAE97" s="46"/>
      <c r="CAF97" s="46"/>
      <c r="CAG97" s="46"/>
      <c r="CAH97" s="46"/>
      <c r="CAI97" s="46"/>
      <c r="CAJ97" s="46"/>
      <c r="CAK97" s="46"/>
      <c r="CAL97" s="46"/>
      <c r="CAM97" s="46"/>
      <c r="CAN97" s="46"/>
      <c r="CAO97" s="46"/>
      <c r="CAP97" s="46"/>
      <c r="CAQ97" s="46"/>
      <c r="CAR97" s="46"/>
      <c r="CAS97" s="46"/>
      <c r="CAT97" s="46"/>
      <c r="CAU97" s="46"/>
      <c r="CAV97" s="46"/>
      <c r="CAW97" s="46"/>
      <c r="CAX97" s="46"/>
      <c r="CAY97" s="46"/>
      <c r="CAZ97" s="46"/>
      <c r="CBA97" s="46"/>
      <c r="CBB97" s="46"/>
      <c r="CBC97" s="46"/>
      <c r="CBD97" s="46"/>
      <c r="CBE97" s="46"/>
      <c r="CBF97" s="46"/>
      <c r="CBG97" s="46"/>
      <c r="CBH97" s="46"/>
      <c r="CBI97" s="46"/>
      <c r="CBJ97" s="46"/>
      <c r="CBK97" s="46"/>
      <c r="CBL97" s="46"/>
      <c r="CBM97" s="46"/>
      <c r="CBN97" s="46"/>
      <c r="CBO97" s="46"/>
      <c r="CBP97" s="46"/>
      <c r="CBQ97" s="46"/>
      <c r="CBR97" s="46"/>
      <c r="CBS97" s="46"/>
      <c r="CBT97" s="46"/>
      <c r="CBU97" s="46"/>
      <c r="CBV97" s="46"/>
      <c r="CBW97" s="46"/>
      <c r="CBX97" s="46"/>
      <c r="CBY97" s="46"/>
      <c r="CBZ97" s="46"/>
      <c r="CCA97" s="46"/>
      <c r="CCB97" s="46"/>
      <c r="CCC97" s="46"/>
      <c r="CCD97" s="46"/>
      <c r="CCE97" s="46"/>
      <c r="CCF97" s="46"/>
      <c r="CCG97" s="46"/>
      <c r="CCH97" s="46"/>
      <c r="CCI97" s="46"/>
      <c r="CCJ97" s="46"/>
      <c r="CCK97" s="46"/>
      <c r="CCL97" s="46"/>
      <c r="CCM97" s="46"/>
      <c r="CCN97" s="46"/>
      <c r="CCO97" s="46"/>
      <c r="CCP97" s="46"/>
      <c r="CCQ97" s="46"/>
      <c r="CCR97" s="46"/>
      <c r="CCS97" s="46"/>
      <c r="CCT97" s="46"/>
      <c r="CCU97" s="46"/>
      <c r="CCV97" s="46"/>
      <c r="CCW97" s="46"/>
      <c r="CCX97" s="46"/>
      <c r="CCY97" s="46"/>
      <c r="CCZ97" s="46"/>
      <c r="CDA97" s="46"/>
      <c r="CDB97" s="46"/>
      <c r="CDC97" s="46"/>
      <c r="CDD97" s="46"/>
      <c r="CDE97" s="46"/>
      <c r="CDF97" s="46"/>
      <c r="CDG97" s="46"/>
      <c r="CDH97" s="46"/>
      <c r="CDI97" s="46"/>
      <c r="CDJ97" s="46"/>
      <c r="CDK97" s="46"/>
      <c r="CDL97" s="46"/>
      <c r="CDM97" s="46"/>
      <c r="CDN97" s="46"/>
      <c r="CDO97" s="46"/>
      <c r="CDP97" s="46"/>
      <c r="CDQ97" s="46"/>
      <c r="CDR97" s="46"/>
      <c r="CDS97" s="46"/>
      <c r="CDT97" s="46"/>
      <c r="CDU97" s="46"/>
      <c r="CDV97" s="46"/>
      <c r="CDW97" s="46"/>
      <c r="CDX97" s="46"/>
      <c r="CDY97" s="46"/>
      <c r="CDZ97" s="46"/>
      <c r="CEA97" s="46"/>
      <c r="CEB97" s="46"/>
      <c r="CEC97" s="46"/>
      <c r="CED97" s="46"/>
      <c r="CEE97" s="46"/>
      <c r="CEF97" s="46"/>
      <c r="CEG97" s="46"/>
      <c r="CEH97" s="46"/>
      <c r="CEI97" s="46"/>
      <c r="CEJ97" s="46"/>
      <c r="CEK97" s="46"/>
      <c r="CEL97" s="46"/>
      <c r="CEM97" s="46"/>
      <c r="CEN97" s="46"/>
      <c r="CEO97" s="46"/>
      <c r="CEP97" s="46"/>
      <c r="CEQ97" s="46"/>
      <c r="CER97" s="46"/>
      <c r="CES97" s="46"/>
      <c r="CET97" s="46"/>
      <c r="CEU97" s="46"/>
      <c r="CEV97" s="46"/>
      <c r="CEW97" s="46"/>
      <c r="CEX97" s="46"/>
      <c r="CEY97" s="46"/>
      <c r="CEZ97" s="46"/>
      <c r="CFA97" s="46"/>
      <c r="CFB97" s="46"/>
      <c r="CFC97" s="46"/>
      <c r="CFD97" s="46"/>
      <c r="CFE97" s="46"/>
      <c r="CFF97" s="46"/>
      <c r="CFG97" s="46"/>
      <c r="CFH97" s="46"/>
      <c r="CFI97" s="46"/>
      <c r="CFJ97" s="46"/>
      <c r="CFK97" s="46"/>
      <c r="CFL97" s="46"/>
      <c r="CFM97" s="46"/>
      <c r="CFN97" s="46"/>
      <c r="CFO97" s="46"/>
      <c r="CFP97" s="46"/>
      <c r="CFQ97" s="46"/>
      <c r="CFR97" s="46"/>
      <c r="CFS97" s="46"/>
      <c r="CFT97" s="46"/>
      <c r="CFU97" s="46"/>
      <c r="CFV97" s="46"/>
      <c r="CFW97" s="46"/>
      <c r="CFX97" s="46"/>
      <c r="CFY97" s="46"/>
      <c r="CFZ97" s="46"/>
      <c r="CGA97" s="46"/>
      <c r="CGB97" s="46"/>
      <c r="CGC97" s="46"/>
      <c r="CGD97" s="46"/>
      <c r="CGE97" s="46"/>
      <c r="CGF97" s="46"/>
      <c r="CGG97" s="46"/>
      <c r="CGH97" s="46"/>
      <c r="CGI97" s="46"/>
      <c r="CGJ97" s="46"/>
      <c r="CGK97" s="46"/>
      <c r="CGL97" s="46"/>
      <c r="CGM97" s="46"/>
      <c r="CGN97" s="46"/>
      <c r="CGO97" s="46"/>
      <c r="CGP97" s="46"/>
      <c r="CGQ97" s="46"/>
      <c r="CGR97" s="46"/>
      <c r="CGS97" s="46"/>
      <c r="CGT97" s="46"/>
      <c r="CGU97" s="46"/>
      <c r="CGV97" s="46"/>
      <c r="CGW97" s="46"/>
      <c r="CGX97" s="46"/>
      <c r="CGY97" s="46"/>
      <c r="CGZ97" s="46"/>
      <c r="CHA97" s="46"/>
      <c r="CHB97" s="46"/>
      <c r="CHC97" s="46"/>
      <c r="CHD97" s="46"/>
      <c r="CHE97" s="46"/>
      <c r="CHF97" s="46"/>
      <c r="CHG97" s="46"/>
      <c r="CHH97" s="46"/>
      <c r="CHI97" s="46"/>
      <c r="CHJ97" s="46"/>
      <c r="CHK97" s="46"/>
      <c r="CHL97" s="46"/>
      <c r="CHM97" s="46"/>
      <c r="CHN97" s="46"/>
      <c r="CHO97" s="46"/>
      <c r="CHP97" s="46"/>
      <c r="CHQ97" s="46"/>
      <c r="CHR97" s="46"/>
      <c r="CHS97" s="46"/>
      <c r="CHT97" s="46"/>
      <c r="CHU97" s="46"/>
      <c r="CHV97" s="46"/>
      <c r="CHW97" s="46"/>
      <c r="CHX97" s="46"/>
      <c r="CHY97" s="46"/>
      <c r="CHZ97" s="46"/>
      <c r="CIA97" s="46"/>
      <c r="CIB97" s="46"/>
      <c r="CIC97" s="46"/>
      <c r="CID97" s="46"/>
      <c r="CIE97" s="46"/>
      <c r="CIF97" s="46"/>
      <c r="CIG97" s="46"/>
      <c r="CIH97" s="46"/>
      <c r="CII97" s="46"/>
      <c r="CIJ97" s="46"/>
      <c r="CIK97" s="46"/>
      <c r="CIL97" s="46"/>
      <c r="CIM97" s="46"/>
      <c r="CIN97" s="46"/>
      <c r="CIO97" s="46"/>
      <c r="CIP97" s="46"/>
      <c r="CIQ97" s="46"/>
      <c r="CIR97" s="46"/>
      <c r="CIS97" s="46"/>
      <c r="CIT97" s="46"/>
      <c r="CIU97" s="46"/>
      <c r="CIV97" s="46"/>
      <c r="CIW97" s="46"/>
      <c r="CIX97" s="46"/>
      <c r="CIY97" s="46"/>
      <c r="CIZ97" s="46"/>
      <c r="CJA97" s="46"/>
      <c r="CJB97" s="46"/>
      <c r="CJC97" s="46"/>
      <c r="CJD97" s="46"/>
      <c r="CJE97" s="46"/>
      <c r="CJF97" s="46"/>
      <c r="CJG97" s="46"/>
      <c r="CJH97" s="46"/>
      <c r="CJI97" s="46"/>
      <c r="CJJ97" s="46"/>
      <c r="CJK97" s="46"/>
      <c r="CJL97" s="46"/>
      <c r="CJM97" s="46"/>
      <c r="CJN97" s="46"/>
      <c r="CJO97" s="46"/>
      <c r="CJP97" s="46"/>
      <c r="CJQ97" s="46"/>
      <c r="CJR97" s="46"/>
      <c r="CJS97" s="46"/>
      <c r="CJT97" s="46"/>
      <c r="CJU97" s="46"/>
      <c r="CJV97" s="46"/>
      <c r="CJW97" s="46"/>
      <c r="CJX97" s="46"/>
      <c r="CJY97" s="46"/>
      <c r="CJZ97" s="46"/>
      <c r="CKA97" s="46"/>
      <c r="CKB97" s="46"/>
      <c r="CKC97" s="46"/>
      <c r="CKD97" s="46"/>
      <c r="CKE97" s="46"/>
      <c r="CKF97" s="46"/>
      <c r="CKG97" s="46"/>
      <c r="CKH97" s="46"/>
      <c r="CKI97" s="46"/>
      <c r="CKJ97" s="46"/>
      <c r="CKK97" s="46"/>
      <c r="CKL97" s="46"/>
      <c r="CKM97" s="46"/>
      <c r="CKN97" s="46"/>
      <c r="CKO97" s="46"/>
      <c r="CKP97" s="46"/>
      <c r="CKQ97" s="46"/>
      <c r="CKR97" s="46"/>
      <c r="CKS97" s="46"/>
      <c r="CKT97" s="46"/>
      <c r="CKU97" s="46"/>
      <c r="CKV97" s="46"/>
      <c r="CKW97" s="46"/>
      <c r="CKX97" s="46"/>
      <c r="CKY97" s="46"/>
      <c r="CKZ97" s="46"/>
      <c r="CLA97" s="46"/>
      <c r="CLB97" s="46"/>
      <c r="CLC97" s="46"/>
      <c r="CLD97" s="46"/>
      <c r="CLE97" s="46"/>
      <c r="CLF97" s="46"/>
      <c r="CLG97" s="46"/>
      <c r="CLH97" s="46"/>
      <c r="CLI97" s="46"/>
      <c r="CLJ97" s="46"/>
      <c r="CLK97" s="46"/>
      <c r="CLL97" s="46"/>
      <c r="CLM97" s="46"/>
      <c r="CLN97" s="46"/>
      <c r="CLO97" s="46"/>
      <c r="CLP97" s="46"/>
      <c r="CLQ97" s="46"/>
      <c r="CLR97" s="46"/>
      <c r="CLS97" s="46"/>
      <c r="CLT97" s="46"/>
      <c r="CLU97" s="46"/>
      <c r="CLV97" s="46"/>
      <c r="CLW97" s="46"/>
      <c r="CLX97" s="46"/>
      <c r="CLY97" s="46"/>
      <c r="CLZ97" s="46"/>
      <c r="CMA97" s="46"/>
      <c r="CMB97" s="46"/>
      <c r="CMC97" s="46"/>
      <c r="CMD97" s="46"/>
      <c r="CME97" s="46"/>
      <c r="CMF97" s="46"/>
      <c r="CMG97" s="46"/>
      <c r="CMH97" s="46"/>
      <c r="CMI97" s="46"/>
      <c r="CMJ97" s="46"/>
      <c r="CMK97" s="46"/>
      <c r="CML97" s="46"/>
      <c r="CMM97" s="46"/>
      <c r="CMN97" s="46"/>
      <c r="CMO97" s="46"/>
      <c r="CMP97" s="46"/>
      <c r="CMQ97" s="46"/>
      <c r="CMR97" s="46"/>
      <c r="CMS97" s="46"/>
      <c r="CMT97" s="46"/>
      <c r="CMU97" s="46"/>
      <c r="CMV97" s="46"/>
      <c r="CMW97" s="46"/>
      <c r="CMX97" s="46"/>
      <c r="CMY97" s="46"/>
      <c r="CMZ97" s="46"/>
      <c r="CNA97" s="46"/>
      <c r="CNB97" s="46"/>
      <c r="CNC97" s="46"/>
      <c r="CND97" s="46"/>
      <c r="CNE97" s="46"/>
      <c r="CNF97" s="46"/>
      <c r="CNG97" s="46"/>
      <c r="CNH97" s="46"/>
      <c r="CNI97" s="46"/>
      <c r="CNJ97" s="46"/>
      <c r="CNK97" s="46"/>
      <c r="CNL97" s="46"/>
      <c r="CNM97" s="46"/>
      <c r="CNN97" s="46"/>
      <c r="CNO97" s="46"/>
      <c r="CNP97" s="46"/>
      <c r="CNQ97" s="46"/>
      <c r="CNR97" s="46"/>
      <c r="CNS97" s="46"/>
      <c r="CNT97" s="46"/>
      <c r="CNU97" s="46"/>
      <c r="CNV97" s="46"/>
      <c r="CNW97" s="46"/>
      <c r="CNX97" s="46"/>
      <c r="CNY97" s="46"/>
      <c r="CNZ97" s="46"/>
      <c r="COA97" s="46"/>
      <c r="COB97" s="46"/>
      <c r="COC97" s="46"/>
      <c r="COD97" s="46"/>
      <c r="COE97" s="46"/>
      <c r="COF97" s="46"/>
      <c r="COG97" s="46"/>
      <c r="COH97" s="46"/>
      <c r="COI97" s="46"/>
      <c r="COJ97" s="46"/>
      <c r="COK97" s="46"/>
      <c r="COL97" s="46"/>
      <c r="COM97" s="46"/>
      <c r="CON97" s="46"/>
      <c r="COO97" s="46"/>
      <c r="COP97" s="46"/>
      <c r="COQ97" s="46"/>
      <c r="COR97" s="46"/>
      <c r="COS97" s="46"/>
      <c r="COT97" s="46"/>
      <c r="COU97" s="46"/>
      <c r="COV97" s="46"/>
      <c r="COW97" s="46"/>
      <c r="COX97" s="46"/>
      <c r="COY97" s="46"/>
      <c r="COZ97" s="46"/>
      <c r="CPA97" s="46"/>
      <c r="CPB97" s="46"/>
      <c r="CPC97" s="46"/>
      <c r="CPD97" s="46"/>
      <c r="CPE97" s="46"/>
      <c r="CPF97" s="46"/>
      <c r="CPG97" s="46"/>
      <c r="CPH97" s="46"/>
      <c r="CPI97" s="46"/>
      <c r="CPJ97" s="46"/>
      <c r="CPK97" s="46"/>
      <c r="CPL97" s="46"/>
      <c r="CPM97" s="46"/>
      <c r="CPN97" s="46"/>
      <c r="CPO97" s="46"/>
      <c r="CPP97" s="46"/>
      <c r="CPQ97" s="46"/>
      <c r="CPR97" s="46"/>
      <c r="CPS97" s="46"/>
      <c r="CPT97" s="46"/>
      <c r="CPU97" s="46"/>
      <c r="CPV97" s="46"/>
      <c r="CPW97" s="46"/>
      <c r="CPX97" s="46"/>
      <c r="CPY97" s="46"/>
      <c r="CPZ97" s="46"/>
      <c r="CQA97" s="46"/>
      <c r="CQB97" s="46"/>
      <c r="CQC97" s="46"/>
      <c r="CQD97" s="46"/>
      <c r="CQE97" s="46"/>
      <c r="CQF97" s="46"/>
      <c r="CQG97" s="46"/>
      <c r="CQH97" s="46"/>
      <c r="CQI97" s="46"/>
      <c r="CQJ97" s="46"/>
      <c r="CQK97" s="46"/>
      <c r="CQL97" s="46"/>
      <c r="CQM97" s="46"/>
      <c r="CQN97" s="46"/>
      <c r="CQO97" s="46"/>
      <c r="CQP97" s="46"/>
      <c r="CQQ97" s="46"/>
      <c r="CQR97" s="46"/>
      <c r="CQS97" s="46"/>
      <c r="CQT97" s="46"/>
      <c r="CQU97" s="46"/>
      <c r="CQV97" s="46"/>
      <c r="CQW97" s="46"/>
      <c r="CQX97" s="46"/>
      <c r="CQY97" s="46"/>
      <c r="CQZ97" s="46"/>
      <c r="CRA97" s="46"/>
      <c r="CRB97" s="46"/>
      <c r="CRC97" s="46"/>
      <c r="CRD97" s="46"/>
      <c r="CRE97" s="46"/>
      <c r="CRF97" s="46"/>
      <c r="CRG97" s="46"/>
      <c r="CRH97" s="46"/>
      <c r="CRI97" s="46"/>
      <c r="CRJ97" s="46"/>
      <c r="CRK97" s="46"/>
      <c r="CRL97" s="46"/>
      <c r="CRM97" s="46"/>
      <c r="CRN97" s="46"/>
      <c r="CRO97" s="46"/>
      <c r="CRP97" s="46"/>
      <c r="CRQ97" s="46"/>
      <c r="CRR97" s="46"/>
      <c r="CRS97" s="46"/>
      <c r="CRT97" s="46"/>
      <c r="CRU97" s="46"/>
      <c r="CRV97" s="46"/>
      <c r="CRW97" s="46"/>
      <c r="CRX97" s="46"/>
      <c r="CRY97" s="46"/>
      <c r="CRZ97" s="46"/>
      <c r="CSA97" s="46"/>
      <c r="CSB97" s="46"/>
      <c r="CSC97" s="46"/>
      <c r="CSD97" s="46"/>
      <c r="CSE97" s="46"/>
      <c r="CSF97" s="46"/>
      <c r="CSG97" s="46"/>
      <c r="CSH97" s="46"/>
      <c r="CSI97" s="46"/>
      <c r="CSJ97" s="46"/>
      <c r="CSK97" s="46"/>
      <c r="CSL97" s="46"/>
      <c r="CSM97" s="46"/>
      <c r="CSN97" s="46"/>
      <c r="CSO97" s="46"/>
      <c r="CSP97" s="46"/>
      <c r="CSQ97" s="46"/>
      <c r="CSR97" s="46"/>
      <c r="CSS97" s="46"/>
      <c r="CST97" s="46"/>
      <c r="CSU97" s="46"/>
      <c r="CSV97" s="46"/>
      <c r="CSW97" s="46"/>
      <c r="CSX97" s="46"/>
      <c r="CSY97" s="46"/>
      <c r="CSZ97" s="46"/>
      <c r="CTA97" s="46"/>
      <c r="CTB97" s="46"/>
      <c r="CTC97" s="46"/>
      <c r="CTD97" s="46"/>
      <c r="CTE97" s="46"/>
      <c r="CTF97" s="46"/>
      <c r="CTG97" s="46"/>
      <c r="CTH97" s="46"/>
      <c r="CTI97" s="46"/>
      <c r="CTJ97" s="46"/>
      <c r="CTK97" s="46"/>
      <c r="CTL97" s="46"/>
      <c r="CTM97" s="46"/>
      <c r="CTN97" s="46"/>
      <c r="CTO97" s="46"/>
      <c r="CTP97" s="46"/>
      <c r="CTQ97" s="46"/>
      <c r="CTR97" s="46"/>
      <c r="CTS97" s="46"/>
      <c r="CTT97" s="46"/>
      <c r="CTU97" s="46"/>
      <c r="CTV97" s="46"/>
      <c r="CTW97" s="46"/>
      <c r="CTX97" s="46"/>
      <c r="CTY97" s="46"/>
      <c r="CTZ97" s="46"/>
      <c r="CUA97" s="46"/>
      <c r="CUB97" s="46"/>
      <c r="CUC97" s="46"/>
      <c r="CUD97" s="46"/>
      <c r="CUE97" s="46"/>
      <c r="CUF97" s="46"/>
      <c r="CUG97" s="46"/>
      <c r="CUH97" s="46"/>
      <c r="CUI97" s="46"/>
      <c r="CUJ97" s="46"/>
      <c r="CUK97" s="46"/>
      <c r="CUL97" s="46"/>
      <c r="CUM97" s="46"/>
      <c r="CUN97" s="46"/>
      <c r="CUO97" s="46"/>
      <c r="CUP97" s="46"/>
      <c r="CUQ97" s="46"/>
      <c r="CUR97" s="46"/>
      <c r="CUS97" s="46"/>
      <c r="CUT97" s="46"/>
      <c r="CUU97" s="46"/>
      <c r="CUV97" s="46"/>
      <c r="CUW97" s="46"/>
      <c r="CUX97" s="46"/>
      <c r="CUY97" s="46"/>
      <c r="CUZ97" s="46"/>
      <c r="CVA97" s="46"/>
      <c r="CVB97" s="46"/>
      <c r="CVC97" s="46"/>
      <c r="CVD97" s="46"/>
      <c r="CVE97" s="46"/>
      <c r="CVF97" s="46"/>
      <c r="CVG97" s="46"/>
      <c r="CVH97" s="46"/>
      <c r="CVI97" s="46"/>
      <c r="CVJ97" s="46"/>
      <c r="CVK97" s="46"/>
      <c r="CVL97" s="46"/>
      <c r="CVM97" s="46"/>
      <c r="CVN97" s="46"/>
      <c r="CVO97" s="46"/>
      <c r="CVP97" s="46"/>
      <c r="CVQ97" s="46"/>
      <c r="CVR97" s="46"/>
      <c r="CVS97" s="46"/>
      <c r="CVT97" s="46"/>
      <c r="CVU97" s="46"/>
      <c r="CVV97" s="46"/>
      <c r="CVW97" s="46"/>
      <c r="CVX97" s="46"/>
      <c r="CVY97" s="46"/>
      <c r="CVZ97" s="46"/>
      <c r="CWA97" s="46"/>
      <c r="CWB97" s="46"/>
      <c r="CWC97" s="46"/>
      <c r="CWD97" s="46"/>
      <c r="CWE97" s="46"/>
      <c r="CWF97" s="46"/>
      <c r="CWG97" s="46"/>
      <c r="CWH97" s="46"/>
      <c r="CWI97" s="46"/>
      <c r="CWJ97" s="46"/>
      <c r="CWK97" s="46"/>
      <c r="CWL97" s="46"/>
      <c r="CWM97" s="46"/>
      <c r="CWN97" s="46"/>
      <c r="CWO97" s="46"/>
      <c r="CWP97" s="46"/>
      <c r="CWQ97" s="46"/>
      <c r="CWR97" s="46"/>
      <c r="CWS97" s="46"/>
      <c r="CWT97" s="46"/>
      <c r="CWU97" s="46"/>
      <c r="CWV97" s="46"/>
      <c r="CWW97" s="46"/>
      <c r="CWX97" s="46"/>
      <c r="CWY97" s="46"/>
      <c r="CWZ97" s="46"/>
      <c r="CXA97" s="46"/>
      <c r="CXB97" s="46"/>
      <c r="CXC97" s="46"/>
      <c r="CXD97" s="46"/>
      <c r="CXE97" s="46"/>
      <c r="CXF97" s="46"/>
      <c r="CXG97" s="46"/>
      <c r="CXH97" s="46"/>
      <c r="CXI97" s="46"/>
      <c r="CXJ97" s="46"/>
      <c r="CXK97" s="46"/>
      <c r="CXL97" s="46"/>
      <c r="CXM97" s="46"/>
      <c r="CXN97" s="46"/>
      <c r="CXO97" s="46"/>
      <c r="CXP97" s="46"/>
      <c r="CXQ97" s="46"/>
      <c r="CXR97" s="46"/>
      <c r="CXS97" s="46"/>
      <c r="CXT97" s="46"/>
      <c r="CXU97" s="46"/>
      <c r="CXV97" s="46"/>
      <c r="CXW97" s="46"/>
      <c r="CXX97" s="46"/>
      <c r="CXY97" s="46"/>
      <c r="CXZ97" s="46"/>
      <c r="CYA97" s="46"/>
      <c r="CYB97" s="46"/>
      <c r="CYC97" s="46"/>
      <c r="CYD97" s="46"/>
      <c r="CYE97" s="46"/>
      <c r="CYF97" s="46"/>
      <c r="CYG97" s="46"/>
      <c r="CYH97" s="46"/>
      <c r="CYI97" s="46"/>
      <c r="CYJ97" s="46"/>
      <c r="CYK97" s="46"/>
      <c r="CYL97" s="46"/>
      <c r="CYM97" s="46"/>
      <c r="CYN97" s="46"/>
      <c r="CYO97" s="46"/>
      <c r="CYP97" s="46"/>
      <c r="CYQ97" s="46"/>
      <c r="CYR97" s="46"/>
      <c r="CYS97" s="46"/>
      <c r="CYT97" s="46"/>
      <c r="CYU97" s="46"/>
      <c r="CYV97" s="46"/>
      <c r="CYW97" s="46"/>
      <c r="CYX97" s="46"/>
      <c r="CYY97" s="46"/>
      <c r="CYZ97" s="46"/>
      <c r="CZA97" s="46"/>
      <c r="CZB97" s="46"/>
      <c r="CZC97" s="46"/>
      <c r="CZD97" s="46"/>
      <c r="CZE97" s="46"/>
      <c r="CZF97" s="46"/>
      <c r="CZG97" s="46"/>
      <c r="CZH97" s="46"/>
      <c r="CZI97" s="46"/>
      <c r="CZJ97" s="46"/>
      <c r="CZK97" s="46"/>
      <c r="CZL97" s="46"/>
      <c r="CZM97" s="46"/>
      <c r="CZN97" s="46"/>
      <c r="CZO97" s="46"/>
      <c r="CZP97" s="46"/>
      <c r="CZQ97" s="46"/>
      <c r="CZR97" s="46"/>
      <c r="CZS97" s="46"/>
      <c r="CZT97" s="46"/>
      <c r="CZU97" s="46"/>
      <c r="CZV97" s="46"/>
      <c r="CZW97" s="46"/>
      <c r="CZX97" s="46"/>
      <c r="CZY97" s="46"/>
      <c r="CZZ97" s="46"/>
      <c r="DAA97" s="46"/>
      <c r="DAB97" s="46"/>
      <c r="DAC97" s="46"/>
      <c r="DAD97" s="46"/>
      <c r="DAE97" s="46"/>
      <c r="DAF97" s="46"/>
      <c r="DAG97" s="46"/>
      <c r="DAH97" s="46"/>
      <c r="DAI97" s="46"/>
      <c r="DAJ97" s="46"/>
      <c r="DAK97" s="46"/>
      <c r="DAL97" s="46"/>
      <c r="DAM97" s="46"/>
      <c r="DAN97" s="46"/>
      <c r="DAO97" s="46"/>
      <c r="DAP97" s="46"/>
      <c r="DAQ97" s="46"/>
      <c r="DAR97" s="46"/>
      <c r="DAS97" s="46"/>
      <c r="DAT97" s="46"/>
      <c r="DAU97" s="46"/>
      <c r="DAV97" s="46"/>
      <c r="DAW97" s="46"/>
      <c r="DAX97" s="46"/>
      <c r="DAY97" s="46"/>
      <c r="DAZ97" s="46"/>
      <c r="DBA97" s="46"/>
      <c r="DBB97" s="46"/>
      <c r="DBC97" s="46"/>
      <c r="DBD97" s="46"/>
      <c r="DBE97" s="46"/>
      <c r="DBF97" s="46"/>
      <c r="DBG97" s="46"/>
      <c r="DBH97" s="46"/>
      <c r="DBI97" s="46"/>
      <c r="DBJ97" s="46"/>
      <c r="DBK97" s="46"/>
      <c r="DBL97" s="46"/>
      <c r="DBM97" s="46"/>
      <c r="DBN97" s="46"/>
      <c r="DBO97" s="46"/>
      <c r="DBP97" s="46"/>
      <c r="DBQ97" s="46"/>
      <c r="DBR97" s="46"/>
      <c r="DBS97" s="46"/>
      <c r="DBT97" s="46"/>
      <c r="DBU97" s="46"/>
      <c r="DBV97" s="46"/>
      <c r="DBW97" s="46"/>
      <c r="DBX97" s="46"/>
      <c r="DBY97" s="46"/>
      <c r="DBZ97" s="46"/>
      <c r="DCA97" s="46"/>
      <c r="DCB97" s="46"/>
      <c r="DCC97" s="46"/>
      <c r="DCD97" s="46"/>
      <c r="DCE97" s="46"/>
      <c r="DCF97" s="46"/>
      <c r="DCG97" s="46"/>
      <c r="DCH97" s="46"/>
      <c r="DCI97" s="46"/>
      <c r="DCJ97" s="46"/>
      <c r="DCK97" s="46"/>
      <c r="DCL97" s="46"/>
      <c r="DCM97" s="46"/>
      <c r="DCN97" s="46"/>
      <c r="DCO97" s="46"/>
      <c r="DCP97" s="46"/>
      <c r="DCQ97" s="46"/>
      <c r="DCR97" s="46"/>
      <c r="DCS97" s="46"/>
      <c r="DCT97" s="46"/>
      <c r="DCU97" s="46"/>
      <c r="DCV97" s="46"/>
      <c r="DCW97" s="46"/>
      <c r="DCX97" s="46"/>
      <c r="DCY97" s="46"/>
      <c r="DCZ97" s="46"/>
      <c r="DDA97" s="46"/>
      <c r="DDB97" s="46"/>
      <c r="DDC97" s="46"/>
      <c r="DDD97" s="46"/>
      <c r="DDE97" s="46"/>
      <c r="DDF97" s="46"/>
      <c r="DDG97" s="46"/>
      <c r="DDH97" s="46"/>
      <c r="DDI97" s="46"/>
      <c r="DDJ97" s="46"/>
      <c r="DDK97" s="46"/>
      <c r="DDL97" s="46"/>
      <c r="DDM97" s="46"/>
      <c r="DDN97" s="46"/>
      <c r="DDO97" s="46"/>
      <c r="DDP97" s="46"/>
      <c r="DDQ97" s="46"/>
      <c r="DDR97" s="46"/>
      <c r="DDS97" s="46"/>
      <c r="DDT97" s="46"/>
      <c r="DDU97" s="46"/>
      <c r="DDV97" s="46"/>
      <c r="DDW97" s="46"/>
      <c r="DDX97" s="46"/>
      <c r="DDY97" s="46"/>
      <c r="DDZ97" s="46"/>
      <c r="DEA97" s="46"/>
      <c r="DEB97" s="46"/>
      <c r="DEC97" s="46"/>
      <c r="DED97" s="46"/>
      <c r="DEE97" s="46"/>
      <c r="DEF97" s="46"/>
      <c r="DEG97" s="46"/>
      <c r="DEH97" s="46"/>
      <c r="DEI97" s="46"/>
      <c r="DEJ97" s="46"/>
      <c r="DEK97" s="46"/>
      <c r="DEL97" s="46"/>
      <c r="DEM97" s="46"/>
      <c r="DEN97" s="46"/>
      <c r="DEO97" s="46"/>
      <c r="DEP97" s="46"/>
      <c r="DEQ97" s="46"/>
      <c r="DER97" s="46"/>
      <c r="DES97" s="46"/>
      <c r="DET97" s="46"/>
      <c r="DEU97" s="46"/>
      <c r="DEV97" s="46"/>
      <c r="DEW97" s="46"/>
      <c r="DEX97" s="46"/>
      <c r="DEY97" s="46"/>
      <c r="DEZ97" s="46"/>
      <c r="DFA97" s="46"/>
      <c r="DFB97" s="46"/>
      <c r="DFC97" s="46"/>
      <c r="DFD97" s="46"/>
      <c r="DFE97" s="46"/>
      <c r="DFF97" s="46"/>
      <c r="DFG97" s="46"/>
      <c r="DFH97" s="46"/>
      <c r="DFI97" s="46"/>
      <c r="DFJ97" s="46"/>
      <c r="DFK97" s="46"/>
      <c r="DFL97" s="46"/>
      <c r="DFM97" s="46"/>
      <c r="DFN97" s="46"/>
      <c r="DFO97" s="46"/>
      <c r="DFP97" s="46"/>
      <c r="DFQ97" s="46"/>
      <c r="DFR97" s="46"/>
      <c r="DFS97" s="46"/>
      <c r="DFT97" s="46"/>
      <c r="DFU97" s="46"/>
      <c r="DFV97" s="46"/>
      <c r="DFW97" s="46"/>
      <c r="DFX97" s="46"/>
      <c r="DFY97" s="46"/>
      <c r="DFZ97" s="46"/>
      <c r="DGA97" s="46"/>
      <c r="DGB97" s="46"/>
      <c r="DGC97" s="46"/>
      <c r="DGD97" s="46"/>
      <c r="DGE97" s="46"/>
      <c r="DGF97" s="46"/>
      <c r="DGG97" s="46"/>
      <c r="DGH97" s="46"/>
      <c r="DGI97" s="46"/>
      <c r="DGJ97" s="46"/>
      <c r="DGK97" s="46"/>
      <c r="DGL97" s="46"/>
      <c r="DGM97" s="46"/>
      <c r="DGN97" s="46"/>
      <c r="DGO97" s="46"/>
      <c r="DGP97" s="46"/>
      <c r="DGQ97" s="46"/>
      <c r="DGR97" s="46"/>
      <c r="DGS97" s="46"/>
      <c r="DGT97" s="46"/>
      <c r="DGU97" s="46"/>
      <c r="DGV97" s="46"/>
      <c r="DGW97" s="46"/>
      <c r="DGX97" s="46"/>
      <c r="DGY97" s="46"/>
      <c r="DGZ97" s="46"/>
      <c r="DHA97" s="46"/>
      <c r="DHB97" s="46"/>
      <c r="DHC97" s="46"/>
      <c r="DHD97" s="46"/>
      <c r="DHE97" s="46"/>
      <c r="DHF97" s="46"/>
      <c r="DHG97" s="46"/>
      <c r="DHH97" s="46"/>
      <c r="DHI97" s="46"/>
      <c r="DHJ97" s="46"/>
      <c r="DHK97" s="46"/>
      <c r="DHL97" s="46"/>
      <c r="DHM97" s="46"/>
      <c r="DHN97" s="46"/>
      <c r="DHO97" s="46"/>
      <c r="DHP97" s="46"/>
      <c r="DHQ97" s="46"/>
      <c r="DHR97" s="46"/>
      <c r="DHS97" s="46"/>
      <c r="DHT97" s="46"/>
      <c r="DHU97" s="46"/>
      <c r="DHV97" s="46"/>
      <c r="DHW97" s="46"/>
      <c r="DHX97" s="46"/>
      <c r="DHY97" s="46"/>
      <c r="DHZ97" s="46"/>
      <c r="DIA97" s="46"/>
      <c r="DIB97" s="46"/>
      <c r="DIC97" s="46"/>
      <c r="DID97" s="46"/>
      <c r="DIE97" s="46"/>
      <c r="DIF97" s="46"/>
      <c r="DIG97" s="46"/>
      <c r="DIH97" s="46"/>
      <c r="DII97" s="46"/>
      <c r="DIJ97" s="46"/>
      <c r="DIK97" s="46"/>
      <c r="DIL97" s="46"/>
      <c r="DIM97" s="46"/>
      <c r="DIN97" s="46"/>
      <c r="DIO97" s="46"/>
      <c r="DIP97" s="46"/>
      <c r="DIQ97" s="46"/>
      <c r="DIR97" s="46"/>
      <c r="DIS97" s="46"/>
      <c r="DIT97" s="46"/>
      <c r="DIU97" s="46"/>
      <c r="DIV97" s="46"/>
      <c r="DIW97" s="46"/>
      <c r="DIX97" s="46"/>
      <c r="DIY97" s="46"/>
      <c r="DIZ97" s="46"/>
      <c r="DJA97" s="46"/>
      <c r="DJB97" s="46"/>
      <c r="DJC97" s="46"/>
      <c r="DJD97" s="46"/>
      <c r="DJE97" s="46"/>
      <c r="DJF97" s="46"/>
      <c r="DJG97" s="46"/>
      <c r="DJH97" s="46"/>
      <c r="DJI97" s="46"/>
      <c r="DJJ97" s="46"/>
      <c r="DJK97" s="46"/>
      <c r="DJL97" s="46"/>
      <c r="DJM97" s="46"/>
      <c r="DJN97" s="46"/>
      <c r="DJO97" s="46"/>
      <c r="DJP97" s="46"/>
      <c r="DJQ97" s="46"/>
      <c r="DJR97" s="46"/>
      <c r="DJS97" s="46"/>
      <c r="DJT97" s="46"/>
      <c r="DJU97" s="46"/>
      <c r="DJV97" s="46"/>
      <c r="DJW97" s="46"/>
      <c r="DJX97" s="46"/>
      <c r="DJY97" s="46"/>
      <c r="DJZ97" s="46"/>
      <c r="DKA97" s="46"/>
      <c r="DKB97" s="46"/>
      <c r="DKC97" s="46"/>
      <c r="DKD97" s="46"/>
      <c r="DKE97" s="46"/>
      <c r="DKF97" s="46"/>
      <c r="DKG97" s="46"/>
      <c r="DKH97" s="46"/>
      <c r="DKI97" s="46"/>
      <c r="DKJ97" s="46"/>
      <c r="DKK97" s="46"/>
      <c r="DKL97" s="46"/>
      <c r="DKM97" s="46"/>
      <c r="DKN97" s="46"/>
      <c r="DKO97" s="46"/>
      <c r="DKP97" s="46"/>
      <c r="DKQ97" s="46"/>
      <c r="DKR97" s="46"/>
      <c r="DKS97" s="46"/>
      <c r="DKT97" s="46"/>
      <c r="DKU97" s="46"/>
      <c r="DKV97" s="46"/>
      <c r="DKW97" s="46"/>
      <c r="DKX97" s="46"/>
      <c r="DKY97" s="46"/>
      <c r="DKZ97" s="46"/>
      <c r="DLA97" s="46"/>
      <c r="DLB97" s="46"/>
      <c r="DLC97" s="46"/>
      <c r="DLD97" s="46"/>
      <c r="DLE97" s="46"/>
      <c r="DLF97" s="46"/>
      <c r="DLG97" s="46"/>
      <c r="DLH97" s="46"/>
      <c r="DLI97" s="46"/>
      <c r="DLJ97" s="46"/>
      <c r="DLK97" s="46"/>
      <c r="DLL97" s="46"/>
      <c r="DLM97" s="46"/>
      <c r="DLN97" s="46"/>
      <c r="DLO97" s="46"/>
      <c r="DLP97" s="46"/>
      <c r="DLQ97" s="46"/>
      <c r="DLR97" s="46"/>
      <c r="DLS97" s="46"/>
      <c r="DLT97" s="46"/>
      <c r="DLU97" s="46"/>
      <c r="DLV97" s="46"/>
      <c r="DLW97" s="46"/>
      <c r="DLX97" s="46"/>
      <c r="DLY97" s="46"/>
      <c r="DLZ97" s="46"/>
      <c r="DMA97" s="46"/>
      <c r="DMB97" s="46"/>
      <c r="DMC97" s="46"/>
      <c r="DMD97" s="46"/>
      <c r="DME97" s="46"/>
      <c r="DMF97" s="46"/>
      <c r="DMG97" s="46"/>
      <c r="DMH97" s="46"/>
      <c r="DMI97" s="46"/>
      <c r="DMJ97" s="46"/>
      <c r="DMK97" s="46"/>
      <c r="DML97" s="46"/>
      <c r="DMM97" s="46"/>
      <c r="DMN97" s="46"/>
      <c r="DMO97" s="46"/>
      <c r="DMP97" s="46"/>
      <c r="DMQ97" s="46"/>
      <c r="DMR97" s="46"/>
      <c r="DMS97" s="46"/>
      <c r="DMT97" s="46"/>
      <c r="DMU97" s="46"/>
      <c r="DMV97" s="46"/>
      <c r="DMW97" s="46"/>
      <c r="DMX97" s="46"/>
      <c r="DMY97" s="46"/>
      <c r="DMZ97" s="46"/>
      <c r="DNA97" s="46"/>
      <c r="DNB97" s="46"/>
      <c r="DNC97" s="46"/>
      <c r="DND97" s="46"/>
      <c r="DNE97" s="46"/>
      <c r="DNF97" s="46"/>
      <c r="DNG97" s="46"/>
      <c r="DNH97" s="46"/>
      <c r="DNI97" s="46"/>
      <c r="DNJ97" s="46"/>
      <c r="DNK97" s="46"/>
      <c r="DNL97" s="46"/>
      <c r="DNM97" s="46"/>
      <c r="DNN97" s="46"/>
      <c r="DNO97" s="46"/>
      <c r="DNP97" s="46"/>
      <c r="DNQ97" s="46"/>
      <c r="DNR97" s="46"/>
      <c r="DNS97" s="46"/>
      <c r="DNT97" s="46"/>
      <c r="DNU97" s="46"/>
      <c r="DNV97" s="46"/>
      <c r="DNW97" s="46"/>
      <c r="DNX97" s="46"/>
      <c r="DNY97" s="46"/>
      <c r="DNZ97" s="46"/>
      <c r="DOA97" s="46"/>
      <c r="DOB97" s="46"/>
      <c r="DOC97" s="46"/>
      <c r="DOD97" s="46"/>
      <c r="DOE97" s="46"/>
      <c r="DOF97" s="46"/>
      <c r="DOG97" s="46"/>
      <c r="DOH97" s="46"/>
      <c r="DOI97" s="46"/>
      <c r="DOJ97" s="46"/>
      <c r="DOK97" s="46"/>
      <c r="DOL97" s="46"/>
      <c r="DOM97" s="46"/>
      <c r="DON97" s="46"/>
      <c r="DOO97" s="46"/>
      <c r="DOP97" s="46"/>
      <c r="DOQ97" s="46"/>
      <c r="DOR97" s="46"/>
      <c r="DOS97" s="46"/>
      <c r="DOT97" s="46"/>
      <c r="DOU97" s="46"/>
      <c r="DOV97" s="46"/>
      <c r="DOW97" s="46"/>
      <c r="DOX97" s="46"/>
      <c r="DOY97" s="46"/>
      <c r="DOZ97" s="46"/>
      <c r="DPA97" s="46"/>
      <c r="DPB97" s="46"/>
      <c r="DPC97" s="46"/>
      <c r="DPD97" s="46"/>
      <c r="DPE97" s="46"/>
      <c r="DPF97" s="46"/>
      <c r="DPG97" s="46"/>
      <c r="DPH97" s="46"/>
      <c r="DPI97" s="46"/>
      <c r="DPJ97" s="46"/>
      <c r="DPK97" s="46"/>
      <c r="DPL97" s="46"/>
      <c r="DPM97" s="46"/>
      <c r="DPN97" s="46"/>
      <c r="DPO97" s="46"/>
      <c r="DPP97" s="46"/>
      <c r="DPQ97" s="46"/>
      <c r="DPR97" s="46"/>
      <c r="DPS97" s="46"/>
      <c r="DPT97" s="46"/>
      <c r="DPU97" s="46"/>
      <c r="DPV97" s="46"/>
      <c r="DPW97" s="46"/>
      <c r="DPX97" s="46"/>
      <c r="DPY97" s="46"/>
      <c r="DPZ97" s="46"/>
      <c r="DQA97" s="46"/>
      <c r="DQB97" s="46"/>
      <c r="DQC97" s="46"/>
      <c r="DQD97" s="46"/>
      <c r="DQE97" s="46"/>
      <c r="DQF97" s="46"/>
      <c r="DQG97" s="46"/>
      <c r="DQH97" s="46"/>
      <c r="DQI97" s="46"/>
      <c r="DQJ97" s="46"/>
      <c r="DQK97" s="46"/>
      <c r="DQL97" s="46"/>
      <c r="DQM97" s="46"/>
      <c r="DQN97" s="46"/>
      <c r="DQO97" s="46"/>
      <c r="DQP97" s="46"/>
      <c r="DQQ97" s="46"/>
      <c r="DQR97" s="46"/>
      <c r="DQS97" s="46"/>
      <c r="DQT97" s="46"/>
      <c r="DQU97" s="46"/>
      <c r="DQV97" s="46"/>
      <c r="DQW97" s="46"/>
      <c r="DQX97" s="46"/>
      <c r="DQY97" s="46"/>
      <c r="DQZ97" s="46"/>
      <c r="DRA97" s="46"/>
      <c r="DRB97" s="46"/>
      <c r="DRC97" s="46"/>
      <c r="DRD97" s="46"/>
      <c r="DRE97" s="46"/>
      <c r="DRF97" s="46"/>
      <c r="DRG97" s="46"/>
      <c r="DRH97" s="46"/>
      <c r="DRI97" s="46"/>
      <c r="DRJ97" s="46"/>
      <c r="DRK97" s="46"/>
      <c r="DRL97" s="46"/>
      <c r="DRM97" s="46"/>
      <c r="DRN97" s="46"/>
      <c r="DRO97" s="46"/>
      <c r="DRP97" s="46"/>
      <c r="DRQ97" s="46"/>
      <c r="DRR97" s="46"/>
      <c r="DRS97" s="46"/>
      <c r="DRT97" s="46"/>
      <c r="DRU97" s="46"/>
      <c r="DRV97" s="46"/>
      <c r="DRW97" s="46"/>
      <c r="DRX97" s="46"/>
      <c r="DRY97" s="46"/>
      <c r="DRZ97" s="46"/>
      <c r="DSA97" s="46"/>
      <c r="DSB97" s="46"/>
      <c r="DSC97" s="46"/>
      <c r="DSD97" s="46"/>
      <c r="DSE97" s="46"/>
      <c r="DSF97" s="46"/>
      <c r="DSG97" s="46"/>
      <c r="DSH97" s="46"/>
      <c r="DSI97" s="46"/>
      <c r="DSJ97" s="46"/>
      <c r="DSK97" s="46"/>
      <c r="DSL97" s="46"/>
      <c r="DSM97" s="46"/>
      <c r="DSN97" s="46"/>
      <c r="DSO97" s="46"/>
      <c r="DSP97" s="46"/>
      <c r="DSQ97" s="46"/>
      <c r="DSR97" s="46"/>
      <c r="DSS97" s="46"/>
      <c r="DST97" s="46"/>
      <c r="DSU97" s="46"/>
      <c r="DSV97" s="46"/>
      <c r="DSW97" s="46"/>
      <c r="DSX97" s="46"/>
      <c r="DSY97" s="46"/>
      <c r="DSZ97" s="46"/>
      <c r="DTA97" s="46"/>
      <c r="DTB97" s="46"/>
      <c r="DTC97" s="46"/>
      <c r="DTD97" s="46"/>
      <c r="DTE97" s="46"/>
      <c r="DTF97" s="46"/>
      <c r="DTG97" s="46"/>
      <c r="DTH97" s="46"/>
      <c r="DTI97" s="46"/>
      <c r="DTJ97" s="46"/>
      <c r="DTK97" s="46"/>
      <c r="DTL97" s="46"/>
      <c r="DTM97" s="46"/>
      <c r="DTN97" s="46"/>
      <c r="DTO97" s="46"/>
      <c r="DTP97" s="46"/>
      <c r="DTQ97" s="46"/>
      <c r="DTR97" s="46"/>
      <c r="DTS97" s="46"/>
      <c r="DTT97" s="46"/>
      <c r="DTU97" s="46"/>
      <c r="DTV97" s="46"/>
      <c r="DTW97" s="46"/>
      <c r="DTX97" s="46"/>
      <c r="DTY97" s="46"/>
      <c r="DTZ97" s="46"/>
      <c r="DUA97" s="46"/>
      <c r="DUB97" s="46"/>
      <c r="DUC97" s="46"/>
      <c r="DUD97" s="46"/>
      <c r="DUE97" s="46"/>
      <c r="DUF97" s="46"/>
      <c r="DUG97" s="46"/>
      <c r="DUH97" s="46"/>
      <c r="DUI97" s="46"/>
      <c r="DUJ97" s="46"/>
      <c r="DUK97" s="46"/>
      <c r="DUL97" s="46"/>
      <c r="DUM97" s="46"/>
      <c r="DUN97" s="46"/>
      <c r="DUO97" s="46"/>
      <c r="DUP97" s="46"/>
      <c r="DUQ97" s="46"/>
      <c r="DUR97" s="46"/>
      <c r="DUS97" s="46"/>
      <c r="DUT97" s="46"/>
      <c r="DUU97" s="46"/>
      <c r="DUV97" s="46"/>
      <c r="DUW97" s="46"/>
      <c r="DUX97" s="46"/>
      <c r="DUY97" s="46"/>
      <c r="DUZ97" s="46"/>
      <c r="DVA97" s="46"/>
      <c r="DVB97" s="46"/>
      <c r="DVC97" s="46"/>
      <c r="DVD97" s="46"/>
      <c r="DVE97" s="46"/>
      <c r="DVF97" s="46"/>
      <c r="DVG97" s="46"/>
      <c r="DVH97" s="46"/>
      <c r="DVI97" s="46"/>
      <c r="DVJ97" s="46"/>
      <c r="DVK97" s="46"/>
      <c r="DVL97" s="46"/>
      <c r="DVM97" s="46"/>
      <c r="DVN97" s="46"/>
      <c r="DVO97" s="46"/>
      <c r="DVP97" s="46"/>
      <c r="DVQ97" s="46"/>
      <c r="DVR97" s="46"/>
      <c r="DVS97" s="46"/>
      <c r="DVT97" s="46"/>
      <c r="DVU97" s="46"/>
      <c r="DVV97" s="46"/>
      <c r="DVW97" s="46"/>
      <c r="DVX97" s="46"/>
      <c r="DVY97" s="46"/>
      <c r="DVZ97" s="46"/>
      <c r="DWA97" s="46"/>
      <c r="DWB97" s="46"/>
      <c r="DWC97" s="46"/>
      <c r="DWD97" s="46"/>
      <c r="DWE97" s="46"/>
      <c r="DWF97" s="46"/>
      <c r="DWG97" s="46"/>
      <c r="DWH97" s="46"/>
      <c r="DWI97" s="46"/>
      <c r="DWJ97" s="46"/>
      <c r="DWK97" s="46"/>
      <c r="DWL97" s="46"/>
      <c r="DWM97" s="46"/>
      <c r="DWN97" s="46"/>
      <c r="DWO97" s="46"/>
      <c r="DWP97" s="46"/>
      <c r="DWQ97" s="46"/>
      <c r="DWR97" s="46"/>
      <c r="DWS97" s="46"/>
      <c r="DWT97" s="46"/>
      <c r="DWU97" s="46"/>
      <c r="DWV97" s="46"/>
      <c r="DWW97" s="46"/>
      <c r="DWX97" s="46"/>
      <c r="DWY97" s="46"/>
      <c r="DWZ97" s="46"/>
      <c r="DXA97" s="46"/>
      <c r="DXB97" s="46"/>
      <c r="DXC97" s="46"/>
      <c r="DXD97" s="46"/>
      <c r="DXE97" s="46"/>
      <c r="DXF97" s="46"/>
      <c r="DXG97" s="46"/>
      <c r="DXH97" s="46"/>
      <c r="DXI97" s="46"/>
      <c r="DXJ97" s="46"/>
      <c r="DXK97" s="46"/>
      <c r="DXL97" s="46"/>
      <c r="DXM97" s="46"/>
      <c r="DXN97" s="46"/>
      <c r="DXO97" s="46"/>
      <c r="DXP97" s="46"/>
      <c r="DXQ97" s="46"/>
      <c r="DXR97" s="46"/>
      <c r="DXS97" s="46"/>
      <c r="DXT97" s="46"/>
      <c r="DXU97" s="46"/>
      <c r="DXV97" s="46"/>
      <c r="DXW97" s="46"/>
      <c r="DXX97" s="46"/>
      <c r="DXY97" s="46"/>
      <c r="DXZ97" s="46"/>
      <c r="DYA97" s="46"/>
      <c r="DYB97" s="46"/>
      <c r="DYC97" s="46"/>
      <c r="DYD97" s="46"/>
      <c r="DYE97" s="46"/>
      <c r="DYF97" s="46"/>
      <c r="DYG97" s="46"/>
      <c r="DYH97" s="46"/>
      <c r="DYI97" s="46"/>
      <c r="DYJ97" s="46"/>
      <c r="DYK97" s="46"/>
      <c r="DYL97" s="46"/>
      <c r="DYM97" s="46"/>
      <c r="DYN97" s="46"/>
      <c r="DYO97" s="46"/>
      <c r="DYP97" s="46"/>
      <c r="DYQ97" s="46"/>
      <c r="DYR97" s="46"/>
      <c r="DYS97" s="46"/>
      <c r="DYT97" s="46"/>
      <c r="DYU97" s="46"/>
      <c r="DYV97" s="46"/>
      <c r="DYW97" s="46"/>
      <c r="DYX97" s="46"/>
      <c r="DYY97" s="46"/>
      <c r="DYZ97" s="46"/>
      <c r="DZA97" s="46"/>
      <c r="DZB97" s="46"/>
      <c r="DZC97" s="46"/>
      <c r="DZD97" s="46"/>
      <c r="DZE97" s="46"/>
      <c r="DZF97" s="46"/>
      <c r="DZG97" s="46"/>
      <c r="DZH97" s="46"/>
      <c r="DZI97" s="46"/>
      <c r="DZJ97" s="46"/>
      <c r="DZK97" s="46"/>
      <c r="DZL97" s="46"/>
      <c r="DZM97" s="46"/>
      <c r="DZN97" s="46"/>
      <c r="DZO97" s="46"/>
      <c r="DZP97" s="46"/>
      <c r="DZQ97" s="46"/>
      <c r="DZR97" s="46"/>
      <c r="DZS97" s="46"/>
      <c r="DZT97" s="46"/>
      <c r="DZU97" s="46"/>
      <c r="DZV97" s="46"/>
      <c r="DZW97" s="46"/>
      <c r="DZX97" s="46"/>
      <c r="DZY97" s="46"/>
      <c r="DZZ97" s="46"/>
      <c r="EAA97" s="46"/>
      <c r="EAB97" s="46"/>
      <c r="EAC97" s="46"/>
      <c r="EAD97" s="46"/>
      <c r="EAE97" s="46"/>
      <c r="EAF97" s="46"/>
      <c r="EAG97" s="46"/>
      <c r="EAH97" s="46"/>
      <c r="EAI97" s="46"/>
      <c r="EAJ97" s="46"/>
      <c r="EAK97" s="46"/>
      <c r="EAL97" s="46"/>
      <c r="EAM97" s="46"/>
      <c r="EAN97" s="46"/>
      <c r="EAO97" s="46"/>
      <c r="EAP97" s="46"/>
      <c r="EAQ97" s="46"/>
      <c r="EAR97" s="46"/>
      <c r="EAS97" s="46"/>
      <c r="EAT97" s="46"/>
      <c r="EAU97" s="46"/>
      <c r="EAV97" s="46"/>
      <c r="EAW97" s="46"/>
      <c r="EAX97" s="46"/>
      <c r="EAY97" s="46"/>
      <c r="EAZ97" s="46"/>
      <c r="EBA97" s="46"/>
      <c r="EBB97" s="46"/>
      <c r="EBC97" s="46"/>
      <c r="EBD97" s="46"/>
      <c r="EBE97" s="46"/>
      <c r="EBF97" s="46"/>
      <c r="EBG97" s="46"/>
      <c r="EBH97" s="46"/>
      <c r="EBI97" s="46"/>
      <c r="EBJ97" s="46"/>
      <c r="EBK97" s="46"/>
      <c r="EBL97" s="46"/>
      <c r="EBM97" s="46"/>
      <c r="EBN97" s="46"/>
      <c r="EBO97" s="46"/>
      <c r="EBP97" s="46"/>
      <c r="EBQ97" s="46"/>
      <c r="EBR97" s="46"/>
      <c r="EBS97" s="46"/>
      <c r="EBT97" s="46"/>
      <c r="EBU97" s="46"/>
      <c r="EBV97" s="46"/>
      <c r="EBW97" s="46"/>
      <c r="EBX97" s="46"/>
      <c r="EBY97" s="46"/>
      <c r="EBZ97" s="46"/>
      <c r="ECA97" s="46"/>
      <c r="ECB97" s="46"/>
      <c r="ECC97" s="46"/>
      <c r="ECD97" s="46"/>
      <c r="ECE97" s="46"/>
      <c r="ECF97" s="46"/>
      <c r="ECG97" s="46"/>
      <c r="ECH97" s="46"/>
      <c r="ECI97" s="46"/>
      <c r="ECJ97" s="46"/>
      <c r="ECK97" s="46"/>
      <c r="ECL97" s="46"/>
      <c r="ECM97" s="46"/>
      <c r="ECN97" s="46"/>
      <c r="ECO97" s="46"/>
      <c r="ECP97" s="46"/>
      <c r="ECQ97" s="46"/>
      <c r="ECR97" s="46"/>
      <c r="ECS97" s="46"/>
      <c r="ECT97" s="46"/>
      <c r="ECU97" s="46"/>
      <c r="ECV97" s="46"/>
      <c r="ECW97" s="46"/>
      <c r="ECX97" s="46"/>
      <c r="ECY97" s="46"/>
      <c r="ECZ97" s="46"/>
      <c r="EDA97" s="46"/>
      <c r="EDB97" s="46"/>
      <c r="EDC97" s="46"/>
      <c r="EDD97" s="46"/>
      <c r="EDE97" s="46"/>
      <c r="EDF97" s="46"/>
      <c r="EDG97" s="46"/>
      <c r="EDH97" s="46"/>
      <c r="EDI97" s="46"/>
      <c r="EDJ97" s="46"/>
      <c r="EDK97" s="46"/>
      <c r="EDL97" s="46"/>
      <c r="EDM97" s="46"/>
      <c r="EDN97" s="46"/>
      <c r="EDO97" s="46"/>
      <c r="EDP97" s="46"/>
      <c r="EDQ97" s="46"/>
      <c r="EDR97" s="46"/>
      <c r="EDS97" s="46"/>
      <c r="EDT97" s="46"/>
      <c r="EDU97" s="46"/>
      <c r="EDV97" s="46"/>
      <c r="EDW97" s="46"/>
      <c r="EDX97" s="46"/>
      <c r="EDY97" s="46"/>
      <c r="EDZ97" s="46"/>
      <c r="EEA97" s="46"/>
      <c r="EEB97" s="46"/>
      <c r="EEC97" s="46"/>
      <c r="EED97" s="46"/>
      <c r="EEE97" s="46"/>
      <c r="EEF97" s="46"/>
      <c r="EEG97" s="46"/>
      <c r="EEH97" s="46"/>
      <c r="EEI97" s="46"/>
      <c r="EEJ97" s="46"/>
      <c r="EEK97" s="46"/>
      <c r="EEL97" s="46"/>
      <c r="EEM97" s="46"/>
      <c r="EEN97" s="46"/>
      <c r="EEO97" s="46"/>
      <c r="EEP97" s="46"/>
      <c r="EEQ97" s="46"/>
      <c r="EER97" s="46"/>
      <c r="EES97" s="46"/>
      <c r="EET97" s="46"/>
      <c r="EEU97" s="46"/>
      <c r="EEV97" s="46"/>
      <c r="EEW97" s="46"/>
      <c r="EEX97" s="46"/>
      <c r="EEY97" s="46"/>
      <c r="EEZ97" s="46"/>
      <c r="EFA97" s="46"/>
      <c r="EFB97" s="46"/>
      <c r="EFC97" s="46"/>
      <c r="EFD97" s="46"/>
      <c r="EFE97" s="46"/>
      <c r="EFF97" s="46"/>
      <c r="EFG97" s="46"/>
      <c r="EFH97" s="46"/>
      <c r="EFI97" s="46"/>
      <c r="EFJ97" s="46"/>
      <c r="EFK97" s="46"/>
      <c r="EFL97" s="46"/>
      <c r="EFM97" s="46"/>
      <c r="EFN97" s="46"/>
      <c r="EFO97" s="46"/>
      <c r="EFP97" s="46"/>
      <c r="EFQ97" s="46"/>
      <c r="EFR97" s="46"/>
      <c r="EFS97" s="46"/>
      <c r="EFT97" s="46"/>
      <c r="EFU97" s="46"/>
      <c r="EFV97" s="46"/>
      <c r="EFW97" s="46"/>
      <c r="EFX97" s="46"/>
      <c r="EFY97" s="46"/>
      <c r="EFZ97" s="46"/>
      <c r="EGA97" s="46"/>
      <c r="EGB97" s="46"/>
      <c r="EGC97" s="46"/>
      <c r="EGD97" s="46"/>
      <c r="EGE97" s="46"/>
      <c r="EGF97" s="46"/>
      <c r="EGG97" s="46"/>
      <c r="EGH97" s="46"/>
      <c r="EGI97" s="46"/>
      <c r="EGJ97" s="46"/>
      <c r="EGK97" s="46"/>
      <c r="EGL97" s="46"/>
      <c r="EGM97" s="46"/>
      <c r="EGN97" s="46"/>
      <c r="EGO97" s="46"/>
      <c r="EGP97" s="46"/>
      <c r="EGQ97" s="46"/>
      <c r="EGR97" s="46"/>
      <c r="EGS97" s="46"/>
      <c r="EGT97" s="46"/>
      <c r="EGU97" s="46"/>
      <c r="EGV97" s="46"/>
      <c r="EGW97" s="46"/>
      <c r="EGX97" s="46"/>
      <c r="EGY97" s="46"/>
      <c r="EGZ97" s="46"/>
      <c r="EHA97" s="46"/>
      <c r="EHB97" s="46"/>
      <c r="EHC97" s="46"/>
      <c r="EHD97" s="46"/>
      <c r="EHE97" s="46"/>
      <c r="EHF97" s="46"/>
      <c r="EHG97" s="46"/>
      <c r="EHH97" s="46"/>
      <c r="EHI97" s="46"/>
      <c r="EHJ97" s="46"/>
      <c r="EHK97" s="46"/>
      <c r="EHL97" s="46"/>
      <c r="EHM97" s="46"/>
      <c r="EHN97" s="46"/>
      <c r="EHO97" s="46"/>
      <c r="EHP97" s="46"/>
      <c r="EHQ97" s="46"/>
      <c r="EHR97" s="46"/>
      <c r="EHS97" s="46"/>
      <c r="EHT97" s="46"/>
      <c r="EHU97" s="46"/>
      <c r="EHV97" s="46"/>
      <c r="EHW97" s="46"/>
      <c r="EHX97" s="46"/>
      <c r="EHY97" s="46"/>
      <c r="EHZ97" s="46"/>
      <c r="EIA97" s="46"/>
      <c r="EIB97" s="46"/>
      <c r="EIC97" s="46"/>
      <c r="EID97" s="46"/>
      <c r="EIE97" s="46"/>
      <c r="EIF97" s="46"/>
      <c r="EIG97" s="46"/>
      <c r="EIH97" s="46"/>
      <c r="EII97" s="46"/>
      <c r="EIJ97" s="46"/>
      <c r="EIK97" s="46"/>
      <c r="EIL97" s="46"/>
      <c r="EIM97" s="46"/>
      <c r="EIN97" s="46"/>
      <c r="EIO97" s="46"/>
      <c r="EIP97" s="46"/>
      <c r="EIQ97" s="46"/>
      <c r="EIR97" s="46"/>
      <c r="EIS97" s="46"/>
      <c r="EIT97" s="46"/>
      <c r="EIU97" s="46"/>
      <c r="EIV97" s="46"/>
      <c r="EIW97" s="46"/>
      <c r="EIX97" s="46"/>
      <c r="EIY97" s="46"/>
      <c r="EIZ97" s="46"/>
      <c r="EJA97" s="46"/>
      <c r="EJB97" s="46"/>
      <c r="EJC97" s="46"/>
      <c r="EJD97" s="46"/>
      <c r="EJE97" s="46"/>
      <c r="EJF97" s="46"/>
      <c r="EJG97" s="46"/>
      <c r="EJH97" s="46"/>
      <c r="EJI97" s="46"/>
      <c r="EJJ97" s="46"/>
      <c r="EJK97" s="46"/>
      <c r="EJL97" s="46"/>
      <c r="EJM97" s="46"/>
      <c r="EJN97" s="46"/>
      <c r="EJO97" s="46"/>
      <c r="EJP97" s="46"/>
      <c r="EJQ97" s="46"/>
      <c r="EJR97" s="46"/>
      <c r="EJS97" s="46"/>
      <c r="EJT97" s="46"/>
      <c r="EJU97" s="46"/>
      <c r="EJV97" s="46"/>
      <c r="EJW97" s="46"/>
      <c r="EJX97" s="46"/>
      <c r="EJY97" s="46"/>
      <c r="EJZ97" s="46"/>
      <c r="EKA97" s="46"/>
      <c r="EKB97" s="46"/>
      <c r="EKC97" s="46"/>
      <c r="EKD97" s="46"/>
      <c r="EKE97" s="46"/>
      <c r="EKF97" s="46"/>
      <c r="EKG97" s="46"/>
      <c r="EKH97" s="46"/>
      <c r="EKI97" s="46"/>
      <c r="EKJ97" s="46"/>
      <c r="EKK97" s="46"/>
      <c r="EKL97" s="46"/>
      <c r="EKM97" s="46"/>
      <c r="EKN97" s="46"/>
      <c r="EKO97" s="46"/>
      <c r="EKP97" s="46"/>
      <c r="EKQ97" s="46"/>
      <c r="EKR97" s="46"/>
      <c r="EKS97" s="46"/>
      <c r="EKT97" s="46"/>
      <c r="EKU97" s="46"/>
      <c r="EKV97" s="46"/>
      <c r="EKW97" s="46"/>
      <c r="EKX97" s="46"/>
      <c r="EKY97" s="46"/>
      <c r="EKZ97" s="46"/>
      <c r="ELA97" s="46"/>
      <c r="ELB97" s="46"/>
      <c r="ELC97" s="46"/>
      <c r="ELD97" s="46"/>
      <c r="ELE97" s="46"/>
      <c r="ELF97" s="46"/>
      <c r="ELG97" s="46"/>
      <c r="ELH97" s="46"/>
      <c r="ELI97" s="46"/>
      <c r="ELJ97" s="46"/>
      <c r="ELK97" s="46"/>
      <c r="ELL97" s="46"/>
      <c r="ELM97" s="46"/>
      <c r="ELN97" s="46"/>
      <c r="ELO97" s="46"/>
      <c r="ELP97" s="46"/>
      <c r="ELQ97" s="46"/>
      <c r="ELR97" s="46"/>
      <c r="ELS97" s="46"/>
      <c r="ELT97" s="46"/>
      <c r="ELU97" s="46"/>
      <c r="ELV97" s="46"/>
      <c r="ELW97" s="46"/>
      <c r="ELX97" s="46"/>
      <c r="ELY97" s="46"/>
      <c r="ELZ97" s="46"/>
      <c r="EMA97" s="46"/>
      <c r="EMB97" s="46"/>
      <c r="EMC97" s="46"/>
      <c r="EMD97" s="46"/>
      <c r="EME97" s="46"/>
      <c r="EMF97" s="46"/>
      <c r="EMG97" s="46"/>
      <c r="EMH97" s="46"/>
      <c r="EMI97" s="46"/>
      <c r="EMJ97" s="46"/>
      <c r="EMK97" s="46"/>
      <c r="EML97" s="46"/>
      <c r="EMM97" s="46"/>
      <c r="EMN97" s="46"/>
      <c r="EMO97" s="46"/>
      <c r="EMP97" s="46"/>
      <c r="EMQ97" s="46"/>
      <c r="EMR97" s="46"/>
      <c r="EMS97" s="46"/>
      <c r="EMT97" s="46"/>
      <c r="EMU97" s="46"/>
      <c r="EMV97" s="46"/>
      <c r="EMW97" s="46"/>
      <c r="EMX97" s="46"/>
      <c r="EMY97" s="46"/>
      <c r="EMZ97" s="46"/>
      <c r="ENA97" s="46"/>
      <c r="ENB97" s="46"/>
      <c r="ENC97" s="46"/>
      <c r="END97" s="46"/>
      <c r="ENE97" s="46"/>
      <c r="ENF97" s="46"/>
      <c r="ENG97" s="46"/>
      <c r="ENH97" s="46"/>
      <c r="ENI97" s="46"/>
      <c r="ENJ97" s="46"/>
      <c r="ENK97" s="46"/>
      <c r="ENL97" s="46"/>
      <c r="ENM97" s="46"/>
      <c r="ENN97" s="46"/>
      <c r="ENO97" s="46"/>
      <c r="ENP97" s="46"/>
      <c r="ENQ97" s="46"/>
      <c r="ENR97" s="46"/>
      <c r="ENS97" s="46"/>
      <c r="ENT97" s="46"/>
      <c r="ENU97" s="46"/>
      <c r="ENV97" s="46"/>
      <c r="ENW97" s="46"/>
      <c r="ENX97" s="46"/>
      <c r="ENY97" s="46"/>
      <c r="ENZ97" s="46"/>
      <c r="EOA97" s="46"/>
      <c r="EOB97" s="46"/>
      <c r="EOC97" s="46"/>
      <c r="EOD97" s="46"/>
      <c r="EOE97" s="46"/>
      <c r="EOF97" s="46"/>
      <c r="EOG97" s="46"/>
      <c r="EOH97" s="46"/>
      <c r="EOI97" s="46"/>
      <c r="EOJ97" s="46"/>
      <c r="EOK97" s="46"/>
      <c r="EOL97" s="46"/>
      <c r="EOM97" s="46"/>
      <c r="EON97" s="46"/>
      <c r="EOO97" s="46"/>
      <c r="EOP97" s="46"/>
      <c r="EOQ97" s="46"/>
      <c r="EOR97" s="46"/>
      <c r="EOS97" s="46"/>
      <c r="EOT97" s="46"/>
      <c r="EOU97" s="46"/>
      <c r="EOV97" s="46"/>
      <c r="EOW97" s="46"/>
      <c r="EOX97" s="46"/>
      <c r="EOY97" s="46"/>
      <c r="EOZ97" s="46"/>
      <c r="EPA97" s="46"/>
      <c r="EPB97" s="46"/>
      <c r="EPC97" s="46"/>
      <c r="EPD97" s="46"/>
      <c r="EPE97" s="46"/>
      <c r="EPF97" s="46"/>
      <c r="EPG97" s="46"/>
      <c r="EPH97" s="46"/>
      <c r="EPI97" s="46"/>
      <c r="EPJ97" s="46"/>
      <c r="EPK97" s="46"/>
      <c r="EPL97" s="46"/>
      <c r="EPM97" s="46"/>
      <c r="EPN97" s="46"/>
      <c r="EPO97" s="46"/>
      <c r="EPP97" s="46"/>
      <c r="EPQ97" s="46"/>
      <c r="EPR97" s="46"/>
      <c r="EPS97" s="46"/>
      <c r="EPT97" s="46"/>
      <c r="EPU97" s="46"/>
      <c r="EPV97" s="46"/>
      <c r="EPW97" s="46"/>
      <c r="EPX97" s="46"/>
      <c r="EPY97" s="46"/>
      <c r="EPZ97" s="46"/>
      <c r="EQA97" s="46"/>
      <c r="EQB97" s="46"/>
      <c r="EQC97" s="46"/>
      <c r="EQD97" s="46"/>
      <c r="EQE97" s="46"/>
      <c r="EQF97" s="46"/>
      <c r="EQG97" s="46"/>
      <c r="EQH97" s="46"/>
      <c r="EQI97" s="46"/>
      <c r="EQJ97" s="46"/>
      <c r="EQK97" s="46"/>
      <c r="EQL97" s="46"/>
      <c r="EQM97" s="46"/>
      <c r="EQN97" s="46"/>
      <c r="EQO97" s="46"/>
      <c r="EQP97" s="46"/>
      <c r="EQQ97" s="46"/>
      <c r="EQR97" s="46"/>
      <c r="EQS97" s="46"/>
      <c r="EQT97" s="46"/>
      <c r="EQU97" s="46"/>
      <c r="EQV97" s="46"/>
      <c r="EQW97" s="46"/>
      <c r="EQX97" s="46"/>
      <c r="EQY97" s="46"/>
      <c r="EQZ97" s="46"/>
      <c r="ERA97" s="46"/>
      <c r="ERB97" s="46"/>
      <c r="ERC97" s="46"/>
      <c r="ERD97" s="46"/>
      <c r="ERE97" s="46"/>
      <c r="ERF97" s="46"/>
      <c r="ERG97" s="46"/>
      <c r="ERH97" s="46"/>
      <c r="ERI97" s="46"/>
      <c r="ERJ97" s="46"/>
      <c r="ERK97" s="46"/>
      <c r="ERL97" s="46"/>
      <c r="ERM97" s="46"/>
      <c r="ERN97" s="46"/>
      <c r="ERO97" s="46"/>
      <c r="ERP97" s="46"/>
      <c r="ERQ97" s="46"/>
      <c r="ERR97" s="46"/>
      <c r="ERS97" s="46"/>
      <c r="ERT97" s="46"/>
      <c r="ERU97" s="46"/>
      <c r="ERV97" s="46"/>
      <c r="ERW97" s="46"/>
      <c r="ERX97" s="46"/>
      <c r="ERY97" s="46"/>
      <c r="ERZ97" s="46"/>
      <c r="ESA97" s="46"/>
      <c r="ESB97" s="46"/>
      <c r="ESC97" s="46"/>
      <c r="ESD97" s="46"/>
      <c r="ESE97" s="46"/>
      <c r="ESF97" s="46"/>
      <c r="ESG97" s="46"/>
      <c r="ESH97" s="46"/>
      <c r="ESI97" s="46"/>
      <c r="ESJ97" s="46"/>
      <c r="ESK97" s="46"/>
      <c r="ESL97" s="46"/>
      <c r="ESM97" s="46"/>
      <c r="ESN97" s="46"/>
      <c r="ESO97" s="46"/>
      <c r="ESP97" s="46"/>
      <c r="ESQ97" s="46"/>
      <c r="ESR97" s="46"/>
      <c r="ESS97" s="46"/>
      <c r="EST97" s="46"/>
      <c r="ESU97" s="46"/>
      <c r="ESV97" s="46"/>
      <c r="ESW97" s="46"/>
      <c r="ESX97" s="46"/>
      <c r="ESY97" s="46"/>
      <c r="ESZ97" s="46"/>
      <c r="ETA97" s="46"/>
      <c r="ETB97" s="46"/>
      <c r="ETC97" s="46"/>
      <c r="ETD97" s="46"/>
      <c r="ETE97" s="46"/>
      <c r="ETF97" s="46"/>
      <c r="ETG97" s="46"/>
      <c r="ETH97" s="46"/>
      <c r="ETI97" s="46"/>
      <c r="ETJ97" s="46"/>
      <c r="ETK97" s="46"/>
      <c r="ETL97" s="46"/>
      <c r="ETM97" s="46"/>
      <c r="ETN97" s="46"/>
      <c r="ETO97" s="46"/>
      <c r="ETP97" s="46"/>
      <c r="ETQ97" s="46"/>
      <c r="ETR97" s="46"/>
      <c r="ETS97" s="46"/>
      <c r="ETT97" s="46"/>
      <c r="ETU97" s="46"/>
      <c r="ETV97" s="46"/>
      <c r="ETW97" s="46"/>
      <c r="ETX97" s="46"/>
      <c r="ETY97" s="46"/>
      <c r="ETZ97" s="46"/>
      <c r="EUA97" s="46"/>
      <c r="EUB97" s="46"/>
      <c r="EUC97" s="46"/>
      <c r="EUD97" s="46"/>
      <c r="EUE97" s="46"/>
      <c r="EUF97" s="46"/>
      <c r="EUG97" s="46"/>
      <c r="EUH97" s="46"/>
      <c r="EUI97" s="46"/>
      <c r="EUJ97" s="46"/>
      <c r="EUK97" s="46"/>
      <c r="EUL97" s="46"/>
      <c r="EUM97" s="46"/>
      <c r="EUN97" s="46"/>
      <c r="EUO97" s="46"/>
      <c r="EUP97" s="46"/>
      <c r="EUQ97" s="46"/>
      <c r="EUR97" s="46"/>
      <c r="EUS97" s="46"/>
      <c r="EUT97" s="46"/>
      <c r="EUU97" s="46"/>
      <c r="EUV97" s="46"/>
      <c r="EUW97" s="46"/>
      <c r="EUX97" s="46"/>
      <c r="EUY97" s="46"/>
      <c r="EUZ97" s="46"/>
      <c r="EVA97" s="46"/>
      <c r="EVB97" s="46"/>
      <c r="EVC97" s="46"/>
      <c r="EVD97" s="46"/>
      <c r="EVE97" s="46"/>
      <c r="EVF97" s="46"/>
      <c r="EVG97" s="46"/>
      <c r="EVH97" s="46"/>
      <c r="EVI97" s="46"/>
      <c r="EVJ97" s="46"/>
      <c r="EVK97" s="46"/>
      <c r="EVL97" s="46"/>
      <c r="EVM97" s="46"/>
      <c r="EVN97" s="46"/>
      <c r="EVO97" s="46"/>
      <c r="EVP97" s="46"/>
      <c r="EVQ97" s="46"/>
      <c r="EVR97" s="46"/>
      <c r="EVS97" s="46"/>
      <c r="EVT97" s="46"/>
      <c r="EVU97" s="46"/>
      <c r="EVV97" s="46"/>
      <c r="EVW97" s="46"/>
      <c r="EVX97" s="46"/>
      <c r="EVY97" s="46"/>
      <c r="EVZ97" s="46"/>
      <c r="EWA97" s="46"/>
      <c r="EWB97" s="46"/>
      <c r="EWC97" s="46"/>
      <c r="EWD97" s="46"/>
      <c r="EWE97" s="46"/>
      <c r="EWF97" s="46"/>
      <c r="EWG97" s="46"/>
      <c r="EWH97" s="46"/>
      <c r="EWI97" s="46"/>
      <c r="EWJ97" s="46"/>
      <c r="EWK97" s="46"/>
      <c r="EWL97" s="46"/>
      <c r="EWM97" s="46"/>
      <c r="EWN97" s="46"/>
      <c r="EWO97" s="46"/>
      <c r="EWP97" s="46"/>
      <c r="EWQ97" s="46"/>
      <c r="EWR97" s="46"/>
      <c r="EWS97" s="46"/>
      <c r="EWT97" s="46"/>
      <c r="EWU97" s="46"/>
      <c r="EWV97" s="46"/>
      <c r="EWW97" s="46"/>
      <c r="EWX97" s="46"/>
      <c r="EWY97" s="46"/>
      <c r="EWZ97" s="46"/>
      <c r="EXA97" s="46"/>
      <c r="EXB97" s="46"/>
      <c r="EXC97" s="46"/>
      <c r="EXD97" s="46"/>
      <c r="EXE97" s="46"/>
      <c r="EXF97" s="46"/>
      <c r="EXG97" s="46"/>
      <c r="EXH97" s="46"/>
      <c r="EXI97" s="46"/>
      <c r="EXJ97" s="46"/>
      <c r="EXK97" s="46"/>
      <c r="EXL97" s="46"/>
      <c r="EXM97" s="46"/>
      <c r="EXN97" s="46"/>
      <c r="EXO97" s="46"/>
      <c r="EXP97" s="46"/>
      <c r="EXQ97" s="46"/>
      <c r="EXR97" s="46"/>
      <c r="EXS97" s="46"/>
      <c r="EXT97" s="46"/>
      <c r="EXU97" s="46"/>
      <c r="EXV97" s="46"/>
      <c r="EXW97" s="46"/>
      <c r="EXX97" s="46"/>
      <c r="EXY97" s="46"/>
      <c r="EXZ97" s="46"/>
      <c r="EYA97" s="46"/>
      <c r="EYB97" s="46"/>
      <c r="EYC97" s="46"/>
      <c r="EYD97" s="46"/>
      <c r="EYE97" s="46"/>
      <c r="EYF97" s="46"/>
      <c r="EYG97" s="46"/>
      <c r="EYH97" s="46"/>
      <c r="EYI97" s="46"/>
      <c r="EYJ97" s="46"/>
      <c r="EYK97" s="46"/>
      <c r="EYL97" s="46"/>
      <c r="EYM97" s="46"/>
      <c r="EYN97" s="46"/>
      <c r="EYO97" s="46"/>
      <c r="EYP97" s="46"/>
      <c r="EYQ97" s="46"/>
      <c r="EYR97" s="46"/>
      <c r="EYS97" s="46"/>
      <c r="EYT97" s="46"/>
      <c r="EYU97" s="46"/>
      <c r="EYV97" s="46"/>
      <c r="EYW97" s="46"/>
      <c r="EYX97" s="46"/>
      <c r="EYY97" s="46"/>
      <c r="EYZ97" s="46"/>
      <c r="EZA97" s="46"/>
      <c r="EZB97" s="46"/>
      <c r="EZC97" s="46"/>
      <c r="EZD97" s="46"/>
      <c r="EZE97" s="46"/>
      <c r="EZF97" s="46"/>
      <c r="EZG97" s="46"/>
      <c r="EZH97" s="46"/>
      <c r="EZI97" s="46"/>
      <c r="EZJ97" s="46"/>
      <c r="EZK97" s="46"/>
      <c r="EZL97" s="46"/>
      <c r="EZM97" s="46"/>
      <c r="EZN97" s="46"/>
      <c r="EZO97" s="46"/>
      <c r="EZP97" s="46"/>
      <c r="EZQ97" s="46"/>
      <c r="EZR97" s="46"/>
      <c r="EZS97" s="46"/>
      <c r="EZT97" s="46"/>
      <c r="EZU97" s="46"/>
      <c r="EZV97" s="46"/>
      <c r="EZW97" s="46"/>
      <c r="EZX97" s="46"/>
      <c r="EZY97" s="46"/>
      <c r="EZZ97" s="46"/>
      <c r="FAA97" s="46"/>
      <c r="FAB97" s="46"/>
      <c r="FAC97" s="46"/>
      <c r="FAD97" s="46"/>
      <c r="FAE97" s="46"/>
      <c r="FAF97" s="46"/>
      <c r="FAG97" s="46"/>
      <c r="FAH97" s="46"/>
      <c r="FAI97" s="46"/>
      <c r="FAJ97" s="46"/>
      <c r="FAK97" s="46"/>
      <c r="FAL97" s="46"/>
      <c r="FAM97" s="46"/>
      <c r="FAN97" s="46"/>
      <c r="FAO97" s="46"/>
      <c r="FAP97" s="46"/>
      <c r="FAQ97" s="46"/>
      <c r="FAR97" s="46"/>
      <c r="FAS97" s="46"/>
      <c r="FAT97" s="46"/>
      <c r="FAU97" s="46"/>
      <c r="FAV97" s="46"/>
      <c r="FAW97" s="46"/>
      <c r="FAX97" s="46"/>
      <c r="FAY97" s="46"/>
      <c r="FAZ97" s="46"/>
      <c r="FBA97" s="46"/>
      <c r="FBB97" s="46"/>
      <c r="FBC97" s="46"/>
      <c r="FBD97" s="46"/>
      <c r="FBE97" s="46"/>
      <c r="FBF97" s="46"/>
      <c r="FBG97" s="46"/>
      <c r="FBH97" s="46"/>
      <c r="FBI97" s="46"/>
      <c r="FBJ97" s="46"/>
      <c r="FBK97" s="46"/>
      <c r="FBL97" s="46"/>
      <c r="FBM97" s="46"/>
      <c r="FBN97" s="46"/>
      <c r="FBO97" s="46"/>
      <c r="FBP97" s="46"/>
      <c r="FBQ97" s="46"/>
      <c r="FBR97" s="46"/>
      <c r="FBS97" s="46"/>
      <c r="FBT97" s="46"/>
      <c r="FBU97" s="46"/>
      <c r="FBV97" s="46"/>
      <c r="FBW97" s="46"/>
      <c r="FBX97" s="46"/>
      <c r="FBY97" s="46"/>
      <c r="FBZ97" s="46"/>
      <c r="FCA97" s="46"/>
      <c r="FCB97" s="46"/>
      <c r="FCC97" s="46"/>
      <c r="FCD97" s="46"/>
      <c r="FCE97" s="46"/>
      <c r="FCF97" s="46"/>
      <c r="FCG97" s="46"/>
      <c r="FCH97" s="46"/>
      <c r="FCI97" s="46"/>
      <c r="FCJ97" s="46"/>
      <c r="FCK97" s="46"/>
      <c r="FCL97" s="46"/>
      <c r="FCM97" s="46"/>
      <c r="FCN97" s="46"/>
      <c r="FCO97" s="46"/>
      <c r="FCP97" s="46"/>
      <c r="FCQ97" s="46"/>
      <c r="FCR97" s="46"/>
      <c r="FCS97" s="46"/>
      <c r="FCT97" s="46"/>
      <c r="FCU97" s="46"/>
      <c r="FCV97" s="46"/>
      <c r="FCW97" s="46"/>
      <c r="FCX97" s="46"/>
      <c r="FCY97" s="46"/>
      <c r="FCZ97" s="46"/>
      <c r="FDA97" s="46"/>
      <c r="FDB97" s="46"/>
      <c r="FDC97" s="46"/>
      <c r="FDD97" s="46"/>
      <c r="FDE97" s="46"/>
      <c r="FDF97" s="46"/>
      <c r="FDG97" s="46"/>
      <c r="FDH97" s="46"/>
      <c r="FDI97" s="46"/>
      <c r="FDJ97" s="46"/>
      <c r="FDK97" s="46"/>
      <c r="FDL97" s="46"/>
      <c r="FDM97" s="46"/>
      <c r="FDN97" s="46"/>
      <c r="FDO97" s="46"/>
      <c r="FDP97" s="46"/>
      <c r="FDQ97" s="46"/>
      <c r="FDR97" s="46"/>
      <c r="FDS97" s="46"/>
      <c r="FDT97" s="46"/>
      <c r="FDU97" s="46"/>
      <c r="FDV97" s="46"/>
      <c r="FDW97" s="46"/>
      <c r="FDX97" s="46"/>
      <c r="FDY97" s="46"/>
      <c r="FDZ97" s="46"/>
      <c r="FEA97" s="46"/>
      <c r="FEB97" s="46"/>
      <c r="FEC97" s="46"/>
      <c r="FED97" s="46"/>
      <c r="FEE97" s="46"/>
      <c r="FEF97" s="46"/>
      <c r="FEG97" s="46"/>
      <c r="FEH97" s="46"/>
      <c r="FEI97" s="46"/>
      <c r="FEJ97" s="46"/>
      <c r="FEK97" s="46"/>
      <c r="FEL97" s="46"/>
      <c r="FEM97" s="46"/>
      <c r="FEN97" s="46"/>
      <c r="FEO97" s="46"/>
      <c r="FEP97" s="46"/>
      <c r="FEQ97" s="46"/>
      <c r="FER97" s="46"/>
      <c r="FES97" s="46"/>
      <c r="FET97" s="46"/>
      <c r="FEU97" s="46"/>
      <c r="FEV97" s="46"/>
      <c r="FEW97" s="46"/>
      <c r="FEX97" s="46"/>
      <c r="FEY97" s="46"/>
      <c r="FEZ97" s="46"/>
      <c r="FFA97" s="46"/>
      <c r="FFB97" s="46"/>
      <c r="FFC97" s="46"/>
      <c r="FFD97" s="46"/>
      <c r="FFE97" s="46"/>
      <c r="FFF97" s="46"/>
      <c r="FFG97" s="46"/>
      <c r="FFH97" s="46"/>
      <c r="FFI97" s="46"/>
      <c r="FFJ97" s="46"/>
      <c r="FFK97" s="46"/>
      <c r="FFL97" s="46"/>
      <c r="FFM97" s="46"/>
      <c r="FFN97" s="46"/>
      <c r="FFO97" s="46"/>
      <c r="FFP97" s="46"/>
      <c r="FFQ97" s="46"/>
      <c r="FFR97" s="46"/>
      <c r="FFS97" s="46"/>
      <c r="FFT97" s="46"/>
      <c r="FFU97" s="46"/>
      <c r="FFV97" s="46"/>
      <c r="FFW97" s="46"/>
      <c r="FFX97" s="46"/>
      <c r="FFY97" s="46"/>
      <c r="FFZ97" s="46"/>
      <c r="FGA97" s="46"/>
      <c r="FGB97" s="46"/>
      <c r="FGC97" s="46"/>
      <c r="FGD97" s="46"/>
      <c r="FGE97" s="46"/>
      <c r="FGF97" s="46"/>
      <c r="FGG97" s="46"/>
      <c r="FGH97" s="46"/>
      <c r="FGI97" s="46"/>
      <c r="FGJ97" s="46"/>
      <c r="FGK97" s="46"/>
      <c r="FGL97" s="46"/>
      <c r="FGM97" s="46"/>
      <c r="FGN97" s="46"/>
      <c r="FGO97" s="46"/>
      <c r="FGP97" s="46"/>
      <c r="FGQ97" s="46"/>
      <c r="FGR97" s="46"/>
      <c r="FGS97" s="46"/>
      <c r="FGT97" s="46"/>
      <c r="FGU97" s="46"/>
      <c r="FGV97" s="46"/>
      <c r="FGW97" s="46"/>
      <c r="FGX97" s="46"/>
      <c r="FGY97" s="46"/>
      <c r="FGZ97" s="46"/>
      <c r="FHA97" s="46"/>
      <c r="FHB97" s="46"/>
      <c r="FHC97" s="46"/>
      <c r="FHD97" s="46"/>
      <c r="FHE97" s="46"/>
      <c r="FHF97" s="46"/>
      <c r="FHG97" s="46"/>
      <c r="FHH97" s="46"/>
      <c r="FHI97" s="46"/>
      <c r="FHJ97" s="46"/>
      <c r="FHK97" s="46"/>
      <c r="FHL97" s="46"/>
      <c r="FHM97" s="46"/>
      <c r="FHN97" s="46"/>
      <c r="FHO97" s="46"/>
      <c r="FHP97" s="46"/>
      <c r="FHQ97" s="46"/>
      <c r="FHR97" s="46"/>
      <c r="FHS97" s="46"/>
      <c r="FHT97" s="46"/>
      <c r="FHU97" s="46"/>
      <c r="FHV97" s="46"/>
      <c r="FHW97" s="46"/>
      <c r="FHX97" s="46"/>
      <c r="FHY97" s="46"/>
      <c r="FHZ97" s="46"/>
      <c r="FIA97" s="46"/>
      <c r="FIB97" s="46"/>
      <c r="FIC97" s="46"/>
      <c r="FID97" s="46"/>
      <c r="FIE97" s="46"/>
      <c r="FIF97" s="46"/>
      <c r="FIG97" s="46"/>
      <c r="FIH97" s="46"/>
      <c r="FII97" s="46"/>
      <c r="FIJ97" s="46"/>
      <c r="FIK97" s="46"/>
      <c r="FIL97" s="46"/>
      <c r="FIM97" s="46"/>
      <c r="FIN97" s="46"/>
      <c r="FIO97" s="46"/>
      <c r="FIP97" s="46"/>
      <c r="FIQ97" s="46"/>
      <c r="FIR97" s="46"/>
      <c r="FIS97" s="46"/>
      <c r="FIT97" s="46"/>
      <c r="FIU97" s="46"/>
      <c r="FIV97" s="46"/>
      <c r="FIW97" s="46"/>
      <c r="FIX97" s="46"/>
      <c r="FIY97" s="46"/>
      <c r="FIZ97" s="46"/>
      <c r="FJA97" s="46"/>
      <c r="FJB97" s="46"/>
      <c r="FJC97" s="46"/>
      <c r="FJD97" s="46"/>
      <c r="FJE97" s="46"/>
      <c r="FJF97" s="46"/>
      <c r="FJG97" s="46"/>
      <c r="FJH97" s="46"/>
      <c r="FJI97" s="46"/>
      <c r="FJJ97" s="46"/>
      <c r="FJK97" s="46"/>
      <c r="FJL97" s="46"/>
      <c r="FJM97" s="46"/>
      <c r="FJN97" s="46"/>
      <c r="FJO97" s="46"/>
      <c r="FJP97" s="46"/>
      <c r="FJQ97" s="46"/>
      <c r="FJR97" s="46"/>
      <c r="FJS97" s="46"/>
      <c r="FJT97" s="46"/>
      <c r="FJU97" s="46"/>
      <c r="FJV97" s="46"/>
      <c r="FJW97" s="46"/>
      <c r="FJX97" s="46"/>
      <c r="FJY97" s="46"/>
      <c r="FJZ97" s="46"/>
      <c r="FKA97" s="46"/>
      <c r="FKB97" s="46"/>
      <c r="FKC97" s="46"/>
      <c r="FKD97" s="46"/>
      <c r="FKE97" s="46"/>
      <c r="FKF97" s="46"/>
      <c r="FKG97" s="46"/>
      <c r="FKH97" s="46"/>
      <c r="FKI97" s="46"/>
      <c r="FKJ97" s="46"/>
      <c r="FKK97" s="46"/>
      <c r="FKL97" s="46"/>
      <c r="FKM97" s="46"/>
      <c r="FKN97" s="46"/>
      <c r="FKO97" s="46"/>
      <c r="FKP97" s="46"/>
      <c r="FKQ97" s="46"/>
      <c r="FKR97" s="46"/>
      <c r="FKS97" s="46"/>
      <c r="FKT97" s="46"/>
      <c r="FKU97" s="46"/>
      <c r="FKV97" s="46"/>
      <c r="FKW97" s="46"/>
      <c r="FKX97" s="46"/>
      <c r="FKY97" s="46"/>
      <c r="FKZ97" s="46"/>
      <c r="FLA97" s="46"/>
      <c r="FLB97" s="46"/>
      <c r="FLC97" s="46"/>
      <c r="FLD97" s="46"/>
      <c r="FLE97" s="46"/>
      <c r="FLF97" s="46"/>
      <c r="FLG97" s="46"/>
      <c r="FLH97" s="46"/>
      <c r="FLI97" s="46"/>
      <c r="FLJ97" s="46"/>
      <c r="FLK97" s="46"/>
      <c r="FLL97" s="46"/>
      <c r="FLM97" s="46"/>
      <c r="FLN97" s="46"/>
      <c r="FLO97" s="46"/>
      <c r="FLP97" s="46"/>
      <c r="FLQ97" s="46"/>
      <c r="FLR97" s="46"/>
      <c r="FLS97" s="46"/>
      <c r="FLT97" s="46"/>
      <c r="FLU97" s="46"/>
      <c r="FLV97" s="46"/>
      <c r="FLW97" s="46"/>
      <c r="FLX97" s="46"/>
      <c r="FLY97" s="46"/>
      <c r="FLZ97" s="46"/>
      <c r="FMA97" s="46"/>
      <c r="FMB97" s="46"/>
      <c r="FMC97" s="46"/>
      <c r="FMD97" s="46"/>
      <c r="FME97" s="46"/>
      <c r="FMF97" s="46"/>
      <c r="FMG97" s="46"/>
      <c r="FMH97" s="46"/>
      <c r="FMI97" s="46"/>
      <c r="FMJ97" s="46"/>
      <c r="FMK97" s="46"/>
      <c r="FML97" s="46"/>
      <c r="FMM97" s="46"/>
      <c r="FMN97" s="46"/>
      <c r="FMO97" s="46"/>
      <c r="FMP97" s="46"/>
      <c r="FMQ97" s="46"/>
      <c r="FMR97" s="46"/>
      <c r="FMS97" s="46"/>
      <c r="FMT97" s="46"/>
      <c r="FMU97" s="46"/>
      <c r="FMV97" s="46"/>
      <c r="FMW97" s="46"/>
      <c r="FMX97" s="46"/>
      <c r="FMY97" s="46"/>
      <c r="FMZ97" s="46"/>
      <c r="FNA97" s="46"/>
      <c r="FNB97" s="46"/>
      <c r="FNC97" s="46"/>
      <c r="FND97" s="46"/>
      <c r="FNE97" s="46"/>
      <c r="FNF97" s="46"/>
      <c r="FNG97" s="46"/>
      <c r="FNH97" s="46"/>
      <c r="FNI97" s="46"/>
      <c r="FNJ97" s="46"/>
      <c r="FNK97" s="46"/>
      <c r="FNL97" s="46"/>
      <c r="FNM97" s="46"/>
      <c r="FNN97" s="46"/>
      <c r="FNO97" s="46"/>
      <c r="FNP97" s="46"/>
      <c r="FNQ97" s="46"/>
      <c r="FNR97" s="46"/>
      <c r="FNS97" s="46"/>
      <c r="FNT97" s="46"/>
      <c r="FNU97" s="46"/>
      <c r="FNV97" s="46"/>
      <c r="FNW97" s="46"/>
      <c r="FNX97" s="46"/>
      <c r="FNY97" s="46"/>
      <c r="FNZ97" s="46"/>
      <c r="FOA97" s="46"/>
      <c r="FOB97" s="46"/>
      <c r="FOC97" s="46"/>
      <c r="FOD97" s="46"/>
      <c r="FOE97" s="46"/>
      <c r="FOF97" s="46"/>
      <c r="FOG97" s="46"/>
      <c r="FOH97" s="46"/>
      <c r="FOI97" s="46"/>
      <c r="FOJ97" s="46"/>
      <c r="FOK97" s="46"/>
      <c r="FOL97" s="46"/>
      <c r="FOM97" s="46"/>
      <c r="FON97" s="46"/>
      <c r="FOO97" s="46"/>
      <c r="FOP97" s="46"/>
      <c r="FOQ97" s="46"/>
      <c r="FOR97" s="46"/>
      <c r="FOS97" s="46"/>
      <c r="FOT97" s="46"/>
      <c r="FOU97" s="46"/>
      <c r="FOV97" s="46"/>
      <c r="FOW97" s="46"/>
      <c r="FOX97" s="46"/>
      <c r="FOY97" s="46"/>
      <c r="FOZ97" s="46"/>
      <c r="FPA97" s="46"/>
      <c r="FPB97" s="46"/>
      <c r="FPC97" s="46"/>
      <c r="FPD97" s="46"/>
      <c r="FPE97" s="46"/>
      <c r="FPF97" s="46"/>
      <c r="FPG97" s="46"/>
      <c r="FPH97" s="46"/>
      <c r="FPI97" s="46"/>
      <c r="FPJ97" s="46"/>
      <c r="FPK97" s="46"/>
      <c r="FPL97" s="46"/>
      <c r="FPM97" s="46"/>
      <c r="FPN97" s="46"/>
      <c r="FPO97" s="46"/>
      <c r="FPP97" s="46"/>
      <c r="FPQ97" s="46"/>
      <c r="FPR97" s="46"/>
      <c r="FPS97" s="46"/>
      <c r="FPT97" s="46"/>
      <c r="FPU97" s="46"/>
      <c r="FPV97" s="46"/>
      <c r="FPW97" s="46"/>
      <c r="FPX97" s="46"/>
      <c r="FPY97" s="46"/>
      <c r="FPZ97" s="46"/>
      <c r="FQA97" s="46"/>
      <c r="FQB97" s="46"/>
      <c r="FQC97" s="46"/>
      <c r="FQD97" s="46"/>
      <c r="FQE97" s="46"/>
      <c r="FQF97" s="46"/>
      <c r="FQG97" s="46"/>
      <c r="FQH97" s="46"/>
      <c r="FQI97" s="46"/>
      <c r="FQJ97" s="46"/>
      <c r="FQK97" s="46"/>
      <c r="FQL97" s="46"/>
      <c r="FQM97" s="46"/>
      <c r="FQN97" s="46"/>
      <c r="FQO97" s="46"/>
      <c r="FQP97" s="46"/>
      <c r="FQQ97" s="46"/>
      <c r="FQR97" s="46"/>
      <c r="FQS97" s="46"/>
      <c r="FQT97" s="46"/>
      <c r="FQU97" s="46"/>
      <c r="FQV97" s="46"/>
      <c r="FQW97" s="46"/>
      <c r="FQX97" s="46"/>
      <c r="FQY97" s="46"/>
      <c r="FQZ97" s="46"/>
      <c r="FRA97" s="46"/>
      <c r="FRB97" s="46"/>
      <c r="FRC97" s="46"/>
      <c r="FRD97" s="46"/>
      <c r="FRE97" s="46"/>
      <c r="FRF97" s="46"/>
      <c r="FRG97" s="46"/>
      <c r="FRH97" s="46"/>
      <c r="FRI97" s="46"/>
      <c r="FRJ97" s="46"/>
      <c r="FRK97" s="46"/>
      <c r="FRL97" s="46"/>
      <c r="FRM97" s="46"/>
      <c r="FRN97" s="46"/>
      <c r="FRO97" s="46"/>
      <c r="FRP97" s="46"/>
      <c r="FRQ97" s="46"/>
      <c r="FRR97" s="46"/>
      <c r="FRS97" s="46"/>
      <c r="FRT97" s="46"/>
      <c r="FRU97" s="46"/>
      <c r="FRV97" s="46"/>
      <c r="FRW97" s="46"/>
      <c r="FRX97" s="46"/>
      <c r="FRY97" s="46"/>
      <c r="FRZ97" s="46"/>
      <c r="FSA97" s="46"/>
      <c r="FSB97" s="46"/>
      <c r="FSC97" s="46"/>
      <c r="FSD97" s="46"/>
      <c r="FSE97" s="46"/>
      <c r="FSF97" s="46"/>
      <c r="FSG97" s="46"/>
      <c r="FSH97" s="46"/>
      <c r="FSI97" s="46"/>
      <c r="FSJ97" s="46"/>
      <c r="FSK97" s="46"/>
      <c r="FSL97" s="46"/>
      <c r="FSM97" s="46"/>
      <c r="FSN97" s="46"/>
      <c r="FSO97" s="46"/>
      <c r="FSP97" s="46"/>
      <c r="FSQ97" s="46"/>
      <c r="FSR97" s="46"/>
      <c r="FSS97" s="46"/>
      <c r="FST97" s="46"/>
      <c r="FSU97" s="46"/>
      <c r="FSV97" s="46"/>
      <c r="FSW97" s="46"/>
      <c r="FSX97" s="46"/>
      <c r="FSY97" s="46"/>
      <c r="FSZ97" s="46"/>
      <c r="FTA97" s="46"/>
      <c r="FTB97" s="46"/>
      <c r="FTC97" s="46"/>
      <c r="FTD97" s="46"/>
      <c r="FTE97" s="46"/>
      <c r="FTF97" s="46"/>
      <c r="FTG97" s="46"/>
      <c r="FTH97" s="46"/>
      <c r="FTI97" s="46"/>
      <c r="FTJ97" s="46"/>
      <c r="FTK97" s="46"/>
      <c r="FTL97" s="46"/>
      <c r="FTM97" s="46"/>
      <c r="FTN97" s="46"/>
      <c r="FTO97" s="46"/>
      <c r="FTP97" s="46"/>
      <c r="FTQ97" s="46"/>
      <c r="FTR97" s="46"/>
      <c r="FTS97" s="46"/>
      <c r="FTT97" s="46"/>
      <c r="FTU97" s="46"/>
      <c r="FTV97" s="46"/>
      <c r="FTW97" s="46"/>
      <c r="FTX97" s="46"/>
      <c r="FTY97" s="46"/>
      <c r="FTZ97" s="46"/>
      <c r="FUA97" s="46"/>
      <c r="FUB97" s="46"/>
      <c r="FUC97" s="46"/>
      <c r="FUD97" s="46"/>
      <c r="FUE97" s="46"/>
      <c r="FUF97" s="46"/>
      <c r="FUG97" s="46"/>
      <c r="FUH97" s="46"/>
      <c r="FUI97" s="46"/>
      <c r="FUJ97" s="46"/>
      <c r="FUK97" s="46"/>
      <c r="FUL97" s="46"/>
      <c r="FUM97" s="46"/>
      <c r="FUN97" s="46"/>
      <c r="FUO97" s="46"/>
      <c r="FUP97" s="46"/>
      <c r="FUQ97" s="46"/>
      <c r="FUR97" s="46"/>
      <c r="FUS97" s="46"/>
      <c r="FUT97" s="46"/>
      <c r="FUU97" s="46"/>
      <c r="FUV97" s="46"/>
      <c r="FUW97" s="46"/>
      <c r="FUX97" s="46"/>
      <c r="FUY97" s="46"/>
      <c r="FUZ97" s="46"/>
      <c r="FVA97" s="46"/>
      <c r="FVB97" s="46"/>
      <c r="FVC97" s="46"/>
      <c r="FVD97" s="46"/>
      <c r="FVE97" s="46"/>
      <c r="FVF97" s="46"/>
      <c r="FVG97" s="46"/>
      <c r="FVH97" s="46"/>
      <c r="FVI97" s="46"/>
      <c r="FVJ97" s="46"/>
      <c r="FVK97" s="46"/>
      <c r="FVL97" s="46"/>
      <c r="FVM97" s="46"/>
      <c r="FVN97" s="46"/>
      <c r="FVO97" s="46"/>
      <c r="FVP97" s="46"/>
      <c r="FVQ97" s="46"/>
      <c r="FVR97" s="46"/>
      <c r="FVS97" s="46"/>
      <c r="FVT97" s="46"/>
      <c r="FVU97" s="46"/>
      <c r="FVV97" s="46"/>
      <c r="FVW97" s="46"/>
      <c r="FVX97" s="46"/>
      <c r="FVY97" s="46"/>
      <c r="FVZ97" s="46"/>
      <c r="FWA97" s="46"/>
      <c r="FWB97" s="46"/>
      <c r="FWC97" s="46"/>
      <c r="FWD97" s="46"/>
      <c r="FWE97" s="46"/>
      <c r="FWF97" s="46"/>
      <c r="FWG97" s="46"/>
      <c r="FWH97" s="46"/>
      <c r="FWI97" s="46"/>
      <c r="FWJ97" s="46"/>
      <c r="FWK97" s="46"/>
      <c r="FWL97" s="46"/>
      <c r="FWM97" s="46"/>
      <c r="FWN97" s="46"/>
      <c r="FWO97" s="46"/>
      <c r="FWP97" s="46"/>
      <c r="FWQ97" s="46"/>
      <c r="FWR97" s="46"/>
      <c r="FWS97" s="46"/>
      <c r="FWT97" s="46"/>
      <c r="FWU97" s="46"/>
      <c r="FWV97" s="46"/>
      <c r="FWW97" s="46"/>
      <c r="FWX97" s="46"/>
      <c r="FWY97" s="46"/>
      <c r="FWZ97" s="46"/>
      <c r="FXA97" s="46"/>
      <c r="FXB97" s="46"/>
      <c r="FXC97" s="46"/>
      <c r="FXD97" s="46"/>
      <c r="FXE97" s="46"/>
      <c r="FXF97" s="46"/>
      <c r="FXG97" s="46"/>
      <c r="FXH97" s="46"/>
      <c r="FXI97" s="46"/>
      <c r="FXJ97" s="46"/>
      <c r="FXK97" s="46"/>
      <c r="FXL97" s="46"/>
      <c r="FXM97" s="46"/>
      <c r="FXN97" s="46"/>
      <c r="FXO97" s="46"/>
      <c r="FXP97" s="46"/>
      <c r="FXQ97" s="46"/>
      <c r="FXR97" s="46"/>
      <c r="FXS97" s="46"/>
      <c r="FXT97" s="46"/>
      <c r="FXU97" s="46"/>
      <c r="FXV97" s="46"/>
      <c r="FXW97" s="46"/>
      <c r="FXX97" s="46"/>
      <c r="FXY97" s="46"/>
      <c r="FXZ97" s="46"/>
      <c r="FYA97" s="46"/>
      <c r="FYB97" s="46"/>
      <c r="FYC97" s="46"/>
      <c r="FYD97" s="46"/>
      <c r="FYE97" s="46"/>
      <c r="FYF97" s="46"/>
      <c r="FYG97" s="46"/>
      <c r="FYH97" s="46"/>
      <c r="FYI97" s="46"/>
      <c r="FYJ97" s="46"/>
      <c r="FYK97" s="46"/>
      <c r="FYL97" s="46"/>
      <c r="FYM97" s="46"/>
      <c r="FYN97" s="46"/>
      <c r="FYO97" s="46"/>
      <c r="FYP97" s="46"/>
      <c r="FYQ97" s="46"/>
      <c r="FYR97" s="46"/>
      <c r="FYS97" s="46"/>
      <c r="FYT97" s="46"/>
      <c r="FYU97" s="46"/>
      <c r="FYV97" s="46"/>
      <c r="FYW97" s="46"/>
      <c r="FYX97" s="46"/>
      <c r="FYY97" s="46"/>
      <c r="FYZ97" s="46"/>
      <c r="FZA97" s="46"/>
      <c r="FZB97" s="46"/>
      <c r="FZC97" s="46"/>
      <c r="FZD97" s="46"/>
      <c r="FZE97" s="46"/>
      <c r="FZF97" s="46"/>
      <c r="FZG97" s="46"/>
      <c r="FZH97" s="46"/>
      <c r="FZI97" s="46"/>
      <c r="FZJ97" s="46"/>
      <c r="FZK97" s="46"/>
      <c r="FZL97" s="46"/>
      <c r="FZM97" s="46"/>
      <c r="FZN97" s="46"/>
      <c r="FZO97" s="46"/>
      <c r="FZP97" s="46"/>
      <c r="FZQ97" s="46"/>
      <c r="FZR97" s="46"/>
      <c r="FZS97" s="46"/>
      <c r="FZT97" s="46"/>
      <c r="FZU97" s="46"/>
      <c r="FZV97" s="46"/>
      <c r="FZW97" s="46"/>
      <c r="FZX97" s="46"/>
      <c r="FZY97" s="46"/>
      <c r="FZZ97" s="46"/>
      <c r="GAA97" s="46"/>
      <c r="GAB97" s="46"/>
      <c r="GAC97" s="46"/>
      <c r="GAD97" s="46"/>
      <c r="GAE97" s="46"/>
      <c r="GAF97" s="46"/>
      <c r="GAG97" s="46"/>
      <c r="GAH97" s="46"/>
      <c r="GAI97" s="46"/>
      <c r="GAJ97" s="46"/>
      <c r="GAK97" s="46"/>
      <c r="GAL97" s="46"/>
      <c r="GAM97" s="46"/>
      <c r="GAN97" s="46"/>
      <c r="GAO97" s="46"/>
      <c r="GAP97" s="46"/>
      <c r="GAQ97" s="46"/>
      <c r="GAR97" s="46"/>
      <c r="GAS97" s="46"/>
      <c r="GAT97" s="46"/>
      <c r="GAU97" s="46"/>
      <c r="GAV97" s="46"/>
      <c r="GAW97" s="46"/>
      <c r="GAX97" s="46"/>
      <c r="GAY97" s="46"/>
      <c r="GAZ97" s="46"/>
      <c r="GBA97" s="46"/>
      <c r="GBB97" s="46"/>
      <c r="GBC97" s="46"/>
      <c r="GBD97" s="46"/>
      <c r="GBE97" s="46"/>
      <c r="GBF97" s="46"/>
      <c r="GBG97" s="46"/>
      <c r="GBH97" s="46"/>
      <c r="GBI97" s="46"/>
      <c r="GBJ97" s="46"/>
      <c r="GBK97" s="46"/>
      <c r="GBL97" s="46"/>
      <c r="GBM97" s="46"/>
      <c r="GBN97" s="46"/>
      <c r="GBO97" s="46"/>
      <c r="GBP97" s="46"/>
      <c r="GBQ97" s="46"/>
      <c r="GBR97" s="46"/>
      <c r="GBS97" s="46"/>
      <c r="GBT97" s="46"/>
      <c r="GBU97" s="46"/>
      <c r="GBV97" s="46"/>
      <c r="GBW97" s="46"/>
      <c r="GBX97" s="46"/>
      <c r="GBY97" s="46"/>
      <c r="GBZ97" s="46"/>
      <c r="GCA97" s="46"/>
      <c r="GCB97" s="46"/>
      <c r="GCC97" s="46"/>
      <c r="GCD97" s="46"/>
      <c r="GCE97" s="46"/>
      <c r="GCF97" s="46"/>
      <c r="GCG97" s="46"/>
      <c r="GCH97" s="46"/>
      <c r="GCI97" s="46"/>
      <c r="GCJ97" s="46"/>
      <c r="GCK97" s="46"/>
      <c r="GCL97" s="46"/>
      <c r="GCM97" s="46"/>
      <c r="GCN97" s="46"/>
      <c r="GCO97" s="46"/>
      <c r="GCP97" s="46"/>
      <c r="GCQ97" s="46"/>
      <c r="GCR97" s="46"/>
      <c r="GCS97" s="46"/>
      <c r="GCT97" s="46"/>
      <c r="GCU97" s="46"/>
      <c r="GCV97" s="46"/>
      <c r="GCW97" s="46"/>
      <c r="GCX97" s="46"/>
      <c r="GCY97" s="46"/>
      <c r="GCZ97" s="46"/>
      <c r="GDA97" s="46"/>
      <c r="GDB97" s="46"/>
      <c r="GDC97" s="46"/>
      <c r="GDD97" s="46"/>
      <c r="GDE97" s="46"/>
      <c r="GDF97" s="46"/>
      <c r="GDG97" s="46"/>
      <c r="GDH97" s="46"/>
      <c r="GDI97" s="46"/>
      <c r="GDJ97" s="46"/>
      <c r="GDK97" s="46"/>
      <c r="GDL97" s="46"/>
      <c r="GDM97" s="46"/>
      <c r="GDN97" s="46"/>
      <c r="GDO97" s="46"/>
      <c r="GDP97" s="46"/>
      <c r="GDQ97" s="46"/>
      <c r="GDR97" s="46"/>
      <c r="GDS97" s="46"/>
      <c r="GDT97" s="46"/>
      <c r="GDU97" s="46"/>
      <c r="GDV97" s="46"/>
      <c r="GDW97" s="46"/>
      <c r="GDX97" s="46"/>
      <c r="GDY97" s="46"/>
      <c r="GDZ97" s="46"/>
      <c r="GEA97" s="46"/>
      <c r="GEB97" s="46"/>
      <c r="GEC97" s="46"/>
      <c r="GED97" s="46"/>
      <c r="GEE97" s="46"/>
      <c r="GEF97" s="46"/>
      <c r="GEG97" s="46"/>
      <c r="GEH97" s="46"/>
      <c r="GEI97" s="46"/>
      <c r="GEJ97" s="46"/>
      <c r="GEK97" s="46"/>
      <c r="GEL97" s="46"/>
      <c r="GEM97" s="46"/>
      <c r="GEN97" s="46"/>
      <c r="GEO97" s="46"/>
      <c r="GEP97" s="46"/>
      <c r="GEQ97" s="46"/>
      <c r="GER97" s="46"/>
      <c r="GES97" s="46"/>
      <c r="GET97" s="46"/>
      <c r="GEU97" s="46"/>
      <c r="GEV97" s="46"/>
      <c r="GEW97" s="46"/>
      <c r="GEX97" s="46"/>
      <c r="GEY97" s="46"/>
      <c r="GEZ97" s="46"/>
      <c r="GFA97" s="46"/>
      <c r="GFB97" s="46"/>
      <c r="GFC97" s="46"/>
      <c r="GFD97" s="46"/>
      <c r="GFE97" s="46"/>
      <c r="GFF97" s="46"/>
      <c r="GFG97" s="46"/>
      <c r="GFH97" s="46"/>
      <c r="GFI97" s="46"/>
      <c r="GFJ97" s="46"/>
      <c r="GFK97" s="46"/>
      <c r="GFL97" s="46"/>
      <c r="GFM97" s="46"/>
      <c r="GFN97" s="46"/>
      <c r="GFO97" s="46"/>
      <c r="GFP97" s="46"/>
      <c r="GFQ97" s="46"/>
      <c r="GFR97" s="46"/>
      <c r="GFS97" s="46"/>
      <c r="GFT97" s="46"/>
      <c r="GFU97" s="46"/>
      <c r="GFV97" s="46"/>
      <c r="GFW97" s="46"/>
      <c r="GFX97" s="46"/>
      <c r="GFY97" s="46"/>
      <c r="GFZ97" s="46"/>
      <c r="GGA97" s="46"/>
      <c r="GGB97" s="46"/>
      <c r="GGC97" s="46"/>
      <c r="GGD97" s="46"/>
      <c r="GGE97" s="46"/>
      <c r="GGF97" s="46"/>
      <c r="GGG97" s="46"/>
      <c r="GGH97" s="46"/>
      <c r="GGI97" s="46"/>
      <c r="GGJ97" s="46"/>
      <c r="GGK97" s="46"/>
      <c r="GGL97" s="46"/>
      <c r="GGM97" s="46"/>
      <c r="GGN97" s="46"/>
      <c r="GGO97" s="46"/>
      <c r="GGP97" s="46"/>
      <c r="GGQ97" s="46"/>
      <c r="GGR97" s="46"/>
      <c r="GGS97" s="46"/>
      <c r="GGT97" s="46"/>
      <c r="GGU97" s="46"/>
      <c r="GGV97" s="46"/>
      <c r="GGW97" s="46"/>
      <c r="GGX97" s="46"/>
      <c r="GGY97" s="46"/>
      <c r="GGZ97" s="46"/>
      <c r="GHA97" s="46"/>
      <c r="GHB97" s="46"/>
      <c r="GHC97" s="46"/>
      <c r="GHD97" s="46"/>
      <c r="GHE97" s="46"/>
      <c r="GHF97" s="46"/>
      <c r="GHG97" s="46"/>
      <c r="GHH97" s="46"/>
      <c r="GHI97" s="46"/>
      <c r="GHJ97" s="46"/>
      <c r="GHK97" s="46"/>
      <c r="GHL97" s="46"/>
      <c r="GHM97" s="46"/>
      <c r="GHN97" s="46"/>
      <c r="GHO97" s="46"/>
      <c r="GHP97" s="46"/>
      <c r="GHQ97" s="46"/>
      <c r="GHR97" s="46"/>
      <c r="GHS97" s="46"/>
      <c r="GHT97" s="46"/>
      <c r="GHU97" s="46"/>
      <c r="GHV97" s="46"/>
      <c r="GHW97" s="46"/>
      <c r="GHX97" s="46"/>
      <c r="GHY97" s="46"/>
      <c r="GHZ97" s="46"/>
      <c r="GIA97" s="46"/>
      <c r="GIB97" s="46"/>
      <c r="GIC97" s="46"/>
      <c r="GID97" s="46"/>
      <c r="GIE97" s="46"/>
      <c r="GIF97" s="46"/>
      <c r="GIG97" s="46"/>
      <c r="GIH97" s="46"/>
      <c r="GII97" s="46"/>
      <c r="GIJ97" s="46"/>
      <c r="GIK97" s="46"/>
      <c r="GIL97" s="46"/>
      <c r="GIM97" s="46"/>
      <c r="GIN97" s="46"/>
      <c r="GIO97" s="46"/>
      <c r="GIP97" s="46"/>
      <c r="GIQ97" s="46"/>
      <c r="GIR97" s="46"/>
      <c r="GIS97" s="46"/>
      <c r="GIT97" s="46"/>
      <c r="GIU97" s="46"/>
      <c r="GIV97" s="46"/>
      <c r="GIW97" s="46"/>
      <c r="GIX97" s="46"/>
      <c r="GIY97" s="46"/>
      <c r="GIZ97" s="46"/>
      <c r="GJA97" s="46"/>
      <c r="GJB97" s="46"/>
      <c r="GJC97" s="46"/>
      <c r="GJD97" s="46"/>
      <c r="GJE97" s="46"/>
      <c r="GJF97" s="46"/>
      <c r="GJG97" s="46"/>
      <c r="GJH97" s="46"/>
      <c r="GJI97" s="46"/>
      <c r="GJJ97" s="46"/>
      <c r="GJK97" s="46"/>
      <c r="GJL97" s="46"/>
      <c r="GJM97" s="46"/>
      <c r="GJN97" s="46"/>
      <c r="GJO97" s="46"/>
      <c r="GJP97" s="46"/>
      <c r="GJQ97" s="46"/>
      <c r="GJR97" s="46"/>
      <c r="GJS97" s="46"/>
      <c r="GJT97" s="46"/>
      <c r="GJU97" s="46"/>
      <c r="GJV97" s="46"/>
      <c r="GJW97" s="46"/>
      <c r="GJX97" s="46"/>
      <c r="GJY97" s="46"/>
      <c r="GJZ97" s="46"/>
      <c r="GKA97" s="46"/>
      <c r="GKB97" s="46"/>
      <c r="GKC97" s="46"/>
      <c r="GKD97" s="46"/>
      <c r="GKE97" s="46"/>
      <c r="GKF97" s="46"/>
      <c r="GKG97" s="46"/>
      <c r="GKH97" s="46"/>
      <c r="GKI97" s="46"/>
      <c r="GKJ97" s="46"/>
      <c r="GKK97" s="46"/>
      <c r="GKL97" s="46"/>
      <c r="GKM97" s="46"/>
      <c r="GKN97" s="46"/>
      <c r="GKO97" s="46"/>
      <c r="GKP97" s="46"/>
      <c r="GKQ97" s="46"/>
      <c r="GKR97" s="46"/>
      <c r="GKS97" s="46"/>
      <c r="GKT97" s="46"/>
      <c r="GKU97" s="46"/>
      <c r="GKV97" s="46"/>
      <c r="GKW97" s="46"/>
      <c r="GKX97" s="46"/>
      <c r="GKY97" s="46"/>
      <c r="GKZ97" s="46"/>
      <c r="GLA97" s="46"/>
      <c r="GLB97" s="46"/>
      <c r="GLC97" s="46"/>
      <c r="GLD97" s="46"/>
      <c r="GLE97" s="46"/>
      <c r="GLF97" s="46"/>
      <c r="GLG97" s="46"/>
      <c r="GLH97" s="46"/>
      <c r="GLI97" s="46"/>
      <c r="GLJ97" s="46"/>
      <c r="GLK97" s="46"/>
      <c r="GLL97" s="46"/>
      <c r="GLM97" s="46"/>
      <c r="GLN97" s="46"/>
      <c r="GLO97" s="46"/>
      <c r="GLP97" s="46"/>
      <c r="GLQ97" s="46"/>
      <c r="GLR97" s="46"/>
      <c r="GLS97" s="46"/>
      <c r="GLT97" s="46"/>
      <c r="GLU97" s="46"/>
      <c r="GLV97" s="46"/>
      <c r="GLW97" s="46"/>
      <c r="GLX97" s="46"/>
      <c r="GLY97" s="46"/>
      <c r="GLZ97" s="46"/>
      <c r="GMA97" s="46"/>
      <c r="GMB97" s="46"/>
      <c r="GMC97" s="46"/>
      <c r="GMD97" s="46"/>
      <c r="GME97" s="46"/>
      <c r="GMF97" s="46"/>
      <c r="GMG97" s="46"/>
      <c r="GMH97" s="46"/>
      <c r="GMI97" s="46"/>
      <c r="GMJ97" s="46"/>
      <c r="GMK97" s="46"/>
      <c r="GML97" s="46"/>
      <c r="GMM97" s="46"/>
      <c r="GMN97" s="46"/>
      <c r="GMO97" s="46"/>
      <c r="GMP97" s="46"/>
      <c r="GMQ97" s="46"/>
      <c r="GMR97" s="46"/>
      <c r="GMS97" s="46"/>
      <c r="GMT97" s="46"/>
      <c r="GMU97" s="46"/>
      <c r="GMV97" s="46"/>
      <c r="GMW97" s="46"/>
      <c r="GMX97" s="46"/>
      <c r="GMY97" s="46"/>
      <c r="GMZ97" s="46"/>
      <c r="GNA97" s="46"/>
      <c r="GNB97" s="46"/>
      <c r="GNC97" s="46"/>
      <c r="GND97" s="46"/>
      <c r="GNE97" s="46"/>
      <c r="GNF97" s="46"/>
      <c r="GNG97" s="46"/>
      <c r="GNH97" s="46"/>
      <c r="GNI97" s="46"/>
      <c r="GNJ97" s="46"/>
      <c r="GNK97" s="46"/>
      <c r="GNL97" s="46"/>
      <c r="GNM97" s="46"/>
      <c r="GNN97" s="46"/>
      <c r="GNO97" s="46"/>
      <c r="GNP97" s="46"/>
      <c r="GNQ97" s="46"/>
      <c r="GNR97" s="46"/>
      <c r="GNS97" s="46"/>
      <c r="GNT97" s="46"/>
      <c r="GNU97" s="46"/>
      <c r="GNV97" s="46"/>
      <c r="GNW97" s="46"/>
      <c r="GNX97" s="46"/>
      <c r="GNY97" s="46"/>
      <c r="GNZ97" s="46"/>
      <c r="GOA97" s="46"/>
      <c r="GOB97" s="46"/>
      <c r="GOC97" s="46"/>
      <c r="GOD97" s="46"/>
      <c r="GOE97" s="46"/>
      <c r="GOF97" s="46"/>
      <c r="GOG97" s="46"/>
      <c r="GOH97" s="46"/>
      <c r="GOI97" s="46"/>
      <c r="GOJ97" s="46"/>
      <c r="GOK97" s="46"/>
      <c r="GOL97" s="46"/>
      <c r="GOM97" s="46"/>
      <c r="GON97" s="46"/>
      <c r="GOO97" s="46"/>
      <c r="GOP97" s="46"/>
      <c r="GOQ97" s="46"/>
      <c r="GOR97" s="46"/>
      <c r="GOS97" s="46"/>
      <c r="GOT97" s="46"/>
      <c r="GOU97" s="46"/>
      <c r="GOV97" s="46"/>
      <c r="GOW97" s="46"/>
      <c r="GOX97" s="46"/>
      <c r="GOY97" s="46"/>
      <c r="GOZ97" s="46"/>
      <c r="GPA97" s="46"/>
      <c r="GPB97" s="46"/>
      <c r="GPC97" s="46"/>
      <c r="GPD97" s="46"/>
      <c r="GPE97" s="46"/>
      <c r="GPF97" s="46"/>
      <c r="GPG97" s="46"/>
      <c r="GPH97" s="46"/>
      <c r="GPI97" s="46"/>
      <c r="GPJ97" s="46"/>
      <c r="GPK97" s="46"/>
      <c r="GPL97" s="46"/>
      <c r="GPM97" s="46"/>
      <c r="GPN97" s="46"/>
      <c r="GPO97" s="46"/>
      <c r="GPP97" s="46"/>
      <c r="GPQ97" s="46"/>
      <c r="GPR97" s="46"/>
      <c r="GPS97" s="46"/>
      <c r="GPT97" s="46"/>
      <c r="GPU97" s="46"/>
      <c r="GPV97" s="46"/>
      <c r="GPW97" s="46"/>
      <c r="GPX97" s="46"/>
      <c r="GPY97" s="46"/>
      <c r="GPZ97" s="46"/>
      <c r="GQA97" s="46"/>
      <c r="GQB97" s="46"/>
      <c r="GQC97" s="46"/>
      <c r="GQD97" s="46"/>
      <c r="GQE97" s="46"/>
      <c r="GQF97" s="46"/>
      <c r="GQG97" s="46"/>
      <c r="GQH97" s="46"/>
      <c r="GQI97" s="46"/>
      <c r="GQJ97" s="46"/>
      <c r="GQK97" s="46"/>
      <c r="GQL97" s="46"/>
      <c r="GQM97" s="46"/>
      <c r="GQN97" s="46"/>
      <c r="GQO97" s="46"/>
      <c r="GQP97" s="46"/>
      <c r="GQQ97" s="46"/>
      <c r="GQR97" s="46"/>
      <c r="GQS97" s="46"/>
      <c r="GQT97" s="46"/>
      <c r="GQU97" s="46"/>
      <c r="GQV97" s="46"/>
      <c r="GQW97" s="46"/>
      <c r="GQX97" s="46"/>
      <c r="GQY97" s="46"/>
      <c r="GQZ97" s="46"/>
      <c r="GRA97" s="46"/>
      <c r="GRB97" s="46"/>
      <c r="GRC97" s="46"/>
      <c r="GRD97" s="46"/>
      <c r="GRE97" s="46"/>
      <c r="GRF97" s="46"/>
      <c r="GRG97" s="46"/>
      <c r="GRH97" s="46"/>
      <c r="GRI97" s="46"/>
      <c r="GRJ97" s="46"/>
      <c r="GRK97" s="46"/>
      <c r="GRL97" s="46"/>
      <c r="GRM97" s="46"/>
      <c r="GRN97" s="46"/>
      <c r="GRO97" s="46"/>
      <c r="GRP97" s="46"/>
      <c r="GRQ97" s="46"/>
      <c r="GRR97" s="46"/>
      <c r="GRS97" s="46"/>
      <c r="GRT97" s="46"/>
      <c r="GRU97" s="46"/>
      <c r="GRV97" s="46"/>
      <c r="GRW97" s="46"/>
      <c r="GRX97" s="46"/>
      <c r="GRY97" s="46"/>
      <c r="GRZ97" s="46"/>
      <c r="GSA97" s="46"/>
      <c r="GSB97" s="46"/>
      <c r="GSC97" s="46"/>
      <c r="GSD97" s="46"/>
      <c r="GSE97" s="46"/>
      <c r="GSF97" s="46"/>
      <c r="GSG97" s="46"/>
      <c r="GSH97" s="46"/>
      <c r="GSI97" s="46"/>
      <c r="GSJ97" s="46"/>
      <c r="GSK97" s="46"/>
      <c r="GSL97" s="46"/>
      <c r="GSM97" s="46"/>
      <c r="GSN97" s="46"/>
      <c r="GSO97" s="46"/>
      <c r="GSP97" s="46"/>
      <c r="GSQ97" s="46"/>
      <c r="GSR97" s="46"/>
      <c r="GSS97" s="46"/>
      <c r="GST97" s="46"/>
      <c r="GSU97" s="46"/>
      <c r="GSV97" s="46"/>
      <c r="GSW97" s="46"/>
      <c r="GSX97" s="46"/>
      <c r="GSY97" s="46"/>
      <c r="GSZ97" s="46"/>
      <c r="GTA97" s="46"/>
      <c r="GTB97" s="46"/>
      <c r="GTC97" s="46"/>
      <c r="GTD97" s="46"/>
      <c r="GTE97" s="46"/>
      <c r="GTF97" s="46"/>
      <c r="GTG97" s="46"/>
      <c r="GTH97" s="46"/>
      <c r="GTI97" s="46"/>
      <c r="GTJ97" s="46"/>
      <c r="GTK97" s="46"/>
      <c r="GTL97" s="46"/>
      <c r="GTM97" s="46"/>
      <c r="GTN97" s="46"/>
      <c r="GTO97" s="46"/>
      <c r="GTP97" s="46"/>
      <c r="GTQ97" s="46"/>
      <c r="GTR97" s="46"/>
      <c r="GTS97" s="46"/>
      <c r="GTT97" s="46"/>
      <c r="GTU97" s="46"/>
      <c r="GTV97" s="46"/>
      <c r="GTW97" s="46"/>
      <c r="GTX97" s="46"/>
      <c r="GTY97" s="46"/>
      <c r="GTZ97" s="46"/>
      <c r="GUA97" s="46"/>
      <c r="GUB97" s="46"/>
      <c r="GUC97" s="46"/>
      <c r="GUD97" s="46"/>
      <c r="GUE97" s="46"/>
      <c r="GUF97" s="46"/>
      <c r="GUG97" s="46"/>
      <c r="GUH97" s="46"/>
      <c r="GUI97" s="46"/>
      <c r="GUJ97" s="46"/>
      <c r="GUK97" s="46"/>
      <c r="GUL97" s="46"/>
      <c r="GUM97" s="46"/>
      <c r="GUN97" s="46"/>
      <c r="GUO97" s="46"/>
      <c r="GUP97" s="46"/>
      <c r="GUQ97" s="46"/>
      <c r="GUR97" s="46"/>
      <c r="GUS97" s="46"/>
      <c r="GUT97" s="46"/>
      <c r="GUU97" s="46"/>
      <c r="GUV97" s="46"/>
      <c r="GUW97" s="46"/>
      <c r="GUX97" s="46"/>
      <c r="GUY97" s="46"/>
      <c r="GUZ97" s="46"/>
      <c r="GVA97" s="46"/>
      <c r="GVB97" s="46"/>
      <c r="GVC97" s="46"/>
      <c r="GVD97" s="46"/>
      <c r="GVE97" s="46"/>
      <c r="GVF97" s="46"/>
      <c r="GVG97" s="46"/>
      <c r="GVH97" s="46"/>
      <c r="GVI97" s="46"/>
      <c r="GVJ97" s="46"/>
      <c r="GVK97" s="46"/>
      <c r="GVL97" s="46"/>
      <c r="GVM97" s="46"/>
      <c r="GVN97" s="46"/>
      <c r="GVO97" s="46"/>
      <c r="GVP97" s="46"/>
      <c r="GVQ97" s="46"/>
      <c r="GVR97" s="46"/>
      <c r="GVS97" s="46"/>
      <c r="GVT97" s="46"/>
      <c r="GVU97" s="46"/>
      <c r="GVV97" s="46"/>
      <c r="GVW97" s="46"/>
      <c r="GVX97" s="46"/>
      <c r="GVY97" s="46"/>
      <c r="GVZ97" s="46"/>
      <c r="GWA97" s="46"/>
      <c r="GWB97" s="46"/>
      <c r="GWC97" s="46"/>
      <c r="GWD97" s="46"/>
      <c r="GWE97" s="46"/>
      <c r="GWF97" s="46"/>
      <c r="GWG97" s="46"/>
      <c r="GWH97" s="46"/>
      <c r="GWI97" s="46"/>
      <c r="GWJ97" s="46"/>
      <c r="GWK97" s="46"/>
      <c r="GWL97" s="46"/>
      <c r="GWM97" s="46"/>
      <c r="GWN97" s="46"/>
      <c r="GWO97" s="46"/>
      <c r="GWP97" s="46"/>
      <c r="GWQ97" s="46"/>
      <c r="GWR97" s="46"/>
      <c r="GWS97" s="46"/>
      <c r="GWT97" s="46"/>
      <c r="GWU97" s="46"/>
      <c r="GWV97" s="46"/>
      <c r="GWW97" s="46"/>
      <c r="GWX97" s="46"/>
      <c r="GWY97" s="46"/>
      <c r="GWZ97" s="46"/>
      <c r="GXA97" s="46"/>
      <c r="GXB97" s="46"/>
      <c r="GXC97" s="46"/>
      <c r="GXD97" s="46"/>
      <c r="GXE97" s="46"/>
      <c r="GXF97" s="46"/>
      <c r="GXG97" s="46"/>
      <c r="GXH97" s="46"/>
      <c r="GXI97" s="46"/>
      <c r="GXJ97" s="46"/>
      <c r="GXK97" s="46"/>
      <c r="GXL97" s="46"/>
      <c r="GXM97" s="46"/>
      <c r="GXN97" s="46"/>
      <c r="GXO97" s="46"/>
      <c r="GXP97" s="46"/>
      <c r="GXQ97" s="46"/>
      <c r="GXR97" s="46"/>
      <c r="GXS97" s="46"/>
      <c r="GXT97" s="46"/>
      <c r="GXU97" s="46"/>
      <c r="GXV97" s="46"/>
      <c r="GXW97" s="46"/>
      <c r="GXX97" s="46"/>
      <c r="GXY97" s="46"/>
      <c r="GXZ97" s="46"/>
      <c r="GYA97" s="46"/>
      <c r="GYB97" s="46"/>
      <c r="GYC97" s="46"/>
      <c r="GYD97" s="46"/>
      <c r="GYE97" s="46"/>
      <c r="GYF97" s="46"/>
      <c r="GYG97" s="46"/>
      <c r="GYH97" s="46"/>
      <c r="GYI97" s="46"/>
      <c r="GYJ97" s="46"/>
      <c r="GYK97" s="46"/>
      <c r="GYL97" s="46"/>
      <c r="GYM97" s="46"/>
      <c r="GYN97" s="46"/>
      <c r="GYO97" s="46"/>
      <c r="GYP97" s="46"/>
      <c r="GYQ97" s="46"/>
      <c r="GYR97" s="46"/>
      <c r="GYS97" s="46"/>
      <c r="GYT97" s="46"/>
      <c r="GYU97" s="46"/>
      <c r="GYV97" s="46"/>
      <c r="GYW97" s="46"/>
      <c r="GYX97" s="46"/>
      <c r="GYY97" s="46"/>
      <c r="GYZ97" s="46"/>
      <c r="GZA97" s="46"/>
      <c r="GZB97" s="46"/>
      <c r="GZC97" s="46"/>
      <c r="GZD97" s="46"/>
      <c r="GZE97" s="46"/>
      <c r="GZF97" s="46"/>
      <c r="GZG97" s="46"/>
      <c r="GZH97" s="46"/>
      <c r="GZI97" s="46"/>
      <c r="GZJ97" s="46"/>
      <c r="GZK97" s="46"/>
      <c r="GZL97" s="46"/>
      <c r="GZM97" s="46"/>
      <c r="GZN97" s="46"/>
      <c r="GZO97" s="46"/>
      <c r="GZP97" s="46"/>
      <c r="GZQ97" s="46"/>
      <c r="GZR97" s="46"/>
      <c r="GZS97" s="46"/>
      <c r="GZT97" s="46"/>
      <c r="GZU97" s="46"/>
      <c r="GZV97" s="46"/>
      <c r="GZW97" s="46"/>
      <c r="GZX97" s="46"/>
      <c r="GZY97" s="46"/>
      <c r="GZZ97" s="46"/>
      <c r="HAA97" s="46"/>
      <c r="HAB97" s="46"/>
      <c r="HAC97" s="46"/>
      <c r="HAD97" s="46"/>
      <c r="HAE97" s="46"/>
      <c r="HAF97" s="46"/>
      <c r="HAG97" s="46"/>
      <c r="HAH97" s="46"/>
      <c r="HAI97" s="46"/>
      <c r="HAJ97" s="46"/>
      <c r="HAK97" s="46"/>
      <c r="HAL97" s="46"/>
      <c r="HAM97" s="46"/>
      <c r="HAN97" s="46"/>
      <c r="HAO97" s="46"/>
      <c r="HAP97" s="46"/>
      <c r="HAQ97" s="46"/>
      <c r="HAR97" s="46"/>
      <c r="HAS97" s="46"/>
      <c r="HAT97" s="46"/>
      <c r="HAU97" s="46"/>
      <c r="HAV97" s="46"/>
      <c r="HAW97" s="46"/>
      <c r="HAX97" s="46"/>
      <c r="HAY97" s="46"/>
      <c r="HAZ97" s="46"/>
      <c r="HBA97" s="46"/>
      <c r="HBB97" s="46"/>
      <c r="HBC97" s="46"/>
      <c r="HBD97" s="46"/>
      <c r="HBE97" s="46"/>
      <c r="HBF97" s="46"/>
      <c r="HBG97" s="46"/>
      <c r="HBH97" s="46"/>
      <c r="HBI97" s="46"/>
      <c r="HBJ97" s="46"/>
      <c r="HBK97" s="46"/>
      <c r="HBL97" s="46"/>
      <c r="HBM97" s="46"/>
      <c r="HBN97" s="46"/>
      <c r="HBO97" s="46"/>
      <c r="HBP97" s="46"/>
      <c r="HBQ97" s="46"/>
      <c r="HBR97" s="46"/>
      <c r="HBS97" s="46"/>
      <c r="HBT97" s="46"/>
      <c r="HBU97" s="46"/>
      <c r="HBV97" s="46"/>
      <c r="HBW97" s="46"/>
      <c r="HBX97" s="46"/>
      <c r="HBY97" s="46"/>
      <c r="HBZ97" s="46"/>
      <c r="HCA97" s="46"/>
      <c r="HCB97" s="46"/>
      <c r="HCC97" s="46"/>
      <c r="HCD97" s="46"/>
      <c r="HCE97" s="46"/>
      <c r="HCF97" s="46"/>
      <c r="HCG97" s="46"/>
      <c r="HCH97" s="46"/>
      <c r="HCI97" s="46"/>
      <c r="HCJ97" s="46"/>
      <c r="HCK97" s="46"/>
      <c r="HCL97" s="46"/>
      <c r="HCM97" s="46"/>
      <c r="HCN97" s="46"/>
      <c r="HCO97" s="46"/>
      <c r="HCP97" s="46"/>
      <c r="HCQ97" s="46"/>
      <c r="HCR97" s="46"/>
      <c r="HCS97" s="46"/>
      <c r="HCT97" s="46"/>
      <c r="HCU97" s="46"/>
      <c r="HCV97" s="46"/>
      <c r="HCW97" s="46"/>
      <c r="HCX97" s="46"/>
      <c r="HCY97" s="46"/>
      <c r="HCZ97" s="46"/>
      <c r="HDA97" s="46"/>
      <c r="HDB97" s="46"/>
      <c r="HDC97" s="46"/>
      <c r="HDD97" s="46"/>
      <c r="HDE97" s="46"/>
      <c r="HDF97" s="46"/>
      <c r="HDG97" s="46"/>
      <c r="HDH97" s="46"/>
      <c r="HDI97" s="46"/>
      <c r="HDJ97" s="46"/>
      <c r="HDK97" s="46"/>
      <c r="HDL97" s="46"/>
      <c r="HDM97" s="46"/>
      <c r="HDN97" s="46"/>
      <c r="HDO97" s="46"/>
      <c r="HDP97" s="46"/>
      <c r="HDQ97" s="46"/>
      <c r="HDR97" s="46"/>
      <c r="HDS97" s="46"/>
      <c r="HDT97" s="46"/>
      <c r="HDU97" s="46"/>
      <c r="HDV97" s="46"/>
      <c r="HDW97" s="46"/>
      <c r="HDX97" s="46"/>
      <c r="HDY97" s="46"/>
      <c r="HDZ97" s="46"/>
      <c r="HEA97" s="46"/>
      <c r="HEB97" s="46"/>
      <c r="HEC97" s="46"/>
      <c r="HED97" s="46"/>
      <c r="HEE97" s="46"/>
      <c r="HEF97" s="46"/>
      <c r="HEG97" s="46"/>
      <c r="HEH97" s="46"/>
      <c r="HEI97" s="46"/>
      <c r="HEJ97" s="46"/>
      <c r="HEK97" s="46"/>
      <c r="HEL97" s="46"/>
      <c r="HEM97" s="46"/>
      <c r="HEN97" s="46"/>
      <c r="HEO97" s="46"/>
      <c r="HEP97" s="46"/>
      <c r="HEQ97" s="46"/>
      <c r="HER97" s="46"/>
      <c r="HES97" s="46"/>
      <c r="HET97" s="46"/>
      <c r="HEU97" s="46"/>
      <c r="HEV97" s="46"/>
      <c r="HEW97" s="46"/>
      <c r="HEX97" s="46"/>
      <c r="HEY97" s="46"/>
      <c r="HEZ97" s="46"/>
      <c r="HFA97" s="46"/>
      <c r="HFB97" s="46"/>
      <c r="HFC97" s="46"/>
      <c r="HFD97" s="46"/>
      <c r="HFE97" s="46"/>
      <c r="HFF97" s="46"/>
      <c r="HFG97" s="46"/>
      <c r="HFH97" s="46"/>
      <c r="HFI97" s="46"/>
      <c r="HFJ97" s="46"/>
      <c r="HFK97" s="46"/>
      <c r="HFL97" s="46"/>
      <c r="HFM97" s="46"/>
      <c r="HFN97" s="46"/>
      <c r="HFO97" s="46"/>
      <c r="HFP97" s="46"/>
      <c r="HFQ97" s="46"/>
      <c r="HFR97" s="46"/>
      <c r="HFS97" s="46"/>
      <c r="HFT97" s="46"/>
      <c r="HFU97" s="46"/>
      <c r="HFV97" s="46"/>
      <c r="HFW97" s="46"/>
      <c r="HFX97" s="46"/>
      <c r="HFY97" s="46"/>
      <c r="HFZ97" s="46"/>
      <c r="HGA97" s="46"/>
      <c r="HGB97" s="46"/>
      <c r="HGC97" s="46"/>
      <c r="HGD97" s="46"/>
      <c r="HGE97" s="46"/>
      <c r="HGF97" s="46"/>
      <c r="HGG97" s="46"/>
      <c r="HGH97" s="46"/>
      <c r="HGI97" s="46"/>
      <c r="HGJ97" s="46"/>
      <c r="HGK97" s="46"/>
      <c r="HGL97" s="46"/>
      <c r="HGM97" s="46"/>
      <c r="HGN97" s="46"/>
      <c r="HGO97" s="46"/>
      <c r="HGP97" s="46"/>
      <c r="HGQ97" s="46"/>
      <c r="HGR97" s="46"/>
      <c r="HGS97" s="46"/>
      <c r="HGT97" s="46"/>
      <c r="HGU97" s="46"/>
      <c r="HGV97" s="46"/>
      <c r="HGW97" s="46"/>
      <c r="HGX97" s="46"/>
      <c r="HGY97" s="46"/>
      <c r="HGZ97" s="46"/>
      <c r="HHA97" s="46"/>
      <c r="HHB97" s="46"/>
      <c r="HHC97" s="46"/>
      <c r="HHD97" s="46"/>
      <c r="HHE97" s="46"/>
      <c r="HHF97" s="46"/>
      <c r="HHG97" s="46"/>
      <c r="HHH97" s="46"/>
      <c r="HHI97" s="46"/>
      <c r="HHJ97" s="46"/>
      <c r="HHK97" s="46"/>
      <c r="HHL97" s="46"/>
      <c r="HHM97" s="46"/>
      <c r="HHN97" s="46"/>
      <c r="HHO97" s="46"/>
      <c r="HHP97" s="46"/>
      <c r="HHQ97" s="46"/>
      <c r="HHR97" s="46"/>
      <c r="HHS97" s="46"/>
      <c r="HHT97" s="46"/>
      <c r="HHU97" s="46"/>
      <c r="HHV97" s="46"/>
      <c r="HHW97" s="46"/>
      <c r="HHX97" s="46"/>
      <c r="HHY97" s="46"/>
      <c r="HHZ97" s="46"/>
      <c r="HIA97" s="46"/>
      <c r="HIB97" s="46"/>
      <c r="HIC97" s="46"/>
      <c r="HID97" s="46"/>
      <c r="HIE97" s="46"/>
      <c r="HIF97" s="46"/>
      <c r="HIG97" s="46"/>
      <c r="HIH97" s="46"/>
      <c r="HII97" s="46"/>
      <c r="HIJ97" s="46"/>
      <c r="HIK97" s="46"/>
      <c r="HIL97" s="46"/>
      <c r="HIM97" s="46"/>
      <c r="HIN97" s="46"/>
      <c r="HIO97" s="46"/>
      <c r="HIP97" s="46"/>
      <c r="HIQ97" s="46"/>
      <c r="HIR97" s="46"/>
      <c r="HIS97" s="46"/>
      <c r="HIT97" s="46"/>
      <c r="HIU97" s="46"/>
      <c r="HIV97" s="46"/>
      <c r="HIW97" s="46"/>
      <c r="HIX97" s="46"/>
      <c r="HIY97" s="46"/>
      <c r="HIZ97" s="46"/>
      <c r="HJA97" s="46"/>
      <c r="HJB97" s="46"/>
      <c r="HJC97" s="46"/>
      <c r="HJD97" s="46"/>
      <c r="HJE97" s="46"/>
      <c r="HJF97" s="46"/>
      <c r="HJG97" s="46"/>
      <c r="HJH97" s="46"/>
      <c r="HJI97" s="46"/>
      <c r="HJJ97" s="46"/>
      <c r="HJK97" s="46"/>
      <c r="HJL97" s="46"/>
      <c r="HJM97" s="46"/>
      <c r="HJN97" s="46"/>
      <c r="HJO97" s="46"/>
      <c r="HJP97" s="46"/>
      <c r="HJQ97" s="46"/>
      <c r="HJR97" s="46"/>
      <c r="HJS97" s="46"/>
      <c r="HJT97" s="46"/>
      <c r="HJU97" s="46"/>
      <c r="HJV97" s="46"/>
      <c r="HJW97" s="46"/>
      <c r="HJX97" s="46"/>
      <c r="HJY97" s="46"/>
      <c r="HJZ97" s="46"/>
      <c r="HKA97" s="46"/>
      <c r="HKB97" s="46"/>
      <c r="HKC97" s="46"/>
      <c r="HKD97" s="46"/>
      <c r="HKE97" s="46"/>
      <c r="HKF97" s="46"/>
      <c r="HKG97" s="46"/>
      <c r="HKH97" s="46"/>
      <c r="HKI97" s="46"/>
      <c r="HKJ97" s="46"/>
      <c r="HKK97" s="46"/>
      <c r="HKL97" s="46"/>
      <c r="HKM97" s="46"/>
      <c r="HKN97" s="46"/>
      <c r="HKO97" s="46"/>
      <c r="HKP97" s="46"/>
      <c r="HKQ97" s="46"/>
      <c r="HKR97" s="46"/>
      <c r="HKS97" s="46"/>
      <c r="HKT97" s="46"/>
      <c r="HKU97" s="46"/>
      <c r="HKV97" s="46"/>
      <c r="HKW97" s="46"/>
      <c r="HKX97" s="46"/>
      <c r="HKY97" s="46"/>
      <c r="HKZ97" s="46"/>
      <c r="HLA97" s="46"/>
      <c r="HLB97" s="46"/>
      <c r="HLC97" s="46"/>
      <c r="HLD97" s="46"/>
      <c r="HLE97" s="46"/>
      <c r="HLF97" s="46"/>
      <c r="HLG97" s="46"/>
      <c r="HLH97" s="46"/>
      <c r="HLI97" s="46"/>
      <c r="HLJ97" s="46"/>
      <c r="HLK97" s="46"/>
      <c r="HLL97" s="46"/>
      <c r="HLM97" s="46"/>
      <c r="HLN97" s="46"/>
      <c r="HLO97" s="46"/>
      <c r="HLP97" s="46"/>
      <c r="HLQ97" s="46"/>
      <c r="HLR97" s="46"/>
      <c r="HLS97" s="46"/>
      <c r="HLT97" s="46"/>
      <c r="HLU97" s="46"/>
      <c r="HLV97" s="46"/>
      <c r="HLW97" s="46"/>
      <c r="HLX97" s="46"/>
      <c r="HLY97" s="46"/>
      <c r="HLZ97" s="46"/>
      <c r="HMA97" s="46"/>
      <c r="HMB97" s="46"/>
      <c r="HMC97" s="46"/>
      <c r="HMD97" s="46"/>
      <c r="HME97" s="46"/>
      <c r="HMF97" s="46"/>
      <c r="HMG97" s="46"/>
      <c r="HMH97" s="46"/>
      <c r="HMI97" s="46"/>
      <c r="HMJ97" s="46"/>
      <c r="HMK97" s="46"/>
      <c r="HML97" s="46"/>
      <c r="HMM97" s="46"/>
      <c r="HMN97" s="46"/>
      <c r="HMO97" s="46"/>
      <c r="HMP97" s="46"/>
      <c r="HMQ97" s="46"/>
      <c r="HMR97" s="46"/>
      <c r="HMS97" s="46"/>
      <c r="HMT97" s="46"/>
      <c r="HMU97" s="46"/>
      <c r="HMV97" s="46"/>
      <c r="HMW97" s="46"/>
      <c r="HMX97" s="46"/>
      <c r="HMY97" s="46"/>
      <c r="HMZ97" s="46"/>
      <c r="HNA97" s="46"/>
      <c r="HNB97" s="46"/>
      <c r="HNC97" s="46"/>
      <c r="HND97" s="46"/>
      <c r="HNE97" s="46"/>
      <c r="HNF97" s="46"/>
      <c r="HNG97" s="46"/>
      <c r="HNH97" s="46"/>
      <c r="HNI97" s="46"/>
      <c r="HNJ97" s="46"/>
      <c r="HNK97" s="46"/>
      <c r="HNL97" s="46"/>
      <c r="HNM97" s="46"/>
      <c r="HNN97" s="46"/>
      <c r="HNO97" s="46"/>
      <c r="HNP97" s="46"/>
      <c r="HNQ97" s="46"/>
      <c r="HNR97" s="46"/>
      <c r="HNS97" s="46"/>
      <c r="HNT97" s="46"/>
      <c r="HNU97" s="46"/>
      <c r="HNV97" s="46"/>
      <c r="HNW97" s="46"/>
      <c r="HNX97" s="46"/>
      <c r="HNY97" s="46"/>
      <c r="HNZ97" s="46"/>
      <c r="HOA97" s="46"/>
      <c r="HOB97" s="46"/>
      <c r="HOC97" s="46"/>
      <c r="HOD97" s="46"/>
      <c r="HOE97" s="46"/>
      <c r="HOF97" s="46"/>
      <c r="HOG97" s="46"/>
      <c r="HOH97" s="46"/>
      <c r="HOI97" s="46"/>
      <c r="HOJ97" s="46"/>
      <c r="HOK97" s="46"/>
      <c r="HOL97" s="46"/>
      <c r="HOM97" s="46"/>
      <c r="HON97" s="46"/>
      <c r="HOO97" s="46"/>
      <c r="HOP97" s="46"/>
      <c r="HOQ97" s="46"/>
      <c r="HOR97" s="46"/>
      <c r="HOS97" s="46"/>
      <c r="HOT97" s="46"/>
      <c r="HOU97" s="46"/>
      <c r="HOV97" s="46"/>
      <c r="HOW97" s="46"/>
      <c r="HOX97" s="46"/>
      <c r="HOY97" s="46"/>
      <c r="HOZ97" s="46"/>
      <c r="HPA97" s="46"/>
      <c r="HPB97" s="46"/>
      <c r="HPC97" s="46"/>
      <c r="HPD97" s="46"/>
      <c r="HPE97" s="46"/>
      <c r="HPF97" s="46"/>
      <c r="HPG97" s="46"/>
      <c r="HPH97" s="46"/>
      <c r="HPI97" s="46"/>
      <c r="HPJ97" s="46"/>
      <c r="HPK97" s="46"/>
      <c r="HPL97" s="46"/>
      <c r="HPM97" s="46"/>
      <c r="HPN97" s="46"/>
      <c r="HPO97" s="46"/>
      <c r="HPP97" s="46"/>
      <c r="HPQ97" s="46"/>
      <c r="HPR97" s="46"/>
      <c r="HPS97" s="46"/>
      <c r="HPT97" s="46"/>
      <c r="HPU97" s="46"/>
      <c r="HPV97" s="46"/>
      <c r="HPW97" s="46"/>
      <c r="HPX97" s="46"/>
      <c r="HPY97" s="46"/>
      <c r="HPZ97" s="46"/>
      <c r="HQA97" s="46"/>
      <c r="HQB97" s="46"/>
      <c r="HQC97" s="46"/>
      <c r="HQD97" s="46"/>
      <c r="HQE97" s="46"/>
      <c r="HQF97" s="46"/>
      <c r="HQG97" s="46"/>
      <c r="HQH97" s="46"/>
      <c r="HQI97" s="46"/>
      <c r="HQJ97" s="46"/>
      <c r="HQK97" s="46"/>
      <c r="HQL97" s="46"/>
      <c r="HQM97" s="46"/>
      <c r="HQN97" s="46"/>
      <c r="HQO97" s="46"/>
      <c r="HQP97" s="46"/>
      <c r="HQQ97" s="46"/>
      <c r="HQR97" s="46"/>
      <c r="HQS97" s="46"/>
      <c r="HQT97" s="46"/>
      <c r="HQU97" s="46"/>
      <c r="HQV97" s="46"/>
      <c r="HQW97" s="46"/>
      <c r="HQX97" s="46"/>
      <c r="HQY97" s="46"/>
      <c r="HQZ97" s="46"/>
      <c r="HRA97" s="46"/>
      <c r="HRB97" s="46"/>
      <c r="HRC97" s="46"/>
      <c r="HRD97" s="46"/>
      <c r="HRE97" s="46"/>
      <c r="HRF97" s="46"/>
      <c r="HRG97" s="46"/>
      <c r="HRH97" s="46"/>
      <c r="HRI97" s="46"/>
      <c r="HRJ97" s="46"/>
      <c r="HRK97" s="46"/>
      <c r="HRL97" s="46"/>
      <c r="HRM97" s="46"/>
      <c r="HRN97" s="46"/>
      <c r="HRO97" s="46"/>
      <c r="HRP97" s="46"/>
      <c r="HRQ97" s="46"/>
      <c r="HRR97" s="46"/>
      <c r="HRS97" s="46"/>
      <c r="HRT97" s="46"/>
      <c r="HRU97" s="46"/>
      <c r="HRV97" s="46"/>
      <c r="HRW97" s="46"/>
      <c r="HRX97" s="46"/>
      <c r="HRY97" s="46"/>
      <c r="HRZ97" s="46"/>
      <c r="HSA97" s="46"/>
      <c r="HSB97" s="46"/>
      <c r="HSC97" s="46"/>
      <c r="HSD97" s="46"/>
      <c r="HSE97" s="46"/>
      <c r="HSF97" s="46"/>
      <c r="HSG97" s="46"/>
      <c r="HSH97" s="46"/>
      <c r="HSI97" s="46"/>
      <c r="HSJ97" s="46"/>
      <c r="HSK97" s="46"/>
      <c r="HSL97" s="46"/>
      <c r="HSM97" s="46"/>
      <c r="HSN97" s="46"/>
      <c r="HSO97" s="46"/>
      <c r="HSP97" s="46"/>
      <c r="HSQ97" s="46"/>
      <c r="HSR97" s="46"/>
      <c r="HSS97" s="46"/>
      <c r="HST97" s="46"/>
      <c r="HSU97" s="46"/>
      <c r="HSV97" s="46"/>
      <c r="HSW97" s="46"/>
      <c r="HSX97" s="46"/>
      <c r="HSY97" s="46"/>
      <c r="HSZ97" s="46"/>
      <c r="HTA97" s="46"/>
      <c r="HTB97" s="46"/>
      <c r="HTC97" s="46"/>
      <c r="HTD97" s="46"/>
      <c r="HTE97" s="46"/>
      <c r="HTF97" s="46"/>
      <c r="HTG97" s="46"/>
      <c r="HTH97" s="46"/>
      <c r="HTI97" s="46"/>
      <c r="HTJ97" s="46"/>
      <c r="HTK97" s="46"/>
      <c r="HTL97" s="46"/>
      <c r="HTM97" s="46"/>
      <c r="HTN97" s="46"/>
      <c r="HTO97" s="46"/>
      <c r="HTP97" s="46"/>
      <c r="HTQ97" s="46"/>
      <c r="HTR97" s="46"/>
      <c r="HTS97" s="46"/>
      <c r="HTT97" s="46"/>
      <c r="HTU97" s="46"/>
      <c r="HTV97" s="46"/>
      <c r="HTW97" s="46"/>
      <c r="HTX97" s="46"/>
      <c r="HTY97" s="46"/>
      <c r="HTZ97" s="46"/>
      <c r="HUA97" s="46"/>
      <c r="HUB97" s="46"/>
      <c r="HUC97" s="46"/>
      <c r="HUD97" s="46"/>
      <c r="HUE97" s="46"/>
      <c r="HUF97" s="46"/>
      <c r="HUG97" s="46"/>
      <c r="HUH97" s="46"/>
      <c r="HUI97" s="46"/>
      <c r="HUJ97" s="46"/>
      <c r="HUK97" s="46"/>
      <c r="HUL97" s="46"/>
      <c r="HUM97" s="46"/>
      <c r="HUN97" s="46"/>
      <c r="HUO97" s="46"/>
      <c r="HUP97" s="46"/>
      <c r="HUQ97" s="46"/>
      <c r="HUR97" s="46"/>
      <c r="HUS97" s="46"/>
      <c r="HUT97" s="46"/>
      <c r="HUU97" s="46"/>
      <c r="HUV97" s="46"/>
      <c r="HUW97" s="46"/>
      <c r="HUX97" s="46"/>
      <c r="HUY97" s="46"/>
      <c r="HUZ97" s="46"/>
      <c r="HVA97" s="46"/>
      <c r="HVB97" s="46"/>
      <c r="HVC97" s="46"/>
      <c r="HVD97" s="46"/>
      <c r="HVE97" s="46"/>
      <c r="HVF97" s="46"/>
      <c r="HVG97" s="46"/>
      <c r="HVH97" s="46"/>
      <c r="HVI97" s="46"/>
      <c r="HVJ97" s="46"/>
      <c r="HVK97" s="46"/>
      <c r="HVL97" s="46"/>
      <c r="HVM97" s="46"/>
      <c r="HVN97" s="46"/>
      <c r="HVO97" s="46"/>
      <c r="HVP97" s="46"/>
      <c r="HVQ97" s="46"/>
      <c r="HVR97" s="46"/>
      <c r="HVS97" s="46"/>
      <c r="HVT97" s="46"/>
      <c r="HVU97" s="46"/>
      <c r="HVV97" s="46"/>
      <c r="HVW97" s="46"/>
      <c r="HVX97" s="46"/>
      <c r="HVY97" s="46"/>
      <c r="HVZ97" s="46"/>
      <c r="HWA97" s="46"/>
      <c r="HWB97" s="46"/>
      <c r="HWC97" s="46"/>
      <c r="HWD97" s="46"/>
      <c r="HWE97" s="46"/>
      <c r="HWF97" s="46"/>
      <c r="HWG97" s="46"/>
      <c r="HWH97" s="46"/>
      <c r="HWI97" s="46"/>
      <c r="HWJ97" s="46"/>
      <c r="HWK97" s="46"/>
      <c r="HWL97" s="46"/>
      <c r="HWM97" s="46"/>
      <c r="HWN97" s="46"/>
      <c r="HWO97" s="46"/>
      <c r="HWP97" s="46"/>
      <c r="HWQ97" s="46"/>
      <c r="HWR97" s="46"/>
      <c r="HWS97" s="46"/>
      <c r="HWT97" s="46"/>
      <c r="HWU97" s="46"/>
      <c r="HWV97" s="46"/>
      <c r="HWW97" s="46"/>
      <c r="HWX97" s="46"/>
      <c r="HWY97" s="46"/>
      <c r="HWZ97" s="46"/>
      <c r="HXA97" s="46"/>
      <c r="HXB97" s="46"/>
      <c r="HXC97" s="46"/>
      <c r="HXD97" s="46"/>
      <c r="HXE97" s="46"/>
      <c r="HXF97" s="46"/>
      <c r="HXG97" s="46"/>
      <c r="HXH97" s="46"/>
      <c r="HXI97" s="46"/>
      <c r="HXJ97" s="46"/>
      <c r="HXK97" s="46"/>
      <c r="HXL97" s="46"/>
      <c r="HXM97" s="46"/>
      <c r="HXN97" s="46"/>
      <c r="HXO97" s="46"/>
      <c r="HXP97" s="46"/>
      <c r="HXQ97" s="46"/>
      <c r="HXR97" s="46"/>
      <c r="HXS97" s="46"/>
      <c r="HXT97" s="46"/>
      <c r="HXU97" s="46"/>
      <c r="HXV97" s="46"/>
      <c r="HXW97" s="46"/>
      <c r="HXX97" s="46"/>
      <c r="HXY97" s="46"/>
      <c r="HXZ97" s="46"/>
      <c r="HYA97" s="46"/>
      <c r="HYB97" s="46"/>
      <c r="HYC97" s="46"/>
      <c r="HYD97" s="46"/>
      <c r="HYE97" s="46"/>
      <c r="HYF97" s="46"/>
      <c r="HYG97" s="46"/>
      <c r="HYH97" s="46"/>
      <c r="HYI97" s="46"/>
      <c r="HYJ97" s="46"/>
      <c r="HYK97" s="46"/>
      <c r="HYL97" s="46"/>
      <c r="HYM97" s="46"/>
      <c r="HYN97" s="46"/>
      <c r="HYO97" s="46"/>
      <c r="HYP97" s="46"/>
      <c r="HYQ97" s="46"/>
      <c r="HYR97" s="46"/>
      <c r="HYS97" s="46"/>
      <c r="HYT97" s="46"/>
      <c r="HYU97" s="46"/>
      <c r="HYV97" s="46"/>
      <c r="HYW97" s="46"/>
      <c r="HYX97" s="46"/>
      <c r="HYY97" s="46"/>
      <c r="HYZ97" s="46"/>
      <c r="HZA97" s="46"/>
      <c r="HZB97" s="46"/>
      <c r="HZC97" s="46"/>
      <c r="HZD97" s="46"/>
      <c r="HZE97" s="46"/>
      <c r="HZF97" s="46"/>
      <c r="HZG97" s="46"/>
      <c r="HZH97" s="46"/>
      <c r="HZI97" s="46"/>
      <c r="HZJ97" s="46"/>
      <c r="HZK97" s="46"/>
      <c r="HZL97" s="46"/>
      <c r="HZM97" s="46"/>
      <c r="HZN97" s="46"/>
      <c r="HZO97" s="46"/>
      <c r="HZP97" s="46"/>
      <c r="HZQ97" s="46"/>
      <c r="HZR97" s="46"/>
      <c r="HZS97" s="46"/>
      <c r="HZT97" s="46"/>
      <c r="HZU97" s="46"/>
      <c r="HZV97" s="46"/>
      <c r="HZW97" s="46"/>
      <c r="HZX97" s="46"/>
      <c r="HZY97" s="46"/>
      <c r="HZZ97" s="46"/>
      <c r="IAA97" s="46"/>
      <c r="IAB97" s="46"/>
      <c r="IAC97" s="46"/>
      <c r="IAD97" s="46"/>
      <c r="IAE97" s="46"/>
      <c r="IAF97" s="46"/>
      <c r="IAG97" s="46"/>
      <c r="IAH97" s="46"/>
      <c r="IAI97" s="46"/>
      <c r="IAJ97" s="46"/>
      <c r="IAK97" s="46"/>
      <c r="IAL97" s="46"/>
      <c r="IAM97" s="46"/>
      <c r="IAN97" s="46"/>
      <c r="IAO97" s="46"/>
      <c r="IAP97" s="46"/>
      <c r="IAQ97" s="46"/>
      <c r="IAR97" s="46"/>
      <c r="IAS97" s="46"/>
      <c r="IAT97" s="46"/>
      <c r="IAU97" s="46"/>
      <c r="IAV97" s="46"/>
      <c r="IAW97" s="46"/>
      <c r="IAX97" s="46"/>
      <c r="IAY97" s="46"/>
      <c r="IAZ97" s="46"/>
      <c r="IBA97" s="46"/>
      <c r="IBB97" s="46"/>
      <c r="IBC97" s="46"/>
      <c r="IBD97" s="46"/>
      <c r="IBE97" s="46"/>
      <c r="IBF97" s="46"/>
      <c r="IBG97" s="46"/>
      <c r="IBH97" s="46"/>
      <c r="IBI97" s="46"/>
      <c r="IBJ97" s="46"/>
      <c r="IBK97" s="46"/>
      <c r="IBL97" s="46"/>
      <c r="IBM97" s="46"/>
      <c r="IBN97" s="46"/>
      <c r="IBO97" s="46"/>
      <c r="IBP97" s="46"/>
      <c r="IBQ97" s="46"/>
      <c r="IBR97" s="46"/>
      <c r="IBS97" s="46"/>
      <c r="IBT97" s="46"/>
      <c r="IBU97" s="46"/>
      <c r="IBV97" s="46"/>
      <c r="IBW97" s="46"/>
      <c r="IBX97" s="46"/>
      <c r="IBY97" s="46"/>
      <c r="IBZ97" s="46"/>
      <c r="ICA97" s="46"/>
      <c r="ICB97" s="46"/>
      <c r="ICC97" s="46"/>
      <c r="ICD97" s="46"/>
      <c r="ICE97" s="46"/>
      <c r="ICF97" s="46"/>
      <c r="ICG97" s="46"/>
      <c r="ICH97" s="46"/>
      <c r="ICI97" s="46"/>
      <c r="ICJ97" s="46"/>
      <c r="ICK97" s="46"/>
      <c r="ICL97" s="46"/>
      <c r="ICM97" s="46"/>
      <c r="ICN97" s="46"/>
      <c r="ICO97" s="46"/>
      <c r="ICP97" s="46"/>
      <c r="ICQ97" s="46"/>
      <c r="ICR97" s="46"/>
      <c r="ICS97" s="46"/>
      <c r="ICT97" s="46"/>
      <c r="ICU97" s="46"/>
      <c r="ICV97" s="46"/>
      <c r="ICW97" s="46"/>
      <c r="ICX97" s="46"/>
      <c r="ICY97" s="46"/>
      <c r="ICZ97" s="46"/>
      <c r="IDA97" s="46"/>
      <c r="IDB97" s="46"/>
      <c r="IDC97" s="46"/>
      <c r="IDD97" s="46"/>
      <c r="IDE97" s="46"/>
      <c r="IDF97" s="46"/>
      <c r="IDG97" s="46"/>
      <c r="IDH97" s="46"/>
      <c r="IDI97" s="46"/>
      <c r="IDJ97" s="46"/>
      <c r="IDK97" s="46"/>
      <c r="IDL97" s="46"/>
      <c r="IDM97" s="46"/>
      <c r="IDN97" s="46"/>
      <c r="IDO97" s="46"/>
      <c r="IDP97" s="46"/>
      <c r="IDQ97" s="46"/>
      <c r="IDR97" s="46"/>
      <c r="IDS97" s="46"/>
      <c r="IDT97" s="46"/>
      <c r="IDU97" s="46"/>
      <c r="IDV97" s="46"/>
      <c r="IDW97" s="46"/>
      <c r="IDX97" s="46"/>
      <c r="IDY97" s="46"/>
      <c r="IDZ97" s="46"/>
      <c r="IEA97" s="46"/>
      <c r="IEB97" s="46"/>
      <c r="IEC97" s="46"/>
      <c r="IED97" s="46"/>
      <c r="IEE97" s="46"/>
      <c r="IEF97" s="46"/>
      <c r="IEG97" s="46"/>
      <c r="IEH97" s="46"/>
      <c r="IEI97" s="46"/>
      <c r="IEJ97" s="46"/>
      <c r="IEK97" s="46"/>
      <c r="IEL97" s="46"/>
      <c r="IEM97" s="46"/>
      <c r="IEN97" s="46"/>
      <c r="IEO97" s="46"/>
      <c r="IEP97" s="46"/>
      <c r="IEQ97" s="46"/>
      <c r="IER97" s="46"/>
      <c r="IES97" s="46"/>
      <c r="IET97" s="46"/>
      <c r="IEU97" s="46"/>
      <c r="IEV97" s="46"/>
      <c r="IEW97" s="46"/>
      <c r="IEX97" s="46"/>
      <c r="IEY97" s="46"/>
      <c r="IEZ97" s="46"/>
      <c r="IFA97" s="46"/>
      <c r="IFB97" s="46"/>
      <c r="IFC97" s="46"/>
      <c r="IFD97" s="46"/>
      <c r="IFE97" s="46"/>
      <c r="IFF97" s="46"/>
      <c r="IFG97" s="46"/>
      <c r="IFH97" s="46"/>
      <c r="IFI97" s="46"/>
      <c r="IFJ97" s="46"/>
      <c r="IFK97" s="46"/>
      <c r="IFL97" s="46"/>
      <c r="IFM97" s="46"/>
      <c r="IFN97" s="46"/>
      <c r="IFO97" s="46"/>
      <c r="IFP97" s="46"/>
      <c r="IFQ97" s="46"/>
      <c r="IFR97" s="46"/>
      <c r="IFS97" s="46"/>
      <c r="IFT97" s="46"/>
      <c r="IFU97" s="46"/>
      <c r="IFV97" s="46"/>
      <c r="IFW97" s="46"/>
      <c r="IFX97" s="46"/>
      <c r="IFY97" s="46"/>
      <c r="IFZ97" s="46"/>
      <c r="IGA97" s="46"/>
      <c r="IGB97" s="46"/>
      <c r="IGC97" s="46"/>
      <c r="IGD97" s="46"/>
      <c r="IGE97" s="46"/>
      <c r="IGF97" s="46"/>
      <c r="IGG97" s="46"/>
      <c r="IGH97" s="46"/>
      <c r="IGI97" s="46"/>
      <c r="IGJ97" s="46"/>
      <c r="IGK97" s="46"/>
      <c r="IGL97" s="46"/>
      <c r="IGM97" s="46"/>
      <c r="IGN97" s="46"/>
      <c r="IGO97" s="46"/>
      <c r="IGP97" s="46"/>
      <c r="IGQ97" s="46"/>
      <c r="IGR97" s="46"/>
      <c r="IGS97" s="46"/>
      <c r="IGT97" s="46"/>
      <c r="IGU97" s="46"/>
      <c r="IGV97" s="46"/>
      <c r="IGW97" s="46"/>
      <c r="IGX97" s="46"/>
      <c r="IGY97" s="46"/>
      <c r="IGZ97" s="46"/>
      <c r="IHA97" s="46"/>
      <c r="IHB97" s="46"/>
      <c r="IHC97" s="46"/>
      <c r="IHD97" s="46"/>
      <c r="IHE97" s="46"/>
      <c r="IHF97" s="46"/>
      <c r="IHG97" s="46"/>
      <c r="IHH97" s="46"/>
      <c r="IHI97" s="46"/>
      <c r="IHJ97" s="46"/>
      <c r="IHK97" s="46"/>
      <c r="IHL97" s="46"/>
      <c r="IHM97" s="46"/>
      <c r="IHN97" s="46"/>
      <c r="IHO97" s="46"/>
      <c r="IHP97" s="46"/>
      <c r="IHQ97" s="46"/>
      <c r="IHR97" s="46"/>
      <c r="IHS97" s="46"/>
      <c r="IHT97" s="46"/>
      <c r="IHU97" s="46"/>
      <c r="IHV97" s="46"/>
      <c r="IHW97" s="46"/>
      <c r="IHX97" s="46"/>
      <c r="IHY97" s="46"/>
      <c r="IHZ97" s="46"/>
      <c r="IIA97" s="46"/>
      <c r="IIB97" s="46"/>
      <c r="IIC97" s="46"/>
      <c r="IID97" s="46"/>
      <c r="IIE97" s="46"/>
      <c r="IIF97" s="46"/>
      <c r="IIG97" s="46"/>
      <c r="IIH97" s="46"/>
      <c r="III97" s="46"/>
      <c r="IIJ97" s="46"/>
      <c r="IIK97" s="46"/>
      <c r="IIL97" s="46"/>
      <c r="IIM97" s="46"/>
      <c r="IIN97" s="46"/>
      <c r="IIO97" s="46"/>
      <c r="IIP97" s="46"/>
      <c r="IIQ97" s="46"/>
      <c r="IIR97" s="46"/>
      <c r="IIS97" s="46"/>
      <c r="IIT97" s="46"/>
      <c r="IIU97" s="46"/>
      <c r="IIV97" s="46"/>
      <c r="IIW97" s="46"/>
      <c r="IIX97" s="46"/>
      <c r="IIY97" s="46"/>
      <c r="IIZ97" s="46"/>
      <c r="IJA97" s="46"/>
      <c r="IJB97" s="46"/>
      <c r="IJC97" s="46"/>
      <c r="IJD97" s="46"/>
      <c r="IJE97" s="46"/>
      <c r="IJF97" s="46"/>
      <c r="IJG97" s="46"/>
      <c r="IJH97" s="46"/>
      <c r="IJI97" s="46"/>
      <c r="IJJ97" s="46"/>
      <c r="IJK97" s="46"/>
      <c r="IJL97" s="46"/>
      <c r="IJM97" s="46"/>
      <c r="IJN97" s="46"/>
      <c r="IJO97" s="46"/>
      <c r="IJP97" s="46"/>
      <c r="IJQ97" s="46"/>
      <c r="IJR97" s="46"/>
      <c r="IJS97" s="46"/>
      <c r="IJT97" s="46"/>
      <c r="IJU97" s="46"/>
      <c r="IJV97" s="46"/>
      <c r="IJW97" s="46"/>
      <c r="IJX97" s="46"/>
      <c r="IJY97" s="46"/>
      <c r="IJZ97" s="46"/>
      <c r="IKA97" s="46"/>
      <c r="IKB97" s="46"/>
      <c r="IKC97" s="46"/>
      <c r="IKD97" s="46"/>
      <c r="IKE97" s="46"/>
      <c r="IKF97" s="46"/>
      <c r="IKG97" s="46"/>
      <c r="IKH97" s="46"/>
      <c r="IKI97" s="46"/>
      <c r="IKJ97" s="46"/>
      <c r="IKK97" s="46"/>
      <c r="IKL97" s="46"/>
      <c r="IKM97" s="46"/>
      <c r="IKN97" s="46"/>
      <c r="IKO97" s="46"/>
      <c r="IKP97" s="46"/>
      <c r="IKQ97" s="46"/>
      <c r="IKR97" s="46"/>
      <c r="IKS97" s="46"/>
      <c r="IKT97" s="46"/>
      <c r="IKU97" s="46"/>
      <c r="IKV97" s="46"/>
      <c r="IKW97" s="46"/>
      <c r="IKX97" s="46"/>
      <c r="IKY97" s="46"/>
      <c r="IKZ97" s="46"/>
      <c r="ILA97" s="46"/>
      <c r="ILB97" s="46"/>
      <c r="ILC97" s="46"/>
      <c r="ILD97" s="46"/>
      <c r="ILE97" s="46"/>
      <c r="ILF97" s="46"/>
      <c r="ILG97" s="46"/>
      <c r="ILH97" s="46"/>
      <c r="ILI97" s="46"/>
      <c r="ILJ97" s="46"/>
      <c r="ILK97" s="46"/>
      <c r="ILL97" s="46"/>
      <c r="ILM97" s="46"/>
      <c r="ILN97" s="46"/>
      <c r="ILO97" s="46"/>
      <c r="ILP97" s="46"/>
      <c r="ILQ97" s="46"/>
      <c r="ILR97" s="46"/>
      <c r="ILS97" s="46"/>
      <c r="ILT97" s="46"/>
      <c r="ILU97" s="46"/>
      <c r="ILV97" s="46"/>
      <c r="ILW97" s="46"/>
      <c r="ILX97" s="46"/>
      <c r="ILY97" s="46"/>
      <c r="ILZ97" s="46"/>
      <c r="IMA97" s="46"/>
      <c r="IMB97" s="46"/>
      <c r="IMC97" s="46"/>
      <c r="IMD97" s="46"/>
      <c r="IME97" s="46"/>
      <c r="IMF97" s="46"/>
      <c r="IMG97" s="46"/>
      <c r="IMH97" s="46"/>
      <c r="IMI97" s="46"/>
      <c r="IMJ97" s="46"/>
      <c r="IMK97" s="46"/>
      <c r="IML97" s="46"/>
      <c r="IMM97" s="46"/>
      <c r="IMN97" s="46"/>
      <c r="IMO97" s="46"/>
      <c r="IMP97" s="46"/>
      <c r="IMQ97" s="46"/>
      <c r="IMR97" s="46"/>
      <c r="IMS97" s="46"/>
      <c r="IMT97" s="46"/>
      <c r="IMU97" s="46"/>
      <c r="IMV97" s="46"/>
      <c r="IMW97" s="46"/>
      <c r="IMX97" s="46"/>
      <c r="IMY97" s="46"/>
      <c r="IMZ97" s="46"/>
      <c r="INA97" s="46"/>
      <c r="INB97" s="46"/>
      <c r="INC97" s="46"/>
      <c r="IND97" s="46"/>
      <c r="INE97" s="46"/>
      <c r="INF97" s="46"/>
      <c r="ING97" s="46"/>
      <c r="INH97" s="46"/>
      <c r="INI97" s="46"/>
      <c r="INJ97" s="46"/>
      <c r="INK97" s="46"/>
      <c r="INL97" s="46"/>
      <c r="INM97" s="46"/>
      <c r="INN97" s="46"/>
      <c r="INO97" s="46"/>
      <c r="INP97" s="46"/>
      <c r="INQ97" s="46"/>
      <c r="INR97" s="46"/>
      <c r="INS97" s="46"/>
      <c r="INT97" s="46"/>
      <c r="INU97" s="46"/>
      <c r="INV97" s="46"/>
      <c r="INW97" s="46"/>
      <c r="INX97" s="46"/>
      <c r="INY97" s="46"/>
      <c r="INZ97" s="46"/>
      <c r="IOA97" s="46"/>
      <c r="IOB97" s="46"/>
      <c r="IOC97" s="46"/>
      <c r="IOD97" s="46"/>
      <c r="IOE97" s="46"/>
      <c r="IOF97" s="46"/>
      <c r="IOG97" s="46"/>
      <c r="IOH97" s="46"/>
      <c r="IOI97" s="46"/>
      <c r="IOJ97" s="46"/>
      <c r="IOK97" s="46"/>
      <c r="IOL97" s="46"/>
      <c r="IOM97" s="46"/>
      <c r="ION97" s="46"/>
      <c r="IOO97" s="46"/>
      <c r="IOP97" s="46"/>
      <c r="IOQ97" s="46"/>
      <c r="IOR97" s="46"/>
      <c r="IOS97" s="46"/>
      <c r="IOT97" s="46"/>
      <c r="IOU97" s="46"/>
      <c r="IOV97" s="46"/>
      <c r="IOW97" s="46"/>
      <c r="IOX97" s="46"/>
      <c r="IOY97" s="46"/>
      <c r="IOZ97" s="46"/>
      <c r="IPA97" s="46"/>
      <c r="IPB97" s="46"/>
      <c r="IPC97" s="46"/>
      <c r="IPD97" s="46"/>
      <c r="IPE97" s="46"/>
      <c r="IPF97" s="46"/>
      <c r="IPG97" s="46"/>
      <c r="IPH97" s="46"/>
      <c r="IPI97" s="46"/>
      <c r="IPJ97" s="46"/>
      <c r="IPK97" s="46"/>
      <c r="IPL97" s="46"/>
      <c r="IPM97" s="46"/>
      <c r="IPN97" s="46"/>
      <c r="IPO97" s="46"/>
      <c r="IPP97" s="46"/>
      <c r="IPQ97" s="46"/>
      <c r="IPR97" s="46"/>
      <c r="IPS97" s="46"/>
      <c r="IPT97" s="46"/>
      <c r="IPU97" s="46"/>
      <c r="IPV97" s="46"/>
      <c r="IPW97" s="46"/>
      <c r="IPX97" s="46"/>
      <c r="IPY97" s="46"/>
      <c r="IPZ97" s="46"/>
      <c r="IQA97" s="46"/>
      <c r="IQB97" s="46"/>
      <c r="IQC97" s="46"/>
      <c r="IQD97" s="46"/>
      <c r="IQE97" s="46"/>
      <c r="IQF97" s="46"/>
      <c r="IQG97" s="46"/>
      <c r="IQH97" s="46"/>
      <c r="IQI97" s="46"/>
      <c r="IQJ97" s="46"/>
      <c r="IQK97" s="46"/>
      <c r="IQL97" s="46"/>
      <c r="IQM97" s="46"/>
      <c r="IQN97" s="46"/>
      <c r="IQO97" s="46"/>
      <c r="IQP97" s="46"/>
      <c r="IQQ97" s="46"/>
      <c r="IQR97" s="46"/>
      <c r="IQS97" s="46"/>
      <c r="IQT97" s="46"/>
      <c r="IQU97" s="46"/>
      <c r="IQV97" s="46"/>
      <c r="IQW97" s="46"/>
      <c r="IQX97" s="46"/>
      <c r="IQY97" s="46"/>
      <c r="IQZ97" s="46"/>
      <c r="IRA97" s="46"/>
      <c r="IRB97" s="46"/>
      <c r="IRC97" s="46"/>
      <c r="IRD97" s="46"/>
      <c r="IRE97" s="46"/>
      <c r="IRF97" s="46"/>
      <c r="IRG97" s="46"/>
      <c r="IRH97" s="46"/>
      <c r="IRI97" s="46"/>
      <c r="IRJ97" s="46"/>
      <c r="IRK97" s="46"/>
      <c r="IRL97" s="46"/>
      <c r="IRM97" s="46"/>
      <c r="IRN97" s="46"/>
      <c r="IRO97" s="46"/>
      <c r="IRP97" s="46"/>
      <c r="IRQ97" s="46"/>
      <c r="IRR97" s="46"/>
      <c r="IRS97" s="46"/>
      <c r="IRT97" s="46"/>
      <c r="IRU97" s="46"/>
      <c r="IRV97" s="46"/>
      <c r="IRW97" s="46"/>
      <c r="IRX97" s="46"/>
      <c r="IRY97" s="46"/>
      <c r="IRZ97" s="46"/>
      <c r="ISA97" s="46"/>
      <c r="ISB97" s="46"/>
      <c r="ISC97" s="46"/>
      <c r="ISD97" s="46"/>
      <c r="ISE97" s="46"/>
      <c r="ISF97" s="46"/>
      <c r="ISG97" s="46"/>
      <c r="ISH97" s="46"/>
      <c r="ISI97" s="46"/>
      <c r="ISJ97" s="46"/>
      <c r="ISK97" s="46"/>
      <c r="ISL97" s="46"/>
      <c r="ISM97" s="46"/>
      <c r="ISN97" s="46"/>
      <c r="ISO97" s="46"/>
      <c r="ISP97" s="46"/>
      <c r="ISQ97" s="46"/>
      <c r="ISR97" s="46"/>
      <c r="ISS97" s="46"/>
      <c r="IST97" s="46"/>
      <c r="ISU97" s="46"/>
      <c r="ISV97" s="46"/>
      <c r="ISW97" s="46"/>
      <c r="ISX97" s="46"/>
      <c r="ISY97" s="46"/>
      <c r="ISZ97" s="46"/>
      <c r="ITA97" s="46"/>
      <c r="ITB97" s="46"/>
      <c r="ITC97" s="46"/>
      <c r="ITD97" s="46"/>
      <c r="ITE97" s="46"/>
      <c r="ITF97" s="46"/>
      <c r="ITG97" s="46"/>
      <c r="ITH97" s="46"/>
      <c r="ITI97" s="46"/>
      <c r="ITJ97" s="46"/>
      <c r="ITK97" s="46"/>
      <c r="ITL97" s="46"/>
      <c r="ITM97" s="46"/>
      <c r="ITN97" s="46"/>
      <c r="ITO97" s="46"/>
      <c r="ITP97" s="46"/>
      <c r="ITQ97" s="46"/>
      <c r="ITR97" s="46"/>
      <c r="ITS97" s="46"/>
      <c r="ITT97" s="46"/>
      <c r="ITU97" s="46"/>
      <c r="ITV97" s="46"/>
      <c r="ITW97" s="46"/>
      <c r="ITX97" s="46"/>
      <c r="ITY97" s="46"/>
      <c r="ITZ97" s="46"/>
      <c r="IUA97" s="46"/>
      <c r="IUB97" s="46"/>
      <c r="IUC97" s="46"/>
      <c r="IUD97" s="46"/>
      <c r="IUE97" s="46"/>
      <c r="IUF97" s="46"/>
      <c r="IUG97" s="46"/>
      <c r="IUH97" s="46"/>
      <c r="IUI97" s="46"/>
      <c r="IUJ97" s="46"/>
      <c r="IUK97" s="46"/>
      <c r="IUL97" s="46"/>
      <c r="IUM97" s="46"/>
      <c r="IUN97" s="46"/>
      <c r="IUO97" s="46"/>
      <c r="IUP97" s="46"/>
      <c r="IUQ97" s="46"/>
      <c r="IUR97" s="46"/>
      <c r="IUS97" s="46"/>
      <c r="IUT97" s="46"/>
      <c r="IUU97" s="46"/>
      <c r="IUV97" s="46"/>
      <c r="IUW97" s="46"/>
      <c r="IUX97" s="46"/>
      <c r="IUY97" s="46"/>
      <c r="IUZ97" s="46"/>
      <c r="IVA97" s="46"/>
      <c r="IVB97" s="46"/>
      <c r="IVC97" s="46"/>
      <c r="IVD97" s="46"/>
      <c r="IVE97" s="46"/>
      <c r="IVF97" s="46"/>
      <c r="IVG97" s="46"/>
      <c r="IVH97" s="46"/>
      <c r="IVI97" s="46"/>
      <c r="IVJ97" s="46"/>
      <c r="IVK97" s="46"/>
      <c r="IVL97" s="46"/>
      <c r="IVM97" s="46"/>
      <c r="IVN97" s="46"/>
      <c r="IVO97" s="46"/>
      <c r="IVP97" s="46"/>
      <c r="IVQ97" s="46"/>
      <c r="IVR97" s="46"/>
      <c r="IVS97" s="46"/>
      <c r="IVT97" s="46"/>
      <c r="IVU97" s="46"/>
      <c r="IVV97" s="46"/>
      <c r="IVW97" s="46"/>
      <c r="IVX97" s="46"/>
      <c r="IVY97" s="46"/>
      <c r="IVZ97" s="46"/>
      <c r="IWA97" s="46"/>
      <c r="IWB97" s="46"/>
      <c r="IWC97" s="46"/>
      <c r="IWD97" s="46"/>
      <c r="IWE97" s="46"/>
      <c r="IWF97" s="46"/>
      <c r="IWG97" s="46"/>
      <c r="IWH97" s="46"/>
      <c r="IWI97" s="46"/>
      <c r="IWJ97" s="46"/>
      <c r="IWK97" s="46"/>
      <c r="IWL97" s="46"/>
      <c r="IWM97" s="46"/>
      <c r="IWN97" s="46"/>
      <c r="IWO97" s="46"/>
      <c r="IWP97" s="46"/>
      <c r="IWQ97" s="46"/>
      <c r="IWR97" s="46"/>
      <c r="IWS97" s="46"/>
      <c r="IWT97" s="46"/>
      <c r="IWU97" s="46"/>
      <c r="IWV97" s="46"/>
      <c r="IWW97" s="46"/>
      <c r="IWX97" s="46"/>
      <c r="IWY97" s="46"/>
      <c r="IWZ97" s="46"/>
      <c r="IXA97" s="46"/>
      <c r="IXB97" s="46"/>
      <c r="IXC97" s="46"/>
      <c r="IXD97" s="46"/>
      <c r="IXE97" s="46"/>
      <c r="IXF97" s="46"/>
      <c r="IXG97" s="46"/>
      <c r="IXH97" s="46"/>
      <c r="IXI97" s="46"/>
      <c r="IXJ97" s="46"/>
      <c r="IXK97" s="46"/>
      <c r="IXL97" s="46"/>
      <c r="IXM97" s="46"/>
      <c r="IXN97" s="46"/>
      <c r="IXO97" s="46"/>
      <c r="IXP97" s="46"/>
      <c r="IXQ97" s="46"/>
      <c r="IXR97" s="46"/>
      <c r="IXS97" s="46"/>
      <c r="IXT97" s="46"/>
      <c r="IXU97" s="46"/>
      <c r="IXV97" s="46"/>
      <c r="IXW97" s="46"/>
      <c r="IXX97" s="46"/>
      <c r="IXY97" s="46"/>
      <c r="IXZ97" s="46"/>
      <c r="IYA97" s="46"/>
      <c r="IYB97" s="46"/>
      <c r="IYC97" s="46"/>
      <c r="IYD97" s="46"/>
      <c r="IYE97" s="46"/>
      <c r="IYF97" s="46"/>
      <c r="IYG97" s="46"/>
      <c r="IYH97" s="46"/>
      <c r="IYI97" s="46"/>
      <c r="IYJ97" s="46"/>
      <c r="IYK97" s="46"/>
      <c r="IYL97" s="46"/>
      <c r="IYM97" s="46"/>
      <c r="IYN97" s="46"/>
      <c r="IYO97" s="46"/>
      <c r="IYP97" s="46"/>
      <c r="IYQ97" s="46"/>
      <c r="IYR97" s="46"/>
      <c r="IYS97" s="46"/>
      <c r="IYT97" s="46"/>
      <c r="IYU97" s="46"/>
      <c r="IYV97" s="46"/>
      <c r="IYW97" s="46"/>
      <c r="IYX97" s="46"/>
      <c r="IYY97" s="46"/>
      <c r="IYZ97" s="46"/>
      <c r="IZA97" s="46"/>
      <c r="IZB97" s="46"/>
      <c r="IZC97" s="46"/>
      <c r="IZD97" s="46"/>
      <c r="IZE97" s="46"/>
      <c r="IZF97" s="46"/>
      <c r="IZG97" s="46"/>
      <c r="IZH97" s="46"/>
      <c r="IZI97" s="46"/>
      <c r="IZJ97" s="46"/>
      <c r="IZK97" s="46"/>
      <c r="IZL97" s="46"/>
      <c r="IZM97" s="46"/>
      <c r="IZN97" s="46"/>
      <c r="IZO97" s="46"/>
      <c r="IZP97" s="46"/>
      <c r="IZQ97" s="46"/>
      <c r="IZR97" s="46"/>
      <c r="IZS97" s="46"/>
      <c r="IZT97" s="46"/>
      <c r="IZU97" s="46"/>
      <c r="IZV97" s="46"/>
      <c r="IZW97" s="46"/>
      <c r="IZX97" s="46"/>
      <c r="IZY97" s="46"/>
      <c r="IZZ97" s="46"/>
      <c r="JAA97" s="46"/>
      <c r="JAB97" s="46"/>
      <c r="JAC97" s="46"/>
      <c r="JAD97" s="46"/>
      <c r="JAE97" s="46"/>
      <c r="JAF97" s="46"/>
      <c r="JAG97" s="46"/>
      <c r="JAH97" s="46"/>
      <c r="JAI97" s="46"/>
      <c r="JAJ97" s="46"/>
      <c r="JAK97" s="46"/>
      <c r="JAL97" s="46"/>
      <c r="JAM97" s="46"/>
      <c r="JAN97" s="46"/>
      <c r="JAO97" s="46"/>
      <c r="JAP97" s="46"/>
      <c r="JAQ97" s="46"/>
      <c r="JAR97" s="46"/>
      <c r="JAS97" s="46"/>
      <c r="JAT97" s="46"/>
      <c r="JAU97" s="46"/>
      <c r="JAV97" s="46"/>
      <c r="JAW97" s="46"/>
      <c r="JAX97" s="46"/>
      <c r="JAY97" s="46"/>
      <c r="JAZ97" s="46"/>
      <c r="JBA97" s="46"/>
      <c r="JBB97" s="46"/>
      <c r="JBC97" s="46"/>
      <c r="JBD97" s="46"/>
      <c r="JBE97" s="46"/>
      <c r="JBF97" s="46"/>
      <c r="JBG97" s="46"/>
      <c r="JBH97" s="46"/>
      <c r="JBI97" s="46"/>
      <c r="JBJ97" s="46"/>
      <c r="JBK97" s="46"/>
      <c r="JBL97" s="46"/>
      <c r="JBM97" s="46"/>
      <c r="JBN97" s="46"/>
      <c r="JBO97" s="46"/>
      <c r="JBP97" s="46"/>
      <c r="JBQ97" s="46"/>
      <c r="JBR97" s="46"/>
      <c r="JBS97" s="46"/>
      <c r="JBT97" s="46"/>
      <c r="JBU97" s="46"/>
      <c r="JBV97" s="46"/>
      <c r="JBW97" s="46"/>
      <c r="JBX97" s="46"/>
      <c r="JBY97" s="46"/>
      <c r="JBZ97" s="46"/>
      <c r="JCA97" s="46"/>
      <c r="JCB97" s="46"/>
      <c r="JCC97" s="46"/>
      <c r="JCD97" s="46"/>
      <c r="JCE97" s="46"/>
      <c r="JCF97" s="46"/>
      <c r="JCG97" s="46"/>
      <c r="JCH97" s="46"/>
      <c r="JCI97" s="46"/>
      <c r="JCJ97" s="46"/>
      <c r="JCK97" s="46"/>
      <c r="JCL97" s="46"/>
      <c r="JCM97" s="46"/>
      <c r="JCN97" s="46"/>
      <c r="JCO97" s="46"/>
      <c r="JCP97" s="46"/>
      <c r="JCQ97" s="46"/>
      <c r="JCR97" s="46"/>
      <c r="JCS97" s="46"/>
      <c r="JCT97" s="46"/>
      <c r="JCU97" s="46"/>
      <c r="JCV97" s="46"/>
      <c r="JCW97" s="46"/>
      <c r="JCX97" s="46"/>
      <c r="JCY97" s="46"/>
      <c r="JCZ97" s="46"/>
      <c r="JDA97" s="46"/>
      <c r="JDB97" s="46"/>
      <c r="JDC97" s="46"/>
      <c r="JDD97" s="46"/>
      <c r="JDE97" s="46"/>
      <c r="JDF97" s="46"/>
      <c r="JDG97" s="46"/>
      <c r="JDH97" s="46"/>
      <c r="JDI97" s="46"/>
      <c r="JDJ97" s="46"/>
      <c r="JDK97" s="46"/>
      <c r="JDL97" s="46"/>
      <c r="JDM97" s="46"/>
      <c r="JDN97" s="46"/>
      <c r="JDO97" s="46"/>
      <c r="JDP97" s="46"/>
      <c r="JDQ97" s="46"/>
      <c r="JDR97" s="46"/>
      <c r="JDS97" s="46"/>
      <c r="JDT97" s="46"/>
      <c r="JDU97" s="46"/>
      <c r="JDV97" s="46"/>
      <c r="JDW97" s="46"/>
      <c r="JDX97" s="46"/>
      <c r="JDY97" s="46"/>
      <c r="JDZ97" s="46"/>
      <c r="JEA97" s="46"/>
      <c r="JEB97" s="46"/>
      <c r="JEC97" s="46"/>
      <c r="JED97" s="46"/>
      <c r="JEE97" s="46"/>
      <c r="JEF97" s="46"/>
      <c r="JEG97" s="46"/>
      <c r="JEH97" s="46"/>
      <c r="JEI97" s="46"/>
      <c r="JEJ97" s="46"/>
      <c r="JEK97" s="46"/>
      <c r="JEL97" s="46"/>
      <c r="JEM97" s="46"/>
      <c r="JEN97" s="46"/>
      <c r="JEO97" s="46"/>
      <c r="JEP97" s="46"/>
      <c r="JEQ97" s="46"/>
      <c r="JER97" s="46"/>
      <c r="JES97" s="46"/>
      <c r="JET97" s="46"/>
      <c r="JEU97" s="46"/>
      <c r="JEV97" s="46"/>
      <c r="JEW97" s="46"/>
      <c r="JEX97" s="46"/>
      <c r="JEY97" s="46"/>
      <c r="JEZ97" s="46"/>
      <c r="JFA97" s="46"/>
      <c r="JFB97" s="46"/>
      <c r="JFC97" s="46"/>
      <c r="JFD97" s="46"/>
      <c r="JFE97" s="46"/>
      <c r="JFF97" s="46"/>
      <c r="JFG97" s="46"/>
      <c r="JFH97" s="46"/>
      <c r="JFI97" s="46"/>
      <c r="JFJ97" s="46"/>
      <c r="JFK97" s="46"/>
      <c r="JFL97" s="46"/>
      <c r="JFM97" s="46"/>
      <c r="JFN97" s="46"/>
      <c r="JFO97" s="46"/>
      <c r="JFP97" s="46"/>
      <c r="JFQ97" s="46"/>
      <c r="JFR97" s="46"/>
      <c r="JFS97" s="46"/>
      <c r="JFT97" s="46"/>
      <c r="JFU97" s="46"/>
      <c r="JFV97" s="46"/>
      <c r="JFW97" s="46"/>
      <c r="JFX97" s="46"/>
      <c r="JFY97" s="46"/>
      <c r="JFZ97" s="46"/>
      <c r="JGA97" s="46"/>
      <c r="JGB97" s="46"/>
      <c r="JGC97" s="46"/>
      <c r="JGD97" s="46"/>
      <c r="JGE97" s="46"/>
      <c r="JGF97" s="46"/>
      <c r="JGG97" s="46"/>
      <c r="JGH97" s="46"/>
      <c r="JGI97" s="46"/>
      <c r="JGJ97" s="46"/>
      <c r="JGK97" s="46"/>
      <c r="JGL97" s="46"/>
      <c r="JGM97" s="46"/>
      <c r="JGN97" s="46"/>
      <c r="JGO97" s="46"/>
      <c r="JGP97" s="46"/>
      <c r="JGQ97" s="46"/>
      <c r="JGR97" s="46"/>
      <c r="JGS97" s="46"/>
      <c r="JGT97" s="46"/>
      <c r="JGU97" s="46"/>
      <c r="JGV97" s="46"/>
      <c r="JGW97" s="46"/>
      <c r="JGX97" s="46"/>
      <c r="JGY97" s="46"/>
      <c r="JGZ97" s="46"/>
      <c r="JHA97" s="46"/>
      <c r="JHB97" s="46"/>
      <c r="JHC97" s="46"/>
      <c r="JHD97" s="46"/>
      <c r="JHE97" s="46"/>
      <c r="JHF97" s="46"/>
      <c r="JHG97" s="46"/>
      <c r="JHH97" s="46"/>
      <c r="JHI97" s="46"/>
      <c r="JHJ97" s="46"/>
      <c r="JHK97" s="46"/>
      <c r="JHL97" s="46"/>
      <c r="JHM97" s="46"/>
      <c r="JHN97" s="46"/>
      <c r="JHO97" s="46"/>
      <c r="JHP97" s="46"/>
      <c r="JHQ97" s="46"/>
      <c r="JHR97" s="46"/>
      <c r="JHS97" s="46"/>
      <c r="JHT97" s="46"/>
      <c r="JHU97" s="46"/>
      <c r="JHV97" s="46"/>
      <c r="JHW97" s="46"/>
      <c r="JHX97" s="46"/>
      <c r="JHY97" s="46"/>
      <c r="JHZ97" s="46"/>
      <c r="JIA97" s="46"/>
      <c r="JIB97" s="46"/>
      <c r="JIC97" s="46"/>
      <c r="JID97" s="46"/>
      <c r="JIE97" s="46"/>
      <c r="JIF97" s="46"/>
      <c r="JIG97" s="46"/>
      <c r="JIH97" s="46"/>
      <c r="JII97" s="46"/>
      <c r="JIJ97" s="46"/>
      <c r="JIK97" s="46"/>
      <c r="JIL97" s="46"/>
      <c r="JIM97" s="46"/>
      <c r="JIN97" s="46"/>
      <c r="JIO97" s="46"/>
      <c r="JIP97" s="46"/>
      <c r="JIQ97" s="46"/>
      <c r="JIR97" s="46"/>
      <c r="JIS97" s="46"/>
      <c r="JIT97" s="46"/>
      <c r="JIU97" s="46"/>
      <c r="JIV97" s="46"/>
      <c r="JIW97" s="46"/>
      <c r="JIX97" s="46"/>
      <c r="JIY97" s="46"/>
      <c r="JIZ97" s="46"/>
      <c r="JJA97" s="46"/>
      <c r="JJB97" s="46"/>
      <c r="JJC97" s="46"/>
      <c r="JJD97" s="46"/>
      <c r="JJE97" s="46"/>
      <c r="JJF97" s="46"/>
      <c r="JJG97" s="46"/>
      <c r="JJH97" s="46"/>
      <c r="JJI97" s="46"/>
      <c r="JJJ97" s="46"/>
      <c r="JJK97" s="46"/>
      <c r="JJL97" s="46"/>
      <c r="JJM97" s="46"/>
      <c r="JJN97" s="46"/>
      <c r="JJO97" s="46"/>
      <c r="JJP97" s="46"/>
      <c r="JJQ97" s="46"/>
      <c r="JJR97" s="46"/>
      <c r="JJS97" s="46"/>
      <c r="JJT97" s="46"/>
      <c r="JJU97" s="46"/>
      <c r="JJV97" s="46"/>
      <c r="JJW97" s="46"/>
      <c r="JJX97" s="46"/>
      <c r="JJY97" s="46"/>
      <c r="JJZ97" s="46"/>
      <c r="JKA97" s="46"/>
      <c r="JKB97" s="46"/>
      <c r="JKC97" s="46"/>
      <c r="JKD97" s="46"/>
      <c r="JKE97" s="46"/>
      <c r="JKF97" s="46"/>
      <c r="JKG97" s="46"/>
      <c r="JKH97" s="46"/>
      <c r="JKI97" s="46"/>
      <c r="JKJ97" s="46"/>
      <c r="JKK97" s="46"/>
      <c r="JKL97" s="46"/>
      <c r="JKM97" s="46"/>
      <c r="JKN97" s="46"/>
      <c r="JKO97" s="46"/>
      <c r="JKP97" s="46"/>
      <c r="JKQ97" s="46"/>
      <c r="JKR97" s="46"/>
      <c r="JKS97" s="46"/>
      <c r="JKT97" s="46"/>
      <c r="JKU97" s="46"/>
      <c r="JKV97" s="46"/>
      <c r="JKW97" s="46"/>
      <c r="JKX97" s="46"/>
      <c r="JKY97" s="46"/>
      <c r="JKZ97" s="46"/>
      <c r="JLA97" s="46"/>
      <c r="JLB97" s="46"/>
      <c r="JLC97" s="46"/>
      <c r="JLD97" s="46"/>
      <c r="JLE97" s="46"/>
      <c r="JLF97" s="46"/>
      <c r="JLG97" s="46"/>
      <c r="JLH97" s="46"/>
      <c r="JLI97" s="46"/>
      <c r="JLJ97" s="46"/>
      <c r="JLK97" s="46"/>
      <c r="JLL97" s="46"/>
      <c r="JLM97" s="46"/>
      <c r="JLN97" s="46"/>
      <c r="JLO97" s="46"/>
      <c r="JLP97" s="46"/>
      <c r="JLQ97" s="46"/>
      <c r="JLR97" s="46"/>
      <c r="JLS97" s="46"/>
      <c r="JLT97" s="46"/>
      <c r="JLU97" s="46"/>
      <c r="JLV97" s="46"/>
      <c r="JLW97" s="46"/>
      <c r="JLX97" s="46"/>
      <c r="JLY97" s="46"/>
      <c r="JLZ97" s="46"/>
      <c r="JMA97" s="46"/>
      <c r="JMB97" s="46"/>
      <c r="JMC97" s="46"/>
      <c r="JMD97" s="46"/>
      <c r="JME97" s="46"/>
      <c r="JMF97" s="46"/>
      <c r="JMG97" s="46"/>
      <c r="JMH97" s="46"/>
      <c r="JMI97" s="46"/>
      <c r="JMJ97" s="46"/>
      <c r="JMK97" s="46"/>
      <c r="JML97" s="46"/>
      <c r="JMM97" s="46"/>
      <c r="JMN97" s="46"/>
      <c r="JMO97" s="46"/>
      <c r="JMP97" s="46"/>
      <c r="JMQ97" s="46"/>
      <c r="JMR97" s="46"/>
      <c r="JMS97" s="46"/>
      <c r="JMT97" s="46"/>
      <c r="JMU97" s="46"/>
      <c r="JMV97" s="46"/>
      <c r="JMW97" s="46"/>
      <c r="JMX97" s="46"/>
      <c r="JMY97" s="46"/>
      <c r="JMZ97" s="46"/>
      <c r="JNA97" s="46"/>
      <c r="JNB97" s="46"/>
      <c r="JNC97" s="46"/>
      <c r="JND97" s="46"/>
      <c r="JNE97" s="46"/>
      <c r="JNF97" s="46"/>
      <c r="JNG97" s="46"/>
      <c r="JNH97" s="46"/>
      <c r="JNI97" s="46"/>
      <c r="JNJ97" s="46"/>
      <c r="JNK97" s="46"/>
      <c r="JNL97" s="46"/>
      <c r="JNM97" s="46"/>
      <c r="JNN97" s="46"/>
      <c r="JNO97" s="46"/>
      <c r="JNP97" s="46"/>
      <c r="JNQ97" s="46"/>
      <c r="JNR97" s="46"/>
      <c r="JNS97" s="46"/>
      <c r="JNT97" s="46"/>
      <c r="JNU97" s="46"/>
      <c r="JNV97" s="46"/>
      <c r="JNW97" s="46"/>
      <c r="JNX97" s="46"/>
      <c r="JNY97" s="46"/>
      <c r="JNZ97" s="46"/>
      <c r="JOA97" s="46"/>
      <c r="JOB97" s="46"/>
      <c r="JOC97" s="46"/>
      <c r="JOD97" s="46"/>
      <c r="JOE97" s="46"/>
      <c r="JOF97" s="46"/>
      <c r="JOG97" s="46"/>
      <c r="JOH97" s="46"/>
      <c r="JOI97" s="46"/>
      <c r="JOJ97" s="46"/>
      <c r="JOK97" s="46"/>
      <c r="JOL97" s="46"/>
      <c r="JOM97" s="46"/>
      <c r="JON97" s="46"/>
      <c r="JOO97" s="46"/>
      <c r="JOP97" s="46"/>
      <c r="JOQ97" s="46"/>
      <c r="JOR97" s="46"/>
      <c r="JOS97" s="46"/>
      <c r="JOT97" s="46"/>
      <c r="JOU97" s="46"/>
      <c r="JOV97" s="46"/>
      <c r="JOW97" s="46"/>
      <c r="JOX97" s="46"/>
      <c r="JOY97" s="46"/>
      <c r="JOZ97" s="46"/>
      <c r="JPA97" s="46"/>
      <c r="JPB97" s="46"/>
      <c r="JPC97" s="46"/>
      <c r="JPD97" s="46"/>
      <c r="JPE97" s="46"/>
      <c r="JPF97" s="46"/>
      <c r="JPG97" s="46"/>
      <c r="JPH97" s="46"/>
      <c r="JPI97" s="46"/>
      <c r="JPJ97" s="46"/>
      <c r="JPK97" s="46"/>
      <c r="JPL97" s="46"/>
      <c r="JPM97" s="46"/>
      <c r="JPN97" s="46"/>
      <c r="JPO97" s="46"/>
      <c r="JPP97" s="46"/>
      <c r="JPQ97" s="46"/>
      <c r="JPR97" s="46"/>
      <c r="JPS97" s="46"/>
      <c r="JPT97" s="46"/>
      <c r="JPU97" s="46"/>
      <c r="JPV97" s="46"/>
      <c r="JPW97" s="46"/>
      <c r="JPX97" s="46"/>
      <c r="JPY97" s="46"/>
      <c r="JPZ97" s="46"/>
      <c r="JQA97" s="46"/>
      <c r="JQB97" s="46"/>
      <c r="JQC97" s="46"/>
      <c r="JQD97" s="46"/>
      <c r="JQE97" s="46"/>
      <c r="JQF97" s="46"/>
      <c r="JQG97" s="46"/>
      <c r="JQH97" s="46"/>
      <c r="JQI97" s="46"/>
      <c r="JQJ97" s="46"/>
      <c r="JQK97" s="46"/>
      <c r="JQL97" s="46"/>
      <c r="JQM97" s="46"/>
      <c r="JQN97" s="46"/>
      <c r="JQO97" s="46"/>
      <c r="JQP97" s="46"/>
      <c r="JQQ97" s="46"/>
      <c r="JQR97" s="46"/>
      <c r="JQS97" s="46"/>
      <c r="JQT97" s="46"/>
      <c r="JQU97" s="46"/>
      <c r="JQV97" s="46"/>
      <c r="JQW97" s="46"/>
      <c r="JQX97" s="46"/>
      <c r="JQY97" s="46"/>
      <c r="JQZ97" s="46"/>
      <c r="JRA97" s="46"/>
      <c r="JRB97" s="46"/>
      <c r="JRC97" s="46"/>
      <c r="JRD97" s="46"/>
      <c r="JRE97" s="46"/>
      <c r="JRF97" s="46"/>
      <c r="JRG97" s="46"/>
      <c r="JRH97" s="46"/>
      <c r="JRI97" s="46"/>
      <c r="JRJ97" s="46"/>
      <c r="JRK97" s="46"/>
      <c r="JRL97" s="46"/>
      <c r="JRM97" s="46"/>
      <c r="JRN97" s="46"/>
      <c r="JRO97" s="46"/>
      <c r="JRP97" s="46"/>
      <c r="JRQ97" s="46"/>
      <c r="JRR97" s="46"/>
      <c r="JRS97" s="46"/>
      <c r="JRT97" s="46"/>
      <c r="JRU97" s="46"/>
      <c r="JRV97" s="46"/>
      <c r="JRW97" s="46"/>
      <c r="JRX97" s="46"/>
      <c r="JRY97" s="46"/>
      <c r="JRZ97" s="46"/>
      <c r="JSA97" s="46"/>
      <c r="JSB97" s="46"/>
      <c r="JSC97" s="46"/>
      <c r="JSD97" s="46"/>
      <c r="JSE97" s="46"/>
      <c r="JSF97" s="46"/>
      <c r="JSG97" s="46"/>
      <c r="JSH97" s="46"/>
      <c r="JSI97" s="46"/>
      <c r="JSJ97" s="46"/>
      <c r="JSK97" s="46"/>
      <c r="JSL97" s="46"/>
      <c r="JSM97" s="46"/>
      <c r="JSN97" s="46"/>
      <c r="JSO97" s="46"/>
      <c r="JSP97" s="46"/>
      <c r="JSQ97" s="46"/>
      <c r="JSR97" s="46"/>
      <c r="JSS97" s="46"/>
      <c r="JST97" s="46"/>
      <c r="JSU97" s="46"/>
      <c r="JSV97" s="46"/>
      <c r="JSW97" s="46"/>
      <c r="JSX97" s="46"/>
      <c r="JSY97" s="46"/>
      <c r="JSZ97" s="46"/>
      <c r="JTA97" s="46"/>
      <c r="JTB97" s="46"/>
      <c r="JTC97" s="46"/>
      <c r="JTD97" s="46"/>
      <c r="JTE97" s="46"/>
      <c r="JTF97" s="46"/>
      <c r="JTG97" s="46"/>
      <c r="JTH97" s="46"/>
      <c r="JTI97" s="46"/>
      <c r="JTJ97" s="46"/>
      <c r="JTK97" s="46"/>
      <c r="JTL97" s="46"/>
      <c r="JTM97" s="46"/>
      <c r="JTN97" s="46"/>
      <c r="JTO97" s="46"/>
      <c r="JTP97" s="46"/>
      <c r="JTQ97" s="46"/>
      <c r="JTR97" s="46"/>
      <c r="JTS97" s="46"/>
      <c r="JTT97" s="46"/>
      <c r="JTU97" s="46"/>
      <c r="JTV97" s="46"/>
      <c r="JTW97" s="46"/>
      <c r="JTX97" s="46"/>
      <c r="JTY97" s="46"/>
      <c r="JTZ97" s="46"/>
      <c r="JUA97" s="46"/>
      <c r="JUB97" s="46"/>
      <c r="JUC97" s="46"/>
      <c r="JUD97" s="46"/>
      <c r="JUE97" s="46"/>
      <c r="JUF97" s="46"/>
      <c r="JUG97" s="46"/>
      <c r="JUH97" s="46"/>
      <c r="JUI97" s="46"/>
      <c r="JUJ97" s="46"/>
      <c r="JUK97" s="46"/>
      <c r="JUL97" s="46"/>
      <c r="JUM97" s="46"/>
      <c r="JUN97" s="46"/>
      <c r="JUO97" s="46"/>
      <c r="JUP97" s="46"/>
      <c r="JUQ97" s="46"/>
      <c r="JUR97" s="46"/>
      <c r="JUS97" s="46"/>
      <c r="JUT97" s="46"/>
      <c r="JUU97" s="46"/>
      <c r="JUV97" s="46"/>
      <c r="JUW97" s="46"/>
      <c r="JUX97" s="46"/>
      <c r="JUY97" s="46"/>
      <c r="JUZ97" s="46"/>
      <c r="JVA97" s="46"/>
      <c r="JVB97" s="46"/>
      <c r="JVC97" s="46"/>
      <c r="JVD97" s="46"/>
      <c r="JVE97" s="46"/>
      <c r="JVF97" s="46"/>
      <c r="JVG97" s="46"/>
      <c r="JVH97" s="46"/>
      <c r="JVI97" s="46"/>
      <c r="JVJ97" s="46"/>
      <c r="JVK97" s="46"/>
      <c r="JVL97" s="46"/>
      <c r="JVM97" s="46"/>
      <c r="JVN97" s="46"/>
      <c r="JVO97" s="46"/>
      <c r="JVP97" s="46"/>
      <c r="JVQ97" s="46"/>
      <c r="JVR97" s="46"/>
      <c r="JVS97" s="46"/>
      <c r="JVT97" s="46"/>
      <c r="JVU97" s="46"/>
      <c r="JVV97" s="46"/>
      <c r="JVW97" s="46"/>
      <c r="JVX97" s="46"/>
      <c r="JVY97" s="46"/>
      <c r="JVZ97" s="46"/>
      <c r="JWA97" s="46"/>
      <c r="JWB97" s="46"/>
      <c r="JWC97" s="46"/>
      <c r="JWD97" s="46"/>
      <c r="JWE97" s="46"/>
      <c r="JWF97" s="46"/>
      <c r="JWG97" s="46"/>
      <c r="JWH97" s="46"/>
      <c r="JWI97" s="46"/>
      <c r="JWJ97" s="46"/>
      <c r="JWK97" s="46"/>
      <c r="JWL97" s="46"/>
      <c r="JWM97" s="46"/>
      <c r="JWN97" s="46"/>
      <c r="JWO97" s="46"/>
      <c r="JWP97" s="46"/>
      <c r="JWQ97" s="46"/>
      <c r="JWR97" s="46"/>
      <c r="JWS97" s="46"/>
      <c r="JWT97" s="46"/>
      <c r="JWU97" s="46"/>
      <c r="JWV97" s="46"/>
      <c r="JWW97" s="46"/>
      <c r="JWX97" s="46"/>
      <c r="JWY97" s="46"/>
      <c r="JWZ97" s="46"/>
      <c r="JXA97" s="46"/>
      <c r="JXB97" s="46"/>
      <c r="JXC97" s="46"/>
      <c r="JXD97" s="46"/>
      <c r="JXE97" s="46"/>
      <c r="JXF97" s="46"/>
      <c r="JXG97" s="46"/>
      <c r="JXH97" s="46"/>
      <c r="JXI97" s="46"/>
      <c r="JXJ97" s="46"/>
      <c r="JXK97" s="46"/>
      <c r="JXL97" s="46"/>
      <c r="JXM97" s="46"/>
      <c r="JXN97" s="46"/>
      <c r="JXO97" s="46"/>
      <c r="JXP97" s="46"/>
      <c r="JXQ97" s="46"/>
      <c r="JXR97" s="46"/>
      <c r="JXS97" s="46"/>
      <c r="JXT97" s="46"/>
      <c r="JXU97" s="46"/>
      <c r="JXV97" s="46"/>
      <c r="JXW97" s="46"/>
      <c r="JXX97" s="46"/>
      <c r="JXY97" s="46"/>
      <c r="JXZ97" s="46"/>
      <c r="JYA97" s="46"/>
      <c r="JYB97" s="46"/>
      <c r="JYC97" s="46"/>
      <c r="JYD97" s="46"/>
      <c r="JYE97" s="46"/>
      <c r="JYF97" s="46"/>
      <c r="JYG97" s="46"/>
      <c r="JYH97" s="46"/>
      <c r="JYI97" s="46"/>
      <c r="JYJ97" s="46"/>
      <c r="JYK97" s="46"/>
      <c r="JYL97" s="46"/>
      <c r="JYM97" s="46"/>
      <c r="JYN97" s="46"/>
      <c r="JYO97" s="46"/>
      <c r="JYP97" s="46"/>
      <c r="JYQ97" s="46"/>
      <c r="JYR97" s="46"/>
      <c r="JYS97" s="46"/>
      <c r="JYT97" s="46"/>
      <c r="JYU97" s="46"/>
      <c r="JYV97" s="46"/>
      <c r="JYW97" s="46"/>
      <c r="JYX97" s="46"/>
      <c r="JYY97" s="46"/>
      <c r="JYZ97" s="46"/>
      <c r="JZA97" s="46"/>
      <c r="JZB97" s="46"/>
      <c r="JZC97" s="46"/>
      <c r="JZD97" s="46"/>
      <c r="JZE97" s="46"/>
      <c r="JZF97" s="46"/>
      <c r="JZG97" s="46"/>
      <c r="JZH97" s="46"/>
      <c r="JZI97" s="46"/>
      <c r="JZJ97" s="46"/>
      <c r="JZK97" s="46"/>
      <c r="JZL97" s="46"/>
      <c r="JZM97" s="46"/>
      <c r="JZN97" s="46"/>
      <c r="JZO97" s="46"/>
      <c r="JZP97" s="46"/>
      <c r="JZQ97" s="46"/>
      <c r="JZR97" s="46"/>
      <c r="JZS97" s="46"/>
      <c r="JZT97" s="46"/>
      <c r="JZU97" s="46"/>
      <c r="JZV97" s="46"/>
      <c r="JZW97" s="46"/>
      <c r="JZX97" s="46"/>
      <c r="JZY97" s="46"/>
      <c r="JZZ97" s="46"/>
      <c r="KAA97" s="46"/>
      <c r="KAB97" s="46"/>
      <c r="KAC97" s="46"/>
      <c r="KAD97" s="46"/>
      <c r="KAE97" s="46"/>
      <c r="KAF97" s="46"/>
      <c r="KAG97" s="46"/>
      <c r="KAH97" s="46"/>
      <c r="KAI97" s="46"/>
      <c r="KAJ97" s="46"/>
      <c r="KAK97" s="46"/>
      <c r="KAL97" s="46"/>
      <c r="KAM97" s="46"/>
      <c r="KAN97" s="46"/>
      <c r="KAO97" s="46"/>
      <c r="KAP97" s="46"/>
      <c r="KAQ97" s="46"/>
      <c r="KAR97" s="46"/>
      <c r="KAS97" s="46"/>
      <c r="KAT97" s="46"/>
      <c r="KAU97" s="46"/>
      <c r="KAV97" s="46"/>
      <c r="KAW97" s="46"/>
      <c r="KAX97" s="46"/>
      <c r="KAY97" s="46"/>
      <c r="KAZ97" s="46"/>
      <c r="KBA97" s="46"/>
      <c r="KBB97" s="46"/>
      <c r="KBC97" s="46"/>
      <c r="KBD97" s="46"/>
      <c r="KBE97" s="46"/>
      <c r="KBF97" s="46"/>
      <c r="KBG97" s="46"/>
      <c r="KBH97" s="46"/>
      <c r="KBI97" s="46"/>
      <c r="KBJ97" s="46"/>
      <c r="KBK97" s="46"/>
      <c r="KBL97" s="46"/>
      <c r="KBM97" s="46"/>
      <c r="KBN97" s="46"/>
      <c r="KBO97" s="46"/>
      <c r="KBP97" s="46"/>
      <c r="KBQ97" s="46"/>
      <c r="KBR97" s="46"/>
      <c r="KBS97" s="46"/>
      <c r="KBT97" s="46"/>
      <c r="KBU97" s="46"/>
      <c r="KBV97" s="46"/>
      <c r="KBW97" s="46"/>
      <c r="KBX97" s="46"/>
      <c r="KBY97" s="46"/>
      <c r="KBZ97" s="46"/>
      <c r="KCA97" s="46"/>
      <c r="KCB97" s="46"/>
      <c r="KCC97" s="46"/>
      <c r="KCD97" s="46"/>
      <c r="KCE97" s="46"/>
      <c r="KCF97" s="46"/>
      <c r="KCG97" s="46"/>
      <c r="KCH97" s="46"/>
      <c r="KCI97" s="46"/>
      <c r="KCJ97" s="46"/>
      <c r="KCK97" s="46"/>
      <c r="KCL97" s="46"/>
      <c r="KCM97" s="46"/>
      <c r="KCN97" s="46"/>
      <c r="KCO97" s="46"/>
      <c r="KCP97" s="46"/>
      <c r="KCQ97" s="46"/>
      <c r="KCR97" s="46"/>
      <c r="KCS97" s="46"/>
      <c r="KCT97" s="46"/>
      <c r="KCU97" s="46"/>
      <c r="KCV97" s="46"/>
      <c r="KCW97" s="46"/>
      <c r="KCX97" s="46"/>
      <c r="KCY97" s="46"/>
      <c r="KCZ97" s="46"/>
      <c r="KDA97" s="46"/>
      <c r="KDB97" s="46"/>
      <c r="KDC97" s="46"/>
      <c r="KDD97" s="46"/>
      <c r="KDE97" s="46"/>
      <c r="KDF97" s="46"/>
      <c r="KDG97" s="46"/>
      <c r="KDH97" s="46"/>
      <c r="KDI97" s="46"/>
      <c r="KDJ97" s="46"/>
      <c r="KDK97" s="46"/>
      <c r="KDL97" s="46"/>
      <c r="KDM97" s="46"/>
      <c r="KDN97" s="46"/>
      <c r="KDO97" s="46"/>
      <c r="KDP97" s="46"/>
      <c r="KDQ97" s="46"/>
      <c r="KDR97" s="46"/>
      <c r="KDS97" s="46"/>
      <c r="KDT97" s="46"/>
      <c r="KDU97" s="46"/>
      <c r="KDV97" s="46"/>
      <c r="KDW97" s="46"/>
      <c r="KDX97" s="46"/>
      <c r="KDY97" s="46"/>
      <c r="KDZ97" s="46"/>
      <c r="KEA97" s="46"/>
      <c r="KEB97" s="46"/>
      <c r="KEC97" s="46"/>
      <c r="KED97" s="46"/>
      <c r="KEE97" s="46"/>
      <c r="KEF97" s="46"/>
      <c r="KEG97" s="46"/>
      <c r="KEH97" s="46"/>
      <c r="KEI97" s="46"/>
      <c r="KEJ97" s="46"/>
      <c r="KEK97" s="46"/>
      <c r="KEL97" s="46"/>
      <c r="KEM97" s="46"/>
      <c r="KEN97" s="46"/>
      <c r="KEO97" s="46"/>
      <c r="KEP97" s="46"/>
      <c r="KEQ97" s="46"/>
      <c r="KER97" s="46"/>
      <c r="KES97" s="46"/>
      <c r="KET97" s="46"/>
      <c r="KEU97" s="46"/>
      <c r="KEV97" s="46"/>
      <c r="KEW97" s="46"/>
      <c r="KEX97" s="46"/>
      <c r="KEY97" s="46"/>
      <c r="KEZ97" s="46"/>
      <c r="KFA97" s="46"/>
      <c r="KFB97" s="46"/>
      <c r="KFC97" s="46"/>
      <c r="KFD97" s="46"/>
      <c r="KFE97" s="46"/>
      <c r="KFF97" s="46"/>
      <c r="KFG97" s="46"/>
      <c r="KFH97" s="46"/>
      <c r="KFI97" s="46"/>
      <c r="KFJ97" s="46"/>
      <c r="KFK97" s="46"/>
      <c r="KFL97" s="46"/>
      <c r="KFM97" s="46"/>
      <c r="KFN97" s="46"/>
      <c r="KFO97" s="46"/>
      <c r="KFP97" s="46"/>
      <c r="KFQ97" s="46"/>
      <c r="KFR97" s="46"/>
      <c r="KFS97" s="46"/>
      <c r="KFT97" s="46"/>
      <c r="KFU97" s="46"/>
      <c r="KFV97" s="46"/>
      <c r="KFW97" s="46"/>
      <c r="KFX97" s="46"/>
      <c r="KFY97" s="46"/>
      <c r="KFZ97" s="46"/>
      <c r="KGA97" s="46"/>
      <c r="KGB97" s="46"/>
      <c r="KGC97" s="46"/>
      <c r="KGD97" s="46"/>
      <c r="KGE97" s="46"/>
      <c r="KGF97" s="46"/>
      <c r="KGG97" s="46"/>
      <c r="KGH97" s="46"/>
      <c r="KGI97" s="46"/>
      <c r="KGJ97" s="46"/>
      <c r="KGK97" s="46"/>
      <c r="KGL97" s="46"/>
      <c r="KGM97" s="46"/>
      <c r="KGN97" s="46"/>
      <c r="KGO97" s="46"/>
      <c r="KGP97" s="46"/>
      <c r="KGQ97" s="46"/>
      <c r="KGR97" s="46"/>
      <c r="KGS97" s="46"/>
      <c r="KGT97" s="46"/>
      <c r="KGU97" s="46"/>
      <c r="KGV97" s="46"/>
      <c r="KGW97" s="46"/>
      <c r="KGX97" s="46"/>
      <c r="KGY97" s="46"/>
      <c r="KGZ97" s="46"/>
      <c r="KHA97" s="46"/>
      <c r="KHB97" s="46"/>
      <c r="KHC97" s="46"/>
      <c r="KHD97" s="46"/>
      <c r="KHE97" s="46"/>
      <c r="KHF97" s="46"/>
      <c r="KHG97" s="46"/>
      <c r="KHH97" s="46"/>
      <c r="KHI97" s="46"/>
      <c r="KHJ97" s="46"/>
      <c r="KHK97" s="46"/>
      <c r="KHL97" s="46"/>
      <c r="KHM97" s="46"/>
      <c r="KHN97" s="46"/>
      <c r="KHO97" s="46"/>
      <c r="KHP97" s="46"/>
      <c r="KHQ97" s="46"/>
      <c r="KHR97" s="46"/>
      <c r="KHS97" s="46"/>
      <c r="KHT97" s="46"/>
      <c r="KHU97" s="46"/>
      <c r="KHV97" s="46"/>
      <c r="KHW97" s="46"/>
      <c r="KHX97" s="46"/>
      <c r="KHY97" s="46"/>
      <c r="KHZ97" s="46"/>
      <c r="KIA97" s="46"/>
      <c r="KIB97" s="46"/>
      <c r="KIC97" s="46"/>
      <c r="KID97" s="46"/>
      <c r="KIE97" s="46"/>
      <c r="KIF97" s="46"/>
      <c r="KIG97" s="46"/>
      <c r="KIH97" s="46"/>
      <c r="KII97" s="46"/>
      <c r="KIJ97" s="46"/>
      <c r="KIK97" s="46"/>
      <c r="KIL97" s="46"/>
      <c r="KIM97" s="46"/>
      <c r="KIN97" s="46"/>
      <c r="KIO97" s="46"/>
      <c r="KIP97" s="46"/>
      <c r="KIQ97" s="46"/>
      <c r="KIR97" s="46"/>
      <c r="KIS97" s="46"/>
      <c r="KIT97" s="46"/>
      <c r="KIU97" s="46"/>
      <c r="KIV97" s="46"/>
      <c r="KIW97" s="46"/>
      <c r="KIX97" s="46"/>
      <c r="KIY97" s="46"/>
      <c r="KIZ97" s="46"/>
      <c r="KJA97" s="46"/>
      <c r="KJB97" s="46"/>
      <c r="KJC97" s="46"/>
      <c r="KJD97" s="46"/>
      <c r="KJE97" s="46"/>
      <c r="KJF97" s="46"/>
      <c r="KJG97" s="46"/>
      <c r="KJH97" s="46"/>
      <c r="KJI97" s="46"/>
      <c r="KJJ97" s="46"/>
      <c r="KJK97" s="46"/>
      <c r="KJL97" s="46"/>
      <c r="KJM97" s="46"/>
      <c r="KJN97" s="46"/>
      <c r="KJO97" s="46"/>
      <c r="KJP97" s="46"/>
      <c r="KJQ97" s="46"/>
      <c r="KJR97" s="46"/>
      <c r="KJS97" s="46"/>
      <c r="KJT97" s="46"/>
      <c r="KJU97" s="46"/>
      <c r="KJV97" s="46"/>
      <c r="KJW97" s="46"/>
      <c r="KJX97" s="46"/>
      <c r="KJY97" s="46"/>
      <c r="KJZ97" s="46"/>
      <c r="KKA97" s="46"/>
      <c r="KKB97" s="46"/>
      <c r="KKC97" s="46"/>
      <c r="KKD97" s="46"/>
      <c r="KKE97" s="46"/>
      <c r="KKF97" s="46"/>
      <c r="KKG97" s="46"/>
      <c r="KKH97" s="46"/>
      <c r="KKI97" s="46"/>
      <c r="KKJ97" s="46"/>
      <c r="KKK97" s="46"/>
      <c r="KKL97" s="46"/>
      <c r="KKM97" s="46"/>
      <c r="KKN97" s="46"/>
      <c r="KKO97" s="46"/>
      <c r="KKP97" s="46"/>
      <c r="KKQ97" s="46"/>
      <c r="KKR97" s="46"/>
      <c r="KKS97" s="46"/>
      <c r="KKT97" s="46"/>
      <c r="KKU97" s="46"/>
      <c r="KKV97" s="46"/>
      <c r="KKW97" s="46"/>
      <c r="KKX97" s="46"/>
      <c r="KKY97" s="46"/>
      <c r="KKZ97" s="46"/>
      <c r="KLA97" s="46"/>
      <c r="KLB97" s="46"/>
      <c r="KLC97" s="46"/>
      <c r="KLD97" s="46"/>
      <c r="KLE97" s="46"/>
      <c r="KLF97" s="46"/>
      <c r="KLG97" s="46"/>
      <c r="KLH97" s="46"/>
      <c r="KLI97" s="46"/>
      <c r="KLJ97" s="46"/>
      <c r="KLK97" s="46"/>
      <c r="KLL97" s="46"/>
      <c r="KLM97" s="46"/>
      <c r="KLN97" s="46"/>
      <c r="KLO97" s="46"/>
      <c r="KLP97" s="46"/>
      <c r="KLQ97" s="46"/>
      <c r="KLR97" s="46"/>
      <c r="KLS97" s="46"/>
      <c r="KLT97" s="46"/>
      <c r="KLU97" s="46"/>
      <c r="KLV97" s="46"/>
      <c r="KLW97" s="46"/>
      <c r="KLX97" s="46"/>
      <c r="KLY97" s="46"/>
      <c r="KLZ97" s="46"/>
      <c r="KMA97" s="46"/>
      <c r="KMB97" s="46"/>
      <c r="KMC97" s="46"/>
      <c r="KMD97" s="46"/>
      <c r="KME97" s="46"/>
      <c r="KMF97" s="46"/>
      <c r="KMG97" s="46"/>
      <c r="KMH97" s="46"/>
      <c r="KMI97" s="46"/>
      <c r="KMJ97" s="46"/>
      <c r="KMK97" s="46"/>
      <c r="KML97" s="46"/>
      <c r="KMM97" s="46"/>
      <c r="KMN97" s="46"/>
      <c r="KMO97" s="46"/>
      <c r="KMP97" s="46"/>
      <c r="KMQ97" s="46"/>
      <c r="KMR97" s="46"/>
      <c r="KMS97" s="46"/>
      <c r="KMT97" s="46"/>
      <c r="KMU97" s="46"/>
      <c r="KMV97" s="46"/>
      <c r="KMW97" s="46"/>
      <c r="KMX97" s="46"/>
      <c r="KMY97" s="46"/>
      <c r="KMZ97" s="46"/>
      <c r="KNA97" s="46"/>
      <c r="KNB97" s="46"/>
      <c r="KNC97" s="46"/>
      <c r="KND97" s="46"/>
      <c r="KNE97" s="46"/>
      <c r="KNF97" s="46"/>
      <c r="KNG97" s="46"/>
      <c r="KNH97" s="46"/>
      <c r="KNI97" s="46"/>
      <c r="KNJ97" s="46"/>
      <c r="KNK97" s="46"/>
      <c r="KNL97" s="46"/>
      <c r="KNM97" s="46"/>
      <c r="KNN97" s="46"/>
      <c r="KNO97" s="46"/>
      <c r="KNP97" s="46"/>
      <c r="KNQ97" s="46"/>
      <c r="KNR97" s="46"/>
      <c r="KNS97" s="46"/>
      <c r="KNT97" s="46"/>
      <c r="KNU97" s="46"/>
      <c r="KNV97" s="46"/>
      <c r="KNW97" s="46"/>
      <c r="KNX97" s="46"/>
      <c r="KNY97" s="46"/>
      <c r="KNZ97" s="46"/>
      <c r="KOA97" s="46"/>
      <c r="KOB97" s="46"/>
      <c r="KOC97" s="46"/>
      <c r="KOD97" s="46"/>
      <c r="KOE97" s="46"/>
      <c r="KOF97" s="46"/>
      <c r="KOG97" s="46"/>
      <c r="KOH97" s="46"/>
      <c r="KOI97" s="46"/>
      <c r="KOJ97" s="46"/>
      <c r="KOK97" s="46"/>
      <c r="KOL97" s="46"/>
      <c r="KOM97" s="46"/>
      <c r="KON97" s="46"/>
      <c r="KOO97" s="46"/>
      <c r="KOP97" s="46"/>
      <c r="KOQ97" s="46"/>
      <c r="KOR97" s="46"/>
      <c r="KOS97" s="46"/>
      <c r="KOT97" s="46"/>
      <c r="KOU97" s="46"/>
      <c r="KOV97" s="46"/>
      <c r="KOW97" s="46"/>
      <c r="KOX97" s="46"/>
      <c r="KOY97" s="46"/>
      <c r="KOZ97" s="46"/>
      <c r="KPA97" s="46"/>
      <c r="KPB97" s="46"/>
      <c r="KPC97" s="46"/>
      <c r="KPD97" s="46"/>
      <c r="KPE97" s="46"/>
      <c r="KPF97" s="46"/>
      <c r="KPG97" s="46"/>
      <c r="KPH97" s="46"/>
      <c r="KPI97" s="46"/>
      <c r="KPJ97" s="46"/>
      <c r="KPK97" s="46"/>
      <c r="KPL97" s="46"/>
      <c r="KPM97" s="46"/>
      <c r="KPN97" s="46"/>
      <c r="KPO97" s="46"/>
      <c r="KPP97" s="46"/>
      <c r="KPQ97" s="46"/>
      <c r="KPR97" s="46"/>
      <c r="KPS97" s="46"/>
      <c r="KPT97" s="46"/>
      <c r="KPU97" s="46"/>
      <c r="KPV97" s="46"/>
      <c r="KPW97" s="46"/>
      <c r="KPX97" s="46"/>
      <c r="KPY97" s="46"/>
      <c r="KPZ97" s="46"/>
      <c r="KQA97" s="46"/>
      <c r="KQB97" s="46"/>
      <c r="KQC97" s="46"/>
      <c r="KQD97" s="46"/>
      <c r="KQE97" s="46"/>
      <c r="KQF97" s="46"/>
      <c r="KQG97" s="46"/>
      <c r="KQH97" s="46"/>
      <c r="KQI97" s="46"/>
      <c r="KQJ97" s="46"/>
      <c r="KQK97" s="46"/>
      <c r="KQL97" s="46"/>
      <c r="KQM97" s="46"/>
      <c r="KQN97" s="46"/>
      <c r="KQO97" s="46"/>
      <c r="KQP97" s="46"/>
      <c r="KQQ97" s="46"/>
      <c r="KQR97" s="46"/>
      <c r="KQS97" s="46"/>
      <c r="KQT97" s="46"/>
      <c r="KQU97" s="46"/>
      <c r="KQV97" s="46"/>
      <c r="KQW97" s="46"/>
      <c r="KQX97" s="46"/>
      <c r="KQY97" s="46"/>
      <c r="KQZ97" s="46"/>
      <c r="KRA97" s="46"/>
      <c r="KRB97" s="46"/>
      <c r="KRC97" s="46"/>
      <c r="KRD97" s="46"/>
      <c r="KRE97" s="46"/>
      <c r="KRF97" s="46"/>
      <c r="KRG97" s="46"/>
      <c r="KRH97" s="46"/>
      <c r="KRI97" s="46"/>
      <c r="KRJ97" s="46"/>
      <c r="KRK97" s="46"/>
      <c r="KRL97" s="46"/>
      <c r="KRM97" s="46"/>
      <c r="KRN97" s="46"/>
      <c r="KRO97" s="46"/>
      <c r="KRP97" s="46"/>
      <c r="KRQ97" s="46"/>
      <c r="KRR97" s="46"/>
      <c r="KRS97" s="46"/>
      <c r="KRT97" s="46"/>
      <c r="KRU97" s="46"/>
      <c r="KRV97" s="46"/>
      <c r="KRW97" s="46"/>
      <c r="KRX97" s="46"/>
      <c r="KRY97" s="46"/>
      <c r="KRZ97" s="46"/>
      <c r="KSA97" s="46"/>
      <c r="KSB97" s="46"/>
      <c r="KSC97" s="46"/>
      <c r="KSD97" s="46"/>
      <c r="KSE97" s="46"/>
      <c r="KSF97" s="46"/>
      <c r="KSG97" s="46"/>
      <c r="KSH97" s="46"/>
      <c r="KSI97" s="46"/>
      <c r="KSJ97" s="46"/>
      <c r="KSK97" s="46"/>
      <c r="KSL97" s="46"/>
      <c r="KSM97" s="46"/>
      <c r="KSN97" s="46"/>
      <c r="KSO97" s="46"/>
      <c r="KSP97" s="46"/>
      <c r="KSQ97" s="46"/>
      <c r="KSR97" s="46"/>
      <c r="KSS97" s="46"/>
      <c r="KST97" s="46"/>
      <c r="KSU97" s="46"/>
      <c r="KSV97" s="46"/>
      <c r="KSW97" s="46"/>
      <c r="KSX97" s="46"/>
      <c r="KSY97" s="46"/>
      <c r="KSZ97" s="46"/>
      <c r="KTA97" s="46"/>
      <c r="KTB97" s="46"/>
      <c r="KTC97" s="46"/>
      <c r="KTD97" s="46"/>
      <c r="KTE97" s="46"/>
      <c r="KTF97" s="46"/>
      <c r="KTG97" s="46"/>
      <c r="KTH97" s="46"/>
      <c r="KTI97" s="46"/>
      <c r="KTJ97" s="46"/>
      <c r="KTK97" s="46"/>
      <c r="KTL97" s="46"/>
      <c r="KTM97" s="46"/>
      <c r="KTN97" s="46"/>
      <c r="KTO97" s="46"/>
      <c r="KTP97" s="46"/>
      <c r="KTQ97" s="46"/>
      <c r="KTR97" s="46"/>
      <c r="KTS97" s="46"/>
      <c r="KTT97" s="46"/>
      <c r="KTU97" s="46"/>
      <c r="KTV97" s="46"/>
      <c r="KTW97" s="46"/>
      <c r="KTX97" s="46"/>
      <c r="KTY97" s="46"/>
      <c r="KTZ97" s="46"/>
      <c r="KUA97" s="46"/>
      <c r="KUB97" s="46"/>
      <c r="KUC97" s="46"/>
      <c r="KUD97" s="46"/>
      <c r="KUE97" s="46"/>
      <c r="KUF97" s="46"/>
      <c r="KUG97" s="46"/>
      <c r="KUH97" s="46"/>
      <c r="KUI97" s="46"/>
      <c r="KUJ97" s="46"/>
      <c r="KUK97" s="46"/>
      <c r="KUL97" s="46"/>
      <c r="KUM97" s="46"/>
      <c r="KUN97" s="46"/>
      <c r="KUO97" s="46"/>
      <c r="KUP97" s="46"/>
      <c r="KUQ97" s="46"/>
      <c r="KUR97" s="46"/>
      <c r="KUS97" s="46"/>
      <c r="KUT97" s="46"/>
      <c r="KUU97" s="46"/>
      <c r="KUV97" s="46"/>
      <c r="KUW97" s="46"/>
      <c r="KUX97" s="46"/>
      <c r="KUY97" s="46"/>
      <c r="KUZ97" s="46"/>
      <c r="KVA97" s="46"/>
      <c r="KVB97" s="46"/>
      <c r="KVC97" s="46"/>
      <c r="KVD97" s="46"/>
      <c r="KVE97" s="46"/>
      <c r="KVF97" s="46"/>
      <c r="KVG97" s="46"/>
      <c r="KVH97" s="46"/>
      <c r="KVI97" s="46"/>
      <c r="KVJ97" s="46"/>
      <c r="KVK97" s="46"/>
      <c r="KVL97" s="46"/>
      <c r="KVM97" s="46"/>
      <c r="KVN97" s="46"/>
      <c r="KVO97" s="46"/>
      <c r="KVP97" s="46"/>
      <c r="KVQ97" s="46"/>
      <c r="KVR97" s="46"/>
      <c r="KVS97" s="46"/>
      <c r="KVT97" s="46"/>
      <c r="KVU97" s="46"/>
      <c r="KVV97" s="46"/>
      <c r="KVW97" s="46"/>
      <c r="KVX97" s="46"/>
      <c r="KVY97" s="46"/>
      <c r="KVZ97" s="46"/>
      <c r="KWA97" s="46"/>
      <c r="KWB97" s="46"/>
      <c r="KWC97" s="46"/>
      <c r="KWD97" s="46"/>
      <c r="KWE97" s="46"/>
      <c r="KWF97" s="46"/>
      <c r="KWG97" s="46"/>
      <c r="KWH97" s="46"/>
      <c r="KWI97" s="46"/>
      <c r="KWJ97" s="46"/>
      <c r="KWK97" s="46"/>
      <c r="KWL97" s="46"/>
      <c r="KWM97" s="46"/>
      <c r="KWN97" s="46"/>
      <c r="KWO97" s="46"/>
      <c r="KWP97" s="46"/>
      <c r="KWQ97" s="46"/>
      <c r="KWR97" s="46"/>
      <c r="KWS97" s="46"/>
      <c r="KWT97" s="46"/>
      <c r="KWU97" s="46"/>
      <c r="KWV97" s="46"/>
      <c r="KWW97" s="46"/>
      <c r="KWX97" s="46"/>
      <c r="KWY97" s="46"/>
      <c r="KWZ97" s="46"/>
      <c r="KXA97" s="46"/>
      <c r="KXB97" s="46"/>
      <c r="KXC97" s="46"/>
      <c r="KXD97" s="46"/>
      <c r="KXE97" s="46"/>
      <c r="KXF97" s="46"/>
      <c r="KXG97" s="46"/>
      <c r="KXH97" s="46"/>
      <c r="KXI97" s="46"/>
      <c r="KXJ97" s="46"/>
      <c r="KXK97" s="46"/>
      <c r="KXL97" s="46"/>
      <c r="KXM97" s="46"/>
      <c r="KXN97" s="46"/>
      <c r="KXO97" s="46"/>
      <c r="KXP97" s="46"/>
      <c r="KXQ97" s="46"/>
      <c r="KXR97" s="46"/>
      <c r="KXS97" s="46"/>
      <c r="KXT97" s="46"/>
      <c r="KXU97" s="46"/>
      <c r="KXV97" s="46"/>
      <c r="KXW97" s="46"/>
      <c r="KXX97" s="46"/>
      <c r="KXY97" s="46"/>
      <c r="KXZ97" s="46"/>
      <c r="KYA97" s="46"/>
      <c r="KYB97" s="46"/>
      <c r="KYC97" s="46"/>
      <c r="KYD97" s="46"/>
      <c r="KYE97" s="46"/>
      <c r="KYF97" s="46"/>
      <c r="KYG97" s="46"/>
      <c r="KYH97" s="46"/>
      <c r="KYI97" s="46"/>
      <c r="KYJ97" s="46"/>
      <c r="KYK97" s="46"/>
      <c r="KYL97" s="46"/>
      <c r="KYM97" s="46"/>
      <c r="KYN97" s="46"/>
      <c r="KYO97" s="46"/>
      <c r="KYP97" s="46"/>
      <c r="KYQ97" s="46"/>
      <c r="KYR97" s="46"/>
      <c r="KYS97" s="46"/>
      <c r="KYT97" s="46"/>
      <c r="KYU97" s="46"/>
      <c r="KYV97" s="46"/>
      <c r="KYW97" s="46"/>
      <c r="KYX97" s="46"/>
      <c r="KYY97" s="46"/>
      <c r="KYZ97" s="46"/>
      <c r="KZA97" s="46"/>
      <c r="KZB97" s="46"/>
      <c r="KZC97" s="46"/>
      <c r="KZD97" s="46"/>
      <c r="KZE97" s="46"/>
      <c r="KZF97" s="46"/>
      <c r="KZG97" s="46"/>
      <c r="KZH97" s="46"/>
      <c r="KZI97" s="46"/>
      <c r="KZJ97" s="46"/>
      <c r="KZK97" s="46"/>
      <c r="KZL97" s="46"/>
      <c r="KZM97" s="46"/>
      <c r="KZN97" s="46"/>
      <c r="KZO97" s="46"/>
      <c r="KZP97" s="46"/>
      <c r="KZQ97" s="46"/>
      <c r="KZR97" s="46"/>
      <c r="KZS97" s="46"/>
      <c r="KZT97" s="46"/>
      <c r="KZU97" s="46"/>
      <c r="KZV97" s="46"/>
      <c r="KZW97" s="46"/>
      <c r="KZX97" s="46"/>
      <c r="KZY97" s="46"/>
      <c r="KZZ97" s="46"/>
      <c r="LAA97" s="46"/>
      <c r="LAB97" s="46"/>
      <c r="LAC97" s="46"/>
      <c r="LAD97" s="46"/>
      <c r="LAE97" s="46"/>
      <c r="LAF97" s="46"/>
      <c r="LAG97" s="46"/>
      <c r="LAH97" s="46"/>
      <c r="LAI97" s="46"/>
      <c r="LAJ97" s="46"/>
      <c r="LAK97" s="46"/>
      <c r="LAL97" s="46"/>
      <c r="LAM97" s="46"/>
      <c r="LAN97" s="46"/>
      <c r="LAO97" s="46"/>
      <c r="LAP97" s="46"/>
      <c r="LAQ97" s="46"/>
      <c r="LAR97" s="46"/>
      <c r="LAS97" s="46"/>
      <c r="LAT97" s="46"/>
      <c r="LAU97" s="46"/>
      <c r="LAV97" s="46"/>
      <c r="LAW97" s="46"/>
      <c r="LAX97" s="46"/>
      <c r="LAY97" s="46"/>
      <c r="LAZ97" s="46"/>
      <c r="LBA97" s="46"/>
      <c r="LBB97" s="46"/>
      <c r="LBC97" s="46"/>
      <c r="LBD97" s="46"/>
      <c r="LBE97" s="46"/>
      <c r="LBF97" s="46"/>
      <c r="LBG97" s="46"/>
      <c r="LBH97" s="46"/>
      <c r="LBI97" s="46"/>
      <c r="LBJ97" s="46"/>
      <c r="LBK97" s="46"/>
      <c r="LBL97" s="46"/>
      <c r="LBM97" s="46"/>
      <c r="LBN97" s="46"/>
      <c r="LBO97" s="46"/>
      <c r="LBP97" s="46"/>
      <c r="LBQ97" s="46"/>
      <c r="LBR97" s="46"/>
      <c r="LBS97" s="46"/>
      <c r="LBT97" s="46"/>
      <c r="LBU97" s="46"/>
      <c r="LBV97" s="46"/>
      <c r="LBW97" s="46"/>
      <c r="LBX97" s="46"/>
      <c r="LBY97" s="46"/>
      <c r="LBZ97" s="46"/>
      <c r="LCA97" s="46"/>
      <c r="LCB97" s="46"/>
      <c r="LCC97" s="46"/>
      <c r="LCD97" s="46"/>
      <c r="LCE97" s="46"/>
      <c r="LCF97" s="46"/>
      <c r="LCG97" s="46"/>
      <c r="LCH97" s="46"/>
      <c r="LCI97" s="46"/>
      <c r="LCJ97" s="46"/>
      <c r="LCK97" s="46"/>
      <c r="LCL97" s="46"/>
      <c r="LCM97" s="46"/>
      <c r="LCN97" s="46"/>
      <c r="LCO97" s="46"/>
      <c r="LCP97" s="46"/>
      <c r="LCQ97" s="46"/>
      <c r="LCR97" s="46"/>
      <c r="LCS97" s="46"/>
      <c r="LCT97" s="46"/>
      <c r="LCU97" s="46"/>
      <c r="LCV97" s="46"/>
      <c r="LCW97" s="46"/>
      <c r="LCX97" s="46"/>
      <c r="LCY97" s="46"/>
      <c r="LCZ97" s="46"/>
      <c r="LDA97" s="46"/>
      <c r="LDB97" s="46"/>
      <c r="LDC97" s="46"/>
      <c r="LDD97" s="46"/>
      <c r="LDE97" s="46"/>
      <c r="LDF97" s="46"/>
      <c r="LDG97" s="46"/>
      <c r="LDH97" s="46"/>
      <c r="LDI97" s="46"/>
      <c r="LDJ97" s="46"/>
      <c r="LDK97" s="46"/>
      <c r="LDL97" s="46"/>
      <c r="LDM97" s="46"/>
      <c r="LDN97" s="46"/>
      <c r="LDO97" s="46"/>
      <c r="LDP97" s="46"/>
      <c r="LDQ97" s="46"/>
      <c r="LDR97" s="46"/>
      <c r="LDS97" s="46"/>
      <c r="LDT97" s="46"/>
      <c r="LDU97" s="46"/>
      <c r="LDV97" s="46"/>
      <c r="LDW97" s="46"/>
      <c r="LDX97" s="46"/>
      <c r="LDY97" s="46"/>
      <c r="LDZ97" s="46"/>
      <c r="LEA97" s="46"/>
      <c r="LEB97" s="46"/>
      <c r="LEC97" s="46"/>
      <c r="LED97" s="46"/>
      <c r="LEE97" s="46"/>
      <c r="LEF97" s="46"/>
      <c r="LEG97" s="46"/>
      <c r="LEH97" s="46"/>
      <c r="LEI97" s="46"/>
      <c r="LEJ97" s="46"/>
      <c r="LEK97" s="46"/>
      <c r="LEL97" s="46"/>
      <c r="LEM97" s="46"/>
      <c r="LEN97" s="46"/>
      <c r="LEO97" s="46"/>
      <c r="LEP97" s="46"/>
      <c r="LEQ97" s="46"/>
      <c r="LER97" s="46"/>
      <c r="LES97" s="46"/>
      <c r="LET97" s="46"/>
      <c r="LEU97" s="46"/>
      <c r="LEV97" s="46"/>
      <c r="LEW97" s="46"/>
      <c r="LEX97" s="46"/>
      <c r="LEY97" s="46"/>
      <c r="LEZ97" s="46"/>
      <c r="LFA97" s="46"/>
      <c r="LFB97" s="46"/>
      <c r="LFC97" s="46"/>
      <c r="LFD97" s="46"/>
      <c r="LFE97" s="46"/>
      <c r="LFF97" s="46"/>
      <c r="LFG97" s="46"/>
      <c r="LFH97" s="46"/>
      <c r="LFI97" s="46"/>
      <c r="LFJ97" s="46"/>
      <c r="LFK97" s="46"/>
      <c r="LFL97" s="46"/>
      <c r="LFM97" s="46"/>
      <c r="LFN97" s="46"/>
      <c r="LFO97" s="46"/>
      <c r="LFP97" s="46"/>
      <c r="LFQ97" s="46"/>
      <c r="LFR97" s="46"/>
      <c r="LFS97" s="46"/>
      <c r="LFT97" s="46"/>
      <c r="LFU97" s="46"/>
      <c r="LFV97" s="46"/>
      <c r="LFW97" s="46"/>
      <c r="LFX97" s="46"/>
      <c r="LFY97" s="46"/>
      <c r="LFZ97" s="46"/>
      <c r="LGA97" s="46"/>
      <c r="LGB97" s="46"/>
      <c r="LGC97" s="46"/>
      <c r="LGD97" s="46"/>
      <c r="LGE97" s="46"/>
      <c r="LGF97" s="46"/>
      <c r="LGG97" s="46"/>
      <c r="LGH97" s="46"/>
      <c r="LGI97" s="46"/>
      <c r="LGJ97" s="46"/>
      <c r="LGK97" s="46"/>
      <c r="LGL97" s="46"/>
      <c r="LGM97" s="46"/>
      <c r="LGN97" s="46"/>
      <c r="LGO97" s="46"/>
      <c r="LGP97" s="46"/>
      <c r="LGQ97" s="46"/>
      <c r="LGR97" s="46"/>
      <c r="LGS97" s="46"/>
      <c r="LGT97" s="46"/>
      <c r="LGU97" s="46"/>
      <c r="LGV97" s="46"/>
      <c r="LGW97" s="46"/>
      <c r="LGX97" s="46"/>
      <c r="LGY97" s="46"/>
      <c r="LGZ97" s="46"/>
      <c r="LHA97" s="46"/>
      <c r="LHB97" s="46"/>
      <c r="LHC97" s="46"/>
      <c r="LHD97" s="46"/>
      <c r="LHE97" s="46"/>
      <c r="LHF97" s="46"/>
      <c r="LHG97" s="46"/>
      <c r="LHH97" s="46"/>
      <c r="LHI97" s="46"/>
      <c r="LHJ97" s="46"/>
      <c r="LHK97" s="46"/>
      <c r="LHL97" s="46"/>
      <c r="LHM97" s="46"/>
      <c r="LHN97" s="46"/>
      <c r="LHO97" s="46"/>
      <c r="LHP97" s="46"/>
      <c r="LHQ97" s="46"/>
      <c r="LHR97" s="46"/>
      <c r="LHS97" s="46"/>
      <c r="LHT97" s="46"/>
      <c r="LHU97" s="46"/>
      <c r="LHV97" s="46"/>
      <c r="LHW97" s="46"/>
      <c r="LHX97" s="46"/>
      <c r="LHY97" s="46"/>
      <c r="LHZ97" s="46"/>
      <c r="LIA97" s="46"/>
      <c r="LIB97" s="46"/>
      <c r="LIC97" s="46"/>
      <c r="LID97" s="46"/>
      <c r="LIE97" s="46"/>
      <c r="LIF97" s="46"/>
      <c r="LIG97" s="46"/>
      <c r="LIH97" s="46"/>
      <c r="LII97" s="46"/>
      <c r="LIJ97" s="46"/>
      <c r="LIK97" s="46"/>
      <c r="LIL97" s="46"/>
      <c r="LIM97" s="46"/>
      <c r="LIN97" s="46"/>
      <c r="LIO97" s="46"/>
      <c r="LIP97" s="46"/>
      <c r="LIQ97" s="46"/>
      <c r="LIR97" s="46"/>
      <c r="LIS97" s="46"/>
      <c r="LIT97" s="46"/>
      <c r="LIU97" s="46"/>
      <c r="LIV97" s="46"/>
      <c r="LIW97" s="46"/>
      <c r="LIX97" s="46"/>
      <c r="LIY97" s="46"/>
      <c r="LIZ97" s="46"/>
      <c r="LJA97" s="46"/>
      <c r="LJB97" s="46"/>
      <c r="LJC97" s="46"/>
      <c r="LJD97" s="46"/>
      <c r="LJE97" s="46"/>
      <c r="LJF97" s="46"/>
      <c r="LJG97" s="46"/>
      <c r="LJH97" s="46"/>
      <c r="LJI97" s="46"/>
      <c r="LJJ97" s="46"/>
      <c r="LJK97" s="46"/>
      <c r="LJL97" s="46"/>
      <c r="LJM97" s="46"/>
      <c r="LJN97" s="46"/>
      <c r="LJO97" s="46"/>
      <c r="LJP97" s="46"/>
      <c r="LJQ97" s="46"/>
      <c r="LJR97" s="46"/>
      <c r="LJS97" s="46"/>
      <c r="LJT97" s="46"/>
      <c r="LJU97" s="46"/>
      <c r="LJV97" s="46"/>
      <c r="LJW97" s="46"/>
      <c r="LJX97" s="46"/>
      <c r="LJY97" s="46"/>
      <c r="LJZ97" s="46"/>
      <c r="LKA97" s="46"/>
      <c r="LKB97" s="46"/>
      <c r="LKC97" s="46"/>
      <c r="LKD97" s="46"/>
      <c r="LKE97" s="46"/>
      <c r="LKF97" s="46"/>
      <c r="LKG97" s="46"/>
      <c r="LKH97" s="46"/>
      <c r="LKI97" s="46"/>
      <c r="LKJ97" s="46"/>
      <c r="LKK97" s="46"/>
      <c r="LKL97" s="46"/>
      <c r="LKM97" s="46"/>
      <c r="LKN97" s="46"/>
      <c r="LKO97" s="46"/>
      <c r="LKP97" s="46"/>
      <c r="LKQ97" s="46"/>
      <c r="LKR97" s="46"/>
      <c r="LKS97" s="46"/>
      <c r="LKT97" s="46"/>
      <c r="LKU97" s="46"/>
      <c r="LKV97" s="46"/>
      <c r="LKW97" s="46"/>
      <c r="LKX97" s="46"/>
      <c r="LKY97" s="46"/>
      <c r="LKZ97" s="46"/>
      <c r="LLA97" s="46"/>
      <c r="LLB97" s="46"/>
      <c r="LLC97" s="46"/>
      <c r="LLD97" s="46"/>
      <c r="LLE97" s="46"/>
      <c r="LLF97" s="46"/>
      <c r="LLG97" s="46"/>
      <c r="LLH97" s="46"/>
      <c r="LLI97" s="46"/>
      <c r="LLJ97" s="46"/>
      <c r="LLK97" s="46"/>
      <c r="LLL97" s="46"/>
      <c r="LLM97" s="46"/>
      <c r="LLN97" s="46"/>
      <c r="LLO97" s="46"/>
      <c r="LLP97" s="46"/>
      <c r="LLQ97" s="46"/>
      <c r="LLR97" s="46"/>
      <c r="LLS97" s="46"/>
      <c r="LLT97" s="46"/>
      <c r="LLU97" s="46"/>
      <c r="LLV97" s="46"/>
      <c r="LLW97" s="46"/>
      <c r="LLX97" s="46"/>
      <c r="LLY97" s="46"/>
      <c r="LLZ97" s="46"/>
      <c r="LMA97" s="46"/>
      <c r="LMB97" s="46"/>
      <c r="LMC97" s="46"/>
      <c r="LMD97" s="46"/>
      <c r="LME97" s="46"/>
      <c r="LMF97" s="46"/>
      <c r="LMG97" s="46"/>
      <c r="LMH97" s="46"/>
      <c r="LMI97" s="46"/>
      <c r="LMJ97" s="46"/>
      <c r="LMK97" s="46"/>
      <c r="LML97" s="46"/>
      <c r="LMM97" s="46"/>
      <c r="LMN97" s="46"/>
      <c r="LMO97" s="46"/>
      <c r="LMP97" s="46"/>
      <c r="LMQ97" s="46"/>
      <c r="LMR97" s="46"/>
      <c r="LMS97" s="46"/>
      <c r="LMT97" s="46"/>
      <c r="LMU97" s="46"/>
      <c r="LMV97" s="46"/>
      <c r="LMW97" s="46"/>
      <c r="LMX97" s="46"/>
      <c r="LMY97" s="46"/>
      <c r="LMZ97" s="46"/>
      <c r="LNA97" s="46"/>
      <c r="LNB97" s="46"/>
      <c r="LNC97" s="46"/>
      <c r="LND97" s="46"/>
      <c r="LNE97" s="46"/>
      <c r="LNF97" s="46"/>
      <c r="LNG97" s="46"/>
      <c r="LNH97" s="46"/>
      <c r="LNI97" s="46"/>
      <c r="LNJ97" s="46"/>
      <c r="LNK97" s="46"/>
      <c r="LNL97" s="46"/>
      <c r="LNM97" s="46"/>
      <c r="LNN97" s="46"/>
      <c r="LNO97" s="46"/>
      <c r="LNP97" s="46"/>
      <c r="LNQ97" s="46"/>
      <c r="LNR97" s="46"/>
      <c r="LNS97" s="46"/>
      <c r="LNT97" s="46"/>
      <c r="LNU97" s="46"/>
      <c r="LNV97" s="46"/>
      <c r="LNW97" s="46"/>
      <c r="LNX97" s="46"/>
      <c r="LNY97" s="46"/>
      <c r="LNZ97" s="46"/>
      <c r="LOA97" s="46"/>
      <c r="LOB97" s="46"/>
      <c r="LOC97" s="46"/>
      <c r="LOD97" s="46"/>
      <c r="LOE97" s="46"/>
      <c r="LOF97" s="46"/>
      <c r="LOG97" s="46"/>
      <c r="LOH97" s="46"/>
      <c r="LOI97" s="46"/>
      <c r="LOJ97" s="46"/>
      <c r="LOK97" s="46"/>
      <c r="LOL97" s="46"/>
      <c r="LOM97" s="46"/>
      <c r="LON97" s="46"/>
      <c r="LOO97" s="46"/>
      <c r="LOP97" s="46"/>
      <c r="LOQ97" s="46"/>
      <c r="LOR97" s="46"/>
      <c r="LOS97" s="46"/>
      <c r="LOT97" s="46"/>
      <c r="LOU97" s="46"/>
      <c r="LOV97" s="46"/>
      <c r="LOW97" s="46"/>
      <c r="LOX97" s="46"/>
      <c r="LOY97" s="46"/>
      <c r="LOZ97" s="46"/>
      <c r="LPA97" s="46"/>
      <c r="LPB97" s="46"/>
      <c r="LPC97" s="46"/>
      <c r="LPD97" s="46"/>
      <c r="LPE97" s="46"/>
      <c r="LPF97" s="46"/>
      <c r="LPG97" s="46"/>
      <c r="LPH97" s="46"/>
      <c r="LPI97" s="46"/>
      <c r="LPJ97" s="46"/>
      <c r="LPK97" s="46"/>
      <c r="LPL97" s="46"/>
      <c r="LPM97" s="46"/>
      <c r="LPN97" s="46"/>
      <c r="LPO97" s="46"/>
      <c r="LPP97" s="46"/>
      <c r="LPQ97" s="46"/>
      <c r="LPR97" s="46"/>
      <c r="LPS97" s="46"/>
      <c r="LPT97" s="46"/>
      <c r="LPU97" s="46"/>
      <c r="LPV97" s="46"/>
      <c r="LPW97" s="46"/>
      <c r="LPX97" s="46"/>
      <c r="LPY97" s="46"/>
      <c r="LPZ97" s="46"/>
      <c r="LQA97" s="46"/>
      <c r="LQB97" s="46"/>
      <c r="LQC97" s="46"/>
      <c r="LQD97" s="46"/>
      <c r="LQE97" s="46"/>
      <c r="LQF97" s="46"/>
      <c r="LQG97" s="46"/>
      <c r="LQH97" s="46"/>
      <c r="LQI97" s="46"/>
      <c r="LQJ97" s="46"/>
      <c r="LQK97" s="46"/>
      <c r="LQL97" s="46"/>
      <c r="LQM97" s="46"/>
      <c r="LQN97" s="46"/>
      <c r="LQO97" s="46"/>
      <c r="LQP97" s="46"/>
      <c r="LQQ97" s="46"/>
      <c r="LQR97" s="46"/>
      <c r="LQS97" s="46"/>
      <c r="LQT97" s="46"/>
      <c r="LQU97" s="46"/>
      <c r="LQV97" s="46"/>
      <c r="LQW97" s="46"/>
      <c r="LQX97" s="46"/>
      <c r="LQY97" s="46"/>
      <c r="LQZ97" s="46"/>
      <c r="LRA97" s="46"/>
      <c r="LRB97" s="46"/>
      <c r="LRC97" s="46"/>
      <c r="LRD97" s="46"/>
      <c r="LRE97" s="46"/>
      <c r="LRF97" s="46"/>
      <c r="LRG97" s="46"/>
      <c r="LRH97" s="46"/>
      <c r="LRI97" s="46"/>
      <c r="LRJ97" s="46"/>
      <c r="LRK97" s="46"/>
      <c r="LRL97" s="46"/>
      <c r="LRM97" s="46"/>
      <c r="LRN97" s="46"/>
      <c r="LRO97" s="46"/>
      <c r="LRP97" s="46"/>
      <c r="LRQ97" s="46"/>
      <c r="LRR97" s="46"/>
      <c r="LRS97" s="46"/>
      <c r="LRT97" s="46"/>
      <c r="LRU97" s="46"/>
      <c r="LRV97" s="46"/>
      <c r="LRW97" s="46"/>
      <c r="LRX97" s="46"/>
      <c r="LRY97" s="46"/>
      <c r="LRZ97" s="46"/>
      <c r="LSA97" s="46"/>
      <c r="LSB97" s="46"/>
      <c r="LSC97" s="46"/>
      <c r="LSD97" s="46"/>
      <c r="LSE97" s="46"/>
      <c r="LSF97" s="46"/>
      <c r="LSG97" s="46"/>
      <c r="LSH97" s="46"/>
      <c r="LSI97" s="46"/>
      <c r="LSJ97" s="46"/>
      <c r="LSK97" s="46"/>
      <c r="LSL97" s="46"/>
      <c r="LSM97" s="46"/>
      <c r="LSN97" s="46"/>
      <c r="LSO97" s="46"/>
      <c r="LSP97" s="46"/>
      <c r="LSQ97" s="46"/>
      <c r="LSR97" s="46"/>
      <c r="LSS97" s="46"/>
      <c r="LST97" s="46"/>
      <c r="LSU97" s="46"/>
      <c r="LSV97" s="46"/>
      <c r="LSW97" s="46"/>
      <c r="LSX97" s="46"/>
      <c r="LSY97" s="46"/>
      <c r="LSZ97" s="46"/>
      <c r="LTA97" s="46"/>
      <c r="LTB97" s="46"/>
      <c r="LTC97" s="46"/>
      <c r="LTD97" s="46"/>
      <c r="LTE97" s="46"/>
      <c r="LTF97" s="46"/>
      <c r="LTG97" s="46"/>
      <c r="LTH97" s="46"/>
      <c r="LTI97" s="46"/>
      <c r="LTJ97" s="46"/>
      <c r="LTK97" s="46"/>
      <c r="LTL97" s="46"/>
      <c r="LTM97" s="46"/>
      <c r="LTN97" s="46"/>
      <c r="LTO97" s="46"/>
      <c r="LTP97" s="46"/>
      <c r="LTQ97" s="46"/>
      <c r="LTR97" s="46"/>
      <c r="LTS97" s="46"/>
      <c r="LTT97" s="46"/>
      <c r="LTU97" s="46"/>
      <c r="LTV97" s="46"/>
      <c r="LTW97" s="46"/>
      <c r="LTX97" s="46"/>
      <c r="LTY97" s="46"/>
      <c r="LTZ97" s="46"/>
      <c r="LUA97" s="46"/>
      <c r="LUB97" s="46"/>
      <c r="LUC97" s="46"/>
      <c r="LUD97" s="46"/>
      <c r="LUE97" s="46"/>
      <c r="LUF97" s="46"/>
      <c r="LUG97" s="46"/>
      <c r="LUH97" s="46"/>
      <c r="LUI97" s="46"/>
      <c r="LUJ97" s="46"/>
      <c r="LUK97" s="46"/>
      <c r="LUL97" s="46"/>
      <c r="LUM97" s="46"/>
      <c r="LUN97" s="46"/>
      <c r="LUO97" s="46"/>
      <c r="LUP97" s="46"/>
      <c r="LUQ97" s="46"/>
      <c r="LUR97" s="46"/>
      <c r="LUS97" s="46"/>
      <c r="LUT97" s="46"/>
      <c r="LUU97" s="46"/>
      <c r="LUV97" s="46"/>
      <c r="LUW97" s="46"/>
      <c r="LUX97" s="46"/>
      <c r="LUY97" s="46"/>
      <c r="LUZ97" s="46"/>
      <c r="LVA97" s="46"/>
      <c r="LVB97" s="46"/>
      <c r="LVC97" s="46"/>
      <c r="LVD97" s="46"/>
      <c r="LVE97" s="46"/>
      <c r="LVF97" s="46"/>
      <c r="LVG97" s="46"/>
      <c r="LVH97" s="46"/>
      <c r="LVI97" s="46"/>
      <c r="LVJ97" s="46"/>
      <c r="LVK97" s="46"/>
      <c r="LVL97" s="46"/>
      <c r="LVM97" s="46"/>
      <c r="LVN97" s="46"/>
      <c r="LVO97" s="46"/>
      <c r="LVP97" s="46"/>
      <c r="LVQ97" s="46"/>
      <c r="LVR97" s="46"/>
      <c r="LVS97" s="46"/>
      <c r="LVT97" s="46"/>
      <c r="LVU97" s="46"/>
      <c r="LVV97" s="46"/>
      <c r="LVW97" s="46"/>
      <c r="LVX97" s="46"/>
      <c r="LVY97" s="46"/>
      <c r="LVZ97" s="46"/>
      <c r="LWA97" s="46"/>
      <c r="LWB97" s="46"/>
      <c r="LWC97" s="46"/>
      <c r="LWD97" s="46"/>
      <c r="LWE97" s="46"/>
      <c r="LWF97" s="46"/>
      <c r="LWG97" s="46"/>
      <c r="LWH97" s="46"/>
      <c r="LWI97" s="46"/>
      <c r="LWJ97" s="46"/>
      <c r="LWK97" s="46"/>
      <c r="LWL97" s="46"/>
      <c r="LWM97" s="46"/>
      <c r="LWN97" s="46"/>
      <c r="LWO97" s="46"/>
      <c r="LWP97" s="46"/>
      <c r="LWQ97" s="46"/>
      <c r="LWR97" s="46"/>
      <c r="LWS97" s="46"/>
      <c r="LWT97" s="46"/>
      <c r="LWU97" s="46"/>
      <c r="LWV97" s="46"/>
      <c r="LWW97" s="46"/>
      <c r="LWX97" s="46"/>
      <c r="LWY97" s="46"/>
      <c r="LWZ97" s="46"/>
      <c r="LXA97" s="46"/>
      <c r="LXB97" s="46"/>
      <c r="LXC97" s="46"/>
      <c r="LXD97" s="46"/>
      <c r="LXE97" s="46"/>
      <c r="LXF97" s="46"/>
      <c r="LXG97" s="46"/>
      <c r="LXH97" s="46"/>
      <c r="LXI97" s="46"/>
      <c r="LXJ97" s="46"/>
      <c r="LXK97" s="46"/>
      <c r="LXL97" s="46"/>
      <c r="LXM97" s="46"/>
      <c r="LXN97" s="46"/>
      <c r="LXO97" s="46"/>
      <c r="LXP97" s="46"/>
      <c r="LXQ97" s="46"/>
      <c r="LXR97" s="46"/>
      <c r="LXS97" s="46"/>
      <c r="LXT97" s="46"/>
      <c r="LXU97" s="46"/>
      <c r="LXV97" s="46"/>
      <c r="LXW97" s="46"/>
      <c r="LXX97" s="46"/>
      <c r="LXY97" s="46"/>
      <c r="LXZ97" s="46"/>
      <c r="LYA97" s="46"/>
      <c r="LYB97" s="46"/>
      <c r="LYC97" s="46"/>
      <c r="LYD97" s="46"/>
      <c r="LYE97" s="46"/>
      <c r="LYF97" s="46"/>
      <c r="LYG97" s="46"/>
      <c r="LYH97" s="46"/>
      <c r="LYI97" s="46"/>
      <c r="LYJ97" s="46"/>
      <c r="LYK97" s="46"/>
      <c r="LYL97" s="46"/>
      <c r="LYM97" s="46"/>
      <c r="LYN97" s="46"/>
      <c r="LYO97" s="46"/>
      <c r="LYP97" s="46"/>
      <c r="LYQ97" s="46"/>
      <c r="LYR97" s="46"/>
      <c r="LYS97" s="46"/>
      <c r="LYT97" s="46"/>
      <c r="LYU97" s="46"/>
      <c r="LYV97" s="46"/>
      <c r="LYW97" s="46"/>
      <c r="LYX97" s="46"/>
      <c r="LYY97" s="46"/>
      <c r="LYZ97" s="46"/>
      <c r="LZA97" s="46"/>
      <c r="LZB97" s="46"/>
      <c r="LZC97" s="46"/>
      <c r="LZD97" s="46"/>
      <c r="LZE97" s="46"/>
      <c r="LZF97" s="46"/>
      <c r="LZG97" s="46"/>
      <c r="LZH97" s="46"/>
      <c r="LZI97" s="46"/>
      <c r="LZJ97" s="46"/>
      <c r="LZK97" s="46"/>
      <c r="LZL97" s="46"/>
      <c r="LZM97" s="46"/>
      <c r="LZN97" s="46"/>
      <c r="LZO97" s="46"/>
      <c r="LZP97" s="46"/>
      <c r="LZQ97" s="46"/>
      <c r="LZR97" s="46"/>
      <c r="LZS97" s="46"/>
      <c r="LZT97" s="46"/>
      <c r="LZU97" s="46"/>
      <c r="LZV97" s="46"/>
      <c r="LZW97" s="46"/>
      <c r="LZX97" s="46"/>
      <c r="LZY97" s="46"/>
      <c r="LZZ97" s="46"/>
      <c r="MAA97" s="46"/>
      <c r="MAB97" s="46"/>
      <c r="MAC97" s="46"/>
      <c r="MAD97" s="46"/>
      <c r="MAE97" s="46"/>
      <c r="MAF97" s="46"/>
      <c r="MAG97" s="46"/>
      <c r="MAH97" s="46"/>
      <c r="MAI97" s="46"/>
      <c r="MAJ97" s="46"/>
      <c r="MAK97" s="46"/>
      <c r="MAL97" s="46"/>
      <c r="MAM97" s="46"/>
      <c r="MAN97" s="46"/>
      <c r="MAO97" s="46"/>
      <c r="MAP97" s="46"/>
      <c r="MAQ97" s="46"/>
      <c r="MAR97" s="46"/>
      <c r="MAS97" s="46"/>
      <c r="MAT97" s="46"/>
      <c r="MAU97" s="46"/>
      <c r="MAV97" s="46"/>
      <c r="MAW97" s="46"/>
      <c r="MAX97" s="46"/>
      <c r="MAY97" s="46"/>
      <c r="MAZ97" s="46"/>
      <c r="MBA97" s="46"/>
      <c r="MBB97" s="46"/>
      <c r="MBC97" s="46"/>
      <c r="MBD97" s="46"/>
      <c r="MBE97" s="46"/>
      <c r="MBF97" s="46"/>
      <c r="MBG97" s="46"/>
      <c r="MBH97" s="46"/>
      <c r="MBI97" s="46"/>
      <c r="MBJ97" s="46"/>
      <c r="MBK97" s="46"/>
      <c r="MBL97" s="46"/>
      <c r="MBM97" s="46"/>
      <c r="MBN97" s="46"/>
      <c r="MBO97" s="46"/>
      <c r="MBP97" s="46"/>
      <c r="MBQ97" s="46"/>
      <c r="MBR97" s="46"/>
      <c r="MBS97" s="46"/>
      <c r="MBT97" s="46"/>
      <c r="MBU97" s="46"/>
      <c r="MBV97" s="46"/>
      <c r="MBW97" s="46"/>
      <c r="MBX97" s="46"/>
      <c r="MBY97" s="46"/>
      <c r="MBZ97" s="46"/>
      <c r="MCA97" s="46"/>
      <c r="MCB97" s="46"/>
      <c r="MCC97" s="46"/>
      <c r="MCD97" s="46"/>
      <c r="MCE97" s="46"/>
      <c r="MCF97" s="46"/>
      <c r="MCG97" s="46"/>
      <c r="MCH97" s="46"/>
      <c r="MCI97" s="46"/>
      <c r="MCJ97" s="46"/>
      <c r="MCK97" s="46"/>
      <c r="MCL97" s="46"/>
      <c r="MCM97" s="46"/>
      <c r="MCN97" s="46"/>
      <c r="MCO97" s="46"/>
      <c r="MCP97" s="46"/>
      <c r="MCQ97" s="46"/>
      <c r="MCR97" s="46"/>
      <c r="MCS97" s="46"/>
      <c r="MCT97" s="46"/>
      <c r="MCU97" s="46"/>
      <c r="MCV97" s="46"/>
      <c r="MCW97" s="46"/>
      <c r="MCX97" s="46"/>
      <c r="MCY97" s="46"/>
      <c r="MCZ97" s="46"/>
      <c r="MDA97" s="46"/>
      <c r="MDB97" s="46"/>
      <c r="MDC97" s="46"/>
      <c r="MDD97" s="46"/>
      <c r="MDE97" s="46"/>
      <c r="MDF97" s="46"/>
      <c r="MDG97" s="46"/>
      <c r="MDH97" s="46"/>
      <c r="MDI97" s="46"/>
      <c r="MDJ97" s="46"/>
      <c r="MDK97" s="46"/>
      <c r="MDL97" s="46"/>
      <c r="MDM97" s="46"/>
      <c r="MDN97" s="46"/>
      <c r="MDO97" s="46"/>
      <c r="MDP97" s="46"/>
      <c r="MDQ97" s="46"/>
      <c r="MDR97" s="46"/>
      <c r="MDS97" s="46"/>
      <c r="MDT97" s="46"/>
      <c r="MDU97" s="46"/>
      <c r="MDV97" s="46"/>
      <c r="MDW97" s="46"/>
      <c r="MDX97" s="46"/>
      <c r="MDY97" s="46"/>
      <c r="MDZ97" s="46"/>
      <c r="MEA97" s="46"/>
      <c r="MEB97" s="46"/>
      <c r="MEC97" s="46"/>
      <c r="MED97" s="46"/>
      <c r="MEE97" s="46"/>
      <c r="MEF97" s="46"/>
      <c r="MEG97" s="46"/>
      <c r="MEH97" s="46"/>
      <c r="MEI97" s="46"/>
      <c r="MEJ97" s="46"/>
      <c r="MEK97" s="46"/>
      <c r="MEL97" s="46"/>
      <c r="MEM97" s="46"/>
      <c r="MEN97" s="46"/>
      <c r="MEO97" s="46"/>
      <c r="MEP97" s="46"/>
      <c r="MEQ97" s="46"/>
      <c r="MER97" s="46"/>
      <c r="MES97" s="46"/>
      <c r="MET97" s="46"/>
      <c r="MEU97" s="46"/>
      <c r="MEV97" s="46"/>
      <c r="MEW97" s="46"/>
      <c r="MEX97" s="46"/>
      <c r="MEY97" s="46"/>
      <c r="MEZ97" s="46"/>
      <c r="MFA97" s="46"/>
      <c r="MFB97" s="46"/>
      <c r="MFC97" s="46"/>
      <c r="MFD97" s="46"/>
      <c r="MFE97" s="46"/>
      <c r="MFF97" s="46"/>
      <c r="MFG97" s="46"/>
      <c r="MFH97" s="46"/>
      <c r="MFI97" s="46"/>
      <c r="MFJ97" s="46"/>
      <c r="MFK97" s="46"/>
      <c r="MFL97" s="46"/>
      <c r="MFM97" s="46"/>
      <c r="MFN97" s="46"/>
      <c r="MFO97" s="46"/>
      <c r="MFP97" s="46"/>
      <c r="MFQ97" s="46"/>
      <c r="MFR97" s="46"/>
      <c r="MFS97" s="46"/>
      <c r="MFT97" s="46"/>
      <c r="MFU97" s="46"/>
      <c r="MFV97" s="46"/>
      <c r="MFW97" s="46"/>
      <c r="MFX97" s="46"/>
      <c r="MFY97" s="46"/>
      <c r="MFZ97" s="46"/>
      <c r="MGA97" s="46"/>
      <c r="MGB97" s="46"/>
      <c r="MGC97" s="46"/>
      <c r="MGD97" s="46"/>
      <c r="MGE97" s="46"/>
      <c r="MGF97" s="46"/>
      <c r="MGG97" s="46"/>
      <c r="MGH97" s="46"/>
      <c r="MGI97" s="46"/>
      <c r="MGJ97" s="46"/>
      <c r="MGK97" s="46"/>
      <c r="MGL97" s="46"/>
      <c r="MGM97" s="46"/>
      <c r="MGN97" s="46"/>
      <c r="MGO97" s="46"/>
      <c r="MGP97" s="46"/>
      <c r="MGQ97" s="46"/>
      <c r="MGR97" s="46"/>
      <c r="MGS97" s="46"/>
      <c r="MGT97" s="46"/>
      <c r="MGU97" s="46"/>
      <c r="MGV97" s="46"/>
      <c r="MGW97" s="46"/>
      <c r="MGX97" s="46"/>
      <c r="MGY97" s="46"/>
      <c r="MGZ97" s="46"/>
      <c r="MHA97" s="46"/>
      <c r="MHB97" s="46"/>
      <c r="MHC97" s="46"/>
      <c r="MHD97" s="46"/>
      <c r="MHE97" s="46"/>
      <c r="MHF97" s="46"/>
      <c r="MHG97" s="46"/>
      <c r="MHH97" s="46"/>
      <c r="MHI97" s="46"/>
      <c r="MHJ97" s="46"/>
      <c r="MHK97" s="46"/>
      <c r="MHL97" s="46"/>
      <c r="MHM97" s="46"/>
      <c r="MHN97" s="46"/>
      <c r="MHO97" s="46"/>
      <c r="MHP97" s="46"/>
      <c r="MHQ97" s="46"/>
      <c r="MHR97" s="46"/>
      <c r="MHS97" s="46"/>
      <c r="MHT97" s="46"/>
      <c r="MHU97" s="46"/>
      <c r="MHV97" s="46"/>
      <c r="MHW97" s="46"/>
      <c r="MHX97" s="46"/>
      <c r="MHY97" s="46"/>
      <c r="MHZ97" s="46"/>
      <c r="MIA97" s="46"/>
      <c r="MIB97" s="46"/>
      <c r="MIC97" s="46"/>
      <c r="MID97" s="46"/>
      <c r="MIE97" s="46"/>
      <c r="MIF97" s="46"/>
      <c r="MIG97" s="46"/>
      <c r="MIH97" s="46"/>
      <c r="MII97" s="46"/>
      <c r="MIJ97" s="46"/>
      <c r="MIK97" s="46"/>
      <c r="MIL97" s="46"/>
      <c r="MIM97" s="46"/>
      <c r="MIN97" s="46"/>
      <c r="MIO97" s="46"/>
      <c r="MIP97" s="46"/>
      <c r="MIQ97" s="46"/>
      <c r="MIR97" s="46"/>
      <c r="MIS97" s="46"/>
      <c r="MIT97" s="46"/>
      <c r="MIU97" s="46"/>
      <c r="MIV97" s="46"/>
      <c r="MIW97" s="46"/>
      <c r="MIX97" s="46"/>
      <c r="MIY97" s="46"/>
      <c r="MIZ97" s="46"/>
      <c r="MJA97" s="46"/>
      <c r="MJB97" s="46"/>
      <c r="MJC97" s="46"/>
      <c r="MJD97" s="46"/>
      <c r="MJE97" s="46"/>
      <c r="MJF97" s="46"/>
      <c r="MJG97" s="46"/>
      <c r="MJH97" s="46"/>
      <c r="MJI97" s="46"/>
      <c r="MJJ97" s="46"/>
      <c r="MJK97" s="46"/>
      <c r="MJL97" s="46"/>
      <c r="MJM97" s="46"/>
      <c r="MJN97" s="46"/>
      <c r="MJO97" s="46"/>
      <c r="MJP97" s="46"/>
      <c r="MJQ97" s="46"/>
      <c r="MJR97" s="46"/>
      <c r="MJS97" s="46"/>
      <c r="MJT97" s="46"/>
      <c r="MJU97" s="46"/>
      <c r="MJV97" s="46"/>
      <c r="MJW97" s="46"/>
      <c r="MJX97" s="46"/>
      <c r="MJY97" s="46"/>
      <c r="MJZ97" s="46"/>
      <c r="MKA97" s="46"/>
      <c r="MKB97" s="46"/>
      <c r="MKC97" s="46"/>
      <c r="MKD97" s="46"/>
      <c r="MKE97" s="46"/>
      <c r="MKF97" s="46"/>
      <c r="MKG97" s="46"/>
      <c r="MKH97" s="46"/>
      <c r="MKI97" s="46"/>
      <c r="MKJ97" s="46"/>
      <c r="MKK97" s="46"/>
      <c r="MKL97" s="46"/>
      <c r="MKM97" s="46"/>
      <c r="MKN97" s="46"/>
      <c r="MKO97" s="46"/>
      <c r="MKP97" s="46"/>
      <c r="MKQ97" s="46"/>
      <c r="MKR97" s="46"/>
      <c r="MKS97" s="46"/>
      <c r="MKT97" s="46"/>
      <c r="MKU97" s="46"/>
      <c r="MKV97" s="46"/>
      <c r="MKW97" s="46"/>
      <c r="MKX97" s="46"/>
      <c r="MKY97" s="46"/>
      <c r="MKZ97" s="46"/>
      <c r="MLA97" s="46"/>
      <c r="MLB97" s="46"/>
      <c r="MLC97" s="46"/>
      <c r="MLD97" s="46"/>
      <c r="MLE97" s="46"/>
      <c r="MLF97" s="46"/>
      <c r="MLG97" s="46"/>
      <c r="MLH97" s="46"/>
      <c r="MLI97" s="46"/>
      <c r="MLJ97" s="46"/>
      <c r="MLK97" s="46"/>
      <c r="MLL97" s="46"/>
      <c r="MLM97" s="46"/>
      <c r="MLN97" s="46"/>
      <c r="MLO97" s="46"/>
      <c r="MLP97" s="46"/>
      <c r="MLQ97" s="46"/>
      <c r="MLR97" s="46"/>
      <c r="MLS97" s="46"/>
      <c r="MLT97" s="46"/>
      <c r="MLU97" s="46"/>
      <c r="MLV97" s="46"/>
      <c r="MLW97" s="46"/>
      <c r="MLX97" s="46"/>
      <c r="MLY97" s="46"/>
      <c r="MLZ97" s="46"/>
      <c r="MMA97" s="46"/>
      <c r="MMB97" s="46"/>
      <c r="MMC97" s="46"/>
      <c r="MMD97" s="46"/>
      <c r="MME97" s="46"/>
      <c r="MMF97" s="46"/>
      <c r="MMG97" s="46"/>
      <c r="MMH97" s="46"/>
      <c r="MMI97" s="46"/>
      <c r="MMJ97" s="46"/>
      <c r="MMK97" s="46"/>
      <c r="MML97" s="46"/>
      <c r="MMM97" s="46"/>
      <c r="MMN97" s="46"/>
      <c r="MMO97" s="46"/>
      <c r="MMP97" s="46"/>
      <c r="MMQ97" s="46"/>
      <c r="MMR97" s="46"/>
      <c r="MMS97" s="46"/>
      <c r="MMT97" s="46"/>
      <c r="MMU97" s="46"/>
      <c r="MMV97" s="46"/>
      <c r="MMW97" s="46"/>
      <c r="MMX97" s="46"/>
      <c r="MMY97" s="46"/>
      <c r="MMZ97" s="46"/>
      <c r="MNA97" s="46"/>
      <c r="MNB97" s="46"/>
      <c r="MNC97" s="46"/>
      <c r="MND97" s="46"/>
      <c r="MNE97" s="46"/>
      <c r="MNF97" s="46"/>
      <c r="MNG97" s="46"/>
      <c r="MNH97" s="46"/>
      <c r="MNI97" s="46"/>
      <c r="MNJ97" s="46"/>
      <c r="MNK97" s="46"/>
      <c r="MNL97" s="46"/>
      <c r="MNM97" s="46"/>
      <c r="MNN97" s="46"/>
      <c r="MNO97" s="46"/>
      <c r="MNP97" s="46"/>
      <c r="MNQ97" s="46"/>
      <c r="MNR97" s="46"/>
      <c r="MNS97" s="46"/>
      <c r="MNT97" s="46"/>
      <c r="MNU97" s="46"/>
      <c r="MNV97" s="46"/>
      <c r="MNW97" s="46"/>
      <c r="MNX97" s="46"/>
      <c r="MNY97" s="46"/>
      <c r="MNZ97" s="46"/>
      <c r="MOA97" s="46"/>
      <c r="MOB97" s="46"/>
      <c r="MOC97" s="46"/>
      <c r="MOD97" s="46"/>
      <c r="MOE97" s="46"/>
      <c r="MOF97" s="46"/>
      <c r="MOG97" s="46"/>
      <c r="MOH97" s="46"/>
      <c r="MOI97" s="46"/>
      <c r="MOJ97" s="46"/>
      <c r="MOK97" s="46"/>
      <c r="MOL97" s="46"/>
      <c r="MOM97" s="46"/>
      <c r="MON97" s="46"/>
      <c r="MOO97" s="46"/>
      <c r="MOP97" s="46"/>
      <c r="MOQ97" s="46"/>
      <c r="MOR97" s="46"/>
      <c r="MOS97" s="46"/>
      <c r="MOT97" s="46"/>
      <c r="MOU97" s="46"/>
      <c r="MOV97" s="46"/>
      <c r="MOW97" s="46"/>
      <c r="MOX97" s="46"/>
      <c r="MOY97" s="46"/>
      <c r="MOZ97" s="46"/>
      <c r="MPA97" s="46"/>
      <c r="MPB97" s="46"/>
      <c r="MPC97" s="46"/>
      <c r="MPD97" s="46"/>
      <c r="MPE97" s="46"/>
      <c r="MPF97" s="46"/>
      <c r="MPG97" s="46"/>
      <c r="MPH97" s="46"/>
      <c r="MPI97" s="46"/>
      <c r="MPJ97" s="46"/>
      <c r="MPK97" s="46"/>
      <c r="MPL97" s="46"/>
      <c r="MPM97" s="46"/>
      <c r="MPN97" s="46"/>
      <c r="MPO97" s="46"/>
      <c r="MPP97" s="46"/>
      <c r="MPQ97" s="46"/>
      <c r="MPR97" s="46"/>
      <c r="MPS97" s="46"/>
      <c r="MPT97" s="46"/>
      <c r="MPU97" s="46"/>
      <c r="MPV97" s="46"/>
      <c r="MPW97" s="46"/>
      <c r="MPX97" s="46"/>
      <c r="MPY97" s="46"/>
      <c r="MPZ97" s="46"/>
      <c r="MQA97" s="46"/>
      <c r="MQB97" s="46"/>
      <c r="MQC97" s="46"/>
      <c r="MQD97" s="46"/>
      <c r="MQE97" s="46"/>
      <c r="MQF97" s="46"/>
      <c r="MQG97" s="46"/>
      <c r="MQH97" s="46"/>
      <c r="MQI97" s="46"/>
      <c r="MQJ97" s="46"/>
      <c r="MQK97" s="46"/>
      <c r="MQL97" s="46"/>
      <c r="MQM97" s="46"/>
      <c r="MQN97" s="46"/>
      <c r="MQO97" s="46"/>
      <c r="MQP97" s="46"/>
      <c r="MQQ97" s="46"/>
      <c r="MQR97" s="46"/>
      <c r="MQS97" s="46"/>
      <c r="MQT97" s="46"/>
      <c r="MQU97" s="46"/>
      <c r="MQV97" s="46"/>
      <c r="MQW97" s="46"/>
      <c r="MQX97" s="46"/>
      <c r="MQY97" s="46"/>
      <c r="MQZ97" s="46"/>
      <c r="MRA97" s="46"/>
      <c r="MRB97" s="46"/>
      <c r="MRC97" s="46"/>
      <c r="MRD97" s="46"/>
      <c r="MRE97" s="46"/>
      <c r="MRF97" s="46"/>
      <c r="MRG97" s="46"/>
      <c r="MRH97" s="46"/>
      <c r="MRI97" s="46"/>
      <c r="MRJ97" s="46"/>
      <c r="MRK97" s="46"/>
      <c r="MRL97" s="46"/>
      <c r="MRM97" s="46"/>
      <c r="MRN97" s="46"/>
      <c r="MRO97" s="46"/>
      <c r="MRP97" s="46"/>
      <c r="MRQ97" s="46"/>
      <c r="MRR97" s="46"/>
      <c r="MRS97" s="46"/>
      <c r="MRT97" s="46"/>
      <c r="MRU97" s="46"/>
      <c r="MRV97" s="46"/>
      <c r="MRW97" s="46"/>
      <c r="MRX97" s="46"/>
      <c r="MRY97" s="46"/>
      <c r="MRZ97" s="46"/>
      <c r="MSA97" s="46"/>
      <c r="MSB97" s="46"/>
      <c r="MSC97" s="46"/>
      <c r="MSD97" s="46"/>
      <c r="MSE97" s="46"/>
      <c r="MSF97" s="46"/>
      <c r="MSG97" s="46"/>
      <c r="MSH97" s="46"/>
      <c r="MSI97" s="46"/>
      <c r="MSJ97" s="46"/>
      <c r="MSK97" s="46"/>
      <c r="MSL97" s="46"/>
      <c r="MSM97" s="46"/>
      <c r="MSN97" s="46"/>
      <c r="MSO97" s="46"/>
      <c r="MSP97" s="46"/>
      <c r="MSQ97" s="46"/>
      <c r="MSR97" s="46"/>
      <c r="MSS97" s="46"/>
      <c r="MST97" s="46"/>
      <c r="MSU97" s="46"/>
      <c r="MSV97" s="46"/>
      <c r="MSW97" s="46"/>
      <c r="MSX97" s="46"/>
      <c r="MSY97" s="46"/>
      <c r="MSZ97" s="46"/>
      <c r="MTA97" s="46"/>
      <c r="MTB97" s="46"/>
      <c r="MTC97" s="46"/>
      <c r="MTD97" s="46"/>
      <c r="MTE97" s="46"/>
      <c r="MTF97" s="46"/>
      <c r="MTG97" s="46"/>
      <c r="MTH97" s="46"/>
      <c r="MTI97" s="46"/>
      <c r="MTJ97" s="46"/>
      <c r="MTK97" s="46"/>
      <c r="MTL97" s="46"/>
      <c r="MTM97" s="46"/>
      <c r="MTN97" s="46"/>
      <c r="MTO97" s="46"/>
      <c r="MTP97" s="46"/>
      <c r="MTQ97" s="46"/>
      <c r="MTR97" s="46"/>
      <c r="MTS97" s="46"/>
      <c r="MTT97" s="46"/>
      <c r="MTU97" s="46"/>
      <c r="MTV97" s="46"/>
      <c r="MTW97" s="46"/>
      <c r="MTX97" s="46"/>
      <c r="MTY97" s="46"/>
      <c r="MTZ97" s="46"/>
      <c r="MUA97" s="46"/>
      <c r="MUB97" s="46"/>
      <c r="MUC97" s="46"/>
      <c r="MUD97" s="46"/>
      <c r="MUE97" s="46"/>
      <c r="MUF97" s="46"/>
      <c r="MUG97" s="46"/>
      <c r="MUH97" s="46"/>
      <c r="MUI97" s="46"/>
      <c r="MUJ97" s="46"/>
      <c r="MUK97" s="46"/>
      <c r="MUL97" s="46"/>
      <c r="MUM97" s="46"/>
      <c r="MUN97" s="46"/>
      <c r="MUO97" s="46"/>
      <c r="MUP97" s="46"/>
      <c r="MUQ97" s="46"/>
      <c r="MUR97" s="46"/>
      <c r="MUS97" s="46"/>
      <c r="MUT97" s="46"/>
      <c r="MUU97" s="46"/>
      <c r="MUV97" s="46"/>
      <c r="MUW97" s="46"/>
      <c r="MUX97" s="46"/>
      <c r="MUY97" s="46"/>
      <c r="MUZ97" s="46"/>
      <c r="MVA97" s="46"/>
      <c r="MVB97" s="46"/>
      <c r="MVC97" s="46"/>
      <c r="MVD97" s="46"/>
      <c r="MVE97" s="46"/>
      <c r="MVF97" s="46"/>
      <c r="MVG97" s="46"/>
      <c r="MVH97" s="46"/>
      <c r="MVI97" s="46"/>
      <c r="MVJ97" s="46"/>
      <c r="MVK97" s="46"/>
      <c r="MVL97" s="46"/>
      <c r="MVM97" s="46"/>
      <c r="MVN97" s="46"/>
      <c r="MVO97" s="46"/>
      <c r="MVP97" s="46"/>
      <c r="MVQ97" s="46"/>
      <c r="MVR97" s="46"/>
      <c r="MVS97" s="46"/>
      <c r="MVT97" s="46"/>
      <c r="MVU97" s="46"/>
      <c r="MVV97" s="46"/>
      <c r="MVW97" s="46"/>
      <c r="MVX97" s="46"/>
      <c r="MVY97" s="46"/>
      <c r="MVZ97" s="46"/>
      <c r="MWA97" s="46"/>
      <c r="MWB97" s="46"/>
      <c r="MWC97" s="46"/>
      <c r="MWD97" s="46"/>
      <c r="MWE97" s="46"/>
      <c r="MWF97" s="46"/>
      <c r="MWG97" s="46"/>
      <c r="MWH97" s="46"/>
      <c r="MWI97" s="46"/>
      <c r="MWJ97" s="46"/>
      <c r="MWK97" s="46"/>
      <c r="MWL97" s="46"/>
      <c r="MWM97" s="46"/>
      <c r="MWN97" s="46"/>
      <c r="MWO97" s="46"/>
      <c r="MWP97" s="46"/>
      <c r="MWQ97" s="46"/>
      <c r="MWR97" s="46"/>
      <c r="MWS97" s="46"/>
      <c r="MWT97" s="46"/>
      <c r="MWU97" s="46"/>
      <c r="MWV97" s="46"/>
      <c r="MWW97" s="46"/>
      <c r="MWX97" s="46"/>
      <c r="MWY97" s="46"/>
      <c r="MWZ97" s="46"/>
      <c r="MXA97" s="46"/>
      <c r="MXB97" s="46"/>
      <c r="MXC97" s="46"/>
      <c r="MXD97" s="46"/>
      <c r="MXE97" s="46"/>
      <c r="MXF97" s="46"/>
      <c r="MXG97" s="46"/>
      <c r="MXH97" s="46"/>
      <c r="MXI97" s="46"/>
      <c r="MXJ97" s="46"/>
      <c r="MXK97" s="46"/>
      <c r="MXL97" s="46"/>
      <c r="MXM97" s="46"/>
      <c r="MXN97" s="46"/>
      <c r="MXO97" s="46"/>
      <c r="MXP97" s="46"/>
      <c r="MXQ97" s="46"/>
      <c r="MXR97" s="46"/>
      <c r="MXS97" s="46"/>
      <c r="MXT97" s="46"/>
      <c r="MXU97" s="46"/>
      <c r="MXV97" s="46"/>
      <c r="MXW97" s="46"/>
      <c r="MXX97" s="46"/>
      <c r="MXY97" s="46"/>
      <c r="MXZ97" s="46"/>
      <c r="MYA97" s="46"/>
      <c r="MYB97" s="46"/>
      <c r="MYC97" s="46"/>
      <c r="MYD97" s="46"/>
      <c r="MYE97" s="46"/>
      <c r="MYF97" s="46"/>
      <c r="MYG97" s="46"/>
      <c r="MYH97" s="46"/>
      <c r="MYI97" s="46"/>
      <c r="MYJ97" s="46"/>
      <c r="MYK97" s="46"/>
      <c r="MYL97" s="46"/>
      <c r="MYM97" s="46"/>
      <c r="MYN97" s="46"/>
      <c r="MYO97" s="46"/>
      <c r="MYP97" s="46"/>
      <c r="MYQ97" s="46"/>
      <c r="MYR97" s="46"/>
      <c r="MYS97" s="46"/>
      <c r="MYT97" s="46"/>
      <c r="MYU97" s="46"/>
      <c r="MYV97" s="46"/>
      <c r="MYW97" s="46"/>
      <c r="MYX97" s="46"/>
      <c r="MYY97" s="46"/>
      <c r="MYZ97" s="46"/>
      <c r="MZA97" s="46"/>
      <c r="MZB97" s="46"/>
      <c r="MZC97" s="46"/>
      <c r="MZD97" s="46"/>
      <c r="MZE97" s="46"/>
      <c r="MZF97" s="46"/>
      <c r="MZG97" s="46"/>
      <c r="MZH97" s="46"/>
      <c r="MZI97" s="46"/>
      <c r="MZJ97" s="46"/>
      <c r="MZK97" s="46"/>
      <c r="MZL97" s="46"/>
      <c r="MZM97" s="46"/>
      <c r="MZN97" s="46"/>
      <c r="MZO97" s="46"/>
      <c r="MZP97" s="46"/>
      <c r="MZQ97" s="46"/>
      <c r="MZR97" s="46"/>
      <c r="MZS97" s="46"/>
      <c r="MZT97" s="46"/>
      <c r="MZU97" s="46"/>
      <c r="MZV97" s="46"/>
      <c r="MZW97" s="46"/>
      <c r="MZX97" s="46"/>
      <c r="MZY97" s="46"/>
      <c r="MZZ97" s="46"/>
      <c r="NAA97" s="46"/>
      <c r="NAB97" s="46"/>
      <c r="NAC97" s="46"/>
      <c r="NAD97" s="46"/>
      <c r="NAE97" s="46"/>
      <c r="NAF97" s="46"/>
      <c r="NAG97" s="46"/>
      <c r="NAH97" s="46"/>
      <c r="NAI97" s="46"/>
      <c r="NAJ97" s="46"/>
      <c r="NAK97" s="46"/>
      <c r="NAL97" s="46"/>
      <c r="NAM97" s="46"/>
      <c r="NAN97" s="46"/>
      <c r="NAO97" s="46"/>
      <c r="NAP97" s="46"/>
      <c r="NAQ97" s="46"/>
      <c r="NAR97" s="46"/>
      <c r="NAS97" s="46"/>
      <c r="NAT97" s="46"/>
      <c r="NAU97" s="46"/>
      <c r="NAV97" s="46"/>
      <c r="NAW97" s="46"/>
      <c r="NAX97" s="46"/>
      <c r="NAY97" s="46"/>
      <c r="NAZ97" s="46"/>
      <c r="NBA97" s="46"/>
      <c r="NBB97" s="46"/>
      <c r="NBC97" s="46"/>
      <c r="NBD97" s="46"/>
      <c r="NBE97" s="46"/>
      <c r="NBF97" s="46"/>
      <c r="NBG97" s="46"/>
      <c r="NBH97" s="46"/>
      <c r="NBI97" s="46"/>
      <c r="NBJ97" s="46"/>
      <c r="NBK97" s="46"/>
      <c r="NBL97" s="46"/>
      <c r="NBM97" s="46"/>
      <c r="NBN97" s="46"/>
      <c r="NBO97" s="46"/>
      <c r="NBP97" s="46"/>
      <c r="NBQ97" s="46"/>
      <c r="NBR97" s="46"/>
      <c r="NBS97" s="46"/>
      <c r="NBT97" s="46"/>
      <c r="NBU97" s="46"/>
      <c r="NBV97" s="46"/>
      <c r="NBW97" s="46"/>
      <c r="NBX97" s="46"/>
      <c r="NBY97" s="46"/>
      <c r="NBZ97" s="46"/>
      <c r="NCA97" s="46"/>
      <c r="NCB97" s="46"/>
      <c r="NCC97" s="46"/>
      <c r="NCD97" s="46"/>
      <c r="NCE97" s="46"/>
      <c r="NCF97" s="46"/>
      <c r="NCG97" s="46"/>
      <c r="NCH97" s="46"/>
      <c r="NCI97" s="46"/>
      <c r="NCJ97" s="46"/>
      <c r="NCK97" s="46"/>
      <c r="NCL97" s="46"/>
      <c r="NCM97" s="46"/>
      <c r="NCN97" s="46"/>
      <c r="NCO97" s="46"/>
      <c r="NCP97" s="46"/>
      <c r="NCQ97" s="46"/>
      <c r="NCR97" s="46"/>
      <c r="NCS97" s="46"/>
      <c r="NCT97" s="46"/>
      <c r="NCU97" s="46"/>
      <c r="NCV97" s="46"/>
      <c r="NCW97" s="46"/>
      <c r="NCX97" s="46"/>
      <c r="NCY97" s="46"/>
      <c r="NCZ97" s="46"/>
      <c r="NDA97" s="46"/>
      <c r="NDB97" s="46"/>
      <c r="NDC97" s="46"/>
      <c r="NDD97" s="46"/>
      <c r="NDE97" s="46"/>
      <c r="NDF97" s="46"/>
      <c r="NDG97" s="46"/>
      <c r="NDH97" s="46"/>
      <c r="NDI97" s="46"/>
      <c r="NDJ97" s="46"/>
      <c r="NDK97" s="46"/>
      <c r="NDL97" s="46"/>
      <c r="NDM97" s="46"/>
      <c r="NDN97" s="46"/>
      <c r="NDO97" s="46"/>
      <c r="NDP97" s="46"/>
      <c r="NDQ97" s="46"/>
      <c r="NDR97" s="46"/>
      <c r="NDS97" s="46"/>
      <c r="NDT97" s="46"/>
      <c r="NDU97" s="46"/>
      <c r="NDV97" s="46"/>
      <c r="NDW97" s="46"/>
      <c r="NDX97" s="46"/>
      <c r="NDY97" s="46"/>
      <c r="NDZ97" s="46"/>
      <c r="NEA97" s="46"/>
      <c r="NEB97" s="46"/>
      <c r="NEC97" s="46"/>
      <c r="NED97" s="46"/>
      <c r="NEE97" s="46"/>
      <c r="NEF97" s="46"/>
      <c r="NEG97" s="46"/>
      <c r="NEH97" s="46"/>
      <c r="NEI97" s="46"/>
      <c r="NEJ97" s="46"/>
      <c r="NEK97" s="46"/>
      <c r="NEL97" s="46"/>
      <c r="NEM97" s="46"/>
      <c r="NEN97" s="46"/>
      <c r="NEO97" s="46"/>
      <c r="NEP97" s="46"/>
      <c r="NEQ97" s="46"/>
      <c r="NER97" s="46"/>
      <c r="NES97" s="46"/>
      <c r="NET97" s="46"/>
      <c r="NEU97" s="46"/>
      <c r="NEV97" s="46"/>
      <c r="NEW97" s="46"/>
      <c r="NEX97" s="46"/>
      <c r="NEY97" s="46"/>
      <c r="NEZ97" s="46"/>
      <c r="NFA97" s="46"/>
      <c r="NFB97" s="46"/>
      <c r="NFC97" s="46"/>
      <c r="NFD97" s="46"/>
      <c r="NFE97" s="46"/>
      <c r="NFF97" s="46"/>
      <c r="NFG97" s="46"/>
      <c r="NFH97" s="46"/>
      <c r="NFI97" s="46"/>
      <c r="NFJ97" s="46"/>
      <c r="NFK97" s="46"/>
      <c r="NFL97" s="46"/>
      <c r="NFM97" s="46"/>
      <c r="NFN97" s="46"/>
      <c r="NFO97" s="46"/>
      <c r="NFP97" s="46"/>
      <c r="NFQ97" s="46"/>
      <c r="NFR97" s="46"/>
      <c r="NFS97" s="46"/>
      <c r="NFT97" s="46"/>
      <c r="NFU97" s="46"/>
      <c r="NFV97" s="46"/>
      <c r="NFW97" s="46"/>
      <c r="NFX97" s="46"/>
      <c r="NFY97" s="46"/>
      <c r="NFZ97" s="46"/>
      <c r="NGA97" s="46"/>
      <c r="NGB97" s="46"/>
      <c r="NGC97" s="46"/>
      <c r="NGD97" s="46"/>
      <c r="NGE97" s="46"/>
      <c r="NGF97" s="46"/>
      <c r="NGG97" s="46"/>
      <c r="NGH97" s="46"/>
      <c r="NGI97" s="46"/>
      <c r="NGJ97" s="46"/>
      <c r="NGK97" s="46"/>
      <c r="NGL97" s="46"/>
      <c r="NGM97" s="46"/>
      <c r="NGN97" s="46"/>
      <c r="NGO97" s="46"/>
      <c r="NGP97" s="46"/>
      <c r="NGQ97" s="46"/>
      <c r="NGR97" s="46"/>
      <c r="NGS97" s="46"/>
      <c r="NGT97" s="46"/>
      <c r="NGU97" s="46"/>
      <c r="NGV97" s="46"/>
      <c r="NGW97" s="46"/>
      <c r="NGX97" s="46"/>
      <c r="NGY97" s="46"/>
      <c r="NGZ97" s="46"/>
      <c r="NHA97" s="46"/>
      <c r="NHB97" s="46"/>
      <c r="NHC97" s="46"/>
      <c r="NHD97" s="46"/>
      <c r="NHE97" s="46"/>
      <c r="NHF97" s="46"/>
      <c r="NHG97" s="46"/>
      <c r="NHH97" s="46"/>
      <c r="NHI97" s="46"/>
      <c r="NHJ97" s="46"/>
      <c r="NHK97" s="46"/>
      <c r="NHL97" s="46"/>
      <c r="NHM97" s="46"/>
      <c r="NHN97" s="46"/>
      <c r="NHO97" s="46"/>
      <c r="NHP97" s="46"/>
      <c r="NHQ97" s="46"/>
      <c r="NHR97" s="46"/>
      <c r="NHS97" s="46"/>
      <c r="NHT97" s="46"/>
      <c r="NHU97" s="46"/>
      <c r="NHV97" s="46"/>
      <c r="NHW97" s="46"/>
      <c r="NHX97" s="46"/>
      <c r="NHY97" s="46"/>
      <c r="NHZ97" s="46"/>
      <c r="NIA97" s="46"/>
      <c r="NIB97" s="46"/>
      <c r="NIC97" s="46"/>
      <c r="NID97" s="46"/>
      <c r="NIE97" s="46"/>
      <c r="NIF97" s="46"/>
      <c r="NIG97" s="46"/>
      <c r="NIH97" s="46"/>
      <c r="NII97" s="46"/>
      <c r="NIJ97" s="46"/>
      <c r="NIK97" s="46"/>
      <c r="NIL97" s="46"/>
      <c r="NIM97" s="46"/>
      <c r="NIN97" s="46"/>
      <c r="NIO97" s="46"/>
      <c r="NIP97" s="46"/>
      <c r="NIQ97" s="46"/>
      <c r="NIR97" s="46"/>
      <c r="NIS97" s="46"/>
      <c r="NIT97" s="46"/>
      <c r="NIU97" s="46"/>
      <c r="NIV97" s="46"/>
      <c r="NIW97" s="46"/>
      <c r="NIX97" s="46"/>
      <c r="NIY97" s="46"/>
      <c r="NIZ97" s="46"/>
      <c r="NJA97" s="46"/>
      <c r="NJB97" s="46"/>
      <c r="NJC97" s="46"/>
      <c r="NJD97" s="46"/>
      <c r="NJE97" s="46"/>
      <c r="NJF97" s="46"/>
      <c r="NJG97" s="46"/>
      <c r="NJH97" s="46"/>
      <c r="NJI97" s="46"/>
      <c r="NJJ97" s="46"/>
      <c r="NJK97" s="46"/>
      <c r="NJL97" s="46"/>
      <c r="NJM97" s="46"/>
      <c r="NJN97" s="46"/>
      <c r="NJO97" s="46"/>
      <c r="NJP97" s="46"/>
      <c r="NJQ97" s="46"/>
      <c r="NJR97" s="46"/>
      <c r="NJS97" s="46"/>
      <c r="NJT97" s="46"/>
      <c r="NJU97" s="46"/>
      <c r="NJV97" s="46"/>
      <c r="NJW97" s="46"/>
      <c r="NJX97" s="46"/>
      <c r="NJY97" s="46"/>
      <c r="NJZ97" s="46"/>
      <c r="NKA97" s="46"/>
      <c r="NKB97" s="46"/>
      <c r="NKC97" s="46"/>
      <c r="NKD97" s="46"/>
      <c r="NKE97" s="46"/>
      <c r="NKF97" s="46"/>
      <c r="NKG97" s="46"/>
      <c r="NKH97" s="46"/>
      <c r="NKI97" s="46"/>
      <c r="NKJ97" s="46"/>
      <c r="NKK97" s="46"/>
      <c r="NKL97" s="46"/>
      <c r="NKM97" s="46"/>
      <c r="NKN97" s="46"/>
      <c r="NKO97" s="46"/>
      <c r="NKP97" s="46"/>
      <c r="NKQ97" s="46"/>
      <c r="NKR97" s="46"/>
      <c r="NKS97" s="46"/>
      <c r="NKT97" s="46"/>
      <c r="NKU97" s="46"/>
      <c r="NKV97" s="46"/>
      <c r="NKW97" s="46"/>
      <c r="NKX97" s="46"/>
      <c r="NKY97" s="46"/>
      <c r="NKZ97" s="46"/>
      <c r="NLA97" s="46"/>
      <c r="NLB97" s="46"/>
      <c r="NLC97" s="46"/>
      <c r="NLD97" s="46"/>
      <c r="NLE97" s="46"/>
      <c r="NLF97" s="46"/>
      <c r="NLG97" s="46"/>
      <c r="NLH97" s="46"/>
      <c r="NLI97" s="46"/>
      <c r="NLJ97" s="46"/>
      <c r="NLK97" s="46"/>
      <c r="NLL97" s="46"/>
      <c r="NLM97" s="46"/>
      <c r="NLN97" s="46"/>
      <c r="NLO97" s="46"/>
      <c r="NLP97" s="46"/>
      <c r="NLQ97" s="46"/>
      <c r="NLR97" s="46"/>
      <c r="NLS97" s="46"/>
      <c r="NLT97" s="46"/>
      <c r="NLU97" s="46"/>
      <c r="NLV97" s="46"/>
      <c r="NLW97" s="46"/>
      <c r="NLX97" s="46"/>
      <c r="NLY97" s="46"/>
      <c r="NLZ97" s="46"/>
      <c r="NMA97" s="46"/>
      <c r="NMB97" s="46"/>
      <c r="NMC97" s="46"/>
      <c r="NMD97" s="46"/>
      <c r="NME97" s="46"/>
      <c r="NMF97" s="46"/>
      <c r="NMG97" s="46"/>
      <c r="NMH97" s="46"/>
      <c r="NMI97" s="46"/>
      <c r="NMJ97" s="46"/>
      <c r="NMK97" s="46"/>
      <c r="NML97" s="46"/>
      <c r="NMM97" s="46"/>
      <c r="NMN97" s="46"/>
      <c r="NMO97" s="46"/>
      <c r="NMP97" s="46"/>
      <c r="NMQ97" s="46"/>
      <c r="NMR97" s="46"/>
      <c r="NMS97" s="46"/>
      <c r="NMT97" s="46"/>
      <c r="NMU97" s="46"/>
      <c r="NMV97" s="46"/>
      <c r="NMW97" s="46"/>
      <c r="NMX97" s="46"/>
      <c r="NMY97" s="46"/>
      <c r="NMZ97" s="46"/>
      <c r="NNA97" s="46"/>
      <c r="NNB97" s="46"/>
      <c r="NNC97" s="46"/>
      <c r="NND97" s="46"/>
      <c r="NNE97" s="46"/>
      <c r="NNF97" s="46"/>
      <c r="NNG97" s="46"/>
      <c r="NNH97" s="46"/>
      <c r="NNI97" s="46"/>
      <c r="NNJ97" s="46"/>
      <c r="NNK97" s="46"/>
      <c r="NNL97" s="46"/>
      <c r="NNM97" s="46"/>
      <c r="NNN97" s="46"/>
      <c r="NNO97" s="46"/>
      <c r="NNP97" s="46"/>
      <c r="NNQ97" s="46"/>
      <c r="NNR97" s="46"/>
      <c r="NNS97" s="46"/>
      <c r="NNT97" s="46"/>
      <c r="NNU97" s="46"/>
      <c r="NNV97" s="46"/>
      <c r="NNW97" s="46"/>
      <c r="NNX97" s="46"/>
      <c r="NNY97" s="46"/>
      <c r="NNZ97" s="46"/>
      <c r="NOA97" s="46"/>
      <c r="NOB97" s="46"/>
      <c r="NOC97" s="46"/>
      <c r="NOD97" s="46"/>
      <c r="NOE97" s="46"/>
      <c r="NOF97" s="46"/>
      <c r="NOG97" s="46"/>
      <c r="NOH97" s="46"/>
      <c r="NOI97" s="46"/>
      <c r="NOJ97" s="46"/>
      <c r="NOK97" s="46"/>
      <c r="NOL97" s="46"/>
      <c r="NOM97" s="46"/>
      <c r="NON97" s="46"/>
      <c r="NOO97" s="46"/>
      <c r="NOP97" s="46"/>
      <c r="NOQ97" s="46"/>
      <c r="NOR97" s="46"/>
      <c r="NOS97" s="46"/>
      <c r="NOT97" s="46"/>
      <c r="NOU97" s="46"/>
      <c r="NOV97" s="46"/>
      <c r="NOW97" s="46"/>
      <c r="NOX97" s="46"/>
      <c r="NOY97" s="46"/>
      <c r="NOZ97" s="46"/>
      <c r="NPA97" s="46"/>
      <c r="NPB97" s="46"/>
      <c r="NPC97" s="46"/>
      <c r="NPD97" s="46"/>
      <c r="NPE97" s="46"/>
      <c r="NPF97" s="46"/>
      <c r="NPG97" s="46"/>
      <c r="NPH97" s="46"/>
      <c r="NPI97" s="46"/>
      <c r="NPJ97" s="46"/>
      <c r="NPK97" s="46"/>
      <c r="NPL97" s="46"/>
      <c r="NPM97" s="46"/>
      <c r="NPN97" s="46"/>
      <c r="NPO97" s="46"/>
      <c r="NPP97" s="46"/>
      <c r="NPQ97" s="46"/>
      <c r="NPR97" s="46"/>
      <c r="NPS97" s="46"/>
      <c r="NPT97" s="46"/>
      <c r="NPU97" s="46"/>
      <c r="NPV97" s="46"/>
      <c r="NPW97" s="46"/>
      <c r="NPX97" s="46"/>
      <c r="NPY97" s="46"/>
      <c r="NPZ97" s="46"/>
      <c r="NQA97" s="46"/>
      <c r="NQB97" s="46"/>
      <c r="NQC97" s="46"/>
      <c r="NQD97" s="46"/>
      <c r="NQE97" s="46"/>
      <c r="NQF97" s="46"/>
      <c r="NQG97" s="46"/>
      <c r="NQH97" s="46"/>
      <c r="NQI97" s="46"/>
      <c r="NQJ97" s="46"/>
      <c r="NQK97" s="46"/>
      <c r="NQL97" s="46"/>
      <c r="NQM97" s="46"/>
      <c r="NQN97" s="46"/>
      <c r="NQO97" s="46"/>
      <c r="NQP97" s="46"/>
      <c r="NQQ97" s="46"/>
      <c r="NQR97" s="46"/>
      <c r="NQS97" s="46"/>
      <c r="NQT97" s="46"/>
      <c r="NQU97" s="46"/>
      <c r="NQV97" s="46"/>
      <c r="NQW97" s="46"/>
      <c r="NQX97" s="46"/>
      <c r="NQY97" s="46"/>
      <c r="NQZ97" s="46"/>
      <c r="NRA97" s="46"/>
      <c r="NRB97" s="46"/>
      <c r="NRC97" s="46"/>
      <c r="NRD97" s="46"/>
      <c r="NRE97" s="46"/>
      <c r="NRF97" s="46"/>
      <c r="NRG97" s="46"/>
      <c r="NRH97" s="46"/>
      <c r="NRI97" s="46"/>
      <c r="NRJ97" s="46"/>
      <c r="NRK97" s="46"/>
      <c r="NRL97" s="46"/>
      <c r="NRM97" s="46"/>
      <c r="NRN97" s="46"/>
      <c r="NRO97" s="46"/>
      <c r="NRP97" s="46"/>
      <c r="NRQ97" s="46"/>
      <c r="NRR97" s="46"/>
      <c r="NRS97" s="46"/>
      <c r="NRT97" s="46"/>
      <c r="NRU97" s="46"/>
      <c r="NRV97" s="46"/>
      <c r="NRW97" s="46"/>
      <c r="NRX97" s="46"/>
      <c r="NRY97" s="46"/>
      <c r="NRZ97" s="46"/>
      <c r="NSA97" s="46"/>
      <c r="NSB97" s="46"/>
      <c r="NSC97" s="46"/>
      <c r="NSD97" s="46"/>
      <c r="NSE97" s="46"/>
      <c r="NSF97" s="46"/>
      <c r="NSG97" s="46"/>
      <c r="NSH97" s="46"/>
      <c r="NSI97" s="46"/>
      <c r="NSJ97" s="46"/>
      <c r="NSK97" s="46"/>
      <c r="NSL97" s="46"/>
      <c r="NSM97" s="46"/>
      <c r="NSN97" s="46"/>
      <c r="NSO97" s="46"/>
      <c r="NSP97" s="46"/>
      <c r="NSQ97" s="46"/>
      <c r="NSR97" s="46"/>
      <c r="NSS97" s="46"/>
      <c r="NST97" s="46"/>
      <c r="NSU97" s="46"/>
      <c r="NSV97" s="46"/>
      <c r="NSW97" s="46"/>
      <c r="NSX97" s="46"/>
      <c r="NSY97" s="46"/>
      <c r="NSZ97" s="46"/>
      <c r="NTA97" s="46"/>
      <c r="NTB97" s="46"/>
      <c r="NTC97" s="46"/>
      <c r="NTD97" s="46"/>
      <c r="NTE97" s="46"/>
      <c r="NTF97" s="46"/>
      <c r="NTG97" s="46"/>
      <c r="NTH97" s="46"/>
      <c r="NTI97" s="46"/>
      <c r="NTJ97" s="46"/>
      <c r="NTK97" s="46"/>
      <c r="NTL97" s="46"/>
      <c r="NTM97" s="46"/>
      <c r="NTN97" s="46"/>
      <c r="NTO97" s="46"/>
      <c r="NTP97" s="46"/>
      <c r="NTQ97" s="46"/>
      <c r="NTR97" s="46"/>
      <c r="NTS97" s="46"/>
      <c r="NTT97" s="46"/>
      <c r="NTU97" s="46"/>
      <c r="NTV97" s="46"/>
      <c r="NTW97" s="46"/>
      <c r="NTX97" s="46"/>
      <c r="NTY97" s="46"/>
      <c r="NTZ97" s="46"/>
      <c r="NUA97" s="46"/>
      <c r="NUB97" s="46"/>
      <c r="NUC97" s="46"/>
      <c r="NUD97" s="46"/>
      <c r="NUE97" s="46"/>
      <c r="NUF97" s="46"/>
      <c r="NUG97" s="46"/>
      <c r="NUH97" s="46"/>
      <c r="NUI97" s="46"/>
      <c r="NUJ97" s="46"/>
      <c r="NUK97" s="46"/>
      <c r="NUL97" s="46"/>
      <c r="NUM97" s="46"/>
      <c r="NUN97" s="46"/>
      <c r="NUO97" s="46"/>
      <c r="NUP97" s="46"/>
      <c r="NUQ97" s="46"/>
      <c r="NUR97" s="46"/>
      <c r="NUS97" s="46"/>
      <c r="NUT97" s="46"/>
      <c r="NUU97" s="46"/>
      <c r="NUV97" s="46"/>
      <c r="NUW97" s="46"/>
      <c r="NUX97" s="46"/>
      <c r="NUY97" s="46"/>
      <c r="NUZ97" s="46"/>
      <c r="NVA97" s="46"/>
      <c r="NVB97" s="46"/>
      <c r="NVC97" s="46"/>
      <c r="NVD97" s="46"/>
      <c r="NVE97" s="46"/>
      <c r="NVF97" s="46"/>
      <c r="NVG97" s="46"/>
      <c r="NVH97" s="46"/>
      <c r="NVI97" s="46"/>
      <c r="NVJ97" s="46"/>
      <c r="NVK97" s="46"/>
      <c r="NVL97" s="46"/>
      <c r="NVM97" s="46"/>
      <c r="NVN97" s="46"/>
      <c r="NVO97" s="46"/>
      <c r="NVP97" s="46"/>
      <c r="NVQ97" s="46"/>
      <c r="NVR97" s="46"/>
      <c r="NVS97" s="46"/>
      <c r="NVT97" s="46"/>
      <c r="NVU97" s="46"/>
      <c r="NVV97" s="46"/>
      <c r="NVW97" s="46"/>
      <c r="NVX97" s="46"/>
      <c r="NVY97" s="46"/>
      <c r="NVZ97" s="46"/>
      <c r="NWA97" s="46"/>
      <c r="NWB97" s="46"/>
      <c r="NWC97" s="46"/>
      <c r="NWD97" s="46"/>
      <c r="NWE97" s="46"/>
      <c r="NWF97" s="46"/>
      <c r="NWG97" s="46"/>
      <c r="NWH97" s="46"/>
      <c r="NWI97" s="46"/>
      <c r="NWJ97" s="46"/>
      <c r="NWK97" s="46"/>
      <c r="NWL97" s="46"/>
      <c r="NWM97" s="46"/>
      <c r="NWN97" s="46"/>
      <c r="NWO97" s="46"/>
      <c r="NWP97" s="46"/>
      <c r="NWQ97" s="46"/>
      <c r="NWR97" s="46"/>
      <c r="NWS97" s="46"/>
      <c r="NWT97" s="46"/>
      <c r="NWU97" s="46"/>
      <c r="NWV97" s="46"/>
      <c r="NWW97" s="46"/>
      <c r="NWX97" s="46"/>
      <c r="NWY97" s="46"/>
      <c r="NWZ97" s="46"/>
      <c r="NXA97" s="46"/>
      <c r="NXB97" s="46"/>
      <c r="NXC97" s="46"/>
      <c r="NXD97" s="46"/>
      <c r="NXE97" s="46"/>
      <c r="NXF97" s="46"/>
      <c r="NXG97" s="46"/>
      <c r="NXH97" s="46"/>
      <c r="NXI97" s="46"/>
      <c r="NXJ97" s="46"/>
      <c r="NXK97" s="46"/>
      <c r="NXL97" s="46"/>
      <c r="NXM97" s="46"/>
      <c r="NXN97" s="46"/>
      <c r="NXO97" s="46"/>
      <c r="NXP97" s="46"/>
      <c r="NXQ97" s="46"/>
      <c r="NXR97" s="46"/>
      <c r="NXS97" s="46"/>
      <c r="NXT97" s="46"/>
      <c r="NXU97" s="46"/>
      <c r="NXV97" s="46"/>
      <c r="NXW97" s="46"/>
      <c r="NXX97" s="46"/>
      <c r="NXY97" s="46"/>
      <c r="NXZ97" s="46"/>
      <c r="NYA97" s="46"/>
      <c r="NYB97" s="46"/>
      <c r="NYC97" s="46"/>
      <c r="NYD97" s="46"/>
      <c r="NYE97" s="46"/>
      <c r="NYF97" s="46"/>
      <c r="NYG97" s="46"/>
      <c r="NYH97" s="46"/>
      <c r="NYI97" s="46"/>
      <c r="NYJ97" s="46"/>
      <c r="NYK97" s="46"/>
      <c r="NYL97" s="46"/>
      <c r="NYM97" s="46"/>
      <c r="NYN97" s="46"/>
      <c r="NYO97" s="46"/>
      <c r="NYP97" s="46"/>
      <c r="NYQ97" s="46"/>
      <c r="NYR97" s="46"/>
      <c r="NYS97" s="46"/>
      <c r="NYT97" s="46"/>
      <c r="NYU97" s="46"/>
      <c r="NYV97" s="46"/>
      <c r="NYW97" s="46"/>
      <c r="NYX97" s="46"/>
      <c r="NYY97" s="46"/>
      <c r="NYZ97" s="46"/>
      <c r="NZA97" s="46"/>
      <c r="NZB97" s="46"/>
      <c r="NZC97" s="46"/>
      <c r="NZD97" s="46"/>
      <c r="NZE97" s="46"/>
      <c r="NZF97" s="46"/>
      <c r="NZG97" s="46"/>
      <c r="NZH97" s="46"/>
      <c r="NZI97" s="46"/>
      <c r="NZJ97" s="46"/>
      <c r="NZK97" s="46"/>
      <c r="NZL97" s="46"/>
      <c r="NZM97" s="46"/>
      <c r="NZN97" s="46"/>
      <c r="NZO97" s="46"/>
      <c r="NZP97" s="46"/>
      <c r="NZQ97" s="46"/>
      <c r="NZR97" s="46"/>
      <c r="NZS97" s="46"/>
      <c r="NZT97" s="46"/>
      <c r="NZU97" s="46"/>
      <c r="NZV97" s="46"/>
      <c r="NZW97" s="46"/>
      <c r="NZX97" s="46"/>
      <c r="NZY97" s="46"/>
      <c r="NZZ97" s="46"/>
      <c r="OAA97" s="46"/>
      <c r="OAB97" s="46"/>
      <c r="OAC97" s="46"/>
      <c r="OAD97" s="46"/>
      <c r="OAE97" s="46"/>
      <c r="OAF97" s="46"/>
      <c r="OAG97" s="46"/>
      <c r="OAH97" s="46"/>
      <c r="OAI97" s="46"/>
      <c r="OAJ97" s="46"/>
      <c r="OAK97" s="46"/>
      <c r="OAL97" s="46"/>
      <c r="OAM97" s="46"/>
      <c r="OAN97" s="46"/>
      <c r="OAO97" s="46"/>
      <c r="OAP97" s="46"/>
      <c r="OAQ97" s="46"/>
      <c r="OAR97" s="46"/>
      <c r="OAS97" s="46"/>
      <c r="OAT97" s="46"/>
      <c r="OAU97" s="46"/>
      <c r="OAV97" s="46"/>
      <c r="OAW97" s="46"/>
      <c r="OAX97" s="46"/>
      <c r="OAY97" s="46"/>
      <c r="OAZ97" s="46"/>
      <c r="OBA97" s="46"/>
      <c r="OBB97" s="46"/>
      <c r="OBC97" s="46"/>
      <c r="OBD97" s="46"/>
      <c r="OBE97" s="46"/>
      <c r="OBF97" s="46"/>
      <c r="OBG97" s="46"/>
      <c r="OBH97" s="46"/>
      <c r="OBI97" s="46"/>
      <c r="OBJ97" s="46"/>
      <c r="OBK97" s="46"/>
      <c r="OBL97" s="46"/>
      <c r="OBM97" s="46"/>
      <c r="OBN97" s="46"/>
      <c r="OBO97" s="46"/>
      <c r="OBP97" s="46"/>
      <c r="OBQ97" s="46"/>
      <c r="OBR97" s="46"/>
      <c r="OBS97" s="46"/>
      <c r="OBT97" s="46"/>
      <c r="OBU97" s="46"/>
      <c r="OBV97" s="46"/>
      <c r="OBW97" s="46"/>
      <c r="OBX97" s="46"/>
      <c r="OBY97" s="46"/>
      <c r="OBZ97" s="46"/>
      <c r="OCA97" s="46"/>
      <c r="OCB97" s="46"/>
      <c r="OCC97" s="46"/>
      <c r="OCD97" s="46"/>
      <c r="OCE97" s="46"/>
      <c r="OCF97" s="46"/>
      <c r="OCG97" s="46"/>
      <c r="OCH97" s="46"/>
      <c r="OCI97" s="46"/>
      <c r="OCJ97" s="46"/>
      <c r="OCK97" s="46"/>
      <c r="OCL97" s="46"/>
      <c r="OCM97" s="46"/>
      <c r="OCN97" s="46"/>
      <c r="OCO97" s="46"/>
      <c r="OCP97" s="46"/>
      <c r="OCQ97" s="46"/>
      <c r="OCR97" s="46"/>
      <c r="OCS97" s="46"/>
      <c r="OCT97" s="46"/>
      <c r="OCU97" s="46"/>
      <c r="OCV97" s="46"/>
      <c r="OCW97" s="46"/>
      <c r="OCX97" s="46"/>
      <c r="OCY97" s="46"/>
      <c r="OCZ97" s="46"/>
      <c r="ODA97" s="46"/>
      <c r="ODB97" s="46"/>
      <c r="ODC97" s="46"/>
      <c r="ODD97" s="46"/>
      <c r="ODE97" s="46"/>
      <c r="ODF97" s="46"/>
      <c r="ODG97" s="46"/>
      <c r="ODH97" s="46"/>
      <c r="ODI97" s="46"/>
      <c r="ODJ97" s="46"/>
      <c r="ODK97" s="46"/>
      <c r="ODL97" s="46"/>
      <c r="ODM97" s="46"/>
      <c r="ODN97" s="46"/>
      <c r="ODO97" s="46"/>
      <c r="ODP97" s="46"/>
      <c r="ODQ97" s="46"/>
      <c r="ODR97" s="46"/>
      <c r="ODS97" s="46"/>
      <c r="ODT97" s="46"/>
      <c r="ODU97" s="46"/>
      <c r="ODV97" s="46"/>
      <c r="ODW97" s="46"/>
      <c r="ODX97" s="46"/>
      <c r="ODY97" s="46"/>
      <c r="ODZ97" s="46"/>
      <c r="OEA97" s="46"/>
      <c r="OEB97" s="46"/>
      <c r="OEC97" s="46"/>
      <c r="OED97" s="46"/>
      <c r="OEE97" s="46"/>
      <c r="OEF97" s="46"/>
      <c r="OEG97" s="46"/>
      <c r="OEH97" s="46"/>
      <c r="OEI97" s="46"/>
      <c r="OEJ97" s="46"/>
      <c r="OEK97" s="46"/>
      <c r="OEL97" s="46"/>
      <c r="OEM97" s="46"/>
      <c r="OEN97" s="46"/>
      <c r="OEO97" s="46"/>
      <c r="OEP97" s="46"/>
      <c r="OEQ97" s="46"/>
      <c r="OER97" s="46"/>
      <c r="OES97" s="46"/>
      <c r="OET97" s="46"/>
      <c r="OEU97" s="46"/>
      <c r="OEV97" s="46"/>
      <c r="OEW97" s="46"/>
      <c r="OEX97" s="46"/>
      <c r="OEY97" s="46"/>
      <c r="OEZ97" s="46"/>
      <c r="OFA97" s="46"/>
      <c r="OFB97" s="46"/>
      <c r="OFC97" s="46"/>
      <c r="OFD97" s="46"/>
      <c r="OFE97" s="46"/>
      <c r="OFF97" s="46"/>
      <c r="OFG97" s="46"/>
      <c r="OFH97" s="46"/>
      <c r="OFI97" s="46"/>
      <c r="OFJ97" s="46"/>
      <c r="OFK97" s="46"/>
      <c r="OFL97" s="46"/>
      <c r="OFM97" s="46"/>
      <c r="OFN97" s="46"/>
      <c r="OFO97" s="46"/>
      <c r="OFP97" s="46"/>
      <c r="OFQ97" s="46"/>
      <c r="OFR97" s="46"/>
      <c r="OFS97" s="46"/>
      <c r="OFT97" s="46"/>
      <c r="OFU97" s="46"/>
      <c r="OFV97" s="46"/>
      <c r="OFW97" s="46"/>
      <c r="OFX97" s="46"/>
      <c r="OFY97" s="46"/>
      <c r="OFZ97" s="46"/>
      <c r="OGA97" s="46"/>
      <c r="OGB97" s="46"/>
      <c r="OGC97" s="46"/>
      <c r="OGD97" s="46"/>
      <c r="OGE97" s="46"/>
      <c r="OGF97" s="46"/>
      <c r="OGG97" s="46"/>
      <c r="OGH97" s="46"/>
      <c r="OGI97" s="46"/>
      <c r="OGJ97" s="46"/>
      <c r="OGK97" s="46"/>
      <c r="OGL97" s="46"/>
      <c r="OGM97" s="46"/>
      <c r="OGN97" s="46"/>
      <c r="OGO97" s="46"/>
      <c r="OGP97" s="46"/>
      <c r="OGQ97" s="46"/>
      <c r="OGR97" s="46"/>
      <c r="OGS97" s="46"/>
      <c r="OGT97" s="46"/>
      <c r="OGU97" s="46"/>
      <c r="OGV97" s="46"/>
      <c r="OGW97" s="46"/>
      <c r="OGX97" s="46"/>
      <c r="OGY97" s="46"/>
      <c r="OGZ97" s="46"/>
      <c r="OHA97" s="46"/>
      <c r="OHB97" s="46"/>
      <c r="OHC97" s="46"/>
      <c r="OHD97" s="46"/>
      <c r="OHE97" s="46"/>
      <c r="OHF97" s="46"/>
      <c r="OHG97" s="46"/>
      <c r="OHH97" s="46"/>
      <c r="OHI97" s="46"/>
      <c r="OHJ97" s="46"/>
      <c r="OHK97" s="46"/>
      <c r="OHL97" s="46"/>
      <c r="OHM97" s="46"/>
      <c r="OHN97" s="46"/>
      <c r="OHO97" s="46"/>
      <c r="OHP97" s="46"/>
      <c r="OHQ97" s="46"/>
      <c r="OHR97" s="46"/>
      <c r="OHS97" s="46"/>
      <c r="OHT97" s="46"/>
      <c r="OHU97" s="46"/>
      <c r="OHV97" s="46"/>
      <c r="OHW97" s="46"/>
      <c r="OHX97" s="46"/>
      <c r="OHY97" s="46"/>
      <c r="OHZ97" s="46"/>
      <c r="OIA97" s="46"/>
      <c r="OIB97" s="46"/>
      <c r="OIC97" s="46"/>
      <c r="OID97" s="46"/>
      <c r="OIE97" s="46"/>
      <c r="OIF97" s="46"/>
      <c r="OIG97" s="46"/>
      <c r="OIH97" s="46"/>
      <c r="OII97" s="46"/>
      <c r="OIJ97" s="46"/>
      <c r="OIK97" s="46"/>
      <c r="OIL97" s="46"/>
      <c r="OIM97" s="46"/>
      <c r="OIN97" s="46"/>
      <c r="OIO97" s="46"/>
      <c r="OIP97" s="46"/>
      <c r="OIQ97" s="46"/>
      <c r="OIR97" s="46"/>
      <c r="OIS97" s="46"/>
      <c r="OIT97" s="46"/>
      <c r="OIU97" s="46"/>
      <c r="OIV97" s="46"/>
      <c r="OIW97" s="46"/>
      <c r="OIX97" s="46"/>
      <c r="OIY97" s="46"/>
      <c r="OIZ97" s="46"/>
      <c r="OJA97" s="46"/>
      <c r="OJB97" s="46"/>
      <c r="OJC97" s="46"/>
      <c r="OJD97" s="46"/>
      <c r="OJE97" s="46"/>
      <c r="OJF97" s="46"/>
      <c r="OJG97" s="46"/>
      <c r="OJH97" s="46"/>
      <c r="OJI97" s="46"/>
      <c r="OJJ97" s="46"/>
      <c r="OJK97" s="46"/>
      <c r="OJL97" s="46"/>
      <c r="OJM97" s="46"/>
      <c r="OJN97" s="46"/>
      <c r="OJO97" s="46"/>
      <c r="OJP97" s="46"/>
      <c r="OJQ97" s="46"/>
      <c r="OJR97" s="46"/>
      <c r="OJS97" s="46"/>
      <c r="OJT97" s="46"/>
      <c r="OJU97" s="46"/>
      <c r="OJV97" s="46"/>
      <c r="OJW97" s="46"/>
      <c r="OJX97" s="46"/>
      <c r="OJY97" s="46"/>
      <c r="OJZ97" s="46"/>
      <c r="OKA97" s="46"/>
      <c r="OKB97" s="46"/>
      <c r="OKC97" s="46"/>
      <c r="OKD97" s="46"/>
      <c r="OKE97" s="46"/>
      <c r="OKF97" s="46"/>
      <c r="OKG97" s="46"/>
      <c r="OKH97" s="46"/>
      <c r="OKI97" s="46"/>
      <c r="OKJ97" s="46"/>
      <c r="OKK97" s="46"/>
      <c r="OKL97" s="46"/>
      <c r="OKM97" s="46"/>
      <c r="OKN97" s="46"/>
      <c r="OKO97" s="46"/>
      <c r="OKP97" s="46"/>
      <c r="OKQ97" s="46"/>
      <c r="OKR97" s="46"/>
      <c r="OKS97" s="46"/>
      <c r="OKT97" s="46"/>
      <c r="OKU97" s="46"/>
      <c r="OKV97" s="46"/>
      <c r="OKW97" s="46"/>
      <c r="OKX97" s="46"/>
      <c r="OKY97" s="46"/>
      <c r="OKZ97" s="46"/>
      <c r="OLA97" s="46"/>
      <c r="OLB97" s="46"/>
      <c r="OLC97" s="46"/>
      <c r="OLD97" s="46"/>
      <c r="OLE97" s="46"/>
      <c r="OLF97" s="46"/>
      <c r="OLG97" s="46"/>
      <c r="OLH97" s="46"/>
      <c r="OLI97" s="46"/>
      <c r="OLJ97" s="46"/>
      <c r="OLK97" s="46"/>
      <c r="OLL97" s="46"/>
      <c r="OLM97" s="46"/>
      <c r="OLN97" s="46"/>
      <c r="OLO97" s="46"/>
      <c r="OLP97" s="46"/>
      <c r="OLQ97" s="46"/>
      <c r="OLR97" s="46"/>
      <c r="OLS97" s="46"/>
      <c r="OLT97" s="46"/>
      <c r="OLU97" s="46"/>
      <c r="OLV97" s="46"/>
      <c r="OLW97" s="46"/>
      <c r="OLX97" s="46"/>
      <c r="OLY97" s="46"/>
      <c r="OLZ97" s="46"/>
      <c r="OMA97" s="46"/>
      <c r="OMB97" s="46"/>
      <c r="OMC97" s="46"/>
      <c r="OMD97" s="46"/>
      <c r="OME97" s="46"/>
      <c r="OMF97" s="46"/>
      <c r="OMG97" s="46"/>
      <c r="OMH97" s="46"/>
      <c r="OMI97" s="46"/>
      <c r="OMJ97" s="46"/>
      <c r="OMK97" s="46"/>
      <c r="OML97" s="46"/>
      <c r="OMM97" s="46"/>
      <c r="OMN97" s="46"/>
      <c r="OMO97" s="46"/>
      <c r="OMP97" s="46"/>
      <c r="OMQ97" s="46"/>
      <c r="OMR97" s="46"/>
      <c r="OMS97" s="46"/>
      <c r="OMT97" s="46"/>
      <c r="OMU97" s="46"/>
      <c r="OMV97" s="46"/>
      <c r="OMW97" s="46"/>
      <c r="OMX97" s="46"/>
      <c r="OMY97" s="46"/>
      <c r="OMZ97" s="46"/>
      <c r="ONA97" s="46"/>
      <c r="ONB97" s="46"/>
      <c r="ONC97" s="46"/>
      <c r="OND97" s="46"/>
      <c r="ONE97" s="46"/>
      <c r="ONF97" s="46"/>
      <c r="ONG97" s="46"/>
      <c r="ONH97" s="46"/>
      <c r="ONI97" s="46"/>
      <c r="ONJ97" s="46"/>
      <c r="ONK97" s="46"/>
      <c r="ONL97" s="46"/>
      <c r="ONM97" s="46"/>
      <c r="ONN97" s="46"/>
      <c r="ONO97" s="46"/>
      <c r="ONP97" s="46"/>
      <c r="ONQ97" s="46"/>
      <c r="ONR97" s="46"/>
      <c r="ONS97" s="46"/>
      <c r="ONT97" s="46"/>
      <c r="ONU97" s="46"/>
      <c r="ONV97" s="46"/>
      <c r="ONW97" s="46"/>
      <c r="ONX97" s="46"/>
      <c r="ONY97" s="46"/>
      <c r="ONZ97" s="46"/>
      <c r="OOA97" s="46"/>
      <c r="OOB97" s="46"/>
      <c r="OOC97" s="46"/>
      <c r="OOD97" s="46"/>
      <c r="OOE97" s="46"/>
      <c r="OOF97" s="46"/>
      <c r="OOG97" s="46"/>
      <c r="OOH97" s="46"/>
      <c r="OOI97" s="46"/>
      <c r="OOJ97" s="46"/>
      <c r="OOK97" s="46"/>
      <c r="OOL97" s="46"/>
      <c r="OOM97" s="46"/>
      <c r="OON97" s="46"/>
      <c r="OOO97" s="46"/>
      <c r="OOP97" s="46"/>
      <c r="OOQ97" s="46"/>
      <c r="OOR97" s="46"/>
      <c r="OOS97" s="46"/>
      <c r="OOT97" s="46"/>
      <c r="OOU97" s="46"/>
      <c r="OOV97" s="46"/>
      <c r="OOW97" s="46"/>
      <c r="OOX97" s="46"/>
      <c r="OOY97" s="46"/>
      <c r="OOZ97" s="46"/>
      <c r="OPA97" s="46"/>
      <c r="OPB97" s="46"/>
      <c r="OPC97" s="46"/>
      <c r="OPD97" s="46"/>
      <c r="OPE97" s="46"/>
      <c r="OPF97" s="46"/>
      <c r="OPG97" s="46"/>
      <c r="OPH97" s="46"/>
      <c r="OPI97" s="46"/>
      <c r="OPJ97" s="46"/>
      <c r="OPK97" s="46"/>
      <c r="OPL97" s="46"/>
      <c r="OPM97" s="46"/>
      <c r="OPN97" s="46"/>
      <c r="OPO97" s="46"/>
      <c r="OPP97" s="46"/>
      <c r="OPQ97" s="46"/>
      <c r="OPR97" s="46"/>
      <c r="OPS97" s="46"/>
      <c r="OPT97" s="46"/>
      <c r="OPU97" s="46"/>
      <c r="OPV97" s="46"/>
      <c r="OPW97" s="46"/>
      <c r="OPX97" s="46"/>
      <c r="OPY97" s="46"/>
      <c r="OPZ97" s="46"/>
      <c r="OQA97" s="46"/>
      <c r="OQB97" s="46"/>
      <c r="OQC97" s="46"/>
      <c r="OQD97" s="46"/>
      <c r="OQE97" s="46"/>
      <c r="OQF97" s="46"/>
      <c r="OQG97" s="46"/>
      <c r="OQH97" s="46"/>
      <c r="OQI97" s="46"/>
      <c r="OQJ97" s="46"/>
      <c r="OQK97" s="46"/>
      <c r="OQL97" s="46"/>
      <c r="OQM97" s="46"/>
      <c r="OQN97" s="46"/>
      <c r="OQO97" s="46"/>
      <c r="OQP97" s="46"/>
      <c r="OQQ97" s="46"/>
      <c r="OQR97" s="46"/>
      <c r="OQS97" s="46"/>
      <c r="OQT97" s="46"/>
      <c r="OQU97" s="46"/>
      <c r="OQV97" s="46"/>
      <c r="OQW97" s="46"/>
      <c r="OQX97" s="46"/>
      <c r="OQY97" s="46"/>
      <c r="OQZ97" s="46"/>
      <c r="ORA97" s="46"/>
      <c r="ORB97" s="46"/>
      <c r="ORC97" s="46"/>
      <c r="ORD97" s="46"/>
      <c r="ORE97" s="46"/>
      <c r="ORF97" s="46"/>
      <c r="ORG97" s="46"/>
      <c r="ORH97" s="46"/>
      <c r="ORI97" s="46"/>
      <c r="ORJ97" s="46"/>
      <c r="ORK97" s="46"/>
      <c r="ORL97" s="46"/>
      <c r="ORM97" s="46"/>
      <c r="ORN97" s="46"/>
      <c r="ORO97" s="46"/>
      <c r="ORP97" s="46"/>
      <c r="ORQ97" s="46"/>
      <c r="ORR97" s="46"/>
      <c r="ORS97" s="46"/>
      <c r="ORT97" s="46"/>
      <c r="ORU97" s="46"/>
      <c r="ORV97" s="46"/>
      <c r="ORW97" s="46"/>
      <c r="ORX97" s="46"/>
      <c r="ORY97" s="46"/>
      <c r="ORZ97" s="46"/>
      <c r="OSA97" s="46"/>
      <c r="OSB97" s="46"/>
      <c r="OSC97" s="46"/>
      <c r="OSD97" s="46"/>
      <c r="OSE97" s="46"/>
      <c r="OSF97" s="46"/>
      <c r="OSG97" s="46"/>
      <c r="OSH97" s="46"/>
      <c r="OSI97" s="46"/>
      <c r="OSJ97" s="46"/>
      <c r="OSK97" s="46"/>
      <c r="OSL97" s="46"/>
      <c r="OSM97" s="46"/>
      <c r="OSN97" s="46"/>
      <c r="OSO97" s="46"/>
      <c r="OSP97" s="46"/>
      <c r="OSQ97" s="46"/>
      <c r="OSR97" s="46"/>
      <c r="OSS97" s="46"/>
      <c r="OST97" s="46"/>
      <c r="OSU97" s="46"/>
      <c r="OSV97" s="46"/>
      <c r="OSW97" s="46"/>
      <c r="OSX97" s="46"/>
      <c r="OSY97" s="46"/>
      <c r="OSZ97" s="46"/>
      <c r="OTA97" s="46"/>
      <c r="OTB97" s="46"/>
      <c r="OTC97" s="46"/>
      <c r="OTD97" s="46"/>
      <c r="OTE97" s="46"/>
      <c r="OTF97" s="46"/>
      <c r="OTG97" s="46"/>
      <c r="OTH97" s="46"/>
      <c r="OTI97" s="46"/>
      <c r="OTJ97" s="46"/>
      <c r="OTK97" s="46"/>
      <c r="OTL97" s="46"/>
      <c r="OTM97" s="46"/>
      <c r="OTN97" s="46"/>
      <c r="OTO97" s="46"/>
      <c r="OTP97" s="46"/>
      <c r="OTQ97" s="46"/>
      <c r="OTR97" s="46"/>
      <c r="OTS97" s="46"/>
      <c r="OTT97" s="46"/>
      <c r="OTU97" s="46"/>
      <c r="OTV97" s="46"/>
      <c r="OTW97" s="46"/>
      <c r="OTX97" s="46"/>
      <c r="OTY97" s="46"/>
      <c r="OTZ97" s="46"/>
      <c r="OUA97" s="46"/>
      <c r="OUB97" s="46"/>
      <c r="OUC97" s="46"/>
      <c r="OUD97" s="46"/>
      <c r="OUE97" s="46"/>
      <c r="OUF97" s="46"/>
      <c r="OUG97" s="46"/>
      <c r="OUH97" s="46"/>
      <c r="OUI97" s="46"/>
      <c r="OUJ97" s="46"/>
      <c r="OUK97" s="46"/>
      <c r="OUL97" s="46"/>
      <c r="OUM97" s="46"/>
      <c r="OUN97" s="46"/>
      <c r="OUO97" s="46"/>
      <c r="OUP97" s="46"/>
      <c r="OUQ97" s="46"/>
      <c r="OUR97" s="46"/>
      <c r="OUS97" s="46"/>
      <c r="OUT97" s="46"/>
      <c r="OUU97" s="46"/>
      <c r="OUV97" s="46"/>
      <c r="OUW97" s="46"/>
      <c r="OUX97" s="46"/>
      <c r="OUY97" s="46"/>
      <c r="OUZ97" s="46"/>
      <c r="OVA97" s="46"/>
      <c r="OVB97" s="46"/>
      <c r="OVC97" s="46"/>
      <c r="OVD97" s="46"/>
      <c r="OVE97" s="46"/>
      <c r="OVF97" s="46"/>
      <c r="OVG97" s="46"/>
      <c r="OVH97" s="46"/>
      <c r="OVI97" s="46"/>
      <c r="OVJ97" s="46"/>
      <c r="OVK97" s="46"/>
      <c r="OVL97" s="46"/>
      <c r="OVM97" s="46"/>
      <c r="OVN97" s="46"/>
      <c r="OVO97" s="46"/>
      <c r="OVP97" s="46"/>
      <c r="OVQ97" s="46"/>
      <c r="OVR97" s="46"/>
      <c r="OVS97" s="46"/>
      <c r="OVT97" s="46"/>
      <c r="OVU97" s="46"/>
      <c r="OVV97" s="46"/>
      <c r="OVW97" s="46"/>
      <c r="OVX97" s="46"/>
      <c r="OVY97" s="46"/>
      <c r="OVZ97" s="46"/>
      <c r="OWA97" s="46"/>
      <c r="OWB97" s="46"/>
      <c r="OWC97" s="46"/>
      <c r="OWD97" s="46"/>
      <c r="OWE97" s="46"/>
      <c r="OWF97" s="46"/>
      <c r="OWG97" s="46"/>
      <c r="OWH97" s="46"/>
      <c r="OWI97" s="46"/>
      <c r="OWJ97" s="46"/>
      <c r="OWK97" s="46"/>
      <c r="OWL97" s="46"/>
      <c r="OWM97" s="46"/>
      <c r="OWN97" s="46"/>
      <c r="OWO97" s="46"/>
      <c r="OWP97" s="46"/>
      <c r="OWQ97" s="46"/>
      <c r="OWR97" s="46"/>
      <c r="OWS97" s="46"/>
      <c r="OWT97" s="46"/>
      <c r="OWU97" s="46"/>
      <c r="OWV97" s="46"/>
      <c r="OWW97" s="46"/>
      <c r="OWX97" s="46"/>
      <c r="OWY97" s="46"/>
      <c r="OWZ97" s="46"/>
      <c r="OXA97" s="46"/>
      <c r="OXB97" s="46"/>
      <c r="OXC97" s="46"/>
      <c r="OXD97" s="46"/>
      <c r="OXE97" s="46"/>
      <c r="OXF97" s="46"/>
      <c r="OXG97" s="46"/>
      <c r="OXH97" s="46"/>
      <c r="OXI97" s="46"/>
      <c r="OXJ97" s="46"/>
      <c r="OXK97" s="46"/>
      <c r="OXL97" s="46"/>
      <c r="OXM97" s="46"/>
      <c r="OXN97" s="46"/>
      <c r="OXO97" s="46"/>
      <c r="OXP97" s="46"/>
      <c r="OXQ97" s="46"/>
      <c r="OXR97" s="46"/>
      <c r="OXS97" s="46"/>
      <c r="OXT97" s="46"/>
      <c r="OXU97" s="46"/>
      <c r="OXV97" s="46"/>
      <c r="OXW97" s="46"/>
      <c r="OXX97" s="46"/>
      <c r="OXY97" s="46"/>
      <c r="OXZ97" s="46"/>
      <c r="OYA97" s="46"/>
      <c r="OYB97" s="46"/>
      <c r="OYC97" s="46"/>
      <c r="OYD97" s="46"/>
      <c r="OYE97" s="46"/>
      <c r="OYF97" s="46"/>
      <c r="OYG97" s="46"/>
      <c r="OYH97" s="46"/>
      <c r="OYI97" s="46"/>
      <c r="OYJ97" s="46"/>
      <c r="OYK97" s="46"/>
      <c r="OYL97" s="46"/>
      <c r="OYM97" s="46"/>
      <c r="OYN97" s="46"/>
      <c r="OYO97" s="46"/>
      <c r="OYP97" s="46"/>
      <c r="OYQ97" s="46"/>
      <c r="OYR97" s="46"/>
      <c r="OYS97" s="46"/>
      <c r="OYT97" s="46"/>
      <c r="OYU97" s="46"/>
      <c r="OYV97" s="46"/>
      <c r="OYW97" s="46"/>
      <c r="OYX97" s="46"/>
      <c r="OYY97" s="46"/>
      <c r="OYZ97" s="46"/>
      <c r="OZA97" s="46"/>
      <c r="OZB97" s="46"/>
      <c r="OZC97" s="46"/>
      <c r="OZD97" s="46"/>
      <c r="OZE97" s="46"/>
      <c r="OZF97" s="46"/>
      <c r="OZG97" s="46"/>
      <c r="OZH97" s="46"/>
      <c r="OZI97" s="46"/>
      <c r="OZJ97" s="46"/>
      <c r="OZK97" s="46"/>
      <c r="OZL97" s="46"/>
      <c r="OZM97" s="46"/>
      <c r="OZN97" s="46"/>
      <c r="OZO97" s="46"/>
      <c r="OZP97" s="46"/>
      <c r="OZQ97" s="46"/>
      <c r="OZR97" s="46"/>
      <c r="OZS97" s="46"/>
      <c r="OZT97" s="46"/>
      <c r="OZU97" s="46"/>
      <c r="OZV97" s="46"/>
      <c r="OZW97" s="46"/>
      <c r="OZX97" s="46"/>
      <c r="OZY97" s="46"/>
      <c r="OZZ97" s="46"/>
      <c r="PAA97" s="46"/>
      <c r="PAB97" s="46"/>
      <c r="PAC97" s="46"/>
      <c r="PAD97" s="46"/>
      <c r="PAE97" s="46"/>
      <c r="PAF97" s="46"/>
      <c r="PAG97" s="46"/>
      <c r="PAH97" s="46"/>
      <c r="PAI97" s="46"/>
      <c r="PAJ97" s="46"/>
      <c r="PAK97" s="46"/>
      <c r="PAL97" s="46"/>
      <c r="PAM97" s="46"/>
      <c r="PAN97" s="46"/>
      <c r="PAO97" s="46"/>
      <c r="PAP97" s="46"/>
      <c r="PAQ97" s="46"/>
      <c r="PAR97" s="46"/>
      <c r="PAS97" s="46"/>
      <c r="PAT97" s="46"/>
      <c r="PAU97" s="46"/>
      <c r="PAV97" s="46"/>
      <c r="PAW97" s="46"/>
      <c r="PAX97" s="46"/>
      <c r="PAY97" s="46"/>
      <c r="PAZ97" s="46"/>
      <c r="PBA97" s="46"/>
      <c r="PBB97" s="46"/>
      <c r="PBC97" s="46"/>
      <c r="PBD97" s="46"/>
      <c r="PBE97" s="46"/>
      <c r="PBF97" s="46"/>
      <c r="PBG97" s="46"/>
      <c r="PBH97" s="46"/>
      <c r="PBI97" s="46"/>
      <c r="PBJ97" s="46"/>
      <c r="PBK97" s="46"/>
      <c r="PBL97" s="46"/>
      <c r="PBM97" s="46"/>
      <c r="PBN97" s="46"/>
      <c r="PBO97" s="46"/>
      <c r="PBP97" s="46"/>
      <c r="PBQ97" s="46"/>
      <c r="PBR97" s="46"/>
      <c r="PBS97" s="46"/>
      <c r="PBT97" s="46"/>
      <c r="PBU97" s="46"/>
      <c r="PBV97" s="46"/>
      <c r="PBW97" s="46"/>
      <c r="PBX97" s="46"/>
      <c r="PBY97" s="46"/>
      <c r="PBZ97" s="46"/>
      <c r="PCA97" s="46"/>
      <c r="PCB97" s="46"/>
      <c r="PCC97" s="46"/>
      <c r="PCD97" s="46"/>
      <c r="PCE97" s="46"/>
      <c r="PCF97" s="46"/>
      <c r="PCG97" s="46"/>
      <c r="PCH97" s="46"/>
      <c r="PCI97" s="46"/>
      <c r="PCJ97" s="46"/>
      <c r="PCK97" s="46"/>
      <c r="PCL97" s="46"/>
      <c r="PCM97" s="46"/>
      <c r="PCN97" s="46"/>
      <c r="PCO97" s="46"/>
      <c r="PCP97" s="46"/>
      <c r="PCQ97" s="46"/>
      <c r="PCR97" s="46"/>
      <c r="PCS97" s="46"/>
      <c r="PCT97" s="46"/>
      <c r="PCU97" s="46"/>
      <c r="PCV97" s="46"/>
      <c r="PCW97" s="46"/>
      <c r="PCX97" s="46"/>
      <c r="PCY97" s="46"/>
      <c r="PCZ97" s="46"/>
      <c r="PDA97" s="46"/>
      <c r="PDB97" s="46"/>
      <c r="PDC97" s="46"/>
      <c r="PDD97" s="46"/>
      <c r="PDE97" s="46"/>
      <c r="PDF97" s="46"/>
      <c r="PDG97" s="46"/>
      <c r="PDH97" s="46"/>
      <c r="PDI97" s="46"/>
      <c r="PDJ97" s="46"/>
      <c r="PDK97" s="46"/>
      <c r="PDL97" s="46"/>
      <c r="PDM97" s="46"/>
      <c r="PDN97" s="46"/>
      <c r="PDO97" s="46"/>
      <c r="PDP97" s="46"/>
      <c r="PDQ97" s="46"/>
      <c r="PDR97" s="46"/>
      <c r="PDS97" s="46"/>
      <c r="PDT97" s="46"/>
      <c r="PDU97" s="46"/>
      <c r="PDV97" s="46"/>
      <c r="PDW97" s="46"/>
      <c r="PDX97" s="46"/>
      <c r="PDY97" s="46"/>
      <c r="PDZ97" s="46"/>
      <c r="PEA97" s="46"/>
      <c r="PEB97" s="46"/>
      <c r="PEC97" s="46"/>
      <c r="PED97" s="46"/>
      <c r="PEE97" s="46"/>
      <c r="PEF97" s="46"/>
      <c r="PEG97" s="46"/>
      <c r="PEH97" s="46"/>
      <c r="PEI97" s="46"/>
      <c r="PEJ97" s="46"/>
      <c r="PEK97" s="46"/>
      <c r="PEL97" s="46"/>
      <c r="PEM97" s="46"/>
      <c r="PEN97" s="46"/>
      <c r="PEO97" s="46"/>
      <c r="PEP97" s="46"/>
      <c r="PEQ97" s="46"/>
      <c r="PER97" s="46"/>
      <c r="PES97" s="46"/>
      <c r="PET97" s="46"/>
      <c r="PEU97" s="46"/>
      <c r="PEV97" s="46"/>
      <c r="PEW97" s="46"/>
      <c r="PEX97" s="46"/>
      <c r="PEY97" s="46"/>
      <c r="PEZ97" s="46"/>
      <c r="PFA97" s="46"/>
      <c r="PFB97" s="46"/>
      <c r="PFC97" s="46"/>
      <c r="PFD97" s="46"/>
      <c r="PFE97" s="46"/>
      <c r="PFF97" s="46"/>
      <c r="PFG97" s="46"/>
      <c r="PFH97" s="46"/>
      <c r="PFI97" s="46"/>
      <c r="PFJ97" s="46"/>
      <c r="PFK97" s="46"/>
      <c r="PFL97" s="46"/>
      <c r="PFM97" s="46"/>
      <c r="PFN97" s="46"/>
      <c r="PFO97" s="46"/>
      <c r="PFP97" s="46"/>
      <c r="PFQ97" s="46"/>
      <c r="PFR97" s="46"/>
      <c r="PFS97" s="46"/>
      <c r="PFT97" s="46"/>
      <c r="PFU97" s="46"/>
      <c r="PFV97" s="46"/>
      <c r="PFW97" s="46"/>
      <c r="PFX97" s="46"/>
      <c r="PFY97" s="46"/>
      <c r="PFZ97" s="46"/>
      <c r="PGA97" s="46"/>
      <c r="PGB97" s="46"/>
      <c r="PGC97" s="46"/>
      <c r="PGD97" s="46"/>
      <c r="PGE97" s="46"/>
      <c r="PGF97" s="46"/>
      <c r="PGG97" s="46"/>
      <c r="PGH97" s="46"/>
      <c r="PGI97" s="46"/>
      <c r="PGJ97" s="46"/>
      <c r="PGK97" s="46"/>
      <c r="PGL97" s="46"/>
      <c r="PGM97" s="46"/>
      <c r="PGN97" s="46"/>
      <c r="PGO97" s="46"/>
      <c r="PGP97" s="46"/>
      <c r="PGQ97" s="46"/>
      <c r="PGR97" s="46"/>
      <c r="PGS97" s="46"/>
      <c r="PGT97" s="46"/>
      <c r="PGU97" s="46"/>
      <c r="PGV97" s="46"/>
      <c r="PGW97" s="46"/>
      <c r="PGX97" s="46"/>
      <c r="PGY97" s="46"/>
      <c r="PGZ97" s="46"/>
      <c r="PHA97" s="46"/>
      <c r="PHB97" s="46"/>
      <c r="PHC97" s="46"/>
      <c r="PHD97" s="46"/>
      <c r="PHE97" s="46"/>
      <c r="PHF97" s="46"/>
      <c r="PHG97" s="46"/>
      <c r="PHH97" s="46"/>
      <c r="PHI97" s="46"/>
      <c r="PHJ97" s="46"/>
      <c r="PHK97" s="46"/>
      <c r="PHL97" s="46"/>
      <c r="PHM97" s="46"/>
      <c r="PHN97" s="46"/>
      <c r="PHO97" s="46"/>
      <c r="PHP97" s="46"/>
      <c r="PHQ97" s="46"/>
      <c r="PHR97" s="46"/>
      <c r="PHS97" s="46"/>
      <c r="PHT97" s="46"/>
      <c r="PHU97" s="46"/>
      <c r="PHV97" s="46"/>
      <c r="PHW97" s="46"/>
      <c r="PHX97" s="46"/>
      <c r="PHY97" s="46"/>
      <c r="PHZ97" s="46"/>
      <c r="PIA97" s="46"/>
      <c r="PIB97" s="46"/>
      <c r="PIC97" s="46"/>
      <c r="PID97" s="46"/>
      <c r="PIE97" s="46"/>
      <c r="PIF97" s="46"/>
      <c r="PIG97" s="46"/>
      <c r="PIH97" s="46"/>
      <c r="PII97" s="46"/>
      <c r="PIJ97" s="46"/>
      <c r="PIK97" s="46"/>
      <c r="PIL97" s="46"/>
      <c r="PIM97" s="46"/>
      <c r="PIN97" s="46"/>
      <c r="PIO97" s="46"/>
      <c r="PIP97" s="46"/>
      <c r="PIQ97" s="46"/>
      <c r="PIR97" s="46"/>
      <c r="PIS97" s="46"/>
      <c r="PIT97" s="46"/>
      <c r="PIU97" s="46"/>
      <c r="PIV97" s="46"/>
      <c r="PIW97" s="46"/>
      <c r="PIX97" s="46"/>
      <c r="PIY97" s="46"/>
      <c r="PIZ97" s="46"/>
      <c r="PJA97" s="46"/>
      <c r="PJB97" s="46"/>
      <c r="PJC97" s="46"/>
      <c r="PJD97" s="46"/>
      <c r="PJE97" s="46"/>
      <c r="PJF97" s="46"/>
      <c r="PJG97" s="46"/>
      <c r="PJH97" s="46"/>
      <c r="PJI97" s="46"/>
      <c r="PJJ97" s="46"/>
      <c r="PJK97" s="46"/>
      <c r="PJL97" s="46"/>
      <c r="PJM97" s="46"/>
      <c r="PJN97" s="46"/>
      <c r="PJO97" s="46"/>
      <c r="PJP97" s="46"/>
      <c r="PJQ97" s="46"/>
      <c r="PJR97" s="46"/>
      <c r="PJS97" s="46"/>
      <c r="PJT97" s="46"/>
      <c r="PJU97" s="46"/>
      <c r="PJV97" s="46"/>
      <c r="PJW97" s="46"/>
      <c r="PJX97" s="46"/>
      <c r="PJY97" s="46"/>
      <c r="PJZ97" s="46"/>
      <c r="PKA97" s="46"/>
      <c r="PKB97" s="46"/>
      <c r="PKC97" s="46"/>
      <c r="PKD97" s="46"/>
      <c r="PKE97" s="46"/>
      <c r="PKF97" s="46"/>
      <c r="PKG97" s="46"/>
      <c r="PKH97" s="46"/>
      <c r="PKI97" s="46"/>
      <c r="PKJ97" s="46"/>
      <c r="PKK97" s="46"/>
      <c r="PKL97" s="46"/>
      <c r="PKM97" s="46"/>
      <c r="PKN97" s="46"/>
      <c r="PKO97" s="46"/>
      <c r="PKP97" s="46"/>
      <c r="PKQ97" s="46"/>
      <c r="PKR97" s="46"/>
      <c r="PKS97" s="46"/>
      <c r="PKT97" s="46"/>
      <c r="PKU97" s="46"/>
      <c r="PKV97" s="46"/>
      <c r="PKW97" s="46"/>
      <c r="PKX97" s="46"/>
      <c r="PKY97" s="46"/>
      <c r="PKZ97" s="46"/>
      <c r="PLA97" s="46"/>
      <c r="PLB97" s="46"/>
      <c r="PLC97" s="46"/>
      <c r="PLD97" s="46"/>
      <c r="PLE97" s="46"/>
      <c r="PLF97" s="46"/>
      <c r="PLG97" s="46"/>
      <c r="PLH97" s="46"/>
      <c r="PLI97" s="46"/>
      <c r="PLJ97" s="46"/>
      <c r="PLK97" s="46"/>
      <c r="PLL97" s="46"/>
      <c r="PLM97" s="46"/>
      <c r="PLN97" s="46"/>
      <c r="PLO97" s="46"/>
      <c r="PLP97" s="46"/>
      <c r="PLQ97" s="46"/>
      <c r="PLR97" s="46"/>
      <c r="PLS97" s="46"/>
      <c r="PLT97" s="46"/>
      <c r="PLU97" s="46"/>
      <c r="PLV97" s="46"/>
      <c r="PLW97" s="46"/>
      <c r="PLX97" s="46"/>
      <c r="PLY97" s="46"/>
      <c r="PLZ97" s="46"/>
      <c r="PMA97" s="46"/>
      <c r="PMB97" s="46"/>
      <c r="PMC97" s="46"/>
      <c r="PMD97" s="46"/>
      <c r="PME97" s="46"/>
      <c r="PMF97" s="46"/>
      <c r="PMG97" s="46"/>
      <c r="PMH97" s="46"/>
      <c r="PMI97" s="46"/>
      <c r="PMJ97" s="46"/>
      <c r="PMK97" s="46"/>
      <c r="PML97" s="46"/>
      <c r="PMM97" s="46"/>
      <c r="PMN97" s="46"/>
      <c r="PMO97" s="46"/>
      <c r="PMP97" s="46"/>
      <c r="PMQ97" s="46"/>
      <c r="PMR97" s="46"/>
      <c r="PMS97" s="46"/>
      <c r="PMT97" s="46"/>
      <c r="PMU97" s="46"/>
      <c r="PMV97" s="46"/>
      <c r="PMW97" s="46"/>
      <c r="PMX97" s="46"/>
      <c r="PMY97" s="46"/>
      <c r="PMZ97" s="46"/>
      <c r="PNA97" s="46"/>
      <c r="PNB97" s="46"/>
      <c r="PNC97" s="46"/>
      <c r="PND97" s="46"/>
      <c r="PNE97" s="46"/>
      <c r="PNF97" s="46"/>
      <c r="PNG97" s="46"/>
      <c r="PNH97" s="46"/>
      <c r="PNI97" s="46"/>
      <c r="PNJ97" s="46"/>
      <c r="PNK97" s="46"/>
      <c r="PNL97" s="46"/>
      <c r="PNM97" s="46"/>
      <c r="PNN97" s="46"/>
      <c r="PNO97" s="46"/>
      <c r="PNP97" s="46"/>
      <c r="PNQ97" s="46"/>
      <c r="PNR97" s="46"/>
      <c r="PNS97" s="46"/>
      <c r="PNT97" s="46"/>
      <c r="PNU97" s="46"/>
      <c r="PNV97" s="46"/>
      <c r="PNW97" s="46"/>
      <c r="PNX97" s="46"/>
      <c r="PNY97" s="46"/>
      <c r="PNZ97" s="46"/>
      <c r="POA97" s="46"/>
      <c r="POB97" s="46"/>
      <c r="POC97" s="46"/>
      <c r="POD97" s="46"/>
      <c r="POE97" s="46"/>
      <c r="POF97" s="46"/>
      <c r="POG97" s="46"/>
      <c r="POH97" s="46"/>
      <c r="POI97" s="46"/>
      <c r="POJ97" s="46"/>
      <c r="POK97" s="46"/>
      <c r="POL97" s="46"/>
      <c r="POM97" s="46"/>
      <c r="PON97" s="46"/>
      <c r="POO97" s="46"/>
      <c r="POP97" s="46"/>
      <c r="POQ97" s="46"/>
      <c r="POR97" s="46"/>
      <c r="POS97" s="46"/>
      <c r="POT97" s="46"/>
      <c r="POU97" s="46"/>
      <c r="POV97" s="46"/>
      <c r="POW97" s="46"/>
      <c r="POX97" s="46"/>
      <c r="POY97" s="46"/>
      <c r="POZ97" s="46"/>
      <c r="PPA97" s="46"/>
      <c r="PPB97" s="46"/>
      <c r="PPC97" s="46"/>
      <c r="PPD97" s="46"/>
      <c r="PPE97" s="46"/>
      <c r="PPF97" s="46"/>
      <c r="PPG97" s="46"/>
      <c r="PPH97" s="46"/>
      <c r="PPI97" s="46"/>
      <c r="PPJ97" s="46"/>
      <c r="PPK97" s="46"/>
      <c r="PPL97" s="46"/>
      <c r="PPM97" s="46"/>
      <c r="PPN97" s="46"/>
      <c r="PPO97" s="46"/>
      <c r="PPP97" s="46"/>
      <c r="PPQ97" s="46"/>
      <c r="PPR97" s="46"/>
      <c r="PPS97" s="46"/>
      <c r="PPT97" s="46"/>
      <c r="PPU97" s="46"/>
      <c r="PPV97" s="46"/>
      <c r="PPW97" s="46"/>
      <c r="PPX97" s="46"/>
      <c r="PPY97" s="46"/>
      <c r="PPZ97" s="46"/>
      <c r="PQA97" s="46"/>
      <c r="PQB97" s="46"/>
      <c r="PQC97" s="46"/>
      <c r="PQD97" s="46"/>
      <c r="PQE97" s="46"/>
      <c r="PQF97" s="46"/>
      <c r="PQG97" s="46"/>
      <c r="PQH97" s="46"/>
      <c r="PQI97" s="46"/>
      <c r="PQJ97" s="46"/>
      <c r="PQK97" s="46"/>
      <c r="PQL97" s="46"/>
      <c r="PQM97" s="46"/>
      <c r="PQN97" s="46"/>
      <c r="PQO97" s="46"/>
      <c r="PQP97" s="46"/>
      <c r="PQQ97" s="46"/>
      <c r="PQR97" s="46"/>
      <c r="PQS97" s="46"/>
      <c r="PQT97" s="46"/>
      <c r="PQU97" s="46"/>
      <c r="PQV97" s="46"/>
      <c r="PQW97" s="46"/>
      <c r="PQX97" s="46"/>
      <c r="PQY97" s="46"/>
      <c r="PQZ97" s="46"/>
      <c r="PRA97" s="46"/>
      <c r="PRB97" s="46"/>
      <c r="PRC97" s="46"/>
      <c r="PRD97" s="46"/>
      <c r="PRE97" s="46"/>
      <c r="PRF97" s="46"/>
      <c r="PRG97" s="46"/>
      <c r="PRH97" s="46"/>
      <c r="PRI97" s="46"/>
      <c r="PRJ97" s="46"/>
      <c r="PRK97" s="46"/>
      <c r="PRL97" s="46"/>
      <c r="PRM97" s="46"/>
      <c r="PRN97" s="46"/>
      <c r="PRO97" s="46"/>
      <c r="PRP97" s="46"/>
      <c r="PRQ97" s="46"/>
      <c r="PRR97" s="46"/>
      <c r="PRS97" s="46"/>
      <c r="PRT97" s="46"/>
      <c r="PRU97" s="46"/>
      <c r="PRV97" s="46"/>
      <c r="PRW97" s="46"/>
      <c r="PRX97" s="46"/>
      <c r="PRY97" s="46"/>
      <c r="PRZ97" s="46"/>
      <c r="PSA97" s="46"/>
      <c r="PSB97" s="46"/>
      <c r="PSC97" s="46"/>
      <c r="PSD97" s="46"/>
      <c r="PSE97" s="46"/>
      <c r="PSF97" s="46"/>
      <c r="PSG97" s="46"/>
      <c r="PSH97" s="46"/>
      <c r="PSI97" s="46"/>
      <c r="PSJ97" s="46"/>
      <c r="PSK97" s="46"/>
      <c r="PSL97" s="46"/>
      <c r="PSM97" s="46"/>
      <c r="PSN97" s="46"/>
      <c r="PSO97" s="46"/>
      <c r="PSP97" s="46"/>
      <c r="PSQ97" s="46"/>
      <c r="PSR97" s="46"/>
      <c r="PSS97" s="46"/>
      <c r="PST97" s="46"/>
      <c r="PSU97" s="46"/>
      <c r="PSV97" s="46"/>
      <c r="PSW97" s="46"/>
      <c r="PSX97" s="46"/>
      <c r="PSY97" s="46"/>
      <c r="PSZ97" s="46"/>
      <c r="PTA97" s="46"/>
      <c r="PTB97" s="46"/>
      <c r="PTC97" s="46"/>
      <c r="PTD97" s="46"/>
      <c r="PTE97" s="46"/>
      <c r="PTF97" s="46"/>
      <c r="PTG97" s="46"/>
      <c r="PTH97" s="46"/>
      <c r="PTI97" s="46"/>
      <c r="PTJ97" s="46"/>
      <c r="PTK97" s="46"/>
      <c r="PTL97" s="46"/>
      <c r="PTM97" s="46"/>
      <c r="PTN97" s="46"/>
      <c r="PTO97" s="46"/>
      <c r="PTP97" s="46"/>
      <c r="PTQ97" s="46"/>
      <c r="PTR97" s="46"/>
      <c r="PTS97" s="46"/>
      <c r="PTT97" s="46"/>
      <c r="PTU97" s="46"/>
      <c r="PTV97" s="46"/>
      <c r="PTW97" s="46"/>
      <c r="PTX97" s="46"/>
      <c r="PTY97" s="46"/>
      <c r="PTZ97" s="46"/>
      <c r="PUA97" s="46"/>
      <c r="PUB97" s="46"/>
      <c r="PUC97" s="46"/>
      <c r="PUD97" s="46"/>
      <c r="PUE97" s="46"/>
      <c r="PUF97" s="46"/>
      <c r="PUG97" s="46"/>
      <c r="PUH97" s="46"/>
      <c r="PUI97" s="46"/>
      <c r="PUJ97" s="46"/>
      <c r="PUK97" s="46"/>
      <c r="PUL97" s="46"/>
      <c r="PUM97" s="46"/>
      <c r="PUN97" s="46"/>
      <c r="PUO97" s="46"/>
      <c r="PUP97" s="46"/>
      <c r="PUQ97" s="46"/>
      <c r="PUR97" s="46"/>
      <c r="PUS97" s="46"/>
      <c r="PUT97" s="46"/>
      <c r="PUU97" s="46"/>
      <c r="PUV97" s="46"/>
      <c r="PUW97" s="46"/>
      <c r="PUX97" s="46"/>
      <c r="PUY97" s="46"/>
      <c r="PUZ97" s="46"/>
      <c r="PVA97" s="46"/>
      <c r="PVB97" s="46"/>
      <c r="PVC97" s="46"/>
      <c r="PVD97" s="46"/>
      <c r="PVE97" s="46"/>
      <c r="PVF97" s="46"/>
      <c r="PVG97" s="46"/>
      <c r="PVH97" s="46"/>
      <c r="PVI97" s="46"/>
      <c r="PVJ97" s="46"/>
      <c r="PVK97" s="46"/>
      <c r="PVL97" s="46"/>
      <c r="PVM97" s="46"/>
      <c r="PVN97" s="46"/>
      <c r="PVO97" s="46"/>
      <c r="PVP97" s="46"/>
      <c r="PVQ97" s="46"/>
      <c r="PVR97" s="46"/>
      <c r="PVS97" s="46"/>
      <c r="PVT97" s="46"/>
      <c r="PVU97" s="46"/>
      <c r="PVV97" s="46"/>
      <c r="PVW97" s="46"/>
      <c r="PVX97" s="46"/>
      <c r="PVY97" s="46"/>
      <c r="PVZ97" s="46"/>
      <c r="PWA97" s="46"/>
      <c r="PWB97" s="46"/>
      <c r="PWC97" s="46"/>
      <c r="PWD97" s="46"/>
      <c r="PWE97" s="46"/>
      <c r="PWF97" s="46"/>
      <c r="PWG97" s="46"/>
      <c r="PWH97" s="46"/>
      <c r="PWI97" s="46"/>
      <c r="PWJ97" s="46"/>
      <c r="PWK97" s="46"/>
      <c r="PWL97" s="46"/>
      <c r="PWM97" s="46"/>
      <c r="PWN97" s="46"/>
      <c r="PWO97" s="46"/>
      <c r="PWP97" s="46"/>
      <c r="PWQ97" s="46"/>
      <c r="PWR97" s="46"/>
      <c r="PWS97" s="46"/>
      <c r="PWT97" s="46"/>
      <c r="PWU97" s="46"/>
      <c r="PWV97" s="46"/>
      <c r="PWW97" s="46"/>
      <c r="PWX97" s="46"/>
      <c r="PWY97" s="46"/>
      <c r="PWZ97" s="46"/>
      <c r="PXA97" s="46"/>
      <c r="PXB97" s="46"/>
      <c r="PXC97" s="46"/>
      <c r="PXD97" s="46"/>
      <c r="PXE97" s="46"/>
      <c r="PXF97" s="46"/>
      <c r="PXG97" s="46"/>
      <c r="PXH97" s="46"/>
      <c r="PXI97" s="46"/>
      <c r="PXJ97" s="46"/>
      <c r="PXK97" s="46"/>
      <c r="PXL97" s="46"/>
      <c r="PXM97" s="46"/>
      <c r="PXN97" s="46"/>
      <c r="PXO97" s="46"/>
      <c r="PXP97" s="46"/>
      <c r="PXQ97" s="46"/>
      <c r="PXR97" s="46"/>
      <c r="PXS97" s="46"/>
      <c r="PXT97" s="46"/>
      <c r="PXU97" s="46"/>
      <c r="PXV97" s="46"/>
      <c r="PXW97" s="46"/>
      <c r="PXX97" s="46"/>
      <c r="PXY97" s="46"/>
      <c r="PXZ97" s="46"/>
      <c r="PYA97" s="46"/>
      <c r="PYB97" s="46"/>
      <c r="PYC97" s="46"/>
      <c r="PYD97" s="46"/>
      <c r="PYE97" s="46"/>
      <c r="PYF97" s="46"/>
      <c r="PYG97" s="46"/>
      <c r="PYH97" s="46"/>
      <c r="PYI97" s="46"/>
      <c r="PYJ97" s="46"/>
      <c r="PYK97" s="46"/>
      <c r="PYL97" s="46"/>
      <c r="PYM97" s="46"/>
      <c r="PYN97" s="46"/>
      <c r="PYO97" s="46"/>
      <c r="PYP97" s="46"/>
      <c r="PYQ97" s="46"/>
      <c r="PYR97" s="46"/>
      <c r="PYS97" s="46"/>
      <c r="PYT97" s="46"/>
      <c r="PYU97" s="46"/>
      <c r="PYV97" s="46"/>
      <c r="PYW97" s="46"/>
      <c r="PYX97" s="46"/>
      <c r="PYY97" s="46"/>
      <c r="PYZ97" s="46"/>
      <c r="PZA97" s="46"/>
      <c r="PZB97" s="46"/>
      <c r="PZC97" s="46"/>
      <c r="PZD97" s="46"/>
      <c r="PZE97" s="46"/>
      <c r="PZF97" s="46"/>
      <c r="PZG97" s="46"/>
      <c r="PZH97" s="46"/>
      <c r="PZI97" s="46"/>
      <c r="PZJ97" s="46"/>
      <c r="PZK97" s="46"/>
      <c r="PZL97" s="46"/>
      <c r="PZM97" s="46"/>
      <c r="PZN97" s="46"/>
      <c r="PZO97" s="46"/>
      <c r="PZP97" s="46"/>
      <c r="PZQ97" s="46"/>
      <c r="PZR97" s="46"/>
      <c r="PZS97" s="46"/>
      <c r="PZT97" s="46"/>
      <c r="PZU97" s="46"/>
      <c r="PZV97" s="46"/>
      <c r="PZW97" s="46"/>
      <c r="PZX97" s="46"/>
      <c r="PZY97" s="46"/>
      <c r="PZZ97" s="46"/>
      <c r="QAA97" s="46"/>
      <c r="QAB97" s="46"/>
      <c r="QAC97" s="46"/>
      <c r="QAD97" s="46"/>
      <c r="QAE97" s="46"/>
      <c r="QAF97" s="46"/>
      <c r="QAG97" s="46"/>
      <c r="QAH97" s="46"/>
      <c r="QAI97" s="46"/>
      <c r="QAJ97" s="46"/>
      <c r="QAK97" s="46"/>
      <c r="QAL97" s="46"/>
      <c r="QAM97" s="46"/>
      <c r="QAN97" s="46"/>
      <c r="QAO97" s="46"/>
      <c r="QAP97" s="46"/>
      <c r="QAQ97" s="46"/>
      <c r="QAR97" s="46"/>
      <c r="QAS97" s="46"/>
      <c r="QAT97" s="46"/>
      <c r="QAU97" s="46"/>
      <c r="QAV97" s="46"/>
      <c r="QAW97" s="46"/>
      <c r="QAX97" s="46"/>
      <c r="QAY97" s="46"/>
      <c r="QAZ97" s="46"/>
      <c r="QBA97" s="46"/>
      <c r="QBB97" s="46"/>
      <c r="QBC97" s="46"/>
      <c r="QBD97" s="46"/>
      <c r="QBE97" s="46"/>
      <c r="QBF97" s="46"/>
      <c r="QBG97" s="46"/>
      <c r="QBH97" s="46"/>
      <c r="QBI97" s="46"/>
      <c r="QBJ97" s="46"/>
      <c r="QBK97" s="46"/>
      <c r="QBL97" s="46"/>
      <c r="QBM97" s="46"/>
      <c r="QBN97" s="46"/>
      <c r="QBO97" s="46"/>
      <c r="QBP97" s="46"/>
      <c r="QBQ97" s="46"/>
      <c r="QBR97" s="46"/>
      <c r="QBS97" s="46"/>
      <c r="QBT97" s="46"/>
      <c r="QBU97" s="46"/>
      <c r="QBV97" s="46"/>
      <c r="QBW97" s="46"/>
      <c r="QBX97" s="46"/>
      <c r="QBY97" s="46"/>
      <c r="QBZ97" s="46"/>
      <c r="QCA97" s="46"/>
      <c r="QCB97" s="46"/>
      <c r="QCC97" s="46"/>
      <c r="QCD97" s="46"/>
      <c r="QCE97" s="46"/>
      <c r="QCF97" s="46"/>
      <c r="QCG97" s="46"/>
      <c r="QCH97" s="46"/>
      <c r="QCI97" s="46"/>
      <c r="QCJ97" s="46"/>
      <c r="QCK97" s="46"/>
      <c r="QCL97" s="46"/>
      <c r="QCM97" s="46"/>
      <c r="QCN97" s="46"/>
      <c r="QCO97" s="46"/>
      <c r="QCP97" s="46"/>
      <c r="QCQ97" s="46"/>
      <c r="QCR97" s="46"/>
      <c r="QCS97" s="46"/>
      <c r="QCT97" s="46"/>
      <c r="QCU97" s="46"/>
      <c r="QCV97" s="46"/>
      <c r="QCW97" s="46"/>
      <c r="QCX97" s="46"/>
      <c r="QCY97" s="46"/>
      <c r="QCZ97" s="46"/>
      <c r="QDA97" s="46"/>
      <c r="QDB97" s="46"/>
      <c r="QDC97" s="46"/>
      <c r="QDD97" s="46"/>
      <c r="QDE97" s="46"/>
      <c r="QDF97" s="46"/>
      <c r="QDG97" s="46"/>
      <c r="QDH97" s="46"/>
      <c r="QDI97" s="46"/>
      <c r="QDJ97" s="46"/>
      <c r="QDK97" s="46"/>
      <c r="QDL97" s="46"/>
      <c r="QDM97" s="46"/>
      <c r="QDN97" s="46"/>
      <c r="QDO97" s="46"/>
      <c r="QDP97" s="46"/>
      <c r="QDQ97" s="46"/>
      <c r="QDR97" s="46"/>
      <c r="QDS97" s="46"/>
      <c r="QDT97" s="46"/>
      <c r="QDU97" s="46"/>
      <c r="QDV97" s="46"/>
      <c r="QDW97" s="46"/>
      <c r="QDX97" s="46"/>
      <c r="QDY97" s="46"/>
      <c r="QDZ97" s="46"/>
      <c r="QEA97" s="46"/>
      <c r="QEB97" s="46"/>
      <c r="QEC97" s="46"/>
      <c r="QED97" s="46"/>
      <c r="QEE97" s="46"/>
      <c r="QEF97" s="46"/>
      <c r="QEG97" s="46"/>
      <c r="QEH97" s="46"/>
      <c r="QEI97" s="46"/>
      <c r="QEJ97" s="46"/>
      <c r="QEK97" s="46"/>
      <c r="QEL97" s="46"/>
      <c r="QEM97" s="46"/>
      <c r="QEN97" s="46"/>
      <c r="QEO97" s="46"/>
      <c r="QEP97" s="46"/>
      <c r="QEQ97" s="46"/>
      <c r="QER97" s="46"/>
      <c r="QES97" s="46"/>
      <c r="QET97" s="46"/>
      <c r="QEU97" s="46"/>
      <c r="QEV97" s="46"/>
      <c r="QEW97" s="46"/>
      <c r="QEX97" s="46"/>
      <c r="QEY97" s="46"/>
      <c r="QEZ97" s="46"/>
      <c r="QFA97" s="46"/>
      <c r="QFB97" s="46"/>
      <c r="QFC97" s="46"/>
      <c r="QFD97" s="46"/>
      <c r="QFE97" s="46"/>
      <c r="QFF97" s="46"/>
      <c r="QFG97" s="46"/>
      <c r="QFH97" s="46"/>
      <c r="QFI97" s="46"/>
      <c r="QFJ97" s="46"/>
      <c r="QFK97" s="46"/>
      <c r="QFL97" s="46"/>
      <c r="QFM97" s="46"/>
      <c r="QFN97" s="46"/>
      <c r="QFO97" s="46"/>
      <c r="QFP97" s="46"/>
      <c r="QFQ97" s="46"/>
      <c r="QFR97" s="46"/>
      <c r="QFS97" s="46"/>
      <c r="QFT97" s="46"/>
      <c r="QFU97" s="46"/>
      <c r="QFV97" s="46"/>
      <c r="QFW97" s="46"/>
      <c r="QFX97" s="46"/>
      <c r="QFY97" s="46"/>
      <c r="QFZ97" s="46"/>
      <c r="QGA97" s="46"/>
      <c r="QGB97" s="46"/>
      <c r="QGC97" s="46"/>
      <c r="QGD97" s="46"/>
      <c r="QGE97" s="46"/>
      <c r="QGF97" s="46"/>
      <c r="QGG97" s="46"/>
      <c r="QGH97" s="46"/>
      <c r="QGI97" s="46"/>
      <c r="QGJ97" s="46"/>
      <c r="QGK97" s="46"/>
      <c r="QGL97" s="46"/>
      <c r="QGM97" s="46"/>
      <c r="QGN97" s="46"/>
      <c r="QGO97" s="46"/>
      <c r="QGP97" s="46"/>
      <c r="QGQ97" s="46"/>
      <c r="QGR97" s="46"/>
      <c r="QGS97" s="46"/>
      <c r="QGT97" s="46"/>
      <c r="QGU97" s="46"/>
      <c r="QGV97" s="46"/>
      <c r="QGW97" s="46"/>
      <c r="QGX97" s="46"/>
      <c r="QGY97" s="46"/>
      <c r="QGZ97" s="46"/>
      <c r="QHA97" s="46"/>
      <c r="QHB97" s="46"/>
      <c r="QHC97" s="46"/>
      <c r="QHD97" s="46"/>
      <c r="QHE97" s="46"/>
      <c r="QHF97" s="46"/>
      <c r="QHG97" s="46"/>
      <c r="QHH97" s="46"/>
      <c r="QHI97" s="46"/>
      <c r="QHJ97" s="46"/>
      <c r="QHK97" s="46"/>
      <c r="QHL97" s="46"/>
      <c r="QHM97" s="46"/>
      <c r="QHN97" s="46"/>
      <c r="QHO97" s="46"/>
      <c r="QHP97" s="46"/>
      <c r="QHQ97" s="46"/>
      <c r="QHR97" s="46"/>
      <c r="QHS97" s="46"/>
      <c r="QHT97" s="46"/>
      <c r="QHU97" s="46"/>
      <c r="QHV97" s="46"/>
      <c r="QHW97" s="46"/>
      <c r="QHX97" s="46"/>
      <c r="QHY97" s="46"/>
      <c r="QHZ97" s="46"/>
      <c r="QIA97" s="46"/>
      <c r="QIB97" s="46"/>
      <c r="QIC97" s="46"/>
      <c r="QID97" s="46"/>
      <c r="QIE97" s="46"/>
      <c r="QIF97" s="46"/>
      <c r="QIG97" s="46"/>
      <c r="QIH97" s="46"/>
      <c r="QII97" s="46"/>
      <c r="QIJ97" s="46"/>
      <c r="QIK97" s="46"/>
      <c r="QIL97" s="46"/>
      <c r="QIM97" s="46"/>
      <c r="QIN97" s="46"/>
      <c r="QIO97" s="46"/>
      <c r="QIP97" s="46"/>
      <c r="QIQ97" s="46"/>
      <c r="QIR97" s="46"/>
      <c r="QIS97" s="46"/>
      <c r="QIT97" s="46"/>
      <c r="QIU97" s="46"/>
      <c r="QIV97" s="46"/>
      <c r="QIW97" s="46"/>
      <c r="QIX97" s="46"/>
      <c r="QIY97" s="46"/>
      <c r="QIZ97" s="46"/>
      <c r="QJA97" s="46"/>
      <c r="QJB97" s="46"/>
      <c r="QJC97" s="46"/>
      <c r="QJD97" s="46"/>
      <c r="QJE97" s="46"/>
      <c r="QJF97" s="46"/>
      <c r="QJG97" s="46"/>
      <c r="QJH97" s="46"/>
      <c r="QJI97" s="46"/>
      <c r="QJJ97" s="46"/>
      <c r="QJK97" s="46"/>
      <c r="QJL97" s="46"/>
      <c r="QJM97" s="46"/>
      <c r="QJN97" s="46"/>
      <c r="QJO97" s="46"/>
      <c r="QJP97" s="46"/>
      <c r="QJQ97" s="46"/>
      <c r="QJR97" s="46"/>
      <c r="QJS97" s="46"/>
      <c r="QJT97" s="46"/>
      <c r="QJU97" s="46"/>
      <c r="QJV97" s="46"/>
      <c r="QJW97" s="46"/>
      <c r="QJX97" s="46"/>
      <c r="QJY97" s="46"/>
      <c r="QJZ97" s="46"/>
      <c r="QKA97" s="46"/>
      <c r="QKB97" s="46"/>
      <c r="QKC97" s="46"/>
      <c r="QKD97" s="46"/>
      <c r="QKE97" s="46"/>
      <c r="QKF97" s="46"/>
      <c r="QKG97" s="46"/>
      <c r="QKH97" s="46"/>
      <c r="QKI97" s="46"/>
      <c r="QKJ97" s="46"/>
      <c r="QKK97" s="46"/>
      <c r="QKL97" s="46"/>
      <c r="QKM97" s="46"/>
      <c r="QKN97" s="46"/>
      <c r="QKO97" s="46"/>
      <c r="QKP97" s="46"/>
      <c r="QKQ97" s="46"/>
      <c r="QKR97" s="46"/>
      <c r="QKS97" s="46"/>
      <c r="QKT97" s="46"/>
      <c r="QKU97" s="46"/>
      <c r="QKV97" s="46"/>
      <c r="QKW97" s="46"/>
      <c r="QKX97" s="46"/>
      <c r="QKY97" s="46"/>
      <c r="QKZ97" s="46"/>
      <c r="QLA97" s="46"/>
      <c r="QLB97" s="46"/>
      <c r="QLC97" s="46"/>
      <c r="QLD97" s="46"/>
      <c r="QLE97" s="46"/>
      <c r="QLF97" s="46"/>
      <c r="QLG97" s="46"/>
      <c r="QLH97" s="46"/>
      <c r="QLI97" s="46"/>
      <c r="QLJ97" s="46"/>
      <c r="QLK97" s="46"/>
      <c r="QLL97" s="46"/>
      <c r="QLM97" s="46"/>
      <c r="QLN97" s="46"/>
      <c r="QLO97" s="46"/>
      <c r="QLP97" s="46"/>
      <c r="QLQ97" s="46"/>
      <c r="QLR97" s="46"/>
      <c r="QLS97" s="46"/>
      <c r="QLT97" s="46"/>
      <c r="QLU97" s="46"/>
      <c r="QLV97" s="46"/>
      <c r="QLW97" s="46"/>
      <c r="QLX97" s="46"/>
      <c r="QLY97" s="46"/>
      <c r="QLZ97" s="46"/>
      <c r="QMA97" s="46"/>
      <c r="QMB97" s="46"/>
      <c r="QMC97" s="46"/>
      <c r="QMD97" s="46"/>
      <c r="QME97" s="46"/>
      <c r="QMF97" s="46"/>
      <c r="QMG97" s="46"/>
      <c r="QMH97" s="46"/>
      <c r="QMI97" s="46"/>
      <c r="QMJ97" s="46"/>
      <c r="QMK97" s="46"/>
      <c r="QML97" s="46"/>
      <c r="QMM97" s="46"/>
      <c r="QMN97" s="46"/>
      <c r="QMO97" s="46"/>
      <c r="QMP97" s="46"/>
      <c r="QMQ97" s="46"/>
      <c r="QMR97" s="46"/>
      <c r="QMS97" s="46"/>
      <c r="QMT97" s="46"/>
      <c r="QMU97" s="46"/>
      <c r="QMV97" s="46"/>
      <c r="QMW97" s="46"/>
      <c r="QMX97" s="46"/>
      <c r="QMY97" s="46"/>
      <c r="QMZ97" s="46"/>
      <c r="QNA97" s="46"/>
      <c r="QNB97" s="46"/>
      <c r="QNC97" s="46"/>
      <c r="QND97" s="46"/>
      <c r="QNE97" s="46"/>
      <c r="QNF97" s="46"/>
      <c r="QNG97" s="46"/>
      <c r="QNH97" s="46"/>
      <c r="QNI97" s="46"/>
      <c r="QNJ97" s="46"/>
      <c r="QNK97" s="46"/>
      <c r="QNL97" s="46"/>
      <c r="QNM97" s="46"/>
      <c r="QNN97" s="46"/>
      <c r="QNO97" s="46"/>
      <c r="QNP97" s="46"/>
      <c r="QNQ97" s="46"/>
      <c r="QNR97" s="46"/>
      <c r="QNS97" s="46"/>
      <c r="QNT97" s="46"/>
      <c r="QNU97" s="46"/>
      <c r="QNV97" s="46"/>
      <c r="QNW97" s="46"/>
      <c r="QNX97" s="46"/>
      <c r="QNY97" s="46"/>
      <c r="QNZ97" s="46"/>
      <c r="QOA97" s="46"/>
      <c r="QOB97" s="46"/>
      <c r="QOC97" s="46"/>
      <c r="QOD97" s="46"/>
      <c r="QOE97" s="46"/>
      <c r="QOF97" s="46"/>
      <c r="QOG97" s="46"/>
      <c r="QOH97" s="46"/>
      <c r="QOI97" s="46"/>
      <c r="QOJ97" s="46"/>
      <c r="QOK97" s="46"/>
      <c r="QOL97" s="46"/>
      <c r="QOM97" s="46"/>
      <c r="QON97" s="46"/>
      <c r="QOO97" s="46"/>
      <c r="QOP97" s="46"/>
      <c r="QOQ97" s="46"/>
      <c r="QOR97" s="46"/>
      <c r="QOS97" s="46"/>
      <c r="QOT97" s="46"/>
      <c r="QOU97" s="46"/>
      <c r="QOV97" s="46"/>
      <c r="QOW97" s="46"/>
      <c r="QOX97" s="46"/>
      <c r="QOY97" s="46"/>
      <c r="QOZ97" s="46"/>
      <c r="QPA97" s="46"/>
      <c r="QPB97" s="46"/>
      <c r="QPC97" s="46"/>
      <c r="QPD97" s="46"/>
      <c r="QPE97" s="46"/>
      <c r="QPF97" s="46"/>
      <c r="QPG97" s="46"/>
      <c r="QPH97" s="46"/>
      <c r="QPI97" s="46"/>
      <c r="QPJ97" s="46"/>
      <c r="QPK97" s="46"/>
      <c r="QPL97" s="46"/>
      <c r="QPM97" s="46"/>
      <c r="QPN97" s="46"/>
      <c r="QPO97" s="46"/>
      <c r="QPP97" s="46"/>
      <c r="QPQ97" s="46"/>
      <c r="QPR97" s="46"/>
      <c r="QPS97" s="46"/>
      <c r="QPT97" s="46"/>
      <c r="QPU97" s="46"/>
      <c r="QPV97" s="46"/>
      <c r="QPW97" s="46"/>
      <c r="QPX97" s="46"/>
      <c r="QPY97" s="46"/>
      <c r="QPZ97" s="46"/>
      <c r="QQA97" s="46"/>
      <c r="QQB97" s="46"/>
      <c r="QQC97" s="46"/>
      <c r="QQD97" s="46"/>
      <c r="QQE97" s="46"/>
      <c r="QQF97" s="46"/>
      <c r="QQG97" s="46"/>
      <c r="QQH97" s="46"/>
      <c r="QQI97" s="46"/>
      <c r="QQJ97" s="46"/>
      <c r="QQK97" s="46"/>
      <c r="QQL97" s="46"/>
      <c r="QQM97" s="46"/>
      <c r="QQN97" s="46"/>
      <c r="QQO97" s="46"/>
      <c r="QQP97" s="46"/>
      <c r="QQQ97" s="46"/>
      <c r="QQR97" s="46"/>
      <c r="QQS97" s="46"/>
      <c r="QQT97" s="46"/>
      <c r="QQU97" s="46"/>
      <c r="QQV97" s="46"/>
      <c r="QQW97" s="46"/>
      <c r="QQX97" s="46"/>
      <c r="QQY97" s="46"/>
      <c r="QQZ97" s="46"/>
      <c r="QRA97" s="46"/>
      <c r="QRB97" s="46"/>
      <c r="QRC97" s="46"/>
      <c r="QRD97" s="46"/>
      <c r="QRE97" s="46"/>
      <c r="QRF97" s="46"/>
      <c r="QRG97" s="46"/>
      <c r="QRH97" s="46"/>
      <c r="QRI97" s="46"/>
      <c r="QRJ97" s="46"/>
      <c r="QRK97" s="46"/>
      <c r="QRL97" s="46"/>
      <c r="QRM97" s="46"/>
      <c r="QRN97" s="46"/>
      <c r="QRO97" s="46"/>
      <c r="QRP97" s="46"/>
      <c r="QRQ97" s="46"/>
      <c r="QRR97" s="46"/>
      <c r="QRS97" s="46"/>
      <c r="QRT97" s="46"/>
      <c r="QRU97" s="46"/>
      <c r="QRV97" s="46"/>
      <c r="QRW97" s="46"/>
      <c r="QRX97" s="46"/>
      <c r="QRY97" s="46"/>
      <c r="QRZ97" s="46"/>
      <c r="QSA97" s="46"/>
      <c r="QSB97" s="46"/>
      <c r="QSC97" s="46"/>
      <c r="QSD97" s="46"/>
      <c r="QSE97" s="46"/>
      <c r="QSF97" s="46"/>
      <c r="QSG97" s="46"/>
      <c r="QSH97" s="46"/>
      <c r="QSI97" s="46"/>
      <c r="QSJ97" s="46"/>
      <c r="QSK97" s="46"/>
      <c r="QSL97" s="46"/>
      <c r="QSM97" s="46"/>
      <c r="QSN97" s="46"/>
      <c r="QSO97" s="46"/>
      <c r="QSP97" s="46"/>
      <c r="QSQ97" s="46"/>
      <c r="QSR97" s="46"/>
      <c r="QSS97" s="46"/>
      <c r="QST97" s="46"/>
      <c r="QSU97" s="46"/>
      <c r="QSV97" s="46"/>
      <c r="QSW97" s="46"/>
      <c r="QSX97" s="46"/>
      <c r="QSY97" s="46"/>
      <c r="QSZ97" s="46"/>
      <c r="QTA97" s="46"/>
      <c r="QTB97" s="46"/>
      <c r="QTC97" s="46"/>
      <c r="QTD97" s="46"/>
      <c r="QTE97" s="46"/>
      <c r="QTF97" s="46"/>
      <c r="QTG97" s="46"/>
      <c r="QTH97" s="46"/>
      <c r="QTI97" s="46"/>
      <c r="QTJ97" s="46"/>
      <c r="QTK97" s="46"/>
      <c r="QTL97" s="46"/>
      <c r="QTM97" s="46"/>
      <c r="QTN97" s="46"/>
      <c r="QTO97" s="46"/>
      <c r="QTP97" s="46"/>
      <c r="QTQ97" s="46"/>
      <c r="QTR97" s="46"/>
      <c r="QTS97" s="46"/>
      <c r="QTT97" s="46"/>
      <c r="QTU97" s="46"/>
      <c r="QTV97" s="46"/>
      <c r="QTW97" s="46"/>
      <c r="QTX97" s="46"/>
      <c r="QTY97" s="46"/>
      <c r="QTZ97" s="46"/>
      <c r="QUA97" s="46"/>
      <c r="QUB97" s="46"/>
      <c r="QUC97" s="46"/>
      <c r="QUD97" s="46"/>
      <c r="QUE97" s="46"/>
      <c r="QUF97" s="46"/>
      <c r="QUG97" s="46"/>
      <c r="QUH97" s="46"/>
      <c r="QUI97" s="46"/>
      <c r="QUJ97" s="46"/>
      <c r="QUK97" s="46"/>
      <c r="QUL97" s="46"/>
      <c r="QUM97" s="46"/>
      <c r="QUN97" s="46"/>
      <c r="QUO97" s="46"/>
      <c r="QUP97" s="46"/>
      <c r="QUQ97" s="46"/>
      <c r="QUR97" s="46"/>
      <c r="QUS97" s="46"/>
      <c r="QUT97" s="46"/>
      <c r="QUU97" s="46"/>
      <c r="QUV97" s="46"/>
      <c r="QUW97" s="46"/>
      <c r="QUX97" s="46"/>
      <c r="QUY97" s="46"/>
      <c r="QUZ97" s="46"/>
      <c r="QVA97" s="46"/>
      <c r="QVB97" s="46"/>
      <c r="QVC97" s="46"/>
      <c r="QVD97" s="46"/>
      <c r="QVE97" s="46"/>
      <c r="QVF97" s="46"/>
      <c r="QVG97" s="46"/>
      <c r="QVH97" s="46"/>
      <c r="QVI97" s="46"/>
      <c r="QVJ97" s="46"/>
      <c r="QVK97" s="46"/>
      <c r="QVL97" s="46"/>
      <c r="QVM97" s="46"/>
      <c r="QVN97" s="46"/>
      <c r="QVO97" s="46"/>
      <c r="QVP97" s="46"/>
      <c r="QVQ97" s="46"/>
      <c r="QVR97" s="46"/>
      <c r="QVS97" s="46"/>
      <c r="QVT97" s="46"/>
      <c r="QVU97" s="46"/>
      <c r="QVV97" s="46"/>
      <c r="QVW97" s="46"/>
      <c r="QVX97" s="46"/>
      <c r="QVY97" s="46"/>
      <c r="QVZ97" s="46"/>
      <c r="QWA97" s="46"/>
      <c r="QWB97" s="46"/>
      <c r="QWC97" s="46"/>
      <c r="QWD97" s="46"/>
      <c r="QWE97" s="46"/>
      <c r="QWF97" s="46"/>
      <c r="QWG97" s="46"/>
      <c r="QWH97" s="46"/>
      <c r="QWI97" s="46"/>
      <c r="QWJ97" s="46"/>
      <c r="QWK97" s="46"/>
      <c r="QWL97" s="46"/>
      <c r="QWM97" s="46"/>
      <c r="QWN97" s="46"/>
      <c r="QWO97" s="46"/>
      <c r="QWP97" s="46"/>
      <c r="QWQ97" s="46"/>
      <c r="QWR97" s="46"/>
      <c r="QWS97" s="46"/>
      <c r="QWT97" s="46"/>
      <c r="QWU97" s="46"/>
      <c r="QWV97" s="46"/>
      <c r="QWW97" s="46"/>
      <c r="QWX97" s="46"/>
      <c r="QWY97" s="46"/>
      <c r="QWZ97" s="46"/>
      <c r="QXA97" s="46"/>
      <c r="QXB97" s="46"/>
      <c r="QXC97" s="46"/>
      <c r="QXD97" s="46"/>
      <c r="QXE97" s="46"/>
      <c r="QXF97" s="46"/>
      <c r="QXG97" s="46"/>
      <c r="QXH97" s="46"/>
      <c r="QXI97" s="46"/>
      <c r="QXJ97" s="46"/>
      <c r="QXK97" s="46"/>
      <c r="QXL97" s="46"/>
      <c r="QXM97" s="46"/>
      <c r="QXN97" s="46"/>
      <c r="QXO97" s="46"/>
      <c r="QXP97" s="46"/>
      <c r="QXQ97" s="46"/>
      <c r="QXR97" s="46"/>
      <c r="QXS97" s="46"/>
      <c r="QXT97" s="46"/>
      <c r="QXU97" s="46"/>
      <c r="QXV97" s="46"/>
      <c r="QXW97" s="46"/>
      <c r="QXX97" s="46"/>
      <c r="QXY97" s="46"/>
      <c r="QXZ97" s="46"/>
      <c r="QYA97" s="46"/>
      <c r="QYB97" s="46"/>
      <c r="QYC97" s="46"/>
      <c r="QYD97" s="46"/>
      <c r="QYE97" s="46"/>
      <c r="QYF97" s="46"/>
      <c r="QYG97" s="46"/>
      <c r="QYH97" s="46"/>
      <c r="QYI97" s="46"/>
      <c r="QYJ97" s="46"/>
      <c r="QYK97" s="46"/>
      <c r="QYL97" s="46"/>
      <c r="QYM97" s="46"/>
      <c r="QYN97" s="46"/>
      <c r="QYO97" s="46"/>
      <c r="QYP97" s="46"/>
      <c r="QYQ97" s="46"/>
      <c r="QYR97" s="46"/>
      <c r="QYS97" s="46"/>
      <c r="QYT97" s="46"/>
      <c r="QYU97" s="46"/>
      <c r="QYV97" s="46"/>
      <c r="QYW97" s="46"/>
      <c r="QYX97" s="46"/>
      <c r="QYY97" s="46"/>
      <c r="QYZ97" s="46"/>
      <c r="QZA97" s="46"/>
      <c r="QZB97" s="46"/>
      <c r="QZC97" s="46"/>
      <c r="QZD97" s="46"/>
      <c r="QZE97" s="46"/>
      <c r="QZF97" s="46"/>
      <c r="QZG97" s="46"/>
      <c r="QZH97" s="46"/>
      <c r="QZI97" s="46"/>
      <c r="QZJ97" s="46"/>
      <c r="QZK97" s="46"/>
      <c r="QZL97" s="46"/>
      <c r="QZM97" s="46"/>
      <c r="QZN97" s="46"/>
      <c r="QZO97" s="46"/>
      <c r="QZP97" s="46"/>
      <c r="QZQ97" s="46"/>
      <c r="QZR97" s="46"/>
      <c r="QZS97" s="46"/>
      <c r="QZT97" s="46"/>
      <c r="QZU97" s="46"/>
      <c r="QZV97" s="46"/>
      <c r="QZW97" s="46"/>
      <c r="QZX97" s="46"/>
      <c r="QZY97" s="46"/>
      <c r="QZZ97" s="46"/>
      <c r="RAA97" s="46"/>
      <c r="RAB97" s="46"/>
      <c r="RAC97" s="46"/>
      <c r="RAD97" s="46"/>
      <c r="RAE97" s="46"/>
      <c r="RAF97" s="46"/>
      <c r="RAG97" s="46"/>
      <c r="RAH97" s="46"/>
      <c r="RAI97" s="46"/>
      <c r="RAJ97" s="46"/>
      <c r="RAK97" s="46"/>
      <c r="RAL97" s="46"/>
      <c r="RAM97" s="46"/>
      <c r="RAN97" s="46"/>
      <c r="RAO97" s="46"/>
      <c r="RAP97" s="46"/>
      <c r="RAQ97" s="46"/>
      <c r="RAR97" s="46"/>
      <c r="RAS97" s="46"/>
      <c r="RAT97" s="46"/>
      <c r="RAU97" s="46"/>
      <c r="RAV97" s="46"/>
      <c r="RAW97" s="46"/>
      <c r="RAX97" s="46"/>
      <c r="RAY97" s="46"/>
      <c r="RAZ97" s="46"/>
      <c r="RBA97" s="46"/>
      <c r="RBB97" s="46"/>
      <c r="RBC97" s="46"/>
      <c r="RBD97" s="46"/>
      <c r="RBE97" s="46"/>
      <c r="RBF97" s="46"/>
      <c r="RBG97" s="46"/>
      <c r="RBH97" s="46"/>
      <c r="RBI97" s="46"/>
      <c r="RBJ97" s="46"/>
      <c r="RBK97" s="46"/>
      <c r="RBL97" s="46"/>
      <c r="RBM97" s="46"/>
      <c r="RBN97" s="46"/>
      <c r="RBO97" s="46"/>
      <c r="RBP97" s="46"/>
      <c r="RBQ97" s="46"/>
      <c r="RBR97" s="46"/>
      <c r="RBS97" s="46"/>
      <c r="RBT97" s="46"/>
      <c r="RBU97" s="46"/>
      <c r="RBV97" s="46"/>
      <c r="RBW97" s="46"/>
      <c r="RBX97" s="46"/>
      <c r="RBY97" s="46"/>
      <c r="RBZ97" s="46"/>
      <c r="RCA97" s="46"/>
      <c r="RCB97" s="46"/>
      <c r="RCC97" s="46"/>
      <c r="RCD97" s="46"/>
      <c r="RCE97" s="46"/>
      <c r="RCF97" s="46"/>
      <c r="RCG97" s="46"/>
      <c r="RCH97" s="46"/>
      <c r="RCI97" s="46"/>
      <c r="RCJ97" s="46"/>
      <c r="RCK97" s="46"/>
      <c r="RCL97" s="46"/>
      <c r="RCM97" s="46"/>
      <c r="RCN97" s="46"/>
      <c r="RCO97" s="46"/>
      <c r="RCP97" s="46"/>
      <c r="RCQ97" s="46"/>
      <c r="RCR97" s="46"/>
      <c r="RCS97" s="46"/>
      <c r="RCT97" s="46"/>
      <c r="RCU97" s="46"/>
      <c r="RCV97" s="46"/>
      <c r="RCW97" s="46"/>
      <c r="RCX97" s="46"/>
      <c r="RCY97" s="46"/>
      <c r="RCZ97" s="46"/>
      <c r="RDA97" s="46"/>
      <c r="RDB97" s="46"/>
      <c r="RDC97" s="46"/>
      <c r="RDD97" s="46"/>
      <c r="RDE97" s="46"/>
      <c r="RDF97" s="46"/>
      <c r="RDG97" s="46"/>
      <c r="RDH97" s="46"/>
      <c r="RDI97" s="46"/>
      <c r="RDJ97" s="46"/>
      <c r="RDK97" s="46"/>
      <c r="RDL97" s="46"/>
      <c r="RDM97" s="46"/>
      <c r="RDN97" s="46"/>
      <c r="RDO97" s="46"/>
      <c r="RDP97" s="46"/>
      <c r="RDQ97" s="46"/>
      <c r="RDR97" s="46"/>
      <c r="RDS97" s="46"/>
      <c r="RDT97" s="46"/>
      <c r="RDU97" s="46"/>
      <c r="RDV97" s="46"/>
      <c r="RDW97" s="46"/>
      <c r="RDX97" s="46"/>
      <c r="RDY97" s="46"/>
      <c r="RDZ97" s="46"/>
      <c r="REA97" s="46"/>
      <c r="REB97" s="46"/>
      <c r="REC97" s="46"/>
      <c r="RED97" s="46"/>
      <c r="REE97" s="46"/>
      <c r="REF97" s="46"/>
      <c r="REG97" s="46"/>
      <c r="REH97" s="46"/>
      <c r="REI97" s="46"/>
      <c r="REJ97" s="46"/>
      <c r="REK97" s="46"/>
      <c r="REL97" s="46"/>
      <c r="REM97" s="46"/>
      <c r="REN97" s="46"/>
      <c r="REO97" s="46"/>
      <c r="REP97" s="46"/>
      <c r="REQ97" s="46"/>
      <c r="RER97" s="46"/>
      <c r="RES97" s="46"/>
      <c r="RET97" s="46"/>
      <c r="REU97" s="46"/>
      <c r="REV97" s="46"/>
      <c r="REW97" s="46"/>
      <c r="REX97" s="46"/>
      <c r="REY97" s="46"/>
      <c r="REZ97" s="46"/>
      <c r="RFA97" s="46"/>
      <c r="RFB97" s="46"/>
      <c r="RFC97" s="46"/>
      <c r="RFD97" s="46"/>
      <c r="RFE97" s="46"/>
      <c r="RFF97" s="46"/>
      <c r="RFG97" s="46"/>
      <c r="RFH97" s="46"/>
      <c r="RFI97" s="46"/>
      <c r="RFJ97" s="46"/>
      <c r="RFK97" s="46"/>
      <c r="RFL97" s="46"/>
      <c r="RFM97" s="46"/>
      <c r="RFN97" s="46"/>
      <c r="RFO97" s="46"/>
      <c r="RFP97" s="46"/>
      <c r="RFQ97" s="46"/>
      <c r="RFR97" s="46"/>
      <c r="RFS97" s="46"/>
      <c r="RFT97" s="46"/>
      <c r="RFU97" s="46"/>
      <c r="RFV97" s="46"/>
      <c r="RFW97" s="46"/>
      <c r="RFX97" s="46"/>
      <c r="RFY97" s="46"/>
      <c r="RFZ97" s="46"/>
      <c r="RGA97" s="46"/>
      <c r="RGB97" s="46"/>
      <c r="RGC97" s="46"/>
      <c r="RGD97" s="46"/>
      <c r="RGE97" s="46"/>
      <c r="RGF97" s="46"/>
      <c r="RGG97" s="46"/>
      <c r="RGH97" s="46"/>
      <c r="RGI97" s="46"/>
      <c r="RGJ97" s="46"/>
      <c r="RGK97" s="46"/>
      <c r="RGL97" s="46"/>
      <c r="RGM97" s="46"/>
      <c r="RGN97" s="46"/>
      <c r="RGO97" s="46"/>
      <c r="RGP97" s="46"/>
      <c r="RGQ97" s="46"/>
      <c r="RGR97" s="46"/>
      <c r="RGS97" s="46"/>
      <c r="RGT97" s="46"/>
      <c r="RGU97" s="46"/>
      <c r="RGV97" s="46"/>
      <c r="RGW97" s="46"/>
      <c r="RGX97" s="46"/>
      <c r="RGY97" s="46"/>
      <c r="RGZ97" s="46"/>
      <c r="RHA97" s="46"/>
      <c r="RHB97" s="46"/>
      <c r="RHC97" s="46"/>
      <c r="RHD97" s="46"/>
      <c r="RHE97" s="46"/>
      <c r="RHF97" s="46"/>
      <c r="RHG97" s="46"/>
      <c r="RHH97" s="46"/>
      <c r="RHI97" s="46"/>
      <c r="RHJ97" s="46"/>
      <c r="RHK97" s="46"/>
      <c r="RHL97" s="46"/>
      <c r="RHM97" s="46"/>
      <c r="RHN97" s="46"/>
      <c r="RHO97" s="46"/>
      <c r="RHP97" s="46"/>
      <c r="RHQ97" s="46"/>
      <c r="RHR97" s="46"/>
      <c r="RHS97" s="46"/>
      <c r="RHT97" s="46"/>
      <c r="RHU97" s="46"/>
      <c r="RHV97" s="46"/>
      <c r="RHW97" s="46"/>
      <c r="RHX97" s="46"/>
      <c r="RHY97" s="46"/>
      <c r="RHZ97" s="46"/>
      <c r="RIA97" s="46"/>
      <c r="RIB97" s="46"/>
      <c r="RIC97" s="46"/>
      <c r="RID97" s="46"/>
      <c r="RIE97" s="46"/>
      <c r="RIF97" s="46"/>
      <c r="RIG97" s="46"/>
      <c r="RIH97" s="46"/>
      <c r="RII97" s="46"/>
      <c r="RIJ97" s="46"/>
      <c r="RIK97" s="46"/>
      <c r="RIL97" s="46"/>
      <c r="RIM97" s="46"/>
      <c r="RIN97" s="46"/>
      <c r="RIO97" s="46"/>
      <c r="RIP97" s="46"/>
      <c r="RIQ97" s="46"/>
      <c r="RIR97" s="46"/>
      <c r="RIS97" s="46"/>
      <c r="RIT97" s="46"/>
      <c r="RIU97" s="46"/>
      <c r="RIV97" s="46"/>
      <c r="RIW97" s="46"/>
      <c r="RIX97" s="46"/>
      <c r="RIY97" s="46"/>
      <c r="RIZ97" s="46"/>
      <c r="RJA97" s="46"/>
      <c r="RJB97" s="46"/>
      <c r="RJC97" s="46"/>
      <c r="RJD97" s="46"/>
      <c r="RJE97" s="46"/>
      <c r="RJF97" s="46"/>
      <c r="RJG97" s="46"/>
      <c r="RJH97" s="46"/>
      <c r="RJI97" s="46"/>
      <c r="RJJ97" s="46"/>
      <c r="RJK97" s="46"/>
      <c r="RJL97" s="46"/>
      <c r="RJM97" s="46"/>
      <c r="RJN97" s="46"/>
      <c r="RJO97" s="46"/>
      <c r="RJP97" s="46"/>
      <c r="RJQ97" s="46"/>
      <c r="RJR97" s="46"/>
      <c r="RJS97" s="46"/>
      <c r="RJT97" s="46"/>
      <c r="RJU97" s="46"/>
      <c r="RJV97" s="46"/>
      <c r="RJW97" s="46"/>
      <c r="RJX97" s="46"/>
      <c r="RJY97" s="46"/>
      <c r="RJZ97" s="46"/>
      <c r="RKA97" s="46"/>
      <c r="RKB97" s="46"/>
      <c r="RKC97" s="46"/>
      <c r="RKD97" s="46"/>
      <c r="RKE97" s="46"/>
      <c r="RKF97" s="46"/>
      <c r="RKG97" s="46"/>
      <c r="RKH97" s="46"/>
      <c r="RKI97" s="46"/>
      <c r="RKJ97" s="46"/>
      <c r="RKK97" s="46"/>
      <c r="RKL97" s="46"/>
      <c r="RKM97" s="46"/>
      <c r="RKN97" s="46"/>
      <c r="RKO97" s="46"/>
      <c r="RKP97" s="46"/>
      <c r="RKQ97" s="46"/>
      <c r="RKR97" s="46"/>
      <c r="RKS97" s="46"/>
      <c r="RKT97" s="46"/>
      <c r="RKU97" s="46"/>
      <c r="RKV97" s="46"/>
      <c r="RKW97" s="46"/>
      <c r="RKX97" s="46"/>
      <c r="RKY97" s="46"/>
      <c r="RKZ97" s="46"/>
      <c r="RLA97" s="46"/>
      <c r="RLB97" s="46"/>
      <c r="RLC97" s="46"/>
      <c r="RLD97" s="46"/>
      <c r="RLE97" s="46"/>
      <c r="RLF97" s="46"/>
      <c r="RLG97" s="46"/>
      <c r="RLH97" s="46"/>
      <c r="RLI97" s="46"/>
      <c r="RLJ97" s="46"/>
      <c r="RLK97" s="46"/>
      <c r="RLL97" s="46"/>
      <c r="RLM97" s="46"/>
      <c r="RLN97" s="46"/>
      <c r="RLO97" s="46"/>
      <c r="RLP97" s="46"/>
      <c r="RLQ97" s="46"/>
      <c r="RLR97" s="46"/>
      <c r="RLS97" s="46"/>
      <c r="RLT97" s="46"/>
      <c r="RLU97" s="46"/>
      <c r="RLV97" s="46"/>
      <c r="RLW97" s="46"/>
      <c r="RLX97" s="46"/>
      <c r="RLY97" s="46"/>
      <c r="RLZ97" s="46"/>
      <c r="RMA97" s="46"/>
      <c r="RMB97" s="46"/>
      <c r="RMC97" s="46"/>
      <c r="RMD97" s="46"/>
      <c r="RME97" s="46"/>
      <c r="RMF97" s="46"/>
      <c r="RMG97" s="46"/>
      <c r="RMH97" s="46"/>
      <c r="RMI97" s="46"/>
      <c r="RMJ97" s="46"/>
      <c r="RMK97" s="46"/>
      <c r="RML97" s="46"/>
      <c r="RMM97" s="46"/>
      <c r="RMN97" s="46"/>
      <c r="RMO97" s="46"/>
      <c r="RMP97" s="46"/>
      <c r="RMQ97" s="46"/>
      <c r="RMR97" s="46"/>
      <c r="RMS97" s="46"/>
      <c r="RMT97" s="46"/>
      <c r="RMU97" s="46"/>
      <c r="RMV97" s="46"/>
      <c r="RMW97" s="46"/>
      <c r="RMX97" s="46"/>
      <c r="RMY97" s="46"/>
      <c r="RMZ97" s="46"/>
      <c r="RNA97" s="46"/>
      <c r="RNB97" s="46"/>
      <c r="RNC97" s="46"/>
      <c r="RND97" s="46"/>
      <c r="RNE97" s="46"/>
      <c r="RNF97" s="46"/>
      <c r="RNG97" s="46"/>
      <c r="RNH97" s="46"/>
      <c r="RNI97" s="46"/>
      <c r="RNJ97" s="46"/>
      <c r="RNK97" s="46"/>
      <c r="RNL97" s="46"/>
      <c r="RNM97" s="46"/>
      <c r="RNN97" s="46"/>
      <c r="RNO97" s="46"/>
      <c r="RNP97" s="46"/>
      <c r="RNQ97" s="46"/>
      <c r="RNR97" s="46"/>
      <c r="RNS97" s="46"/>
      <c r="RNT97" s="46"/>
      <c r="RNU97" s="46"/>
      <c r="RNV97" s="46"/>
      <c r="RNW97" s="46"/>
      <c r="RNX97" s="46"/>
      <c r="RNY97" s="46"/>
      <c r="RNZ97" s="46"/>
      <c r="ROA97" s="46"/>
      <c r="ROB97" s="46"/>
      <c r="ROC97" s="46"/>
      <c r="ROD97" s="46"/>
      <c r="ROE97" s="46"/>
      <c r="ROF97" s="46"/>
      <c r="ROG97" s="46"/>
      <c r="ROH97" s="46"/>
      <c r="ROI97" s="46"/>
      <c r="ROJ97" s="46"/>
      <c r="ROK97" s="46"/>
      <c r="ROL97" s="46"/>
      <c r="ROM97" s="46"/>
      <c r="RON97" s="46"/>
      <c r="ROO97" s="46"/>
      <c r="ROP97" s="46"/>
      <c r="ROQ97" s="46"/>
      <c r="ROR97" s="46"/>
      <c r="ROS97" s="46"/>
      <c r="ROT97" s="46"/>
      <c r="ROU97" s="46"/>
      <c r="ROV97" s="46"/>
      <c r="ROW97" s="46"/>
      <c r="ROX97" s="46"/>
      <c r="ROY97" s="46"/>
      <c r="ROZ97" s="46"/>
      <c r="RPA97" s="46"/>
      <c r="RPB97" s="46"/>
      <c r="RPC97" s="46"/>
      <c r="RPD97" s="46"/>
      <c r="RPE97" s="46"/>
      <c r="RPF97" s="46"/>
      <c r="RPG97" s="46"/>
      <c r="RPH97" s="46"/>
      <c r="RPI97" s="46"/>
      <c r="RPJ97" s="46"/>
      <c r="RPK97" s="46"/>
      <c r="RPL97" s="46"/>
      <c r="RPM97" s="46"/>
      <c r="RPN97" s="46"/>
      <c r="RPO97" s="46"/>
      <c r="RPP97" s="46"/>
      <c r="RPQ97" s="46"/>
      <c r="RPR97" s="46"/>
      <c r="RPS97" s="46"/>
      <c r="RPT97" s="46"/>
      <c r="RPU97" s="46"/>
      <c r="RPV97" s="46"/>
      <c r="RPW97" s="46"/>
      <c r="RPX97" s="46"/>
      <c r="RPY97" s="46"/>
      <c r="RPZ97" s="46"/>
      <c r="RQA97" s="46"/>
      <c r="RQB97" s="46"/>
      <c r="RQC97" s="46"/>
      <c r="RQD97" s="46"/>
      <c r="RQE97" s="46"/>
      <c r="RQF97" s="46"/>
      <c r="RQG97" s="46"/>
      <c r="RQH97" s="46"/>
      <c r="RQI97" s="46"/>
      <c r="RQJ97" s="46"/>
      <c r="RQK97" s="46"/>
      <c r="RQL97" s="46"/>
      <c r="RQM97" s="46"/>
      <c r="RQN97" s="46"/>
      <c r="RQO97" s="46"/>
      <c r="RQP97" s="46"/>
      <c r="RQQ97" s="46"/>
      <c r="RQR97" s="46"/>
      <c r="RQS97" s="46"/>
      <c r="RQT97" s="46"/>
      <c r="RQU97" s="46"/>
      <c r="RQV97" s="46"/>
      <c r="RQW97" s="46"/>
      <c r="RQX97" s="46"/>
      <c r="RQY97" s="46"/>
      <c r="RQZ97" s="46"/>
      <c r="RRA97" s="46"/>
      <c r="RRB97" s="46"/>
      <c r="RRC97" s="46"/>
      <c r="RRD97" s="46"/>
      <c r="RRE97" s="46"/>
      <c r="RRF97" s="46"/>
      <c r="RRG97" s="46"/>
      <c r="RRH97" s="46"/>
      <c r="RRI97" s="46"/>
      <c r="RRJ97" s="46"/>
      <c r="RRK97" s="46"/>
      <c r="RRL97" s="46"/>
      <c r="RRM97" s="46"/>
      <c r="RRN97" s="46"/>
      <c r="RRO97" s="46"/>
      <c r="RRP97" s="46"/>
      <c r="RRQ97" s="46"/>
      <c r="RRR97" s="46"/>
      <c r="RRS97" s="46"/>
      <c r="RRT97" s="46"/>
      <c r="RRU97" s="46"/>
      <c r="RRV97" s="46"/>
      <c r="RRW97" s="46"/>
      <c r="RRX97" s="46"/>
      <c r="RRY97" s="46"/>
      <c r="RRZ97" s="46"/>
      <c r="RSA97" s="46"/>
      <c r="RSB97" s="46"/>
      <c r="RSC97" s="46"/>
      <c r="RSD97" s="46"/>
      <c r="RSE97" s="46"/>
      <c r="RSF97" s="46"/>
      <c r="RSG97" s="46"/>
      <c r="RSH97" s="46"/>
      <c r="RSI97" s="46"/>
      <c r="RSJ97" s="46"/>
      <c r="RSK97" s="46"/>
      <c r="RSL97" s="46"/>
      <c r="RSM97" s="46"/>
      <c r="RSN97" s="46"/>
      <c r="RSO97" s="46"/>
      <c r="RSP97" s="46"/>
      <c r="RSQ97" s="46"/>
      <c r="RSR97" s="46"/>
      <c r="RSS97" s="46"/>
      <c r="RST97" s="46"/>
      <c r="RSU97" s="46"/>
      <c r="RSV97" s="46"/>
      <c r="RSW97" s="46"/>
      <c r="RSX97" s="46"/>
      <c r="RSY97" s="46"/>
      <c r="RSZ97" s="46"/>
      <c r="RTA97" s="46"/>
      <c r="RTB97" s="46"/>
      <c r="RTC97" s="46"/>
      <c r="RTD97" s="46"/>
      <c r="RTE97" s="46"/>
      <c r="RTF97" s="46"/>
      <c r="RTG97" s="46"/>
      <c r="RTH97" s="46"/>
      <c r="RTI97" s="46"/>
      <c r="RTJ97" s="46"/>
      <c r="RTK97" s="46"/>
      <c r="RTL97" s="46"/>
      <c r="RTM97" s="46"/>
      <c r="RTN97" s="46"/>
      <c r="RTO97" s="46"/>
      <c r="RTP97" s="46"/>
      <c r="RTQ97" s="46"/>
      <c r="RTR97" s="46"/>
      <c r="RTS97" s="46"/>
      <c r="RTT97" s="46"/>
      <c r="RTU97" s="46"/>
      <c r="RTV97" s="46"/>
      <c r="RTW97" s="46"/>
      <c r="RTX97" s="46"/>
      <c r="RTY97" s="46"/>
      <c r="RTZ97" s="46"/>
      <c r="RUA97" s="46"/>
      <c r="RUB97" s="46"/>
      <c r="RUC97" s="46"/>
      <c r="RUD97" s="46"/>
      <c r="RUE97" s="46"/>
      <c r="RUF97" s="46"/>
      <c r="RUG97" s="46"/>
      <c r="RUH97" s="46"/>
      <c r="RUI97" s="46"/>
      <c r="RUJ97" s="46"/>
      <c r="RUK97" s="46"/>
      <c r="RUL97" s="46"/>
      <c r="RUM97" s="46"/>
      <c r="RUN97" s="46"/>
      <c r="RUO97" s="46"/>
      <c r="RUP97" s="46"/>
      <c r="RUQ97" s="46"/>
      <c r="RUR97" s="46"/>
      <c r="RUS97" s="46"/>
      <c r="RUT97" s="46"/>
      <c r="RUU97" s="46"/>
      <c r="RUV97" s="46"/>
      <c r="RUW97" s="46"/>
      <c r="RUX97" s="46"/>
      <c r="RUY97" s="46"/>
      <c r="RUZ97" s="46"/>
      <c r="RVA97" s="46"/>
      <c r="RVB97" s="46"/>
      <c r="RVC97" s="46"/>
      <c r="RVD97" s="46"/>
      <c r="RVE97" s="46"/>
      <c r="RVF97" s="46"/>
      <c r="RVG97" s="46"/>
      <c r="RVH97" s="46"/>
      <c r="RVI97" s="46"/>
      <c r="RVJ97" s="46"/>
      <c r="RVK97" s="46"/>
      <c r="RVL97" s="46"/>
      <c r="RVM97" s="46"/>
      <c r="RVN97" s="46"/>
      <c r="RVO97" s="46"/>
      <c r="RVP97" s="46"/>
      <c r="RVQ97" s="46"/>
      <c r="RVR97" s="46"/>
      <c r="RVS97" s="46"/>
      <c r="RVT97" s="46"/>
      <c r="RVU97" s="46"/>
      <c r="RVV97" s="46"/>
      <c r="RVW97" s="46"/>
      <c r="RVX97" s="46"/>
      <c r="RVY97" s="46"/>
      <c r="RVZ97" s="46"/>
      <c r="RWA97" s="46"/>
      <c r="RWB97" s="46"/>
      <c r="RWC97" s="46"/>
      <c r="RWD97" s="46"/>
      <c r="RWE97" s="46"/>
      <c r="RWF97" s="46"/>
      <c r="RWG97" s="46"/>
      <c r="RWH97" s="46"/>
      <c r="RWI97" s="46"/>
      <c r="RWJ97" s="46"/>
      <c r="RWK97" s="46"/>
      <c r="RWL97" s="46"/>
      <c r="RWM97" s="46"/>
      <c r="RWN97" s="46"/>
      <c r="RWO97" s="46"/>
      <c r="RWP97" s="46"/>
      <c r="RWQ97" s="46"/>
      <c r="RWR97" s="46"/>
      <c r="RWS97" s="46"/>
      <c r="RWT97" s="46"/>
      <c r="RWU97" s="46"/>
      <c r="RWV97" s="46"/>
      <c r="RWW97" s="46"/>
      <c r="RWX97" s="46"/>
      <c r="RWY97" s="46"/>
      <c r="RWZ97" s="46"/>
      <c r="RXA97" s="46"/>
      <c r="RXB97" s="46"/>
      <c r="RXC97" s="46"/>
      <c r="RXD97" s="46"/>
      <c r="RXE97" s="46"/>
      <c r="RXF97" s="46"/>
      <c r="RXG97" s="46"/>
      <c r="RXH97" s="46"/>
      <c r="RXI97" s="46"/>
      <c r="RXJ97" s="46"/>
      <c r="RXK97" s="46"/>
      <c r="RXL97" s="46"/>
      <c r="RXM97" s="46"/>
      <c r="RXN97" s="46"/>
      <c r="RXO97" s="46"/>
      <c r="RXP97" s="46"/>
      <c r="RXQ97" s="46"/>
      <c r="RXR97" s="46"/>
      <c r="RXS97" s="46"/>
      <c r="RXT97" s="46"/>
      <c r="RXU97" s="46"/>
      <c r="RXV97" s="46"/>
      <c r="RXW97" s="46"/>
      <c r="RXX97" s="46"/>
      <c r="RXY97" s="46"/>
      <c r="RXZ97" s="46"/>
      <c r="RYA97" s="46"/>
      <c r="RYB97" s="46"/>
      <c r="RYC97" s="46"/>
      <c r="RYD97" s="46"/>
      <c r="RYE97" s="46"/>
      <c r="RYF97" s="46"/>
      <c r="RYG97" s="46"/>
      <c r="RYH97" s="46"/>
      <c r="RYI97" s="46"/>
      <c r="RYJ97" s="46"/>
      <c r="RYK97" s="46"/>
      <c r="RYL97" s="46"/>
      <c r="RYM97" s="46"/>
      <c r="RYN97" s="46"/>
      <c r="RYO97" s="46"/>
      <c r="RYP97" s="46"/>
      <c r="RYQ97" s="46"/>
      <c r="RYR97" s="46"/>
      <c r="RYS97" s="46"/>
      <c r="RYT97" s="46"/>
      <c r="RYU97" s="46"/>
      <c r="RYV97" s="46"/>
      <c r="RYW97" s="46"/>
      <c r="RYX97" s="46"/>
      <c r="RYY97" s="46"/>
      <c r="RYZ97" s="46"/>
      <c r="RZA97" s="46"/>
      <c r="RZB97" s="46"/>
      <c r="RZC97" s="46"/>
      <c r="RZD97" s="46"/>
      <c r="RZE97" s="46"/>
      <c r="RZF97" s="46"/>
      <c r="RZG97" s="46"/>
      <c r="RZH97" s="46"/>
      <c r="RZI97" s="46"/>
      <c r="RZJ97" s="46"/>
      <c r="RZK97" s="46"/>
      <c r="RZL97" s="46"/>
      <c r="RZM97" s="46"/>
      <c r="RZN97" s="46"/>
      <c r="RZO97" s="46"/>
      <c r="RZP97" s="46"/>
      <c r="RZQ97" s="46"/>
      <c r="RZR97" s="46"/>
      <c r="RZS97" s="46"/>
      <c r="RZT97" s="46"/>
      <c r="RZU97" s="46"/>
      <c r="RZV97" s="46"/>
      <c r="RZW97" s="46"/>
      <c r="RZX97" s="46"/>
      <c r="RZY97" s="46"/>
      <c r="RZZ97" s="46"/>
      <c r="SAA97" s="46"/>
      <c r="SAB97" s="46"/>
      <c r="SAC97" s="46"/>
      <c r="SAD97" s="46"/>
      <c r="SAE97" s="46"/>
      <c r="SAF97" s="46"/>
      <c r="SAG97" s="46"/>
      <c r="SAH97" s="46"/>
      <c r="SAI97" s="46"/>
      <c r="SAJ97" s="46"/>
      <c r="SAK97" s="46"/>
      <c r="SAL97" s="46"/>
      <c r="SAM97" s="46"/>
      <c r="SAN97" s="46"/>
      <c r="SAO97" s="46"/>
      <c r="SAP97" s="46"/>
      <c r="SAQ97" s="46"/>
      <c r="SAR97" s="46"/>
      <c r="SAS97" s="46"/>
      <c r="SAT97" s="46"/>
      <c r="SAU97" s="46"/>
      <c r="SAV97" s="46"/>
      <c r="SAW97" s="46"/>
      <c r="SAX97" s="46"/>
      <c r="SAY97" s="46"/>
      <c r="SAZ97" s="46"/>
      <c r="SBA97" s="46"/>
      <c r="SBB97" s="46"/>
      <c r="SBC97" s="46"/>
      <c r="SBD97" s="46"/>
      <c r="SBE97" s="46"/>
      <c r="SBF97" s="46"/>
      <c r="SBG97" s="46"/>
      <c r="SBH97" s="46"/>
      <c r="SBI97" s="46"/>
      <c r="SBJ97" s="46"/>
      <c r="SBK97" s="46"/>
      <c r="SBL97" s="46"/>
      <c r="SBM97" s="46"/>
      <c r="SBN97" s="46"/>
      <c r="SBO97" s="46"/>
      <c r="SBP97" s="46"/>
      <c r="SBQ97" s="46"/>
      <c r="SBR97" s="46"/>
      <c r="SBS97" s="46"/>
      <c r="SBT97" s="46"/>
      <c r="SBU97" s="46"/>
      <c r="SBV97" s="46"/>
      <c r="SBW97" s="46"/>
      <c r="SBX97" s="46"/>
      <c r="SBY97" s="46"/>
      <c r="SBZ97" s="46"/>
      <c r="SCA97" s="46"/>
      <c r="SCB97" s="46"/>
      <c r="SCC97" s="46"/>
      <c r="SCD97" s="46"/>
      <c r="SCE97" s="46"/>
      <c r="SCF97" s="46"/>
      <c r="SCG97" s="46"/>
      <c r="SCH97" s="46"/>
      <c r="SCI97" s="46"/>
      <c r="SCJ97" s="46"/>
      <c r="SCK97" s="46"/>
      <c r="SCL97" s="46"/>
      <c r="SCM97" s="46"/>
      <c r="SCN97" s="46"/>
      <c r="SCO97" s="46"/>
      <c r="SCP97" s="46"/>
      <c r="SCQ97" s="46"/>
      <c r="SCR97" s="46"/>
      <c r="SCS97" s="46"/>
      <c r="SCT97" s="46"/>
      <c r="SCU97" s="46"/>
      <c r="SCV97" s="46"/>
      <c r="SCW97" s="46"/>
      <c r="SCX97" s="46"/>
      <c r="SCY97" s="46"/>
      <c r="SCZ97" s="46"/>
      <c r="SDA97" s="46"/>
      <c r="SDB97" s="46"/>
      <c r="SDC97" s="46"/>
      <c r="SDD97" s="46"/>
      <c r="SDE97" s="46"/>
      <c r="SDF97" s="46"/>
      <c r="SDG97" s="46"/>
      <c r="SDH97" s="46"/>
      <c r="SDI97" s="46"/>
      <c r="SDJ97" s="46"/>
      <c r="SDK97" s="46"/>
      <c r="SDL97" s="46"/>
      <c r="SDM97" s="46"/>
      <c r="SDN97" s="46"/>
      <c r="SDO97" s="46"/>
      <c r="SDP97" s="46"/>
      <c r="SDQ97" s="46"/>
      <c r="SDR97" s="46"/>
      <c r="SDS97" s="46"/>
      <c r="SDT97" s="46"/>
      <c r="SDU97" s="46"/>
      <c r="SDV97" s="46"/>
      <c r="SDW97" s="46"/>
      <c r="SDX97" s="46"/>
      <c r="SDY97" s="46"/>
      <c r="SDZ97" s="46"/>
      <c r="SEA97" s="46"/>
      <c r="SEB97" s="46"/>
      <c r="SEC97" s="46"/>
      <c r="SED97" s="46"/>
      <c r="SEE97" s="46"/>
      <c r="SEF97" s="46"/>
      <c r="SEG97" s="46"/>
      <c r="SEH97" s="46"/>
      <c r="SEI97" s="46"/>
      <c r="SEJ97" s="46"/>
      <c r="SEK97" s="46"/>
      <c r="SEL97" s="46"/>
      <c r="SEM97" s="46"/>
      <c r="SEN97" s="46"/>
      <c r="SEO97" s="46"/>
      <c r="SEP97" s="46"/>
      <c r="SEQ97" s="46"/>
      <c r="SER97" s="46"/>
      <c r="SES97" s="46"/>
      <c r="SET97" s="46"/>
      <c r="SEU97" s="46"/>
      <c r="SEV97" s="46"/>
      <c r="SEW97" s="46"/>
      <c r="SEX97" s="46"/>
      <c r="SEY97" s="46"/>
      <c r="SEZ97" s="46"/>
      <c r="SFA97" s="46"/>
      <c r="SFB97" s="46"/>
      <c r="SFC97" s="46"/>
      <c r="SFD97" s="46"/>
      <c r="SFE97" s="46"/>
      <c r="SFF97" s="46"/>
      <c r="SFG97" s="46"/>
      <c r="SFH97" s="46"/>
      <c r="SFI97" s="46"/>
      <c r="SFJ97" s="46"/>
      <c r="SFK97" s="46"/>
      <c r="SFL97" s="46"/>
      <c r="SFM97" s="46"/>
      <c r="SFN97" s="46"/>
      <c r="SFO97" s="46"/>
      <c r="SFP97" s="46"/>
      <c r="SFQ97" s="46"/>
      <c r="SFR97" s="46"/>
      <c r="SFS97" s="46"/>
      <c r="SFT97" s="46"/>
      <c r="SFU97" s="46"/>
      <c r="SFV97" s="46"/>
      <c r="SFW97" s="46"/>
      <c r="SFX97" s="46"/>
      <c r="SFY97" s="46"/>
      <c r="SFZ97" s="46"/>
      <c r="SGA97" s="46"/>
      <c r="SGB97" s="46"/>
      <c r="SGC97" s="46"/>
      <c r="SGD97" s="46"/>
      <c r="SGE97" s="46"/>
      <c r="SGF97" s="46"/>
      <c r="SGG97" s="46"/>
      <c r="SGH97" s="46"/>
      <c r="SGI97" s="46"/>
      <c r="SGJ97" s="46"/>
      <c r="SGK97" s="46"/>
      <c r="SGL97" s="46"/>
      <c r="SGM97" s="46"/>
      <c r="SGN97" s="46"/>
      <c r="SGO97" s="46"/>
      <c r="SGP97" s="46"/>
      <c r="SGQ97" s="46"/>
      <c r="SGR97" s="46"/>
      <c r="SGS97" s="46"/>
      <c r="SGT97" s="46"/>
      <c r="SGU97" s="46"/>
      <c r="SGV97" s="46"/>
      <c r="SGW97" s="46"/>
      <c r="SGX97" s="46"/>
      <c r="SGY97" s="46"/>
      <c r="SGZ97" s="46"/>
      <c r="SHA97" s="46"/>
      <c r="SHB97" s="46"/>
      <c r="SHC97" s="46"/>
      <c r="SHD97" s="46"/>
      <c r="SHE97" s="46"/>
      <c r="SHF97" s="46"/>
      <c r="SHG97" s="46"/>
      <c r="SHH97" s="46"/>
      <c r="SHI97" s="46"/>
      <c r="SHJ97" s="46"/>
      <c r="SHK97" s="46"/>
      <c r="SHL97" s="46"/>
      <c r="SHM97" s="46"/>
      <c r="SHN97" s="46"/>
      <c r="SHO97" s="46"/>
      <c r="SHP97" s="46"/>
      <c r="SHQ97" s="46"/>
      <c r="SHR97" s="46"/>
      <c r="SHS97" s="46"/>
      <c r="SHT97" s="46"/>
      <c r="SHU97" s="46"/>
      <c r="SHV97" s="46"/>
      <c r="SHW97" s="46"/>
      <c r="SHX97" s="46"/>
      <c r="SHY97" s="46"/>
      <c r="SHZ97" s="46"/>
      <c r="SIA97" s="46"/>
      <c r="SIB97" s="46"/>
      <c r="SIC97" s="46"/>
      <c r="SID97" s="46"/>
      <c r="SIE97" s="46"/>
      <c r="SIF97" s="46"/>
      <c r="SIG97" s="46"/>
      <c r="SIH97" s="46"/>
      <c r="SII97" s="46"/>
      <c r="SIJ97" s="46"/>
      <c r="SIK97" s="46"/>
      <c r="SIL97" s="46"/>
      <c r="SIM97" s="46"/>
      <c r="SIN97" s="46"/>
      <c r="SIO97" s="46"/>
      <c r="SIP97" s="46"/>
      <c r="SIQ97" s="46"/>
      <c r="SIR97" s="46"/>
      <c r="SIS97" s="46"/>
      <c r="SIT97" s="46"/>
      <c r="SIU97" s="46"/>
      <c r="SIV97" s="46"/>
      <c r="SIW97" s="46"/>
      <c r="SIX97" s="46"/>
      <c r="SIY97" s="46"/>
      <c r="SIZ97" s="46"/>
      <c r="SJA97" s="46"/>
      <c r="SJB97" s="46"/>
      <c r="SJC97" s="46"/>
      <c r="SJD97" s="46"/>
      <c r="SJE97" s="46"/>
      <c r="SJF97" s="46"/>
      <c r="SJG97" s="46"/>
      <c r="SJH97" s="46"/>
      <c r="SJI97" s="46"/>
      <c r="SJJ97" s="46"/>
      <c r="SJK97" s="46"/>
      <c r="SJL97" s="46"/>
      <c r="SJM97" s="46"/>
      <c r="SJN97" s="46"/>
      <c r="SJO97" s="46"/>
      <c r="SJP97" s="46"/>
      <c r="SJQ97" s="46"/>
      <c r="SJR97" s="46"/>
      <c r="SJS97" s="46"/>
      <c r="SJT97" s="46"/>
      <c r="SJU97" s="46"/>
      <c r="SJV97" s="46"/>
      <c r="SJW97" s="46"/>
      <c r="SJX97" s="46"/>
      <c r="SJY97" s="46"/>
      <c r="SJZ97" s="46"/>
      <c r="SKA97" s="46"/>
      <c r="SKB97" s="46"/>
      <c r="SKC97" s="46"/>
      <c r="SKD97" s="46"/>
      <c r="SKE97" s="46"/>
      <c r="SKF97" s="46"/>
      <c r="SKG97" s="46"/>
      <c r="SKH97" s="46"/>
      <c r="SKI97" s="46"/>
      <c r="SKJ97" s="46"/>
      <c r="SKK97" s="46"/>
      <c r="SKL97" s="46"/>
      <c r="SKM97" s="46"/>
      <c r="SKN97" s="46"/>
      <c r="SKO97" s="46"/>
      <c r="SKP97" s="46"/>
      <c r="SKQ97" s="46"/>
      <c r="SKR97" s="46"/>
      <c r="SKS97" s="46"/>
      <c r="SKT97" s="46"/>
      <c r="SKU97" s="46"/>
      <c r="SKV97" s="46"/>
      <c r="SKW97" s="46"/>
      <c r="SKX97" s="46"/>
      <c r="SKY97" s="46"/>
      <c r="SKZ97" s="46"/>
      <c r="SLA97" s="46"/>
      <c r="SLB97" s="46"/>
      <c r="SLC97" s="46"/>
      <c r="SLD97" s="46"/>
      <c r="SLE97" s="46"/>
      <c r="SLF97" s="46"/>
      <c r="SLG97" s="46"/>
      <c r="SLH97" s="46"/>
      <c r="SLI97" s="46"/>
      <c r="SLJ97" s="46"/>
      <c r="SLK97" s="46"/>
      <c r="SLL97" s="46"/>
      <c r="SLM97" s="46"/>
      <c r="SLN97" s="46"/>
      <c r="SLO97" s="46"/>
      <c r="SLP97" s="46"/>
      <c r="SLQ97" s="46"/>
      <c r="SLR97" s="46"/>
      <c r="SLS97" s="46"/>
      <c r="SLT97" s="46"/>
      <c r="SLU97" s="46"/>
      <c r="SLV97" s="46"/>
      <c r="SLW97" s="46"/>
      <c r="SLX97" s="46"/>
      <c r="SLY97" s="46"/>
      <c r="SLZ97" s="46"/>
      <c r="SMA97" s="46"/>
      <c r="SMB97" s="46"/>
      <c r="SMC97" s="46"/>
      <c r="SMD97" s="46"/>
      <c r="SME97" s="46"/>
      <c r="SMF97" s="46"/>
      <c r="SMG97" s="46"/>
      <c r="SMH97" s="46"/>
      <c r="SMI97" s="46"/>
      <c r="SMJ97" s="46"/>
      <c r="SMK97" s="46"/>
      <c r="SML97" s="46"/>
      <c r="SMM97" s="46"/>
      <c r="SMN97" s="46"/>
      <c r="SMO97" s="46"/>
      <c r="SMP97" s="46"/>
      <c r="SMQ97" s="46"/>
      <c r="SMR97" s="46"/>
      <c r="SMS97" s="46"/>
      <c r="SMT97" s="46"/>
      <c r="SMU97" s="46"/>
      <c r="SMV97" s="46"/>
      <c r="SMW97" s="46"/>
      <c r="SMX97" s="46"/>
      <c r="SMY97" s="46"/>
      <c r="SMZ97" s="46"/>
      <c r="SNA97" s="46"/>
      <c r="SNB97" s="46"/>
      <c r="SNC97" s="46"/>
      <c r="SND97" s="46"/>
      <c r="SNE97" s="46"/>
      <c r="SNF97" s="46"/>
      <c r="SNG97" s="46"/>
      <c r="SNH97" s="46"/>
      <c r="SNI97" s="46"/>
      <c r="SNJ97" s="46"/>
      <c r="SNK97" s="46"/>
      <c r="SNL97" s="46"/>
      <c r="SNM97" s="46"/>
      <c r="SNN97" s="46"/>
      <c r="SNO97" s="46"/>
      <c r="SNP97" s="46"/>
      <c r="SNQ97" s="46"/>
      <c r="SNR97" s="46"/>
      <c r="SNS97" s="46"/>
      <c r="SNT97" s="46"/>
      <c r="SNU97" s="46"/>
      <c r="SNV97" s="46"/>
      <c r="SNW97" s="46"/>
      <c r="SNX97" s="46"/>
      <c r="SNY97" s="46"/>
      <c r="SNZ97" s="46"/>
      <c r="SOA97" s="46"/>
      <c r="SOB97" s="46"/>
      <c r="SOC97" s="46"/>
      <c r="SOD97" s="46"/>
      <c r="SOE97" s="46"/>
      <c r="SOF97" s="46"/>
      <c r="SOG97" s="46"/>
      <c r="SOH97" s="46"/>
      <c r="SOI97" s="46"/>
      <c r="SOJ97" s="46"/>
      <c r="SOK97" s="46"/>
      <c r="SOL97" s="46"/>
      <c r="SOM97" s="46"/>
      <c r="SON97" s="46"/>
      <c r="SOO97" s="46"/>
      <c r="SOP97" s="46"/>
      <c r="SOQ97" s="46"/>
      <c r="SOR97" s="46"/>
      <c r="SOS97" s="46"/>
      <c r="SOT97" s="46"/>
      <c r="SOU97" s="46"/>
      <c r="SOV97" s="46"/>
      <c r="SOW97" s="46"/>
      <c r="SOX97" s="46"/>
      <c r="SOY97" s="46"/>
      <c r="SOZ97" s="46"/>
      <c r="SPA97" s="46"/>
      <c r="SPB97" s="46"/>
      <c r="SPC97" s="46"/>
      <c r="SPD97" s="46"/>
      <c r="SPE97" s="46"/>
      <c r="SPF97" s="46"/>
      <c r="SPG97" s="46"/>
      <c r="SPH97" s="46"/>
      <c r="SPI97" s="46"/>
      <c r="SPJ97" s="46"/>
      <c r="SPK97" s="46"/>
      <c r="SPL97" s="46"/>
      <c r="SPM97" s="46"/>
      <c r="SPN97" s="46"/>
      <c r="SPO97" s="46"/>
      <c r="SPP97" s="46"/>
      <c r="SPQ97" s="46"/>
      <c r="SPR97" s="46"/>
      <c r="SPS97" s="46"/>
      <c r="SPT97" s="46"/>
      <c r="SPU97" s="46"/>
      <c r="SPV97" s="46"/>
      <c r="SPW97" s="46"/>
      <c r="SPX97" s="46"/>
      <c r="SPY97" s="46"/>
      <c r="SPZ97" s="46"/>
      <c r="SQA97" s="46"/>
      <c r="SQB97" s="46"/>
      <c r="SQC97" s="46"/>
      <c r="SQD97" s="46"/>
      <c r="SQE97" s="46"/>
      <c r="SQF97" s="46"/>
      <c r="SQG97" s="46"/>
      <c r="SQH97" s="46"/>
      <c r="SQI97" s="46"/>
      <c r="SQJ97" s="46"/>
      <c r="SQK97" s="46"/>
      <c r="SQL97" s="46"/>
      <c r="SQM97" s="46"/>
      <c r="SQN97" s="46"/>
      <c r="SQO97" s="46"/>
      <c r="SQP97" s="46"/>
      <c r="SQQ97" s="46"/>
      <c r="SQR97" s="46"/>
      <c r="SQS97" s="46"/>
      <c r="SQT97" s="46"/>
      <c r="SQU97" s="46"/>
      <c r="SQV97" s="46"/>
      <c r="SQW97" s="46"/>
      <c r="SQX97" s="46"/>
      <c r="SQY97" s="46"/>
      <c r="SQZ97" s="46"/>
      <c r="SRA97" s="46"/>
      <c r="SRB97" s="46"/>
      <c r="SRC97" s="46"/>
      <c r="SRD97" s="46"/>
      <c r="SRE97" s="46"/>
      <c r="SRF97" s="46"/>
      <c r="SRG97" s="46"/>
      <c r="SRH97" s="46"/>
      <c r="SRI97" s="46"/>
      <c r="SRJ97" s="46"/>
      <c r="SRK97" s="46"/>
      <c r="SRL97" s="46"/>
      <c r="SRM97" s="46"/>
      <c r="SRN97" s="46"/>
      <c r="SRO97" s="46"/>
      <c r="SRP97" s="46"/>
      <c r="SRQ97" s="46"/>
      <c r="SRR97" s="46"/>
      <c r="SRS97" s="46"/>
      <c r="SRT97" s="46"/>
      <c r="SRU97" s="46"/>
      <c r="SRV97" s="46"/>
      <c r="SRW97" s="46"/>
      <c r="SRX97" s="46"/>
      <c r="SRY97" s="46"/>
      <c r="SRZ97" s="46"/>
      <c r="SSA97" s="46"/>
      <c r="SSB97" s="46"/>
      <c r="SSC97" s="46"/>
      <c r="SSD97" s="46"/>
      <c r="SSE97" s="46"/>
      <c r="SSF97" s="46"/>
      <c r="SSG97" s="46"/>
      <c r="SSH97" s="46"/>
      <c r="SSI97" s="46"/>
      <c r="SSJ97" s="46"/>
      <c r="SSK97" s="46"/>
      <c r="SSL97" s="46"/>
      <c r="SSM97" s="46"/>
      <c r="SSN97" s="46"/>
      <c r="SSO97" s="46"/>
      <c r="SSP97" s="46"/>
      <c r="SSQ97" s="46"/>
      <c r="SSR97" s="46"/>
      <c r="SSS97" s="46"/>
      <c r="SST97" s="46"/>
      <c r="SSU97" s="46"/>
      <c r="SSV97" s="46"/>
      <c r="SSW97" s="46"/>
      <c r="SSX97" s="46"/>
      <c r="SSY97" s="46"/>
      <c r="SSZ97" s="46"/>
      <c r="STA97" s="46"/>
      <c r="STB97" s="46"/>
      <c r="STC97" s="46"/>
      <c r="STD97" s="46"/>
      <c r="STE97" s="46"/>
      <c r="STF97" s="46"/>
      <c r="STG97" s="46"/>
      <c r="STH97" s="46"/>
      <c r="STI97" s="46"/>
      <c r="STJ97" s="46"/>
      <c r="STK97" s="46"/>
      <c r="STL97" s="46"/>
      <c r="STM97" s="46"/>
      <c r="STN97" s="46"/>
      <c r="STO97" s="46"/>
      <c r="STP97" s="46"/>
      <c r="STQ97" s="46"/>
      <c r="STR97" s="46"/>
      <c r="STS97" s="46"/>
      <c r="STT97" s="46"/>
      <c r="STU97" s="46"/>
      <c r="STV97" s="46"/>
      <c r="STW97" s="46"/>
      <c r="STX97" s="46"/>
      <c r="STY97" s="46"/>
      <c r="STZ97" s="46"/>
      <c r="SUA97" s="46"/>
      <c r="SUB97" s="46"/>
      <c r="SUC97" s="46"/>
      <c r="SUD97" s="46"/>
      <c r="SUE97" s="46"/>
      <c r="SUF97" s="46"/>
      <c r="SUG97" s="46"/>
      <c r="SUH97" s="46"/>
      <c r="SUI97" s="46"/>
      <c r="SUJ97" s="46"/>
      <c r="SUK97" s="46"/>
      <c r="SUL97" s="46"/>
      <c r="SUM97" s="46"/>
      <c r="SUN97" s="46"/>
      <c r="SUO97" s="46"/>
      <c r="SUP97" s="46"/>
      <c r="SUQ97" s="46"/>
      <c r="SUR97" s="46"/>
      <c r="SUS97" s="46"/>
      <c r="SUT97" s="46"/>
      <c r="SUU97" s="46"/>
      <c r="SUV97" s="46"/>
      <c r="SUW97" s="46"/>
      <c r="SUX97" s="46"/>
      <c r="SUY97" s="46"/>
      <c r="SUZ97" s="46"/>
      <c r="SVA97" s="46"/>
      <c r="SVB97" s="46"/>
      <c r="SVC97" s="46"/>
      <c r="SVD97" s="46"/>
      <c r="SVE97" s="46"/>
      <c r="SVF97" s="46"/>
      <c r="SVG97" s="46"/>
      <c r="SVH97" s="46"/>
      <c r="SVI97" s="46"/>
      <c r="SVJ97" s="46"/>
      <c r="SVK97" s="46"/>
      <c r="SVL97" s="46"/>
      <c r="SVM97" s="46"/>
      <c r="SVN97" s="46"/>
      <c r="SVO97" s="46"/>
      <c r="SVP97" s="46"/>
      <c r="SVQ97" s="46"/>
      <c r="SVR97" s="46"/>
      <c r="SVS97" s="46"/>
      <c r="SVT97" s="46"/>
      <c r="SVU97" s="46"/>
      <c r="SVV97" s="46"/>
      <c r="SVW97" s="46"/>
      <c r="SVX97" s="46"/>
      <c r="SVY97" s="46"/>
      <c r="SVZ97" s="46"/>
      <c r="SWA97" s="46"/>
      <c r="SWB97" s="46"/>
      <c r="SWC97" s="46"/>
      <c r="SWD97" s="46"/>
      <c r="SWE97" s="46"/>
      <c r="SWF97" s="46"/>
      <c r="SWG97" s="46"/>
      <c r="SWH97" s="46"/>
      <c r="SWI97" s="46"/>
      <c r="SWJ97" s="46"/>
      <c r="SWK97" s="46"/>
      <c r="SWL97" s="46"/>
      <c r="SWM97" s="46"/>
      <c r="SWN97" s="46"/>
      <c r="SWO97" s="46"/>
      <c r="SWP97" s="46"/>
      <c r="SWQ97" s="46"/>
      <c r="SWR97" s="46"/>
      <c r="SWS97" s="46"/>
      <c r="SWT97" s="46"/>
      <c r="SWU97" s="46"/>
      <c r="SWV97" s="46"/>
      <c r="SWW97" s="46"/>
      <c r="SWX97" s="46"/>
      <c r="SWY97" s="46"/>
      <c r="SWZ97" s="46"/>
      <c r="SXA97" s="46"/>
      <c r="SXB97" s="46"/>
      <c r="SXC97" s="46"/>
      <c r="SXD97" s="46"/>
      <c r="SXE97" s="46"/>
      <c r="SXF97" s="46"/>
      <c r="SXG97" s="46"/>
      <c r="SXH97" s="46"/>
      <c r="SXI97" s="46"/>
      <c r="SXJ97" s="46"/>
      <c r="SXK97" s="46"/>
      <c r="SXL97" s="46"/>
      <c r="SXM97" s="46"/>
      <c r="SXN97" s="46"/>
      <c r="SXO97" s="46"/>
      <c r="SXP97" s="46"/>
      <c r="SXQ97" s="46"/>
      <c r="SXR97" s="46"/>
      <c r="SXS97" s="46"/>
      <c r="SXT97" s="46"/>
      <c r="SXU97" s="46"/>
      <c r="SXV97" s="46"/>
      <c r="SXW97" s="46"/>
      <c r="SXX97" s="46"/>
      <c r="SXY97" s="46"/>
      <c r="SXZ97" s="46"/>
      <c r="SYA97" s="46"/>
      <c r="SYB97" s="46"/>
      <c r="SYC97" s="46"/>
      <c r="SYD97" s="46"/>
      <c r="SYE97" s="46"/>
      <c r="SYF97" s="46"/>
      <c r="SYG97" s="46"/>
      <c r="SYH97" s="46"/>
      <c r="SYI97" s="46"/>
      <c r="SYJ97" s="46"/>
      <c r="SYK97" s="46"/>
      <c r="SYL97" s="46"/>
      <c r="SYM97" s="46"/>
      <c r="SYN97" s="46"/>
      <c r="SYO97" s="46"/>
      <c r="SYP97" s="46"/>
      <c r="SYQ97" s="46"/>
      <c r="SYR97" s="46"/>
      <c r="SYS97" s="46"/>
      <c r="SYT97" s="46"/>
      <c r="SYU97" s="46"/>
      <c r="SYV97" s="46"/>
      <c r="SYW97" s="46"/>
      <c r="SYX97" s="46"/>
      <c r="SYY97" s="46"/>
      <c r="SYZ97" s="46"/>
      <c r="SZA97" s="46"/>
      <c r="SZB97" s="46"/>
      <c r="SZC97" s="46"/>
      <c r="SZD97" s="46"/>
      <c r="SZE97" s="46"/>
      <c r="SZF97" s="46"/>
      <c r="SZG97" s="46"/>
      <c r="SZH97" s="46"/>
      <c r="SZI97" s="46"/>
      <c r="SZJ97" s="46"/>
      <c r="SZK97" s="46"/>
      <c r="SZL97" s="46"/>
      <c r="SZM97" s="46"/>
      <c r="SZN97" s="46"/>
      <c r="SZO97" s="46"/>
      <c r="SZP97" s="46"/>
      <c r="SZQ97" s="46"/>
      <c r="SZR97" s="46"/>
      <c r="SZS97" s="46"/>
      <c r="SZT97" s="46"/>
      <c r="SZU97" s="46"/>
      <c r="SZV97" s="46"/>
      <c r="SZW97" s="46"/>
      <c r="SZX97" s="46"/>
      <c r="SZY97" s="46"/>
      <c r="SZZ97" s="46"/>
      <c r="TAA97" s="46"/>
      <c r="TAB97" s="46"/>
      <c r="TAC97" s="46"/>
      <c r="TAD97" s="46"/>
      <c r="TAE97" s="46"/>
      <c r="TAF97" s="46"/>
      <c r="TAG97" s="46"/>
      <c r="TAH97" s="46"/>
      <c r="TAI97" s="46"/>
      <c r="TAJ97" s="46"/>
      <c r="TAK97" s="46"/>
      <c r="TAL97" s="46"/>
      <c r="TAM97" s="46"/>
      <c r="TAN97" s="46"/>
      <c r="TAO97" s="46"/>
      <c r="TAP97" s="46"/>
      <c r="TAQ97" s="46"/>
      <c r="TAR97" s="46"/>
      <c r="TAS97" s="46"/>
      <c r="TAT97" s="46"/>
      <c r="TAU97" s="46"/>
      <c r="TAV97" s="46"/>
      <c r="TAW97" s="46"/>
      <c r="TAX97" s="46"/>
      <c r="TAY97" s="46"/>
      <c r="TAZ97" s="46"/>
      <c r="TBA97" s="46"/>
      <c r="TBB97" s="46"/>
      <c r="TBC97" s="46"/>
      <c r="TBD97" s="46"/>
      <c r="TBE97" s="46"/>
      <c r="TBF97" s="46"/>
      <c r="TBG97" s="46"/>
      <c r="TBH97" s="46"/>
      <c r="TBI97" s="46"/>
      <c r="TBJ97" s="46"/>
      <c r="TBK97" s="46"/>
      <c r="TBL97" s="46"/>
      <c r="TBM97" s="46"/>
      <c r="TBN97" s="46"/>
      <c r="TBO97" s="46"/>
      <c r="TBP97" s="46"/>
      <c r="TBQ97" s="46"/>
      <c r="TBR97" s="46"/>
      <c r="TBS97" s="46"/>
      <c r="TBT97" s="46"/>
      <c r="TBU97" s="46"/>
      <c r="TBV97" s="46"/>
      <c r="TBW97" s="46"/>
      <c r="TBX97" s="46"/>
      <c r="TBY97" s="46"/>
      <c r="TBZ97" s="46"/>
      <c r="TCA97" s="46"/>
      <c r="TCB97" s="46"/>
      <c r="TCC97" s="46"/>
      <c r="TCD97" s="46"/>
      <c r="TCE97" s="46"/>
      <c r="TCF97" s="46"/>
      <c r="TCG97" s="46"/>
      <c r="TCH97" s="46"/>
      <c r="TCI97" s="46"/>
      <c r="TCJ97" s="46"/>
      <c r="TCK97" s="46"/>
      <c r="TCL97" s="46"/>
      <c r="TCM97" s="46"/>
      <c r="TCN97" s="46"/>
      <c r="TCO97" s="46"/>
      <c r="TCP97" s="46"/>
      <c r="TCQ97" s="46"/>
      <c r="TCR97" s="46"/>
      <c r="TCS97" s="46"/>
      <c r="TCT97" s="46"/>
      <c r="TCU97" s="46"/>
      <c r="TCV97" s="46"/>
      <c r="TCW97" s="46"/>
      <c r="TCX97" s="46"/>
      <c r="TCY97" s="46"/>
      <c r="TCZ97" s="46"/>
      <c r="TDA97" s="46"/>
      <c r="TDB97" s="46"/>
      <c r="TDC97" s="46"/>
      <c r="TDD97" s="46"/>
      <c r="TDE97" s="46"/>
      <c r="TDF97" s="46"/>
      <c r="TDG97" s="46"/>
      <c r="TDH97" s="46"/>
      <c r="TDI97" s="46"/>
      <c r="TDJ97" s="46"/>
      <c r="TDK97" s="46"/>
      <c r="TDL97" s="46"/>
      <c r="TDM97" s="46"/>
      <c r="TDN97" s="46"/>
      <c r="TDO97" s="46"/>
      <c r="TDP97" s="46"/>
      <c r="TDQ97" s="46"/>
      <c r="TDR97" s="46"/>
      <c r="TDS97" s="46"/>
      <c r="TDT97" s="46"/>
      <c r="TDU97" s="46"/>
      <c r="TDV97" s="46"/>
      <c r="TDW97" s="46"/>
      <c r="TDX97" s="46"/>
      <c r="TDY97" s="46"/>
      <c r="TDZ97" s="46"/>
      <c r="TEA97" s="46"/>
      <c r="TEB97" s="46"/>
      <c r="TEC97" s="46"/>
      <c r="TED97" s="46"/>
      <c r="TEE97" s="46"/>
      <c r="TEF97" s="46"/>
      <c r="TEG97" s="46"/>
      <c r="TEH97" s="46"/>
      <c r="TEI97" s="46"/>
      <c r="TEJ97" s="46"/>
      <c r="TEK97" s="46"/>
      <c r="TEL97" s="46"/>
      <c r="TEM97" s="46"/>
      <c r="TEN97" s="46"/>
      <c r="TEO97" s="46"/>
      <c r="TEP97" s="46"/>
      <c r="TEQ97" s="46"/>
      <c r="TER97" s="46"/>
      <c r="TES97" s="46"/>
      <c r="TET97" s="46"/>
      <c r="TEU97" s="46"/>
      <c r="TEV97" s="46"/>
      <c r="TEW97" s="46"/>
      <c r="TEX97" s="46"/>
      <c r="TEY97" s="46"/>
      <c r="TEZ97" s="46"/>
      <c r="TFA97" s="46"/>
      <c r="TFB97" s="46"/>
      <c r="TFC97" s="46"/>
      <c r="TFD97" s="46"/>
      <c r="TFE97" s="46"/>
      <c r="TFF97" s="46"/>
      <c r="TFG97" s="46"/>
      <c r="TFH97" s="46"/>
      <c r="TFI97" s="46"/>
      <c r="TFJ97" s="46"/>
      <c r="TFK97" s="46"/>
      <c r="TFL97" s="46"/>
      <c r="TFM97" s="46"/>
      <c r="TFN97" s="46"/>
      <c r="TFO97" s="46"/>
      <c r="TFP97" s="46"/>
      <c r="TFQ97" s="46"/>
      <c r="TFR97" s="46"/>
      <c r="TFS97" s="46"/>
      <c r="TFT97" s="46"/>
      <c r="TFU97" s="46"/>
      <c r="TFV97" s="46"/>
      <c r="TFW97" s="46"/>
      <c r="TFX97" s="46"/>
      <c r="TFY97" s="46"/>
      <c r="TFZ97" s="46"/>
      <c r="TGA97" s="46"/>
      <c r="TGB97" s="46"/>
      <c r="TGC97" s="46"/>
      <c r="TGD97" s="46"/>
      <c r="TGE97" s="46"/>
      <c r="TGF97" s="46"/>
      <c r="TGG97" s="46"/>
      <c r="TGH97" s="46"/>
      <c r="TGI97" s="46"/>
      <c r="TGJ97" s="46"/>
      <c r="TGK97" s="46"/>
      <c r="TGL97" s="46"/>
      <c r="TGM97" s="46"/>
      <c r="TGN97" s="46"/>
      <c r="TGO97" s="46"/>
      <c r="TGP97" s="46"/>
      <c r="TGQ97" s="46"/>
      <c r="TGR97" s="46"/>
      <c r="TGS97" s="46"/>
      <c r="TGT97" s="46"/>
      <c r="TGU97" s="46"/>
      <c r="TGV97" s="46"/>
      <c r="TGW97" s="46"/>
      <c r="TGX97" s="46"/>
      <c r="TGY97" s="46"/>
      <c r="TGZ97" s="46"/>
      <c r="THA97" s="46"/>
      <c r="THB97" s="46"/>
      <c r="THC97" s="46"/>
      <c r="THD97" s="46"/>
      <c r="THE97" s="46"/>
      <c r="THF97" s="46"/>
      <c r="THG97" s="46"/>
      <c r="THH97" s="46"/>
      <c r="THI97" s="46"/>
      <c r="THJ97" s="46"/>
      <c r="THK97" s="46"/>
      <c r="THL97" s="46"/>
      <c r="THM97" s="46"/>
      <c r="THN97" s="46"/>
      <c r="THO97" s="46"/>
      <c r="THP97" s="46"/>
      <c r="THQ97" s="46"/>
      <c r="THR97" s="46"/>
      <c r="THS97" s="46"/>
      <c r="THT97" s="46"/>
      <c r="THU97" s="46"/>
      <c r="THV97" s="46"/>
      <c r="THW97" s="46"/>
      <c r="THX97" s="46"/>
      <c r="THY97" s="46"/>
      <c r="THZ97" s="46"/>
      <c r="TIA97" s="46"/>
      <c r="TIB97" s="46"/>
      <c r="TIC97" s="46"/>
      <c r="TID97" s="46"/>
      <c r="TIE97" s="46"/>
      <c r="TIF97" s="46"/>
      <c r="TIG97" s="46"/>
      <c r="TIH97" s="46"/>
      <c r="TII97" s="46"/>
      <c r="TIJ97" s="46"/>
      <c r="TIK97" s="46"/>
      <c r="TIL97" s="46"/>
      <c r="TIM97" s="46"/>
      <c r="TIN97" s="46"/>
      <c r="TIO97" s="46"/>
      <c r="TIP97" s="46"/>
      <c r="TIQ97" s="46"/>
      <c r="TIR97" s="46"/>
      <c r="TIS97" s="46"/>
      <c r="TIT97" s="46"/>
      <c r="TIU97" s="46"/>
      <c r="TIV97" s="46"/>
      <c r="TIW97" s="46"/>
      <c r="TIX97" s="46"/>
      <c r="TIY97" s="46"/>
      <c r="TIZ97" s="46"/>
      <c r="TJA97" s="46"/>
      <c r="TJB97" s="46"/>
      <c r="TJC97" s="46"/>
      <c r="TJD97" s="46"/>
      <c r="TJE97" s="46"/>
      <c r="TJF97" s="46"/>
      <c r="TJG97" s="46"/>
      <c r="TJH97" s="46"/>
      <c r="TJI97" s="46"/>
      <c r="TJJ97" s="46"/>
      <c r="TJK97" s="46"/>
      <c r="TJL97" s="46"/>
      <c r="TJM97" s="46"/>
      <c r="TJN97" s="46"/>
      <c r="TJO97" s="46"/>
      <c r="TJP97" s="46"/>
      <c r="TJQ97" s="46"/>
      <c r="TJR97" s="46"/>
      <c r="TJS97" s="46"/>
      <c r="TJT97" s="46"/>
      <c r="TJU97" s="46"/>
      <c r="TJV97" s="46"/>
      <c r="TJW97" s="46"/>
      <c r="TJX97" s="46"/>
      <c r="TJY97" s="46"/>
      <c r="TJZ97" s="46"/>
      <c r="TKA97" s="46"/>
      <c r="TKB97" s="46"/>
      <c r="TKC97" s="46"/>
      <c r="TKD97" s="46"/>
      <c r="TKE97" s="46"/>
      <c r="TKF97" s="46"/>
      <c r="TKG97" s="46"/>
      <c r="TKH97" s="46"/>
      <c r="TKI97" s="46"/>
      <c r="TKJ97" s="46"/>
      <c r="TKK97" s="46"/>
      <c r="TKL97" s="46"/>
      <c r="TKM97" s="46"/>
      <c r="TKN97" s="46"/>
      <c r="TKO97" s="46"/>
      <c r="TKP97" s="46"/>
      <c r="TKQ97" s="46"/>
      <c r="TKR97" s="46"/>
      <c r="TKS97" s="46"/>
      <c r="TKT97" s="46"/>
      <c r="TKU97" s="46"/>
      <c r="TKV97" s="46"/>
      <c r="TKW97" s="46"/>
      <c r="TKX97" s="46"/>
      <c r="TKY97" s="46"/>
      <c r="TKZ97" s="46"/>
      <c r="TLA97" s="46"/>
      <c r="TLB97" s="46"/>
      <c r="TLC97" s="46"/>
      <c r="TLD97" s="46"/>
      <c r="TLE97" s="46"/>
      <c r="TLF97" s="46"/>
      <c r="TLG97" s="46"/>
      <c r="TLH97" s="46"/>
      <c r="TLI97" s="46"/>
      <c r="TLJ97" s="46"/>
      <c r="TLK97" s="46"/>
      <c r="TLL97" s="46"/>
      <c r="TLM97" s="46"/>
      <c r="TLN97" s="46"/>
      <c r="TLO97" s="46"/>
      <c r="TLP97" s="46"/>
      <c r="TLQ97" s="46"/>
      <c r="TLR97" s="46"/>
      <c r="TLS97" s="46"/>
      <c r="TLT97" s="46"/>
      <c r="TLU97" s="46"/>
      <c r="TLV97" s="46"/>
      <c r="TLW97" s="46"/>
      <c r="TLX97" s="46"/>
      <c r="TLY97" s="46"/>
      <c r="TLZ97" s="46"/>
      <c r="TMA97" s="46"/>
      <c r="TMB97" s="46"/>
      <c r="TMC97" s="46"/>
      <c r="TMD97" s="46"/>
      <c r="TME97" s="46"/>
      <c r="TMF97" s="46"/>
      <c r="TMG97" s="46"/>
      <c r="TMH97" s="46"/>
      <c r="TMI97" s="46"/>
      <c r="TMJ97" s="46"/>
      <c r="TMK97" s="46"/>
      <c r="TML97" s="46"/>
      <c r="TMM97" s="46"/>
      <c r="TMN97" s="46"/>
      <c r="TMO97" s="46"/>
      <c r="TMP97" s="46"/>
      <c r="TMQ97" s="46"/>
      <c r="TMR97" s="46"/>
      <c r="TMS97" s="46"/>
      <c r="TMT97" s="46"/>
      <c r="TMU97" s="46"/>
      <c r="TMV97" s="46"/>
      <c r="TMW97" s="46"/>
      <c r="TMX97" s="46"/>
      <c r="TMY97" s="46"/>
      <c r="TMZ97" s="46"/>
      <c r="TNA97" s="46"/>
      <c r="TNB97" s="46"/>
      <c r="TNC97" s="46"/>
      <c r="TND97" s="46"/>
      <c r="TNE97" s="46"/>
      <c r="TNF97" s="46"/>
      <c r="TNG97" s="46"/>
      <c r="TNH97" s="46"/>
      <c r="TNI97" s="46"/>
      <c r="TNJ97" s="46"/>
      <c r="TNK97" s="46"/>
      <c r="TNL97" s="46"/>
      <c r="TNM97" s="46"/>
      <c r="TNN97" s="46"/>
      <c r="TNO97" s="46"/>
      <c r="TNP97" s="46"/>
      <c r="TNQ97" s="46"/>
      <c r="TNR97" s="46"/>
      <c r="TNS97" s="46"/>
      <c r="TNT97" s="46"/>
      <c r="TNU97" s="46"/>
      <c r="TNV97" s="46"/>
      <c r="TNW97" s="46"/>
      <c r="TNX97" s="46"/>
      <c r="TNY97" s="46"/>
      <c r="TNZ97" s="46"/>
      <c r="TOA97" s="46"/>
      <c r="TOB97" s="46"/>
      <c r="TOC97" s="46"/>
      <c r="TOD97" s="46"/>
      <c r="TOE97" s="46"/>
      <c r="TOF97" s="46"/>
      <c r="TOG97" s="46"/>
      <c r="TOH97" s="46"/>
      <c r="TOI97" s="46"/>
      <c r="TOJ97" s="46"/>
      <c r="TOK97" s="46"/>
      <c r="TOL97" s="46"/>
      <c r="TOM97" s="46"/>
      <c r="TON97" s="46"/>
      <c r="TOO97" s="46"/>
      <c r="TOP97" s="46"/>
      <c r="TOQ97" s="46"/>
      <c r="TOR97" s="46"/>
      <c r="TOS97" s="46"/>
      <c r="TOT97" s="46"/>
      <c r="TOU97" s="46"/>
      <c r="TOV97" s="46"/>
      <c r="TOW97" s="46"/>
      <c r="TOX97" s="46"/>
      <c r="TOY97" s="46"/>
      <c r="TOZ97" s="46"/>
      <c r="TPA97" s="46"/>
      <c r="TPB97" s="46"/>
      <c r="TPC97" s="46"/>
      <c r="TPD97" s="46"/>
      <c r="TPE97" s="46"/>
      <c r="TPF97" s="46"/>
      <c r="TPG97" s="46"/>
      <c r="TPH97" s="46"/>
      <c r="TPI97" s="46"/>
      <c r="TPJ97" s="46"/>
      <c r="TPK97" s="46"/>
      <c r="TPL97" s="46"/>
      <c r="TPM97" s="46"/>
      <c r="TPN97" s="46"/>
      <c r="TPO97" s="46"/>
      <c r="TPP97" s="46"/>
      <c r="TPQ97" s="46"/>
      <c r="TPR97" s="46"/>
      <c r="TPS97" s="46"/>
      <c r="TPT97" s="46"/>
      <c r="TPU97" s="46"/>
      <c r="TPV97" s="46"/>
      <c r="TPW97" s="46"/>
      <c r="TPX97" s="46"/>
      <c r="TPY97" s="46"/>
      <c r="TPZ97" s="46"/>
      <c r="TQA97" s="46"/>
      <c r="TQB97" s="46"/>
      <c r="TQC97" s="46"/>
      <c r="TQD97" s="46"/>
      <c r="TQE97" s="46"/>
      <c r="TQF97" s="46"/>
      <c r="TQG97" s="46"/>
      <c r="TQH97" s="46"/>
      <c r="TQI97" s="46"/>
      <c r="TQJ97" s="46"/>
      <c r="TQK97" s="46"/>
      <c r="TQL97" s="46"/>
      <c r="TQM97" s="46"/>
      <c r="TQN97" s="46"/>
      <c r="TQO97" s="46"/>
      <c r="TQP97" s="46"/>
      <c r="TQQ97" s="46"/>
      <c r="TQR97" s="46"/>
      <c r="TQS97" s="46"/>
      <c r="TQT97" s="46"/>
      <c r="TQU97" s="46"/>
      <c r="TQV97" s="46"/>
      <c r="TQW97" s="46"/>
      <c r="TQX97" s="46"/>
      <c r="TQY97" s="46"/>
      <c r="TQZ97" s="46"/>
      <c r="TRA97" s="46"/>
      <c r="TRB97" s="46"/>
      <c r="TRC97" s="46"/>
      <c r="TRD97" s="46"/>
      <c r="TRE97" s="46"/>
      <c r="TRF97" s="46"/>
      <c r="TRG97" s="46"/>
      <c r="TRH97" s="46"/>
      <c r="TRI97" s="46"/>
      <c r="TRJ97" s="46"/>
      <c r="TRK97" s="46"/>
      <c r="TRL97" s="46"/>
      <c r="TRM97" s="46"/>
      <c r="TRN97" s="46"/>
      <c r="TRO97" s="46"/>
      <c r="TRP97" s="46"/>
      <c r="TRQ97" s="46"/>
      <c r="TRR97" s="46"/>
      <c r="TRS97" s="46"/>
      <c r="TRT97" s="46"/>
      <c r="TRU97" s="46"/>
      <c r="TRV97" s="46"/>
      <c r="TRW97" s="46"/>
      <c r="TRX97" s="46"/>
      <c r="TRY97" s="46"/>
      <c r="TRZ97" s="46"/>
      <c r="TSA97" s="46"/>
      <c r="TSB97" s="46"/>
      <c r="TSC97" s="46"/>
      <c r="TSD97" s="46"/>
      <c r="TSE97" s="46"/>
      <c r="TSF97" s="46"/>
      <c r="TSG97" s="46"/>
      <c r="TSH97" s="46"/>
      <c r="TSI97" s="46"/>
      <c r="TSJ97" s="46"/>
      <c r="TSK97" s="46"/>
      <c r="TSL97" s="46"/>
      <c r="TSM97" s="46"/>
      <c r="TSN97" s="46"/>
      <c r="TSO97" s="46"/>
      <c r="TSP97" s="46"/>
      <c r="TSQ97" s="46"/>
      <c r="TSR97" s="46"/>
      <c r="TSS97" s="46"/>
      <c r="TST97" s="46"/>
      <c r="TSU97" s="46"/>
      <c r="TSV97" s="46"/>
      <c r="TSW97" s="46"/>
      <c r="TSX97" s="46"/>
      <c r="TSY97" s="46"/>
      <c r="TSZ97" s="46"/>
      <c r="TTA97" s="46"/>
      <c r="TTB97" s="46"/>
      <c r="TTC97" s="46"/>
      <c r="TTD97" s="46"/>
      <c r="TTE97" s="46"/>
      <c r="TTF97" s="46"/>
      <c r="TTG97" s="46"/>
      <c r="TTH97" s="46"/>
      <c r="TTI97" s="46"/>
      <c r="TTJ97" s="46"/>
      <c r="TTK97" s="46"/>
      <c r="TTL97" s="46"/>
      <c r="TTM97" s="46"/>
      <c r="TTN97" s="46"/>
      <c r="TTO97" s="46"/>
      <c r="TTP97" s="46"/>
      <c r="TTQ97" s="46"/>
      <c r="TTR97" s="46"/>
      <c r="TTS97" s="46"/>
      <c r="TTT97" s="46"/>
      <c r="TTU97" s="46"/>
      <c r="TTV97" s="46"/>
      <c r="TTW97" s="46"/>
      <c r="TTX97" s="46"/>
      <c r="TTY97" s="46"/>
      <c r="TTZ97" s="46"/>
      <c r="TUA97" s="46"/>
      <c r="TUB97" s="46"/>
      <c r="TUC97" s="46"/>
      <c r="TUD97" s="46"/>
      <c r="TUE97" s="46"/>
      <c r="TUF97" s="46"/>
      <c r="TUG97" s="46"/>
      <c r="TUH97" s="46"/>
      <c r="TUI97" s="46"/>
      <c r="TUJ97" s="46"/>
      <c r="TUK97" s="46"/>
      <c r="TUL97" s="46"/>
      <c r="TUM97" s="46"/>
      <c r="TUN97" s="46"/>
      <c r="TUO97" s="46"/>
      <c r="TUP97" s="46"/>
      <c r="TUQ97" s="46"/>
      <c r="TUR97" s="46"/>
      <c r="TUS97" s="46"/>
      <c r="TUT97" s="46"/>
      <c r="TUU97" s="46"/>
      <c r="TUV97" s="46"/>
      <c r="TUW97" s="46"/>
      <c r="TUX97" s="46"/>
      <c r="TUY97" s="46"/>
      <c r="TUZ97" s="46"/>
      <c r="TVA97" s="46"/>
      <c r="TVB97" s="46"/>
      <c r="TVC97" s="46"/>
      <c r="TVD97" s="46"/>
      <c r="TVE97" s="46"/>
      <c r="TVF97" s="46"/>
      <c r="TVG97" s="46"/>
      <c r="TVH97" s="46"/>
      <c r="TVI97" s="46"/>
      <c r="TVJ97" s="46"/>
      <c r="TVK97" s="46"/>
      <c r="TVL97" s="46"/>
      <c r="TVM97" s="46"/>
      <c r="TVN97" s="46"/>
      <c r="TVO97" s="46"/>
      <c r="TVP97" s="46"/>
      <c r="TVQ97" s="46"/>
      <c r="TVR97" s="46"/>
      <c r="TVS97" s="46"/>
      <c r="TVT97" s="46"/>
      <c r="TVU97" s="46"/>
      <c r="TVV97" s="46"/>
      <c r="TVW97" s="46"/>
      <c r="TVX97" s="46"/>
      <c r="TVY97" s="46"/>
      <c r="TVZ97" s="46"/>
      <c r="TWA97" s="46"/>
      <c r="TWB97" s="46"/>
      <c r="TWC97" s="46"/>
      <c r="TWD97" s="46"/>
      <c r="TWE97" s="46"/>
      <c r="TWF97" s="46"/>
      <c r="TWG97" s="46"/>
      <c r="TWH97" s="46"/>
      <c r="TWI97" s="46"/>
      <c r="TWJ97" s="46"/>
      <c r="TWK97" s="46"/>
      <c r="TWL97" s="46"/>
      <c r="TWM97" s="46"/>
      <c r="TWN97" s="46"/>
      <c r="TWO97" s="46"/>
      <c r="TWP97" s="46"/>
      <c r="TWQ97" s="46"/>
      <c r="TWR97" s="46"/>
      <c r="TWS97" s="46"/>
      <c r="TWT97" s="46"/>
      <c r="TWU97" s="46"/>
      <c r="TWV97" s="46"/>
      <c r="TWW97" s="46"/>
      <c r="TWX97" s="46"/>
      <c r="TWY97" s="46"/>
      <c r="TWZ97" s="46"/>
      <c r="TXA97" s="46"/>
      <c r="TXB97" s="46"/>
      <c r="TXC97" s="46"/>
      <c r="TXD97" s="46"/>
      <c r="TXE97" s="46"/>
      <c r="TXF97" s="46"/>
      <c r="TXG97" s="46"/>
      <c r="TXH97" s="46"/>
      <c r="TXI97" s="46"/>
      <c r="TXJ97" s="46"/>
      <c r="TXK97" s="46"/>
      <c r="TXL97" s="46"/>
      <c r="TXM97" s="46"/>
      <c r="TXN97" s="46"/>
      <c r="TXO97" s="46"/>
      <c r="TXP97" s="46"/>
      <c r="TXQ97" s="46"/>
      <c r="TXR97" s="46"/>
      <c r="TXS97" s="46"/>
      <c r="TXT97" s="46"/>
      <c r="TXU97" s="46"/>
      <c r="TXV97" s="46"/>
      <c r="TXW97" s="46"/>
      <c r="TXX97" s="46"/>
      <c r="TXY97" s="46"/>
      <c r="TXZ97" s="46"/>
      <c r="TYA97" s="46"/>
      <c r="TYB97" s="46"/>
      <c r="TYC97" s="46"/>
      <c r="TYD97" s="46"/>
      <c r="TYE97" s="46"/>
      <c r="TYF97" s="46"/>
      <c r="TYG97" s="46"/>
      <c r="TYH97" s="46"/>
      <c r="TYI97" s="46"/>
      <c r="TYJ97" s="46"/>
      <c r="TYK97" s="46"/>
      <c r="TYL97" s="46"/>
      <c r="TYM97" s="46"/>
      <c r="TYN97" s="46"/>
      <c r="TYO97" s="46"/>
      <c r="TYP97" s="46"/>
      <c r="TYQ97" s="46"/>
      <c r="TYR97" s="46"/>
      <c r="TYS97" s="46"/>
      <c r="TYT97" s="46"/>
      <c r="TYU97" s="46"/>
      <c r="TYV97" s="46"/>
      <c r="TYW97" s="46"/>
      <c r="TYX97" s="46"/>
      <c r="TYY97" s="46"/>
      <c r="TYZ97" s="46"/>
      <c r="TZA97" s="46"/>
      <c r="TZB97" s="46"/>
      <c r="TZC97" s="46"/>
      <c r="TZD97" s="46"/>
      <c r="TZE97" s="46"/>
      <c r="TZF97" s="46"/>
      <c r="TZG97" s="46"/>
      <c r="TZH97" s="46"/>
      <c r="TZI97" s="46"/>
      <c r="TZJ97" s="46"/>
      <c r="TZK97" s="46"/>
      <c r="TZL97" s="46"/>
      <c r="TZM97" s="46"/>
      <c r="TZN97" s="46"/>
      <c r="TZO97" s="46"/>
      <c r="TZP97" s="46"/>
      <c r="TZQ97" s="46"/>
      <c r="TZR97" s="46"/>
      <c r="TZS97" s="46"/>
      <c r="TZT97" s="46"/>
      <c r="TZU97" s="46"/>
      <c r="TZV97" s="46"/>
      <c r="TZW97" s="46"/>
      <c r="TZX97" s="46"/>
      <c r="TZY97" s="46"/>
      <c r="TZZ97" s="46"/>
      <c r="UAA97" s="46"/>
      <c r="UAB97" s="46"/>
      <c r="UAC97" s="46"/>
      <c r="UAD97" s="46"/>
      <c r="UAE97" s="46"/>
      <c r="UAF97" s="46"/>
      <c r="UAG97" s="46"/>
      <c r="UAH97" s="46"/>
      <c r="UAI97" s="46"/>
      <c r="UAJ97" s="46"/>
      <c r="UAK97" s="46"/>
      <c r="UAL97" s="46"/>
      <c r="UAM97" s="46"/>
      <c r="UAN97" s="46"/>
      <c r="UAO97" s="46"/>
      <c r="UAP97" s="46"/>
      <c r="UAQ97" s="46"/>
      <c r="UAR97" s="46"/>
      <c r="UAS97" s="46"/>
      <c r="UAT97" s="46"/>
      <c r="UAU97" s="46"/>
      <c r="UAV97" s="46"/>
      <c r="UAW97" s="46"/>
      <c r="UAX97" s="46"/>
      <c r="UAY97" s="46"/>
      <c r="UAZ97" s="46"/>
      <c r="UBA97" s="46"/>
      <c r="UBB97" s="46"/>
      <c r="UBC97" s="46"/>
      <c r="UBD97" s="46"/>
      <c r="UBE97" s="46"/>
      <c r="UBF97" s="46"/>
      <c r="UBG97" s="46"/>
      <c r="UBH97" s="46"/>
      <c r="UBI97" s="46"/>
      <c r="UBJ97" s="46"/>
      <c r="UBK97" s="46"/>
      <c r="UBL97" s="46"/>
      <c r="UBM97" s="46"/>
      <c r="UBN97" s="46"/>
      <c r="UBO97" s="46"/>
      <c r="UBP97" s="46"/>
      <c r="UBQ97" s="46"/>
      <c r="UBR97" s="46"/>
      <c r="UBS97" s="46"/>
      <c r="UBT97" s="46"/>
      <c r="UBU97" s="46"/>
      <c r="UBV97" s="46"/>
      <c r="UBW97" s="46"/>
      <c r="UBX97" s="46"/>
      <c r="UBY97" s="46"/>
      <c r="UBZ97" s="46"/>
      <c r="UCA97" s="46"/>
      <c r="UCB97" s="46"/>
      <c r="UCC97" s="46"/>
      <c r="UCD97" s="46"/>
      <c r="UCE97" s="46"/>
      <c r="UCF97" s="46"/>
      <c r="UCG97" s="46"/>
      <c r="UCH97" s="46"/>
      <c r="UCI97" s="46"/>
      <c r="UCJ97" s="46"/>
      <c r="UCK97" s="46"/>
      <c r="UCL97" s="46"/>
      <c r="UCM97" s="46"/>
      <c r="UCN97" s="46"/>
      <c r="UCO97" s="46"/>
      <c r="UCP97" s="46"/>
      <c r="UCQ97" s="46"/>
      <c r="UCR97" s="46"/>
      <c r="UCS97" s="46"/>
      <c r="UCT97" s="46"/>
      <c r="UCU97" s="46"/>
      <c r="UCV97" s="46"/>
      <c r="UCW97" s="46"/>
      <c r="UCX97" s="46"/>
      <c r="UCY97" s="46"/>
      <c r="UCZ97" s="46"/>
      <c r="UDA97" s="46"/>
      <c r="UDB97" s="46"/>
      <c r="UDC97" s="46"/>
      <c r="UDD97" s="46"/>
      <c r="UDE97" s="46"/>
      <c r="UDF97" s="46"/>
      <c r="UDG97" s="46"/>
      <c r="UDH97" s="46"/>
      <c r="UDI97" s="46"/>
      <c r="UDJ97" s="46"/>
      <c r="UDK97" s="46"/>
      <c r="UDL97" s="46"/>
      <c r="UDM97" s="46"/>
      <c r="UDN97" s="46"/>
      <c r="UDO97" s="46"/>
      <c r="UDP97" s="46"/>
      <c r="UDQ97" s="46"/>
      <c r="UDR97" s="46"/>
      <c r="UDS97" s="46"/>
      <c r="UDT97" s="46"/>
      <c r="UDU97" s="46"/>
      <c r="UDV97" s="46"/>
      <c r="UDW97" s="46"/>
      <c r="UDX97" s="46"/>
      <c r="UDY97" s="46"/>
      <c r="UDZ97" s="46"/>
      <c r="UEA97" s="46"/>
      <c r="UEB97" s="46"/>
      <c r="UEC97" s="46"/>
      <c r="UED97" s="46"/>
      <c r="UEE97" s="46"/>
      <c r="UEF97" s="46"/>
      <c r="UEG97" s="46"/>
      <c r="UEH97" s="46"/>
      <c r="UEI97" s="46"/>
      <c r="UEJ97" s="46"/>
      <c r="UEK97" s="46"/>
      <c r="UEL97" s="46"/>
      <c r="UEM97" s="46"/>
      <c r="UEN97" s="46"/>
      <c r="UEO97" s="46"/>
      <c r="UEP97" s="46"/>
      <c r="UEQ97" s="46"/>
      <c r="UER97" s="46"/>
      <c r="UES97" s="46"/>
      <c r="UET97" s="46"/>
      <c r="UEU97" s="46"/>
      <c r="UEV97" s="46"/>
      <c r="UEW97" s="46"/>
      <c r="UEX97" s="46"/>
      <c r="UEY97" s="46"/>
      <c r="UEZ97" s="46"/>
      <c r="UFA97" s="46"/>
      <c r="UFB97" s="46"/>
      <c r="UFC97" s="46"/>
      <c r="UFD97" s="46"/>
      <c r="UFE97" s="46"/>
      <c r="UFF97" s="46"/>
      <c r="UFG97" s="46"/>
      <c r="UFH97" s="46"/>
      <c r="UFI97" s="46"/>
      <c r="UFJ97" s="46"/>
      <c r="UFK97" s="46"/>
      <c r="UFL97" s="46"/>
      <c r="UFM97" s="46"/>
      <c r="UFN97" s="46"/>
      <c r="UFO97" s="46"/>
      <c r="UFP97" s="46"/>
      <c r="UFQ97" s="46"/>
      <c r="UFR97" s="46"/>
      <c r="UFS97" s="46"/>
      <c r="UFT97" s="46"/>
      <c r="UFU97" s="46"/>
      <c r="UFV97" s="46"/>
      <c r="UFW97" s="46"/>
      <c r="UFX97" s="46"/>
      <c r="UFY97" s="46"/>
      <c r="UFZ97" s="46"/>
      <c r="UGA97" s="46"/>
      <c r="UGB97" s="46"/>
      <c r="UGC97" s="46"/>
      <c r="UGD97" s="46"/>
      <c r="UGE97" s="46"/>
      <c r="UGF97" s="46"/>
      <c r="UGG97" s="46"/>
      <c r="UGH97" s="46"/>
      <c r="UGI97" s="46"/>
      <c r="UGJ97" s="46"/>
      <c r="UGK97" s="46"/>
      <c r="UGL97" s="46"/>
      <c r="UGM97" s="46"/>
      <c r="UGN97" s="46"/>
      <c r="UGO97" s="46"/>
      <c r="UGP97" s="46"/>
      <c r="UGQ97" s="46"/>
      <c r="UGR97" s="46"/>
      <c r="UGS97" s="46"/>
      <c r="UGT97" s="46"/>
      <c r="UGU97" s="46"/>
      <c r="UGV97" s="46"/>
      <c r="UGW97" s="46"/>
      <c r="UGX97" s="46"/>
      <c r="UGY97" s="46"/>
      <c r="UGZ97" s="46"/>
      <c r="UHA97" s="46"/>
      <c r="UHB97" s="46"/>
      <c r="UHC97" s="46"/>
      <c r="UHD97" s="46"/>
      <c r="UHE97" s="46"/>
      <c r="UHF97" s="46"/>
      <c r="UHG97" s="46"/>
      <c r="UHH97" s="46"/>
      <c r="UHI97" s="46"/>
      <c r="UHJ97" s="46"/>
      <c r="UHK97" s="46"/>
      <c r="UHL97" s="46"/>
      <c r="UHM97" s="46"/>
      <c r="UHN97" s="46"/>
      <c r="UHO97" s="46"/>
      <c r="UHP97" s="46"/>
      <c r="UHQ97" s="46"/>
      <c r="UHR97" s="46"/>
      <c r="UHS97" s="46"/>
      <c r="UHT97" s="46"/>
      <c r="UHU97" s="46"/>
      <c r="UHV97" s="46"/>
      <c r="UHW97" s="46"/>
      <c r="UHX97" s="46"/>
      <c r="UHY97" s="46"/>
      <c r="UHZ97" s="46"/>
      <c r="UIA97" s="46"/>
      <c r="UIB97" s="46"/>
      <c r="UIC97" s="46"/>
      <c r="UID97" s="46"/>
      <c r="UIE97" s="46"/>
      <c r="UIF97" s="46"/>
      <c r="UIG97" s="46"/>
      <c r="UIH97" s="46"/>
      <c r="UII97" s="46"/>
      <c r="UIJ97" s="46"/>
      <c r="UIK97" s="46"/>
      <c r="UIL97" s="46"/>
      <c r="UIM97" s="46"/>
      <c r="UIN97" s="46"/>
      <c r="UIO97" s="46"/>
      <c r="UIP97" s="46"/>
      <c r="UIQ97" s="46"/>
      <c r="UIR97" s="46"/>
      <c r="UIS97" s="46"/>
      <c r="UIT97" s="46"/>
      <c r="UIU97" s="46"/>
      <c r="UIV97" s="46"/>
      <c r="UIW97" s="46"/>
      <c r="UIX97" s="46"/>
      <c r="UIY97" s="46"/>
      <c r="UIZ97" s="46"/>
      <c r="UJA97" s="46"/>
      <c r="UJB97" s="46"/>
      <c r="UJC97" s="46"/>
      <c r="UJD97" s="46"/>
      <c r="UJE97" s="46"/>
      <c r="UJF97" s="46"/>
      <c r="UJG97" s="46"/>
      <c r="UJH97" s="46"/>
      <c r="UJI97" s="46"/>
      <c r="UJJ97" s="46"/>
      <c r="UJK97" s="46"/>
      <c r="UJL97" s="46"/>
      <c r="UJM97" s="46"/>
      <c r="UJN97" s="46"/>
      <c r="UJO97" s="46"/>
      <c r="UJP97" s="46"/>
      <c r="UJQ97" s="46"/>
      <c r="UJR97" s="46"/>
      <c r="UJS97" s="46"/>
      <c r="UJT97" s="46"/>
      <c r="UJU97" s="46"/>
      <c r="UJV97" s="46"/>
      <c r="UJW97" s="46"/>
      <c r="UJX97" s="46"/>
      <c r="UJY97" s="46"/>
      <c r="UJZ97" s="46"/>
      <c r="UKA97" s="46"/>
      <c r="UKB97" s="46"/>
      <c r="UKC97" s="46"/>
      <c r="UKD97" s="46"/>
      <c r="UKE97" s="46"/>
      <c r="UKF97" s="46"/>
      <c r="UKG97" s="46"/>
      <c r="UKH97" s="46"/>
      <c r="UKI97" s="46"/>
      <c r="UKJ97" s="46"/>
      <c r="UKK97" s="46"/>
      <c r="UKL97" s="46"/>
      <c r="UKM97" s="46"/>
      <c r="UKN97" s="46"/>
      <c r="UKO97" s="46"/>
      <c r="UKP97" s="46"/>
      <c r="UKQ97" s="46"/>
      <c r="UKR97" s="46"/>
      <c r="UKS97" s="46"/>
      <c r="UKT97" s="46"/>
      <c r="UKU97" s="46"/>
      <c r="UKV97" s="46"/>
      <c r="UKW97" s="46"/>
      <c r="UKX97" s="46"/>
      <c r="UKY97" s="46"/>
      <c r="UKZ97" s="46"/>
      <c r="ULA97" s="46"/>
      <c r="ULB97" s="46"/>
      <c r="ULC97" s="46"/>
      <c r="ULD97" s="46"/>
      <c r="ULE97" s="46"/>
      <c r="ULF97" s="46"/>
      <c r="ULG97" s="46"/>
      <c r="ULH97" s="46"/>
      <c r="ULI97" s="46"/>
      <c r="ULJ97" s="46"/>
      <c r="ULK97" s="46"/>
      <c r="ULL97" s="46"/>
      <c r="ULM97" s="46"/>
      <c r="ULN97" s="46"/>
      <c r="ULO97" s="46"/>
      <c r="ULP97" s="46"/>
      <c r="ULQ97" s="46"/>
      <c r="ULR97" s="46"/>
      <c r="ULS97" s="46"/>
      <c r="ULT97" s="46"/>
      <c r="ULU97" s="46"/>
      <c r="ULV97" s="46"/>
      <c r="ULW97" s="46"/>
      <c r="ULX97" s="46"/>
      <c r="ULY97" s="46"/>
      <c r="ULZ97" s="46"/>
      <c r="UMA97" s="46"/>
      <c r="UMB97" s="46"/>
      <c r="UMC97" s="46"/>
      <c r="UMD97" s="46"/>
      <c r="UME97" s="46"/>
      <c r="UMF97" s="46"/>
      <c r="UMG97" s="46"/>
      <c r="UMH97" s="46"/>
      <c r="UMI97" s="46"/>
      <c r="UMJ97" s="46"/>
      <c r="UMK97" s="46"/>
      <c r="UML97" s="46"/>
      <c r="UMM97" s="46"/>
      <c r="UMN97" s="46"/>
      <c r="UMO97" s="46"/>
      <c r="UMP97" s="46"/>
      <c r="UMQ97" s="46"/>
      <c r="UMR97" s="46"/>
      <c r="UMS97" s="46"/>
      <c r="UMT97" s="46"/>
      <c r="UMU97" s="46"/>
      <c r="UMV97" s="46"/>
      <c r="UMW97" s="46"/>
      <c r="UMX97" s="46"/>
      <c r="UMY97" s="46"/>
      <c r="UMZ97" s="46"/>
      <c r="UNA97" s="46"/>
      <c r="UNB97" s="46"/>
      <c r="UNC97" s="46"/>
      <c r="UND97" s="46"/>
      <c r="UNE97" s="46"/>
      <c r="UNF97" s="46"/>
      <c r="UNG97" s="46"/>
      <c r="UNH97" s="46"/>
      <c r="UNI97" s="46"/>
      <c r="UNJ97" s="46"/>
      <c r="UNK97" s="46"/>
      <c r="UNL97" s="46"/>
      <c r="UNM97" s="46"/>
      <c r="UNN97" s="46"/>
      <c r="UNO97" s="46"/>
      <c r="UNP97" s="46"/>
      <c r="UNQ97" s="46"/>
      <c r="UNR97" s="46"/>
      <c r="UNS97" s="46"/>
      <c r="UNT97" s="46"/>
      <c r="UNU97" s="46"/>
      <c r="UNV97" s="46"/>
      <c r="UNW97" s="46"/>
      <c r="UNX97" s="46"/>
      <c r="UNY97" s="46"/>
      <c r="UNZ97" s="46"/>
      <c r="UOA97" s="46"/>
      <c r="UOB97" s="46"/>
      <c r="UOC97" s="46"/>
      <c r="UOD97" s="46"/>
      <c r="UOE97" s="46"/>
      <c r="UOF97" s="46"/>
      <c r="UOG97" s="46"/>
      <c r="UOH97" s="46"/>
      <c r="UOI97" s="46"/>
      <c r="UOJ97" s="46"/>
      <c r="UOK97" s="46"/>
      <c r="UOL97" s="46"/>
      <c r="UOM97" s="46"/>
      <c r="UON97" s="46"/>
      <c r="UOO97" s="46"/>
      <c r="UOP97" s="46"/>
      <c r="UOQ97" s="46"/>
      <c r="UOR97" s="46"/>
      <c r="UOS97" s="46"/>
      <c r="UOT97" s="46"/>
      <c r="UOU97" s="46"/>
      <c r="UOV97" s="46"/>
      <c r="UOW97" s="46"/>
      <c r="UOX97" s="46"/>
      <c r="UOY97" s="46"/>
      <c r="UOZ97" s="46"/>
      <c r="UPA97" s="46"/>
      <c r="UPB97" s="46"/>
      <c r="UPC97" s="46"/>
      <c r="UPD97" s="46"/>
      <c r="UPE97" s="46"/>
      <c r="UPF97" s="46"/>
      <c r="UPG97" s="46"/>
      <c r="UPH97" s="46"/>
      <c r="UPI97" s="46"/>
      <c r="UPJ97" s="46"/>
      <c r="UPK97" s="46"/>
      <c r="UPL97" s="46"/>
      <c r="UPM97" s="46"/>
      <c r="UPN97" s="46"/>
      <c r="UPO97" s="46"/>
      <c r="UPP97" s="46"/>
      <c r="UPQ97" s="46"/>
      <c r="UPR97" s="46"/>
      <c r="UPS97" s="46"/>
      <c r="UPT97" s="46"/>
      <c r="UPU97" s="46"/>
      <c r="UPV97" s="46"/>
      <c r="UPW97" s="46"/>
      <c r="UPX97" s="46"/>
      <c r="UPY97" s="46"/>
      <c r="UPZ97" s="46"/>
      <c r="UQA97" s="46"/>
      <c r="UQB97" s="46"/>
      <c r="UQC97" s="46"/>
      <c r="UQD97" s="46"/>
      <c r="UQE97" s="46"/>
      <c r="UQF97" s="46"/>
      <c r="UQG97" s="46"/>
      <c r="UQH97" s="46"/>
      <c r="UQI97" s="46"/>
      <c r="UQJ97" s="46"/>
      <c r="UQK97" s="46"/>
      <c r="UQL97" s="46"/>
      <c r="UQM97" s="46"/>
      <c r="UQN97" s="46"/>
      <c r="UQO97" s="46"/>
      <c r="UQP97" s="46"/>
      <c r="UQQ97" s="46"/>
      <c r="UQR97" s="46"/>
      <c r="UQS97" s="46"/>
      <c r="UQT97" s="46"/>
      <c r="UQU97" s="46"/>
      <c r="UQV97" s="46"/>
      <c r="UQW97" s="46"/>
      <c r="UQX97" s="46"/>
      <c r="UQY97" s="46"/>
      <c r="UQZ97" s="46"/>
      <c r="URA97" s="46"/>
      <c r="URB97" s="46"/>
      <c r="URC97" s="46"/>
      <c r="URD97" s="46"/>
      <c r="URE97" s="46"/>
      <c r="URF97" s="46"/>
      <c r="URG97" s="46"/>
      <c r="URH97" s="46"/>
      <c r="URI97" s="46"/>
      <c r="URJ97" s="46"/>
      <c r="URK97" s="46"/>
      <c r="URL97" s="46"/>
      <c r="URM97" s="46"/>
      <c r="URN97" s="46"/>
      <c r="URO97" s="46"/>
      <c r="URP97" s="46"/>
      <c r="URQ97" s="46"/>
      <c r="URR97" s="46"/>
      <c r="URS97" s="46"/>
      <c r="URT97" s="46"/>
      <c r="URU97" s="46"/>
      <c r="URV97" s="46"/>
      <c r="URW97" s="46"/>
      <c r="URX97" s="46"/>
      <c r="URY97" s="46"/>
      <c r="URZ97" s="46"/>
      <c r="USA97" s="46"/>
      <c r="USB97" s="46"/>
      <c r="USC97" s="46"/>
      <c r="USD97" s="46"/>
      <c r="USE97" s="46"/>
      <c r="USF97" s="46"/>
      <c r="USG97" s="46"/>
      <c r="USH97" s="46"/>
      <c r="USI97" s="46"/>
      <c r="USJ97" s="46"/>
      <c r="USK97" s="46"/>
      <c r="USL97" s="46"/>
      <c r="USM97" s="46"/>
      <c r="USN97" s="46"/>
      <c r="USO97" s="46"/>
      <c r="USP97" s="46"/>
      <c r="USQ97" s="46"/>
      <c r="USR97" s="46"/>
      <c r="USS97" s="46"/>
      <c r="UST97" s="46"/>
      <c r="USU97" s="46"/>
      <c r="USV97" s="46"/>
      <c r="USW97" s="46"/>
      <c r="USX97" s="46"/>
      <c r="USY97" s="46"/>
      <c r="USZ97" s="46"/>
      <c r="UTA97" s="46"/>
      <c r="UTB97" s="46"/>
      <c r="UTC97" s="46"/>
      <c r="UTD97" s="46"/>
      <c r="UTE97" s="46"/>
      <c r="UTF97" s="46"/>
      <c r="UTG97" s="46"/>
      <c r="UTH97" s="46"/>
      <c r="UTI97" s="46"/>
      <c r="UTJ97" s="46"/>
      <c r="UTK97" s="46"/>
      <c r="UTL97" s="46"/>
      <c r="UTM97" s="46"/>
      <c r="UTN97" s="46"/>
      <c r="UTO97" s="46"/>
      <c r="UTP97" s="46"/>
      <c r="UTQ97" s="46"/>
      <c r="UTR97" s="46"/>
      <c r="UTS97" s="46"/>
      <c r="UTT97" s="46"/>
      <c r="UTU97" s="46"/>
      <c r="UTV97" s="46"/>
      <c r="UTW97" s="46"/>
      <c r="UTX97" s="46"/>
      <c r="UTY97" s="46"/>
      <c r="UTZ97" s="46"/>
      <c r="UUA97" s="46"/>
      <c r="UUB97" s="46"/>
      <c r="UUC97" s="46"/>
      <c r="UUD97" s="46"/>
      <c r="UUE97" s="46"/>
      <c r="UUF97" s="46"/>
      <c r="UUG97" s="46"/>
      <c r="UUH97" s="46"/>
      <c r="UUI97" s="46"/>
      <c r="UUJ97" s="46"/>
      <c r="UUK97" s="46"/>
      <c r="UUL97" s="46"/>
      <c r="UUM97" s="46"/>
      <c r="UUN97" s="46"/>
      <c r="UUO97" s="46"/>
      <c r="UUP97" s="46"/>
      <c r="UUQ97" s="46"/>
      <c r="UUR97" s="46"/>
      <c r="UUS97" s="46"/>
      <c r="UUT97" s="46"/>
      <c r="UUU97" s="46"/>
      <c r="UUV97" s="46"/>
      <c r="UUW97" s="46"/>
      <c r="UUX97" s="46"/>
      <c r="UUY97" s="46"/>
      <c r="UUZ97" s="46"/>
      <c r="UVA97" s="46"/>
      <c r="UVB97" s="46"/>
      <c r="UVC97" s="46"/>
      <c r="UVD97" s="46"/>
      <c r="UVE97" s="46"/>
      <c r="UVF97" s="46"/>
      <c r="UVG97" s="46"/>
      <c r="UVH97" s="46"/>
      <c r="UVI97" s="46"/>
      <c r="UVJ97" s="46"/>
      <c r="UVK97" s="46"/>
      <c r="UVL97" s="46"/>
      <c r="UVM97" s="46"/>
      <c r="UVN97" s="46"/>
      <c r="UVO97" s="46"/>
      <c r="UVP97" s="46"/>
      <c r="UVQ97" s="46"/>
      <c r="UVR97" s="46"/>
      <c r="UVS97" s="46"/>
      <c r="UVT97" s="46"/>
      <c r="UVU97" s="46"/>
      <c r="UVV97" s="46"/>
      <c r="UVW97" s="46"/>
      <c r="UVX97" s="46"/>
      <c r="UVY97" s="46"/>
      <c r="UVZ97" s="46"/>
      <c r="UWA97" s="46"/>
      <c r="UWB97" s="46"/>
      <c r="UWC97" s="46"/>
      <c r="UWD97" s="46"/>
      <c r="UWE97" s="46"/>
      <c r="UWF97" s="46"/>
      <c r="UWG97" s="46"/>
      <c r="UWH97" s="46"/>
      <c r="UWI97" s="46"/>
      <c r="UWJ97" s="46"/>
      <c r="UWK97" s="46"/>
      <c r="UWL97" s="46"/>
      <c r="UWM97" s="46"/>
      <c r="UWN97" s="46"/>
      <c r="UWO97" s="46"/>
      <c r="UWP97" s="46"/>
      <c r="UWQ97" s="46"/>
      <c r="UWR97" s="46"/>
      <c r="UWS97" s="46"/>
      <c r="UWT97" s="46"/>
      <c r="UWU97" s="46"/>
      <c r="UWV97" s="46"/>
      <c r="UWW97" s="46"/>
      <c r="UWX97" s="46"/>
      <c r="UWY97" s="46"/>
      <c r="UWZ97" s="46"/>
      <c r="UXA97" s="46"/>
      <c r="UXB97" s="46"/>
      <c r="UXC97" s="46"/>
      <c r="UXD97" s="46"/>
      <c r="UXE97" s="46"/>
      <c r="UXF97" s="46"/>
      <c r="UXG97" s="46"/>
      <c r="UXH97" s="46"/>
      <c r="UXI97" s="46"/>
      <c r="UXJ97" s="46"/>
      <c r="UXK97" s="46"/>
      <c r="UXL97" s="46"/>
      <c r="UXM97" s="46"/>
      <c r="UXN97" s="46"/>
      <c r="UXO97" s="46"/>
      <c r="UXP97" s="46"/>
      <c r="UXQ97" s="46"/>
      <c r="UXR97" s="46"/>
      <c r="UXS97" s="46"/>
      <c r="UXT97" s="46"/>
      <c r="UXU97" s="46"/>
      <c r="UXV97" s="46"/>
      <c r="UXW97" s="46"/>
      <c r="UXX97" s="46"/>
      <c r="UXY97" s="46"/>
      <c r="UXZ97" s="46"/>
      <c r="UYA97" s="46"/>
      <c r="UYB97" s="46"/>
      <c r="UYC97" s="46"/>
      <c r="UYD97" s="46"/>
      <c r="UYE97" s="46"/>
      <c r="UYF97" s="46"/>
      <c r="UYG97" s="46"/>
      <c r="UYH97" s="46"/>
      <c r="UYI97" s="46"/>
      <c r="UYJ97" s="46"/>
      <c r="UYK97" s="46"/>
      <c r="UYL97" s="46"/>
      <c r="UYM97" s="46"/>
      <c r="UYN97" s="46"/>
      <c r="UYO97" s="46"/>
      <c r="UYP97" s="46"/>
      <c r="UYQ97" s="46"/>
      <c r="UYR97" s="46"/>
      <c r="UYS97" s="46"/>
      <c r="UYT97" s="46"/>
      <c r="UYU97" s="46"/>
      <c r="UYV97" s="46"/>
      <c r="UYW97" s="46"/>
      <c r="UYX97" s="46"/>
      <c r="UYY97" s="46"/>
      <c r="UYZ97" s="46"/>
      <c r="UZA97" s="46"/>
      <c r="UZB97" s="46"/>
      <c r="UZC97" s="46"/>
      <c r="UZD97" s="46"/>
      <c r="UZE97" s="46"/>
      <c r="UZF97" s="46"/>
      <c r="UZG97" s="46"/>
      <c r="UZH97" s="46"/>
      <c r="UZI97" s="46"/>
      <c r="UZJ97" s="46"/>
      <c r="UZK97" s="46"/>
      <c r="UZL97" s="46"/>
      <c r="UZM97" s="46"/>
      <c r="UZN97" s="46"/>
      <c r="UZO97" s="46"/>
      <c r="UZP97" s="46"/>
      <c r="UZQ97" s="46"/>
      <c r="UZR97" s="46"/>
      <c r="UZS97" s="46"/>
      <c r="UZT97" s="46"/>
      <c r="UZU97" s="46"/>
      <c r="UZV97" s="46"/>
      <c r="UZW97" s="46"/>
      <c r="UZX97" s="46"/>
      <c r="UZY97" s="46"/>
      <c r="UZZ97" s="46"/>
      <c r="VAA97" s="46"/>
      <c r="VAB97" s="46"/>
      <c r="VAC97" s="46"/>
      <c r="VAD97" s="46"/>
      <c r="VAE97" s="46"/>
      <c r="VAF97" s="46"/>
      <c r="VAG97" s="46"/>
      <c r="VAH97" s="46"/>
      <c r="VAI97" s="46"/>
      <c r="VAJ97" s="46"/>
      <c r="VAK97" s="46"/>
      <c r="VAL97" s="46"/>
      <c r="VAM97" s="46"/>
      <c r="VAN97" s="46"/>
      <c r="VAO97" s="46"/>
      <c r="VAP97" s="46"/>
      <c r="VAQ97" s="46"/>
      <c r="VAR97" s="46"/>
      <c r="VAS97" s="46"/>
      <c r="VAT97" s="46"/>
      <c r="VAU97" s="46"/>
      <c r="VAV97" s="46"/>
      <c r="VAW97" s="46"/>
      <c r="VAX97" s="46"/>
      <c r="VAY97" s="46"/>
      <c r="VAZ97" s="46"/>
      <c r="VBA97" s="46"/>
      <c r="VBB97" s="46"/>
      <c r="VBC97" s="46"/>
      <c r="VBD97" s="46"/>
      <c r="VBE97" s="46"/>
      <c r="VBF97" s="46"/>
      <c r="VBG97" s="46"/>
      <c r="VBH97" s="46"/>
      <c r="VBI97" s="46"/>
      <c r="VBJ97" s="46"/>
      <c r="VBK97" s="46"/>
      <c r="VBL97" s="46"/>
      <c r="VBM97" s="46"/>
      <c r="VBN97" s="46"/>
      <c r="VBO97" s="46"/>
      <c r="VBP97" s="46"/>
      <c r="VBQ97" s="46"/>
      <c r="VBR97" s="46"/>
      <c r="VBS97" s="46"/>
      <c r="VBT97" s="46"/>
      <c r="VBU97" s="46"/>
      <c r="VBV97" s="46"/>
      <c r="VBW97" s="46"/>
      <c r="VBX97" s="46"/>
      <c r="VBY97" s="46"/>
      <c r="VBZ97" s="46"/>
      <c r="VCA97" s="46"/>
      <c r="VCB97" s="46"/>
      <c r="VCC97" s="46"/>
      <c r="VCD97" s="46"/>
      <c r="VCE97" s="46"/>
      <c r="VCF97" s="46"/>
      <c r="VCG97" s="46"/>
      <c r="VCH97" s="46"/>
      <c r="VCI97" s="46"/>
      <c r="VCJ97" s="46"/>
      <c r="VCK97" s="46"/>
      <c r="VCL97" s="46"/>
      <c r="VCM97" s="46"/>
      <c r="VCN97" s="46"/>
      <c r="VCO97" s="46"/>
      <c r="VCP97" s="46"/>
      <c r="VCQ97" s="46"/>
      <c r="VCR97" s="46"/>
      <c r="VCS97" s="46"/>
      <c r="VCT97" s="46"/>
      <c r="VCU97" s="46"/>
      <c r="VCV97" s="46"/>
      <c r="VCW97" s="46"/>
      <c r="VCX97" s="46"/>
      <c r="VCY97" s="46"/>
      <c r="VCZ97" s="46"/>
      <c r="VDA97" s="46"/>
      <c r="VDB97" s="46"/>
      <c r="VDC97" s="46"/>
      <c r="VDD97" s="46"/>
      <c r="VDE97" s="46"/>
      <c r="VDF97" s="46"/>
      <c r="VDG97" s="46"/>
      <c r="VDH97" s="46"/>
      <c r="VDI97" s="46"/>
      <c r="VDJ97" s="46"/>
      <c r="VDK97" s="46"/>
      <c r="VDL97" s="46"/>
      <c r="VDM97" s="46"/>
      <c r="VDN97" s="46"/>
      <c r="VDO97" s="46"/>
      <c r="VDP97" s="46"/>
      <c r="VDQ97" s="46"/>
      <c r="VDR97" s="46"/>
      <c r="VDS97" s="46"/>
      <c r="VDT97" s="46"/>
      <c r="VDU97" s="46"/>
      <c r="VDV97" s="46"/>
      <c r="VDW97" s="46"/>
      <c r="VDX97" s="46"/>
      <c r="VDY97" s="46"/>
      <c r="VDZ97" s="46"/>
      <c r="VEA97" s="46"/>
      <c r="VEB97" s="46"/>
      <c r="VEC97" s="46"/>
      <c r="VED97" s="46"/>
      <c r="VEE97" s="46"/>
      <c r="VEF97" s="46"/>
      <c r="VEG97" s="46"/>
      <c r="VEH97" s="46"/>
      <c r="VEI97" s="46"/>
      <c r="VEJ97" s="46"/>
      <c r="VEK97" s="46"/>
      <c r="VEL97" s="46"/>
      <c r="VEM97" s="46"/>
      <c r="VEN97" s="46"/>
      <c r="VEO97" s="46"/>
      <c r="VEP97" s="46"/>
      <c r="VEQ97" s="46"/>
      <c r="VER97" s="46"/>
      <c r="VES97" s="46"/>
      <c r="VET97" s="46"/>
      <c r="VEU97" s="46"/>
      <c r="VEV97" s="46"/>
      <c r="VEW97" s="46"/>
      <c r="VEX97" s="46"/>
      <c r="VEY97" s="46"/>
      <c r="VEZ97" s="46"/>
      <c r="VFA97" s="46"/>
      <c r="VFB97" s="46"/>
      <c r="VFC97" s="46"/>
      <c r="VFD97" s="46"/>
      <c r="VFE97" s="46"/>
      <c r="VFF97" s="46"/>
      <c r="VFG97" s="46"/>
      <c r="VFH97" s="46"/>
      <c r="VFI97" s="46"/>
      <c r="VFJ97" s="46"/>
      <c r="VFK97" s="46"/>
      <c r="VFL97" s="46"/>
      <c r="VFM97" s="46"/>
      <c r="VFN97" s="46"/>
      <c r="VFO97" s="46"/>
      <c r="VFP97" s="46"/>
      <c r="VFQ97" s="46"/>
      <c r="VFR97" s="46"/>
      <c r="VFS97" s="46"/>
      <c r="VFT97" s="46"/>
      <c r="VFU97" s="46"/>
      <c r="VFV97" s="46"/>
      <c r="VFW97" s="46"/>
      <c r="VFX97" s="46"/>
      <c r="VFY97" s="46"/>
      <c r="VFZ97" s="46"/>
      <c r="VGA97" s="46"/>
      <c r="VGB97" s="46"/>
      <c r="VGC97" s="46"/>
      <c r="VGD97" s="46"/>
      <c r="VGE97" s="46"/>
      <c r="VGF97" s="46"/>
      <c r="VGG97" s="46"/>
      <c r="VGH97" s="46"/>
      <c r="VGI97" s="46"/>
      <c r="VGJ97" s="46"/>
      <c r="VGK97" s="46"/>
      <c r="VGL97" s="46"/>
      <c r="VGM97" s="46"/>
      <c r="VGN97" s="46"/>
      <c r="VGO97" s="46"/>
      <c r="VGP97" s="46"/>
      <c r="VGQ97" s="46"/>
      <c r="VGR97" s="46"/>
      <c r="VGS97" s="46"/>
      <c r="VGT97" s="46"/>
      <c r="VGU97" s="46"/>
      <c r="VGV97" s="46"/>
      <c r="VGW97" s="46"/>
      <c r="VGX97" s="46"/>
      <c r="VGY97" s="46"/>
      <c r="VGZ97" s="46"/>
      <c r="VHA97" s="46"/>
      <c r="VHB97" s="46"/>
      <c r="VHC97" s="46"/>
      <c r="VHD97" s="46"/>
      <c r="VHE97" s="46"/>
      <c r="VHF97" s="46"/>
      <c r="VHG97" s="46"/>
      <c r="VHH97" s="46"/>
      <c r="VHI97" s="46"/>
      <c r="VHJ97" s="46"/>
      <c r="VHK97" s="46"/>
      <c r="VHL97" s="46"/>
      <c r="VHM97" s="46"/>
      <c r="VHN97" s="46"/>
      <c r="VHO97" s="46"/>
      <c r="VHP97" s="46"/>
      <c r="VHQ97" s="46"/>
      <c r="VHR97" s="46"/>
      <c r="VHS97" s="46"/>
      <c r="VHT97" s="46"/>
      <c r="VHU97" s="46"/>
      <c r="VHV97" s="46"/>
      <c r="VHW97" s="46"/>
      <c r="VHX97" s="46"/>
      <c r="VHY97" s="46"/>
      <c r="VHZ97" s="46"/>
      <c r="VIA97" s="46"/>
      <c r="VIB97" s="46"/>
      <c r="VIC97" s="46"/>
      <c r="VID97" s="46"/>
      <c r="VIE97" s="46"/>
      <c r="VIF97" s="46"/>
      <c r="VIG97" s="46"/>
      <c r="VIH97" s="46"/>
      <c r="VII97" s="46"/>
      <c r="VIJ97" s="46"/>
      <c r="VIK97" s="46"/>
      <c r="VIL97" s="46"/>
      <c r="VIM97" s="46"/>
      <c r="VIN97" s="46"/>
      <c r="VIO97" s="46"/>
      <c r="VIP97" s="46"/>
      <c r="VIQ97" s="46"/>
      <c r="VIR97" s="46"/>
      <c r="VIS97" s="46"/>
      <c r="VIT97" s="46"/>
      <c r="VIU97" s="46"/>
      <c r="VIV97" s="46"/>
      <c r="VIW97" s="46"/>
      <c r="VIX97" s="46"/>
      <c r="VIY97" s="46"/>
      <c r="VIZ97" s="46"/>
      <c r="VJA97" s="46"/>
      <c r="VJB97" s="46"/>
      <c r="VJC97" s="46"/>
      <c r="VJD97" s="46"/>
      <c r="VJE97" s="46"/>
      <c r="VJF97" s="46"/>
      <c r="VJG97" s="46"/>
      <c r="VJH97" s="46"/>
      <c r="VJI97" s="46"/>
      <c r="VJJ97" s="46"/>
      <c r="VJK97" s="46"/>
      <c r="VJL97" s="46"/>
      <c r="VJM97" s="46"/>
      <c r="VJN97" s="46"/>
      <c r="VJO97" s="46"/>
      <c r="VJP97" s="46"/>
      <c r="VJQ97" s="46"/>
      <c r="VJR97" s="46"/>
      <c r="VJS97" s="46"/>
      <c r="VJT97" s="46"/>
      <c r="VJU97" s="46"/>
      <c r="VJV97" s="46"/>
      <c r="VJW97" s="46"/>
      <c r="VJX97" s="46"/>
      <c r="VJY97" s="46"/>
      <c r="VJZ97" s="46"/>
      <c r="VKA97" s="46"/>
      <c r="VKB97" s="46"/>
      <c r="VKC97" s="46"/>
      <c r="VKD97" s="46"/>
      <c r="VKE97" s="46"/>
      <c r="VKF97" s="46"/>
      <c r="VKG97" s="46"/>
      <c r="VKH97" s="46"/>
      <c r="VKI97" s="46"/>
      <c r="VKJ97" s="46"/>
      <c r="VKK97" s="46"/>
      <c r="VKL97" s="46"/>
      <c r="VKM97" s="46"/>
      <c r="VKN97" s="46"/>
      <c r="VKO97" s="46"/>
      <c r="VKP97" s="46"/>
      <c r="VKQ97" s="46"/>
      <c r="VKR97" s="46"/>
      <c r="VKS97" s="46"/>
      <c r="VKT97" s="46"/>
      <c r="VKU97" s="46"/>
      <c r="VKV97" s="46"/>
      <c r="VKW97" s="46"/>
      <c r="VKX97" s="46"/>
      <c r="VKY97" s="46"/>
      <c r="VKZ97" s="46"/>
      <c r="VLA97" s="46"/>
      <c r="VLB97" s="46"/>
      <c r="VLC97" s="46"/>
      <c r="VLD97" s="46"/>
      <c r="VLE97" s="46"/>
      <c r="VLF97" s="46"/>
      <c r="VLG97" s="46"/>
      <c r="VLH97" s="46"/>
      <c r="VLI97" s="46"/>
      <c r="VLJ97" s="46"/>
      <c r="VLK97" s="46"/>
      <c r="VLL97" s="46"/>
      <c r="VLM97" s="46"/>
      <c r="VLN97" s="46"/>
      <c r="VLO97" s="46"/>
      <c r="VLP97" s="46"/>
      <c r="VLQ97" s="46"/>
      <c r="VLR97" s="46"/>
      <c r="VLS97" s="46"/>
      <c r="VLT97" s="46"/>
      <c r="VLU97" s="46"/>
      <c r="VLV97" s="46"/>
      <c r="VLW97" s="46"/>
      <c r="VLX97" s="46"/>
      <c r="VLY97" s="46"/>
      <c r="VLZ97" s="46"/>
      <c r="VMA97" s="46"/>
      <c r="VMB97" s="46"/>
      <c r="VMC97" s="46"/>
      <c r="VMD97" s="46"/>
      <c r="VME97" s="46"/>
      <c r="VMF97" s="46"/>
      <c r="VMG97" s="46"/>
      <c r="VMH97" s="46"/>
      <c r="VMI97" s="46"/>
      <c r="VMJ97" s="46"/>
      <c r="VMK97" s="46"/>
      <c r="VML97" s="46"/>
      <c r="VMM97" s="46"/>
      <c r="VMN97" s="46"/>
      <c r="VMO97" s="46"/>
      <c r="VMP97" s="46"/>
      <c r="VMQ97" s="46"/>
      <c r="VMR97" s="46"/>
      <c r="VMS97" s="46"/>
      <c r="VMT97" s="46"/>
      <c r="VMU97" s="46"/>
      <c r="VMV97" s="46"/>
      <c r="VMW97" s="46"/>
      <c r="VMX97" s="46"/>
      <c r="VMY97" s="46"/>
      <c r="VMZ97" s="46"/>
      <c r="VNA97" s="46"/>
      <c r="VNB97" s="46"/>
      <c r="VNC97" s="46"/>
      <c r="VND97" s="46"/>
      <c r="VNE97" s="46"/>
      <c r="VNF97" s="46"/>
      <c r="VNG97" s="46"/>
      <c r="VNH97" s="46"/>
      <c r="VNI97" s="46"/>
      <c r="VNJ97" s="46"/>
      <c r="VNK97" s="46"/>
      <c r="VNL97" s="46"/>
      <c r="VNM97" s="46"/>
      <c r="VNN97" s="46"/>
      <c r="VNO97" s="46"/>
      <c r="VNP97" s="46"/>
      <c r="VNQ97" s="46"/>
      <c r="VNR97" s="46"/>
      <c r="VNS97" s="46"/>
      <c r="VNT97" s="46"/>
      <c r="VNU97" s="46"/>
      <c r="VNV97" s="46"/>
      <c r="VNW97" s="46"/>
      <c r="VNX97" s="46"/>
      <c r="VNY97" s="46"/>
      <c r="VNZ97" s="46"/>
      <c r="VOA97" s="46"/>
      <c r="VOB97" s="46"/>
      <c r="VOC97" s="46"/>
      <c r="VOD97" s="46"/>
      <c r="VOE97" s="46"/>
      <c r="VOF97" s="46"/>
      <c r="VOG97" s="46"/>
      <c r="VOH97" s="46"/>
      <c r="VOI97" s="46"/>
      <c r="VOJ97" s="46"/>
      <c r="VOK97" s="46"/>
      <c r="VOL97" s="46"/>
      <c r="VOM97" s="46"/>
      <c r="VON97" s="46"/>
      <c r="VOO97" s="46"/>
      <c r="VOP97" s="46"/>
      <c r="VOQ97" s="46"/>
      <c r="VOR97" s="46"/>
      <c r="VOS97" s="46"/>
      <c r="VOT97" s="46"/>
      <c r="VOU97" s="46"/>
      <c r="VOV97" s="46"/>
      <c r="VOW97" s="46"/>
      <c r="VOX97" s="46"/>
      <c r="VOY97" s="46"/>
      <c r="VOZ97" s="46"/>
      <c r="VPA97" s="46"/>
      <c r="VPB97" s="46"/>
      <c r="VPC97" s="46"/>
      <c r="VPD97" s="46"/>
      <c r="VPE97" s="46"/>
      <c r="VPF97" s="46"/>
      <c r="VPG97" s="46"/>
      <c r="VPH97" s="46"/>
      <c r="VPI97" s="46"/>
      <c r="VPJ97" s="46"/>
      <c r="VPK97" s="46"/>
      <c r="VPL97" s="46"/>
      <c r="VPM97" s="46"/>
      <c r="VPN97" s="46"/>
      <c r="VPO97" s="46"/>
      <c r="VPP97" s="46"/>
      <c r="VPQ97" s="46"/>
      <c r="VPR97" s="46"/>
      <c r="VPS97" s="46"/>
      <c r="VPT97" s="46"/>
      <c r="VPU97" s="46"/>
      <c r="VPV97" s="46"/>
      <c r="VPW97" s="46"/>
      <c r="VPX97" s="46"/>
      <c r="VPY97" s="46"/>
      <c r="VPZ97" s="46"/>
      <c r="VQA97" s="46"/>
      <c r="VQB97" s="46"/>
      <c r="VQC97" s="46"/>
      <c r="VQD97" s="46"/>
      <c r="VQE97" s="46"/>
      <c r="VQF97" s="46"/>
      <c r="VQG97" s="46"/>
      <c r="VQH97" s="46"/>
      <c r="VQI97" s="46"/>
      <c r="VQJ97" s="46"/>
      <c r="VQK97" s="46"/>
      <c r="VQL97" s="46"/>
      <c r="VQM97" s="46"/>
      <c r="VQN97" s="46"/>
      <c r="VQO97" s="46"/>
      <c r="VQP97" s="46"/>
      <c r="VQQ97" s="46"/>
      <c r="VQR97" s="46"/>
      <c r="VQS97" s="46"/>
      <c r="VQT97" s="46"/>
      <c r="VQU97" s="46"/>
      <c r="VQV97" s="46"/>
      <c r="VQW97" s="46"/>
      <c r="VQX97" s="46"/>
      <c r="VQY97" s="46"/>
      <c r="VQZ97" s="46"/>
      <c r="VRA97" s="46"/>
      <c r="VRB97" s="46"/>
      <c r="VRC97" s="46"/>
      <c r="VRD97" s="46"/>
      <c r="VRE97" s="46"/>
      <c r="VRF97" s="46"/>
      <c r="VRG97" s="46"/>
      <c r="VRH97" s="46"/>
      <c r="VRI97" s="46"/>
      <c r="VRJ97" s="46"/>
      <c r="VRK97" s="46"/>
      <c r="VRL97" s="46"/>
      <c r="VRM97" s="46"/>
      <c r="VRN97" s="46"/>
      <c r="VRO97" s="46"/>
      <c r="VRP97" s="46"/>
      <c r="VRQ97" s="46"/>
      <c r="VRR97" s="46"/>
      <c r="VRS97" s="46"/>
      <c r="VRT97" s="46"/>
      <c r="VRU97" s="46"/>
      <c r="VRV97" s="46"/>
      <c r="VRW97" s="46"/>
      <c r="VRX97" s="46"/>
      <c r="VRY97" s="46"/>
      <c r="VRZ97" s="46"/>
      <c r="VSA97" s="46"/>
      <c r="VSB97" s="46"/>
      <c r="VSC97" s="46"/>
      <c r="VSD97" s="46"/>
      <c r="VSE97" s="46"/>
      <c r="VSF97" s="46"/>
      <c r="VSG97" s="46"/>
      <c r="VSH97" s="46"/>
      <c r="VSI97" s="46"/>
      <c r="VSJ97" s="46"/>
      <c r="VSK97" s="46"/>
      <c r="VSL97" s="46"/>
      <c r="VSM97" s="46"/>
      <c r="VSN97" s="46"/>
      <c r="VSO97" s="46"/>
      <c r="VSP97" s="46"/>
      <c r="VSQ97" s="46"/>
      <c r="VSR97" s="46"/>
      <c r="VSS97" s="46"/>
      <c r="VST97" s="46"/>
      <c r="VSU97" s="46"/>
      <c r="VSV97" s="46"/>
      <c r="VSW97" s="46"/>
      <c r="VSX97" s="46"/>
      <c r="VSY97" s="46"/>
      <c r="VSZ97" s="46"/>
      <c r="VTA97" s="46"/>
      <c r="VTB97" s="46"/>
      <c r="VTC97" s="46"/>
      <c r="VTD97" s="46"/>
      <c r="VTE97" s="46"/>
      <c r="VTF97" s="46"/>
      <c r="VTG97" s="46"/>
      <c r="VTH97" s="46"/>
      <c r="VTI97" s="46"/>
      <c r="VTJ97" s="46"/>
      <c r="VTK97" s="46"/>
      <c r="VTL97" s="46"/>
      <c r="VTM97" s="46"/>
      <c r="VTN97" s="46"/>
      <c r="VTO97" s="46"/>
      <c r="VTP97" s="46"/>
      <c r="VTQ97" s="46"/>
      <c r="VTR97" s="46"/>
      <c r="VTS97" s="46"/>
      <c r="VTT97" s="46"/>
      <c r="VTU97" s="46"/>
      <c r="VTV97" s="46"/>
      <c r="VTW97" s="46"/>
      <c r="VTX97" s="46"/>
      <c r="VTY97" s="46"/>
      <c r="VTZ97" s="46"/>
      <c r="VUA97" s="46"/>
      <c r="VUB97" s="46"/>
      <c r="VUC97" s="46"/>
      <c r="VUD97" s="46"/>
      <c r="VUE97" s="46"/>
      <c r="VUF97" s="46"/>
      <c r="VUG97" s="46"/>
      <c r="VUH97" s="46"/>
      <c r="VUI97" s="46"/>
      <c r="VUJ97" s="46"/>
      <c r="VUK97" s="46"/>
      <c r="VUL97" s="46"/>
      <c r="VUM97" s="46"/>
      <c r="VUN97" s="46"/>
      <c r="VUO97" s="46"/>
      <c r="VUP97" s="46"/>
      <c r="VUQ97" s="46"/>
      <c r="VUR97" s="46"/>
      <c r="VUS97" s="46"/>
      <c r="VUT97" s="46"/>
      <c r="VUU97" s="46"/>
      <c r="VUV97" s="46"/>
      <c r="VUW97" s="46"/>
      <c r="VUX97" s="46"/>
      <c r="VUY97" s="46"/>
      <c r="VUZ97" s="46"/>
      <c r="VVA97" s="46"/>
      <c r="VVB97" s="46"/>
      <c r="VVC97" s="46"/>
      <c r="VVD97" s="46"/>
      <c r="VVE97" s="46"/>
      <c r="VVF97" s="46"/>
      <c r="VVG97" s="46"/>
      <c r="VVH97" s="46"/>
      <c r="VVI97" s="46"/>
      <c r="VVJ97" s="46"/>
      <c r="VVK97" s="46"/>
      <c r="VVL97" s="46"/>
      <c r="VVM97" s="46"/>
      <c r="VVN97" s="46"/>
      <c r="VVO97" s="46"/>
      <c r="VVP97" s="46"/>
      <c r="VVQ97" s="46"/>
      <c r="VVR97" s="46"/>
      <c r="VVS97" s="46"/>
      <c r="VVT97" s="46"/>
      <c r="VVU97" s="46"/>
      <c r="VVV97" s="46"/>
      <c r="VVW97" s="46"/>
      <c r="VVX97" s="46"/>
      <c r="VVY97" s="46"/>
      <c r="VVZ97" s="46"/>
      <c r="VWA97" s="46"/>
      <c r="VWB97" s="46"/>
      <c r="VWC97" s="46"/>
      <c r="VWD97" s="46"/>
      <c r="VWE97" s="46"/>
      <c r="VWF97" s="46"/>
      <c r="VWG97" s="46"/>
      <c r="VWH97" s="46"/>
      <c r="VWI97" s="46"/>
      <c r="VWJ97" s="46"/>
      <c r="VWK97" s="46"/>
      <c r="VWL97" s="46"/>
      <c r="VWM97" s="46"/>
      <c r="VWN97" s="46"/>
      <c r="VWO97" s="46"/>
      <c r="VWP97" s="46"/>
      <c r="VWQ97" s="46"/>
      <c r="VWR97" s="46"/>
      <c r="VWS97" s="46"/>
      <c r="VWT97" s="46"/>
      <c r="VWU97" s="46"/>
      <c r="VWV97" s="46"/>
      <c r="VWW97" s="46"/>
      <c r="VWX97" s="46"/>
      <c r="VWY97" s="46"/>
      <c r="VWZ97" s="46"/>
      <c r="VXA97" s="46"/>
      <c r="VXB97" s="46"/>
      <c r="VXC97" s="46"/>
      <c r="VXD97" s="46"/>
      <c r="VXE97" s="46"/>
      <c r="VXF97" s="46"/>
      <c r="VXG97" s="46"/>
      <c r="VXH97" s="46"/>
      <c r="VXI97" s="46"/>
      <c r="VXJ97" s="46"/>
      <c r="VXK97" s="46"/>
      <c r="VXL97" s="46"/>
      <c r="VXM97" s="46"/>
      <c r="VXN97" s="46"/>
      <c r="VXO97" s="46"/>
      <c r="VXP97" s="46"/>
      <c r="VXQ97" s="46"/>
      <c r="VXR97" s="46"/>
      <c r="VXS97" s="46"/>
      <c r="VXT97" s="46"/>
      <c r="VXU97" s="46"/>
      <c r="VXV97" s="46"/>
      <c r="VXW97" s="46"/>
      <c r="VXX97" s="46"/>
      <c r="VXY97" s="46"/>
      <c r="VXZ97" s="46"/>
      <c r="VYA97" s="46"/>
      <c r="VYB97" s="46"/>
      <c r="VYC97" s="46"/>
      <c r="VYD97" s="46"/>
      <c r="VYE97" s="46"/>
      <c r="VYF97" s="46"/>
      <c r="VYG97" s="46"/>
      <c r="VYH97" s="46"/>
      <c r="VYI97" s="46"/>
      <c r="VYJ97" s="46"/>
      <c r="VYK97" s="46"/>
      <c r="VYL97" s="46"/>
      <c r="VYM97" s="46"/>
      <c r="VYN97" s="46"/>
      <c r="VYO97" s="46"/>
      <c r="VYP97" s="46"/>
      <c r="VYQ97" s="46"/>
      <c r="VYR97" s="46"/>
      <c r="VYS97" s="46"/>
      <c r="VYT97" s="46"/>
      <c r="VYU97" s="46"/>
      <c r="VYV97" s="46"/>
      <c r="VYW97" s="46"/>
      <c r="VYX97" s="46"/>
      <c r="VYY97" s="46"/>
      <c r="VYZ97" s="46"/>
      <c r="VZA97" s="46"/>
      <c r="VZB97" s="46"/>
      <c r="VZC97" s="46"/>
      <c r="VZD97" s="46"/>
      <c r="VZE97" s="46"/>
      <c r="VZF97" s="46"/>
      <c r="VZG97" s="46"/>
      <c r="VZH97" s="46"/>
      <c r="VZI97" s="46"/>
      <c r="VZJ97" s="46"/>
      <c r="VZK97" s="46"/>
      <c r="VZL97" s="46"/>
      <c r="VZM97" s="46"/>
      <c r="VZN97" s="46"/>
      <c r="VZO97" s="46"/>
      <c r="VZP97" s="46"/>
      <c r="VZQ97" s="46"/>
      <c r="VZR97" s="46"/>
      <c r="VZS97" s="46"/>
      <c r="VZT97" s="46"/>
      <c r="VZU97" s="46"/>
      <c r="VZV97" s="46"/>
      <c r="VZW97" s="46"/>
      <c r="VZX97" s="46"/>
      <c r="VZY97" s="46"/>
      <c r="VZZ97" s="46"/>
      <c r="WAA97" s="46"/>
      <c r="WAB97" s="46"/>
      <c r="WAC97" s="46"/>
      <c r="WAD97" s="46"/>
      <c r="WAE97" s="46"/>
      <c r="WAF97" s="46"/>
      <c r="WAG97" s="46"/>
      <c r="WAH97" s="46"/>
      <c r="WAI97" s="46"/>
      <c r="WAJ97" s="46"/>
      <c r="WAK97" s="46"/>
      <c r="WAL97" s="46"/>
      <c r="WAM97" s="46"/>
      <c r="WAN97" s="46"/>
      <c r="WAO97" s="46"/>
      <c r="WAP97" s="46"/>
      <c r="WAQ97" s="46"/>
      <c r="WAR97" s="46"/>
      <c r="WAS97" s="46"/>
      <c r="WAT97" s="46"/>
      <c r="WAU97" s="46"/>
      <c r="WAV97" s="46"/>
      <c r="WAW97" s="46"/>
      <c r="WAX97" s="46"/>
      <c r="WAY97" s="46"/>
      <c r="WAZ97" s="46"/>
      <c r="WBA97" s="46"/>
      <c r="WBB97" s="46"/>
      <c r="WBC97" s="46"/>
      <c r="WBD97" s="46"/>
      <c r="WBE97" s="46"/>
      <c r="WBF97" s="46"/>
      <c r="WBG97" s="46"/>
      <c r="WBH97" s="46"/>
      <c r="WBI97" s="46"/>
      <c r="WBJ97" s="46"/>
      <c r="WBK97" s="46"/>
      <c r="WBL97" s="46"/>
      <c r="WBM97" s="46"/>
      <c r="WBN97" s="46"/>
      <c r="WBO97" s="46"/>
      <c r="WBP97" s="46"/>
      <c r="WBQ97" s="46"/>
      <c r="WBR97" s="46"/>
      <c r="WBS97" s="46"/>
      <c r="WBT97" s="46"/>
      <c r="WBU97" s="46"/>
      <c r="WBV97" s="46"/>
      <c r="WBW97" s="46"/>
      <c r="WBX97" s="46"/>
      <c r="WBY97" s="46"/>
      <c r="WBZ97" s="46"/>
      <c r="WCA97" s="46"/>
      <c r="WCB97" s="46"/>
      <c r="WCC97" s="46"/>
      <c r="WCD97" s="46"/>
      <c r="WCE97" s="46"/>
      <c r="WCF97" s="46"/>
      <c r="WCG97" s="46"/>
      <c r="WCH97" s="46"/>
      <c r="WCI97" s="46"/>
      <c r="WCJ97" s="46"/>
      <c r="WCK97" s="46"/>
      <c r="WCL97" s="46"/>
      <c r="WCM97" s="46"/>
      <c r="WCN97" s="46"/>
      <c r="WCO97" s="46"/>
      <c r="WCP97" s="46"/>
      <c r="WCQ97" s="46"/>
      <c r="WCR97" s="46"/>
      <c r="WCS97" s="46"/>
      <c r="WCT97" s="46"/>
      <c r="WCU97" s="46"/>
      <c r="WCV97" s="46"/>
      <c r="WCW97" s="46"/>
      <c r="WCX97" s="46"/>
      <c r="WCY97" s="46"/>
      <c r="WCZ97" s="46"/>
      <c r="WDA97" s="46"/>
      <c r="WDB97" s="46"/>
      <c r="WDC97" s="46"/>
      <c r="WDD97" s="46"/>
      <c r="WDE97" s="46"/>
      <c r="WDF97" s="46"/>
      <c r="WDG97" s="46"/>
      <c r="WDH97" s="46"/>
      <c r="WDI97" s="46"/>
      <c r="WDJ97" s="46"/>
      <c r="WDK97" s="46"/>
      <c r="WDL97" s="46"/>
      <c r="WDM97" s="46"/>
      <c r="WDN97" s="46"/>
      <c r="WDO97" s="46"/>
      <c r="WDP97" s="46"/>
      <c r="WDQ97" s="46"/>
      <c r="WDR97" s="46"/>
      <c r="WDS97" s="46"/>
      <c r="WDT97" s="46"/>
      <c r="WDU97" s="46"/>
      <c r="WDV97" s="46"/>
      <c r="WDW97" s="46"/>
      <c r="WDX97" s="46"/>
      <c r="WDY97" s="46"/>
      <c r="WDZ97" s="46"/>
      <c r="WEA97" s="46"/>
      <c r="WEB97" s="46"/>
      <c r="WEC97" s="46"/>
      <c r="WED97" s="46"/>
      <c r="WEE97" s="46"/>
      <c r="WEF97" s="46"/>
      <c r="WEG97" s="46"/>
      <c r="WEH97" s="46"/>
      <c r="WEI97" s="46"/>
      <c r="WEJ97" s="46"/>
      <c r="WEK97" s="46"/>
      <c r="WEL97" s="46"/>
      <c r="WEM97" s="46"/>
      <c r="WEN97" s="46"/>
      <c r="WEO97" s="46"/>
      <c r="WEP97" s="46"/>
      <c r="WEQ97" s="46"/>
      <c r="WER97" s="46"/>
      <c r="WES97" s="46"/>
      <c r="WET97" s="46"/>
      <c r="WEU97" s="46"/>
      <c r="WEV97" s="46"/>
      <c r="WEW97" s="46"/>
      <c r="WEX97" s="46"/>
      <c r="WEY97" s="46"/>
      <c r="WEZ97" s="46"/>
      <c r="WFA97" s="46"/>
      <c r="WFB97" s="46"/>
      <c r="WFC97" s="46"/>
      <c r="WFD97" s="46"/>
      <c r="WFE97" s="46"/>
      <c r="WFF97" s="46"/>
      <c r="WFG97" s="46"/>
      <c r="WFH97" s="46"/>
      <c r="WFI97" s="46"/>
      <c r="WFJ97" s="46"/>
      <c r="WFK97" s="46"/>
      <c r="WFL97" s="46"/>
      <c r="WFM97" s="46"/>
      <c r="WFN97" s="46"/>
      <c r="WFO97" s="46"/>
      <c r="WFP97" s="46"/>
      <c r="WFQ97" s="46"/>
      <c r="WFR97" s="46"/>
      <c r="WFS97" s="46"/>
      <c r="WFT97" s="46"/>
      <c r="WFU97" s="46"/>
      <c r="WFV97" s="46"/>
      <c r="WFW97" s="46"/>
      <c r="WFX97" s="46"/>
      <c r="WFY97" s="46"/>
      <c r="WFZ97" s="46"/>
      <c r="WGA97" s="46"/>
      <c r="WGB97" s="46"/>
      <c r="WGC97" s="46"/>
      <c r="WGD97" s="46"/>
      <c r="WGE97" s="46"/>
      <c r="WGF97" s="46"/>
      <c r="WGG97" s="46"/>
      <c r="WGH97" s="46"/>
      <c r="WGI97" s="46"/>
      <c r="WGJ97" s="46"/>
      <c r="WGK97" s="46"/>
      <c r="WGL97" s="46"/>
      <c r="WGM97" s="46"/>
      <c r="WGN97" s="46"/>
      <c r="WGO97" s="46"/>
      <c r="WGP97" s="46"/>
      <c r="WGQ97" s="46"/>
      <c r="WGR97" s="46"/>
      <c r="WGS97" s="46"/>
      <c r="WGT97" s="46"/>
      <c r="WGU97" s="46"/>
      <c r="WGV97" s="46"/>
      <c r="WGW97" s="46"/>
      <c r="WGX97" s="46"/>
      <c r="WGY97" s="46"/>
      <c r="WGZ97" s="46"/>
      <c r="WHA97" s="46"/>
      <c r="WHB97" s="46"/>
      <c r="WHC97" s="46"/>
      <c r="WHD97" s="46"/>
      <c r="WHE97" s="46"/>
      <c r="WHF97" s="46"/>
      <c r="WHG97" s="46"/>
      <c r="WHH97" s="46"/>
      <c r="WHI97" s="46"/>
      <c r="WHJ97" s="46"/>
      <c r="WHK97" s="46"/>
      <c r="WHL97" s="46"/>
      <c r="WHM97" s="46"/>
      <c r="WHN97" s="46"/>
      <c r="WHO97" s="46"/>
      <c r="WHP97" s="46"/>
      <c r="WHQ97" s="46"/>
      <c r="WHR97" s="46"/>
      <c r="WHS97" s="46"/>
      <c r="WHT97" s="46"/>
      <c r="WHU97" s="46"/>
      <c r="WHV97" s="46"/>
      <c r="WHW97" s="46"/>
      <c r="WHX97" s="46"/>
      <c r="WHY97" s="46"/>
      <c r="WHZ97" s="46"/>
      <c r="WIA97" s="46"/>
      <c r="WIB97" s="46"/>
      <c r="WIC97" s="46"/>
      <c r="WID97" s="46"/>
      <c r="WIE97" s="46"/>
      <c r="WIF97" s="46"/>
      <c r="WIG97" s="46"/>
      <c r="WIH97" s="46"/>
      <c r="WII97" s="46"/>
      <c r="WIJ97" s="46"/>
      <c r="WIK97" s="46"/>
      <c r="WIL97" s="46"/>
      <c r="WIM97" s="46"/>
      <c r="WIN97" s="46"/>
      <c r="WIO97" s="46"/>
      <c r="WIP97" s="46"/>
      <c r="WIQ97" s="46"/>
      <c r="WIR97" s="46"/>
      <c r="WIS97" s="46"/>
      <c r="WIT97" s="46"/>
      <c r="WIU97" s="46"/>
      <c r="WIV97" s="46"/>
      <c r="WIW97" s="46"/>
      <c r="WIX97" s="46"/>
      <c r="WIY97" s="46"/>
      <c r="WIZ97" s="46"/>
      <c r="WJA97" s="46"/>
      <c r="WJB97" s="46"/>
      <c r="WJC97" s="46"/>
      <c r="WJD97" s="46"/>
      <c r="WJE97" s="46"/>
      <c r="WJF97" s="46"/>
      <c r="WJG97" s="46"/>
      <c r="WJH97" s="46"/>
      <c r="WJI97" s="46"/>
      <c r="WJJ97" s="46"/>
      <c r="WJK97" s="46"/>
      <c r="WJL97" s="46"/>
      <c r="WJM97" s="46"/>
      <c r="WJN97" s="46"/>
      <c r="WJO97" s="46"/>
      <c r="WJP97" s="46"/>
      <c r="WJQ97" s="46"/>
      <c r="WJR97" s="46"/>
      <c r="WJS97" s="46"/>
      <c r="WJT97" s="46"/>
      <c r="WJU97" s="46"/>
      <c r="WJV97" s="46"/>
      <c r="WJW97" s="46"/>
      <c r="WJX97" s="46"/>
      <c r="WJY97" s="46"/>
      <c r="WJZ97" s="46"/>
      <c r="WKA97" s="46"/>
      <c r="WKB97" s="46"/>
      <c r="WKC97" s="46"/>
      <c r="WKD97" s="46"/>
      <c r="WKE97" s="46"/>
      <c r="WKF97" s="46"/>
      <c r="WKG97" s="46"/>
      <c r="WKH97" s="46"/>
      <c r="WKI97" s="46"/>
      <c r="WKJ97" s="46"/>
      <c r="WKK97" s="46"/>
      <c r="WKL97" s="46"/>
      <c r="WKM97" s="46"/>
      <c r="WKN97" s="46"/>
      <c r="WKO97" s="46"/>
      <c r="WKP97" s="46"/>
      <c r="WKQ97" s="46"/>
      <c r="WKR97" s="46"/>
      <c r="WKS97" s="46"/>
      <c r="WKT97" s="46"/>
      <c r="WKU97" s="46"/>
      <c r="WKV97" s="46"/>
      <c r="WKW97" s="46"/>
      <c r="WKX97" s="46"/>
      <c r="WKY97" s="46"/>
      <c r="WKZ97" s="46"/>
      <c r="WLA97" s="46"/>
      <c r="WLB97" s="46"/>
      <c r="WLC97" s="46"/>
      <c r="WLD97" s="46"/>
      <c r="WLE97" s="46"/>
      <c r="WLF97" s="46"/>
      <c r="WLG97" s="46"/>
      <c r="WLH97" s="46"/>
      <c r="WLI97" s="46"/>
      <c r="WLJ97" s="46"/>
      <c r="WLK97" s="46"/>
      <c r="WLL97" s="46"/>
      <c r="WLM97" s="46"/>
      <c r="WLN97" s="46"/>
      <c r="WLO97" s="46"/>
      <c r="WLP97" s="46"/>
      <c r="WLQ97" s="46"/>
      <c r="WLR97" s="46"/>
      <c r="WLS97" s="46"/>
      <c r="WLT97" s="46"/>
      <c r="WLU97" s="46"/>
      <c r="WLV97" s="46"/>
      <c r="WLW97" s="46"/>
      <c r="WLX97" s="46"/>
      <c r="WLY97" s="46"/>
      <c r="WLZ97" s="46"/>
      <c r="WMA97" s="46"/>
      <c r="WMB97" s="46"/>
      <c r="WMC97" s="46"/>
      <c r="WMD97" s="46"/>
      <c r="WME97" s="46"/>
      <c r="WMF97" s="46"/>
      <c r="WMG97" s="46"/>
      <c r="WMH97" s="46"/>
      <c r="WMI97" s="46"/>
      <c r="WMJ97" s="46"/>
      <c r="WMK97" s="46"/>
      <c r="WML97" s="46"/>
      <c r="WMM97" s="46"/>
      <c r="WMN97" s="46"/>
      <c r="WMO97" s="46"/>
      <c r="WMP97" s="46"/>
      <c r="WMQ97" s="46"/>
      <c r="WMR97" s="46"/>
      <c r="WMS97" s="46"/>
      <c r="WMT97" s="46"/>
      <c r="WMU97" s="46"/>
      <c r="WMV97" s="46"/>
      <c r="WMW97" s="46"/>
      <c r="WMX97" s="46"/>
      <c r="WMY97" s="46"/>
      <c r="WMZ97" s="46"/>
      <c r="WNA97" s="46"/>
      <c r="WNB97" s="46"/>
      <c r="WNC97" s="46"/>
      <c r="WND97" s="46"/>
      <c r="WNE97" s="46"/>
      <c r="WNF97" s="46"/>
      <c r="WNG97" s="46"/>
      <c r="WNH97" s="46"/>
      <c r="WNI97" s="46"/>
      <c r="WNJ97" s="46"/>
      <c r="WNK97" s="46"/>
      <c r="WNL97" s="46"/>
      <c r="WNM97" s="46"/>
      <c r="WNN97" s="46"/>
      <c r="WNO97" s="46"/>
      <c r="WNP97" s="46"/>
      <c r="WNQ97" s="46"/>
      <c r="WNR97" s="46"/>
      <c r="WNS97" s="46"/>
      <c r="WNT97" s="46"/>
      <c r="WNU97" s="46"/>
      <c r="WNV97" s="46"/>
      <c r="WNW97" s="46"/>
      <c r="WNX97" s="46"/>
      <c r="WNY97" s="46"/>
      <c r="WNZ97" s="46"/>
      <c r="WOA97" s="46"/>
      <c r="WOB97" s="46"/>
      <c r="WOC97" s="46"/>
      <c r="WOD97" s="46"/>
      <c r="WOE97" s="46"/>
      <c r="WOF97" s="46"/>
      <c r="WOG97" s="46"/>
      <c r="WOH97" s="46"/>
      <c r="WOI97" s="46"/>
      <c r="WOJ97" s="46"/>
      <c r="WOK97" s="46"/>
      <c r="WOL97" s="46"/>
      <c r="WOM97" s="46"/>
      <c r="WON97" s="46"/>
      <c r="WOO97" s="46"/>
      <c r="WOP97" s="46"/>
      <c r="WOQ97" s="46"/>
      <c r="WOR97" s="46"/>
      <c r="WOS97" s="46"/>
      <c r="WOT97" s="46"/>
      <c r="WOU97" s="46"/>
      <c r="WOV97" s="46"/>
      <c r="WOW97" s="46"/>
      <c r="WOX97" s="46"/>
      <c r="WOY97" s="46"/>
      <c r="WOZ97" s="46"/>
      <c r="WPA97" s="46"/>
      <c r="WPB97" s="46"/>
      <c r="WPC97" s="46"/>
      <c r="WPD97" s="46"/>
      <c r="WPE97" s="46"/>
      <c r="WPF97" s="46"/>
      <c r="WPG97" s="46"/>
      <c r="WPH97" s="46"/>
      <c r="WPI97" s="46"/>
      <c r="WPJ97" s="46"/>
      <c r="WPK97" s="46"/>
      <c r="WPL97" s="46"/>
      <c r="WPM97" s="46"/>
      <c r="WPN97" s="46"/>
      <c r="WPO97" s="46"/>
      <c r="WPP97" s="46"/>
      <c r="WPQ97" s="46"/>
      <c r="WPR97" s="46"/>
      <c r="WPS97" s="46"/>
      <c r="WPT97" s="46"/>
      <c r="WPU97" s="46"/>
      <c r="WPV97" s="46"/>
      <c r="WPW97" s="46"/>
      <c r="WPX97" s="46"/>
      <c r="WPY97" s="46"/>
      <c r="WPZ97" s="46"/>
      <c r="WQA97" s="46"/>
      <c r="WQB97" s="46"/>
      <c r="WQC97" s="46"/>
      <c r="WQD97" s="46"/>
      <c r="WQE97" s="46"/>
      <c r="WQF97" s="46"/>
      <c r="WQG97" s="46"/>
      <c r="WQH97" s="46"/>
      <c r="WQI97" s="46"/>
      <c r="WQJ97" s="46"/>
      <c r="WQK97" s="46"/>
      <c r="WQL97" s="46"/>
      <c r="WQM97" s="46"/>
      <c r="WQN97" s="46"/>
      <c r="WQO97" s="46"/>
      <c r="WQP97" s="46"/>
      <c r="WQQ97" s="46"/>
      <c r="WQR97" s="46"/>
      <c r="WQS97" s="46"/>
      <c r="WQT97" s="46"/>
      <c r="WQU97" s="46"/>
      <c r="WQV97" s="46"/>
      <c r="WQW97" s="46"/>
      <c r="WQX97" s="46"/>
      <c r="WQY97" s="46"/>
      <c r="WQZ97" s="46"/>
      <c r="WRA97" s="46"/>
      <c r="WRB97" s="46"/>
      <c r="WRC97" s="46"/>
      <c r="WRD97" s="46"/>
      <c r="WRE97" s="46"/>
      <c r="WRF97" s="46"/>
      <c r="WRG97" s="46"/>
      <c r="WRH97" s="46"/>
      <c r="WRI97" s="46"/>
      <c r="WRJ97" s="46"/>
      <c r="WRK97" s="46"/>
      <c r="WRL97" s="46"/>
      <c r="WRM97" s="46"/>
      <c r="WRN97" s="46"/>
      <c r="WRO97" s="46"/>
      <c r="WRP97" s="46"/>
      <c r="WRQ97" s="46"/>
      <c r="WRR97" s="46"/>
      <c r="WRS97" s="46"/>
      <c r="WRT97" s="46"/>
      <c r="WRU97" s="46"/>
      <c r="WRV97" s="46"/>
      <c r="WRW97" s="46"/>
      <c r="WRX97" s="46"/>
      <c r="WRY97" s="46"/>
      <c r="WRZ97" s="46"/>
      <c r="WSA97" s="46"/>
      <c r="WSB97" s="46"/>
      <c r="WSC97" s="46"/>
      <c r="WSD97" s="46"/>
      <c r="WSE97" s="46"/>
      <c r="WSF97" s="46"/>
      <c r="WSG97" s="46"/>
      <c r="WSH97" s="46"/>
      <c r="WSI97" s="46"/>
      <c r="WSJ97" s="46"/>
      <c r="WSK97" s="46"/>
      <c r="WSL97" s="46"/>
      <c r="WSM97" s="46"/>
      <c r="WSN97" s="46"/>
      <c r="WSO97" s="46"/>
      <c r="WSP97" s="46"/>
      <c r="WSQ97" s="46"/>
      <c r="WSR97" s="46"/>
      <c r="WSS97" s="46"/>
      <c r="WST97" s="46"/>
      <c r="WSU97" s="46"/>
      <c r="WSV97" s="46"/>
      <c r="WSW97" s="46"/>
      <c r="WSX97" s="46"/>
      <c r="WSY97" s="46"/>
      <c r="WSZ97" s="46"/>
      <c r="WTA97" s="46"/>
      <c r="WTB97" s="46"/>
      <c r="WTC97" s="46"/>
      <c r="WTD97" s="46"/>
      <c r="WTE97" s="46"/>
      <c r="WTF97" s="46"/>
      <c r="WTG97" s="46"/>
      <c r="WTH97" s="46"/>
      <c r="WTI97" s="46"/>
      <c r="WTJ97" s="46"/>
      <c r="WTK97" s="46"/>
      <c r="WTL97" s="46"/>
      <c r="WTM97" s="46"/>
      <c r="WTN97" s="46"/>
      <c r="WTO97" s="46"/>
      <c r="WTP97" s="46"/>
      <c r="WTQ97" s="46"/>
      <c r="WTR97" s="46"/>
      <c r="WTS97" s="46"/>
      <c r="WTT97" s="46"/>
      <c r="WTU97" s="46"/>
      <c r="WTV97" s="46"/>
      <c r="WTW97" s="46"/>
      <c r="WTX97" s="46"/>
      <c r="WTY97" s="46"/>
      <c r="WTZ97" s="46"/>
      <c r="WUA97" s="46"/>
      <c r="WUB97" s="46"/>
      <c r="WUC97" s="46"/>
      <c r="WUD97" s="46"/>
      <c r="WUE97" s="46"/>
      <c r="WUF97" s="46"/>
      <c r="WUG97" s="46"/>
      <c r="WUH97" s="46"/>
      <c r="WUI97" s="46"/>
      <c r="WUJ97" s="46"/>
      <c r="WUK97" s="46"/>
      <c r="WUL97" s="46"/>
      <c r="WUM97" s="46"/>
      <c r="WUN97" s="46"/>
      <c r="WUO97" s="46"/>
      <c r="WUP97" s="46"/>
      <c r="WUQ97" s="46"/>
      <c r="WUR97" s="46"/>
      <c r="WUS97" s="46"/>
      <c r="WUT97" s="46"/>
      <c r="WUU97" s="46"/>
      <c r="WUV97" s="46"/>
      <c r="WUW97" s="46"/>
      <c r="WUX97" s="46"/>
      <c r="WUY97" s="46"/>
      <c r="WUZ97" s="46"/>
      <c r="WVA97" s="46"/>
      <c r="WVB97" s="46"/>
      <c r="WVC97" s="46"/>
      <c r="WVD97" s="46"/>
      <c r="WVE97" s="46"/>
      <c r="WVF97" s="46"/>
      <c r="WVG97" s="46"/>
      <c r="WVH97" s="46"/>
      <c r="WVI97" s="46"/>
      <c r="WVJ97" s="46"/>
      <c r="WVK97" s="46"/>
      <c r="WVL97" s="46"/>
      <c r="WVM97" s="46"/>
      <c r="WVN97" s="46"/>
      <c r="WVO97" s="46"/>
      <c r="WVP97" s="46"/>
      <c r="WVQ97" s="46"/>
      <c r="WVR97" s="46"/>
      <c r="WVS97" s="46"/>
      <c r="WVT97" s="46"/>
      <c r="WVU97" s="46"/>
      <c r="WVV97" s="46"/>
      <c r="WVW97" s="46"/>
      <c r="WVX97" s="46"/>
      <c r="WVY97" s="46"/>
      <c r="WVZ97" s="46"/>
      <c r="WWA97" s="46"/>
      <c r="WWB97" s="46"/>
      <c r="WWC97" s="46"/>
      <c r="WWD97" s="46"/>
      <c r="WWE97" s="46"/>
      <c r="WWF97" s="46"/>
      <c r="WWG97" s="46"/>
      <c r="WWH97" s="46"/>
      <c r="WWI97" s="46"/>
      <c r="WWJ97" s="46"/>
      <c r="WWK97" s="46"/>
      <c r="WWL97" s="46"/>
      <c r="WWM97" s="46"/>
      <c r="WWN97" s="46"/>
      <c r="WWO97" s="46"/>
      <c r="WWP97" s="46"/>
      <c r="WWQ97" s="46"/>
      <c r="WWR97" s="46"/>
      <c r="WWS97" s="46"/>
      <c r="WWT97" s="46"/>
      <c r="WWU97" s="46"/>
      <c r="WWV97" s="46"/>
      <c r="WWW97" s="46"/>
      <c r="WWX97" s="46"/>
      <c r="WWY97" s="46"/>
      <c r="WWZ97" s="46"/>
      <c r="WXA97" s="46"/>
      <c r="WXB97" s="46"/>
      <c r="WXC97" s="46"/>
      <c r="WXD97" s="46"/>
      <c r="WXE97" s="46"/>
      <c r="WXF97" s="46"/>
      <c r="WXG97" s="46"/>
      <c r="WXH97" s="46"/>
      <c r="WXI97" s="46"/>
      <c r="WXJ97" s="46"/>
      <c r="WXK97" s="46"/>
      <c r="WXL97" s="46"/>
      <c r="WXM97" s="46"/>
      <c r="WXN97" s="46"/>
      <c r="WXO97" s="46"/>
      <c r="WXP97" s="46"/>
      <c r="WXQ97" s="46"/>
      <c r="WXR97" s="46"/>
      <c r="WXS97" s="46"/>
      <c r="WXT97" s="46"/>
      <c r="WXU97" s="46"/>
      <c r="WXV97" s="46"/>
      <c r="WXW97" s="46"/>
      <c r="WXX97" s="46"/>
      <c r="WXY97" s="46"/>
      <c r="WXZ97" s="46"/>
      <c r="WYA97" s="46"/>
      <c r="WYB97" s="46"/>
      <c r="WYC97" s="46"/>
      <c r="WYD97" s="46"/>
      <c r="WYE97" s="46"/>
      <c r="WYF97" s="46"/>
      <c r="WYG97" s="46"/>
      <c r="WYH97" s="46"/>
      <c r="WYI97" s="46"/>
      <c r="WYJ97" s="46"/>
      <c r="WYK97" s="46"/>
      <c r="WYL97" s="46"/>
      <c r="WYM97" s="46"/>
      <c r="WYN97" s="46"/>
      <c r="WYO97" s="46"/>
      <c r="WYP97" s="46"/>
      <c r="WYQ97" s="46"/>
      <c r="WYR97" s="46"/>
      <c r="WYS97" s="46"/>
      <c r="WYT97" s="46"/>
      <c r="WYU97" s="46"/>
      <c r="WYV97" s="46"/>
      <c r="WYW97" s="46"/>
      <c r="WYX97" s="46"/>
      <c r="WYY97" s="46"/>
      <c r="WYZ97" s="46"/>
      <c r="WZA97" s="46"/>
      <c r="WZB97" s="46"/>
      <c r="WZC97" s="46"/>
      <c r="WZD97" s="46"/>
      <c r="WZE97" s="46"/>
      <c r="WZF97" s="46"/>
      <c r="WZG97" s="46"/>
      <c r="WZH97" s="46"/>
      <c r="WZI97" s="46"/>
      <c r="WZJ97" s="46"/>
      <c r="WZK97" s="46"/>
      <c r="WZL97" s="46"/>
      <c r="WZM97" s="46"/>
      <c r="WZN97" s="46"/>
      <c r="WZO97" s="46"/>
      <c r="WZP97" s="46"/>
      <c r="WZQ97" s="46"/>
      <c r="WZR97" s="46"/>
      <c r="WZS97" s="46"/>
      <c r="WZT97" s="46"/>
      <c r="WZU97" s="46"/>
      <c r="WZV97" s="46"/>
      <c r="WZW97" s="46"/>
      <c r="WZX97" s="46"/>
      <c r="WZY97" s="46"/>
      <c r="WZZ97" s="46"/>
      <c r="XAA97" s="46"/>
      <c r="XAB97" s="46"/>
      <c r="XAC97" s="46"/>
      <c r="XAD97" s="46"/>
      <c r="XAE97" s="46"/>
      <c r="XAF97" s="46"/>
      <c r="XAG97" s="46"/>
      <c r="XAH97" s="46"/>
      <c r="XAI97" s="46"/>
      <c r="XAJ97" s="46"/>
      <c r="XAK97" s="46"/>
      <c r="XAL97" s="46"/>
      <c r="XAM97" s="46"/>
      <c r="XAN97" s="46"/>
      <c r="XAO97" s="46"/>
      <c r="XAP97" s="46"/>
      <c r="XAQ97" s="46"/>
      <c r="XAR97" s="46"/>
      <c r="XAS97" s="46"/>
      <c r="XAT97" s="46"/>
      <c r="XAU97" s="46"/>
      <c r="XAV97" s="46"/>
      <c r="XAW97" s="46"/>
      <c r="XAX97" s="46"/>
      <c r="XAY97" s="46"/>
      <c r="XAZ97" s="46"/>
      <c r="XBA97" s="46"/>
      <c r="XBB97" s="46"/>
      <c r="XBC97" s="46"/>
      <c r="XBD97" s="46"/>
      <c r="XBE97" s="46"/>
      <c r="XBF97" s="46"/>
      <c r="XBG97" s="46"/>
      <c r="XBH97" s="46"/>
      <c r="XBI97" s="46"/>
      <c r="XBJ97" s="46"/>
      <c r="XBK97" s="46"/>
      <c r="XBL97" s="46"/>
      <c r="XBM97" s="46"/>
      <c r="XBN97" s="46"/>
      <c r="XBO97" s="46"/>
      <c r="XBP97" s="46"/>
      <c r="XBQ97" s="46"/>
      <c r="XBR97" s="46"/>
      <c r="XBS97" s="46"/>
      <c r="XBT97" s="46"/>
      <c r="XBU97" s="46"/>
      <c r="XBV97" s="46"/>
      <c r="XBW97" s="46"/>
      <c r="XBX97" s="46"/>
      <c r="XBY97" s="46"/>
      <c r="XBZ97" s="46"/>
      <c r="XCA97" s="46"/>
      <c r="XCB97" s="46"/>
      <c r="XCC97" s="46"/>
      <c r="XCD97" s="46"/>
      <c r="XCE97" s="46"/>
      <c r="XCF97" s="46"/>
      <c r="XCG97" s="46"/>
      <c r="XCH97" s="46"/>
      <c r="XCI97" s="46"/>
      <c r="XCJ97" s="46"/>
      <c r="XCK97" s="46"/>
      <c r="XCL97" s="46"/>
      <c r="XCM97" s="46"/>
      <c r="XCN97" s="46"/>
      <c r="XCO97" s="46"/>
      <c r="XCP97" s="46"/>
      <c r="XCQ97" s="46"/>
      <c r="XCR97" s="46"/>
      <c r="XCS97" s="46"/>
      <c r="XCT97" s="46"/>
      <c r="XCU97" s="46"/>
      <c r="XCV97" s="46"/>
      <c r="XCW97" s="46"/>
      <c r="XCX97" s="46"/>
      <c r="XCY97" s="46"/>
      <c r="XCZ97" s="46"/>
      <c r="XDA97" s="46"/>
      <c r="XDB97" s="46"/>
      <c r="XDC97" s="46"/>
      <c r="XDD97" s="46"/>
      <c r="XDE97" s="46"/>
      <c r="XDF97" s="46"/>
      <c r="XDG97" s="46"/>
      <c r="XDH97" s="46"/>
      <c r="XDI97" s="46"/>
      <c r="XDJ97" s="46"/>
      <c r="XDK97" s="46"/>
      <c r="XDL97" s="46"/>
      <c r="XDM97" s="46"/>
      <c r="XDN97" s="46"/>
      <c r="XDO97" s="46"/>
      <c r="XDP97" s="46"/>
      <c r="XDQ97" s="46"/>
      <c r="XDR97" s="46"/>
      <c r="XDS97" s="46"/>
      <c r="XDT97" s="46"/>
      <c r="XDU97" s="46"/>
      <c r="XDV97" s="46"/>
      <c r="XDW97" s="46"/>
      <c r="XDX97" s="46"/>
      <c r="XDY97" s="46"/>
      <c r="XDZ97" s="46"/>
      <c r="XEA97" s="46"/>
      <c r="XEB97" s="46"/>
      <c r="XEC97" s="46"/>
      <c r="XED97" s="46"/>
      <c r="XEE97" s="46"/>
      <c r="XEF97" s="46"/>
      <c r="XEG97" s="46"/>
      <c r="XEH97" s="46"/>
      <c r="XEI97" s="46"/>
      <c r="XEJ97" s="46"/>
      <c r="XEK97" s="46"/>
      <c r="XEL97" s="46"/>
      <c r="XEM97" s="46"/>
      <c r="XEN97" s="46"/>
      <c r="XEO97" s="46"/>
      <c r="XEP97" s="46"/>
      <c r="XEQ97" s="46"/>
      <c r="XER97" s="46"/>
      <c r="XES97" s="46"/>
      <c r="XET97" s="46"/>
      <c r="XEU97" s="46"/>
      <c r="XEV97" s="46"/>
      <c r="XEW97" s="46"/>
      <c r="XEX97" s="46"/>
      <c r="XEY97" s="46"/>
      <c r="XEZ97" s="46"/>
      <c r="XFA97" s="46"/>
      <c r="XFB97" s="46"/>
      <c r="XFC97" s="46"/>
      <c r="XFD97" s="46"/>
    </row>
    <row r="98" spans="1:16384" x14ac:dyDescent="0.25">
      <c r="A98" s="2"/>
      <c r="B98" s="116" t="s">
        <v>27</v>
      </c>
      <c r="C98" s="49" t="s">
        <v>100</v>
      </c>
      <c r="D98" s="47"/>
      <c r="E98" s="48"/>
    </row>
    <row r="99" spans="1:16384" x14ac:dyDescent="0.25">
      <c r="A99" s="2"/>
      <c r="B99" s="116" t="s">
        <v>26</v>
      </c>
      <c r="C99" s="49" t="s">
        <v>181</v>
      </c>
      <c r="D99" s="47"/>
      <c r="E99" s="48">
        <f>IF(D90=0,"..",(D96/D91)^(1/5)-1)</f>
        <v>0.17230348798527362</v>
      </c>
    </row>
    <row r="100" spans="1:16384" x14ac:dyDescent="0.25">
      <c r="A100" s="2"/>
      <c r="B100" s="116" t="s">
        <v>54</v>
      </c>
      <c r="C100" s="49" t="s">
        <v>182</v>
      </c>
      <c r="D100" s="47"/>
      <c r="E100" s="48">
        <f>IF(D85=0,"..",(D96/D86)^(1/10)-1)</f>
        <v>-2.0561830631116162E-3</v>
      </c>
    </row>
    <row r="101" spans="1:16384" x14ac:dyDescent="0.25">
      <c r="A101" s="2"/>
      <c r="B101" s="116" t="s">
        <v>53</v>
      </c>
      <c r="C101" s="49" t="s">
        <v>183</v>
      </c>
      <c r="D101" s="47"/>
      <c r="E101" s="48">
        <f>IF(D75=0,"..",(D96/D76)^(1/20)-1)</f>
        <v>7.8642086782263476E-3</v>
      </c>
    </row>
    <row r="102" spans="1:16384" x14ac:dyDescent="0.25">
      <c r="A102" s="2"/>
      <c r="B102" s="116" t="s">
        <v>122</v>
      </c>
    </row>
    <row r="103" spans="1:16384" x14ac:dyDescent="0.25">
      <c r="A103" s="2"/>
      <c r="B103" s="116" t="s">
        <v>52</v>
      </c>
    </row>
    <row r="104" spans="1:16384" x14ac:dyDescent="0.25">
      <c r="A104" s="2"/>
      <c r="B104" s="116" t="s">
        <v>51</v>
      </c>
    </row>
    <row r="105" spans="1:16384" x14ac:dyDescent="0.25">
      <c r="A105" s="2"/>
      <c r="B105" s="116" t="s">
        <v>50</v>
      </c>
    </row>
    <row r="106" spans="1:16384" x14ac:dyDescent="0.25">
      <c r="A106" s="2"/>
      <c r="B106" s="116" t="s">
        <v>147</v>
      </c>
    </row>
    <row r="107" spans="1:16384" x14ac:dyDescent="0.25">
      <c r="A107" s="2"/>
      <c r="B107" s="116" t="s">
        <v>49</v>
      </c>
    </row>
    <row r="108" spans="1:16384" x14ac:dyDescent="0.25">
      <c r="A108" s="2"/>
      <c r="B108" s="116" t="s">
        <v>48</v>
      </c>
    </row>
    <row r="109" spans="1:16384" x14ac:dyDescent="0.25">
      <c r="A109" s="2"/>
      <c r="B109" s="116" t="s">
        <v>47</v>
      </c>
    </row>
    <row r="110" spans="1:16384" x14ac:dyDescent="0.25">
      <c r="A110" s="2"/>
      <c r="B110" s="116" t="s">
        <v>71</v>
      </c>
    </row>
    <row r="111" spans="1:16384" x14ac:dyDescent="0.25">
      <c r="A111" s="2"/>
      <c r="B111" s="116" t="s">
        <v>149</v>
      </c>
    </row>
    <row r="112" spans="1:16384" x14ac:dyDescent="0.25">
      <c r="A112" s="2"/>
      <c r="B112" s="116"/>
    </row>
    <row r="113" spans="1:2" x14ac:dyDescent="0.25">
      <c r="A113" s="2"/>
      <c r="B113" s="116"/>
    </row>
    <row r="114" spans="1:2" x14ac:dyDescent="0.25">
      <c r="A114" s="2"/>
      <c r="B114" s="116"/>
    </row>
    <row r="115" spans="1:2" x14ac:dyDescent="0.25">
      <c r="A115" s="2"/>
      <c r="B115" s="116"/>
    </row>
    <row r="116" spans="1:2" x14ac:dyDescent="0.25">
      <c r="A116" s="2"/>
      <c r="B116" s="116"/>
    </row>
    <row r="117" spans="1:2" x14ac:dyDescent="0.25">
      <c r="A117" s="2"/>
      <c r="B117" s="116"/>
    </row>
    <row r="118" spans="1:2" x14ac:dyDescent="0.25">
      <c r="A118" s="2"/>
      <c r="B118" s="116"/>
    </row>
    <row r="119" spans="1:2" x14ac:dyDescent="0.25">
      <c r="A119" s="2"/>
      <c r="B119" s="116"/>
    </row>
    <row r="120" spans="1:2" x14ac:dyDescent="0.25">
      <c r="A120" s="2"/>
      <c r="B120" s="116"/>
    </row>
    <row r="121" spans="1:2" x14ac:dyDescent="0.25">
      <c r="A121" s="2"/>
      <c r="B121" s="116"/>
    </row>
    <row r="122" spans="1:2" x14ac:dyDescent="0.25">
      <c r="A122" s="2"/>
      <c r="B122" s="116"/>
    </row>
    <row r="123" spans="1:2" x14ac:dyDescent="0.25">
      <c r="A123" s="2"/>
      <c r="B123" s="116"/>
    </row>
    <row r="124" spans="1:2" x14ac:dyDescent="0.25">
      <c r="A124" s="2"/>
      <c r="B124" s="116"/>
    </row>
    <row r="125" spans="1:2" x14ac:dyDescent="0.25">
      <c r="A125" s="2"/>
      <c r="B125" s="116"/>
    </row>
    <row r="126" spans="1:2" x14ac:dyDescent="0.25">
      <c r="A126" s="2"/>
      <c r="B126" s="116"/>
    </row>
    <row r="127" spans="1:2" x14ac:dyDescent="0.25">
      <c r="A127" s="2"/>
      <c r="B127" s="116"/>
    </row>
    <row r="128" spans="1:2" x14ac:dyDescent="0.25">
      <c r="A128" s="2"/>
      <c r="B128" s="116"/>
    </row>
    <row r="129" spans="1:2" x14ac:dyDescent="0.25">
      <c r="A129" s="2"/>
      <c r="B129" s="116"/>
    </row>
    <row r="130" spans="1:2" x14ac:dyDescent="0.25">
      <c r="A130" s="2"/>
      <c r="B130" s="116"/>
    </row>
    <row r="131" spans="1:2" x14ac:dyDescent="0.25">
      <c r="A131" s="2"/>
      <c r="B131" s="116"/>
    </row>
    <row r="132" spans="1:2" x14ac:dyDescent="0.25">
      <c r="A132" s="2"/>
      <c r="B132" s="116"/>
    </row>
    <row r="133" spans="1:2" x14ac:dyDescent="0.25">
      <c r="A133" s="2"/>
      <c r="B133" s="116"/>
    </row>
    <row r="134" spans="1:2" x14ac:dyDescent="0.25">
      <c r="A134" s="2"/>
      <c r="B134" s="116"/>
    </row>
    <row r="135" spans="1:2" x14ac:dyDescent="0.25">
      <c r="A135" s="2"/>
      <c r="B135" s="116"/>
    </row>
    <row r="136" spans="1:2" x14ac:dyDescent="0.25">
      <c r="A136" s="2"/>
      <c r="B136" s="116"/>
    </row>
    <row r="137" spans="1:2" x14ac:dyDescent="0.25">
      <c r="A137" s="2"/>
      <c r="B137" s="116"/>
    </row>
    <row r="138" spans="1:2" x14ac:dyDescent="0.25">
      <c r="A138" s="2"/>
      <c r="B138" s="116"/>
    </row>
    <row r="139" spans="1:2" x14ac:dyDescent="0.25">
      <c r="A139" s="2"/>
      <c r="B139" s="116"/>
    </row>
    <row r="140" spans="1:2" x14ac:dyDescent="0.25">
      <c r="A140" s="2"/>
      <c r="B140" s="116"/>
    </row>
    <row r="141" spans="1:2" x14ac:dyDescent="0.25">
      <c r="A141" s="2"/>
      <c r="B141" s="116"/>
    </row>
    <row r="142" spans="1:2" x14ac:dyDescent="0.25">
      <c r="A142" s="2"/>
      <c r="B142" s="116"/>
    </row>
    <row r="143" spans="1:2" x14ac:dyDescent="0.25">
      <c r="A143" s="2"/>
      <c r="B143" s="116"/>
    </row>
    <row r="144" spans="1:2" x14ac:dyDescent="0.25">
      <c r="A144" s="2"/>
      <c r="B144" s="116"/>
    </row>
    <row r="145" spans="1:2" x14ac:dyDescent="0.25">
      <c r="A145" s="2"/>
      <c r="B145" s="116"/>
    </row>
    <row r="146" spans="1:2" x14ac:dyDescent="0.25">
      <c r="A146" s="3"/>
      <c r="B146" s="116"/>
    </row>
    <row r="147" spans="1:2" x14ac:dyDescent="0.25">
      <c r="A147" s="3"/>
      <c r="B147" s="116"/>
    </row>
    <row r="148" spans="1:2" x14ac:dyDescent="0.25">
      <c r="A148" s="3"/>
      <c r="B148" s="116"/>
    </row>
    <row r="149" spans="1:2" x14ac:dyDescent="0.25">
      <c r="A149" s="3"/>
      <c r="B149" s="116"/>
    </row>
    <row r="150" spans="1:2" x14ac:dyDescent="0.25">
      <c r="A150" s="3"/>
      <c r="B150" s="116"/>
    </row>
    <row r="151" spans="1:2" x14ac:dyDescent="0.25">
      <c r="A151" s="3"/>
      <c r="B151" s="116"/>
    </row>
    <row r="152" spans="1:2" x14ac:dyDescent="0.25">
      <c r="A152" s="3"/>
      <c r="B152" s="116"/>
    </row>
    <row r="153" spans="1:2" x14ac:dyDescent="0.25">
      <c r="A153" s="3"/>
      <c r="B153" s="116"/>
    </row>
    <row r="154" spans="1:2" x14ac:dyDescent="0.25">
      <c r="A154" s="3"/>
      <c r="B154" s="116"/>
    </row>
    <row r="155" spans="1:2" x14ac:dyDescent="0.25">
      <c r="A155" s="3"/>
      <c r="B155" s="116"/>
    </row>
    <row r="156" spans="1:2" x14ac:dyDescent="0.25">
      <c r="A156" s="3"/>
      <c r="B156" s="116"/>
    </row>
    <row r="157" spans="1:2" x14ac:dyDescent="0.25">
      <c r="A157" s="6"/>
      <c r="B157" s="116"/>
    </row>
    <row r="158" spans="1:2" x14ac:dyDescent="0.25">
      <c r="A158" s="3"/>
      <c r="B158" s="116"/>
    </row>
    <row r="159" spans="1:2" x14ac:dyDescent="0.25">
      <c r="A159" s="3"/>
      <c r="B159" s="116"/>
    </row>
    <row r="160" spans="1:2" x14ac:dyDescent="0.25">
      <c r="A160" s="3"/>
      <c r="B160" s="116"/>
    </row>
    <row r="161" spans="1:2" x14ac:dyDescent="0.25">
      <c r="A161" s="3"/>
      <c r="B161" s="116"/>
    </row>
    <row r="162" spans="1:2" x14ac:dyDescent="0.25">
      <c r="A162" s="3"/>
      <c r="B162" s="116"/>
    </row>
    <row r="163" spans="1:2" x14ac:dyDescent="0.25">
      <c r="A163" s="3"/>
      <c r="B163" s="116"/>
    </row>
    <row r="164" spans="1:2" x14ac:dyDescent="0.25">
      <c r="A164" s="3"/>
      <c r="B164" s="116"/>
    </row>
    <row r="165" spans="1:2" x14ac:dyDescent="0.25">
      <c r="A165" s="3"/>
      <c r="B165" s="116"/>
    </row>
    <row r="166" spans="1:2" x14ac:dyDescent="0.25">
      <c r="A166" s="3"/>
      <c r="B166" s="116"/>
    </row>
    <row r="167" spans="1:2" x14ac:dyDescent="0.25">
      <c r="A167" s="3"/>
      <c r="B167" s="116"/>
    </row>
    <row r="168" spans="1:2" x14ac:dyDescent="0.25">
      <c r="A168" s="3"/>
      <c r="B168" s="116"/>
    </row>
    <row r="169" spans="1:2" x14ac:dyDescent="0.25">
      <c r="A169" s="3"/>
      <c r="B169" s="116"/>
    </row>
    <row r="170" spans="1:2" x14ac:dyDescent="0.25">
      <c r="A170" s="3"/>
      <c r="B170" s="116"/>
    </row>
    <row r="171" spans="1:2" x14ac:dyDescent="0.25">
      <c r="A171" s="3"/>
      <c r="B171" s="116"/>
    </row>
    <row r="172" spans="1:2" x14ac:dyDescent="0.25">
      <c r="A172" s="3"/>
      <c r="B172" s="116"/>
    </row>
    <row r="173" spans="1:2" x14ac:dyDescent="0.25">
      <c r="A173" s="3"/>
      <c r="B173" s="116"/>
    </row>
    <row r="174" spans="1:2" x14ac:dyDescent="0.25">
      <c r="A174" s="3"/>
      <c r="B174" s="116"/>
    </row>
    <row r="175" spans="1:2" x14ac:dyDescent="0.25">
      <c r="A175" s="3"/>
      <c r="B175" s="116"/>
    </row>
    <row r="176" spans="1:2" x14ac:dyDescent="0.25">
      <c r="A176" s="3"/>
      <c r="B176" s="116"/>
    </row>
    <row r="177" spans="1:2" x14ac:dyDescent="0.25">
      <c r="A177" s="3"/>
      <c r="B177" s="116"/>
    </row>
    <row r="178" spans="1:2" x14ac:dyDescent="0.25">
      <c r="A178" s="3"/>
      <c r="B178" s="116"/>
    </row>
    <row r="179" spans="1:2" x14ac:dyDescent="0.25">
      <c r="A179" s="3"/>
      <c r="B179" s="116"/>
    </row>
    <row r="180" spans="1:2" x14ac:dyDescent="0.25">
      <c r="A180" s="3"/>
      <c r="B180" s="116"/>
    </row>
    <row r="181" spans="1:2" x14ac:dyDescent="0.25">
      <c r="A181" s="3"/>
      <c r="B181" s="116"/>
    </row>
    <row r="182" spans="1:2" x14ac:dyDescent="0.25">
      <c r="A182" s="3"/>
      <c r="B182" s="116"/>
    </row>
    <row r="183" spans="1:2" x14ac:dyDescent="0.25">
      <c r="A183" s="3"/>
      <c r="B183" s="116"/>
    </row>
    <row r="184" spans="1:2" x14ac:dyDescent="0.25">
      <c r="A184" s="3"/>
      <c r="B184" s="116"/>
    </row>
    <row r="185" spans="1:2" x14ac:dyDescent="0.25">
      <c r="A185" s="3"/>
      <c r="B185" s="116"/>
    </row>
    <row r="186" spans="1:2" x14ac:dyDescent="0.25">
      <c r="A186" s="3"/>
      <c r="B186" s="116"/>
    </row>
    <row r="187" spans="1:2" x14ac:dyDescent="0.25">
      <c r="A187" s="3"/>
      <c r="B187" s="116"/>
    </row>
    <row r="188" spans="1:2" x14ac:dyDescent="0.25">
      <c r="A188" s="3"/>
      <c r="B188" s="116"/>
    </row>
    <row r="189" spans="1:2" x14ac:dyDescent="0.25">
      <c r="A189" s="3"/>
      <c r="B189" s="116"/>
    </row>
    <row r="190" spans="1:2" x14ac:dyDescent="0.25">
      <c r="A190" s="3"/>
      <c r="B190" s="116"/>
    </row>
    <row r="191" spans="1:2" x14ac:dyDescent="0.25">
      <c r="A191" s="3"/>
      <c r="B191" s="116"/>
    </row>
    <row r="192" spans="1:2" x14ac:dyDescent="0.25">
      <c r="A192" s="3"/>
      <c r="B192" s="116"/>
    </row>
    <row r="193" spans="1:2" x14ac:dyDescent="0.25">
      <c r="A193" s="3"/>
      <c r="B193" s="116"/>
    </row>
    <row r="194" spans="1:2" x14ac:dyDescent="0.25">
      <c r="A194" s="3"/>
      <c r="B194" s="116"/>
    </row>
    <row r="195" spans="1:2" x14ac:dyDescent="0.25">
      <c r="A195" s="3"/>
      <c r="B195" s="116"/>
    </row>
    <row r="196" spans="1:2" x14ac:dyDescent="0.25">
      <c r="A196" s="3"/>
      <c r="B196" s="116"/>
    </row>
    <row r="197" spans="1:2" x14ac:dyDescent="0.25">
      <c r="A197" s="3"/>
      <c r="B197" s="116"/>
    </row>
    <row r="198" spans="1:2" x14ac:dyDescent="0.25">
      <c r="A198" s="3"/>
      <c r="B198" s="116"/>
    </row>
    <row r="199" spans="1:2" x14ac:dyDescent="0.25">
      <c r="A199" s="3"/>
      <c r="B199" s="116"/>
    </row>
    <row r="200" spans="1:2" x14ac:dyDescent="0.25">
      <c r="A200" s="3"/>
      <c r="B200" s="116"/>
    </row>
    <row r="201" spans="1:2" x14ac:dyDescent="0.25">
      <c r="A201" s="3"/>
      <c r="B201" s="116"/>
    </row>
    <row r="202" spans="1:2" x14ac:dyDescent="0.25">
      <c r="A202" s="3"/>
      <c r="B202" s="116"/>
    </row>
    <row r="203" spans="1:2" x14ac:dyDescent="0.25">
      <c r="A203" s="3"/>
      <c r="B203" s="116"/>
    </row>
    <row r="204" spans="1:2" x14ac:dyDescent="0.25">
      <c r="A204" s="3"/>
      <c r="B204" s="116"/>
    </row>
    <row r="205" spans="1:2" x14ac:dyDescent="0.25">
      <c r="A205" s="3"/>
      <c r="B205" s="116"/>
    </row>
    <row r="206" spans="1:2" x14ac:dyDescent="0.25">
      <c r="A206" s="3"/>
      <c r="B206" s="116"/>
    </row>
    <row r="207" spans="1:2" x14ac:dyDescent="0.25">
      <c r="A207" s="3"/>
      <c r="B207" s="116"/>
    </row>
    <row r="208" spans="1:2" x14ac:dyDescent="0.25">
      <c r="A208" s="3"/>
      <c r="B208" s="116"/>
    </row>
    <row r="209" spans="1:2" x14ac:dyDescent="0.25">
      <c r="A209" s="3"/>
      <c r="B209" s="116"/>
    </row>
    <row r="210" spans="1:2" x14ac:dyDescent="0.25">
      <c r="A210" s="3"/>
      <c r="B210" s="116"/>
    </row>
    <row r="211" spans="1:2" x14ac:dyDescent="0.25">
      <c r="A211" s="3"/>
      <c r="B211" s="116"/>
    </row>
    <row r="212" spans="1:2" x14ac:dyDescent="0.25">
      <c r="A212" s="3"/>
      <c r="B212" s="116"/>
    </row>
    <row r="213" spans="1:2" x14ac:dyDescent="0.25">
      <c r="A213" s="3"/>
      <c r="B213" s="116"/>
    </row>
    <row r="214" spans="1:2" x14ac:dyDescent="0.25">
      <c r="A214" s="3"/>
      <c r="B214" s="116"/>
    </row>
    <row r="215" spans="1:2" x14ac:dyDescent="0.25">
      <c r="A215" s="3"/>
      <c r="B215" s="116"/>
    </row>
    <row r="216" spans="1:2" x14ac:dyDescent="0.25">
      <c r="A216" s="3"/>
      <c r="B216" s="116"/>
    </row>
    <row r="217" spans="1:2" x14ac:dyDescent="0.25">
      <c r="A217" s="3"/>
      <c r="B217" s="116"/>
    </row>
    <row r="218" spans="1:2" x14ac:dyDescent="0.25">
      <c r="A218" s="3"/>
      <c r="B218" s="116"/>
    </row>
    <row r="219" spans="1:2" x14ac:dyDescent="0.25">
      <c r="A219" s="3"/>
      <c r="B219" s="116"/>
    </row>
    <row r="220" spans="1:2" x14ac:dyDescent="0.25">
      <c r="A220" s="3"/>
      <c r="B220" s="116"/>
    </row>
    <row r="221" spans="1:2" x14ac:dyDescent="0.25">
      <c r="A221" s="3"/>
      <c r="B221" s="116"/>
    </row>
    <row r="222" spans="1:2" x14ac:dyDescent="0.25">
      <c r="A222" s="3"/>
      <c r="B222" s="116"/>
    </row>
    <row r="223" spans="1:2" x14ac:dyDescent="0.25">
      <c r="A223" s="3"/>
      <c r="B223" s="116"/>
    </row>
    <row r="224" spans="1:2" x14ac:dyDescent="0.25">
      <c r="A224" s="3"/>
      <c r="B224" s="116"/>
    </row>
    <row r="225" spans="1:2" x14ac:dyDescent="0.25">
      <c r="A225" s="3"/>
      <c r="B225" s="116"/>
    </row>
    <row r="226" spans="1:2" x14ac:dyDescent="0.25">
      <c r="A226" s="3"/>
      <c r="B226" s="116"/>
    </row>
    <row r="227" spans="1:2" x14ac:dyDescent="0.25">
      <c r="A227" s="3"/>
      <c r="B227" s="116"/>
    </row>
    <row r="228" spans="1:2" x14ac:dyDescent="0.25">
      <c r="A228" s="3"/>
      <c r="B228" s="116"/>
    </row>
    <row r="229" spans="1:2" x14ac:dyDescent="0.25">
      <c r="A229" s="3"/>
      <c r="B229" s="116"/>
    </row>
    <row r="230" spans="1:2" x14ac:dyDescent="0.25">
      <c r="A230" s="3"/>
      <c r="B230" s="116"/>
    </row>
    <row r="231" spans="1:2" x14ac:dyDescent="0.25">
      <c r="A231" s="3"/>
      <c r="B231" s="116"/>
    </row>
    <row r="232" spans="1:2" x14ac:dyDescent="0.25">
      <c r="A232" s="3"/>
      <c r="B232" s="116"/>
    </row>
    <row r="233" spans="1:2" x14ac:dyDescent="0.25">
      <c r="A233" s="3"/>
      <c r="B233" s="116"/>
    </row>
    <row r="234" spans="1:2" x14ac:dyDescent="0.25">
      <c r="A234" s="3"/>
      <c r="B234" s="116"/>
    </row>
    <row r="235" spans="1:2" x14ac:dyDescent="0.25">
      <c r="A235" s="3"/>
      <c r="B235" s="116"/>
    </row>
    <row r="236" spans="1:2" x14ac:dyDescent="0.25">
      <c r="A236" s="3"/>
      <c r="B236" s="116"/>
    </row>
    <row r="237" spans="1:2" x14ac:dyDescent="0.25">
      <c r="A237" s="3"/>
      <c r="B237" s="116"/>
    </row>
    <row r="238" spans="1:2" x14ac:dyDescent="0.25">
      <c r="A238" s="3"/>
      <c r="B238" s="116"/>
    </row>
    <row r="239" spans="1:2" x14ac:dyDescent="0.25">
      <c r="A239" s="3"/>
      <c r="B239" s="116"/>
    </row>
    <row r="240" spans="1:2" x14ac:dyDescent="0.25">
      <c r="A240" s="2"/>
      <c r="B240" s="116"/>
    </row>
    <row r="241" spans="1:2" x14ac:dyDescent="0.25">
      <c r="A241" s="2"/>
      <c r="B241" s="116"/>
    </row>
    <row r="242" spans="1:2" x14ac:dyDescent="0.25">
      <c r="A242" s="2"/>
      <c r="B242" s="116"/>
    </row>
    <row r="243" spans="1:2" x14ac:dyDescent="0.25">
      <c r="A243" s="2"/>
      <c r="B243" s="116"/>
    </row>
    <row r="244" spans="1:2" x14ac:dyDescent="0.25">
      <c r="A244" s="2"/>
      <c r="B244" s="116"/>
    </row>
    <row r="245" spans="1:2" x14ac:dyDescent="0.25">
      <c r="A245" s="2"/>
      <c r="B245" s="116"/>
    </row>
    <row r="246" spans="1:2" x14ac:dyDescent="0.25">
      <c r="A246" s="2"/>
      <c r="B246" s="116"/>
    </row>
    <row r="247" spans="1:2" x14ac:dyDescent="0.25">
      <c r="A247" s="2"/>
      <c r="B247" s="116"/>
    </row>
    <row r="248" spans="1:2" x14ac:dyDescent="0.25">
      <c r="A248" s="2"/>
      <c r="B248" s="116"/>
    </row>
    <row r="249" spans="1:2" x14ac:dyDescent="0.25">
      <c r="A249" s="2"/>
      <c r="B249" s="116"/>
    </row>
    <row r="250" spans="1:2" x14ac:dyDescent="0.25">
      <c r="A250" s="2"/>
      <c r="B250" s="116"/>
    </row>
    <row r="251" spans="1:2" x14ac:dyDescent="0.25">
      <c r="A251" s="2"/>
      <c r="B251" s="116"/>
    </row>
    <row r="252" spans="1:2" x14ac:dyDescent="0.25">
      <c r="A252" s="2"/>
      <c r="B252" s="116"/>
    </row>
    <row r="253" spans="1:2" x14ac:dyDescent="0.25">
      <c r="A253" s="2"/>
      <c r="B253" s="116"/>
    </row>
    <row r="254" spans="1:2" x14ac:dyDescent="0.25">
      <c r="A254" s="2"/>
      <c r="B254" s="116"/>
    </row>
    <row r="255" spans="1:2" x14ac:dyDescent="0.25">
      <c r="A255" s="2"/>
      <c r="B255" s="116"/>
    </row>
    <row r="256" spans="1:2" x14ac:dyDescent="0.25">
      <c r="A256" s="2"/>
      <c r="B256" s="116"/>
    </row>
    <row r="257" spans="1:2" x14ac:dyDescent="0.25">
      <c r="A257" s="2"/>
      <c r="B257" s="116"/>
    </row>
    <row r="258" spans="1:2" x14ac:dyDescent="0.25">
      <c r="A258" s="2"/>
      <c r="B258" s="116"/>
    </row>
    <row r="259" spans="1:2" x14ac:dyDescent="0.25">
      <c r="A259" s="2"/>
      <c r="B259" s="116"/>
    </row>
    <row r="260" spans="1:2" x14ac:dyDescent="0.25">
      <c r="A260" s="2"/>
      <c r="B260" s="116"/>
    </row>
    <row r="261" spans="1:2" x14ac:dyDescent="0.25">
      <c r="A261" s="2"/>
      <c r="B261" s="116"/>
    </row>
    <row r="262" spans="1:2" x14ac:dyDescent="0.25">
      <c r="A262" s="2"/>
      <c r="B262" s="116"/>
    </row>
    <row r="263" spans="1:2" x14ac:dyDescent="0.25">
      <c r="A263" s="2"/>
      <c r="B263" s="116"/>
    </row>
    <row r="264" spans="1:2" x14ac:dyDescent="0.25">
      <c r="A264" s="2"/>
      <c r="B264" s="116"/>
    </row>
    <row r="265" spans="1:2" x14ac:dyDescent="0.25">
      <c r="A265" s="2"/>
      <c r="B265" s="116"/>
    </row>
    <row r="266" spans="1:2" x14ac:dyDescent="0.25">
      <c r="A266" s="2"/>
      <c r="B266" s="116"/>
    </row>
    <row r="267" spans="1:2" x14ac:dyDescent="0.25">
      <c r="A267" s="2"/>
      <c r="B267" s="116"/>
    </row>
    <row r="268" spans="1:2" x14ac:dyDescent="0.25">
      <c r="A268" s="2"/>
      <c r="B268" s="116"/>
    </row>
    <row r="269" spans="1:2" x14ac:dyDescent="0.25">
      <c r="A269" s="2"/>
      <c r="B269" s="116"/>
    </row>
    <row r="270" spans="1:2" x14ac:dyDescent="0.25">
      <c r="A270" s="2"/>
      <c r="B270" s="116"/>
    </row>
    <row r="271" spans="1:2" x14ac:dyDescent="0.25">
      <c r="A271" s="2"/>
      <c r="B271" s="116"/>
    </row>
    <row r="272" spans="1:2" x14ac:dyDescent="0.25">
      <c r="A272" s="2"/>
      <c r="B272" s="116"/>
    </row>
    <row r="273" spans="1:2" x14ac:dyDescent="0.25">
      <c r="A273" s="2"/>
      <c r="B273" s="116"/>
    </row>
    <row r="274" spans="1:2" x14ac:dyDescent="0.25">
      <c r="A274" s="2"/>
      <c r="B274" s="116"/>
    </row>
    <row r="275" spans="1:2" x14ac:dyDescent="0.25">
      <c r="A275" s="2"/>
      <c r="B275" s="116"/>
    </row>
    <row r="276" spans="1:2" x14ac:dyDescent="0.25">
      <c r="A276" s="2"/>
      <c r="B276" s="116"/>
    </row>
    <row r="277" spans="1:2" x14ac:dyDescent="0.25">
      <c r="A277" s="2"/>
      <c r="B277" s="116"/>
    </row>
    <row r="278" spans="1:2" x14ac:dyDescent="0.25">
      <c r="A278" s="2"/>
      <c r="B278" s="116"/>
    </row>
    <row r="279" spans="1:2" x14ac:dyDescent="0.25">
      <c r="A279" s="2"/>
      <c r="B279" s="116"/>
    </row>
    <row r="280" spans="1:2" x14ac:dyDescent="0.25">
      <c r="A280" s="2"/>
      <c r="B280" s="116"/>
    </row>
    <row r="281" spans="1:2" x14ac:dyDescent="0.25">
      <c r="A281" s="2"/>
      <c r="B281" s="116"/>
    </row>
    <row r="282" spans="1:2" x14ac:dyDescent="0.25">
      <c r="A282" s="2"/>
      <c r="B282" s="116"/>
    </row>
    <row r="283" spans="1:2" x14ac:dyDescent="0.25">
      <c r="A283" s="2"/>
      <c r="B283" s="116"/>
    </row>
    <row r="284" spans="1:2" x14ac:dyDescent="0.25">
      <c r="A284" s="2"/>
      <c r="B284" s="116"/>
    </row>
    <row r="285" spans="1:2" x14ac:dyDescent="0.25">
      <c r="A285" s="2"/>
      <c r="B285" s="116"/>
    </row>
    <row r="286" spans="1:2" x14ac:dyDescent="0.25">
      <c r="A286" s="2"/>
      <c r="B286" s="116"/>
    </row>
    <row r="287" spans="1:2" x14ac:dyDescent="0.25">
      <c r="A287" s="2"/>
      <c r="B287" s="116"/>
    </row>
    <row r="288" spans="1:2" x14ac:dyDescent="0.25">
      <c r="A288" s="2"/>
      <c r="B288" s="116"/>
    </row>
    <row r="289" spans="1:2" x14ac:dyDescent="0.25">
      <c r="A289" s="2"/>
      <c r="B289" s="116"/>
    </row>
    <row r="290" spans="1:2" x14ac:dyDescent="0.25">
      <c r="A290" s="2"/>
      <c r="B290" s="116"/>
    </row>
    <row r="291" spans="1:2" x14ac:dyDescent="0.25">
      <c r="A291" s="2"/>
      <c r="B291" s="116"/>
    </row>
    <row r="292" spans="1:2" x14ac:dyDescent="0.25">
      <c r="A292" s="2"/>
      <c r="B292" s="116"/>
    </row>
    <row r="293" spans="1:2" x14ac:dyDescent="0.25">
      <c r="A293" s="2"/>
      <c r="B293" s="116"/>
    </row>
    <row r="294" spans="1:2" x14ac:dyDescent="0.25">
      <c r="A294" s="2"/>
      <c r="B294" s="116"/>
    </row>
    <row r="295" spans="1:2" x14ac:dyDescent="0.25">
      <c r="A295" s="2"/>
      <c r="B295" s="116"/>
    </row>
    <row r="296" spans="1:2" x14ac:dyDescent="0.25">
      <c r="A296" s="2"/>
      <c r="B296" s="116"/>
    </row>
    <row r="297" spans="1:2" x14ac:dyDescent="0.25">
      <c r="A297" s="2"/>
      <c r="B297" s="116"/>
    </row>
    <row r="298" spans="1:2" x14ac:dyDescent="0.25">
      <c r="A298" s="2"/>
      <c r="B298" s="116"/>
    </row>
    <row r="299" spans="1:2" x14ac:dyDescent="0.25">
      <c r="A299" s="2"/>
      <c r="B299" s="116"/>
    </row>
    <row r="300" spans="1:2" x14ac:dyDescent="0.25">
      <c r="A300" s="2"/>
      <c r="B300" s="116"/>
    </row>
    <row r="301" spans="1:2" x14ac:dyDescent="0.25">
      <c r="A301" s="2"/>
      <c r="B301" s="116"/>
    </row>
    <row r="302" spans="1:2" x14ac:dyDescent="0.25">
      <c r="A302" s="2"/>
      <c r="B302" s="116"/>
    </row>
    <row r="303" spans="1:2" x14ac:dyDescent="0.25">
      <c r="A303" s="2"/>
      <c r="B303" s="116"/>
    </row>
    <row r="304" spans="1:2" x14ac:dyDescent="0.25">
      <c r="A304" s="2"/>
      <c r="B304" s="116"/>
    </row>
    <row r="305" spans="1:2" x14ac:dyDescent="0.25">
      <c r="A305" s="2"/>
      <c r="B305" s="116"/>
    </row>
    <row r="306" spans="1:2" x14ac:dyDescent="0.25">
      <c r="A306" s="2"/>
      <c r="B306" s="116"/>
    </row>
    <row r="307" spans="1:2" x14ac:dyDescent="0.25">
      <c r="A307" s="2"/>
      <c r="B307" s="116"/>
    </row>
    <row r="308" spans="1:2" x14ac:dyDescent="0.25">
      <c r="A308" s="2"/>
      <c r="B308" s="116"/>
    </row>
    <row r="309" spans="1:2" x14ac:dyDescent="0.25">
      <c r="A309" s="2"/>
      <c r="B309" s="116"/>
    </row>
    <row r="310" spans="1:2" x14ac:dyDescent="0.25">
      <c r="A310" s="2"/>
      <c r="B310" s="116"/>
    </row>
    <row r="311" spans="1:2" x14ac:dyDescent="0.25">
      <c r="A311" s="2"/>
      <c r="B311" s="116"/>
    </row>
    <row r="312" spans="1:2" x14ac:dyDescent="0.25">
      <c r="A312" s="2"/>
      <c r="B312" s="116"/>
    </row>
    <row r="313" spans="1:2" x14ac:dyDescent="0.25">
      <c r="A313" s="2"/>
      <c r="B313" s="116"/>
    </row>
    <row r="314" spans="1:2" x14ac:dyDescent="0.25">
      <c r="A314" s="2"/>
      <c r="B314" s="116"/>
    </row>
    <row r="315" spans="1:2" x14ac:dyDescent="0.25">
      <c r="A315" s="2"/>
      <c r="B315" s="116"/>
    </row>
    <row r="316" spans="1:2" x14ac:dyDescent="0.25">
      <c r="A316" s="2"/>
      <c r="B316" s="116"/>
    </row>
    <row r="317" spans="1:2" x14ac:dyDescent="0.25">
      <c r="A317" s="2"/>
      <c r="B317" s="116"/>
    </row>
    <row r="318" spans="1:2" x14ac:dyDescent="0.25">
      <c r="A318" s="2"/>
      <c r="B318" s="116"/>
    </row>
    <row r="319" spans="1:2" x14ac:dyDescent="0.25">
      <c r="A319" s="2"/>
      <c r="B319" s="116"/>
    </row>
    <row r="320" spans="1:2" x14ac:dyDescent="0.25">
      <c r="A320" s="2"/>
      <c r="B320" s="116"/>
    </row>
    <row r="321" spans="1:2" x14ac:dyDescent="0.25">
      <c r="A321" s="2"/>
      <c r="B321" s="116"/>
    </row>
    <row r="322" spans="1:2" x14ac:dyDescent="0.25">
      <c r="A322" s="2"/>
      <c r="B322" s="116"/>
    </row>
    <row r="323" spans="1:2" x14ac:dyDescent="0.25">
      <c r="A323" s="2"/>
      <c r="B323" s="116"/>
    </row>
    <row r="324" spans="1:2" x14ac:dyDescent="0.25">
      <c r="A324" s="2"/>
      <c r="B324" s="116"/>
    </row>
    <row r="325" spans="1:2" x14ac:dyDescent="0.25">
      <c r="A325" s="2"/>
      <c r="B325" s="116"/>
    </row>
    <row r="326" spans="1:2" x14ac:dyDescent="0.25">
      <c r="A326" s="2"/>
      <c r="B326" s="116"/>
    </row>
    <row r="327" spans="1:2" x14ac:dyDescent="0.25">
      <c r="A327" s="3"/>
      <c r="B327" s="116"/>
    </row>
    <row r="328" spans="1:2" x14ac:dyDescent="0.25">
      <c r="A328" s="3"/>
      <c r="B328" s="116"/>
    </row>
    <row r="329" spans="1:2" x14ac:dyDescent="0.25">
      <c r="A329" s="3"/>
      <c r="B329" s="116"/>
    </row>
    <row r="330" spans="1:2" x14ac:dyDescent="0.25">
      <c r="A330" s="3"/>
      <c r="B330" s="116"/>
    </row>
    <row r="331" spans="1:2" x14ac:dyDescent="0.25">
      <c r="A331" s="3"/>
      <c r="B331" s="116"/>
    </row>
    <row r="332" spans="1:2" x14ac:dyDescent="0.25">
      <c r="A332" s="3"/>
      <c r="B332" s="116"/>
    </row>
    <row r="333" spans="1:2" x14ac:dyDescent="0.25">
      <c r="A333" s="3"/>
      <c r="B333" s="116"/>
    </row>
    <row r="334" spans="1:2" x14ac:dyDescent="0.25">
      <c r="A334" s="3"/>
      <c r="B334" s="116"/>
    </row>
    <row r="335" spans="1:2" x14ac:dyDescent="0.25">
      <c r="A335" s="3"/>
      <c r="B335" s="116"/>
    </row>
    <row r="336" spans="1:2" x14ac:dyDescent="0.25">
      <c r="A336" s="3"/>
      <c r="B336" s="116"/>
    </row>
    <row r="337" spans="1:2" x14ac:dyDescent="0.25">
      <c r="A337" s="3"/>
      <c r="B337" s="116"/>
    </row>
    <row r="338" spans="1:2" x14ac:dyDescent="0.25">
      <c r="A338" s="6"/>
      <c r="B338" s="116"/>
    </row>
    <row r="339" spans="1:2" x14ac:dyDescent="0.25">
      <c r="A339" s="3"/>
      <c r="B339" s="116"/>
    </row>
    <row r="340" spans="1:2" x14ac:dyDescent="0.25">
      <c r="A340" s="3"/>
      <c r="B340" s="116"/>
    </row>
    <row r="341" spans="1:2" x14ac:dyDescent="0.25">
      <c r="A341" s="3"/>
      <c r="B341" s="116"/>
    </row>
    <row r="342" spans="1:2" x14ac:dyDescent="0.25">
      <c r="A342" s="3"/>
      <c r="B342" s="116"/>
    </row>
    <row r="343" spans="1:2" x14ac:dyDescent="0.25">
      <c r="A343" s="3"/>
      <c r="B343" s="116"/>
    </row>
    <row r="344" spans="1:2" x14ac:dyDescent="0.25">
      <c r="A344" s="3"/>
      <c r="B344" s="116"/>
    </row>
    <row r="345" spans="1:2" x14ac:dyDescent="0.25">
      <c r="A345" s="3"/>
      <c r="B345" s="116"/>
    </row>
    <row r="346" spans="1:2" x14ac:dyDescent="0.25">
      <c r="A346" s="3"/>
      <c r="B346" s="116"/>
    </row>
    <row r="347" spans="1:2" x14ac:dyDescent="0.25">
      <c r="A347" s="3"/>
      <c r="B347" s="116"/>
    </row>
    <row r="348" spans="1:2" x14ac:dyDescent="0.25">
      <c r="A348" s="3"/>
      <c r="B348" s="116"/>
    </row>
    <row r="349" spans="1:2" x14ac:dyDescent="0.25">
      <c r="A349" s="3"/>
      <c r="B349" s="116"/>
    </row>
    <row r="350" spans="1:2" x14ac:dyDescent="0.25">
      <c r="A350" s="3"/>
      <c r="B350" s="116"/>
    </row>
    <row r="351" spans="1:2" x14ac:dyDescent="0.25">
      <c r="A351" s="3"/>
      <c r="B351" s="116"/>
    </row>
    <row r="352" spans="1:2" x14ac:dyDescent="0.25">
      <c r="A352" s="3"/>
      <c r="B352" s="116"/>
    </row>
    <row r="353" spans="1:2" x14ac:dyDescent="0.25">
      <c r="A353" s="3"/>
      <c r="B353" s="116"/>
    </row>
    <row r="354" spans="1:2" x14ac:dyDescent="0.25">
      <c r="A354" s="3"/>
      <c r="B354" s="116"/>
    </row>
    <row r="355" spans="1:2" x14ac:dyDescent="0.25">
      <c r="A355" s="3"/>
      <c r="B355" s="116"/>
    </row>
    <row r="356" spans="1:2" x14ac:dyDescent="0.25">
      <c r="A356" s="3"/>
      <c r="B356" s="116"/>
    </row>
    <row r="357" spans="1:2" x14ac:dyDescent="0.25">
      <c r="A357" s="3"/>
      <c r="B357" s="116"/>
    </row>
    <row r="358" spans="1:2" x14ac:dyDescent="0.25">
      <c r="A358" s="3"/>
      <c r="B358" s="116"/>
    </row>
    <row r="359" spans="1:2" x14ac:dyDescent="0.25">
      <c r="A359" s="3"/>
      <c r="B359" s="116"/>
    </row>
    <row r="360" spans="1:2" x14ac:dyDescent="0.25">
      <c r="A360" s="3"/>
      <c r="B360" s="116"/>
    </row>
    <row r="361" spans="1:2" x14ac:dyDescent="0.25">
      <c r="A361" s="3"/>
      <c r="B361" s="116"/>
    </row>
    <row r="362" spans="1:2" x14ac:dyDescent="0.25">
      <c r="A362" s="3"/>
      <c r="B362" s="116"/>
    </row>
    <row r="363" spans="1:2" x14ac:dyDescent="0.25">
      <c r="A363" s="3"/>
      <c r="B363" s="116"/>
    </row>
    <row r="364" spans="1:2" x14ac:dyDescent="0.25">
      <c r="A364" s="3"/>
      <c r="B364" s="116"/>
    </row>
    <row r="365" spans="1:2" x14ac:dyDescent="0.25">
      <c r="A365" s="3"/>
      <c r="B365" s="116"/>
    </row>
    <row r="366" spans="1:2" x14ac:dyDescent="0.25">
      <c r="A366" s="3"/>
      <c r="B366" s="116"/>
    </row>
    <row r="367" spans="1:2" x14ac:dyDescent="0.25">
      <c r="A367" s="3"/>
      <c r="B367" s="116"/>
    </row>
    <row r="368" spans="1:2" x14ac:dyDescent="0.25">
      <c r="A368" s="3"/>
      <c r="B368" s="116"/>
    </row>
    <row r="369" spans="1:2" x14ac:dyDescent="0.25">
      <c r="A369" s="3"/>
      <c r="B369" s="116"/>
    </row>
    <row r="370" spans="1:2" x14ac:dyDescent="0.25">
      <c r="A370" s="3"/>
      <c r="B370" s="116"/>
    </row>
    <row r="371" spans="1:2" x14ac:dyDescent="0.25">
      <c r="A371" s="3"/>
      <c r="B371" s="116"/>
    </row>
    <row r="372" spans="1:2" x14ac:dyDescent="0.25">
      <c r="A372" s="3"/>
      <c r="B372" s="116"/>
    </row>
    <row r="373" spans="1:2" x14ac:dyDescent="0.25">
      <c r="A373" s="3"/>
      <c r="B373" s="116"/>
    </row>
    <row r="374" spans="1:2" x14ac:dyDescent="0.25">
      <c r="A374" s="3"/>
      <c r="B374" s="116"/>
    </row>
    <row r="375" spans="1:2" x14ac:dyDescent="0.25">
      <c r="A375" s="3"/>
      <c r="B375" s="116"/>
    </row>
    <row r="376" spans="1:2" x14ac:dyDescent="0.25">
      <c r="A376" s="3"/>
      <c r="B376" s="116"/>
    </row>
    <row r="377" spans="1:2" x14ac:dyDescent="0.25">
      <c r="A377" s="3"/>
      <c r="B377" s="116"/>
    </row>
    <row r="378" spans="1:2" x14ac:dyDescent="0.25">
      <c r="A378" s="3"/>
      <c r="B378" s="116"/>
    </row>
    <row r="379" spans="1:2" x14ac:dyDescent="0.25">
      <c r="A379" s="3"/>
      <c r="B379" s="116"/>
    </row>
    <row r="380" spans="1:2" x14ac:dyDescent="0.25">
      <c r="A380" s="3"/>
      <c r="B380" s="116"/>
    </row>
    <row r="381" spans="1:2" x14ac:dyDescent="0.25">
      <c r="A381" s="3"/>
      <c r="B381" s="116"/>
    </row>
    <row r="382" spans="1:2" x14ac:dyDescent="0.25">
      <c r="A382" s="3"/>
      <c r="B382" s="116"/>
    </row>
    <row r="383" spans="1:2" x14ac:dyDescent="0.25">
      <c r="A383" s="3"/>
      <c r="B383" s="116"/>
    </row>
    <row r="384" spans="1:2" x14ac:dyDescent="0.25">
      <c r="A384" s="3"/>
      <c r="B384" s="116"/>
    </row>
    <row r="385" spans="1:2" x14ac:dyDescent="0.25">
      <c r="A385" s="3"/>
      <c r="B385" s="116"/>
    </row>
    <row r="386" spans="1:2" x14ac:dyDescent="0.25">
      <c r="A386" s="3"/>
      <c r="B386" s="116"/>
    </row>
    <row r="387" spans="1:2" x14ac:dyDescent="0.25">
      <c r="A387" s="3"/>
      <c r="B387" s="116"/>
    </row>
    <row r="388" spans="1:2" x14ac:dyDescent="0.25">
      <c r="A388" s="3"/>
      <c r="B388" s="116"/>
    </row>
    <row r="389" spans="1:2" x14ac:dyDescent="0.25">
      <c r="A389" s="3"/>
      <c r="B389" s="116"/>
    </row>
    <row r="390" spans="1:2" x14ac:dyDescent="0.25">
      <c r="A390" s="3"/>
      <c r="B390" s="116"/>
    </row>
    <row r="391" spans="1:2" x14ac:dyDescent="0.25">
      <c r="A391" s="3"/>
      <c r="B391" s="116"/>
    </row>
    <row r="392" spans="1:2" x14ac:dyDescent="0.25">
      <c r="A392" s="3"/>
      <c r="B392" s="116"/>
    </row>
    <row r="393" spans="1:2" x14ac:dyDescent="0.25">
      <c r="A393" s="3"/>
      <c r="B393" s="116"/>
    </row>
    <row r="394" spans="1:2" x14ac:dyDescent="0.25">
      <c r="A394" s="3"/>
      <c r="B394" s="116"/>
    </row>
    <row r="395" spans="1:2" x14ac:dyDescent="0.25">
      <c r="A395" s="3"/>
      <c r="B395" s="116"/>
    </row>
    <row r="396" spans="1:2" x14ac:dyDescent="0.25">
      <c r="A396" s="3"/>
      <c r="B396" s="116"/>
    </row>
    <row r="397" spans="1:2" x14ac:dyDescent="0.25">
      <c r="A397" s="3"/>
      <c r="B397" s="116"/>
    </row>
    <row r="398" spans="1:2" x14ac:dyDescent="0.25">
      <c r="A398" s="3"/>
      <c r="B398" s="116"/>
    </row>
    <row r="399" spans="1:2" x14ac:dyDescent="0.25">
      <c r="A399" s="3"/>
      <c r="B399" s="116"/>
    </row>
    <row r="400" spans="1:2" x14ac:dyDescent="0.25">
      <c r="A400" s="3"/>
      <c r="B400" s="116"/>
    </row>
    <row r="401" spans="1:2" x14ac:dyDescent="0.25">
      <c r="A401" s="3"/>
      <c r="B401" s="116"/>
    </row>
    <row r="402" spans="1:2" x14ac:dyDescent="0.25">
      <c r="A402" s="3"/>
      <c r="B402" s="116"/>
    </row>
    <row r="403" spans="1:2" x14ac:dyDescent="0.25">
      <c r="A403" s="3"/>
      <c r="B403" s="116"/>
    </row>
    <row r="404" spans="1:2" x14ac:dyDescent="0.25">
      <c r="A404" s="3"/>
      <c r="B404" s="116"/>
    </row>
    <row r="405" spans="1:2" x14ac:dyDescent="0.25">
      <c r="A405" s="3"/>
      <c r="B405" s="116"/>
    </row>
    <row r="406" spans="1:2" x14ac:dyDescent="0.25">
      <c r="A406" s="3"/>
      <c r="B406" s="116"/>
    </row>
    <row r="407" spans="1:2" x14ac:dyDescent="0.25">
      <c r="A407" s="3"/>
      <c r="B407" s="116"/>
    </row>
    <row r="408" spans="1:2" x14ac:dyDescent="0.25">
      <c r="A408" s="3"/>
      <c r="B408" s="116"/>
    </row>
    <row r="409" spans="1:2" x14ac:dyDescent="0.25">
      <c r="A409" s="3"/>
      <c r="B409" s="116"/>
    </row>
    <row r="410" spans="1:2" x14ac:dyDescent="0.25">
      <c r="A410" s="3"/>
      <c r="B410" s="116"/>
    </row>
    <row r="411" spans="1:2" x14ac:dyDescent="0.25">
      <c r="A411" s="3"/>
      <c r="B411" s="116"/>
    </row>
    <row r="412" spans="1:2" x14ac:dyDescent="0.25">
      <c r="A412" s="3"/>
      <c r="B412" s="116"/>
    </row>
    <row r="413" spans="1:2" x14ac:dyDescent="0.25">
      <c r="A413" s="3"/>
      <c r="B413" s="116"/>
    </row>
    <row r="414" spans="1:2" x14ac:dyDescent="0.25">
      <c r="A414" s="3"/>
      <c r="B414" s="116"/>
    </row>
    <row r="415" spans="1:2" x14ac:dyDescent="0.25">
      <c r="A415" s="3"/>
      <c r="B415" s="116"/>
    </row>
    <row r="416" spans="1:2" x14ac:dyDescent="0.25">
      <c r="A416" s="3"/>
      <c r="B416" s="116"/>
    </row>
    <row r="417" spans="1:2" x14ac:dyDescent="0.25">
      <c r="A417" s="3"/>
      <c r="B417" s="116"/>
    </row>
    <row r="418" spans="1:2" x14ac:dyDescent="0.25">
      <c r="A418" s="3"/>
      <c r="B418" s="116"/>
    </row>
    <row r="419" spans="1:2" x14ac:dyDescent="0.25">
      <c r="A419" s="3"/>
      <c r="B419" s="116"/>
    </row>
    <row r="420" spans="1:2" x14ac:dyDescent="0.25">
      <c r="A420" s="3"/>
      <c r="B420" s="116"/>
    </row>
    <row r="421" spans="1:2" x14ac:dyDescent="0.25">
      <c r="A421" s="2"/>
      <c r="B421" s="116"/>
    </row>
    <row r="422" spans="1:2" x14ac:dyDescent="0.25">
      <c r="A422" s="2"/>
      <c r="B422" s="116"/>
    </row>
    <row r="423" spans="1:2" x14ac:dyDescent="0.25">
      <c r="A423" s="2"/>
      <c r="B423" s="116"/>
    </row>
    <row r="424" spans="1:2" x14ac:dyDescent="0.25">
      <c r="A424" s="2"/>
      <c r="B424" s="116"/>
    </row>
    <row r="425" spans="1:2" x14ac:dyDescent="0.25">
      <c r="A425" s="2"/>
      <c r="B425" s="116"/>
    </row>
    <row r="426" spans="1:2" x14ac:dyDescent="0.25">
      <c r="A426" s="2"/>
      <c r="B426" s="116"/>
    </row>
    <row r="427" spans="1:2" x14ac:dyDescent="0.25">
      <c r="A427" s="2"/>
      <c r="B427" s="116"/>
    </row>
    <row r="428" spans="1:2" x14ac:dyDescent="0.25">
      <c r="A428" s="2"/>
      <c r="B428" s="116"/>
    </row>
    <row r="429" spans="1:2" x14ac:dyDescent="0.25">
      <c r="A429" s="2"/>
      <c r="B429" s="116"/>
    </row>
    <row r="430" spans="1:2" x14ac:dyDescent="0.25">
      <c r="A430" s="2"/>
      <c r="B430" s="116"/>
    </row>
    <row r="431" spans="1:2" x14ac:dyDescent="0.25">
      <c r="A431" s="2"/>
      <c r="B431" s="116"/>
    </row>
    <row r="432" spans="1:2" x14ac:dyDescent="0.25">
      <c r="A432" s="2"/>
      <c r="B432" s="116"/>
    </row>
    <row r="433" spans="1:2" x14ac:dyDescent="0.25">
      <c r="A433" s="2"/>
      <c r="B433" s="116"/>
    </row>
    <row r="434" spans="1:2" x14ac:dyDescent="0.25">
      <c r="A434" s="2"/>
      <c r="B434" s="116"/>
    </row>
    <row r="435" spans="1:2" x14ac:dyDescent="0.25">
      <c r="A435" s="2"/>
      <c r="B435" s="116"/>
    </row>
    <row r="436" spans="1:2" x14ac:dyDescent="0.25">
      <c r="A436" s="2"/>
      <c r="B436" s="116"/>
    </row>
    <row r="437" spans="1:2" x14ac:dyDescent="0.25">
      <c r="A437" s="2"/>
      <c r="B437" s="116"/>
    </row>
    <row r="438" spans="1:2" x14ac:dyDescent="0.25">
      <c r="A438" s="2"/>
      <c r="B438" s="116"/>
    </row>
    <row r="439" spans="1:2" x14ac:dyDescent="0.25">
      <c r="A439" s="2"/>
      <c r="B439" s="116"/>
    </row>
    <row r="440" spans="1:2" x14ac:dyDescent="0.25">
      <c r="A440" s="2"/>
      <c r="B440" s="116"/>
    </row>
    <row r="441" spans="1:2" x14ac:dyDescent="0.25">
      <c r="A441" s="2"/>
      <c r="B441" s="116"/>
    </row>
    <row r="442" spans="1:2" x14ac:dyDescent="0.25">
      <c r="A442" s="2"/>
      <c r="B442" s="116"/>
    </row>
    <row r="443" spans="1:2" x14ac:dyDescent="0.25">
      <c r="A443" s="2"/>
      <c r="B443" s="116"/>
    </row>
    <row r="444" spans="1:2" x14ac:dyDescent="0.25">
      <c r="A444" s="2"/>
      <c r="B444" s="116"/>
    </row>
    <row r="445" spans="1:2" x14ac:dyDescent="0.25">
      <c r="A445" s="2"/>
      <c r="B445" s="116"/>
    </row>
    <row r="446" spans="1:2" x14ac:dyDescent="0.25">
      <c r="A446" s="2"/>
      <c r="B446" s="116"/>
    </row>
    <row r="447" spans="1:2" x14ac:dyDescent="0.25">
      <c r="A447" s="2"/>
      <c r="B447" s="116"/>
    </row>
    <row r="448" spans="1:2" x14ac:dyDescent="0.25">
      <c r="A448" s="2"/>
      <c r="B448" s="116"/>
    </row>
    <row r="449" spans="1:2" x14ac:dyDescent="0.25">
      <c r="A449" s="2"/>
      <c r="B449" s="116"/>
    </row>
    <row r="450" spans="1:2" x14ac:dyDescent="0.25">
      <c r="A450" s="2"/>
      <c r="B450" s="116"/>
    </row>
    <row r="451" spans="1:2" x14ac:dyDescent="0.25">
      <c r="A451" s="2"/>
      <c r="B451" s="116"/>
    </row>
    <row r="452" spans="1:2" x14ac:dyDescent="0.25">
      <c r="A452" s="2"/>
      <c r="B452" s="116"/>
    </row>
    <row r="453" spans="1:2" x14ac:dyDescent="0.25">
      <c r="A453" s="2"/>
      <c r="B453" s="116"/>
    </row>
    <row r="454" spans="1:2" x14ac:dyDescent="0.25">
      <c r="A454" s="2"/>
      <c r="B454" s="116"/>
    </row>
    <row r="455" spans="1:2" x14ac:dyDescent="0.25">
      <c r="A455" s="2"/>
      <c r="B455" s="116"/>
    </row>
    <row r="456" spans="1:2" x14ac:dyDescent="0.25">
      <c r="A456" s="2"/>
      <c r="B456" s="116"/>
    </row>
    <row r="457" spans="1:2" x14ac:dyDescent="0.25">
      <c r="A457" s="2"/>
      <c r="B457" s="116"/>
    </row>
    <row r="458" spans="1:2" x14ac:dyDescent="0.25">
      <c r="A458" s="2"/>
      <c r="B458" s="116"/>
    </row>
    <row r="459" spans="1:2" x14ac:dyDescent="0.25">
      <c r="A459" s="2"/>
      <c r="B459" s="116"/>
    </row>
    <row r="460" spans="1:2" x14ac:dyDescent="0.25">
      <c r="A460" s="2"/>
      <c r="B460" s="116"/>
    </row>
    <row r="461" spans="1:2" x14ac:dyDescent="0.25">
      <c r="A461" s="2"/>
      <c r="B461" s="116"/>
    </row>
    <row r="462" spans="1:2" x14ac:dyDescent="0.25">
      <c r="A462" s="2"/>
      <c r="B462" s="116"/>
    </row>
    <row r="463" spans="1:2" x14ac:dyDescent="0.25">
      <c r="A463" s="2"/>
      <c r="B463" s="116"/>
    </row>
    <row r="464" spans="1:2" x14ac:dyDescent="0.25">
      <c r="A464" s="2"/>
      <c r="B464" s="116"/>
    </row>
    <row r="465" spans="1:2" x14ac:dyDescent="0.25">
      <c r="A465" s="2"/>
      <c r="B465" s="116"/>
    </row>
    <row r="466" spans="1:2" x14ac:dyDescent="0.25">
      <c r="A466" s="2"/>
      <c r="B466" s="116"/>
    </row>
    <row r="467" spans="1:2" x14ac:dyDescent="0.25">
      <c r="A467" s="2"/>
      <c r="B467" s="116"/>
    </row>
    <row r="468" spans="1:2" x14ac:dyDescent="0.25">
      <c r="A468" s="2"/>
      <c r="B468" s="116"/>
    </row>
    <row r="469" spans="1:2" x14ac:dyDescent="0.25">
      <c r="A469" s="2"/>
      <c r="B469" s="116"/>
    </row>
    <row r="470" spans="1:2" x14ac:dyDescent="0.25">
      <c r="A470" s="2"/>
      <c r="B470" s="116"/>
    </row>
    <row r="471" spans="1:2" x14ac:dyDescent="0.25">
      <c r="A471" s="2"/>
      <c r="B471" s="116"/>
    </row>
    <row r="472" spans="1:2" x14ac:dyDescent="0.25">
      <c r="A472" s="2"/>
      <c r="B472" s="116"/>
    </row>
    <row r="473" spans="1:2" x14ac:dyDescent="0.25">
      <c r="A473" s="2"/>
      <c r="B473" s="116"/>
    </row>
    <row r="474" spans="1:2" x14ac:dyDescent="0.25">
      <c r="A474" s="2"/>
      <c r="B474" s="116"/>
    </row>
    <row r="475" spans="1:2" x14ac:dyDescent="0.25">
      <c r="A475" s="2"/>
      <c r="B475" s="116"/>
    </row>
    <row r="476" spans="1:2" x14ac:dyDescent="0.25">
      <c r="A476" s="2"/>
      <c r="B476" s="116"/>
    </row>
    <row r="477" spans="1:2" x14ac:dyDescent="0.25">
      <c r="A477" s="2"/>
      <c r="B477" s="116"/>
    </row>
    <row r="478" spans="1:2" x14ac:dyDescent="0.25">
      <c r="A478" s="2"/>
      <c r="B478" s="116"/>
    </row>
    <row r="479" spans="1:2" x14ac:dyDescent="0.25">
      <c r="A479" s="2"/>
      <c r="B479" s="116"/>
    </row>
    <row r="480" spans="1:2" x14ac:dyDescent="0.25">
      <c r="A480" s="2"/>
      <c r="B480" s="116"/>
    </row>
    <row r="481" spans="1:2" x14ac:dyDescent="0.25">
      <c r="A481" s="2"/>
      <c r="B481" s="116"/>
    </row>
    <row r="482" spans="1:2" x14ac:dyDescent="0.25">
      <c r="A482" s="2"/>
      <c r="B482" s="116"/>
    </row>
    <row r="483" spans="1:2" x14ac:dyDescent="0.25">
      <c r="A483" s="2"/>
      <c r="B483" s="116"/>
    </row>
    <row r="484" spans="1:2" x14ac:dyDescent="0.25">
      <c r="A484" s="2"/>
      <c r="B484" s="116"/>
    </row>
    <row r="485" spans="1:2" x14ac:dyDescent="0.25">
      <c r="A485" s="2"/>
      <c r="B485" s="116"/>
    </row>
    <row r="486" spans="1:2" x14ac:dyDescent="0.25">
      <c r="A486" s="2"/>
      <c r="B486" s="116"/>
    </row>
    <row r="487" spans="1:2" x14ac:dyDescent="0.25">
      <c r="A487" s="2"/>
      <c r="B487" s="116"/>
    </row>
    <row r="488" spans="1:2" x14ac:dyDescent="0.25">
      <c r="A488" s="2"/>
      <c r="B488" s="116"/>
    </row>
    <row r="489" spans="1:2" x14ac:dyDescent="0.25">
      <c r="A489" s="2"/>
      <c r="B489" s="116"/>
    </row>
    <row r="490" spans="1:2" x14ac:dyDescent="0.25">
      <c r="A490" s="2"/>
      <c r="B490" s="116"/>
    </row>
    <row r="491" spans="1:2" x14ac:dyDescent="0.25">
      <c r="A491" s="2"/>
      <c r="B491" s="116"/>
    </row>
    <row r="492" spans="1:2" x14ac:dyDescent="0.25">
      <c r="A492" s="2"/>
      <c r="B492" s="116"/>
    </row>
    <row r="493" spans="1:2" x14ac:dyDescent="0.25">
      <c r="A493" s="2"/>
      <c r="B493" s="116"/>
    </row>
    <row r="494" spans="1:2" x14ac:dyDescent="0.25">
      <c r="A494" s="2"/>
      <c r="B494" s="116"/>
    </row>
    <row r="495" spans="1:2" x14ac:dyDescent="0.25">
      <c r="A495" s="2"/>
      <c r="B495" s="116"/>
    </row>
    <row r="496" spans="1:2" x14ac:dyDescent="0.25">
      <c r="A496" s="2"/>
      <c r="B496" s="116"/>
    </row>
    <row r="497" spans="1:2" x14ac:dyDescent="0.25">
      <c r="A497" s="2"/>
      <c r="B497" s="116"/>
    </row>
    <row r="498" spans="1:2" x14ac:dyDescent="0.25">
      <c r="A498" s="2"/>
      <c r="B498" s="116"/>
    </row>
    <row r="499" spans="1:2" x14ac:dyDescent="0.25">
      <c r="A499" s="2"/>
      <c r="B499" s="116"/>
    </row>
    <row r="500" spans="1:2" x14ac:dyDescent="0.25">
      <c r="A500" s="2"/>
      <c r="B500" s="116"/>
    </row>
    <row r="501" spans="1:2" x14ac:dyDescent="0.25">
      <c r="A501" s="2"/>
      <c r="B501" s="116"/>
    </row>
    <row r="502" spans="1:2" x14ac:dyDescent="0.25">
      <c r="A502" s="2"/>
      <c r="B502" s="116"/>
    </row>
    <row r="503" spans="1:2" x14ac:dyDescent="0.25">
      <c r="A503" s="2"/>
      <c r="B503" s="116"/>
    </row>
    <row r="504" spans="1:2" x14ac:dyDescent="0.25">
      <c r="A504" s="2"/>
      <c r="B504" s="116"/>
    </row>
    <row r="505" spans="1:2" x14ac:dyDescent="0.25">
      <c r="A505" s="2"/>
      <c r="B505" s="116"/>
    </row>
    <row r="506" spans="1:2" x14ac:dyDescent="0.25">
      <c r="A506" s="2"/>
      <c r="B506" s="116"/>
    </row>
    <row r="507" spans="1:2" x14ac:dyDescent="0.25">
      <c r="A507" s="2"/>
      <c r="B507" s="116"/>
    </row>
    <row r="508" spans="1:2" x14ac:dyDescent="0.25">
      <c r="A508" s="3"/>
      <c r="B508" s="116"/>
    </row>
    <row r="509" spans="1:2" x14ac:dyDescent="0.25">
      <c r="A509" s="3"/>
      <c r="B509" s="116"/>
    </row>
    <row r="510" spans="1:2" x14ac:dyDescent="0.25">
      <c r="A510" s="3"/>
      <c r="B510" s="116"/>
    </row>
    <row r="511" spans="1:2" x14ac:dyDescent="0.25">
      <c r="A511" s="3"/>
      <c r="B511" s="116"/>
    </row>
    <row r="512" spans="1:2" x14ac:dyDescent="0.25">
      <c r="A512" s="3"/>
      <c r="B512" s="116"/>
    </row>
    <row r="513" spans="1:2" x14ac:dyDescent="0.25">
      <c r="A513" s="3"/>
      <c r="B513" s="116"/>
    </row>
    <row r="514" spans="1:2" x14ac:dyDescent="0.25">
      <c r="A514" s="3"/>
      <c r="B514" s="116"/>
    </row>
    <row r="515" spans="1:2" x14ac:dyDescent="0.25">
      <c r="A515" s="3"/>
      <c r="B515" s="116"/>
    </row>
    <row r="516" spans="1:2" x14ac:dyDescent="0.25">
      <c r="A516" s="3"/>
      <c r="B516" s="116"/>
    </row>
    <row r="517" spans="1:2" x14ac:dyDescent="0.25">
      <c r="A517" s="3"/>
      <c r="B517" s="116"/>
    </row>
    <row r="518" spans="1:2" x14ac:dyDescent="0.25">
      <c r="A518" s="3"/>
      <c r="B518" s="116"/>
    </row>
    <row r="519" spans="1:2" x14ac:dyDescent="0.25">
      <c r="A519" s="6"/>
      <c r="B519" s="116"/>
    </row>
    <row r="520" spans="1:2" x14ac:dyDescent="0.25">
      <c r="A520" s="3"/>
      <c r="B520" s="116"/>
    </row>
    <row r="521" spans="1:2" x14ac:dyDescent="0.25">
      <c r="A521" s="3"/>
      <c r="B521" s="116"/>
    </row>
    <row r="522" spans="1:2" x14ac:dyDescent="0.25">
      <c r="A522" s="3"/>
      <c r="B522" s="116"/>
    </row>
    <row r="523" spans="1:2" x14ac:dyDescent="0.25">
      <c r="A523" s="3"/>
      <c r="B523" s="116"/>
    </row>
    <row r="524" spans="1:2" x14ac:dyDescent="0.25">
      <c r="A524" s="3"/>
      <c r="B524" s="116"/>
    </row>
    <row r="525" spans="1:2" x14ac:dyDescent="0.25">
      <c r="A525" s="3"/>
      <c r="B525" s="116"/>
    </row>
    <row r="526" spans="1:2" x14ac:dyDescent="0.25">
      <c r="A526" s="3"/>
      <c r="B526" s="116"/>
    </row>
    <row r="527" spans="1:2" x14ac:dyDescent="0.25">
      <c r="A527" s="3"/>
      <c r="B527" s="116"/>
    </row>
    <row r="528" spans="1:2" x14ac:dyDescent="0.25">
      <c r="A528" s="3"/>
      <c r="B528" s="116"/>
    </row>
    <row r="529" spans="1:2" x14ac:dyDescent="0.25">
      <c r="A529" s="3"/>
      <c r="B529" s="116"/>
    </row>
    <row r="530" spans="1:2" x14ac:dyDescent="0.25">
      <c r="A530" s="3"/>
      <c r="B530" s="116"/>
    </row>
    <row r="531" spans="1:2" x14ac:dyDescent="0.25">
      <c r="A531" s="3"/>
      <c r="B531" s="116"/>
    </row>
    <row r="532" spans="1:2" x14ac:dyDescent="0.25">
      <c r="A532" s="3"/>
      <c r="B532" s="116"/>
    </row>
    <row r="533" spans="1:2" x14ac:dyDescent="0.25">
      <c r="A533" s="3"/>
      <c r="B533" s="116"/>
    </row>
    <row r="534" spans="1:2" x14ac:dyDescent="0.25">
      <c r="A534" s="3"/>
      <c r="B534" s="116"/>
    </row>
    <row r="535" spans="1:2" x14ac:dyDescent="0.25">
      <c r="A535" s="3"/>
      <c r="B535" s="116"/>
    </row>
    <row r="536" spans="1:2" x14ac:dyDescent="0.25">
      <c r="A536" s="3"/>
      <c r="B536" s="116"/>
    </row>
    <row r="537" spans="1:2" x14ac:dyDescent="0.25">
      <c r="A537" s="3"/>
      <c r="B537" s="116"/>
    </row>
    <row r="538" spans="1:2" x14ac:dyDescent="0.25">
      <c r="A538" s="3"/>
      <c r="B538" s="116"/>
    </row>
    <row r="539" spans="1:2" x14ac:dyDescent="0.25">
      <c r="A539" s="3"/>
      <c r="B539" s="116"/>
    </row>
    <row r="540" spans="1:2" x14ac:dyDescent="0.25">
      <c r="A540" s="3"/>
      <c r="B540" s="116"/>
    </row>
    <row r="541" spans="1:2" x14ac:dyDescent="0.25">
      <c r="A541" s="3"/>
      <c r="B541" s="116"/>
    </row>
    <row r="542" spans="1:2" x14ac:dyDescent="0.25">
      <c r="A542" s="3"/>
      <c r="B542" s="116"/>
    </row>
    <row r="543" spans="1:2" x14ac:dyDescent="0.25">
      <c r="A543" s="3"/>
      <c r="B543" s="116"/>
    </row>
    <row r="544" spans="1:2" x14ac:dyDescent="0.25">
      <c r="A544" s="3"/>
      <c r="B544" s="116"/>
    </row>
    <row r="545" spans="1:2" x14ac:dyDescent="0.25">
      <c r="A545" s="3"/>
      <c r="B545" s="116"/>
    </row>
    <row r="546" spans="1:2" x14ac:dyDescent="0.25">
      <c r="A546" s="3"/>
      <c r="B546" s="116"/>
    </row>
    <row r="547" spans="1:2" x14ac:dyDescent="0.25">
      <c r="A547" s="3"/>
      <c r="B547" s="116"/>
    </row>
    <row r="548" spans="1:2" x14ac:dyDescent="0.25">
      <c r="A548" s="3"/>
      <c r="B548" s="116"/>
    </row>
    <row r="549" spans="1:2" x14ac:dyDescent="0.25">
      <c r="A549" s="3"/>
      <c r="B549" s="116"/>
    </row>
    <row r="550" spans="1:2" x14ac:dyDescent="0.25">
      <c r="A550" s="3"/>
      <c r="B550" s="116"/>
    </row>
    <row r="551" spans="1:2" x14ac:dyDescent="0.25">
      <c r="A551" s="3"/>
      <c r="B551" s="116"/>
    </row>
    <row r="552" spans="1:2" x14ac:dyDescent="0.25">
      <c r="A552" s="3"/>
      <c r="B552" s="116"/>
    </row>
    <row r="553" spans="1:2" x14ac:dyDescent="0.25">
      <c r="A553" s="3"/>
      <c r="B553" s="116"/>
    </row>
    <row r="554" spans="1:2" x14ac:dyDescent="0.25">
      <c r="A554" s="3"/>
      <c r="B554" s="116"/>
    </row>
    <row r="555" spans="1:2" x14ac:dyDescent="0.25">
      <c r="A555" s="3"/>
      <c r="B555" s="116"/>
    </row>
    <row r="556" spans="1:2" x14ac:dyDescent="0.25">
      <c r="A556" s="3"/>
      <c r="B556" s="116"/>
    </row>
    <row r="557" spans="1:2" x14ac:dyDescent="0.25">
      <c r="A557" s="3"/>
      <c r="B557" s="116"/>
    </row>
    <row r="558" spans="1:2" x14ac:dyDescent="0.25">
      <c r="A558" s="3"/>
      <c r="B558" s="116"/>
    </row>
    <row r="559" spans="1:2" x14ac:dyDescent="0.25">
      <c r="A559" s="3"/>
      <c r="B559" s="116"/>
    </row>
    <row r="560" spans="1:2" x14ac:dyDescent="0.25">
      <c r="A560" s="3"/>
      <c r="B560" s="116"/>
    </row>
    <row r="561" spans="1:2" x14ac:dyDescent="0.25">
      <c r="A561" s="3"/>
      <c r="B561" s="116"/>
    </row>
    <row r="562" spans="1:2" x14ac:dyDescent="0.25">
      <c r="A562" s="3"/>
      <c r="B562" s="116"/>
    </row>
    <row r="563" spans="1:2" x14ac:dyDescent="0.25">
      <c r="A563" s="3"/>
      <c r="B563" s="116"/>
    </row>
    <row r="564" spans="1:2" x14ac:dyDescent="0.25">
      <c r="A564" s="3"/>
      <c r="B564" s="116"/>
    </row>
    <row r="565" spans="1:2" x14ac:dyDescent="0.25">
      <c r="A565" s="3"/>
      <c r="B565" s="116"/>
    </row>
    <row r="566" spans="1:2" x14ac:dyDescent="0.25">
      <c r="A566" s="3"/>
      <c r="B566" s="116"/>
    </row>
    <row r="567" spans="1:2" x14ac:dyDescent="0.25">
      <c r="A567" s="3"/>
      <c r="B567" s="116"/>
    </row>
    <row r="568" spans="1:2" x14ac:dyDescent="0.25">
      <c r="A568" s="3"/>
      <c r="B568" s="116"/>
    </row>
    <row r="569" spans="1:2" x14ac:dyDescent="0.25">
      <c r="A569" s="3"/>
      <c r="B569" s="116"/>
    </row>
    <row r="570" spans="1:2" x14ac:dyDescent="0.25">
      <c r="A570" s="3"/>
      <c r="B570" s="116"/>
    </row>
    <row r="571" spans="1:2" x14ac:dyDescent="0.25">
      <c r="A571" s="3"/>
      <c r="B571" s="116"/>
    </row>
    <row r="572" spans="1:2" x14ac:dyDescent="0.25">
      <c r="A572" s="3"/>
      <c r="B572" s="116"/>
    </row>
    <row r="573" spans="1:2" x14ac:dyDescent="0.25">
      <c r="A573" s="3"/>
      <c r="B573" s="116"/>
    </row>
    <row r="574" spans="1:2" x14ac:dyDescent="0.25">
      <c r="A574" s="3"/>
      <c r="B574" s="116"/>
    </row>
    <row r="575" spans="1:2" x14ac:dyDescent="0.25">
      <c r="A575" s="3"/>
      <c r="B575" s="116"/>
    </row>
    <row r="576" spans="1:2" x14ac:dyDescent="0.25">
      <c r="A576" s="3"/>
      <c r="B576" s="116"/>
    </row>
    <row r="577" spans="1:2" x14ac:dyDescent="0.25">
      <c r="A577" s="3"/>
      <c r="B577" s="116"/>
    </row>
    <row r="578" spans="1:2" x14ac:dyDescent="0.25">
      <c r="A578" s="3"/>
      <c r="B578" s="116"/>
    </row>
    <row r="579" spans="1:2" x14ac:dyDescent="0.25">
      <c r="A579" s="3"/>
      <c r="B579" s="116"/>
    </row>
    <row r="580" spans="1:2" x14ac:dyDescent="0.25">
      <c r="A580" s="3"/>
      <c r="B580" s="116"/>
    </row>
    <row r="581" spans="1:2" x14ac:dyDescent="0.25">
      <c r="A581" s="3"/>
      <c r="B581" s="116"/>
    </row>
    <row r="582" spans="1:2" x14ac:dyDescent="0.25">
      <c r="A582" s="3"/>
      <c r="B582" s="116"/>
    </row>
    <row r="583" spans="1:2" x14ac:dyDescent="0.25">
      <c r="A583" s="3"/>
      <c r="B583" s="116"/>
    </row>
    <row r="584" spans="1:2" x14ac:dyDescent="0.25">
      <c r="A584" s="3"/>
      <c r="B584" s="116"/>
    </row>
    <row r="585" spans="1:2" x14ac:dyDescent="0.25">
      <c r="A585" s="3"/>
      <c r="B585" s="116"/>
    </row>
    <row r="586" spans="1:2" x14ac:dyDescent="0.25">
      <c r="A586" s="3"/>
      <c r="B586" s="116"/>
    </row>
    <row r="587" spans="1:2" x14ac:dyDescent="0.25">
      <c r="A587" s="3"/>
      <c r="B587" s="116"/>
    </row>
    <row r="588" spans="1:2" x14ac:dyDescent="0.25">
      <c r="A588" s="3"/>
      <c r="B588" s="116"/>
    </row>
    <row r="589" spans="1:2" x14ac:dyDescent="0.25">
      <c r="A589" s="3"/>
      <c r="B589" s="116"/>
    </row>
    <row r="590" spans="1:2" x14ac:dyDescent="0.25">
      <c r="A590" s="3"/>
      <c r="B590" s="116"/>
    </row>
    <row r="591" spans="1:2" x14ac:dyDescent="0.25">
      <c r="A591" s="3"/>
      <c r="B591" s="116"/>
    </row>
    <row r="592" spans="1:2" x14ac:dyDescent="0.25">
      <c r="A592" s="3"/>
      <c r="B592" s="116"/>
    </row>
    <row r="593" spans="1:2" x14ac:dyDescent="0.25">
      <c r="A593" s="3"/>
      <c r="B593" s="116"/>
    </row>
    <row r="594" spans="1:2" x14ac:dyDescent="0.25">
      <c r="A594" s="3"/>
      <c r="B594" s="116"/>
    </row>
    <row r="595" spans="1:2" x14ac:dyDescent="0.25">
      <c r="A595" s="3"/>
      <c r="B595" s="116"/>
    </row>
    <row r="596" spans="1:2" x14ac:dyDescent="0.25">
      <c r="A596" s="3"/>
      <c r="B596" s="116"/>
    </row>
    <row r="597" spans="1:2" x14ac:dyDescent="0.25">
      <c r="A597" s="3"/>
      <c r="B597" s="116"/>
    </row>
    <row r="598" spans="1:2" x14ac:dyDescent="0.25">
      <c r="A598" s="3"/>
      <c r="B598" s="116"/>
    </row>
    <row r="599" spans="1:2" x14ac:dyDescent="0.25">
      <c r="A599" s="3"/>
      <c r="B599" s="116"/>
    </row>
    <row r="600" spans="1:2" x14ac:dyDescent="0.25">
      <c r="A600" s="3"/>
      <c r="B600" s="116"/>
    </row>
    <row r="601" spans="1:2" x14ac:dyDescent="0.25">
      <c r="A601" s="3"/>
      <c r="B601" s="116"/>
    </row>
    <row r="602" spans="1:2" x14ac:dyDescent="0.25">
      <c r="A602" s="2"/>
      <c r="B602" s="116"/>
    </row>
    <row r="603" spans="1:2" x14ac:dyDescent="0.25">
      <c r="A603" s="2"/>
      <c r="B603" s="116"/>
    </row>
    <row r="604" spans="1:2" x14ac:dyDescent="0.25">
      <c r="A604" s="2"/>
      <c r="B604" s="116"/>
    </row>
    <row r="605" spans="1:2" x14ac:dyDescent="0.25">
      <c r="A605" s="2"/>
      <c r="B605" s="116"/>
    </row>
    <row r="606" spans="1:2" x14ac:dyDescent="0.25">
      <c r="A606" s="2"/>
      <c r="B606" s="116"/>
    </row>
    <row r="607" spans="1:2" x14ac:dyDescent="0.25">
      <c r="A607" s="2"/>
      <c r="B607" s="116"/>
    </row>
    <row r="608" spans="1:2" x14ac:dyDescent="0.25">
      <c r="A608" s="2"/>
      <c r="B608" s="116"/>
    </row>
    <row r="609" spans="1:2" x14ac:dyDescent="0.25">
      <c r="A609" s="2"/>
      <c r="B609" s="116"/>
    </row>
    <row r="610" spans="1:2" x14ac:dyDescent="0.25">
      <c r="A610" s="2"/>
      <c r="B610" s="116"/>
    </row>
    <row r="611" spans="1:2" x14ac:dyDescent="0.25">
      <c r="A611" s="2"/>
      <c r="B611" s="116"/>
    </row>
    <row r="612" spans="1:2" x14ac:dyDescent="0.25">
      <c r="A612" s="2"/>
      <c r="B612" s="116"/>
    </row>
    <row r="613" spans="1:2" x14ac:dyDescent="0.25">
      <c r="A613" s="2"/>
      <c r="B613" s="116"/>
    </row>
    <row r="614" spans="1:2" x14ac:dyDescent="0.25">
      <c r="A614" s="2"/>
      <c r="B614" s="116"/>
    </row>
    <row r="615" spans="1:2" x14ac:dyDescent="0.25">
      <c r="A615" s="2"/>
      <c r="B615" s="116"/>
    </row>
    <row r="616" spans="1:2" x14ac:dyDescent="0.25">
      <c r="A616" s="2"/>
      <c r="B616" s="116"/>
    </row>
    <row r="617" spans="1:2" x14ac:dyDescent="0.25">
      <c r="A617" s="2"/>
      <c r="B617" s="116"/>
    </row>
    <row r="618" spans="1:2" x14ac:dyDescent="0.25">
      <c r="A618" s="2"/>
      <c r="B618" s="116"/>
    </row>
    <row r="619" spans="1:2" x14ac:dyDescent="0.25">
      <c r="A619" s="2"/>
      <c r="B619" s="116"/>
    </row>
    <row r="620" spans="1:2" x14ac:dyDescent="0.25">
      <c r="A620" s="2"/>
      <c r="B620" s="116"/>
    </row>
    <row r="621" spans="1:2" x14ac:dyDescent="0.25">
      <c r="A621" s="2"/>
      <c r="B621" s="116"/>
    </row>
    <row r="622" spans="1:2" x14ac:dyDescent="0.25">
      <c r="A622" s="2"/>
      <c r="B622" s="116"/>
    </row>
    <row r="623" spans="1:2" x14ac:dyDescent="0.25">
      <c r="A623" s="2"/>
      <c r="B623" s="116"/>
    </row>
    <row r="624" spans="1:2" x14ac:dyDescent="0.25">
      <c r="A624" s="2"/>
      <c r="B624" s="116"/>
    </row>
    <row r="625" spans="1:2" x14ac:dyDescent="0.25">
      <c r="A625" s="2"/>
      <c r="B625" s="116"/>
    </row>
    <row r="626" spans="1:2" x14ac:dyDescent="0.25">
      <c r="A626" s="2"/>
      <c r="B626" s="116"/>
    </row>
    <row r="627" spans="1:2" x14ac:dyDescent="0.25">
      <c r="A627" s="2"/>
      <c r="B627" s="116"/>
    </row>
    <row r="628" spans="1:2" x14ac:dyDescent="0.25">
      <c r="A628" s="2"/>
      <c r="B628" s="116"/>
    </row>
    <row r="629" spans="1:2" x14ac:dyDescent="0.25">
      <c r="A629" s="2"/>
      <c r="B629" s="116"/>
    </row>
    <row r="630" spans="1:2" x14ac:dyDescent="0.25">
      <c r="A630" s="2"/>
      <c r="B630" s="116"/>
    </row>
    <row r="631" spans="1:2" x14ac:dyDescent="0.25">
      <c r="A631" s="2"/>
      <c r="B631" s="116"/>
    </row>
    <row r="632" spans="1:2" x14ac:dyDescent="0.25">
      <c r="A632" s="2"/>
      <c r="B632" s="116"/>
    </row>
    <row r="633" spans="1:2" x14ac:dyDescent="0.25">
      <c r="A633" s="2"/>
      <c r="B633" s="116"/>
    </row>
    <row r="634" spans="1:2" x14ac:dyDescent="0.25">
      <c r="A634" s="2"/>
      <c r="B634" s="116"/>
    </row>
    <row r="635" spans="1:2" x14ac:dyDescent="0.25">
      <c r="A635" s="2"/>
      <c r="B635" s="116"/>
    </row>
    <row r="636" spans="1:2" x14ac:dyDescent="0.25">
      <c r="A636" s="2"/>
      <c r="B636" s="116"/>
    </row>
    <row r="637" spans="1:2" x14ac:dyDescent="0.25">
      <c r="A637" s="2"/>
      <c r="B637" s="116"/>
    </row>
    <row r="638" spans="1:2" x14ac:dyDescent="0.25">
      <c r="A638" s="2"/>
      <c r="B638" s="116"/>
    </row>
    <row r="639" spans="1:2" x14ac:dyDescent="0.25">
      <c r="A639" s="2"/>
      <c r="B639" s="116"/>
    </row>
    <row r="640" spans="1:2" x14ac:dyDescent="0.25">
      <c r="A640" s="2"/>
      <c r="B640" s="116"/>
    </row>
    <row r="641" spans="1:2" x14ac:dyDescent="0.25">
      <c r="A641" s="2"/>
      <c r="B641" s="116"/>
    </row>
    <row r="642" spans="1:2" x14ac:dyDescent="0.25">
      <c r="A642" s="2"/>
      <c r="B642" s="116"/>
    </row>
    <row r="643" spans="1:2" x14ac:dyDescent="0.25">
      <c r="A643" s="2"/>
      <c r="B643" s="116"/>
    </row>
    <row r="644" spans="1:2" x14ac:dyDescent="0.25">
      <c r="A644" s="2"/>
      <c r="B644" s="116"/>
    </row>
    <row r="645" spans="1:2" x14ac:dyDescent="0.25">
      <c r="A645" s="2"/>
      <c r="B645" s="116"/>
    </row>
    <row r="646" spans="1:2" x14ac:dyDescent="0.25">
      <c r="A646" s="2"/>
      <c r="B646" s="116"/>
    </row>
    <row r="647" spans="1:2" x14ac:dyDescent="0.25">
      <c r="A647" s="2"/>
      <c r="B647" s="116"/>
    </row>
    <row r="648" spans="1:2" x14ac:dyDescent="0.25">
      <c r="A648" s="2"/>
      <c r="B648" s="116"/>
    </row>
    <row r="649" spans="1:2" x14ac:dyDescent="0.25">
      <c r="A649" s="2"/>
      <c r="B649" s="116"/>
    </row>
    <row r="650" spans="1:2" x14ac:dyDescent="0.25">
      <c r="A650" s="2"/>
      <c r="B650" s="116"/>
    </row>
    <row r="651" spans="1:2" x14ac:dyDescent="0.25">
      <c r="A651" s="2"/>
      <c r="B651" s="116"/>
    </row>
    <row r="652" spans="1:2" x14ac:dyDescent="0.25">
      <c r="A652" s="2"/>
      <c r="B652" s="116"/>
    </row>
    <row r="653" spans="1:2" x14ac:dyDescent="0.25">
      <c r="A653" s="2"/>
      <c r="B653" s="116"/>
    </row>
    <row r="654" spans="1:2" x14ac:dyDescent="0.25">
      <c r="A654" s="2"/>
      <c r="B654" s="116"/>
    </row>
    <row r="655" spans="1:2" x14ac:dyDescent="0.25">
      <c r="A655" s="2"/>
      <c r="B655" s="116"/>
    </row>
    <row r="656" spans="1:2" x14ac:dyDescent="0.25">
      <c r="A656" s="2"/>
      <c r="B656" s="116"/>
    </row>
    <row r="657" spans="1:2" x14ac:dyDescent="0.25">
      <c r="A657" s="2"/>
      <c r="B657" s="116"/>
    </row>
    <row r="658" spans="1:2" x14ac:dyDescent="0.25">
      <c r="A658" s="2"/>
      <c r="B658" s="116"/>
    </row>
    <row r="659" spans="1:2" x14ac:dyDescent="0.25">
      <c r="A659" s="2"/>
      <c r="B659" s="116"/>
    </row>
    <row r="660" spans="1:2" x14ac:dyDescent="0.25">
      <c r="A660" s="2"/>
      <c r="B660" s="116"/>
    </row>
    <row r="661" spans="1:2" x14ac:dyDescent="0.25">
      <c r="A661" s="2"/>
      <c r="B661" s="116"/>
    </row>
    <row r="662" spans="1:2" x14ac:dyDescent="0.25">
      <c r="A662" s="2"/>
      <c r="B662" s="116"/>
    </row>
    <row r="663" spans="1:2" x14ac:dyDescent="0.25">
      <c r="A663" s="2"/>
      <c r="B663" s="116"/>
    </row>
    <row r="664" spans="1:2" x14ac:dyDescent="0.25">
      <c r="A664" s="2"/>
      <c r="B664" s="116"/>
    </row>
    <row r="665" spans="1:2" x14ac:dyDescent="0.25">
      <c r="A665" s="2"/>
      <c r="B665" s="116"/>
    </row>
    <row r="666" spans="1:2" x14ac:dyDescent="0.25">
      <c r="A666" s="2"/>
      <c r="B666" s="116"/>
    </row>
    <row r="667" spans="1:2" x14ac:dyDescent="0.25">
      <c r="A667" s="2"/>
      <c r="B667" s="116"/>
    </row>
    <row r="668" spans="1:2" x14ac:dyDescent="0.25">
      <c r="A668" s="2"/>
      <c r="B668" s="116"/>
    </row>
    <row r="669" spans="1:2" x14ac:dyDescent="0.25">
      <c r="A669" s="2"/>
      <c r="B669" s="116"/>
    </row>
    <row r="670" spans="1:2" x14ac:dyDescent="0.25">
      <c r="A670" s="2"/>
      <c r="B670" s="116"/>
    </row>
    <row r="671" spans="1:2" x14ac:dyDescent="0.25">
      <c r="A671" s="2"/>
      <c r="B671" s="116"/>
    </row>
    <row r="672" spans="1:2" x14ac:dyDescent="0.25">
      <c r="A672" s="2"/>
      <c r="B672" s="116"/>
    </row>
    <row r="673" spans="1:2" x14ac:dyDescent="0.25">
      <c r="A673" s="2"/>
      <c r="B673" s="116"/>
    </row>
    <row r="674" spans="1:2" x14ac:dyDescent="0.25">
      <c r="A674" s="2"/>
      <c r="B674" s="116"/>
    </row>
    <row r="675" spans="1:2" x14ac:dyDescent="0.25">
      <c r="A675" s="2"/>
      <c r="B675" s="116"/>
    </row>
    <row r="676" spans="1:2" x14ac:dyDescent="0.25">
      <c r="A676" s="2"/>
      <c r="B676" s="116"/>
    </row>
    <row r="677" spans="1:2" x14ac:dyDescent="0.25">
      <c r="A677" s="2"/>
      <c r="B677" s="116"/>
    </row>
    <row r="678" spans="1:2" x14ac:dyDescent="0.25">
      <c r="A678" s="2"/>
      <c r="B678" s="116"/>
    </row>
    <row r="679" spans="1:2" x14ac:dyDescent="0.25">
      <c r="A679" s="2"/>
      <c r="B679" s="116"/>
    </row>
    <row r="680" spans="1:2" x14ac:dyDescent="0.25">
      <c r="A680" s="2"/>
      <c r="B680" s="116"/>
    </row>
    <row r="681" spans="1:2" x14ac:dyDescent="0.25">
      <c r="A681" s="2"/>
      <c r="B681" s="116"/>
    </row>
    <row r="682" spans="1:2" x14ac:dyDescent="0.25">
      <c r="A682" s="2"/>
      <c r="B682" s="116"/>
    </row>
    <row r="683" spans="1:2" x14ac:dyDescent="0.25">
      <c r="A683" s="2"/>
      <c r="B683" s="116"/>
    </row>
    <row r="684" spans="1:2" x14ac:dyDescent="0.25">
      <c r="A684" s="2"/>
      <c r="B684" s="116"/>
    </row>
    <row r="685" spans="1:2" x14ac:dyDescent="0.25">
      <c r="A685" s="2"/>
      <c r="B685" s="116"/>
    </row>
    <row r="686" spans="1:2" x14ac:dyDescent="0.25">
      <c r="A686" s="2"/>
      <c r="B686" s="116"/>
    </row>
    <row r="687" spans="1:2" x14ac:dyDescent="0.25">
      <c r="A687" s="2"/>
      <c r="B687" s="116"/>
    </row>
    <row r="688" spans="1:2" x14ac:dyDescent="0.25">
      <c r="A688" s="2"/>
      <c r="B688" s="116"/>
    </row>
    <row r="689" spans="1:2" x14ac:dyDescent="0.25">
      <c r="A689" s="3"/>
      <c r="B689" s="116"/>
    </row>
    <row r="690" spans="1:2" x14ac:dyDescent="0.25">
      <c r="A690" s="3"/>
      <c r="B690" s="116"/>
    </row>
    <row r="691" spans="1:2" x14ac:dyDescent="0.25">
      <c r="A691" s="3"/>
      <c r="B691" s="116"/>
    </row>
    <row r="692" spans="1:2" x14ac:dyDescent="0.25">
      <c r="A692" s="3"/>
      <c r="B692" s="116"/>
    </row>
    <row r="693" spans="1:2" x14ac:dyDescent="0.25">
      <c r="A693" s="3"/>
      <c r="B693" s="116"/>
    </row>
    <row r="694" spans="1:2" x14ac:dyDescent="0.25">
      <c r="A694" s="3"/>
      <c r="B694" s="116"/>
    </row>
    <row r="695" spans="1:2" x14ac:dyDescent="0.25">
      <c r="A695" s="3"/>
      <c r="B695" s="116"/>
    </row>
    <row r="696" spans="1:2" x14ac:dyDescent="0.25">
      <c r="A696" s="3"/>
      <c r="B696" s="116"/>
    </row>
    <row r="697" spans="1:2" x14ac:dyDescent="0.25">
      <c r="A697" s="3"/>
      <c r="B697" s="116"/>
    </row>
    <row r="698" spans="1:2" x14ac:dyDescent="0.25">
      <c r="A698" s="3"/>
      <c r="B698" s="116"/>
    </row>
    <row r="699" spans="1:2" x14ac:dyDescent="0.25">
      <c r="A699" s="3"/>
      <c r="B699" s="116"/>
    </row>
    <row r="700" spans="1:2" x14ac:dyDescent="0.25">
      <c r="A700" s="6"/>
      <c r="B700" s="116"/>
    </row>
    <row r="701" spans="1:2" x14ac:dyDescent="0.25">
      <c r="A701" s="3"/>
      <c r="B701" s="116"/>
    </row>
    <row r="702" spans="1:2" x14ac:dyDescent="0.25">
      <c r="A702" s="3"/>
      <c r="B702" s="116"/>
    </row>
    <row r="703" spans="1:2" x14ac:dyDescent="0.25">
      <c r="A703" s="3"/>
      <c r="B703" s="116"/>
    </row>
    <row r="704" spans="1:2" x14ac:dyDescent="0.25">
      <c r="A704" s="3"/>
      <c r="B704" s="116"/>
    </row>
    <row r="705" spans="1:2" x14ac:dyDescent="0.25">
      <c r="A705" s="3"/>
      <c r="B705" s="116"/>
    </row>
    <row r="706" spans="1:2" x14ac:dyDescent="0.25">
      <c r="A706" s="3"/>
      <c r="B706" s="116"/>
    </row>
    <row r="707" spans="1:2" x14ac:dyDescent="0.25">
      <c r="A707" s="3"/>
      <c r="B707" s="116"/>
    </row>
    <row r="708" spans="1:2" x14ac:dyDescent="0.25">
      <c r="A708" s="3"/>
      <c r="B708" s="116"/>
    </row>
    <row r="709" spans="1:2" x14ac:dyDescent="0.25">
      <c r="A709" s="3"/>
      <c r="B709" s="116"/>
    </row>
    <row r="710" spans="1:2" x14ac:dyDescent="0.25">
      <c r="A710" s="3"/>
      <c r="B710" s="116"/>
    </row>
    <row r="711" spans="1:2" x14ac:dyDescent="0.25">
      <c r="A711" s="3"/>
      <c r="B711" s="116"/>
    </row>
    <row r="712" spans="1:2" x14ac:dyDescent="0.25">
      <c r="A712" s="3"/>
      <c r="B712" s="116"/>
    </row>
    <row r="713" spans="1:2" x14ac:dyDescent="0.25">
      <c r="A713" s="3"/>
      <c r="B713" s="116"/>
    </row>
    <row r="714" spans="1:2" x14ac:dyDescent="0.25">
      <c r="A714" s="3"/>
      <c r="B714" s="116"/>
    </row>
    <row r="715" spans="1:2" x14ac:dyDescent="0.25">
      <c r="A715" s="3"/>
      <c r="B715" s="116"/>
    </row>
    <row r="716" spans="1:2" x14ac:dyDescent="0.25">
      <c r="A716" s="3"/>
      <c r="B716" s="116"/>
    </row>
    <row r="717" spans="1:2" x14ac:dyDescent="0.25">
      <c r="A717" s="3"/>
      <c r="B717" s="116"/>
    </row>
    <row r="718" spans="1:2" x14ac:dyDescent="0.25">
      <c r="A718" s="3"/>
      <c r="B718" s="116"/>
    </row>
    <row r="719" spans="1:2" x14ac:dyDescent="0.25">
      <c r="A719" s="3"/>
      <c r="B719" s="116"/>
    </row>
    <row r="720" spans="1:2" x14ac:dyDescent="0.25">
      <c r="A720" s="3"/>
      <c r="B720" s="116"/>
    </row>
    <row r="721" spans="1:2" x14ac:dyDescent="0.25">
      <c r="A721" s="3"/>
      <c r="B721" s="116"/>
    </row>
    <row r="722" spans="1:2" x14ac:dyDescent="0.25">
      <c r="A722" s="3"/>
      <c r="B722" s="116"/>
    </row>
    <row r="723" spans="1:2" x14ac:dyDescent="0.25">
      <c r="A723" s="3"/>
      <c r="B723" s="116"/>
    </row>
    <row r="724" spans="1:2" x14ac:dyDescent="0.25">
      <c r="A724" s="3"/>
      <c r="B724" s="116"/>
    </row>
    <row r="725" spans="1:2" x14ac:dyDescent="0.25">
      <c r="A725" s="3"/>
      <c r="B725" s="116"/>
    </row>
    <row r="726" spans="1:2" x14ac:dyDescent="0.25">
      <c r="A726" s="3"/>
      <c r="B726" s="116"/>
    </row>
    <row r="727" spans="1:2" x14ac:dyDescent="0.25">
      <c r="A727" s="3"/>
      <c r="B727" s="116"/>
    </row>
    <row r="728" spans="1:2" x14ac:dyDescent="0.25">
      <c r="A728" s="3"/>
      <c r="B728" s="116"/>
    </row>
    <row r="729" spans="1:2" x14ac:dyDescent="0.25">
      <c r="A729" s="3"/>
      <c r="B729" s="116"/>
    </row>
    <row r="730" spans="1:2" x14ac:dyDescent="0.25">
      <c r="A730" s="3"/>
      <c r="B730" s="116"/>
    </row>
    <row r="731" spans="1:2" x14ac:dyDescent="0.25">
      <c r="A731" s="3"/>
      <c r="B731" s="116"/>
    </row>
    <row r="732" spans="1:2" x14ac:dyDescent="0.25">
      <c r="A732" s="3"/>
      <c r="B732" s="116"/>
    </row>
    <row r="733" spans="1:2" x14ac:dyDescent="0.25">
      <c r="A733" s="3"/>
      <c r="B733" s="116"/>
    </row>
    <row r="734" spans="1:2" x14ac:dyDescent="0.25">
      <c r="A734" s="3"/>
      <c r="B734" s="116"/>
    </row>
    <row r="735" spans="1:2" x14ac:dyDescent="0.25">
      <c r="A735" s="3"/>
      <c r="B735" s="116"/>
    </row>
    <row r="736" spans="1:2" x14ac:dyDescent="0.25">
      <c r="A736" s="3"/>
      <c r="B736" s="116"/>
    </row>
    <row r="737" spans="1:2" x14ac:dyDescent="0.25">
      <c r="A737" s="3"/>
      <c r="B737" s="116"/>
    </row>
    <row r="738" spans="1:2" x14ac:dyDescent="0.25">
      <c r="A738" s="3"/>
      <c r="B738" s="116"/>
    </row>
    <row r="739" spans="1:2" x14ac:dyDescent="0.25">
      <c r="A739" s="3"/>
      <c r="B739" s="116"/>
    </row>
    <row r="740" spans="1:2" x14ac:dyDescent="0.25">
      <c r="A740" s="3"/>
      <c r="B740" s="116"/>
    </row>
    <row r="741" spans="1:2" x14ac:dyDescent="0.25">
      <c r="A741" s="3"/>
      <c r="B741" s="116"/>
    </row>
    <row r="742" spans="1:2" x14ac:dyDescent="0.25">
      <c r="A742" s="3"/>
      <c r="B742" s="116"/>
    </row>
    <row r="743" spans="1:2" x14ac:dyDescent="0.25">
      <c r="A743" s="3"/>
      <c r="B743" s="116"/>
    </row>
    <row r="744" spans="1:2" x14ac:dyDescent="0.25">
      <c r="A744" s="3"/>
      <c r="B744" s="116"/>
    </row>
    <row r="745" spans="1:2" x14ac:dyDescent="0.25">
      <c r="A745" s="3"/>
      <c r="B745" s="116"/>
    </row>
    <row r="746" spans="1:2" x14ac:dyDescent="0.25">
      <c r="A746" s="3"/>
      <c r="B746" s="116"/>
    </row>
    <row r="747" spans="1:2" x14ac:dyDescent="0.25">
      <c r="A747" s="3"/>
      <c r="B747" s="116"/>
    </row>
    <row r="748" spans="1:2" x14ac:dyDescent="0.25">
      <c r="A748" s="3"/>
      <c r="B748" s="116"/>
    </row>
    <row r="749" spans="1:2" x14ac:dyDescent="0.25">
      <c r="A749" s="3"/>
      <c r="B749" s="116"/>
    </row>
    <row r="750" spans="1:2" x14ac:dyDescent="0.25">
      <c r="A750" s="3"/>
      <c r="B750" s="116"/>
    </row>
    <row r="751" spans="1:2" x14ac:dyDescent="0.25">
      <c r="A751" s="3"/>
      <c r="B751" s="116"/>
    </row>
    <row r="752" spans="1:2" x14ac:dyDescent="0.25">
      <c r="A752" s="3"/>
      <c r="B752" s="116"/>
    </row>
    <row r="753" spans="1:2" x14ac:dyDescent="0.25">
      <c r="A753" s="3"/>
      <c r="B753" s="116"/>
    </row>
    <row r="754" spans="1:2" x14ac:dyDescent="0.25">
      <c r="A754" s="3"/>
      <c r="B754" s="116"/>
    </row>
    <row r="755" spans="1:2" x14ac:dyDescent="0.25">
      <c r="A755" s="3"/>
      <c r="B755" s="116"/>
    </row>
    <row r="756" spans="1:2" x14ac:dyDescent="0.25">
      <c r="A756" s="3"/>
      <c r="B756" s="116"/>
    </row>
    <row r="757" spans="1:2" x14ac:dyDescent="0.25">
      <c r="A757" s="3"/>
      <c r="B757" s="116"/>
    </row>
    <row r="758" spans="1:2" x14ac:dyDescent="0.25">
      <c r="A758" s="3"/>
      <c r="B758" s="116"/>
    </row>
    <row r="759" spans="1:2" x14ac:dyDescent="0.25">
      <c r="A759" s="3"/>
      <c r="B759" s="116"/>
    </row>
    <row r="760" spans="1:2" x14ac:dyDescent="0.25">
      <c r="A760" s="3"/>
      <c r="B760" s="116"/>
    </row>
    <row r="761" spans="1:2" x14ac:dyDescent="0.25">
      <c r="A761" s="3"/>
      <c r="B761" s="116"/>
    </row>
    <row r="762" spans="1:2" x14ac:dyDescent="0.25">
      <c r="A762" s="3"/>
      <c r="B762" s="116"/>
    </row>
    <row r="763" spans="1:2" x14ac:dyDescent="0.25">
      <c r="A763" s="3"/>
      <c r="B763" s="116"/>
    </row>
    <row r="764" spans="1:2" x14ac:dyDescent="0.25">
      <c r="A764" s="3"/>
      <c r="B764" s="116"/>
    </row>
    <row r="765" spans="1:2" x14ac:dyDescent="0.25">
      <c r="A765" s="3"/>
      <c r="B765" s="116"/>
    </row>
    <row r="766" spans="1:2" x14ac:dyDescent="0.25">
      <c r="A766" s="3"/>
      <c r="B766" s="116"/>
    </row>
    <row r="767" spans="1:2" x14ac:dyDescent="0.25">
      <c r="A767" s="3"/>
      <c r="B767" s="116"/>
    </row>
    <row r="768" spans="1:2" x14ac:dyDescent="0.25">
      <c r="A768" s="3"/>
      <c r="B768" s="116"/>
    </row>
    <row r="769" spans="1:2" x14ac:dyDescent="0.25">
      <c r="A769" s="3"/>
      <c r="B769" s="116"/>
    </row>
    <row r="770" spans="1:2" x14ac:dyDescent="0.25">
      <c r="A770" s="3"/>
      <c r="B770" s="116"/>
    </row>
    <row r="771" spans="1:2" x14ac:dyDescent="0.25">
      <c r="A771" s="3"/>
      <c r="B771" s="116"/>
    </row>
    <row r="772" spans="1:2" x14ac:dyDescent="0.25">
      <c r="A772" s="3"/>
      <c r="B772" s="116"/>
    </row>
    <row r="773" spans="1:2" x14ac:dyDescent="0.25">
      <c r="A773" s="3"/>
      <c r="B773" s="116"/>
    </row>
    <row r="774" spans="1:2" x14ac:dyDescent="0.25">
      <c r="A774" s="3"/>
      <c r="B774" s="116"/>
    </row>
    <row r="775" spans="1:2" x14ac:dyDescent="0.25">
      <c r="A775" s="3"/>
      <c r="B775" s="116"/>
    </row>
    <row r="776" spans="1:2" x14ac:dyDescent="0.25">
      <c r="A776" s="3"/>
      <c r="B776" s="116"/>
    </row>
    <row r="777" spans="1:2" x14ac:dyDescent="0.25">
      <c r="A777" s="3"/>
      <c r="B777" s="116"/>
    </row>
    <row r="778" spans="1:2" x14ac:dyDescent="0.25">
      <c r="A778" s="3"/>
      <c r="B778" s="116"/>
    </row>
    <row r="779" spans="1:2" x14ac:dyDescent="0.25">
      <c r="A779" s="3"/>
      <c r="B779" s="116"/>
    </row>
    <row r="780" spans="1:2" x14ac:dyDescent="0.25">
      <c r="A780" s="3"/>
      <c r="B780" s="116"/>
    </row>
    <row r="781" spans="1:2" x14ac:dyDescent="0.25">
      <c r="A781" s="3"/>
      <c r="B781" s="116"/>
    </row>
    <row r="782" spans="1:2" x14ac:dyDescent="0.25">
      <c r="A782" s="3"/>
      <c r="B782" s="116"/>
    </row>
    <row r="783" spans="1:2" x14ac:dyDescent="0.25">
      <c r="A783" s="2"/>
      <c r="B783" s="116"/>
    </row>
    <row r="784" spans="1:2" x14ac:dyDescent="0.25">
      <c r="A784" s="2"/>
      <c r="B784" s="116"/>
    </row>
    <row r="785" spans="1:2" x14ac:dyDescent="0.25">
      <c r="A785" s="2"/>
      <c r="B785" s="116"/>
    </row>
    <row r="786" spans="1:2" x14ac:dyDescent="0.25">
      <c r="A786" s="2"/>
      <c r="B786" s="116"/>
    </row>
    <row r="787" spans="1:2" x14ac:dyDescent="0.25">
      <c r="A787" s="2"/>
      <c r="B787" s="116"/>
    </row>
    <row r="788" spans="1:2" x14ac:dyDescent="0.25">
      <c r="A788" s="2"/>
      <c r="B788" s="116"/>
    </row>
    <row r="789" spans="1:2" x14ac:dyDescent="0.25">
      <c r="A789" s="2"/>
      <c r="B789" s="116"/>
    </row>
    <row r="790" spans="1:2" x14ac:dyDescent="0.25">
      <c r="A790" s="2"/>
      <c r="B790" s="116"/>
    </row>
    <row r="791" spans="1:2" x14ac:dyDescent="0.25">
      <c r="A791" s="2"/>
      <c r="B791" s="116"/>
    </row>
    <row r="792" spans="1:2" x14ac:dyDescent="0.25">
      <c r="A792" s="2"/>
      <c r="B792" s="116"/>
    </row>
    <row r="793" spans="1:2" x14ac:dyDescent="0.25">
      <c r="A793" s="2"/>
      <c r="B793" s="116"/>
    </row>
    <row r="794" spans="1:2" x14ac:dyDescent="0.25">
      <c r="A794" s="2"/>
      <c r="B794" s="116"/>
    </row>
    <row r="795" spans="1:2" x14ac:dyDescent="0.25">
      <c r="A795" s="2"/>
      <c r="B795" s="116"/>
    </row>
    <row r="796" spans="1:2" x14ac:dyDescent="0.25">
      <c r="A796" s="2"/>
      <c r="B796" s="116"/>
    </row>
    <row r="797" spans="1:2" x14ac:dyDescent="0.25">
      <c r="A797" s="2"/>
      <c r="B797" s="116"/>
    </row>
    <row r="798" spans="1:2" x14ac:dyDescent="0.25">
      <c r="A798" s="2"/>
      <c r="B798" s="116"/>
    </row>
    <row r="799" spans="1:2" x14ac:dyDescent="0.25">
      <c r="A799" s="2"/>
      <c r="B799" s="116"/>
    </row>
    <row r="800" spans="1:2" x14ac:dyDescent="0.25">
      <c r="A800" s="2"/>
      <c r="B800" s="116"/>
    </row>
    <row r="801" spans="1:2" x14ac:dyDescent="0.25">
      <c r="A801" s="2"/>
      <c r="B801" s="116"/>
    </row>
    <row r="802" spans="1:2" x14ac:dyDescent="0.25">
      <c r="A802" s="2"/>
      <c r="B802" s="116"/>
    </row>
    <row r="803" spans="1:2" x14ac:dyDescent="0.25">
      <c r="A803" s="2"/>
      <c r="B803" s="116"/>
    </row>
    <row r="804" spans="1:2" x14ac:dyDescent="0.25">
      <c r="A804" s="2"/>
      <c r="B804" s="116"/>
    </row>
    <row r="805" spans="1:2" x14ac:dyDescent="0.25">
      <c r="A805" s="2"/>
      <c r="B805" s="116"/>
    </row>
    <row r="806" spans="1:2" x14ac:dyDescent="0.25">
      <c r="A806" s="2"/>
      <c r="B806" s="116"/>
    </row>
    <row r="807" spans="1:2" x14ac:dyDescent="0.25">
      <c r="A807" s="2"/>
      <c r="B807" s="116"/>
    </row>
    <row r="808" spans="1:2" x14ac:dyDescent="0.25">
      <c r="A808" s="2"/>
      <c r="B808" s="116"/>
    </row>
    <row r="809" spans="1:2" x14ac:dyDescent="0.25">
      <c r="A809" s="2"/>
      <c r="B809" s="116"/>
    </row>
    <row r="810" spans="1:2" x14ac:dyDescent="0.25">
      <c r="A810" s="2"/>
      <c r="B810" s="116"/>
    </row>
    <row r="811" spans="1:2" x14ac:dyDescent="0.25">
      <c r="A811" s="2"/>
      <c r="B811" s="116"/>
    </row>
    <row r="812" spans="1:2" x14ac:dyDescent="0.25">
      <c r="A812" s="2"/>
      <c r="B812" s="116"/>
    </row>
    <row r="813" spans="1:2" x14ac:dyDescent="0.25">
      <c r="A813" s="2"/>
      <c r="B813" s="116"/>
    </row>
    <row r="814" spans="1:2" x14ac:dyDescent="0.25">
      <c r="A814" s="2"/>
      <c r="B814" s="116"/>
    </row>
    <row r="815" spans="1:2" x14ac:dyDescent="0.25">
      <c r="A815" s="2"/>
      <c r="B815" s="116"/>
    </row>
    <row r="816" spans="1:2" x14ac:dyDescent="0.25">
      <c r="A816" s="2"/>
      <c r="B816" s="116"/>
    </row>
    <row r="817" spans="1:2" x14ac:dyDescent="0.25">
      <c r="A817" s="2"/>
      <c r="B817" s="116"/>
    </row>
    <row r="818" spans="1:2" x14ac:dyDescent="0.25">
      <c r="A818" s="2"/>
      <c r="B818" s="116"/>
    </row>
    <row r="819" spans="1:2" x14ac:dyDescent="0.25">
      <c r="A819" s="2"/>
      <c r="B819" s="116"/>
    </row>
    <row r="820" spans="1:2" x14ac:dyDescent="0.25">
      <c r="A820" s="2"/>
      <c r="B820" s="116"/>
    </row>
    <row r="821" spans="1:2" x14ac:dyDescent="0.25">
      <c r="A821" s="2"/>
      <c r="B821" s="116"/>
    </row>
    <row r="822" spans="1:2" x14ac:dyDescent="0.25">
      <c r="A822" s="2"/>
      <c r="B822" s="116"/>
    </row>
    <row r="823" spans="1:2" x14ac:dyDescent="0.25">
      <c r="A823" s="2"/>
      <c r="B823" s="116"/>
    </row>
    <row r="824" spans="1:2" x14ac:dyDescent="0.25">
      <c r="A824" s="2"/>
      <c r="B824" s="116"/>
    </row>
    <row r="825" spans="1:2" x14ac:dyDescent="0.25">
      <c r="A825" s="2"/>
      <c r="B825" s="116"/>
    </row>
    <row r="826" spans="1:2" x14ac:dyDescent="0.25">
      <c r="A826" s="2"/>
      <c r="B826" s="116"/>
    </row>
    <row r="827" spans="1:2" x14ac:dyDescent="0.25">
      <c r="A827" s="2"/>
      <c r="B827" s="116"/>
    </row>
    <row r="828" spans="1:2" x14ac:dyDescent="0.25">
      <c r="A828" s="2"/>
      <c r="B828" s="116"/>
    </row>
    <row r="829" spans="1:2" x14ac:dyDescent="0.25">
      <c r="A829" s="2"/>
      <c r="B829" s="116"/>
    </row>
    <row r="830" spans="1:2" x14ac:dyDescent="0.25">
      <c r="A830" s="2"/>
      <c r="B830" s="116"/>
    </row>
    <row r="831" spans="1:2" x14ac:dyDescent="0.25">
      <c r="A831" s="2"/>
      <c r="B831" s="116"/>
    </row>
    <row r="832" spans="1:2" x14ac:dyDescent="0.25">
      <c r="A832" s="2"/>
      <c r="B832" s="116"/>
    </row>
    <row r="833" spans="1:2" x14ac:dyDescent="0.25">
      <c r="A833" s="2"/>
      <c r="B833" s="116"/>
    </row>
    <row r="834" spans="1:2" x14ac:dyDescent="0.25">
      <c r="A834" s="2"/>
      <c r="B834" s="116"/>
    </row>
    <row r="835" spans="1:2" x14ac:dyDescent="0.25">
      <c r="A835" s="2"/>
      <c r="B835" s="116"/>
    </row>
    <row r="836" spans="1:2" x14ac:dyDescent="0.25">
      <c r="A836" s="2"/>
      <c r="B836" s="116"/>
    </row>
    <row r="837" spans="1:2" x14ac:dyDescent="0.25">
      <c r="A837" s="2"/>
      <c r="B837" s="116"/>
    </row>
    <row r="838" spans="1:2" x14ac:dyDescent="0.25">
      <c r="A838" s="2"/>
      <c r="B838" s="116"/>
    </row>
    <row r="839" spans="1:2" x14ac:dyDescent="0.25">
      <c r="A839" s="2"/>
      <c r="B839" s="116"/>
    </row>
    <row r="840" spans="1:2" x14ac:dyDescent="0.25">
      <c r="A840" s="2"/>
      <c r="B840" s="116"/>
    </row>
    <row r="841" spans="1:2" x14ac:dyDescent="0.25">
      <c r="A841" s="2"/>
      <c r="B841" s="116"/>
    </row>
    <row r="842" spans="1:2" x14ac:dyDescent="0.25">
      <c r="A842" s="2"/>
      <c r="B842" s="116"/>
    </row>
    <row r="843" spans="1:2" x14ac:dyDescent="0.25">
      <c r="A843" s="2"/>
      <c r="B843" s="116"/>
    </row>
    <row r="844" spans="1:2" x14ac:dyDescent="0.25">
      <c r="A844" s="2"/>
      <c r="B844" s="116"/>
    </row>
    <row r="845" spans="1:2" x14ac:dyDescent="0.25">
      <c r="A845" s="2"/>
      <c r="B845" s="116"/>
    </row>
    <row r="846" spans="1:2" x14ac:dyDescent="0.25">
      <c r="A846" s="2"/>
      <c r="B846" s="116"/>
    </row>
    <row r="847" spans="1:2" x14ac:dyDescent="0.25">
      <c r="A847" s="2"/>
      <c r="B847" s="116"/>
    </row>
    <row r="848" spans="1:2" x14ac:dyDescent="0.25">
      <c r="A848" s="2"/>
      <c r="B848" s="116"/>
    </row>
    <row r="849" spans="1:2" x14ac:dyDescent="0.25">
      <c r="A849" s="2"/>
      <c r="B849" s="116"/>
    </row>
    <row r="850" spans="1:2" x14ac:dyDescent="0.25">
      <c r="A850" s="2"/>
      <c r="B850" s="116"/>
    </row>
    <row r="851" spans="1:2" x14ac:dyDescent="0.25">
      <c r="A851" s="2"/>
      <c r="B851" s="116"/>
    </row>
    <row r="852" spans="1:2" x14ac:dyDescent="0.25">
      <c r="A852" s="2"/>
      <c r="B852" s="116"/>
    </row>
    <row r="853" spans="1:2" x14ac:dyDescent="0.25">
      <c r="A853" s="2"/>
      <c r="B853" s="116"/>
    </row>
    <row r="854" spans="1:2" x14ac:dyDescent="0.25">
      <c r="A854" s="2"/>
      <c r="B854" s="116"/>
    </row>
    <row r="855" spans="1:2" x14ac:dyDescent="0.25">
      <c r="A855" s="2"/>
      <c r="B855" s="116"/>
    </row>
    <row r="856" spans="1:2" x14ac:dyDescent="0.25">
      <c r="A856" s="2"/>
      <c r="B856" s="116"/>
    </row>
    <row r="857" spans="1:2" x14ac:dyDescent="0.25">
      <c r="A857" s="2"/>
      <c r="B857" s="116"/>
    </row>
    <row r="858" spans="1:2" x14ac:dyDescent="0.25">
      <c r="A858" s="2"/>
      <c r="B858" s="116"/>
    </row>
    <row r="859" spans="1:2" x14ac:dyDescent="0.25">
      <c r="A859" s="2"/>
      <c r="B859" s="116"/>
    </row>
    <row r="860" spans="1:2" x14ac:dyDescent="0.25">
      <c r="A860" s="2"/>
      <c r="B860" s="116"/>
    </row>
    <row r="861" spans="1:2" x14ac:dyDescent="0.25">
      <c r="A861" s="2"/>
      <c r="B861" s="116"/>
    </row>
    <row r="862" spans="1:2" x14ac:dyDescent="0.25">
      <c r="A862" s="2"/>
      <c r="B862" s="116"/>
    </row>
    <row r="863" spans="1:2" x14ac:dyDescent="0.25">
      <c r="A863" s="2"/>
      <c r="B863" s="116"/>
    </row>
    <row r="864" spans="1:2" x14ac:dyDescent="0.25">
      <c r="A864" s="2"/>
      <c r="B864" s="116"/>
    </row>
    <row r="865" spans="1:2" x14ac:dyDescent="0.25">
      <c r="A865" s="2"/>
      <c r="B865" s="116"/>
    </row>
    <row r="866" spans="1:2" x14ac:dyDescent="0.25">
      <c r="A866" s="2"/>
      <c r="B866" s="116"/>
    </row>
    <row r="867" spans="1:2" x14ac:dyDescent="0.25">
      <c r="A867" s="2"/>
      <c r="B867" s="116"/>
    </row>
    <row r="868" spans="1:2" x14ac:dyDescent="0.25">
      <c r="A868" s="2"/>
      <c r="B868" s="116"/>
    </row>
    <row r="869" spans="1:2" x14ac:dyDescent="0.25">
      <c r="A869" s="2"/>
      <c r="B869" s="116"/>
    </row>
    <row r="870" spans="1:2" x14ac:dyDescent="0.25">
      <c r="A870" s="3"/>
      <c r="B870" s="116"/>
    </row>
    <row r="871" spans="1:2" x14ac:dyDescent="0.25">
      <c r="A871" s="3"/>
      <c r="B871" s="116"/>
    </row>
    <row r="872" spans="1:2" x14ac:dyDescent="0.25">
      <c r="A872" s="3"/>
      <c r="B872" s="116"/>
    </row>
    <row r="873" spans="1:2" x14ac:dyDescent="0.25">
      <c r="A873" s="3"/>
      <c r="B873" s="116"/>
    </row>
    <row r="874" spans="1:2" x14ac:dyDescent="0.25">
      <c r="A874" s="3"/>
      <c r="B874" s="116"/>
    </row>
    <row r="875" spans="1:2" x14ac:dyDescent="0.25">
      <c r="A875" s="3"/>
      <c r="B875" s="116"/>
    </row>
    <row r="876" spans="1:2" x14ac:dyDescent="0.25">
      <c r="A876" s="3"/>
      <c r="B876" s="116"/>
    </row>
    <row r="877" spans="1:2" x14ac:dyDescent="0.25">
      <c r="A877" s="3"/>
      <c r="B877" s="116"/>
    </row>
    <row r="878" spans="1:2" x14ac:dyDescent="0.25">
      <c r="A878" s="3"/>
      <c r="B878" s="116"/>
    </row>
    <row r="879" spans="1:2" x14ac:dyDescent="0.25">
      <c r="A879" s="3"/>
      <c r="B879" s="116"/>
    </row>
    <row r="880" spans="1:2" x14ac:dyDescent="0.25">
      <c r="A880" s="3"/>
      <c r="B880" s="116"/>
    </row>
    <row r="881" spans="1:2" x14ac:dyDescent="0.25">
      <c r="A881" s="6"/>
      <c r="B881" s="116"/>
    </row>
    <row r="882" spans="1:2" x14ac:dyDescent="0.25">
      <c r="A882" s="3"/>
      <c r="B882" s="116"/>
    </row>
    <row r="883" spans="1:2" x14ac:dyDescent="0.25">
      <c r="A883" s="3"/>
      <c r="B883" s="116"/>
    </row>
    <row r="884" spans="1:2" x14ac:dyDescent="0.25">
      <c r="A884" s="3"/>
      <c r="B884" s="116"/>
    </row>
    <row r="885" spans="1:2" x14ac:dyDescent="0.25">
      <c r="A885" s="3"/>
      <c r="B885" s="116"/>
    </row>
    <row r="886" spans="1:2" x14ac:dyDescent="0.25">
      <c r="A886" s="3"/>
      <c r="B886" s="116"/>
    </row>
    <row r="887" spans="1:2" x14ac:dyDescent="0.25">
      <c r="A887" s="3"/>
      <c r="B887" s="116"/>
    </row>
    <row r="888" spans="1:2" x14ac:dyDescent="0.25">
      <c r="A888" s="3"/>
      <c r="B888" s="116"/>
    </row>
    <row r="889" spans="1:2" x14ac:dyDescent="0.25">
      <c r="A889" s="3"/>
      <c r="B889" s="116"/>
    </row>
    <row r="890" spans="1:2" x14ac:dyDescent="0.25">
      <c r="A890" s="3"/>
      <c r="B890" s="116"/>
    </row>
    <row r="891" spans="1:2" x14ac:dyDescent="0.25">
      <c r="A891" s="3"/>
      <c r="B891" s="116"/>
    </row>
    <row r="892" spans="1:2" x14ac:dyDescent="0.25">
      <c r="A892" s="3"/>
      <c r="B892" s="116"/>
    </row>
    <row r="893" spans="1:2" x14ac:dyDescent="0.25">
      <c r="A893" s="3"/>
      <c r="B893" s="116"/>
    </row>
    <row r="894" spans="1:2" x14ac:dyDescent="0.25">
      <c r="A894" s="3"/>
      <c r="B894" s="116"/>
    </row>
    <row r="895" spans="1:2" x14ac:dyDescent="0.25">
      <c r="A895" s="3"/>
      <c r="B895" s="116"/>
    </row>
    <row r="896" spans="1:2" x14ac:dyDescent="0.25">
      <c r="A896" s="3"/>
      <c r="B896" s="116"/>
    </row>
    <row r="897" spans="1:2" x14ac:dyDescent="0.25">
      <c r="A897" s="3"/>
      <c r="B897" s="116"/>
    </row>
    <row r="898" spans="1:2" x14ac:dyDescent="0.25">
      <c r="A898" s="3"/>
      <c r="B898" s="116"/>
    </row>
    <row r="899" spans="1:2" x14ac:dyDescent="0.25">
      <c r="A899" s="3"/>
      <c r="B899" s="116"/>
    </row>
    <row r="900" spans="1:2" x14ac:dyDescent="0.25">
      <c r="A900" s="3"/>
      <c r="B900" s="116"/>
    </row>
    <row r="901" spans="1:2" x14ac:dyDescent="0.25">
      <c r="A901" s="3"/>
      <c r="B901" s="116"/>
    </row>
    <row r="902" spans="1:2" x14ac:dyDescent="0.25">
      <c r="A902" s="3"/>
      <c r="B902" s="116"/>
    </row>
    <row r="903" spans="1:2" x14ac:dyDescent="0.25">
      <c r="A903" s="3"/>
      <c r="B903" s="116"/>
    </row>
    <row r="904" spans="1:2" x14ac:dyDescent="0.25">
      <c r="A904" s="3"/>
      <c r="B904" s="116"/>
    </row>
    <row r="905" spans="1:2" x14ac:dyDescent="0.25">
      <c r="A905" s="3"/>
      <c r="B905" s="116"/>
    </row>
    <row r="906" spans="1:2" x14ac:dyDescent="0.25">
      <c r="A906" s="3"/>
      <c r="B906" s="116"/>
    </row>
    <row r="907" spans="1:2" x14ac:dyDescent="0.25">
      <c r="A907" s="3"/>
      <c r="B907" s="116"/>
    </row>
    <row r="908" spans="1:2" x14ac:dyDescent="0.25">
      <c r="A908" s="3"/>
      <c r="B908" s="116"/>
    </row>
    <row r="909" spans="1:2" x14ac:dyDescent="0.25">
      <c r="A909" s="3"/>
      <c r="B909" s="116"/>
    </row>
    <row r="910" spans="1:2" x14ac:dyDescent="0.25">
      <c r="A910" s="3"/>
      <c r="B910" s="116"/>
    </row>
    <row r="911" spans="1:2" x14ac:dyDescent="0.25">
      <c r="A911" s="3"/>
      <c r="B911" s="116"/>
    </row>
    <row r="912" spans="1:2" x14ac:dyDescent="0.25">
      <c r="A912" s="3"/>
      <c r="B912" s="116"/>
    </row>
    <row r="913" spans="1:2" x14ac:dyDescent="0.25">
      <c r="A913" s="3"/>
      <c r="B913" s="116"/>
    </row>
    <row r="914" spans="1:2" x14ac:dyDescent="0.25">
      <c r="A914" s="3"/>
      <c r="B914" s="116"/>
    </row>
    <row r="915" spans="1:2" x14ac:dyDescent="0.25">
      <c r="A915" s="3"/>
      <c r="B915" s="116"/>
    </row>
    <row r="916" spans="1:2" x14ac:dyDescent="0.25">
      <c r="A916" s="3"/>
      <c r="B916" s="116"/>
    </row>
    <row r="917" spans="1:2" x14ac:dyDescent="0.25">
      <c r="A917" s="3"/>
      <c r="B917" s="116"/>
    </row>
    <row r="918" spans="1:2" x14ac:dyDescent="0.25">
      <c r="A918" s="3"/>
      <c r="B918" s="116"/>
    </row>
    <row r="919" spans="1:2" x14ac:dyDescent="0.25">
      <c r="A919" s="3"/>
      <c r="B919" s="116"/>
    </row>
    <row r="920" spans="1:2" x14ac:dyDescent="0.25">
      <c r="A920" s="3"/>
      <c r="B920" s="116"/>
    </row>
    <row r="921" spans="1:2" x14ac:dyDescent="0.25">
      <c r="A921" s="3"/>
      <c r="B921" s="116"/>
    </row>
    <row r="922" spans="1:2" x14ac:dyDescent="0.25">
      <c r="A922" s="3"/>
      <c r="B922" s="116"/>
    </row>
    <row r="923" spans="1:2" x14ac:dyDescent="0.25">
      <c r="A923" s="3"/>
      <c r="B923" s="116"/>
    </row>
    <row r="924" spans="1:2" x14ac:dyDescent="0.25">
      <c r="A924" s="3"/>
      <c r="B924" s="116"/>
    </row>
    <row r="925" spans="1:2" x14ac:dyDescent="0.25">
      <c r="A925" s="3"/>
      <c r="B925" s="116"/>
    </row>
    <row r="926" spans="1:2" x14ac:dyDescent="0.25">
      <c r="A926" s="3"/>
      <c r="B926" s="116"/>
    </row>
    <row r="927" spans="1:2" x14ac:dyDescent="0.25">
      <c r="A927" s="3"/>
      <c r="B927" s="116"/>
    </row>
    <row r="928" spans="1:2" x14ac:dyDescent="0.25">
      <c r="A928" s="3"/>
      <c r="B928" s="116"/>
    </row>
    <row r="929" spans="1:2" x14ac:dyDescent="0.25">
      <c r="A929" s="3"/>
      <c r="B929" s="116"/>
    </row>
    <row r="930" spans="1:2" x14ac:dyDescent="0.25">
      <c r="A930" s="3"/>
      <c r="B930" s="116"/>
    </row>
    <row r="931" spans="1:2" x14ac:dyDescent="0.25">
      <c r="A931" s="3"/>
      <c r="B931" s="116"/>
    </row>
    <row r="932" spans="1:2" x14ac:dyDescent="0.25">
      <c r="A932" s="3"/>
      <c r="B932" s="116"/>
    </row>
    <row r="933" spans="1:2" x14ac:dyDescent="0.25">
      <c r="A933" s="3"/>
      <c r="B933" s="116"/>
    </row>
    <row r="934" spans="1:2" x14ac:dyDescent="0.25">
      <c r="A934" s="3"/>
      <c r="B934" s="116"/>
    </row>
    <row r="935" spans="1:2" x14ac:dyDescent="0.25">
      <c r="A935" s="3"/>
      <c r="B935" s="116"/>
    </row>
    <row r="936" spans="1:2" x14ac:dyDescent="0.25">
      <c r="A936" s="3"/>
      <c r="B936" s="116"/>
    </row>
    <row r="937" spans="1:2" x14ac:dyDescent="0.25">
      <c r="A937" s="3"/>
      <c r="B937" s="116"/>
    </row>
    <row r="938" spans="1:2" x14ac:dyDescent="0.25">
      <c r="A938" s="3"/>
      <c r="B938" s="116"/>
    </row>
    <row r="939" spans="1:2" x14ac:dyDescent="0.25">
      <c r="A939" s="3"/>
      <c r="B939" s="116"/>
    </row>
    <row r="940" spans="1:2" x14ac:dyDescent="0.25">
      <c r="A940" s="3"/>
      <c r="B940" s="116"/>
    </row>
    <row r="941" spans="1:2" x14ac:dyDescent="0.25">
      <c r="A941" s="3"/>
      <c r="B941" s="116"/>
    </row>
    <row r="942" spans="1:2" x14ac:dyDescent="0.25">
      <c r="A942" s="3"/>
      <c r="B942" s="116"/>
    </row>
    <row r="943" spans="1:2" x14ac:dyDescent="0.25">
      <c r="A943" s="3"/>
      <c r="B943" s="116"/>
    </row>
    <row r="944" spans="1:2" x14ac:dyDescent="0.25">
      <c r="A944" s="3"/>
      <c r="B944" s="116"/>
    </row>
    <row r="945" spans="1:2" x14ac:dyDescent="0.25">
      <c r="A945" s="3"/>
      <c r="B945" s="116"/>
    </row>
    <row r="946" spans="1:2" x14ac:dyDescent="0.25">
      <c r="A946" s="3"/>
      <c r="B946" s="116"/>
    </row>
    <row r="947" spans="1:2" x14ac:dyDescent="0.25">
      <c r="A947" s="3"/>
      <c r="B947" s="116"/>
    </row>
    <row r="948" spans="1:2" x14ac:dyDescent="0.25">
      <c r="A948" s="3"/>
      <c r="B948" s="116"/>
    </row>
    <row r="949" spans="1:2" x14ac:dyDescent="0.25">
      <c r="A949" s="3"/>
      <c r="B949" s="116"/>
    </row>
    <row r="950" spans="1:2" x14ac:dyDescent="0.25">
      <c r="A950" s="3"/>
      <c r="B950" s="116"/>
    </row>
    <row r="951" spans="1:2" x14ac:dyDescent="0.25">
      <c r="A951" s="3"/>
      <c r="B951" s="116"/>
    </row>
    <row r="952" spans="1:2" x14ac:dyDescent="0.25">
      <c r="A952" s="3"/>
      <c r="B952" s="116"/>
    </row>
    <row r="953" spans="1:2" x14ac:dyDescent="0.25">
      <c r="A953" s="3"/>
      <c r="B953" s="116"/>
    </row>
    <row r="954" spans="1:2" x14ac:dyDescent="0.25">
      <c r="A954" s="3"/>
      <c r="B954" s="116"/>
    </row>
    <row r="955" spans="1:2" x14ac:dyDescent="0.25">
      <c r="A955" s="3"/>
      <c r="B955" s="116"/>
    </row>
    <row r="956" spans="1:2" x14ac:dyDescent="0.25">
      <c r="A956" s="3"/>
      <c r="B956" s="116"/>
    </row>
    <row r="957" spans="1:2" x14ac:dyDescent="0.25">
      <c r="A957" s="3"/>
      <c r="B957" s="116"/>
    </row>
    <row r="958" spans="1:2" x14ac:dyDescent="0.25">
      <c r="A958" s="3"/>
      <c r="B958" s="116"/>
    </row>
    <row r="959" spans="1:2" x14ac:dyDescent="0.25">
      <c r="A959" s="3"/>
      <c r="B959" s="116"/>
    </row>
    <row r="960" spans="1:2" x14ac:dyDescent="0.25">
      <c r="A960" s="3"/>
      <c r="B960" s="116"/>
    </row>
    <row r="961" spans="1:2" x14ac:dyDescent="0.25">
      <c r="A961" s="3"/>
      <c r="B961" s="116"/>
    </row>
    <row r="962" spans="1:2" x14ac:dyDescent="0.25">
      <c r="A962" s="3"/>
      <c r="B962" s="116"/>
    </row>
    <row r="963" spans="1:2" x14ac:dyDescent="0.25">
      <c r="A963" s="3"/>
      <c r="B963" s="116"/>
    </row>
    <row r="964" spans="1:2" x14ac:dyDescent="0.25">
      <c r="A964" s="2"/>
      <c r="B964" s="116"/>
    </row>
    <row r="965" spans="1:2" x14ac:dyDescent="0.25">
      <c r="A965" s="2"/>
      <c r="B965" s="116"/>
    </row>
    <row r="966" spans="1:2" x14ac:dyDescent="0.25">
      <c r="A966" s="2"/>
      <c r="B966" s="116"/>
    </row>
    <row r="967" spans="1:2" x14ac:dyDescent="0.25">
      <c r="A967" s="2"/>
      <c r="B967" s="116"/>
    </row>
    <row r="968" spans="1:2" x14ac:dyDescent="0.25">
      <c r="A968" s="2"/>
      <c r="B968" s="116"/>
    </row>
    <row r="969" spans="1:2" x14ac:dyDescent="0.25">
      <c r="A969" s="2"/>
      <c r="B969" s="116"/>
    </row>
    <row r="970" spans="1:2" x14ac:dyDescent="0.25">
      <c r="A970" s="2"/>
      <c r="B970" s="116"/>
    </row>
    <row r="971" spans="1:2" x14ac:dyDescent="0.25">
      <c r="A971" s="2"/>
      <c r="B971" s="116"/>
    </row>
    <row r="972" spans="1:2" x14ac:dyDescent="0.25">
      <c r="A972" s="2"/>
      <c r="B972" s="116"/>
    </row>
    <row r="973" spans="1:2" x14ac:dyDescent="0.25">
      <c r="A973" s="2"/>
      <c r="B973" s="116"/>
    </row>
    <row r="974" spans="1:2" x14ac:dyDescent="0.25">
      <c r="A974" s="2"/>
      <c r="B974" s="116"/>
    </row>
    <row r="975" spans="1:2" x14ac:dyDescent="0.25">
      <c r="A975" s="2"/>
      <c r="B975" s="116"/>
    </row>
    <row r="976" spans="1:2" x14ac:dyDescent="0.25">
      <c r="A976" s="2"/>
      <c r="B976" s="116"/>
    </row>
    <row r="977" spans="1:2" x14ac:dyDescent="0.25">
      <c r="A977" s="2"/>
      <c r="B977" s="116"/>
    </row>
    <row r="978" spans="1:2" x14ac:dyDescent="0.25">
      <c r="A978" s="2"/>
      <c r="B978" s="116"/>
    </row>
    <row r="979" spans="1:2" x14ac:dyDescent="0.25">
      <c r="A979" s="2"/>
      <c r="B979" s="116"/>
    </row>
    <row r="980" spans="1:2" x14ac:dyDescent="0.25">
      <c r="A980" s="2"/>
      <c r="B980" s="116"/>
    </row>
    <row r="981" spans="1:2" x14ac:dyDescent="0.25">
      <c r="A981" s="2"/>
      <c r="B981" s="116"/>
    </row>
    <row r="982" spans="1:2" x14ac:dyDescent="0.25">
      <c r="A982" s="2"/>
      <c r="B982" s="116"/>
    </row>
    <row r="983" spans="1:2" x14ac:dyDescent="0.25">
      <c r="A983" s="2"/>
      <c r="B983" s="116"/>
    </row>
    <row r="984" spans="1:2" x14ac:dyDescent="0.25">
      <c r="A984" s="2"/>
      <c r="B984" s="116"/>
    </row>
    <row r="985" spans="1:2" x14ac:dyDescent="0.25">
      <c r="A985" s="2"/>
      <c r="B985" s="116"/>
    </row>
    <row r="986" spans="1:2" x14ac:dyDescent="0.25">
      <c r="A986" s="2"/>
      <c r="B986" s="116"/>
    </row>
    <row r="987" spans="1:2" x14ac:dyDescent="0.25">
      <c r="A987" s="2"/>
      <c r="B987" s="116"/>
    </row>
    <row r="988" spans="1:2" x14ac:dyDescent="0.25">
      <c r="A988" s="2"/>
      <c r="B988" s="116"/>
    </row>
    <row r="989" spans="1:2" x14ac:dyDescent="0.25">
      <c r="A989" s="2"/>
      <c r="B989" s="116"/>
    </row>
    <row r="990" spans="1:2" x14ac:dyDescent="0.25">
      <c r="A990" s="2"/>
      <c r="B990" s="116"/>
    </row>
    <row r="991" spans="1:2" x14ac:dyDescent="0.25">
      <c r="A991" s="2"/>
      <c r="B991" s="116"/>
    </row>
    <row r="992" spans="1:2" x14ac:dyDescent="0.25">
      <c r="A992" s="2"/>
      <c r="B992" s="116"/>
    </row>
    <row r="993" spans="1:2" x14ac:dyDescent="0.25">
      <c r="A993" s="2"/>
      <c r="B993" s="116"/>
    </row>
    <row r="994" spans="1:2" x14ac:dyDescent="0.25">
      <c r="A994" s="2"/>
      <c r="B994" s="116"/>
    </row>
    <row r="995" spans="1:2" x14ac:dyDescent="0.25">
      <c r="A995" s="2"/>
      <c r="B995" s="116"/>
    </row>
    <row r="996" spans="1:2" x14ac:dyDescent="0.25">
      <c r="A996" s="2"/>
      <c r="B996" s="116"/>
    </row>
    <row r="997" spans="1:2" x14ac:dyDescent="0.25">
      <c r="A997" s="2"/>
      <c r="B997" s="116"/>
    </row>
    <row r="998" spans="1:2" x14ac:dyDescent="0.25">
      <c r="A998" s="2"/>
      <c r="B998" s="116"/>
    </row>
    <row r="999" spans="1:2" x14ac:dyDescent="0.25">
      <c r="A999" s="2"/>
      <c r="B999" s="116"/>
    </row>
    <row r="1000" spans="1:2" x14ac:dyDescent="0.25">
      <c r="A1000" s="2"/>
      <c r="B1000" s="116"/>
    </row>
    <row r="1001" spans="1:2" x14ac:dyDescent="0.25">
      <c r="A1001" s="2"/>
      <c r="B1001" s="116"/>
    </row>
    <row r="1002" spans="1:2" x14ac:dyDescent="0.25">
      <c r="A1002" s="2"/>
      <c r="B1002" s="116"/>
    </row>
    <row r="1003" spans="1:2" x14ac:dyDescent="0.25">
      <c r="A1003" s="2"/>
      <c r="B1003" s="116"/>
    </row>
    <row r="1004" spans="1:2" x14ac:dyDescent="0.25">
      <c r="A1004" s="2"/>
      <c r="B1004" s="116"/>
    </row>
    <row r="1005" spans="1:2" x14ac:dyDescent="0.25">
      <c r="A1005" s="2"/>
      <c r="B1005" s="116"/>
    </row>
    <row r="1006" spans="1:2" x14ac:dyDescent="0.25">
      <c r="A1006" s="2"/>
      <c r="B1006" s="116"/>
    </row>
    <row r="1007" spans="1:2" x14ac:dyDescent="0.25">
      <c r="A1007" s="2"/>
      <c r="B1007" s="116"/>
    </row>
    <row r="1008" spans="1:2" x14ac:dyDescent="0.25">
      <c r="A1008" s="2"/>
      <c r="B1008" s="116"/>
    </row>
    <row r="1009" spans="1:2" x14ac:dyDescent="0.25">
      <c r="A1009" s="2"/>
      <c r="B1009" s="116"/>
    </row>
    <row r="1010" spans="1:2" x14ac:dyDescent="0.25">
      <c r="A1010" s="2"/>
      <c r="B1010" s="116"/>
    </row>
    <row r="1011" spans="1:2" x14ac:dyDescent="0.25">
      <c r="A1011" s="2"/>
      <c r="B1011" s="116"/>
    </row>
    <row r="1012" spans="1:2" x14ac:dyDescent="0.25">
      <c r="A1012" s="2"/>
      <c r="B1012" s="116"/>
    </row>
    <row r="1013" spans="1:2" x14ac:dyDescent="0.25">
      <c r="A1013" s="2"/>
      <c r="B1013" s="116"/>
    </row>
    <row r="1014" spans="1:2" x14ac:dyDescent="0.25">
      <c r="A1014" s="2"/>
      <c r="B1014" s="116"/>
    </row>
    <row r="1015" spans="1:2" x14ac:dyDescent="0.25">
      <c r="A1015" s="2"/>
      <c r="B1015" s="116"/>
    </row>
    <row r="1016" spans="1:2" x14ac:dyDescent="0.25">
      <c r="A1016" s="2"/>
      <c r="B1016" s="116"/>
    </row>
    <row r="1017" spans="1:2" x14ac:dyDescent="0.25">
      <c r="A1017" s="2"/>
      <c r="B1017" s="116"/>
    </row>
    <row r="1018" spans="1:2" x14ac:dyDescent="0.25">
      <c r="A1018" s="2"/>
      <c r="B1018" s="116"/>
    </row>
    <row r="1019" spans="1:2" x14ac:dyDescent="0.25">
      <c r="A1019" s="2"/>
      <c r="B1019" s="116"/>
    </row>
    <row r="1020" spans="1:2" x14ac:dyDescent="0.25">
      <c r="A1020" s="2"/>
      <c r="B1020" s="116"/>
    </row>
    <row r="1021" spans="1:2" x14ac:dyDescent="0.25">
      <c r="A1021" s="2"/>
      <c r="B1021" s="116"/>
    </row>
    <row r="1022" spans="1:2" x14ac:dyDescent="0.25">
      <c r="A1022" s="2"/>
      <c r="B1022" s="116"/>
    </row>
    <row r="1023" spans="1:2" x14ac:dyDescent="0.25">
      <c r="A1023" s="2"/>
      <c r="B1023" s="116"/>
    </row>
    <row r="1024" spans="1:2" x14ac:dyDescent="0.25">
      <c r="A1024" s="2"/>
      <c r="B1024" s="116"/>
    </row>
    <row r="1025" spans="1:2" x14ac:dyDescent="0.25">
      <c r="A1025" s="2"/>
      <c r="B1025" s="116"/>
    </row>
    <row r="1026" spans="1:2" x14ac:dyDescent="0.25">
      <c r="A1026" s="2"/>
      <c r="B1026" s="116"/>
    </row>
    <row r="1027" spans="1:2" x14ac:dyDescent="0.25">
      <c r="A1027" s="2"/>
      <c r="B1027" s="116"/>
    </row>
    <row r="1028" spans="1:2" x14ac:dyDescent="0.25">
      <c r="A1028" s="2"/>
      <c r="B1028" s="116"/>
    </row>
    <row r="1029" spans="1:2" x14ac:dyDescent="0.25">
      <c r="A1029" s="2"/>
      <c r="B1029" s="116"/>
    </row>
    <row r="1030" spans="1:2" x14ac:dyDescent="0.25">
      <c r="A1030" s="2"/>
      <c r="B1030" s="116"/>
    </row>
    <row r="1031" spans="1:2" x14ac:dyDescent="0.25">
      <c r="A1031" s="2"/>
      <c r="B1031" s="116"/>
    </row>
    <row r="1032" spans="1:2" x14ac:dyDescent="0.25">
      <c r="A1032" s="2"/>
      <c r="B1032" s="116"/>
    </row>
    <row r="1033" spans="1:2" x14ac:dyDescent="0.25">
      <c r="A1033" s="2"/>
      <c r="B1033" s="116"/>
    </row>
    <row r="1034" spans="1:2" x14ac:dyDescent="0.25">
      <c r="A1034" s="2"/>
      <c r="B1034" s="116"/>
    </row>
    <row r="1035" spans="1:2" x14ac:dyDescent="0.25">
      <c r="A1035" s="2"/>
      <c r="B1035" s="116"/>
    </row>
    <row r="1036" spans="1:2" x14ac:dyDescent="0.25">
      <c r="A1036" s="2"/>
      <c r="B1036" s="116"/>
    </row>
    <row r="1037" spans="1:2" x14ac:dyDescent="0.25">
      <c r="A1037" s="2"/>
      <c r="B1037" s="116"/>
    </row>
    <row r="1038" spans="1:2" x14ac:dyDescent="0.25">
      <c r="A1038" s="2"/>
      <c r="B1038" s="116"/>
    </row>
    <row r="1039" spans="1:2" x14ac:dyDescent="0.25">
      <c r="A1039" s="2"/>
      <c r="B1039" s="116"/>
    </row>
    <row r="1040" spans="1:2" x14ac:dyDescent="0.25">
      <c r="A1040" s="2"/>
      <c r="B1040" s="116"/>
    </row>
    <row r="1041" spans="1:2" x14ac:dyDescent="0.25">
      <c r="A1041" s="2"/>
      <c r="B1041" s="116"/>
    </row>
    <row r="1042" spans="1:2" x14ac:dyDescent="0.25">
      <c r="A1042" s="2"/>
      <c r="B1042" s="116"/>
    </row>
    <row r="1043" spans="1:2" x14ac:dyDescent="0.25">
      <c r="A1043" s="2"/>
      <c r="B1043" s="116"/>
    </row>
    <row r="1044" spans="1:2" x14ac:dyDescent="0.25">
      <c r="A1044" s="2"/>
      <c r="B1044" s="116"/>
    </row>
    <row r="1045" spans="1:2" x14ac:dyDescent="0.25">
      <c r="A1045" s="2"/>
      <c r="B1045" s="116"/>
    </row>
    <row r="1046" spans="1:2" x14ac:dyDescent="0.25">
      <c r="A1046" s="2"/>
      <c r="B1046" s="116"/>
    </row>
    <row r="1047" spans="1:2" x14ac:dyDescent="0.25">
      <c r="A1047" s="2"/>
      <c r="B1047" s="116"/>
    </row>
    <row r="1048" spans="1:2" x14ac:dyDescent="0.25">
      <c r="A1048" s="2"/>
      <c r="B1048" s="116"/>
    </row>
    <row r="1049" spans="1:2" x14ac:dyDescent="0.25">
      <c r="A1049" s="2"/>
      <c r="B1049" s="116"/>
    </row>
    <row r="1050" spans="1:2" x14ac:dyDescent="0.25">
      <c r="A1050" s="2"/>
      <c r="B1050" s="116"/>
    </row>
    <row r="1051" spans="1:2" x14ac:dyDescent="0.25">
      <c r="A1051" s="3"/>
      <c r="B1051" s="116"/>
    </row>
    <row r="1052" spans="1:2" x14ac:dyDescent="0.25">
      <c r="A1052" s="3"/>
      <c r="B1052" s="116"/>
    </row>
    <row r="1053" spans="1:2" x14ac:dyDescent="0.25">
      <c r="A1053" s="3"/>
      <c r="B1053" s="116"/>
    </row>
    <row r="1054" spans="1:2" x14ac:dyDescent="0.25">
      <c r="A1054" s="3"/>
      <c r="B1054" s="116"/>
    </row>
    <row r="1055" spans="1:2" x14ac:dyDescent="0.25">
      <c r="A1055" s="3"/>
      <c r="B1055" s="116"/>
    </row>
    <row r="1056" spans="1:2" x14ac:dyDescent="0.25">
      <c r="A1056" s="3"/>
      <c r="B1056" s="116"/>
    </row>
    <row r="1057" spans="1:2" x14ac:dyDescent="0.25">
      <c r="A1057" s="3"/>
      <c r="B1057" s="116"/>
    </row>
    <row r="1058" spans="1:2" x14ac:dyDescent="0.25">
      <c r="A1058" s="3"/>
      <c r="B1058" s="116"/>
    </row>
    <row r="1059" spans="1:2" x14ac:dyDescent="0.25">
      <c r="A1059" s="3"/>
      <c r="B1059" s="116"/>
    </row>
    <row r="1060" spans="1:2" x14ac:dyDescent="0.25">
      <c r="A1060" s="3"/>
      <c r="B1060" s="116"/>
    </row>
    <row r="1061" spans="1:2" x14ac:dyDescent="0.25">
      <c r="A1061" s="3"/>
      <c r="B1061" s="116"/>
    </row>
    <row r="1062" spans="1:2" x14ac:dyDescent="0.25">
      <c r="A1062" s="6"/>
      <c r="B1062" s="116"/>
    </row>
    <row r="1063" spans="1:2" x14ac:dyDescent="0.25">
      <c r="A1063" s="3"/>
      <c r="B1063" s="116"/>
    </row>
    <row r="1064" spans="1:2" x14ac:dyDescent="0.25">
      <c r="A1064" s="3"/>
      <c r="B1064" s="116"/>
    </row>
    <row r="1065" spans="1:2" x14ac:dyDescent="0.25">
      <c r="A1065" s="3"/>
      <c r="B1065" s="116"/>
    </row>
    <row r="1066" spans="1:2" x14ac:dyDescent="0.25">
      <c r="A1066" s="3"/>
      <c r="B1066" s="116"/>
    </row>
    <row r="1067" spans="1:2" x14ac:dyDescent="0.25">
      <c r="A1067" s="3"/>
      <c r="B1067" s="116"/>
    </row>
    <row r="1068" spans="1:2" x14ac:dyDescent="0.25">
      <c r="A1068" s="3"/>
      <c r="B1068" s="116"/>
    </row>
    <row r="1069" spans="1:2" x14ac:dyDescent="0.25">
      <c r="A1069" s="3"/>
      <c r="B1069" s="116"/>
    </row>
    <row r="1070" spans="1:2" x14ac:dyDescent="0.25">
      <c r="A1070" s="3"/>
      <c r="B1070" s="116"/>
    </row>
    <row r="1071" spans="1:2" x14ac:dyDescent="0.25">
      <c r="A1071" s="3"/>
      <c r="B1071" s="116"/>
    </row>
    <row r="1072" spans="1:2" x14ac:dyDescent="0.25">
      <c r="A1072" s="3"/>
      <c r="B1072" s="116"/>
    </row>
    <row r="1073" spans="1:2" x14ac:dyDescent="0.25">
      <c r="A1073" s="3"/>
      <c r="B1073" s="116"/>
    </row>
    <row r="1074" spans="1:2" x14ac:dyDescent="0.25">
      <c r="A1074" s="3"/>
      <c r="B1074" s="116"/>
    </row>
    <row r="1075" spans="1:2" x14ac:dyDescent="0.25">
      <c r="A1075" s="3"/>
      <c r="B1075" s="116"/>
    </row>
    <row r="1076" spans="1:2" x14ac:dyDescent="0.25">
      <c r="A1076" s="3"/>
      <c r="B1076" s="116"/>
    </row>
    <row r="1077" spans="1:2" x14ac:dyDescent="0.25">
      <c r="A1077" s="3"/>
      <c r="B1077" s="116"/>
    </row>
    <row r="1078" spans="1:2" x14ac:dyDescent="0.25">
      <c r="A1078" s="3"/>
      <c r="B1078" s="116"/>
    </row>
    <row r="1079" spans="1:2" x14ac:dyDescent="0.25">
      <c r="A1079" s="3"/>
      <c r="B1079" s="116"/>
    </row>
    <row r="1080" spans="1:2" x14ac:dyDescent="0.25">
      <c r="A1080" s="3"/>
      <c r="B1080" s="116"/>
    </row>
    <row r="1081" spans="1:2" x14ac:dyDescent="0.25">
      <c r="A1081" s="3"/>
      <c r="B1081" s="116"/>
    </row>
    <row r="1082" spans="1:2" x14ac:dyDescent="0.25">
      <c r="A1082" s="3"/>
      <c r="B1082" s="116"/>
    </row>
    <row r="1083" spans="1:2" x14ac:dyDescent="0.25">
      <c r="A1083" s="3"/>
      <c r="B1083" s="116"/>
    </row>
    <row r="1084" spans="1:2" x14ac:dyDescent="0.25">
      <c r="A1084" s="3"/>
      <c r="B1084" s="116"/>
    </row>
    <row r="1085" spans="1:2" x14ac:dyDescent="0.25">
      <c r="A1085" s="3"/>
      <c r="B1085" s="116"/>
    </row>
    <row r="1086" spans="1:2" x14ac:dyDescent="0.25">
      <c r="A1086" s="3"/>
      <c r="B1086" s="116"/>
    </row>
    <row r="1087" spans="1:2" x14ac:dyDescent="0.25">
      <c r="A1087" s="3"/>
      <c r="B1087" s="116"/>
    </row>
    <row r="1088" spans="1:2" x14ac:dyDescent="0.25">
      <c r="A1088" s="3"/>
      <c r="B1088" s="116"/>
    </row>
    <row r="1089" spans="1:2" x14ac:dyDescent="0.25">
      <c r="A1089" s="3"/>
      <c r="B1089" s="116"/>
    </row>
    <row r="1090" spans="1:2" x14ac:dyDescent="0.25">
      <c r="A1090" s="3"/>
      <c r="B1090" s="116"/>
    </row>
    <row r="1091" spans="1:2" x14ac:dyDescent="0.25">
      <c r="A1091" s="3"/>
      <c r="B1091" s="116"/>
    </row>
    <row r="1092" spans="1:2" x14ac:dyDescent="0.25">
      <c r="A1092" s="3"/>
      <c r="B1092" s="116"/>
    </row>
    <row r="1093" spans="1:2" x14ac:dyDescent="0.25">
      <c r="A1093" s="3"/>
      <c r="B1093" s="116"/>
    </row>
    <row r="1094" spans="1:2" x14ac:dyDescent="0.25">
      <c r="A1094" s="3"/>
      <c r="B1094" s="116"/>
    </row>
    <row r="1095" spans="1:2" x14ac:dyDescent="0.25">
      <c r="A1095" s="3"/>
      <c r="B1095" s="116"/>
    </row>
    <row r="1096" spans="1:2" x14ac:dyDescent="0.25">
      <c r="A1096" s="3"/>
      <c r="B1096" s="116"/>
    </row>
    <row r="1097" spans="1:2" x14ac:dyDescent="0.25">
      <c r="A1097" s="3"/>
      <c r="B1097" s="116"/>
    </row>
    <row r="1098" spans="1:2" x14ac:dyDescent="0.25">
      <c r="A1098" s="3"/>
      <c r="B1098" s="116"/>
    </row>
    <row r="1099" spans="1:2" x14ac:dyDescent="0.25">
      <c r="A1099" s="3"/>
      <c r="B1099" s="116"/>
    </row>
    <row r="1100" spans="1:2" x14ac:dyDescent="0.25">
      <c r="A1100" s="3"/>
      <c r="B1100" s="116"/>
    </row>
    <row r="1101" spans="1:2" x14ac:dyDescent="0.25">
      <c r="A1101" s="3"/>
      <c r="B1101" s="116"/>
    </row>
    <row r="1102" spans="1:2" x14ac:dyDescent="0.25">
      <c r="A1102" s="3"/>
      <c r="B1102" s="116"/>
    </row>
    <row r="1103" spans="1:2" x14ac:dyDescent="0.25">
      <c r="A1103" s="3"/>
      <c r="B1103" s="116"/>
    </row>
    <row r="1104" spans="1:2" x14ac:dyDescent="0.25">
      <c r="A1104" s="3"/>
      <c r="B1104" s="116"/>
    </row>
    <row r="1105" spans="1:2" x14ac:dyDescent="0.25">
      <c r="A1105" s="3"/>
      <c r="B1105" s="116"/>
    </row>
    <row r="1106" spans="1:2" x14ac:dyDescent="0.25">
      <c r="A1106" s="3"/>
      <c r="B1106" s="116"/>
    </row>
    <row r="1107" spans="1:2" x14ac:dyDescent="0.25">
      <c r="A1107" s="3"/>
      <c r="B1107" s="116"/>
    </row>
    <row r="1108" spans="1:2" x14ac:dyDescent="0.25">
      <c r="A1108" s="3"/>
      <c r="B1108" s="116"/>
    </row>
    <row r="1109" spans="1:2" x14ac:dyDescent="0.25">
      <c r="A1109" s="3"/>
      <c r="B1109" s="116"/>
    </row>
    <row r="1110" spans="1:2" x14ac:dyDescent="0.25">
      <c r="A1110" s="3"/>
      <c r="B1110" s="116"/>
    </row>
    <row r="1111" spans="1:2" x14ac:dyDescent="0.25">
      <c r="A1111" s="3"/>
      <c r="B1111" s="116"/>
    </row>
    <row r="1112" spans="1:2" x14ac:dyDescent="0.25">
      <c r="A1112" s="3"/>
      <c r="B1112" s="116"/>
    </row>
    <row r="1113" spans="1:2" x14ac:dyDescent="0.25">
      <c r="A1113" s="3"/>
      <c r="B1113" s="116"/>
    </row>
    <row r="1114" spans="1:2" x14ac:dyDescent="0.25">
      <c r="A1114" s="3"/>
      <c r="B1114" s="116"/>
    </row>
    <row r="1115" spans="1:2" x14ac:dyDescent="0.25">
      <c r="A1115" s="3"/>
      <c r="B1115" s="116"/>
    </row>
    <row r="1116" spans="1:2" x14ac:dyDescent="0.25">
      <c r="A1116" s="3"/>
      <c r="B1116" s="116"/>
    </row>
    <row r="1117" spans="1:2" x14ac:dyDescent="0.25">
      <c r="A1117" s="3"/>
      <c r="B1117" s="116"/>
    </row>
    <row r="1118" spans="1:2" x14ac:dyDescent="0.25">
      <c r="A1118" s="3"/>
      <c r="B1118" s="116"/>
    </row>
    <row r="1119" spans="1:2" x14ac:dyDescent="0.25">
      <c r="A1119" s="3"/>
      <c r="B1119" s="116"/>
    </row>
    <row r="1120" spans="1:2" x14ac:dyDescent="0.25">
      <c r="A1120" s="3"/>
      <c r="B1120" s="116"/>
    </row>
    <row r="1121" spans="1:2" x14ac:dyDescent="0.25">
      <c r="A1121" s="3"/>
      <c r="B1121" s="116"/>
    </row>
    <row r="1122" spans="1:2" x14ac:dyDescent="0.25">
      <c r="A1122" s="3"/>
      <c r="B1122" s="116"/>
    </row>
    <row r="1123" spans="1:2" x14ac:dyDescent="0.25">
      <c r="A1123" s="3"/>
      <c r="B1123" s="116"/>
    </row>
    <row r="1124" spans="1:2" x14ac:dyDescent="0.25">
      <c r="A1124" s="3"/>
      <c r="B1124" s="116"/>
    </row>
    <row r="1125" spans="1:2" x14ac:dyDescent="0.25">
      <c r="A1125" s="3"/>
      <c r="B1125" s="116"/>
    </row>
    <row r="1126" spans="1:2" x14ac:dyDescent="0.25">
      <c r="A1126" s="3"/>
      <c r="B1126" s="116"/>
    </row>
    <row r="1127" spans="1:2" x14ac:dyDescent="0.25">
      <c r="A1127" s="3"/>
      <c r="B1127" s="116"/>
    </row>
    <row r="1128" spans="1:2" x14ac:dyDescent="0.25">
      <c r="A1128" s="3"/>
      <c r="B1128" s="116"/>
    </row>
    <row r="1129" spans="1:2" x14ac:dyDescent="0.25">
      <c r="A1129" s="3"/>
      <c r="B1129" s="116"/>
    </row>
    <row r="1130" spans="1:2" x14ac:dyDescent="0.25">
      <c r="A1130" s="3"/>
      <c r="B1130" s="116"/>
    </row>
    <row r="1131" spans="1:2" x14ac:dyDescent="0.25">
      <c r="A1131" s="3"/>
      <c r="B1131" s="116"/>
    </row>
    <row r="1132" spans="1:2" x14ac:dyDescent="0.25">
      <c r="A1132" s="3"/>
      <c r="B1132" s="116"/>
    </row>
    <row r="1133" spans="1:2" x14ac:dyDescent="0.25">
      <c r="A1133" s="3"/>
      <c r="B1133" s="116"/>
    </row>
    <row r="1134" spans="1:2" x14ac:dyDescent="0.25">
      <c r="A1134" s="3"/>
      <c r="B1134" s="116"/>
    </row>
    <row r="1135" spans="1:2" x14ac:dyDescent="0.25">
      <c r="A1135" s="3"/>
      <c r="B1135" s="116"/>
    </row>
    <row r="1136" spans="1:2" x14ac:dyDescent="0.25">
      <c r="A1136" s="3"/>
      <c r="B1136" s="116"/>
    </row>
    <row r="1137" spans="1:2" x14ac:dyDescent="0.25">
      <c r="A1137" s="3"/>
      <c r="B1137" s="116"/>
    </row>
    <row r="1138" spans="1:2" x14ac:dyDescent="0.25">
      <c r="A1138" s="3"/>
      <c r="B1138" s="116"/>
    </row>
    <row r="1139" spans="1:2" x14ac:dyDescent="0.25">
      <c r="A1139" s="3"/>
      <c r="B1139" s="116"/>
    </row>
    <row r="1140" spans="1:2" x14ac:dyDescent="0.25">
      <c r="A1140" s="3"/>
      <c r="B1140" s="116"/>
    </row>
    <row r="1141" spans="1:2" x14ac:dyDescent="0.25">
      <c r="A1141" s="3"/>
      <c r="B1141" s="116"/>
    </row>
    <row r="1142" spans="1:2" x14ac:dyDescent="0.25">
      <c r="A1142" s="3"/>
      <c r="B1142" s="116"/>
    </row>
    <row r="1143" spans="1:2" x14ac:dyDescent="0.25">
      <c r="A1143" s="3"/>
      <c r="B1143" s="116"/>
    </row>
    <row r="1144" spans="1:2" x14ac:dyDescent="0.25">
      <c r="A1144" s="3"/>
      <c r="B1144" s="116"/>
    </row>
    <row r="1145" spans="1:2" x14ac:dyDescent="0.25">
      <c r="A1145" s="2"/>
      <c r="B1145" s="116"/>
    </row>
    <row r="1146" spans="1:2" x14ac:dyDescent="0.25">
      <c r="A1146" s="2"/>
      <c r="B1146" s="116"/>
    </row>
    <row r="1147" spans="1:2" x14ac:dyDescent="0.25">
      <c r="A1147" s="2"/>
      <c r="B1147" s="116"/>
    </row>
    <row r="1148" spans="1:2" x14ac:dyDescent="0.25">
      <c r="A1148" s="2"/>
      <c r="B1148" s="116"/>
    </row>
    <row r="1149" spans="1:2" x14ac:dyDescent="0.25">
      <c r="A1149" s="2"/>
      <c r="B1149" s="116"/>
    </row>
    <row r="1150" spans="1:2" x14ac:dyDescent="0.25">
      <c r="A1150" s="2"/>
      <c r="B1150" s="116"/>
    </row>
    <row r="1151" spans="1:2" x14ac:dyDescent="0.25">
      <c r="A1151" s="2"/>
      <c r="B1151" s="116"/>
    </row>
    <row r="1152" spans="1:2" x14ac:dyDescent="0.25">
      <c r="A1152" s="2"/>
      <c r="B1152" s="116"/>
    </row>
    <row r="1153" spans="1:2" x14ac:dyDescent="0.25">
      <c r="A1153" s="2"/>
      <c r="B1153" s="116"/>
    </row>
    <row r="1154" spans="1:2" x14ac:dyDescent="0.25">
      <c r="A1154" s="2"/>
      <c r="B1154" s="116"/>
    </row>
    <row r="1155" spans="1:2" x14ac:dyDescent="0.25">
      <c r="A1155" s="2"/>
      <c r="B1155" s="116"/>
    </row>
    <row r="1156" spans="1:2" x14ac:dyDescent="0.25">
      <c r="A1156" s="2"/>
      <c r="B1156" s="116"/>
    </row>
    <row r="1157" spans="1:2" x14ac:dyDescent="0.25">
      <c r="A1157" s="2"/>
      <c r="B1157" s="116"/>
    </row>
    <row r="1158" spans="1:2" x14ac:dyDescent="0.25">
      <c r="A1158" s="2"/>
      <c r="B1158" s="116"/>
    </row>
    <row r="1159" spans="1:2" x14ac:dyDescent="0.25">
      <c r="A1159" s="2"/>
      <c r="B1159" s="116"/>
    </row>
    <row r="1160" spans="1:2" x14ac:dyDescent="0.25">
      <c r="A1160" s="2"/>
      <c r="B1160" s="116"/>
    </row>
    <row r="1161" spans="1:2" x14ac:dyDescent="0.25">
      <c r="A1161" s="2"/>
      <c r="B1161" s="116"/>
    </row>
    <row r="1162" spans="1:2" x14ac:dyDescent="0.25">
      <c r="A1162" s="2"/>
      <c r="B1162" s="116"/>
    </row>
    <row r="1163" spans="1:2" x14ac:dyDescent="0.25">
      <c r="A1163" s="2"/>
      <c r="B1163" s="116"/>
    </row>
    <row r="1164" spans="1:2" x14ac:dyDescent="0.25">
      <c r="A1164" s="2"/>
      <c r="B1164" s="116"/>
    </row>
    <row r="1165" spans="1:2" x14ac:dyDescent="0.25">
      <c r="A1165" s="2"/>
      <c r="B1165" s="116"/>
    </row>
    <row r="1166" spans="1:2" x14ac:dyDescent="0.25">
      <c r="A1166" s="2"/>
      <c r="B1166" s="116"/>
    </row>
    <row r="1167" spans="1:2" x14ac:dyDescent="0.25">
      <c r="A1167" s="2"/>
      <c r="B1167" s="116"/>
    </row>
    <row r="1168" spans="1:2" x14ac:dyDescent="0.25">
      <c r="A1168" s="2"/>
      <c r="B1168" s="116"/>
    </row>
    <row r="1169" spans="1:2" x14ac:dyDescent="0.25">
      <c r="A1169" s="2"/>
      <c r="B1169" s="116"/>
    </row>
    <row r="1170" spans="1:2" x14ac:dyDescent="0.25">
      <c r="A1170" s="2"/>
      <c r="B1170" s="116"/>
    </row>
    <row r="1171" spans="1:2" x14ac:dyDescent="0.25">
      <c r="A1171" s="2"/>
      <c r="B1171" s="116"/>
    </row>
    <row r="1172" spans="1:2" x14ac:dyDescent="0.25">
      <c r="A1172" s="2"/>
      <c r="B1172" s="116"/>
    </row>
    <row r="1173" spans="1:2" x14ac:dyDescent="0.25">
      <c r="A1173" s="2"/>
      <c r="B1173" s="116"/>
    </row>
    <row r="1174" spans="1:2" x14ac:dyDescent="0.25">
      <c r="A1174" s="2"/>
      <c r="B1174" s="116"/>
    </row>
    <row r="1175" spans="1:2" x14ac:dyDescent="0.25">
      <c r="A1175" s="2"/>
      <c r="B1175" s="116"/>
    </row>
    <row r="1176" spans="1:2" x14ac:dyDescent="0.25">
      <c r="A1176" s="2"/>
      <c r="B1176" s="116"/>
    </row>
    <row r="1177" spans="1:2" x14ac:dyDescent="0.25">
      <c r="A1177" s="2"/>
      <c r="B1177" s="116"/>
    </row>
    <row r="1178" spans="1:2" x14ac:dyDescent="0.25">
      <c r="A1178" s="2"/>
      <c r="B1178" s="116"/>
    </row>
    <row r="1179" spans="1:2" x14ac:dyDescent="0.25">
      <c r="A1179" s="2"/>
      <c r="B1179" s="116"/>
    </row>
    <row r="1180" spans="1:2" x14ac:dyDescent="0.25">
      <c r="A1180" s="2"/>
      <c r="B1180" s="116"/>
    </row>
    <row r="1181" spans="1:2" x14ac:dyDescent="0.25">
      <c r="A1181" s="2"/>
      <c r="B1181" s="116"/>
    </row>
    <row r="1182" spans="1:2" x14ac:dyDescent="0.25">
      <c r="A1182" s="2"/>
      <c r="B1182" s="116"/>
    </row>
    <row r="1183" spans="1:2" x14ac:dyDescent="0.25">
      <c r="A1183" s="2"/>
      <c r="B1183" s="116"/>
    </row>
    <row r="1184" spans="1:2" x14ac:dyDescent="0.25">
      <c r="A1184" s="2"/>
      <c r="B1184" s="116"/>
    </row>
    <row r="1185" spans="1:2" x14ac:dyDescent="0.25">
      <c r="A1185" s="2"/>
      <c r="B1185" s="116"/>
    </row>
    <row r="1186" spans="1:2" x14ac:dyDescent="0.25">
      <c r="A1186" s="2"/>
      <c r="B1186" s="116"/>
    </row>
    <row r="1187" spans="1:2" x14ac:dyDescent="0.25">
      <c r="A1187" s="2"/>
      <c r="B1187" s="116"/>
    </row>
    <row r="1188" spans="1:2" x14ac:dyDescent="0.25">
      <c r="A1188" s="2"/>
      <c r="B1188" s="116"/>
    </row>
    <row r="1189" spans="1:2" x14ac:dyDescent="0.25">
      <c r="A1189" s="2"/>
      <c r="B1189" s="116"/>
    </row>
    <row r="1190" spans="1:2" x14ac:dyDescent="0.25">
      <c r="A1190" s="2"/>
      <c r="B1190" s="116"/>
    </row>
    <row r="1191" spans="1:2" x14ac:dyDescent="0.25">
      <c r="A1191" s="2"/>
      <c r="B1191" s="116"/>
    </row>
    <row r="1192" spans="1:2" x14ac:dyDescent="0.25">
      <c r="A1192" s="2"/>
      <c r="B1192" s="116"/>
    </row>
    <row r="1193" spans="1:2" x14ac:dyDescent="0.25">
      <c r="A1193" s="2"/>
      <c r="B1193" s="116"/>
    </row>
    <row r="1194" spans="1:2" x14ac:dyDescent="0.25">
      <c r="A1194" s="2"/>
      <c r="B1194" s="116"/>
    </row>
    <row r="1195" spans="1:2" x14ac:dyDescent="0.25">
      <c r="A1195" s="2"/>
      <c r="B1195" s="116"/>
    </row>
    <row r="1196" spans="1:2" x14ac:dyDescent="0.25">
      <c r="A1196" s="2"/>
      <c r="B1196" s="116"/>
    </row>
    <row r="1197" spans="1:2" x14ac:dyDescent="0.25">
      <c r="A1197" s="2"/>
      <c r="B1197" s="116"/>
    </row>
    <row r="1198" spans="1:2" x14ac:dyDescent="0.25">
      <c r="A1198" s="2"/>
      <c r="B1198" s="116"/>
    </row>
    <row r="1199" spans="1:2" x14ac:dyDescent="0.25">
      <c r="A1199" s="2"/>
      <c r="B1199" s="116"/>
    </row>
    <row r="1200" spans="1:2" x14ac:dyDescent="0.25">
      <c r="A1200" s="2"/>
      <c r="B1200" s="116"/>
    </row>
    <row r="1201" spans="1:2" x14ac:dyDescent="0.25">
      <c r="A1201" s="2"/>
      <c r="B1201" s="116"/>
    </row>
    <row r="1202" spans="1:2" x14ac:dyDescent="0.25">
      <c r="A1202" s="2"/>
      <c r="B1202" s="116"/>
    </row>
    <row r="1203" spans="1:2" x14ac:dyDescent="0.25">
      <c r="A1203" s="2"/>
      <c r="B1203" s="116"/>
    </row>
    <row r="1204" spans="1:2" x14ac:dyDescent="0.25">
      <c r="A1204" s="2"/>
      <c r="B1204" s="116"/>
    </row>
    <row r="1205" spans="1:2" x14ac:dyDescent="0.25">
      <c r="A1205" s="2"/>
      <c r="B1205" s="116"/>
    </row>
    <row r="1206" spans="1:2" x14ac:dyDescent="0.25">
      <c r="A1206" s="2"/>
      <c r="B1206" s="116"/>
    </row>
    <row r="1207" spans="1:2" x14ac:dyDescent="0.25">
      <c r="A1207" s="2"/>
      <c r="B1207" s="116"/>
    </row>
    <row r="1208" spans="1:2" x14ac:dyDescent="0.25">
      <c r="A1208" s="2"/>
      <c r="B1208" s="116"/>
    </row>
    <row r="1209" spans="1:2" x14ac:dyDescent="0.25">
      <c r="A1209" s="2"/>
      <c r="B1209" s="116"/>
    </row>
    <row r="1210" spans="1:2" x14ac:dyDescent="0.25">
      <c r="A1210" s="2"/>
      <c r="B1210" s="116"/>
    </row>
    <row r="1211" spans="1:2" x14ac:dyDescent="0.25">
      <c r="A1211" s="2"/>
      <c r="B1211" s="116"/>
    </row>
    <row r="1212" spans="1:2" x14ac:dyDescent="0.25">
      <c r="A1212" s="2"/>
      <c r="B1212" s="116"/>
    </row>
    <row r="1213" spans="1:2" x14ac:dyDescent="0.25">
      <c r="A1213" s="2"/>
      <c r="B1213" s="116"/>
    </row>
    <row r="1214" spans="1:2" x14ac:dyDescent="0.25">
      <c r="A1214" s="2"/>
      <c r="B1214" s="116"/>
    </row>
    <row r="1215" spans="1:2" x14ac:dyDescent="0.25">
      <c r="A1215" s="2"/>
      <c r="B1215" s="116"/>
    </row>
    <row r="1216" spans="1:2" x14ac:dyDescent="0.25">
      <c r="A1216" s="2"/>
      <c r="B1216" s="116"/>
    </row>
    <row r="1217" spans="1:2" x14ac:dyDescent="0.25">
      <c r="A1217" s="2"/>
      <c r="B1217" s="116"/>
    </row>
    <row r="1218" spans="1:2" x14ac:dyDescent="0.25">
      <c r="A1218" s="2"/>
      <c r="B1218" s="116"/>
    </row>
    <row r="1219" spans="1:2" x14ac:dyDescent="0.25">
      <c r="A1219" s="2"/>
      <c r="B1219" s="116"/>
    </row>
    <row r="1220" spans="1:2" x14ac:dyDescent="0.25">
      <c r="A1220" s="2"/>
      <c r="B1220" s="116"/>
    </row>
    <row r="1221" spans="1:2" x14ac:dyDescent="0.25">
      <c r="A1221" s="2"/>
      <c r="B1221" s="116"/>
    </row>
    <row r="1222" spans="1:2" x14ac:dyDescent="0.25">
      <c r="A1222" s="2"/>
      <c r="B1222" s="116"/>
    </row>
    <row r="1223" spans="1:2" x14ac:dyDescent="0.25">
      <c r="A1223" s="2"/>
      <c r="B1223" s="116"/>
    </row>
    <row r="1224" spans="1:2" x14ac:dyDescent="0.25">
      <c r="A1224" s="2"/>
      <c r="B1224" s="116"/>
    </row>
    <row r="1225" spans="1:2" x14ac:dyDescent="0.25">
      <c r="A1225" s="2"/>
      <c r="B1225" s="116"/>
    </row>
    <row r="1226" spans="1:2" x14ac:dyDescent="0.25">
      <c r="A1226" s="2"/>
      <c r="B1226" s="116"/>
    </row>
    <row r="1227" spans="1:2" x14ac:dyDescent="0.25">
      <c r="A1227" s="2"/>
      <c r="B1227" s="116"/>
    </row>
    <row r="1228" spans="1:2" x14ac:dyDescent="0.25">
      <c r="A1228" s="2"/>
      <c r="B1228" s="116"/>
    </row>
    <row r="1229" spans="1:2" x14ac:dyDescent="0.25">
      <c r="A1229" s="2"/>
      <c r="B1229" s="116"/>
    </row>
    <row r="1230" spans="1:2" x14ac:dyDescent="0.25">
      <c r="A1230" s="2"/>
      <c r="B1230" s="116"/>
    </row>
    <row r="1231" spans="1:2" x14ac:dyDescent="0.25">
      <c r="A1231" s="2"/>
      <c r="B1231" s="116"/>
    </row>
    <row r="1232" spans="1:2" x14ac:dyDescent="0.25">
      <c r="A1232" s="3"/>
      <c r="B1232" s="116"/>
    </row>
    <row r="1233" spans="1:2" x14ac:dyDescent="0.25">
      <c r="A1233" s="3"/>
      <c r="B1233" s="116"/>
    </row>
    <row r="1234" spans="1:2" x14ac:dyDescent="0.25">
      <c r="A1234" s="3"/>
      <c r="B1234" s="116"/>
    </row>
    <row r="1235" spans="1:2" x14ac:dyDescent="0.25">
      <c r="A1235" s="3"/>
      <c r="B1235" s="116"/>
    </row>
    <row r="1236" spans="1:2" x14ac:dyDescent="0.25">
      <c r="A1236" s="3"/>
      <c r="B1236" s="116"/>
    </row>
    <row r="1237" spans="1:2" x14ac:dyDescent="0.25">
      <c r="A1237" s="3"/>
      <c r="B1237" s="116"/>
    </row>
    <row r="1238" spans="1:2" x14ac:dyDescent="0.25">
      <c r="A1238" s="3"/>
      <c r="B1238" s="116"/>
    </row>
    <row r="1239" spans="1:2" x14ac:dyDescent="0.25">
      <c r="A1239" s="3"/>
      <c r="B1239" s="116"/>
    </row>
    <row r="1240" spans="1:2" x14ac:dyDescent="0.25">
      <c r="A1240" s="3"/>
      <c r="B1240" s="116"/>
    </row>
    <row r="1241" spans="1:2" x14ac:dyDescent="0.25">
      <c r="A1241" s="3"/>
      <c r="B1241" s="116"/>
    </row>
    <row r="1242" spans="1:2" x14ac:dyDescent="0.25">
      <c r="A1242" s="3"/>
      <c r="B1242" s="116"/>
    </row>
    <row r="1243" spans="1:2" x14ac:dyDescent="0.25">
      <c r="A1243" s="6"/>
      <c r="B1243" s="116"/>
    </row>
    <row r="1244" spans="1:2" x14ac:dyDescent="0.25">
      <c r="A1244" s="3"/>
      <c r="B1244" s="116"/>
    </row>
    <row r="1245" spans="1:2" x14ac:dyDescent="0.25">
      <c r="A1245" s="3"/>
      <c r="B1245" s="116"/>
    </row>
    <row r="1246" spans="1:2" x14ac:dyDescent="0.25">
      <c r="A1246" s="3"/>
      <c r="B1246" s="116"/>
    </row>
    <row r="1247" spans="1:2" x14ac:dyDescent="0.25">
      <c r="A1247" s="3"/>
      <c r="B1247" s="116"/>
    </row>
    <row r="1248" spans="1:2" x14ac:dyDescent="0.25">
      <c r="A1248" s="3"/>
      <c r="B1248" s="116"/>
    </row>
    <row r="1249" spans="1:2" x14ac:dyDescent="0.25">
      <c r="A1249" s="3"/>
      <c r="B1249" s="116"/>
    </row>
    <row r="1250" spans="1:2" x14ac:dyDescent="0.25">
      <c r="A1250" s="3"/>
      <c r="B1250" s="116"/>
    </row>
    <row r="1251" spans="1:2" x14ac:dyDescent="0.25">
      <c r="A1251" s="3"/>
      <c r="B1251" s="116"/>
    </row>
    <row r="1252" spans="1:2" x14ac:dyDescent="0.25">
      <c r="A1252" s="3"/>
      <c r="B1252" s="116"/>
    </row>
    <row r="1253" spans="1:2" x14ac:dyDescent="0.25">
      <c r="A1253" s="3"/>
      <c r="B1253" s="116"/>
    </row>
    <row r="1254" spans="1:2" x14ac:dyDescent="0.25">
      <c r="A1254" s="3"/>
      <c r="B1254" s="116"/>
    </row>
    <row r="1255" spans="1:2" x14ac:dyDescent="0.25">
      <c r="A1255" s="3"/>
      <c r="B1255" s="116"/>
    </row>
    <row r="1256" spans="1:2" x14ac:dyDescent="0.25">
      <c r="A1256" s="3"/>
      <c r="B1256" s="116"/>
    </row>
    <row r="1257" spans="1:2" x14ac:dyDescent="0.25">
      <c r="A1257" s="3"/>
      <c r="B1257" s="116"/>
    </row>
    <row r="1258" spans="1:2" x14ac:dyDescent="0.25">
      <c r="A1258" s="3"/>
      <c r="B1258" s="116"/>
    </row>
    <row r="1259" spans="1:2" x14ac:dyDescent="0.25">
      <c r="A1259" s="3"/>
      <c r="B1259" s="116"/>
    </row>
    <row r="1260" spans="1:2" x14ac:dyDescent="0.25">
      <c r="A1260" s="3"/>
      <c r="B1260" s="116"/>
    </row>
    <row r="1261" spans="1:2" x14ac:dyDescent="0.25">
      <c r="A1261" s="3"/>
      <c r="B1261" s="116"/>
    </row>
    <row r="1262" spans="1:2" x14ac:dyDescent="0.25">
      <c r="A1262" s="3"/>
      <c r="B1262" s="116"/>
    </row>
    <row r="1263" spans="1:2" x14ac:dyDescent="0.25">
      <c r="A1263" s="3"/>
      <c r="B1263" s="116"/>
    </row>
    <row r="1264" spans="1:2" x14ac:dyDescent="0.25">
      <c r="A1264" s="3"/>
      <c r="B1264" s="116"/>
    </row>
    <row r="1265" spans="1:2" x14ac:dyDescent="0.25">
      <c r="A1265" s="3"/>
      <c r="B1265" s="116"/>
    </row>
    <row r="1266" spans="1:2" x14ac:dyDescent="0.25">
      <c r="A1266" s="3"/>
      <c r="B1266" s="116"/>
    </row>
    <row r="1267" spans="1:2" x14ac:dyDescent="0.25">
      <c r="A1267" s="3"/>
      <c r="B1267" s="116"/>
    </row>
    <row r="1268" spans="1:2" x14ac:dyDescent="0.25">
      <c r="A1268" s="3"/>
      <c r="B1268" s="116"/>
    </row>
    <row r="1269" spans="1:2" x14ac:dyDescent="0.25">
      <c r="A1269" s="3"/>
      <c r="B1269" s="116"/>
    </row>
    <row r="1270" spans="1:2" x14ac:dyDescent="0.25">
      <c r="A1270" s="3"/>
      <c r="B1270" s="116"/>
    </row>
    <row r="1271" spans="1:2" x14ac:dyDescent="0.25">
      <c r="A1271" s="3"/>
      <c r="B1271" s="116"/>
    </row>
    <row r="1272" spans="1:2" x14ac:dyDescent="0.25">
      <c r="A1272" s="3"/>
      <c r="B1272" s="116"/>
    </row>
    <row r="1273" spans="1:2" x14ac:dyDescent="0.25">
      <c r="A1273" s="3"/>
      <c r="B1273" s="116"/>
    </row>
    <row r="1274" spans="1:2" x14ac:dyDescent="0.25">
      <c r="A1274" s="3"/>
      <c r="B1274" s="116"/>
    </row>
    <row r="1275" spans="1:2" x14ac:dyDescent="0.25">
      <c r="A1275" s="3"/>
      <c r="B1275" s="116"/>
    </row>
    <row r="1276" spans="1:2" x14ac:dyDescent="0.25">
      <c r="A1276" s="3"/>
      <c r="B1276" s="116"/>
    </row>
    <row r="1277" spans="1:2" x14ac:dyDescent="0.25">
      <c r="A1277" s="3"/>
      <c r="B1277" s="116"/>
    </row>
    <row r="1278" spans="1:2" x14ac:dyDescent="0.25">
      <c r="A1278" s="3"/>
      <c r="B1278" s="116"/>
    </row>
    <row r="1279" spans="1:2" x14ac:dyDescent="0.25">
      <c r="A1279" s="3"/>
      <c r="B1279" s="116"/>
    </row>
    <row r="1280" spans="1:2" x14ac:dyDescent="0.25">
      <c r="A1280" s="3"/>
      <c r="B1280" s="116"/>
    </row>
    <row r="1281" spans="1:2" x14ac:dyDescent="0.25">
      <c r="A1281" s="3"/>
      <c r="B1281" s="116"/>
    </row>
    <row r="1282" spans="1:2" x14ac:dyDescent="0.25">
      <c r="A1282" s="3"/>
      <c r="B1282" s="116"/>
    </row>
    <row r="1283" spans="1:2" x14ac:dyDescent="0.25">
      <c r="A1283" s="3"/>
      <c r="B1283" s="116"/>
    </row>
    <row r="1284" spans="1:2" x14ac:dyDescent="0.25">
      <c r="A1284" s="3"/>
      <c r="B1284" s="116"/>
    </row>
    <row r="1285" spans="1:2" x14ac:dyDescent="0.25">
      <c r="A1285" s="3"/>
      <c r="B1285" s="116"/>
    </row>
    <row r="1286" spans="1:2" x14ac:dyDescent="0.25">
      <c r="A1286" s="3"/>
      <c r="B1286" s="116"/>
    </row>
    <row r="1287" spans="1:2" x14ac:dyDescent="0.25">
      <c r="A1287" s="3"/>
      <c r="B1287" s="116"/>
    </row>
    <row r="1288" spans="1:2" x14ac:dyDescent="0.25">
      <c r="A1288" s="3"/>
      <c r="B1288" s="116"/>
    </row>
    <row r="1289" spans="1:2" x14ac:dyDescent="0.25">
      <c r="A1289" s="3"/>
      <c r="B1289" s="116"/>
    </row>
    <row r="1290" spans="1:2" x14ac:dyDescent="0.25">
      <c r="A1290" s="3"/>
      <c r="B1290" s="116"/>
    </row>
    <row r="1291" spans="1:2" x14ac:dyDescent="0.25">
      <c r="A1291" s="3"/>
      <c r="B1291" s="116"/>
    </row>
    <row r="1292" spans="1:2" x14ac:dyDescent="0.25">
      <c r="A1292" s="3"/>
      <c r="B1292" s="116"/>
    </row>
    <row r="1293" spans="1:2" x14ac:dyDescent="0.25">
      <c r="A1293" s="3"/>
      <c r="B1293" s="116"/>
    </row>
    <row r="1294" spans="1:2" x14ac:dyDescent="0.25">
      <c r="A1294" s="3"/>
      <c r="B1294" s="116"/>
    </row>
    <row r="1295" spans="1:2" x14ac:dyDescent="0.25">
      <c r="A1295" s="3"/>
      <c r="B1295" s="116"/>
    </row>
    <row r="1296" spans="1:2" x14ac:dyDescent="0.25">
      <c r="A1296" s="3"/>
      <c r="B1296" s="116"/>
    </row>
    <row r="1297" spans="1:2" x14ac:dyDescent="0.25">
      <c r="A1297" s="3"/>
      <c r="B1297" s="116"/>
    </row>
    <row r="1298" spans="1:2" x14ac:dyDescent="0.25">
      <c r="A1298" s="3"/>
      <c r="B1298" s="116"/>
    </row>
    <row r="1299" spans="1:2" x14ac:dyDescent="0.25">
      <c r="A1299" s="3"/>
      <c r="B1299" s="116"/>
    </row>
    <row r="1300" spans="1:2" x14ac:dyDescent="0.25">
      <c r="A1300" s="3"/>
      <c r="B1300" s="116"/>
    </row>
    <row r="1301" spans="1:2" x14ac:dyDescent="0.25">
      <c r="A1301" s="3"/>
      <c r="B1301" s="116"/>
    </row>
    <row r="1302" spans="1:2" x14ac:dyDescent="0.25">
      <c r="A1302" s="3"/>
      <c r="B1302" s="116"/>
    </row>
    <row r="1303" spans="1:2" x14ac:dyDescent="0.25">
      <c r="A1303" s="3"/>
      <c r="B1303" s="116"/>
    </row>
    <row r="1304" spans="1:2" x14ac:dyDescent="0.25">
      <c r="A1304" s="3"/>
      <c r="B1304" s="116"/>
    </row>
    <row r="1305" spans="1:2" x14ac:dyDescent="0.25">
      <c r="A1305" s="3"/>
      <c r="B1305" s="116"/>
    </row>
    <row r="1306" spans="1:2" x14ac:dyDescent="0.25">
      <c r="A1306" s="3"/>
      <c r="B1306" s="116"/>
    </row>
    <row r="1307" spans="1:2" x14ac:dyDescent="0.25">
      <c r="A1307" s="3"/>
      <c r="B1307" s="116"/>
    </row>
    <row r="1308" spans="1:2" x14ac:dyDescent="0.25">
      <c r="A1308" s="3"/>
      <c r="B1308" s="116"/>
    </row>
    <row r="1309" spans="1:2" x14ac:dyDescent="0.25">
      <c r="A1309" s="3"/>
      <c r="B1309" s="116"/>
    </row>
    <row r="1310" spans="1:2" x14ac:dyDescent="0.25">
      <c r="A1310" s="3"/>
      <c r="B1310" s="116"/>
    </row>
    <row r="1311" spans="1:2" x14ac:dyDescent="0.25">
      <c r="A1311" s="3"/>
      <c r="B1311" s="116"/>
    </row>
    <row r="1312" spans="1:2" x14ac:dyDescent="0.25">
      <c r="A1312" s="3"/>
      <c r="B1312" s="116"/>
    </row>
    <row r="1313" spans="1:2" x14ac:dyDescent="0.25">
      <c r="A1313" s="3"/>
      <c r="B1313" s="116"/>
    </row>
    <row r="1314" spans="1:2" x14ac:dyDescent="0.25">
      <c r="A1314" s="3"/>
      <c r="B1314" s="116"/>
    </row>
    <row r="1315" spans="1:2" x14ac:dyDescent="0.25">
      <c r="A1315" s="3"/>
      <c r="B1315" s="116"/>
    </row>
    <row r="1316" spans="1:2" x14ac:dyDescent="0.25">
      <c r="A1316" s="3"/>
      <c r="B1316" s="116"/>
    </row>
    <row r="1317" spans="1:2" x14ac:dyDescent="0.25">
      <c r="A1317" s="3"/>
      <c r="B1317" s="116"/>
    </row>
    <row r="1318" spans="1:2" x14ac:dyDescent="0.25">
      <c r="A1318" s="3"/>
      <c r="B1318" s="116"/>
    </row>
    <row r="1319" spans="1:2" x14ac:dyDescent="0.25">
      <c r="A1319" s="3"/>
      <c r="B1319" s="116"/>
    </row>
    <row r="1320" spans="1:2" x14ac:dyDescent="0.25">
      <c r="A1320" s="3"/>
      <c r="B1320" s="116"/>
    </row>
    <row r="1321" spans="1:2" x14ac:dyDescent="0.25">
      <c r="A1321" s="3"/>
      <c r="B1321" s="116"/>
    </row>
    <row r="1322" spans="1:2" x14ac:dyDescent="0.25">
      <c r="A1322" s="3"/>
      <c r="B1322" s="116"/>
    </row>
    <row r="1323" spans="1:2" x14ac:dyDescent="0.25">
      <c r="A1323" s="3"/>
      <c r="B1323" s="116"/>
    </row>
    <row r="1324" spans="1:2" x14ac:dyDescent="0.25">
      <c r="A1324" s="3"/>
      <c r="B1324" s="116"/>
    </row>
    <row r="1325" spans="1:2" x14ac:dyDescent="0.25">
      <c r="A1325" s="3"/>
      <c r="B1325" s="116"/>
    </row>
    <row r="1326" spans="1:2" x14ac:dyDescent="0.25">
      <c r="A1326" s="2"/>
      <c r="B1326" s="116"/>
    </row>
    <row r="1327" spans="1:2" x14ac:dyDescent="0.25">
      <c r="A1327" s="2"/>
      <c r="B1327" s="116"/>
    </row>
    <row r="1328" spans="1:2" x14ac:dyDescent="0.25">
      <c r="A1328" s="2"/>
      <c r="B1328" s="116"/>
    </row>
    <row r="1329" spans="1:2" x14ac:dyDescent="0.25">
      <c r="A1329" s="2"/>
      <c r="B1329" s="116"/>
    </row>
    <row r="1330" spans="1:2" x14ac:dyDescent="0.25">
      <c r="A1330" s="2"/>
      <c r="B1330" s="116"/>
    </row>
    <row r="1331" spans="1:2" x14ac:dyDescent="0.25">
      <c r="A1331" s="2"/>
      <c r="B1331" s="116"/>
    </row>
    <row r="1332" spans="1:2" x14ac:dyDescent="0.25">
      <c r="A1332" s="2"/>
      <c r="B1332" s="116"/>
    </row>
    <row r="1333" spans="1:2" x14ac:dyDescent="0.25">
      <c r="A1333" s="2"/>
      <c r="B1333" s="116"/>
    </row>
    <row r="1334" spans="1:2" x14ac:dyDescent="0.25">
      <c r="A1334" s="2"/>
      <c r="B1334" s="116"/>
    </row>
    <row r="1335" spans="1:2" x14ac:dyDescent="0.25">
      <c r="A1335" s="2"/>
      <c r="B1335" s="116"/>
    </row>
    <row r="1336" spans="1:2" x14ac:dyDescent="0.25">
      <c r="A1336" s="2"/>
      <c r="B1336" s="116"/>
    </row>
    <row r="1337" spans="1:2" x14ac:dyDescent="0.25">
      <c r="A1337" s="2"/>
      <c r="B1337" s="116"/>
    </row>
    <row r="1338" spans="1:2" x14ac:dyDescent="0.25">
      <c r="A1338" s="2"/>
      <c r="B1338" s="116"/>
    </row>
    <row r="1339" spans="1:2" x14ac:dyDescent="0.25">
      <c r="A1339" s="2"/>
      <c r="B1339" s="116"/>
    </row>
    <row r="1340" spans="1:2" x14ac:dyDescent="0.25">
      <c r="A1340" s="2"/>
      <c r="B1340" s="116"/>
    </row>
    <row r="1341" spans="1:2" x14ac:dyDescent="0.25">
      <c r="A1341" s="2"/>
      <c r="B1341" s="116"/>
    </row>
    <row r="1342" spans="1:2" x14ac:dyDescent="0.25">
      <c r="A1342" s="2"/>
      <c r="B1342" s="116"/>
    </row>
    <row r="1343" spans="1:2" x14ac:dyDescent="0.25">
      <c r="A1343" s="2"/>
      <c r="B1343" s="116"/>
    </row>
    <row r="1344" spans="1:2" x14ac:dyDescent="0.25">
      <c r="A1344" s="2"/>
      <c r="B1344" s="116"/>
    </row>
    <row r="1345" spans="1:2" x14ac:dyDescent="0.25">
      <c r="A1345" s="2"/>
      <c r="B1345" s="116"/>
    </row>
    <row r="1346" spans="1:2" x14ac:dyDescent="0.25">
      <c r="A1346" s="2"/>
      <c r="B1346" s="116"/>
    </row>
    <row r="1347" spans="1:2" x14ac:dyDescent="0.25">
      <c r="A1347" s="2"/>
      <c r="B1347" s="116"/>
    </row>
    <row r="1348" spans="1:2" x14ac:dyDescent="0.25">
      <c r="A1348" s="2"/>
      <c r="B1348" s="116"/>
    </row>
    <row r="1349" spans="1:2" x14ac:dyDescent="0.25">
      <c r="A1349" s="2"/>
      <c r="B1349" s="116"/>
    </row>
    <row r="1350" spans="1:2" x14ac:dyDescent="0.25">
      <c r="A1350" s="2"/>
      <c r="B1350" s="116"/>
    </row>
    <row r="1351" spans="1:2" x14ac:dyDescent="0.25">
      <c r="A1351" s="2"/>
      <c r="B1351" s="116"/>
    </row>
    <row r="1352" spans="1:2" x14ac:dyDescent="0.25">
      <c r="A1352" s="2"/>
      <c r="B1352" s="116"/>
    </row>
    <row r="1353" spans="1:2" x14ac:dyDescent="0.25">
      <c r="A1353" s="2"/>
      <c r="B1353" s="116"/>
    </row>
    <row r="1354" spans="1:2" x14ac:dyDescent="0.25">
      <c r="A1354" s="2"/>
      <c r="B1354" s="116"/>
    </row>
    <row r="1355" spans="1:2" x14ac:dyDescent="0.25">
      <c r="A1355" s="2"/>
      <c r="B1355" s="116"/>
    </row>
    <row r="1356" spans="1:2" x14ac:dyDescent="0.25">
      <c r="A1356" s="2"/>
      <c r="B1356" s="116"/>
    </row>
    <row r="1357" spans="1:2" x14ac:dyDescent="0.25">
      <c r="A1357" s="2"/>
      <c r="B1357" s="116"/>
    </row>
    <row r="1358" spans="1:2" x14ac:dyDescent="0.25">
      <c r="A1358" s="2"/>
      <c r="B1358" s="116"/>
    </row>
    <row r="1359" spans="1:2" x14ac:dyDescent="0.25">
      <c r="A1359" s="2"/>
      <c r="B1359" s="116"/>
    </row>
    <row r="1360" spans="1:2" x14ac:dyDescent="0.25">
      <c r="A1360" s="2"/>
      <c r="B1360" s="116"/>
    </row>
    <row r="1361" spans="1:2" x14ac:dyDescent="0.25">
      <c r="A1361" s="2"/>
      <c r="B1361" s="116"/>
    </row>
    <row r="1362" spans="1:2" x14ac:dyDescent="0.25">
      <c r="A1362" s="2"/>
      <c r="B1362" s="116"/>
    </row>
    <row r="1363" spans="1:2" x14ac:dyDescent="0.25">
      <c r="A1363" s="2"/>
      <c r="B1363" s="116"/>
    </row>
    <row r="1364" spans="1:2" x14ac:dyDescent="0.25">
      <c r="A1364" s="2"/>
      <c r="B1364" s="116"/>
    </row>
    <row r="1365" spans="1:2" x14ac:dyDescent="0.25">
      <c r="A1365" s="2"/>
      <c r="B1365" s="116"/>
    </row>
    <row r="1366" spans="1:2" x14ac:dyDescent="0.25">
      <c r="A1366" s="2"/>
      <c r="B1366" s="116"/>
    </row>
    <row r="1367" spans="1:2" x14ac:dyDescent="0.25">
      <c r="A1367" s="2"/>
      <c r="B1367" s="116"/>
    </row>
    <row r="1368" spans="1:2" x14ac:dyDescent="0.25">
      <c r="A1368" s="2"/>
      <c r="B1368" s="116"/>
    </row>
    <row r="1369" spans="1:2" x14ac:dyDescent="0.25">
      <c r="A1369" s="2"/>
      <c r="B1369" s="116"/>
    </row>
    <row r="1370" spans="1:2" x14ac:dyDescent="0.25">
      <c r="A1370" s="2"/>
      <c r="B1370" s="116"/>
    </row>
    <row r="1371" spans="1:2" x14ac:dyDescent="0.25">
      <c r="A1371" s="2"/>
      <c r="B1371" s="116"/>
    </row>
    <row r="1372" spans="1:2" x14ac:dyDescent="0.25">
      <c r="A1372" s="2"/>
      <c r="B1372" s="116"/>
    </row>
    <row r="1373" spans="1:2" x14ac:dyDescent="0.25">
      <c r="A1373" s="2"/>
      <c r="B1373" s="116"/>
    </row>
    <row r="1374" spans="1:2" x14ac:dyDescent="0.25">
      <c r="A1374" s="2"/>
      <c r="B1374" s="116"/>
    </row>
    <row r="1375" spans="1:2" x14ac:dyDescent="0.25">
      <c r="A1375" s="2"/>
      <c r="B1375" s="116"/>
    </row>
    <row r="1376" spans="1:2" x14ac:dyDescent="0.25">
      <c r="A1376" s="2"/>
      <c r="B1376" s="116"/>
    </row>
    <row r="1377" spans="1:2" x14ac:dyDescent="0.25">
      <c r="A1377" s="2"/>
      <c r="B1377" s="116"/>
    </row>
    <row r="1378" spans="1:2" x14ac:dyDescent="0.25">
      <c r="A1378" s="2"/>
      <c r="B1378" s="116"/>
    </row>
    <row r="1379" spans="1:2" x14ac:dyDescent="0.25">
      <c r="A1379" s="2"/>
      <c r="B1379" s="116"/>
    </row>
    <row r="1380" spans="1:2" x14ac:dyDescent="0.25">
      <c r="A1380" s="2"/>
      <c r="B1380" s="116"/>
    </row>
    <row r="1381" spans="1:2" x14ac:dyDescent="0.25">
      <c r="A1381" s="2"/>
      <c r="B1381" s="116"/>
    </row>
    <row r="1382" spans="1:2" x14ac:dyDescent="0.25">
      <c r="A1382" s="2"/>
      <c r="B1382" s="116"/>
    </row>
    <row r="1383" spans="1:2" x14ac:dyDescent="0.25">
      <c r="A1383" s="2"/>
      <c r="B1383" s="116"/>
    </row>
    <row r="1384" spans="1:2" x14ac:dyDescent="0.25">
      <c r="A1384" s="2"/>
      <c r="B1384" s="116"/>
    </row>
    <row r="1385" spans="1:2" x14ac:dyDescent="0.25">
      <c r="A1385" s="2"/>
      <c r="B1385" s="116"/>
    </row>
    <row r="1386" spans="1:2" x14ac:dyDescent="0.25">
      <c r="A1386" s="2"/>
      <c r="B1386" s="116"/>
    </row>
    <row r="1387" spans="1:2" x14ac:dyDescent="0.25">
      <c r="A1387" s="2"/>
      <c r="B1387" s="116"/>
    </row>
    <row r="1388" spans="1:2" x14ac:dyDescent="0.25">
      <c r="A1388" s="2"/>
      <c r="B1388" s="116"/>
    </row>
    <row r="1389" spans="1:2" x14ac:dyDescent="0.25">
      <c r="A1389" s="2"/>
      <c r="B1389" s="116"/>
    </row>
    <row r="1390" spans="1:2" x14ac:dyDescent="0.25">
      <c r="A1390" s="2"/>
      <c r="B1390" s="116"/>
    </row>
    <row r="1391" spans="1:2" x14ac:dyDescent="0.25">
      <c r="A1391" s="2"/>
      <c r="B1391" s="116"/>
    </row>
    <row r="1392" spans="1:2" x14ac:dyDescent="0.25">
      <c r="A1392" s="2"/>
      <c r="B1392" s="116"/>
    </row>
    <row r="1393" spans="1:2" x14ac:dyDescent="0.25">
      <c r="A1393" s="2"/>
      <c r="B1393" s="116"/>
    </row>
    <row r="1394" spans="1:2" x14ac:dyDescent="0.25">
      <c r="A1394" s="2"/>
      <c r="B1394" s="116"/>
    </row>
    <row r="1395" spans="1:2" x14ac:dyDescent="0.25">
      <c r="A1395" s="2"/>
      <c r="B1395" s="116"/>
    </row>
    <row r="1396" spans="1:2" x14ac:dyDescent="0.25">
      <c r="A1396" s="2"/>
      <c r="B1396" s="116"/>
    </row>
    <row r="1397" spans="1:2" x14ac:dyDescent="0.25">
      <c r="A1397" s="2"/>
      <c r="B1397" s="116"/>
    </row>
    <row r="1398" spans="1:2" x14ac:dyDescent="0.25">
      <c r="A1398" s="2"/>
      <c r="B1398" s="116"/>
    </row>
    <row r="1399" spans="1:2" x14ac:dyDescent="0.25">
      <c r="A1399" s="2"/>
      <c r="B1399" s="116"/>
    </row>
    <row r="1400" spans="1:2" x14ac:dyDescent="0.25">
      <c r="A1400" s="2"/>
      <c r="B1400" s="116"/>
    </row>
    <row r="1401" spans="1:2" x14ac:dyDescent="0.25">
      <c r="A1401" s="2"/>
      <c r="B1401" s="116"/>
    </row>
    <row r="1402" spans="1:2" x14ac:dyDescent="0.25">
      <c r="A1402" s="2"/>
      <c r="B1402" s="116"/>
    </row>
    <row r="1403" spans="1:2" x14ac:dyDescent="0.25">
      <c r="A1403" s="2"/>
      <c r="B1403" s="116"/>
    </row>
    <row r="1404" spans="1:2" x14ac:dyDescent="0.25">
      <c r="A1404" s="2"/>
      <c r="B1404" s="116"/>
    </row>
    <row r="1405" spans="1:2" x14ac:dyDescent="0.25">
      <c r="A1405" s="2"/>
      <c r="B1405" s="116"/>
    </row>
    <row r="1406" spans="1:2" x14ac:dyDescent="0.25">
      <c r="A1406" s="2"/>
      <c r="B1406" s="116"/>
    </row>
    <row r="1407" spans="1:2" x14ac:dyDescent="0.25">
      <c r="A1407" s="2"/>
      <c r="B1407" s="116"/>
    </row>
    <row r="1408" spans="1:2" x14ac:dyDescent="0.25">
      <c r="A1408" s="2"/>
      <c r="B1408" s="116"/>
    </row>
    <row r="1409" spans="1:2" x14ac:dyDescent="0.25">
      <c r="A1409" s="2"/>
      <c r="B1409" s="116"/>
    </row>
    <row r="1410" spans="1:2" x14ac:dyDescent="0.25">
      <c r="A1410" s="2"/>
      <c r="B1410" s="116"/>
    </row>
    <row r="1411" spans="1:2" x14ac:dyDescent="0.25">
      <c r="A1411" s="2"/>
      <c r="B1411" s="116"/>
    </row>
    <row r="1412" spans="1:2" x14ac:dyDescent="0.25">
      <c r="A1412" s="2"/>
      <c r="B1412" s="116"/>
    </row>
    <row r="1413" spans="1:2" x14ac:dyDescent="0.25">
      <c r="A1413" s="3"/>
      <c r="B1413" s="116"/>
    </row>
    <row r="1414" spans="1:2" x14ac:dyDescent="0.25">
      <c r="A1414" s="3"/>
      <c r="B1414" s="116"/>
    </row>
    <row r="1415" spans="1:2" x14ac:dyDescent="0.25">
      <c r="A1415" s="3"/>
      <c r="B1415" s="116"/>
    </row>
    <row r="1416" spans="1:2" x14ac:dyDescent="0.25">
      <c r="A1416" s="3"/>
      <c r="B1416" s="116"/>
    </row>
    <row r="1417" spans="1:2" x14ac:dyDescent="0.25">
      <c r="A1417" s="3"/>
      <c r="B1417" s="116"/>
    </row>
    <row r="1418" spans="1:2" x14ac:dyDescent="0.25">
      <c r="A1418" s="3"/>
      <c r="B1418" s="116"/>
    </row>
    <row r="1419" spans="1:2" x14ac:dyDescent="0.25">
      <c r="A1419" s="3"/>
      <c r="B1419" s="116"/>
    </row>
    <row r="1420" spans="1:2" x14ac:dyDescent="0.25">
      <c r="A1420" s="3"/>
      <c r="B1420" s="116"/>
    </row>
    <row r="1421" spans="1:2" x14ac:dyDescent="0.25">
      <c r="A1421" s="3"/>
      <c r="B1421" s="116"/>
    </row>
    <row r="1422" spans="1:2" x14ac:dyDescent="0.25">
      <c r="A1422" s="3"/>
      <c r="B1422" s="116"/>
    </row>
    <row r="1423" spans="1:2" x14ac:dyDescent="0.25">
      <c r="A1423" s="3"/>
      <c r="B1423" s="116"/>
    </row>
    <row r="1424" spans="1:2" x14ac:dyDescent="0.25">
      <c r="A1424" s="6"/>
      <c r="B1424" s="116"/>
    </row>
    <row r="1425" spans="1:2" x14ac:dyDescent="0.25">
      <c r="A1425" s="3"/>
      <c r="B1425" s="116"/>
    </row>
    <row r="1426" spans="1:2" x14ac:dyDescent="0.25">
      <c r="A1426" s="3"/>
      <c r="B1426" s="116"/>
    </row>
    <row r="1427" spans="1:2" x14ac:dyDescent="0.25">
      <c r="A1427" s="3"/>
      <c r="B1427" s="116"/>
    </row>
    <row r="1428" spans="1:2" x14ac:dyDescent="0.25">
      <c r="A1428" s="3"/>
      <c r="B1428" s="116"/>
    </row>
    <row r="1429" spans="1:2" x14ac:dyDescent="0.25">
      <c r="A1429" s="3"/>
      <c r="B1429" s="116"/>
    </row>
    <row r="1430" spans="1:2" x14ac:dyDescent="0.25">
      <c r="A1430" s="3"/>
      <c r="B1430" s="116"/>
    </row>
    <row r="1431" spans="1:2" x14ac:dyDescent="0.25">
      <c r="A1431" s="3"/>
      <c r="B1431" s="116"/>
    </row>
    <row r="1432" spans="1:2" x14ac:dyDescent="0.25">
      <c r="A1432" s="3"/>
      <c r="B1432" s="116"/>
    </row>
    <row r="1433" spans="1:2" x14ac:dyDescent="0.25">
      <c r="A1433" s="3"/>
      <c r="B1433" s="116"/>
    </row>
    <row r="1434" spans="1:2" x14ac:dyDescent="0.25">
      <c r="A1434" s="3"/>
      <c r="B1434" s="116"/>
    </row>
    <row r="1435" spans="1:2" x14ac:dyDescent="0.25">
      <c r="A1435" s="3"/>
      <c r="B1435" s="116"/>
    </row>
    <row r="1436" spans="1:2" x14ac:dyDescent="0.25">
      <c r="A1436" s="3"/>
      <c r="B1436" s="116"/>
    </row>
    <row r="1437" spans="1:2" x14ac:dyDescent="0.25">
      <c r="A1437" s="3"/>
      <c r="B1437" s="116"/>
    </row>
    <row r="1438" spans="1:2" x14ac:dyDescent="0.25">
      <c r="A1438" s="3"/>
      <c r="B1438" s="116"/>
    </row>
    <row r="1439" spans="1:2" x14ac:dyDescent="0.25">
      <c r="A1439" s="3"/>
      <c r="B1439" s="116"/>
    </row>
    <row r="1440" spans="1:2" x14ac:dyDescent="0.25">
      <c r="A1440" s="3"/>
      <c r="B1440" s="116"/>
    </row>
    <row r="1441" spans="1:2" x14ac:dyDescent="0.25">
      <c r="A1441" s="3"/>
      <c r="B1441" s="116"/>
    </row>
    <row r="1442" spans="1:2" x14ac:dyDescent="0.25">
      <c r="A1442" s="3"/>
      <c r="B1442" s="116"/>
    </row>
    <row r="1443" spans="1:2" x14ac:dyDescent="0.25">
      <c r="A1443" s="3"/>
      <c r="B1443" s="116"/>
    </row>
    <row r="1444" spans="1:2" x14ac:dyDescent="0.25">
      <c r="A1444" s="3"/>
      <c r="B1444" s="116"/>
    </row>
    <row r="1445" spans="1:2" x14ac:dyDescent="0.25">
      <c r="A1445" s="3"/>
      <c r="B1445" s="116"/>
    </row>
    <row r="1446" spans="1:2" x14ac:dyDescent="0.25">
      <c r="A1446" s="3"/>
      <c r="B1446" s="116"/>
    </row>
    <row r="1447" spans="1:2" x14ac:dyDescent="0.25">
      <c r="A1447" s="3"/>
      <c r="B1447" s="116"/>
    </row>
    <row r="1448" spans="1:2" x14ac:dyDescent="0.25">
      <c r="A1448" s="3"/>
      <c r="B1448" s="116"/>
    </row>
    <row r="1449" spans="1:2" x14ac:dyDescent="0.25">
      <c r="A1449" s="3"/>
      <c r="B1449" s="116"/>
    </row>
    <row r="1450" spans="1:2" x14ac:dyDescent="0.25">
      <c r="A1450" s="3"/>
      <c r="B1450" s="116"/>
    </row>
    <row r="1451" spans="1:2" x14ac:dyDescent="0.25">
      <c r="A1451" s="3"/>
      <c r="B1451" s="116"/>
    </row>
    <row r="1452" spans="1:2" x14ac:dyDescent="0.25">
      <c r="A1452" s="3"/>
      <c r="B1452" s="116"/>
    </row>
    <row r="1453" spans="1:2" x14ac:dyDescent="0.25">
      <c r="A1453" s="3"/>
      <c r="B1453" s="116"/>
    </row>
    <row r="1454" spans="1:2" x14ac:dyDescent="0.25">
      <c r="A1454" s="3"/>
      <c r="B1454" s="116"/>
    </row>
    <row r="1455" spans="1:2" x14ac:dyDescent="0.25">
      <c r="A1455" s="3"/>
      <c r="B1455" s="116"/>
    </row>
    <row r="1456" spans="1:2" x14ac:dyDescent="0.25">
      <c r="A1456" s="3"/>
      <c r="B1456" s="116"/>
    </row>
    <row r="1457" spans="1:2" x14ac:dyDescent="0.25">
      <c r="A1457" s="3"/>
      <c r="B1457" s="116"/>
    </row>
    <row r="1458" spans="1:2" x14ac:dyDescent="0.25">
      <c r="A1458" s="3"/>
      <c r="B1458" s="116"/>
    </row>
    <row r="1459" spans="1:2" x14ac:dyDescent="0.25">
      <c r="A1459" s="3"/>
      <c r="B1459" s="116"/>
    </row>
    <row r="1460" spans="1:2" x14ac:dyDescent="0.25">
      <c r="A1460" s="3"/>
      <c r="B1460" s="116"/>
    </row>
    <row r="1461" spans="1:2" x14ac:dyDescent="0.25">
      <c r="A1461" s="3"/>
      <c r="B1461" s="116"/>
    </row>
    <row r="1462" spans="1:2" x14ac:dyDescent="0.25">
      <c r="A1462" s="3"/>
      <c r="B1462" s="116"/>
    </row>
    <row r="1463" spans="1:2" x14ac:dyDescent="0.25">
      <c r="A1463" s="3"/>
      <c r="B1463" s="116"/>
    </row>
    <row r="1464" spans="1:2" x14ac:dyDescent="0.25">
      <c r="A1464" s="3"/>
      <c r="B1464" s="116"/>
    </row>
    <row r="1465" spans="1:2" x14ac:dyDescent="0.25">
      <c r="A1465" s="3"/>
      <c r="B1465" s="116"/>
    </row>
    <row r="1466" spans="1:2" x14ac:dyDescent="0.25">
      <c r="A1466" s="3"/>
      <c r="B1466" s="116"/>
    </row>
    <row r="1467" spans="1:2" x14ac:dyDescent="0.25">
      <c r="A1467" s="3"/>
      <c r="B1467" s="116"/>
    </row>
    <row r="1468" spans="1:2" x14ac:dyDescent="0.25">
      <c r="A1468" s="3"/>
      <c r="B1468" s="116"/>
    </row>
    <row r="1469" spans="1:2" x14ac:dyDescent="0.25">
      <c r="A1469" s="3"/>
      <c r="B1469" s="116"/>
    </row>
    <row r="1470" spans="1:2" x14ac:dyDescent="0.25">
      <c r="A1470" s="3"/>
      <c r="B1470" s="116"/>
    </row>
    <row r="1471" spans="1:2" x14ac:dyDescent="0.25">
      <c r="A1471" s="3"/>
      <c r="B1471" s="116"/>
    </row>
    <row r="1472" spans="1:2" x14ac:dyDescent="0.25">
      <c r="A1472" s="3"/>
      <c r="B1472" s="116"/>
    </row>
    <row r="1473" spans="1:2" x14ac:dyDescent="0.25">
      <c r="A1473" s="3"/>
      <c r="B1473" s="116"/>
    </row>
    <row r="1474" spans="1:2" x14ac:dyDescent="0.25">
      <c r="A1474" s="3"/>
      <c r="B1474" s="116"/>
    </row>
    <row r="1475" spans="1:2" x14ac:dyDescent="0.25">
      <c r="A1475" s="3"/>
      <c r="B1475" s="116"/>
    </row>
    <row r="1476" spans="1:2" x14ac:dyDescent="0.25">
      <c r="A1476" s="3"/>
      <c r="B1476" s="116"/>
    </row>
    <row r="1477" spans="1:2" x14ac:dyDescent="0.25">
      <c r="A1477" s="3"/>
      <c r="B1477" s="116"/>
    </row>
    <row r="1478" spans="1:2" x14ac:dyDescent="0.25">
      <c r="A1478" s="3"/>
      <c r="B1478" s="116"/>
    </row>
    <row r="1479" spans="1:2" x14ac:dyDescent="0.25">
      <c r="A1479" s="3"/>
      <c r="B1479" s="116"/>
    </row>
    <row r="1480" spans="1:2" x14ac:dyDescent="0.25">
      <c r="A1480" s="3"/>
      <c r="B1480" s="116"/>
    </row>
    <row r="1481" spans="1:2" x14ac:dyDescent="0.25">
      <c r="A1481" s="3"/>
      <c r="B1481" s="116"/>
    </row>
    <row r="1482" spans="1:2" x14ac:dyDescent="0.25">
      <c r="A1482" s="3"/>
      <c r="B1482" s="116"/>
    </row>
    <row r="1483" spans="1:2" x14ac:dyDescent="0.25">
      <c r="A1483" s="3"/>
      <c r="B1483" s="116"/>
    </row>
    <row r="1484" spans="1:2" x14ac:dyDescent="0.25">
      <c r="A1484" s="3"/>
      <c r="B1484" s="116"/>
    </row>
    <row r="1485" spans="1:2" x14ac:dyDescent="0.25">
      <c r="A1485" s="3"/>
      <c r="B1485" s="116"/>
    </row>
    <row r="1486" spans="1:2" x14ac:dyDescent="0.25">
      <c r="A1486" s="3"/>
      <c r="B1486" s="116"/>
    </row>
    <row r="1487" spans="1:2" x14ac:dyDescent="0.25">
      <c r="A1487" s="3"/>
      <c r="B1487" s="116"/>
    </row>
    <row r="1488" spans="1:2" x14ac:dyDescent="0.25">
      <c r="A1488" s="3"/>
      <c r="B1488" s="116"/>
    </row>
    <row r="1489" spans="1:2" x14ac:dyDescent="0.25">
      <c r="A1489" s="3"/>
      <c r="B1489" s="116"/>
    </row>
    <row r="1490" spans="1:2" x14ac:dyDescent="0.25">
      <c r="A1490" s="3"/>
      <c r="B1490" s="116"/>
    </row>
    <row r="1491" spans="1:2" x14ac:dyDescent="0.25">
      <c r="A1491" s="3"/>
      <c r="B1491" s="116"/>
    </row>
    <row r="1492" spans="1:2" x14ac:dyDescent="0.25">
      <c r="A1492" s="3"/>
      <c r="B1492" s="116"/>
    </row>
    <row r="1493" spans="1:2" x14ac:dyDescent="0.25">
      <c r="A1493" s="3"/>
      <c r="B1493" s="116"/>
    </row>
    <row r="1494" spans="1:2" x14ac:dyDescent="0.25">
      <c r="A1494" s="3"/>
      <c r="B1494" s="116"/>
    </row>
    <row r="1495" spans="1:2" x14ac:dyDescent="0.25">
      <c r="A1495" s="3"/>
      <c r="B1495" s="116"/>
    </row>
    <row r="1496" spans="1:2" x14ac:dyDescent="0.25">
      <c r="A1496" s="3"/>
      <c r="B1496" s="116"/>
    </row>
    <row r="1497" spans="1:2" x14ac:dyDescent="0.25">
      <c r="A1497" s="3"/>
      <c r="B1497" s="116"/>
    </row>
    <row r="1498" spans="1:2" x14ac:dyDescent="0.25">
      <c r="A1498" s="3"/>
      <c r="B1498" s="116"/>
    </row>
    <row r="1499" spans="1:2" x14ac:dyDescent="0.25">
      <c r="A1499" s="3"/>
      <c r="B1499" s="116"/>
    </row>
    <row r="1500" spans="1:2" x14ac:dyDescent="0.25">
      <c r="A1500" s="3"/>
      <c r="B1500" s="116"/>
    </row>
    <row r="1501" spans="1:2" x14ac:dyDescent="0.25">
      <c r="A1501" s="3"/>
      <c r="B1501" s="116"/>
    </row>
    <row r="1502" spans="1:2" x14ac:dyDescent="0.25">
      <c r="A1502" s="3"/>
      <c r="B1502" s="116"/>
    </row>
    <row r="1503" spans="1:2" x14ac:dyDescent="0.25">
      <c r="A1503" s="3"/>
      <c r="B1503" s="116"/>
    </row>
    <row r="1504" spans="1:2" x14ac:dyDescent="0.25">
      <c r="A1504" s="3"/>
      <c r="B1504" s="116"/>
    </row>
    <row r="1505" spans="1:2" x14ac:dyDescent="0.25">
      <c r="A1505" s="3"/>
      <c r="B1505" s="116"/>
    </row>
    <row r="1506" spans="1:2" x14ac:dyDescent="0.25">
      <c r="A1506" s="3"/>
      <c r="B1506" s="116"/>
    </row>
    <row r="1507" spans="1:2" x14ac:dyDescent="0.25">
      <c r="A1507" s="2"/>
      <c r="B1507" s="116"/>
    </row>
    <row r="1508" spans="1:2" x14ac:dyDescent="0.25">
      <c r="A1508" s="2"/>
      <c r="B1508" s="116"/>
    </row>
    <row r="1509" spans="1:2" x14ac:dyDescent="0.25">
      <c r="A1509" s="2"/>
      <c r="B1509" s="116"/>
    </row>
    <row r="1510" spans="1:2" x14ac:dyDescent="0.25">
      <c r="A1510" s="2"/>
      <c r="B1510" s="116"/>
    </row>
    <row r="1511" spans="1:2" x14ac:dyDescent="0.25">
      <c r="A1511" s="2"/>
      <c r="B1511" s="116"/>
    </row>
    <row r="1512" spans="1:2" x14ac:dyDescent="0.25">
      <c r="A1512" s="2"/>
      <c r="B1512" s="116"/>
    </row>
    <row r="1513" spans="1:2" x14ac:dyDescent="0.25">
      <c r="A1513" s="2"/>
      <c r="B1513" s="116"/>
    </row>
    <row r="1514" spans="1:2" x14ac:dyDescent="0.25">
      <c r="A1514" s="2"/>
      <c r="B1514" s="116"/>
    </row>
    <row r="1515" spans="1:2" x14ac:dyDescent="0.25">
      <c r="A1515" s="2"/>
      <c r="B1515" s="116"/>
    </row>
    <row r="1516" spans="1:2" x14ac:dyDescent="0.25">
      <c r="A1516" s="2"/>
      <c r="B1516" s="116"/>
    </row>
    <row r="1517" spans="1:2" x14ac:dyDescent="0.25">
      <c r="A1517" s="2"/>
      <c r="B1517" s="116"/>
    </row>
    <row r="1518" spans="1:2" x14ac:dyDescent="0.25">
      <c r="A1518" s="2"/>
      <c r="B1518" s="116"/>
    </row>
    <row r="1519" spans="1:2" x14ac:dyDescent="0.25">
      <c r="A1519" s="2"/>
      <c r="B1519" s="116"/>
    </row>
    <row r="1520" spans="1:2" x14ac:dyDescent="0.25">
      <c r="A1520" s="2"/>
      <c r="B1520" s="116"/>
    </row>
    <row r="1521" spans="1:2" x14ac:dyDescent="0.25">
      <c r="A1521" s="2"/>
      <c r="B1521" s="116"/>
    </row>
    <row r="1522" spans="1:2" x14ac:dyDescent="0.25">
      <c r="A1522" s="2"/>
      <c r="B1522" s="116"/>
    </row>
    <row r="1523" spans="1:2" x14ac:dyDescent="0.25">
      <c r="A1523" s="2"/>
      <c r="B1523" s="116"/>
    </row>
    <row r="1524" spans="1:2" x14ac:dyDescent="0.25">
      <c r="A1524" s="2"/>
      <c r="B1524" s="116"/>
    </row>
    <row r="1525" spans="1:2" x14ac:dyDescent="0.25">
      <c r="A1525" s="2"/>
      <c r="B1525" s="116"/>
    </row>
    <row r="1526" spans="1:2" x14ac:dyDescent="0.25">
      <c r="A1526" s="2"/>
      <c r="B1526" s="116"/>
    </row>
    <row r="1527" spans="1:2" x14ac:dyDescent="0.25">
      <c r="A1527" s="2"/>
      <c r="B1527" s="116"/>
    </row>
    <row r="1528" spans="1:2" x14ac:dyDescent="0.25">
      <c r="A1528" s="2"/>
      <c r="B1528" s="116"/>
    </row>
    <row r="1529" spans="1:2" x14ac:dyDescent="0.25">
      <c r="A1529" s="2"/>
      <c r="B1529" s="116"/>
    </row>
    <row r="1530" spans="1:2" x14ac:dyDescent="0.25">
      <c r="A1530" s="2"/>
      <c r="B1530" s="116"/>
    </row>
    <row r="1531" spans="1:2" x14ac:dyDescent="0.25">
      <c r="A1531" s="2"/>
      <c r="B1531" s="116"/>
    </row>
    <row r="1532" spans="1:2" x14ac:dyDescent="0.25">
      <c r="A1532" s="2"/>
      <c r="B1532" s="116"/>
    </row>
    <row r="1533" spans="1:2" x14ac:dyDescent="0.25">
      <c r="A1533" s="2"/>
      <c r="B1533" s="116"/>
    </row>
    <row r="1534" spans="1:2" x14ac:dyDescent="0.25">
      <c r="A1534" s="2"/>
      <c r="B1534" s="116"/>
    </row>
    <row r="1535" spans="1:2" x14ac:dyDescent="0.25">
      <c r="A1535" s="2"/>
      <c r="B1535" s="116"/>
    </row>
    <row r="1536" spans="1:2" x14ac:dyDescent="0.25">
      <c r="A1536" s="2"/>
      <c r="B1536" s="116"/>
    </row>
    <row r="1537" spans="1:2" x14ac:dyDescent="0.25">
      <c r="A1537" s="2"/>
      <c r="B1537" s="116"/>
    </row>
    <row r="1538" spans="1:2" x14ac:dyDescent="0.25">
      <c r="A1538" s="2"/>
      <c r="B1538" s="116"/>
    </row>
    <row r="1539" spans="1:2" x14ac:dyDescent="0.25">
      <c r="A1539" s="2"/>
      <c r="B1539" s="116"/>
    </row>
    <row r="1540" spans="1:2" x14ac:dyDescent="0.25">
      <c r="A1540" s="2"/>
      <c r="B1540" s="116"/>
    </row>
    <row r="1541" spans="1:2" x14ac:dyDescent="0.25">
      <c r="A1541" s="2"/>
      <c r="B1541" s="116"/>
    </row>
    <row r="1542" spans="1:2" x14ac:dyDescent="0.25">
      <c r="A1542" s="2"/>
      <c r="B1542" s="116"/>
    </row>
    <row r="1543" spans="1:2" x14ac:dyDescent="0.25">
      <c r="A1543" s="2"/>
      <c r="B1543" s="116"/>
    </row>
    <row r="1544" spans="1:2" x14ac:dyDescent="0.25">
      <c r="A1544" s="2"/>
      <c r="B1544" s="116"/>
    </row>
    <row r="1545" spans="1:2" x14ac:dyDescent="0.25">
      <c r="A1545" s="2"/>
      <c r="B1545" s="116"/>
    </row>
    <row r="1546" spans="1:2" x14ac:dyDescent="0.25">
      <c r="A1546" s="2"/>
      <c r="B1546" s="116"/>
    </row>
    <row r="1547" spans="1:2" x14ac:dyDescent="0.25">
      <c r="A1547" s="2"/>
      <c r="B1547" s="116"/>
    </row>
    <row r="1548" spans="1:2" x14ac:dyDescent="0.25">
      <c r="A1548" s="2"/>
      <c r="B1548" s="116"/>
    </row>
    <row r="1549" spans="1:2" x14ac:dyDescent="0.25">
      <c r="A1549" s="2"/>
      <c r="B1549" s="116"/>
    </row>
    <row r="1550" spans="1:2" x14ac:dyDescent="0.25">
      <c r="A1550" s="2"/>
      <c r="B1550" s="116"/>
    </row>
    <row r="1551" spans="1:2" x14ac:dyDescent="0.25">
      <c r="A1551" s="2"/>
      <c r="B1551" s="116"/>
    </row>
    <row r="1552" spans="1:2" x14ac:dyDescent="0.25">
      <c r="A1552" s="2"/>
      <c r="B1552" s="116"/>
    </row>
    <row r="1553" spans="1:2" x14ac:dyDescent="0.25">
      <c r="A1553" s="2"/>
      <c r="B1553" s="116"/>
    </row>
    <row r="1554" spans="1:2" x14ac:dyDescent="0.25">
      <c r="A1554" s="2"/>
      <c r="B1554" s="116"/>
    </row>
    <row r="1555" spans="1:2" x14ac:dyDescent="0.25">
      <c r="A1555" s="2"/>
      <c r="B1555" s="116"/>
    </row>
    <row r="1556" spans="1:2" x14ac:dyDescent="0.25">
      <c r="A1556" s="2"/>
      <c r="B1556" s="116"/>
    </row>
    <row r="1557" spans="1:2" x14ac:dyDescent="0.25">
      <c r="A1557" s="2"/>
      <c r="B1557" s="116"/>
    </row>
    <row r="1558" spans="1:2" x14ac:dyDescent="0.25">
      <c r="A1558" s="2"/>
      <c r="B1558" s="116"/>
    </row>
    <row r="1559" spans="1:2" x14ac:dyDescent="0.25">
      <c r="A1559" s="2"/>
      <c r="B1559" s="116"/>
    </row>
    <row r="1560" spans="1:2" x14ac:dyDescent="0.25">
      <c r="A1560" s="2"/>
      <c r="B1560" s="116"/>
    </row>
    <row r="1561" spans="1:2" x14ac:dyDescent="0.25">
      <c r="A1561" s="2"/>
      <c r="B1561" s="116"/>
    </row>
    <row r="1562" spans="1:2" x14ac:dyDescent="0.25">
      <c r="A1562" s="2"/>
      <c r="B1562" s="116"/>
    </row>
    <row r="1563" spans="1:2" x14ac:dyDescent="0.25">
      <c r="A1563" s="2"/>
      <c r="B1563" s="116"/>
    </row>
    <row r="1564" spans="1:2" x14ac:dyDescent="0.25">
      <c r="A1564" s="2"/>
      <c r="B1564" s="116"/>
    </row>
    <row r="1565" spans="1:2" x14ac:dyDescent="0.25">
      <c r="A1565" s="2"/>
      <c r="B1565" s="116"/>
    </row>
    <row r="1566" spans="1:2" x14ac:dyDescent="0.25">
      <c r="A1566" s="2"/>
      <c r="B1566" s="116"/>
    </row>
    <row r="1567" spans="1:2" x14ac:dyDescent="0.25">
      <c r="A1567" s="2"/>
      <c r="B1567" s="116"/>
    </row>
    <row r="1568" spans="1:2" x14ac:dyDescent="0.25">
      <c r="A1568" s="2"/>
      <c r="B1568" s="116"/>
    </row>
    <row r="1569" spans="1:2" x14ac:dyDescent="0.25">
      <c r="A1569" s="2"/>
      <c r="B1569" s="116"/>
    </row>
    <row r="1570" spans="1:2" x14ac:dyDescent="0.25">
      <c r="A1570" s="2"/>
      <c r="B1570" s="116"/>
    </row>
    <row r="1571" spans="1:2" x14ac:dyDescent="0.25">
      <c r="A1571" s="2"/>
      <c r="B1571" s="116"/>
    </row>
    <row r="1572" spans="1:2" x14ac:dyDescent="0.25">
      <c r="A1572" s="2"/>
      <c r="B1572" s="116"/>
    </row>
    <row r="1573" spans="1:2" x14ac:dyDescent="0.25">
      <c r="A1573" s="2"/>
      <c r="B1573" s="116"/>
    </row>
    <row r="1574" spans="1:2" x14ac:dyDescent="0.25">
      <c r="A1574" s="2"/>
      <c r="B1574" s="116"/>
    </row>
    <row r="1575" spans="1:2" x14ac:dyDescent="0.25">
      <c r="A1575" s="2"/>
      <c r="B1575" s="116"/>
    </row>
    <row r="1576" spans="1:2" x14ac:dyDescent="0.25">
      <c r="A1576" s="2"/>
      <c r="B1576" s="116"/>
    </row>
    <row r="1577" spans="1:2" x14ac:dyDescent="0.25">
      <c r="A1577" s="2"/>
      <c r="B1577" s="116"/>
    </row>
    <row r="1578" spans="1:2" x14ac:dyDescent="0.25">
      <c r="A1578" s="2"/>
      <c r="B1578" s="116"/>
    </row>
    <row r="1579" spans="1:2" x14ac:dyDescent="0.25">
      <c r="A1579" s="2"/>
      <c r="B1579" s="116"/>
    </row>
    <row r="1580" spans="1:2" x14ac:dyDescent="0.25">
      <c r="A1580" s="2"/>
      <c r="B1580" s="116"/>
    </row>
    <row r="1581" spans="1:2" x14ac:dyDescent="0.25">
      <c r="A1581" s="2"/>
      <c r="B1581" s="116"/>
    </row>
    <row r="1582" spans="1:2" x14ac:dyDescent="0.25">
      <c r="A1582" s="2"/>
      <c r="B1582" s="116"/>
    </row>
    <row r="1583" spans="1:2" x14ac:dyDescent="0.25">
      <c r="A1583" s="2"/>
      <c r="B1583" s="116"/>
    </row>
    <row r="1584" spans="1:2" x14ac:dyDescent="0.25">
      <c r="A1584" s="2"/>
      <c r="B1584" s="116"/>
    </row>
    <row r="1585" spans="1:2" x14ac:dyDescent="0.25">
      <c r="A1585" s="2"/>
      <c r="B1585" s="116"/>
    </row>
    <row r="1586" spans="1:2" x14ac:dyDescent="0.25">
      <c r="A1586" s="2"/>
      <c r="B1586" s="116"/>
    </row>
    <row r="1587" spans="1:2" x14ac:dyDescent="0.25">
      <c r="A1587" s="2"/>
      <c r="B1587" s="116"/>
    </row>
    <row r="1588" spans="1:2" x14ac:dyDescent="0.25">
      <c r="A1588" s="2"/>
      <c r="B1588" s="116"/>
    </row>
    <row r="1589" spans="1:2" x14ac:dyDescent="0.25">
      <c r="A1589" s="2"/>
      <c r="B1589" s="116"/>
    </row>
    <row r="1590" spans="1:2" x14ac:dyDescent="0.25">
      <c r="A1590" s="2"/>
      <c r="B1590" s="116"/>
    </row>
    <row r="1591" spans="1:2" x14ac:dyDescent="0.25">
      <c r="A1591" s="2"/>
      <c r="B1591" s="116"/>
    </row>
    <row r="1592" spans="1:2" x14ac:dyDescent="0.25">
      <c r="A1592" s="2"/>
      <c r="B1592" s="116"/>
    </row>
    <row r="1593" spans="1:2" x14ac:dyDescent="0.25">
      <c r="A1593" s="2"/>
      <c r="B1593" s="116"/>
    </row>
    <row r="1594" spans="1:2" x14ac:dyDescent="0.25">
      <c r="A1594" s="3"/>
      <c r="B1594" s="116"/>
    </row>
    <row r="1595" spans="1:2" x14ac:dyDescent="0.25">
      <c r="A1595" s="3"/>
      <c r="B1595" s="116"/>
    </row>
    <row r="1596" spans="1:2" x14ac:dyDescent="0.25">
      <c r="A1596" s="3"/>
      <c r="B1596" s="116"/>
    </row>
    <row r="1597" spans="1:2" x14ac:dyDescent="0.25">
      <c r="A1597" s="3"/>
      <c r="B1597" s="116"/>
    </row>
    <row r="1598" spans="1:2" x14ac:dyDescent="0.25">
      <c r="A1598" s="3"/>
      <c r="B1598" s="116"/>
    </row>
    <row r="1599" spans="1:2" x14ac:dyDescent="0.25">
      <c r="A1599" s="3"/>
      <c r="B1599" s="116"/>
    </row>
    <row r="1600" spans="1:2" x14ac:dyDescent="0.25">
      <c r="A1600" s="3"/>
      <c r="B1600" s="116"/>
    </row>
    <row r="1601" spans="1:2" x14ac:dyDescent="0.25">
      <c r="A1601" s="3"/>
      <c r="B1601" s="116"/>
    </row>
    <row r="1602" spans="1:2" x14ac:dyDescent="0.25">
      <c r="A1602" s="3"/>
      <c r="B1602" s="116"/>
    </row>
    <row r="1603" spans="1:2" x14ac:dyDescent="0.25">
      <c r="A1603" s="3"/>
      <c r="B1603" s="116"/>
    </row>
    <row r="1604" spans="1:2" x14ac:dyDescent="0.25">
      <c r="A1604" s="3"/>
      <c r="B1604" s="116"/>
    </row>
    <row r="1605" spans="1:2" x14ac:dyDescent="0.25">
      <c r="A1605" s="6"/>
      <c r="B1605" s="116"/>
    </row>
    <row r="1606" spans="1:2" x14ac:dyDescent="0.25">
      <c r="A1606" s="3"/>
      <c r="B1606" s="116"/>
    </row>
    <row r="1607" spans="1:2" x14ac:dyDescent="0.25">
      <c r="A1607" s="3"/>
      <c r="B1607" s="116"/>
    </row>
    <row r="1608" spans="1:2" x14ac:dyDescent="0.25">
      <c r="A1608" s="3"/>
      <c r="B1608" s="116"/>
    </row>
    <row r="1609" spans="1:2" x14ac:dyDescent="0.25">
      <c r="A1609" s="3"/>
      <c r="B1609" s="116"/>
    </row>
    <row r="1610" spans="1:2" x14ac:dyDescent="0.25">
      <c r="A1610" s="3"/>
      <c r="B1610" s="116"/>
    </row>
    <row r="1611" spans="1:2" x14ac:dyDescent="0.25">
      <c r="A1611" s="3"/>
      <c r="B1611" s="116"/>
    </row>
    <row r="1612" spans="1:2" x14ac:dyDescent="0.25">
      <c r="A1612" s="3"/>
      <c r="B1612" s="116"/>
    </row>
    <row r="1613" spans="1:2" x14ac:dyDescent="0.25">
      <c r="A1613" s="3"/>
      <c r="B1613" s="116"/>
    </row>
    <row r="1614" spans="1:2" x14ac:dyDescent="0.25">
      <c r="A1614" s="3"/>
      <c r="B1614" s="116"/>
    </row>
    <row r="1615" spans="1:2" x14ac:dyDescent="0.25">
      <c r="A1615" s="3"/>
      <c r="B1615" s="116"/>
    </row>
    <row r="1616" spans="1:2" x14ac:dyDescent="0.25">
      <c r="A1616" s="3"/>
      <c r="B1616" s="116"/>
    </row>
    <row r="1617" spans="1:2" x14ac:dyDescent="0.25">
      <c r="A1617" s="3"/>
      <c r="B1617" s="116"/>
    </row>
    <row r="1618" spans="1:2" x14ac:dyDescent="0.25">
      <c r="A1618" s="3"/>
      <c r="B1618" s="116"/>
    </row>
    <row r="1619" spans="1:2" x14ac:dyDescent="0.25">
      <c r="A1619" s="3"/>
      <c r="B1619" s="116"/>
    </row>
    <row r="1620" spans="1:2" x14ac:dyDescent="0.25">
      <c r="A1620" s="3"/>
      <c r="B1620" s="116"/>
    </row>
    <row r="1621" spans="1:2" x14ac:dyDescent="0.25">
      <c r="A1621" s="3"/>
      <c r="B1621" s="116"/>
    </row>
    <row r="1622" spans="1:2" x14ac:dyDescent="0.25">
      <c r="A1622" s="3"/>
      <c r="B1622" s="116"/>
    </row>
    <row r="1623" spans="1:2" x14ac:dyDescent="0.25">
      <c r="A1623" s="3"/>
      <c r="B1623" s="116"/>
    </row>
    <row r="1624" spans="1:2" x14ac:dyDescent="0.25">
      <c r="A1624" s="3"/>
      <c r="B1624" s="116"/>
    </row>
    <row r="1625" spans="1:2" x14ac:dyDescent="0.25">
      <c r="A1625" s="3"/>
      <c r="B1625" s="116"/>
    </row>
    <row r="1626" spans="1:2" x14ac:dyDescent="0.25">
      <c r="A1626" s="3"/>
      <c r="B1626" s="116"/>
    </row>
    <row r="1627" spans="1:2" x14ac:dyDescent="0.25">
      <c r="A1627" s="3"/>
      <c r="B1627" s="116"/>
    </row>
    <row r="1628" spans="1:2" x14ac:dyDescent="0.25">
      <c r="A1628" s="3"/>
      <c r="B1628" s="116"/>
    </row>
    <row r="1629" spans="1:2" x14ac:dyDescent="0.25">
      <c r="A1629" s="3"/>
      <c r="B1629" s="116"/>
    </row>
    <row r="1630" spans="1:2" x14ac:dyDescent="0.25">
      <c r="A1630" s="3"/>
      <c r="B1630" s="116"/>
    </row>
    <row r="1631" spans="1:2" x14ac:dyDescent="0.25">
      <c r="A1631" s="3"/>
      <c r="B1631" s="116"/>
    </row>
    <row r="1632" spans="1:2" x14ac:dyDescent="0.25">
      <c r="A1632" s="3"/>
      <c r="B1632" s="116"/>
    </row>
    <row r="1633" spans="1:2" x14ac:dyDescent="0.25">
      <c r="A1633" s="3"/>
      <c r="B1633" s="116"/>
    </row>
    <row r="1634" spans="1:2" x14ac:dyDescent="0.25">
      <c r="A1634" s="3"/>
      <c r="B1634" s="116"/>
    </row>
    <row r="1635" spans="1:2" x14ac:dyDescent="0.25">
      <c r="A1635" s="3"/>
      <c r="B1635" s="116"/>
    </row>
    <row r="1636" spans="1:2" x14ac:dyDescent="0.25">
      <c r="A1636" s="3"/>
      <c r="B1636" s="116"/>
    </row>
    <row r="1637" spans="1:2" x14ac:dyDescent="0.25">
      <c r="A1637" s="3"/>
      <c r="B1637" s="116"/>
    </row>
    <row r="1638" spans="1:2" x14ac:dyDescent="0.25">
      <c r="A1638" s="3"/>
      <c r="B1638" s="116"/>
    </row>
    <row r="1639" spans="1:2" x14ac:dyDescent="0.25">
      <c r="A1639" s="3"/>
      <c r="B1639" s="116"/>
    </row>
    <row r="1640" spans="1:2" x14ac:dyDescent="0.25">
      <c r="A1640" s="3"/>
      <c r="B1640" s="116"/>
    </row>
    <row r="1641" spans="1:2" x14ac:dyDescent="0.25">
      <c r="A1641" s="3"/>
      <c r="B1641" s="116"/>
    </row>
    <row r="1642" spans="1:2" x14ac:dyDescent="0.25">
      <c r="A1642" s="3"/>
      <c r="B1642" s="116"/>
    </row>
    <row r="1643" spans="1:2" x14ac:dyDescent="0.25">
      <c r="A1643" s="3"/>
      <c r="B1643" s="116"/>
    </row>
    <row r="1644" spans="1:2" x14ac:dyDescent="0.25">
      <c r="A1644" s="3"/>
      <c r="B1644" s="116"/>
    </row>
    <row r="1645" spans="1:2" x14ac:dyDescent="0.25">
      <c r="A1645" s="3"/>
      <c r="B1645" s="116"/>
    </row>
    <row r="1646" spans="1:2" x14ac:dyDescent="0.25">
      <c r="A1646" s="3"/>
      <c r="B1646" s="116"/>
    </row>
    <row r="1647" spans="1:2" x14ac:dyDescent="0.25">
      <c r="A1647" s="3"/>
      <c r="B1647" s="116"/>
    </row>
    <row r="1648" spans="1:2" x14ac:dyDescent="0.25">
      <c r="A1648" s="3"/>
      <c r="B1648" s="116"/>
    </row>
    <row r="1649" spans="1:2" x14ac:dyDescent="0.25">
      <c r="A1649" s="3"/>
      <c r="B1649" s="116"/>
    </row>
    <row r="1650" spans="1:2" x14ac:dyDescent="0.25">
      <c r="A1650" s="3"/>
      <c r="B1650" s="116"/>
    </row>
    <row r="1651" spans="1:2" x14ac:dyDescent="0.25">
      <c r="A1651" s="3"/>
      <c r="B1651" s="116"/>
    </row>
    <row r="1652" spans="1:2" x14ac:dyDescent="0.25">
      <c r="A1652" s="3"/>
      <c r="B1652" s="116"/>
    </row>
    <row r="1653" spans="1:2" x14ac:dyDescent="0.25">
      <c r="A1653" s="3"/>
      <c r="B1653" s="116"/>
    </row>
    <row r="1654" spans="1:2" x14ac:dyDescent="0.25">
      <c r="A1654" s="3"/>
      <c r="B1654" s="116"/>
    </row>
    <row r="1655" spans="1:2" x14ac:dyDescent="0.25">
      <c r="A1655" s="3"/>
      <c r="B1655" s="116"/>
    </row>
    <row r="1656" spans="1:2" x14ac:dyDescent="0.25">
      <c r="A1656" s="3"/>
      <c r="B1656" s="116"/>
    </row>
    <row r="1657" spans="1:2" x14ac:dyDescent="0.25">
      <c r="A1657" s="3"/>
      <c r="B1657" s="116"/>
    </row>
    <row r="1658" spans="1:2" x14ac:dyDescent="0.25">
      <c r="A1658" s="3"/>
      <c r="B1658" s="116"/>
    </row>
    <row r="1659" spans="1:2" x14ac:dyDescent="0.25">
      <c r="A1659" s="3"/>
      <c r="B1659" s="116"/>
    </row>
    <row r="1660" spans="1:2" x14ac:dyDescent="0.25">
      <c r="A1660" s="3"/>
      <c r="B1660" s="116"/>
    </row>
    <row r="1661" spans="1:2" x14ac:dyDescent="0.25">
      <c r="A1661" s="3"/>
      <c r="B1661" s="116"/>
    </row>
    <row r="1662" spans="1:2" x14ac:dyDescent="0.25">
      <c r="A1662" s="3"/>
      <c r="B1662" s="116"/>
    </row>
    <row r="1663" spans="1:2" x14ac:dyDescent="0.25">
      <c r="A1663" s="3"/>
      <c r="B1663" s="116"/>
    </row>
    <row r="1664" spans="1:2" x14ac:dyDescent="0.25">
      <c r="A1664" s="3"/>
      <c r="B1664" s="116"/>
    </row>
    <row r="1665" spans="1:2" x14ac:dyDescent="0.25">
      <c r="A1665" s="3"/>
      <c r="B1665" s="116"/>
    </row>
    <row r="1666" spans="1:2" x14ac:dyDescent="0.25">
      <c r="A1666" s="3"/>
      <c r="B1666" s="116"/>
    </row>
    <row r="1667" spans="1:2" x14ac:dyDescent="0.25">
      <c r="A1667" s="3"/>
      <c r="B1667" s="116"/>
    </row>
    <row r="1668" spans="1:2" x14ac:dyDescent="0.25">
      <c r="A1668" s="3"/>
      <c r="B1668" s="116"/>
    </row>
    <row r="1669" spans="1:2" x14ac:dyDescent="0.25">
      <c r="A1669" s="3"/>
      <c r="B1669" s="116"/>
    </row>
    <row r="1670" spans="1:2" x14ac:dyDescent="0.25">
      <c r="A1670" s="3"/>
      <c r="B1670" s="116"/>
    </row>
    <row r="1671" spans="1:2" x14ac:dyDescent="0.25">
      <c r="A1671" s="3"/>
      <c r="B1671" s="116"/>
    </row>
    <row r="1672" spans="1:2" x14ac:dyDescent="0.25">
      <c r="A1672" s="3"/>
      <c r="B1672" s="116"/>
    </row>
    <row r="1673" spans="1:2" x14ac:dyDescent="0.25">
      <c r="A1673" s="3"/>
      <c r="B1673" s="116"/>
    </row>
    <row r="1674" spans="1:2" x14ac:dyDescent="0.25">
      <c r="A1674" s="3"/>
      <c r="B1674" s="116"/>
    </row>
    <row r="1675" spans="1:2" x14ac:dyDescent="0.25">
      <c r="A1675" s="3"/>
      <c r="B1675" s="116"/>
    </row>
    <row r="1676" spans="1:2" x14ac:dyDescent="0.25">
      <c r="A1676" s="3"/>
      <c r="B1676" s="116"/>
    </row>
    <row r="1677" spans="1:2" x14ac:dyDescent="0.25">
      <c r="A1677" s="3"/>
      <c r="B1677" s="116"/>
    </row>
    <row r="1678" spans="1:2" x14ac:dyDescent="0.25">
      <c r="A1678" s="3"/>
      <c r="B1678" s="116"/>
    </row>
    <row r="1679" spans="1:2" x14ac:dyDescent="0.25">
      <c r="A1679" s="3"/>
      <c r="B1679" s="116"/>
    </row>
    <row r="1680" spans="1:2" x14ac:dyDescent="0.25">
      <c r="A1680" s="3"/>
      <c r="B1680" s="116"/>
    </row>
    <row r="1681" spans="1:2" x14ac:dyDescent="0.25">
      <c r="A1681" s="3"/>
      <c r="B1681" s="116"/>
    </row>
    <row r="1682" spans="1:2" x14ac:dyDescent="0.25">
      <c r="A1682" s="3"/>
      <c r="B1682" s="116"/>
    </row>
    <row r="1683" spans="1:2" x14ac:dyDescent="0.25">
      <c r="A1683" s="3"/>
      <c r="B1683" s="116"/>
    </row>
    <row r="1684" spans="1:2" x14ac:dyDescent="0.25">
      <c r="A1684" s="3"/>
      <c r="B1684" s="116"/>
    </row>
    <row r="1685" spans="1:2" x14ac:dyDescent="0.25">
      <c r="A1685" s="3"/>
      <c r="B1685" s="116"/>
    </row>
    <row r="1686" spans="1:2" x14ac:dyDescent="0.25">
      <c r="A1686" s="3"/>
      <c r="B1686" s="116"/>
    </row>
    <row r="1687" spans="1:2" x14ac:dyDescent="0.25">
      <c r="A1687" s="3"/>
      <c r="B1687" s="116"/>
    </row>
    <row r="1688" spans="1:2" x14ac:dyDescent="0.25">
      <c r="A1688" s="2"/>
      <c r="B1688" s="116"/>
    </row>
    <row r="1689" spans="1:2" x14ac:dyDescent="0.25">
      <c r="A1689" s="2"/>
      <c r="B1689" s="116"/>
    </row>
    <row r="1690" spans="1:2" x14ac:dyDescent="0.25">
      <c r="A1690" s="2"/>
      <c r="B1690" s="116"/>
    </row>
    <row r="1691" spans="1:2" x14ac:dyDescent="0.25">
      <c r="A1691" s="2"/>
      <c r="B1691" s="116"/>
    </row>
    <row r="1692" spans="1:2" x14ac:dyDescent="0.25">
      <c r="A1692" s="2"/>
      <c r="B1692" s="116"/>
    </row>
    <row r="1693" spans="1:2" x14ac:dyDescent="0.25">
      <c r="A1693" s="2"/>
      <c r="B1693" s="116"/>
    </row>
    <row r="1694" spans="1:2" x14ac:dyDescent="0.25">
      <c r="A1694" s="2"/>
      <c r="B1694" s="116"/>
    </row>
    <row r="1695" spans="1:2" x14ac:dyDescent="0.25">
      <c r="A1695" s="2"/>
      <c r="B1695" s="116"/>
    </row>
    <row r="1696" spans="1:2" x14ac:dyDescent="0.25">
      <c r="A1696" s="2"/>
      <c r="B1696" s="116"/>
    </row>
    <row r="1697" spans="1:2" x14ac:dyDescent="0.25">
      <c r="A1697" s="2"/>
      <c r="B1697" s="116"/>
    </row>
    <row r="1698" spans="1:2" x14ac:dyDescent="0.25">
      <c r="A1698" s="2"/>
      <c r="B1698" s="116"/>
    </row>
    <row r="1699" spans="1:2" x14ac:dyDescent="0.25">
      <c r="A1699" s="2"/>
      <c r="B1699" s="116"/>
    </row>
    <row r="1700" spans="1:2" x14ac:dyDescent="0.25">
      <c r="A1700" s="2"/>
      <c r="B1700" s="116"/>
    </row>
    <row r="1701" spans="1:2" x14ac:dyDescent="0.25">
      <c r="A1701" s="2"/>
      <c r="B1701" s="116"/>
    </row>
    <row r="1702" spans="1:2" x14ac:dyDescent="0.25">
      <c r="A1702" s="2"/>
      <c r="B1702" s="116"/>
    </row>
    <row r="1703" spans="1:2" x14ac:dyDescent="0.25">
      <c r="A1703" s="2"/>
      <c r="B1703" s="116"/>
    </row>
    <row r="1704" spans="1:2" x14ac:dyDescent="0.25">
      <c r="A1704" s="2"/>
      <c r="B1704" s="116"/>
    </row>
    <row r="1705" spans="1:2" x14ac:dyDescent="0.25">
      <c r="A1705" s="2"/>
      <c r="B1705" s="116"/>
    </row>
    <row r="1706" spans="1:2" x14ac:dyDescent="0.25">
      <c r="A1706" s="2"/>
      <c r="B1706" s="116"/>
    </row>
    <row r="1707" spans="1:2" x14ac:dyDescent="0.25">
      <c r="A1707" s="2"/>
      <c r="B1707" s="116"/>
    </row>
    <row r="1708" spans="1:2" x14ac:dyDescent="0.25">
      <c r="A1708" s="2"/>
      <c r="B1708" s="116"/>
    </row>
    <row r="1709" spans="1:2" x14ac:dyDescent="0.25">
      <c r="A1709" s="2"/>
      <c r="B1709" s="116"/>
    </row>
    <row r="1710" spans="1:2" x14ac:dyDescent="0.25">
      <c r="A1710" s="2"/>
      <c r="B1710" s="116"/>
    </row>
    <row r="1711" spans="1:2" x14ac:dyDescent="0.25">
      <c r="A1711" s="2"/>
      <c r="B1711" s="116"/>
    </row>
    <row r="1712" spans="1:2" x14ac:dyDescent="0.25">
      <c r="A1712" s="2"/>
      <c r="B1712" s="116"/>
    </row>
    <row r="1713" spans="1:2" x14ac:dyDescent="0.25">
      <c r="A1713" s="2"/>
      <c r="B1713" s="116"/>
    </row>
    <row r="1714" spans="1:2" x14ac:dyDescent="0.25">
      <c r="A1714" s="2"/>
      <c r="B1714" s="116"/>
    </row>
    <row r="1715" spans="1:2" x14ac:dyDescent="0.25">
      <c r="A1715" s="2"/>
      <c r="B1715" s="116"/>
    </row>
    <row r="1716" spans="1:2" x14ac:dyDescent="0.25">
      <c r="A1716" s="2"/>
      <c r="B1716" s="116"/>
    </row>
    <row r="1717" spans="1:2" x14ac:dyDescent="0.25">
      <c r="A1717" s="2"/>
      <c r="B1717" s="116"/>
    </row>
    <row r="1718" spans="1:2" x14ac:dyDescent="0.25">
      <c r="A1718" s="2"/>
      <c r="B1718" s="116"/>
    </row>
    <row r="1719" spans="1:2" x14ac:dyDescent="0.25">
      <c r="A1719" s="2"/>
      <c r="B1719" s="116"/>
    </row>
    <row r="1720" spans="1:2" x14ac:dyDescent="0.25">
      <c r="A1720" s="2"/>
      <c r="B1720" s="116"/>
    </row>
    <row r="1721" spans="1:2" x14ac:dyDescent="0.25">
      <c r="A1721" s="2"/>
      <c r="B1721" s="116"/>
    </row>
    <row r="1722" spans="1:2" x14ac:dyDescent="0.25">
      <c r="A1722" s="2"/>
      <c r="B1722" s="116"/>
    </row>
    <row r="1723" spans="1:2" x14ac:dyDescent="0.25">
      <c r="A1723" s="2"/>
      <c r="B1723" s="116"/>
    </row>
    <row r="1724" spans="1:2" x14ac:dyDescent="0.25">
      <c r="A1724" s="2"/>
      <c r="B1724" s="116"/>
    </row>
    <row r="1725" spans="1:2" x14ac:dyDescent="0.25">
      <c r="A1725" s="2"/>
      <c r="B1725" s="116"/>
    </row>
    <row r="1726" spans="1:2" x14ac:dyDescent="0.25">
      <c r="A1726" s="2"/>
      <c r="B1726" s="116"/>
    </row>
    <row r="1727" spans="1:2" x14ac:dyDescent="0.25">
      <c r="A1727" s="2"/>
      <c r="B1727" s="116"/>
    </row>
    <row r="1728" spans="1:2" x14ac:dyDescent="0.25">
      <c r="A1728" s="2"/>
      <c r="B1728" s="116"/>
    </row>
    <row r="1729" spans="1:2" x14ac:dyDescent="0.25">
      <c r="A1729" s="2"/>
      <c r="B1729" s="116"/>
    </row>
    <row r="1730" spans="1:2" x14ac:dyDescent="0.25">
      <c r="A1730" s="2"/>
      <c r="B1730" s="116"/>
    </row>
    <row r="1731" spans="1:2" x14ac:dyDescent="0.25">
      <c r="A1731" s="2"/>
      <c r="B1731" s="116"/>
    </row>
    <row r="1732" spans="1:2" x14ac:dyDescent="0.25">
      <c r="A1732" s="2"/>
      <c r="B1732" s="116"/>
    </row>
    <row r="1733" spans="1:2" x14ac:dyDescent="0.25">
      <c r="A1733" s="2"/>
      <c r="B1733" s="116"/>
    </row>
    <row r="1734" spans="1:2" x14ac:dyDescent="0.25">
      <c r="A1734" s="2"/>
      <c r="B1734" s="116"/>
    </row>
    <row r="1735" spans="1:2" x14ac:dyDescent="0.25">
      <c r="A1735" s="2"/>
      <c r="B1735" s="116"/>
    </row>
    <row r="1736" spans="1:2" x14ac:dyDescent="0.25">
      <c r="A1736" s="2"/>
      <c r="B1736" s="116"/>
    </row>
    <row r="1737" spans="1:2" x14ac:dyDescent="0.25">
      <c r="A1737" s="2"/>
      <c r="B1737" s="116"/>
    </row>
    <row r="1738" spans="1:2" x14ac:dyDescent="0.25">
      <c r="A1738" s="2"/>
      <c r="B1738" s="116"/>
    </row>
    <row r="1739" spans="1:2" x14ac:dyDescent="0.25">
      <c r="A1739" s="2"/>
      <c r="B1739" s="116"/>
    </row>
    <row r="1740" spans="1:2" x14ac:dyDescent="0.25">
      <c r="A1740" s="2"/>
      <c r="B1740" s="116"/>
    </row>
    <row r="1741" spans="1:2" x14ac:dyDescent="0.25">
      <c r="A1741" s="2"/>
      <c r="B1741" s="116"/>
    </row>
    <row r="1742" spans="1:2" x14ac:dyDescent="0.25">
      <c r="A1742" s="2"/>
      <c r="B1742" s="116"/>
    </row>
    <row r="1743" spans="1:2" x14ac:dyDescent="0.25">
      <c r="A1743" s="2"/>
      <c r="B1743" s="116"/>
    </row>
    <row r="1744" spans="1:2" x14ac:dyDescent="0.25">
      <c r="A1744" s="2"/>
      <c r="B1744" s="116"/>
    </row>
    <row r="1745" spans="1:2" x14ac:dyDescent="0.25">
      <c r="A1745" s="2"/>
      <c r="B1745" s="116"/>
    </row>
    <row r="1746" spans="1:2" x14ac:dyDescent="0.25">
      <c r="A1746" s="2"/>
      <c r="B1746" s="116"/>
    </row>
    <row r="1747" spans="1:2" x14ac:dyDescent="0.25">
      <c r="A1747" s="2"/>
      <c r="B1747" s="116"/>
    </row>
    <row r="1748" spans="1:2" x14ac:dyDescent="0.25">
      <c r="A1748" s="2"/>
      <c r="B1748" s="116"/>
    </row>
    <row r="1749" spans="1:2" x14ac:dyDescent="0.25">
      <c r="A1749" s="2"/>
      <c r="B1749" s="116"/>
    </row>
    <row r="1750" spans="1:2" x14ac:dyDescent="0.25">
      <c r="A1750" s="2"/>
      <c r="B1750" s="116"/>
    </row>
    <row r="1751" spans="1:2" x14ac:dyDescent="0.25">
      <c r="A1751" s="2"/>
      <c r="B1751" s="116"/>
    </row>
    <row r="1752" spans="1:2" x14ac:dyDescent="0.25">
      <c r="A1752" s="2"/>
      <c r="B1752" s="116"/>
    </row>
    <row r="1753" spans="1:2" x14ac:dyDescent="0.25">
      <c r="A1753" s="2"/>
      <c r="B1753" s="116"/>
    </row>
    <row r="1754" spans="1:2" x14ac:dyDescent="0.25">
      <c r="A1754" s="2"/>
      <c r="B1754" s="116"/>
    </row>
    <row r="1755" spans="1:2" x14ac:dyDescent="0.25">
      <c r="A1755" s="2"/>
      <c r="B1755" s="116"/>
    </row>
    <row r="1756" spans="1:2" x14ac:dyDescent="0.25">
      <c r="A1756" s="2"/>
      <c r="B1756" s="116"/>
    </row>
    <row r="1757" spans="1:2" x14ac:dyDescent="0.25">
      <c r="A1757" s="2"/>
      <c r="B1757" s="116"/>
    </row>
    <row r="1758" spans="1:2" x14ac:dyDescent="0.25">
      <c r="A1758" s="2"/>
      <c r="B1758" s="116"/>
    </row>
    <row r="1759" spans="1:2" x14ac:dyDescent="0.25">
      <c r="A1759" s="2"/>
      <c r="B1759" s="116"/>
    </row>
    <row r="1760" spans="1:2" x14ac:dyDescent="0.25">
      <c r="A1760" s="2"/>
      <c r="B1760" s="116"/>
    </row>
    <row r="1761" spans="1:2" x14ac:dyDescent="0.25">
      <c r="A1761" s="2"/>
      <c r="B1761" s="116"/>
    </row>
    <row r="1762" spans="1:2" x14ac:dyDescent="0.25">
      <c r="A1762" s="2"/>
      <c r="B1762" s="116"/>
    </row>
    <row r="1763" spans="1:2" x14ac:dyDescent="0.25">
      <c r="A1763" s="2"/>
      <c r="B1763" s="116"/>
    </row>
    <row r="1764" spans="1:2" x14ac:dyDescent="0.25">
      <c r="A1764" s="2"/>
      <c r="B1764" s="116"/>
    </row>
    <row r="1765" spans="1:2" x14ac:dyDescent="0.25">
      <c r="A1765" s="2"/>
      <c r="B1765" s="116"/>
    </row>
    <row r="1766" spans="1:2" x14ac:dyDescent="0.25">
      <c r="A1766" s="2"/>
      <c r="B1766" s="116"/>
    </row>
    <row r="1767" spans="1:2" x14ac:dyDescent="0.25">
      <c r="A1767" s="2"/>
      <c r="B1767" s="116"/>
    </row>
    <row r="1768" spans="1:2" x14ac:dyDescent="0.25">
      <c r="A1768" s="2"/>
      <c r="B1768" s="116"/>
    </row>
    <row r="1769" spans="1:2" x14ac:dyDescent="0.25">
      <c r="A1769" s="2"/>
      <c r="B1769" s="116"/>
    </row>
    <row r="1770" spans="1:2" x14ac:dyDescent="0.25">
      <c r="A1770" s="2"/>
      <c r="B1770" s="116"/>
    </row>
    <row r="1771" spans="1:2" x14ac:dyDescent="0.25">
      <c r="A1771" s="2"/>
      <c r="B1771" s="116"/>
    </row>
    <row r="1772" spans="1:2" x14ac:dyDescent="0.25">
      <c r="A1772" s="2"/>
      <c r="B1772" s="116"/>
    </row>
    <row r="1773" spans="1:2" x14ac:dyDescent="0.25">
      <c r="A1773" s="2"/>
      <c r="B1773" s="116"/>
    </row>
    <row r="1774" spans="1:2" x14ac:dyDescent="0.25">
      <c r="A1774" s="2"/>
      <c r="B1774" s="116"/>
    </row>
    <row r="1775" spans="1:2" x14ac:dyDescent="0.25">
      <c r="A1775" s="3"/>
      <c r="B1775" s="116"/>
    </row>
    <row r="1776" spans="1:2" x14ac:dyDescent="0.25">
      <c r="A1776" s="3"/>
      <c r="B1776" s="116"/>
    </row>
    <row r="1777" spans="1:2" x14ac:dyDescent="0.25">
      <c r="A1777" s="3"/>
      <c r="B1777" s="116"/>
    </row>
    <row r="1778" spans="1:2" x14ac:dyDescent="0.25">
      <c r="A1778" s="3"/>
      <c r="B1778" s="116"/>
    </row>
    <row r="1779" spans="1:2" x14ac:dyDescent="0.25">
      <c r="A1779" s="3"/>
      <c r="B1779" s="116"/>
    </row>
    <row r="1780" spans="1:2" x14ac:dyDescent="0.25">
      <c r="A1780" s="3"/>
      <c r="B1780" s="116"/>
    </row>
    <row r="1781" spans="1:2" x14ac:dyDescent="0.25">
      <c r="A1781" s="3"/>
      <c r="B1781" s="116"/>
    </row>
    <row r="1782" spans="1:2" x14ac:dyDescent="0.25">
      <c r="A1782" s="3"/>
      <c r="B1782" s="116"/>
    </row>
    <row r="1783" spans="1:2" x14ac:dyDescent="0.25">
      <c r="A1783" s="3"/>
      <c r="B1783" s="116"/>
    </row>
    <row r="1784" spans="1:2" x14ac:dyDescent="0.25">
      <c r="A1784" s="3"/>
      <c r="B1784" s="116"/>
    </row>
    <row r="1785" spans="1:2" x14ac:dyDescent="0.25">
      <c r="A1785" s="3"/>
      <c r="B1785" s="116"/>
    </row>
    <row r="1786" spans="1:2" x14ac:dyDescent="0.25">
      <c r="A1786" s="6"/>
      <c r="B1786" s="116"/>
    </row>
    <row r="1787" spans="1:2" x14ac:dyDescent="0.25">
      <c r="A1787" s="3"/>
      <c r="B1787" s="116"/>
    </row>
    <row r="1788" spans="1:2" x14ac:dyDescent="0.25">
      <c r="A1788" s="3"/>
      <c r="B1788" s="116"/>
    </row>
    <row r="1789" spans="1:2" x14ac:dyDescent="0.25">
      <c r="A1789" s="3"/>
      <c r="B1789" s="116"/>
    </row>
    <row r="1790" spans="1:2" x14ac:dyDescent="0.25">
      <c r="A1790" s="3"/>
      <c r="B1790" s="116"/>
    </row>
    <row r="1791" spans="1:2" x14ac:dyDescent="0.25">
      <c r="A1791" s="3"/>
      <c r="B1791" s="116"/>
    </row>
    <row r="1792" spans="1:2" x14ac:dyDescent="0.25">
      <c r="A1792" s="3"/>
      <c r="B1792" s="116"/>
    </row>
    <row r="1793" spans="1:2" x14ac:dyDescent="0.25">
      <c r="A1793" s="3"/>
      <c r="B1793" s="116"/>
    </row>
    <row r="1794" spans="1:2" x14ac:dyDescent="0.25">
      <c r="A1794" s="3"/>
      <c r="B1794" s="116"/>
    </row>
    <row r="1795" spans="1:2" x14ac:dyDescent="0.25">
      <c r="A1795" s="3"/>
      <c r="B1795" s="116"/>
    </row>
    <row r="1796" spans="1:2" x14ac:dyDescent="0.25">
      <c r="A1796" s="3"/>
      <c r="B1796" s="116"/>
    </row>
    <row r="1797" spans="1:2" x14ac:dyDescent="0.25">
      <c r="A1797" s="3"/>
      <c r="B1797" s="116"/>
    </row>
    <row r="1798" spans="1:2" x14ac:dyDescent="0.25">
      <c r="A1798" s="3"/>
      <c r="B1798" s="116"/>
    </row>
    <row r="1799" spans="1:2" x14ac:dyDescent="0.25">
      <c r="A1799" s="3"/>
      <c r="B1799" s="116"/>
    </row>
    <row r="1800" spans="1:2" x14ac:dyDescent="0.25">
      <c r="A1800" s="3"/>
      <c r="B1800" s="116"/>
    </row>
    <row r="1801" spans="1:2" x14ac:dyDescent="0.25">
      <c r="A1801" s="3"/>
      <c r="B1801" s="116"/>
    </row>
    <row r="1802" spans="1:2" x14ac:dyDescent="0.25">
      <c r="A1802" s="3"/>
      <c r="B1802" s="116"/>
    </row>
    <row r="1803" spans="1:2" x14ac:dyDescent="0.25">
      <c r="A1803" s="3"/>
      <c r="B1803" s="116"/>
    </row>
    <row r="1804" spans="1:2" x14ac:dyDescent="0.25">
      <c r="A1804" s="3"/>
      <c r="B1804" s="116"/>
    </row>
    <row r="1805" spans="1:2" x14ac:dyDescent="0.25">
      <c r="A1805" s="3"/>
      <c r="B1805" s="116"/>
    </row>
    <row r="1806" spans="1:2" x14ac:dyDescent="0.25">
      <c r="A1806" s="3"/>
      <c r="B1806" s="116"/>
    </row>
    <row r="1807" spans="1:2" x14ac:dyDescent="0.25">
      <c r="A1807" s="3"/>
      <c r="B1807" s="116"/>
    </row>
    <row r="1808" spans="1:2" x14ac:dyDescent="0.25">
      <c r="A1808" s="3"/>
      <c r="B1808" s="116"/>
    </row>
    <row r="1809" spans="1:2" x14ac:dyDescent="0.25">
      <c r="A1809" s="3"/>
      <c r="B1809" s="116"/>
    </row>
    <row r="1810" spans="1:2" x14ac:dyDescent="0.25">
      <c r="A1810" s="3"/>
      <c r="B1810" s="116"/>
    </row>
    <row r="1811" spans="1:2" x14ac:dyDescent="0.25">
      <c r="A1811" s="3"/>
      <c r="B1811" s="116"/>
    </row>
    <row r="1812" spans="1:2" x14ac:dyDescent="0.25">
      <c r="A1812" s="3"/>
      <c r="B1812" s="116"/>
    </row>
    <row r="1813" spans="1:2" x14ac:dyDescent="0.25">
      <c r="A1813" s="3"/>
      <c r="B1813" s="116"/>
    </row>
    <row r="1814" spans="1:2" x14ac:dyDescent="0.25">
      <c r="A1814" s="3"/>
      <c r="B1814" s="116"/>
    </row>
    <row r="1815" spans="1:2" x14ac:dyDescent="0.25">
      <c r="A1815" s="3"/>
      <c r="B1815" s="116"/>
    </row>
    <row r="1816" spans="1:2" x14ac:dyDescent="0.25">
      <c r="A1816" s="3"/>
      <c r="B1816" s="116"/>
    </row>
    <row r="1817" spans="1:2" x14ac:dyDescent="0.25">
      <c r="A1817" s="3"/>
      <c r="B1817" s="116"/>
    </row>
    <row r="1818" spans="1:2" x14ac:dyDescent="0.25">
      <c r="A1818" s="3"/>
      <c r="B1818" s="116"/>
    </row>
    <row r="1819" spans="1:2" x14ac:dyDescent="0.25">
      <c r="A1819" s="3"/>
      <c r="B1819" s="116"/>
    </row>
    <row r="1820" spans="1:2" x14ac:dyDescent="0.25">
      <c r="A1820" s="3"/>
      <c r="B1820" s="116"/>
    </row>
    <row r="1821" spans="1:2" x14ac:dyDescent="0.25">
      <c r="A1821" s="3"/>
      <c r="B1821" s="116"/>
    </row>
    <row r="1822" spans="1:2" x14ac:dyDescent="0.25">
      <c r="A1822" s="3"/>
      <c r="B1822" s="116"/>
    </row>
    <row r="1823" spans="1:2" x14ac:dyDescent="0.25">
      <c r="A1823" s="3"/>
      <c r="B1823" s="116"/>
    </row>
    <row r="1824" spans="1:2" x14ac:dyDescent="0.25">
      <c r="A1824" s="3"/>
      <c r="B1824" s="116"/>
    </row>
    <row r="1825" spans="1:2" x14ac:dyDescent="0.25">
      <c r="A1825" s="3"/>
      <c r="B1825" s="116"/>
    </row>
    <row r="1826" spans="1:2" x14ac:dyDescent="0.25">
      <c r="A1826" s="3"/>
      <c r="B1826" s="116"/>
    </row>
    <row r="1827" spans="1:2" x14ac:dyDescent="0.25">
      <c r="A1827" s="3"/>
      <c r="B1827" s="116"/>
    </row>
    <row r="1828" spans="1:2" x14ac:dyDescent="0.25">
      <c r="A1828" s="3"/>
      <c r="B1828" s="116"/>
    </row>
    <row r="1829" spans="1:2" x14ac:dyDescent="0.25">
      <c r="A1829" s="3"/>
      <c r="B1829" s="116"/>
    </row>
    <row r="1830" spans="1:2" x14ac:dyDescent="0.25">
      <c r="A1830" s="3"/>
      <c r="B1830" s="116"/>
    </row>
    <row r="1831" spans="1:2" x14ac:dyDescent="0.25">
      <c r="A1831" s="3"/>
      <c r="B1831" s="116"/>
    </row>
    <row r="1832" spans="1:2" x14ac:dyDescent="0.25">
      <c r="A1832" s="3"/>
      <c r="B1832" s="116"/>
    </row>
    <row r="1833" spans="1:2" x14ac:dyDescent="0.25">
      <c r="A1833" s="3"/>
      <c r="B1833" s="116"/>
    </row>
    <row r="1834" spans="1:2" x14ac:dyDescent="0.25">
      <c r="A1834" s="3"/>
      <c r="B1834" s="116"/>
    </row>
    <row r="1835" spans="1:2" x14ac:dyDescent="0.25">
      <c r="A1835" s="3"/>
      <c r="B1835" s="116"/>
    </row>
    <row r="1836" spans="1:2" x14ac:dyDescent="0.25">
      <c r="A1836" s="3"/>
      <c r="B1836" s="116"/>
    </row>
    <row r="1837" spans="1:2" x14ac:dyDescent="0.25">
      <c r="A1837" s="3"/>
      <c r="B1837" s="116"/>
    </row>
    <row r="1838" spans="1:2" x14ac:dyDescent="0.25">
      <c r="A1838" s="3"/>
      <c r="B1838" s="116"/>
    </row>
    <row r="1839" spans="1:2" x14ac:dyDescent="0.25">
      <c r="A1839" s="3"/>
      <c r="B1839" s="116"/>
    </row>
    <row r="1840" spans="1:2" x14ac:dyDescent="0.25">
      <c r="A1840" s="3"/>
      <c r="B1840" s="116"/>
    </row>
    <row r="1841" spans="1:2" x14ac:dyDescent="0.25">
      <c r="A1841" s="3"/>
      <c r="B1841" s="116"/>
    </row>
    <row r="1842" spans="1:2" x14ac:dyDescent="0.25">
      <c r="A1842" s="3"/>
      <c r="B1842" s="116"/>
    </row>
    <row r="1843" spans="1:2" x14ac:dyDescent="0.25">
      <c r="A1843" s="3"/>
      <c r="B1843" s="116"/>
    </row>
    <row r="1844" spans="1:2" x14ac:dyDescent="0.25">
      <c r="A1844" s="3"/>
      <c r="B1844" s="116"/>
    </row>
    <row r="1845" spans="1:2" x14ac:dyDescent="0.25">
      <c r="A1845" s="3"/>
      <c r="B1845" s="116"/>
    </row>
    <row r="1846" spans="1:2" x14ac:dyDescent="0.25">
      <c r="A1846" s="3"/>
      <c r="B1846" s="116"/>
    </row>
    <row r="1847" spans="1:2" x14ac:dyDescent="0.25">
      <c r="A1847" s="3"/>
      <c r="B1847" s="116"/>
    </row>
    <row r="1848" spans="1:2" x14ac:dyDescent="0.25">
      <c r="A1848" s="3"/>
      <c r="B1848" s="116"/>
    </row>
    <row r="1849" spans="1:2" x14ac:dyDescent="0.25">
      <c r="A1849" s="3"/>
      <c r="B1849" s="116"/>
    </row>
    <row r="1850" spans="1:2" x14ac:dyDescent="0.25">
      <c r="A1850" s="3"/>
      <c r="B1850" s="116"/>
    </row>
    <row r="1851" spans="1:2" x14ac:dyDescent="0.25">
      <c r="A1851" s="3"/>
      <c r="B1851" s="116"/>
    </row>
    <row r="1852" spans="1:2" x14ac:dyDescent="0.25">
      <c r="A1852" s="3"/>
      <c r="B1852" s="116"/>
    </row>
    <row r="1853" spans="1:2" x14ac:dyDescent="0.25">
      <c r="A1853" s="3"/>
      <c r="B1853" s="116"/>
    </row>
    <row r="1854" spans="1:2" x14ac:dyDescent="0.25">
      <c r="A1854" s="3"/>
      <c r="B1854" s="116"/>
    </row>
    <row r="1855" spans="1:2" x14ac:dyDescent="0.25">
      <c r="A1855" s="3"/>
      <c r="B1855" s="116"/>
    </row>
    <row r="1856" spans="1:2" x14ac:dyDescent="0.25">
      <c r="A1856" s="3"/>
      <c r="B1856" s="116"/>
    </row>
    <row r="1857" spans="1:2" x14ac:dyDescent="0.25">
      <c r="A1857" s="3"/>
      <c r="B1857" s="116"/>
    </row>
    <row r="1858" spans="1:2" x14ac:dyDescent="0.25">
      <c r="A1858" s="3"/>
      <c r="B1858" s="116"/>
    </row>
    <row r="1859" spans="1:2" x14ac:dyDescent="0.25">
      <c r="A1859" s="3"/>
      <c r="B1859" s="116"/>
    </row>
    <row r="1860" spans="1:2" x14ac:dyDescent="0.25">
      <c r="A1860" s="3"/>
      <c r="B1860" s="116"/>
    </row>
    <row r="1861" spans="1:2" x14ac:dyDescent="0.25">
      <c r="A1861" s="3"/>
      <c r="B1861" s="116"/>
    </row>
    <row r="1862" spans="1:2" x14ac:dyDescent="0.25">
      <c r="A1862" s="3"/>
      <c r="B1862" s="116"/>
    </row>
    <row r="1863" spans="1:2" x14ac:dyDescent="0.25">
      <c r="A1863" s="3"/>
      <c r="B1863" s="116"/>
    </row>
    <row r="1864" spans="1:2" x14ac:dyDescent="0.25">
      <c r="A1864" s="3"/>
      <c r="B1864" s="116"/>
    </row>
    <row r="1865" spans="1:2" x14ac:dyDescent="0.25">
      <c r="A1865" s="3"/>
      <c r="B1865" s="116"/>
    </row>
    <row r="1866" spans="1:2" x14ac:dyDescent="0.25">
      <c r="A1866" s="3"/>
      <c r="B1866" s="116"/>
    </row>
    <row r="1867" spans="1:2" x14ac:dyDescent="0.25">
      <c r="A1867" s="3"/>
      <c r="B1867" s="116"/>
    </row>
    <row r="1868" spans="1:2" x14ac:dyDescent="0.25">
      <c r="A1868" s="3"/>
      <c r="B1868" s="116"/>
    </row>
    <row r="1869" spans="1:2" x14ac:dyDescent="0.25">
      <c r="A1869" s="2"/>
      <c r="B1869" s="116"/>
    </row>
    <row r="1870" spans="1:2" x14ac:dyDescent="0.25">
      <c r="A1870" s="2"/>
      <c r="B1870" s="116"/>
    </row>
    <row r="1871" spans="1:2" x14ac:dyDescent="0.25">
      <c r="A1871" s="2"/>
      <c r="B1871" s="116"/>
    </row>
    <row r="1872" spans="1:2" x14ac:dyDescent="0.25">
      <c r="A1872" s="2"/>
      <c r="B1872" s="116"/>
    </row>
    <row r="1873" spans="1:2" x14ac:dyDescent="0.25">
      <c r="A1873" s="2"/>
      <c r="B1873" s="116"/>
    </row>
    <row r="1874" spans="1:2" x14ac:dyDescent="0.25">
      <c r="A1874" s="2"/>
      <c r="B1874" s="116"/>
    </row>
    <row r="1875" spans="1:2" x14ac:dyDescent="0.25">
      <c r="A1875" s="2"/>
      <c r="B1875" s="116"/>
    </row>
    <row r="1876" spans="1:2" x14ac:dyDescent="0.25">
      <c r="A1876" s="2"/>
      <c r="B1876" s="116"/>
    </row>
    <row r="1877" spans="1:2" x14ac:dyDescent="0.25">
      <c r="A1877" s="2"/>
      <c r="B1877" s="116"/>
    </row>
    <row r="1878" spans="1:2" x14ac:dyDescent="0.25">
      <c r="A1878" s="2"/>
      <c r="B1878" s="116"/>
    </row>
    <row r="1879" spans="1:2" x14ac:dyDescent="0.25">
      <c r="A1879" s="2"/>
      <c r="B1879" s="116"/>
    </row>
    <row r="1880" spans="1:2" x14ac:dyDescent="0.25">
      <c r="A1880" s="2"/>
      <c r="B1880" s="116"/>
    </row>
    <row r="1881" spans="1:2" x14ac:dyDescent="0.25">
      <c r="A1881" s="2"/>
      <c r="B1881" s="116"/>
    </row>
    <row r="1882" spans="1:2" x14ac:dyDescent="0.25">
      <c r="A1882" s="2"/>
      <c r="B1882" s="116"/>
    </row>
    <row r="1883" spans="1:2" x14ac:dyDescent="0.25">
      <c r="A1883" s="2"/>
      <c r="B1883" s="116"/>
    </row>
    <row r="1884" spans="1:2" x14ac:dyDescent="0.25">
      <c r="A1884" s="2"/>
      <c r="B1884" s="116"/>
    </row>
    <row r="1885" spans="1:2" x14ac:dyDescent="0.25">
      <c r="A1885" s="2"/>
      <c r="B1885" s="116"/>
    </row>
    <row r="1886" spans="1:2" x14ac:dyDescent="0.25">
      <c r="A1886" s="2"/>
      <c r="B1886" s="116"/>
    </row>
    <row r="1887" spans="1:2" x14ac:dyDescent="0.25">
      <c r="A1887" s="2"/>
      <c r="B1887" s="116"/>
    </row>
    <row r="1888" spans="1:2" x14ac:dyDescent="0.25">
      <c r="A1888" s="2"/>
      <c r="B1888" s="116"/>
    </row>
    <row r="1889" spans="1:2" x14ac:dyDescent="0.25">
      <c r="A1889" s="2"/>
      <c r="B1889" s="116"/>
    </row>
    <row r="1890" spans="1:2" x14ac:dyDescent="0.25">
      <c r="A1890" s="2"/>
      <c r="B1890" s="116"/>
    </row>
    <row r="1891" spans="1:2" x14ac:dyDescent="0.25">
      <c r="A1891" s="2"/>
      <c r="B1891" s="116"/>
    </row>
    <row r="1892" spans="1:2" x14ac:dyDescent="0.25">
      <c r="A1892" s="2"/>
      <c r="B1892" s="116"/>
    </row>
    <row r="1893" spans="1:2" x14ac:dyDescent="0.25">
      <c r="A1893" s="2"/>
      <c r="B1893" s="116"/>
    </row>
    <row r="1894" spans="1:2" x14ac:dyDescent="0.25">
      <c r="A1894" s="2"/>
      <c r="B1894" s="116"/>
    </row>
    <row r="1895" spans="1:2" x14ac:dyDescent="0.25">
      <c r="A1895" s="2"/>
      <c r="B1895" s="116"/>
    </row>
    <row r="1896" spans="1:2" x14ac:dyDescent="0.25">
      <c r="A1896" s="2"/>
      <c r="B1896" s="116"/>
    </row>
    <row r="1897" spans="1:2" x14ac:dyDescent="0.25">
      <c r="A1897" s="2"/>
      <c r="B1897" s="116"/>
    </row>
    <row r="1898" spans="1:2" x14ac:dyDescent="0.25">
      <c r="A1898" s="2"/>
      <c r="B1898" s="116"/>
    </row>
    <row r="1899" spans="1:2" x14ac:dyDescent="0.25">
      <c r="A1899" s="2"/>
      <c r="B1899" s="116"/>
    </row>
    <row r="1900" spans="1:2" x14ac:dyDescent="0.25">
      <c r="A1900" s="2"/>
      <c r="B1900" s="116"/>
    </row>
    <row r="1901" spans="1:2" x14ac:dyDescent="0.25">
      <c r="A1901" s="2"/>
      <c r="B1901" s="116"/>
    </row>
    <row r="1902" spans="1:2" x14ac:dyDescent="0.25">
      <c r="A1902" s="2"/>
      <c r="B1902" s="116"/>
    </row>
    <row r="1903" spans="1:2" x14ac:dyDescent="0.25">
      <c r="A1903" s="2"/>
      <c r="B1903" s="116"/>
    </row>
    <row r="1904" spans="1:2" x14ac:dyDescent="0.25">
      <c r="A1904" s="2"/>
      <c r="B1904" s="116"/>
    </row>
    <row r="1905" spans="1:2" x14ac:dyDescent="0.25">
      <c r="A1905" s="2"/>
      <c r="B1905" s="116"/>
    </row>
    <row r="1906" spans="1:2" x14ac:dyDescent="0.25">
      <c r="A1906" s="2"/>
      <c r="B1906" s="116"/>
    </row>
    <row r="1907" spans="1:2" x14ac:dyDescent="0.25">
      <c r="A1907" s="2"/>
      <c r="B1907" s="116"/>
    </row>
    <row r="1908" spans="1:2" x14ac:dyDescent="0.25">
      <c r="A1908" s="2"/>
      <c r="B1908" s="116"/>
    </row>
    <row r="1909" spans="1:2" x14ac:dyDescent="0.25">
      <c r="A1909" s="2"/>
      <c r="B1909" s="116"/>
    </row>
    <row r="1910" spans="1:2" x14ac:dyDescent="0.25">
      <c r="A1910" s="2"/>
      <c r="B1910" s="116"/>
    </row>
    <row r="1911" spans="1:2" x14ac:dyDescent="0.25">
      <c r="A1911" s="2"/>
      <c r="B1911" s="116"/>
    </row>
    <row r="1912" spans="1:2" x14ac:dyDescent="0.25">
      <c r="A1912" s="2"/>
      <c r="B1912" s="116"/>
    </row>
    <row r="1913" spans="1:2" x14ac:dyDescent="0.25">
      <c r="A1913" s="2"/>
      <c r="B1913" s="116"/>
    </row>
    <row r="1914" spans="1:2" x14ac:dyDescent="0.25">
      <c r="A1914" s="2"/>
      <c r="B1914" s="116"/>
    </row>
    <row r="1915" spans="1:2" x14ac:dyDescent="0.25">
      <c r="A1915" s="2"/>
      <c r="B1915" s="116"/>
    </row>
    <row r="1916" spans="1:2" x14ac:dyDescent="0.25">
      <c r="A1916" s="2"/>
      <c r="B1916" s="116"/>
    </row>
    <row r="1917" spans="1:2" x14ac:dyDescent="0.25">
      <c r="A1917" s="2"/>
      <c r="B1917" s="116"/>
    </row>
    <row r="1918" spans="1:2" x14ac:dyDescent="0.25">
      <c r="A1918" s="2"/>
      <c r="B1918" s="116"/>
    </row>
    <row r="1919" spans="1:2" x14ac:dyDescent="0.25">
      <c r="A1919" s="2"/>
      <c r="B1919" s="116"/>
    </row>
    <row r="1920" spans="1:2" x14ac:dyDescent="0.25">
      <c r="A1920" s="2"/>
      <c r="B1920" s="116"/>
    </row>
    <row r="1921" spans="1:2" x14ac:dyDescent="0.25">
      <c r="A1921" s="2"/>
      <c r="B1921" s="116"/>
    </row>
    <row r="1922" spans="1:2" x14ac:dyDescent="0.25">
      <c r="A1922" s="2"/>
      <c r="B1922" s="116"/>
    </row>
    <row r="1923" spans="1:2" x14ac:dyDescent="0.25">
      <c r="A1923" s="2"/>
      <c r="B1923" s="116"/>
    </row>
    <row r="1924" spans="1:2" x14ac:dyDescent="0.25">
      <c r="A1924" s="2"/>
      <c r="B1924" s="116"/>
    </row>
    <row r="1925" spans="1:2" x14ac:dyDescent="0.25">
      <c r="A1925" s="2"/>
      <c r="B1925" s="116"/>
    </row>
    <row r="1926" spans="1:2" x14ac:dyDescent="0.25">
      <c r="A1926" s="2"/>
      <c r="B1926" s="116"/>
    </row>
    <row r="1927" spans="1:2" x14ac:dyDescent="0.25">
      <c r="A1927" s="2"/>
      <c r="B1927" s="116"/>
    </row>
    <row r="1928" spans="1:2" x14ac:dyDescent="0.25">
      <c r="A1928" s="2"/>
      <c r="B1928" s="116"/>
    </row>
    <row r="1929" spans="1:2" x14ac:dyDescent="0.25">
      <c r="A1929" s="2"/>
      <c r="B1929" s="116"/>
    </row>
    <row r="1930" spans="1:2" x14ac:dyDescent="0.25">
      <c r="A1930" s="2"/>
      <c r="B1930" s="116"/>
    </row>
    <row r="1931" spans="1:2" x14ac:dyDescent="0.25">
      <c r="A1931" s="2"/>
      <c r="B1931" s="116"/>
    </row>
    <row r="1932" spans="1:2" x14ac:dyDescent="0.25">
      <c r="A1932" s="2"/>
      <c r="B1932" s="116"/>
    </row>
    <row r="1933" spans="1:2" x14ac:dyDescent="0.25">
      <c r="A1933" s="2"/>
      <c r="B1933" s="116"/>
    </row>
    <row r="1934" spans="1:2" x14ac:dyDescent="0.25">
      <c r="A1934" s="2"/>
      <c r="B1934" s="116"/>
    </row>
    <row r="1935" spans="1:2" x14ac:dyDescent="0.25">
      <c r="A1935" s="2"/>
      <c r="B1935" s="116"/>
    </row>
    <row r="1936" spans="1:2" x14ac:dyDescent="0.25">
      <c r="A1936" s="2"/>
      <c r="B1936" s="116"/>
    </row>
    <row r="1937" spans="1:2" x14ac:dyDescent="0.25">
      <c r="A1937" s="2"/>
      <c r="B1937" s="116"/>
    </row>
    <row r="1938" spans="1:2" x14ac:dyDescent="0.25">
      <c r="A1938" s="2"/>
      <c r="B1938" s="116"/>
    </row>
    <row r="1939" spans="1:2" x14ac:dyDescent="0.25">
      <c r="A1939" s="2"/>
      <c r="B1939" s="116"/>
    </row>
    <row r="1940" spans="1:2" x14ac:dyDescent="0.25">
      <c r="A1940" s="2"/>
      <c r="B1940" s="116"/>
    </row>
    <row r="1941" spans="1:2" x14ac:dyDescent="0.25">
      <c r="A1941" s="2"/>
      <c r="B1941" s="116"/>
    </row>
    <row r="1942" spans="1:2" x14ac:dyDescent="0.25">
      <c r="A1942" s="2"/>
      <c r="B1942" s="116"/>
    </row>
    <row r="1943" spans="1:2" x14ac:dyDescent="0.25">
      <c r="A1943" s="2"/>
      <c r="B1943" s="116"/>
    </row>
    <row r="1944" spans="1:2" x14ac:dyDescent="0.25">
      <c r="A1944" s="2"/>
      <c r="B1944" s="116"/>
    </row>
    <row r="1945" spans="1:2" x14ac:dyDescent="0.25">
      <c r="A1945" s="2"/>
      <c r="B1945" s="116"/>
    </row>
    <row r="1946" spans="1:2" x14ac:dyDescent="0.25">
      <c r="A1946" s="2"/>
      <c r="B1946" s="116"/>
    </row>
    <row r="1947" spans="1:2" x14ac:dyDescent="0.25">
      <c r="A1947" s="2"/>
      <c r="B1947" s="116"/>
    </row>
    <row r="1948" spans="1:2" x14ac:dyDescent="0.25">
      <c r="A1948" s="2"/>
      <c r="B1948" s="116"/>
    </row>
    <row r="1949" spans="1:2" x14ac:dyDescent="0.25">
      <c r="A1949" s="2"/>
      <c r="B1949" s="116"/>
    </row>
    <row r="1950" spans="1:2" x14ac:dyDescent="0.25">
      <c r="A1950" s="2"/>
      <c r="B1950" s="116"/>
    </row>
    <row r="1951" spans="1:2" x14ac:dyDescent="0.25">
      <c r="A1951" s="2"/>
      <c r="B1951" s="116"/>
    </row>
    <row r="1952" spans="1:2" x14ac:dyDescent="0.25">
      <c r="A1952" s="2"/>
      <c r="B1952" s="116"/>
    </row>
    <row r="1953" spans="1:2" x14ac:dyDescent="0.25">
      <c r="A1953" s="2"/>
      <c r="B1953" s="116"/>
    </row>
    <row r="1954" spans="1:2" x14ac:dyDescent="0.25">
      <c r="A1954" s="2"/>
      <c r="B1954" s="116"/>
    </row>
    <row r="1955" spans="1:2" x14ac:dyDescent="0.25">
      <c r="A1955" s="2"/>
      <c r="B1955" s="116"/>
    </row>
    <row r="1956" spans="1:2" x14ac:dyDescent="0.25">
      <c r="A1956" s="3"/>
      <c r="B1956" s="116"/>
    </row>
    <row r="1957" spans="1:2" x14ac:dyDescent="0.25">
      <c r="A1957" s="3"/>
      <c r="B1957" s="116"/>
    </row>
    <row r="1958" spans="1:2" x14ac:dyDescent="0.25">
      <c r="A1958" s="3"/>
      <c r="B1958" s="116"/>
    </row>
    <row r="1959" spans="1:2" x14ac:dyDescent="0.25">
      <c r="A1959" s="3"/>
      <c r="B1959" s="116"/>
    </row>
    <row r="1960" spans="1:2" x14ac:dyDescent="0.25">
      <c r="A1960" s="3"/>
      <c r="B1960" s="116"/>
    </row>
    <row r="1961" spans="1:2" x14ac:dyDescent="0.25">
      <c r="A1961" s="3"/>
      <c r="B1961" s="116"/>
    </row>
    <row r="1962" spans="1:2" x14ac:dyDescent="0.25">
      <c r="A1962" s="3"/>
      <c r="B1962" s="116"/>
    </row>
    <row r="1963" spans="1:2" x14ac:dyDescent="0.25">
      <c r="A1963" s="3"/>
      <c r="B1963" s="116"/>
    </row>
    <row r="1964" spans="1:2" x14ac:dyDescent="0.25">
      <c r="A1964" s="3"/>
      <c r="B1964" s="116"/>
    </row>
    <row r="1965" spans="1:2" x14ac:dyDescent="0.25">
      <c r="A1965" s="3"/>
      <c r="B1965" s="116"/>
    </row>
    <row r="1966" spans="1:2" x14ac:dyDescent="0.25">
      <c r="A1966" s="3"/>
      <c r="B1966" s="116"/>
    </row>
    <row r="1967" spans="1:2" x14ac:dyDescent="0.25">
      <c r="A1967" s="6"/>
      <c r="B1967" s="116"/>
    </row>
    <row r="1968" spans="1:2" x14ac:dyDescent="0.25">
      <c r="A1968" s="3"/>
      <c r="B1968" s="116"/>
    </row>
    <row r="1969" spans="1:2" x14ac:dyDescent="0.25">
      <c r="A1969" s="3"/>
      <c r="B1969" s="116"/>
    </row>
    <row r="1970" spans="1:2" x14ac:dyDescent="0.25">
      <c r="A1970" s="3"/>
      <c r="B1970" s="116"/>
    </row>
    <row r="1971" spans="1:2" x14ac:dyDescent="0.25">
      <c r="A1971" s="3"/>
      <c r="B1971" s="116"/>
    </row>
    <row r="1972" spans="1:2" x14ac:dyDescent="0.25">
      <c r="A1972" s="3"/>
      <c r="B1972" s="116"/>
    </row>
    <row r="1973" spans="1:2" x14ac:dyDescent="0.25">
      <c r="A1973" s="3"/>
      <c r="B1973" s="116"/>
    </row>
    <row r="1974" spans="1:2" x14ac:dyDescent="0.25">
      <c r="A1974" s="3"/>
      <c r="B1974" s="116"/>
    </row>
    <row r="1975" spans="1:2" x14ac:dyDescent="0.25">
      <c r="A1975" s="3"/>
      <c r="B1975" s="116"/>
    </row>
    <row r="1976" spans="1:2" x14ac:dyDescent="0.25">
      <c r="A1976" s="3"/>
      <c r="B1976" s="116"/>
    </row>
    <row r="1977" spans="1:2" x14ac:dyDescent="0.25">
      <c r="A1977" s="3"/>
      <c r="B1977" s="116"/>
    </row>
    <row r="1978" spans="1:2" x14ac:dyDescent="0.25">
      <c r="A1978" s="3"/>
      <c r="B1978" s="116"/>
    </row>
    <row r="1979" spans="1:2" x14ac:dyDescent="0.25">
      <c r="A1979" s="3"/>
      <c r="B1979" s="116"/>
    </row>
    <row r="1980" spans="1:2" x14ac:dyDescent="0.25">
      <c r="A1980" s="3"/>
      <c r="B1980" s="116"/>
    </row>
    <row r="1981" spans="1:2" x14ac:dyDescent="0.25">
      <c r="A1981" s="3"/>
      <c r="B1981" s="116"/>
    </row>
    <row r="1982" spans="1:2" x14ac:dyDescent="0.25">
      <c r="A1982" s="3"/>
      <c r="B1982" s="116"/>
    </row>
    <row r="1983" spans="1:2" x14ac:dyDescent="0.25">
      <c r="A1983" s="3"/>
      <c r="B1983" s="116"/>
    </row>
    <row r="1984" spans="1:2" x14ac:dyDescent="0.25">
      <c r="A1984" s="3"/>
      <c r="B1984" s="116"/>
    </row>
    <row r="1985" spans="1:2" x14ac:dyDescent="0.25">
      <c r="A1985" s="3"/>
      <c r="B1985" s="116"/>
    </row>
    <row r="1986" spans="1:2" x14ac:dyDescent="0.25">
      <c r="A1986" s="3"/>
      <c r="B1986" s="116"/>
    </row>
    <row r="1987" spans="1:2" x14ac:dyDescent="0.25">
      <c r="A1987" s="3"/>
      <c r="B1987" s="116"/>
    </row>
    <row r="1988" spans="1:2" x14ac:dyDescent="0.25">
      <c r="A1988" s="3"/>
      <c r="B1988" s="116"/>
    </row>
    <row r="1989" spans="1:2" x14ac:dyDescent="0.25">
      <c r="A1989" s="3"/>
      <c r="B1989" s="116"/>
    </row>
    <row r="1990" spans="1:2" x14ac:dyDescent="0.25">
      <c r="A1990" s="3"/>
      <c r="B1990" s="116"/>
    </row>
    <row r="1991" spans="1:2" x14ac:dyDescent="0.25">
      <c r="A1991" s="3"/>
      <c r="B1991" s="116"/>
    </row>
    <row r="1992" spans="1:2" x14ac:dyDescent="0.25">
      <c r="A1992" s="3"/>
      <c r="B1992" s="116"/>
    </row>
    <row r="1993" spans="1:2" x14ac:dyDescent="0.25">
      <c r="A1993" s="3"/>
      <c r="B1993" s="116"/>
    </row>
    <row r="1994" spans="1:2" x14ac:dyDescent="0.25">
      <c r="A1994" s="3"/>
      <c r="B1994" s="116"/>
    </row>
    <row r="1995" spans="1:2" x14ac:dyDescent="0.25">
      <c r="A1995" s="3"/>
      <c r="B1995" s="116"/>
    </row>
    <row r="1996" spans="1:2" x14ac:dyDescent="0.25">
      <c r="A1996" s="3"/>
      <c r="B1996" s="116"/>
    </row>
    <row r="1997" spans="1:2" x14ac:dyDescent="0.25">
      <c r="A1997" s="3"/>
      <c r="B1997" s="116"/>
    </row>
    <row r="1998" spans="1:2" x14ac:dyDescent="0.25">
      <c r="A1998" s="3"/>
      <c r="B1998" s="116"/>
    </row>
    <row r="1999" spans="1:2" x14ac:dyDescent="0.25">
      <c r="A1999" s="3"/>
      <c r="B1999" s="116"/>
    </row>
    <row r="2000" spans="1:2" x14ac:dyDescent="0.25">
      <c r="A2000" s="3"/>
      <c r="B2000" s="116"/>
    </row>
    <row r="2001" spans="1:2" x14ac:dyDescent="0.25">
      <c r="A2001" s="3"/>
      <c r="B2001" s="116"/>
    </row>
    <row r="2002" spans="1:2" x14ac:dyDescent="0.25">
      <c r="A2002" s="3"/>
      <c r="B2002" s="116"/>
    </row>
    <row r="2003" spans="1:2" x14ac:dyDescent="0.25">
      <c r="A2003" s="3"/>
      <c r="B2003" s="116"/>
    </row>
    <row r="2004" spans="1:2" x14ac:dyDescent="0.25">
      <c r="A2004" s="3"/>
      <c r="B2004" s="116"/>
    </row>
    <row r="2005" spans="1:2" x14ac:dyDescent="0.25">
      <c r="A2005" s="3"/>
      <c r="B2005" s="116"/>
    </row>
    <row r="2006" spans="1:2" x14ac:dyDescent="0.25">
      <c r="A2006" s="3"/>
      <c r="B2006" s="116"/>
    </row>
    <row r="2007" spans="1:2" x14ac:dyDescent="0.25">
      <c r="A2007" s="3"/>
      <c r="B2007" s="116"/>
    </row>
    <row r="2008" spans="1:2" x14ac:dyDescent="0.25">
      <c r="A2008" s="3"/>
      <c r="B2008" s="116"/>
    </row>
    <row r="2009" spans="1:2" x14ac:dyDescent="0.25">
      <c r="A2009" s="3"/>
      <c r="B2009" s="116"/>
    </row>
    <row r="2010" spans="1:2" x14ac:dyDescent="0.25">
      <c r="A2010" s="3"/>
      <c r="B2010" s="116"/>
    </row>
    <row r="2011" spans="1:2" x14ac:dyDescent="0.25">
      <c r="A2011" s="3"/>
      <c r="B2011" s="116"/>
    </row>
    <row r="2012" spans="1:2" x14ac:dyDescent="0.25">
      <c r="A2012" s="3"/>
      <c r="B2012" s="116"/>
    </row>
    <row r="2013" spans="1:2" x14ac:dyDescent="0.25">
      <c r="A2013" s="3"/>
      <c r="B2013" s="116"/>
    </row>
    <row r="2014" spans="1:2" x14ac:dyDescent="0.25">
      <c r="A2014" s="3"/>
      <c r="B2014" s="116"/>
    </row>
    <row r="2015" spans="1:2" x14ac:dyDescent="0.25">
      <c r="A2015" s="3"/>
      <c r="B2015" s="116"/>
    </row>
    <row r="2016" spans="1:2" x14ac:dyDescent="0.25">
      <c r="A2016" s="3"/>
      <c r="B2016" s="116"/>
    </row>
    <row r="2017" spans="1:2" x14ac:dyDescent="0.25">
      <c r="A2017" s="3"/>
      <c r="B2017" s="116"/>
    </row>
    <row r="2018" spans="1:2" x14ac:dyDescent="0.25">
      <c r="A2018" s="3"/>
      <c r="B2018" s="116"/>
    </row>
    <row r="2019" spans="1:2" x14ac:dyDescent="0.25">
      <c r="A2019" s="3"/>
      <c r="B2019" s="116"/>
    </row>
    <row r="2020" spans="1:2" x14ac:dyDescent="0.25">
      <c r="A2020" s="3"/>
      <c r="B2020" s="116"/>
    </row>
    <row r="2021" spans="1:2" x14ac:dyDescent="0.25">
      <c r="A2021" s="3"/>
      <c r="B2021" s="116"/>
    </row>
    <row r="2022" spans="1:2" x14ac:dyDescent="0.25">
      <c r="A2022" s="3"/>
      <c r="B2022" s="116"/>
    </row>
    <row r="2023" spans="1:2" x14ac:dyDescent="0.25">
      <c r="A2023" s="3"/>
      <c r="B2023" s="116"/>
    </row>
    <row r="2024" spans="1:2" x14ac:dyDescent="0.25">
      <c r="A2024" s="3"/>
      <c r="B2024" s="116"/>
    </row>
    <row r="2025" spans="1:2" x14ac:dyDescent="0.25">
      <c r="A2025" s="3"/>
      <c r="B2025" s="116"/>
    </row>
    <row r="2026" spans="1:2" x14ac:dyDescent="0.25">
      <c r="A2026" s="3"/>
      <c r="B2026" s="116"/>
    </row>
    <row r="2027" spans="1:2" x14ac:dyDescent="0.25">
      <c r="A2027" s="3"/>
      <c r="B2027" s="116"/>
    </row>
    <row r="2028" spans="1:2" x14ac:dyDescent="0.25">
      <c r="A2028" s="3"/>
      <c r="B2028" s="116"/>
    </row>
    <row r="2029" spans="1:2" x14ac:dyDescent="0.25">
      <c r="A2029" s="3"/>
      <c r="B2029" s="116"/>
    </row>
    <row r="2030" spans="1:2" x14ac:dyDescent="0.25">
      <c r="A2030" s="3"/>
      <c r="B2030" s="116"/>
    </row>
    <row r="2031" spans="1:2" x14ac:dyDescent="0.25">
      <c r="A2031" s="3"/>
      <c r="B2031" s="116"/>
    </row>
    <row r="2032" spans="1:2" x14ac:dyDescent="0.25">
      <c r="A2032" s="3"/>
      <c r="B2032" s="116"/>
    </row>
    <row r="2033" spans="1:2" x14ac:dyDescent="0.25">
      <c r="A2033" s="3"/>
      <c r="B2033" s="116"/>
    </row>
    <row r="2034" spans="1:2" x14ac:dyDescent="0.25">
      <c r="A2034" s="3"/>
      <c r="B2034" s="116"/>
    </row>
    <row r="2035" spans="1:2" x14ac:dyDescent="0.25">
      <c r="A2035" s="3"/>
      <c r="B2035" s="116"/>
    </row>
    <row r="2036" spans="1:2" x14ac:dyDescent="0.25">
      <c r="A2036" s="3"/>
      <c r="B2036" s="116"/>
    </row>
    <row r="2037" spans="1:2" x14ac:dyDescent="0.25">
      <c r="A2037" s="3"/>
      <c r="B2037" s="116"/>
    </row>
    <row r="2038" spans="1:2" x14ac:dyDescent="0.25">
      <c r="A2038" s="3"/>
      <c r="B2038" s="116"/>
    </row>
    <row r="2039" spans="1:2" x14ac:dyDescent="0.25">
      <c r="A2039" s="3"/>
      <c r="B2039" s="116"/>
    </row>
    <row r="2040" spans="1:2" x14ac:dyDescent="0.25">
      <c r="A2040" s="3"/>
      <c r="B2040" s="116"/>
    </row>
    <row r="2041" spans="1:2" x14ac:dyDescent="0.25">
      <c r="A2041" s="3"/>
      <c r="B2041" s="116"/>
    </row>
    <row r="2042" spans="1:2" x14ac:dyDescent="0.25">
      <c r="A2042" s="3"/>
      <c r="B2042" s="116"/>
    </row>
    <row r="2043" spans="1:2" x14ac:dyDescent="0.25">
      <c r="A2043" s="3"/>
      <c r="B2043" s="116"/>
    </row>
    <row r="2044" spans="1:2" x14ac:dyDescent="0.25">
      <c r="A2044" s="3"/>
      <c r="B2044" s="116"/>
    </row>
    <row r="2045" spans="1:2" x14ac:dyDescent="0.25">
      <c r="A2045" s="3"/>
      <c r="B2045" s="116"/>
    </row>
    <row r="2046" spans="1:2" x14ac:dyDescent="0.25">
      <c r="A2046" s="3"/>
      <c r="B2046" s="116"/>
    </row>
    <row r="2047" spans="1:2" x14ac:dyDescent="0.25">
      <c r="A2047" s="3"/>
      <c r="B2047" s="116"/>
    </row>
    <row r="2048" spans="1:2" x14ac:dyDescent="0.25">
      <c r="A2048" s="3"/>
      <c r="B2048" s="116"/>
    </row>
    <row r="2049" spans="1:2" x14ac:dyDescent="0.25">
      <c r="A2049" s="3"/>
      <c r="B2049" s="116"/>
    </row>
    <row r="2050" spans="1:2" x14ac:dyDescent="0.25">
      <c r="A2050" s="2"/>
      <c r="B2050" s="116"/>
    </row>
    <row r="2051" spans="1:2" x14ac:dyDescent="0.25">
      <c r="A2051" s="2"/>
      <c r="B2051" s="116"/>
    </row>
    <row r="2052" spans="1:2" x14ac:dyDescent="0.25">
      <c r="A2052" s="2"/>
      <c r="B2052" s="116"/>
    </row>
    <row r="2053" spans="1:2" x14ac:dyDescent="0.25">
      <c r="A2053" s="2"/>
      <c r="B2053" s="116"/>
    </row>
    <row r="2054" spans="1:2" x14ac:dyDescent="0.25">
      <c r="A2054" s="2"/>
      <c r="B2054" s="116"/>
    </row>
    <row r="2055" spans="1:2" x14ac:dyDescent="0.25">
      <c r="A2055" s="2"/>
      <c r="B2055" s="116"/>
    </row>
    <row r="2056" spans="1:2" x14ac:dyDescent="0.25">
      <c r="A2056" s="2"/>
      <c r="B2056" s="116"/>
    </row>
    <row r="2057" spans="1:2" x14ac:dyDescent="0.25">
      <c r="A2057" s="2"/>
      <c r="B2057" s="116"/>
    </row>
    <row r="2058" spans="1:2" x14ac:dyDescent="0.25">
      <c r="A2058" s="2"/>
      <c r="B2058" s="116"/>
    </row>
    <row r="2059" spans="1:2" x14ac:dyDescent="0.25">
      <c r="A2059" s="2"/>
      <c r="B2059" s="116"/>
    </row>
    <row r="2060" spans="1:2" x14ac:dyDescent="0.25">
      <c r="A2060" s="2"/>
      <c r="B2060" s="116"/>
    </row>
    <row r="2061" spans="1:2" x14ac:dyDescent="0.25">
      <c r="A2061" s="2"/>
      <c r="B2061" s="116"/>
    </row>
    <row r="2062" spans="1:2" x14ac:dyDescent="0.25">
      <c r="A2062" s="2"/>
      <c r="B2062" s="116"/>
    </row>
    <row r="2063" spans="1:2" x14ac:dyDescent="0.25">
      <c r="A2063" s="2"/>
      <c r="B2063" s="116"/>
    </row>
    <row r="2064" spans="1:2" x14ac:dyDescent="0.25">
      <c r="A2064" s="2"/>
      <c r="B2064" s="116"/>
    </row>
    <row r="2065" spans="1:2" x14ac:dyDescent="0.25">
      <c r="A2065" s="2"/>
      <c r="B2065" s="116"/>
    </row>
    <row r="2066" spans="1:2" x14ac:dyDescent="0.25">
      <c r="A2066" s="2"/>
      <c r="B2066" s="116"/>
    </row>
    <row r="2067" spans="1:2" x14ac:dyDescent="0.25">
      <c r="A2067" s="2"/>
      <c r="B2067" s="116"/>
    </row>
    <row r="2068" spans="1:2" x14ac:dyDescent="0.25">
      <c r="A2068" s="2"/>
      <c r="B2068" s="116"/>
    </row>
    <row r="2069" spans="1:2" x14ac:dyDescent="0.25">
      <c r="A2069" s="2"/>
      <c r="B2069" s="116"/>
    </row>
    <row r="2070" spans="1:2" x14ac:dyDescent="0.25">
      <c r="A2070" s="2"/>
      <c r="B2070" s="116"/>
    </row>
    <row r="2071" spans="1:2" x14ac:dyDescent="0.25">
      <c r="A2071" s="2"/>
      <c r="B2071" s="116"/>
    </row>
    <row r="2072" spans="1:2" x14ac:dyDescent="0.25">
      <c r="A2072" s="2"/>
      <c r="B2072" s="116"/>
    </row>
    <row r="2073" spans="1:2" x14ac:dyDescent="0.25">
      <c r="A2073" s="2"/>
      <c r="B2073" s="116"/>
    </row>
    <row r="2074" spans="1:2" x14ac:dyDescent="0.25">
      <c r="A2074" s="2"/>
      <c r="B2074" s="116"/>
    </row>
    <row r="2075" spans="1:2" x14ac:dyDescent="0.25">
      <c r="A2075" s="2"/>
      <c r="B2075" s="116"/>
    </row>
    <row r="2076" spans="1:2" x14ac:dyDescent="0.25">
      <c r="A2076" s="2"/>
      <c r="B2076" s="116"/>
    </row>
    <row r="2077" spans="1:2" x14ac:dyDescent="0.25">
      <c r="A2077" s="2"/>
      <c r="B2077" s="116"/>
    </row>
    <row r="2078" spans="1:2" x14ac:dyDescent="0.25">
      <c r="A2078" s="2"/>
      <c r="B2078" s="116"/>
    </row>
    <row r="2079" spans="1:2" x14ac:dyDescent="0.25">
      <c r="A2079" s="2"/>
      <c r="B2079" s="116"/>
    </row>
    <row r="2080" spans="1:2" x14ac:dyDescent="0.25">
      <c r="A2080" s="2"/>
      <c r="B2080" s="116"/>
    </row>
    <row r="2081" spans="1:2" x14ac:dyDescent="0.25">
      <c r="A2081" s="2"/>
      <c r="B2081" s="116"/>
    </row>
    <row r="2082" spans="1:2" x14ac:dyDescent="0.25">
      <c r="A2082" s="2"/>
      <c r="B2082" s="116"/>
    </row>
    <row r="2083" spans="1:2" x14ac:dyDescent="0.25">
      <c r="A2083" s="2"/>
      <c r="B2083" s="116"/>
    </row>
    <row r="2084" spans="1:2" x14ac:dyDescent="0.25">
      <c r="A2084" s="2"/>
      <c r="B2084" s="116"/>
    </row>
    <row r="2085" spans="1:2" x14ac:dyDescent="0.25">
      <c r="A2085" s="2"/>
      <c r="B2085" s="116"/>
    </row>
    <row r="2086" spans="1:2" x14ac:dyDescent="0.25">
      <c r="A2086" s="2"/>
      <c r="B2086" s="116"/>
    </row>
    <row r="2087" spans="1:2" x14ac:dyDescent="0.25">
      <c r="A2087" s="2"/>
      <c r="B2087" s="116"/>
    </row>
    <row r="2088" spans="1:2" x14ac:dyDescent="0.25">
      <c r="A2088" s="2"/>
      <c r="B2088" s="116"/>
    </row>
    <row r="2089" spans="1:2" x14ac:dyDescent="0.25">
      <c r="A2089" s="2"/>
      <c r="B2089" s="116"/>
    </row>
    <row r="2090" spans="1:2" x14ac:dyDescent="0.25">
      <c r="A2090" s="2"/>
      <c r="B2090" s="116"/>
    </row>
    <row r="2091" spans="1:2" x14ac:dyDescent="0.25">
      <c r="A2091" s="2"/>
      <c r="B2091" s="116"/>
    </row>
    <row r="2092" spans="1:2" x14ac:dyDescent="0.25">
      <c r="A2092" s="2"/>
      <c r="B2092" s="116"/>
    </row>
    <row r="2093" spans="1:2" x14ac:dyDescent="0.25">
      <c r="A2093" s="2"/>
      <c r="B2093" s="116"/>
    </row>
    <row r="2094" spans="1:2" x14ac:dyDescent="0.25">
      <c r="A2094" s="2"/>
      <c r="B2094" s="116"/>
    </row>
    <row r="2095" spans="1:2" x14ac:dyDescent="0.25">
      <c r="A2095" s="2"/>
      <c r="B2095" s="116"/>
    </row>
    <row r="2096" spans="1:2" x14ac:dyDescent="0.25">
      <c r="A2096" s="2"/>
      <c r="B2096" s="116"/>
    </row>
    <row r="2097" spans="1:2" x14ac:dyDescent="0.25">
      <c r="A2097" s="2"/>
      <c r="B2097" s="116"/>
    </row>
    <row r="2098" spans="1:2" x14ac:dyDescent="0.25">
      <c r="A2098" s="2"/>
      <c r="B2098" s="116"/>
    </row>
    <row r="2099" spans="1:2" x14ac:dyDescent="0.25">
      <c r="A2099" s="2"/>
      <c r="B2099" s="116"/>
    </row>
    <row r="2100" spans="1:2" x14ac:dyDescent="0.25">
      <c r="A2100" s="2"/>
      <c r="B2100" s="116"/>
    </row>
    <row r="2101" spans="1:2" x14ac:dyDescent="0.25">
      <c r="A2101" s="2"/>
      <c r="B2101" s="116"/>
    </row>
    <row r="2102" spans="1:2" x14ac:dyDescent="0.25">
      <c r="A2102" s="2"/>
      <c r="B2102" s="116"/>
    </row>
    <row r="2103" spans="1:2" x14ac:dyDescent="0.25">
      <c r="A2103" s="2"/>
      <c r="B2103" s="116"/>
    </row>
    <row r="2104" spans="1:2" x14ac:dyDescent="0.25">
      <c r="A2104" s="2"/>
      <c r="B2104" s="116"/>
    </row>
    <row r="2105" spans="1:2" x14ac:dyDescent="0.25">
      <c r="A2105" s="2"/>
      <c r="B2105" s="116"/>
    </row>
    <row r="2106" spans="1:2" x14ac:dyDescent="0.25">
      <c r="A2106" s="2"/>
      <c r="B2106" s="116"/>
    </row>
    <row r="2107" spans="1:2" x14ac:dyDescent="0.25">
      <c r="A2107" s="2"/>
      <c r="B2107" s="116"/>
    </row>
    <row r="2108" spans="1:2" x14ac:dyDescent="0.25">
      <c r="A2108" s="2"/>
      <c r="B2108" s="116"/>
    </row>
    <row r="2109" spans="1:2" x14ac:dyDescent="0.25">
      <c r="A2109" s="2"/>
      <c r="B2109" s="116"/>
    </row>
    <row r="2110" spans="1:2" x14ac:dyDescent="0.25">
      <c r="A2110" s="2"/>
      <c r="B2110" s="116"/>
    </row>
    <row r="2111" spans="1:2" x14ac:dyDescent="0.25">
      <c r="A2111" s="2"/>
      <c r="B2111" s="116"/>
    </row>
    <row r="2112" spans="1:2" x14ac:dyDescent="0.25">
      <c r="A2112" s="2"/>
      <c r="B2112" s="116"/>
    </row>
    <row r="2113" spans="1:2" x14ac:dyDescent="0.25">
      <c r="A2113" s="2"/>
      <c r="B2113" s="116"/>
    </row>
    <row r="2114" spans="1:2" x14ac:dyDescent="0.25">
      <c r="A2114" s="2"/>
      <c r="B2114" s="116"/>
    </row>
    <row r="2115" spans="1:2" x14ac:dyDescent="0.25">
      <c r="A2115" s="2"/>
      <c r="B2115" s="116"/>
    </row>
    <row r="2116" spans="1:2" x14ac:dyDescent="0.25">
      <c r="A2116" s="2"/>
      <c r="B2116" s="116"/>
    </row>
    <row r="2117" spans="1:2" x14ac:dyDescent="0.25">
      <c r="A2117" s="2"/>
      <c r="B2117" s="116"/>
    </row>
    <row r="2118" spans="1:2" x14ac:dyDescent="0.25">
      <c r="A2118" s="2"/>
      <c r="B2118" s="116"/>
    </row>
    <row r="2119" spans="1:2" x14ac:dyDescent="0.25">
      <c r="A2119" s="2"/>
      <c r="B2119" s="116"/>
    </row>
    <row r="2120" spans="1:2" x14ac:dyDescent="0.25">
      <c r="A2120" s="2"/>
      <c r="B2120" s="116"/>
    </row>
    <row r="2121" spans="1:2" x14ac:dyDescent="0.25">
      <c r="A2121" s="2"/>
      <c r="B2121" s="116"/>
    </row>
    <row r="2122" spans="1:2" x14ac:dyDescent="0.25">
      <c r="A2122" s="2"/>
      <c r="B2122" s="116"/>
    </row>
    <row r="2123" spans="1:2" x14ac:dyDescent="0.25">
      <c r="A2123" s="2"/>
      <c r="B2123" s="116"/>
    </row>
    <row r="2124" spans="1:2" x14ac:dyDescent="0.25">
      <c r="A2124" s="2"/>
      <c r="B2124" s="116"/>
    </row>
    <row r="2125" spans="1:2" x14ac:dyDescent="0.25">
      <c r="A2125" s="2"/>
      <c r="B2125" s="116"/>
    </row>
    <row r="2126" spans="1:2" x14ac:dyDescent="0.25">
      <c r="A2126" s="2"/>
      <c r="B2126" s="116"/>
    </row>
    <row r="2127" spans="1:2" x14ac:dyDescent="0.25">
      <c r="A2127" s="2"/>
      <c r="B2127" s="116"/>
    </row>
    <row r="2128" spans="1:2" x14ac:dyDescent="0.25">
      <c r="A2128" s="2"/>
      <c r="B2128" s="116"/>
    </row>
    <row r="2129" spans="1:2" x14ac:dyDescent="0.25">
      <c r="A2129" s="2"/>
      <c r="B2129" s="116"/>
    </row>
    <row r="2130" spans="1:2" x14ac:dyDescent="0.25">
      <c r="A2130" s="2"/>
      <c r="B2130" s="116"/>
    </row>
    <row r="2131" spans="1:2" x14ac:dyDescent="0.25">
      <c r="A2131" s="2"/>
      <c r="B2131" s="116"/>
    </row>
    <row r="2132" spans="1:2" x14ac:dyDescent="0.25">
      <c r="A2132" s="2"/>
      <c r="B2132" s="116"/>
    </row>
    <row r="2133" spans="1:2" x14ac:dyDescent="0.25">
      <c r="A2133" s="2"/>
      <c r="B2133" s="116"/>
    </row>
    <row r="2134" spans="1:2" x14ac:dyDescent="0.25">
      <c r="A2134" s="2"/>
      <c r="B2134" s="116"/>
    </row>
    <row r="2135" spans="1:2" x14ac:dyDescent="0.25">
      <c r="A2135" s="2"/>
      <c r="B2135" s="116"/>
    </row>
    <row r="2136" spans="1:2" x14ac:dyDescent="0.25">
      <c r="A2136" s="2"/>
      <c r="B2136" s="116"/>
    </row>
    <row r="2137" spans="1:2" x14ac:dyDescent="0.25">
      <c r="A2137" s="3"/>
      <c r="B2137" s="116"/>
    </row>
    <row r="2138" spans="1:2" x14ac:dyDescent="0.25">
      <c r="A2138" s="3"/>
      <c r="B2138" s="116"/>
    </row>
    <row r="2139" spans="1:2" x14ac:dyDescent="0.25">
      <c r="A2139" s="3"/>
      <c r="B2139" s="116"/>
    </row>
    <row r="2140" spans="1:2" x14ac:dyDescent="0.25">
      <c r="A2140" s="3"/>
      <c r="B2140" s="116"/>
    </row>
    <row r="2141" spans="1:2" x14ac:dyDescent="0.25">
      <c r="A2141" s="3"/>
      <c r="B2141" s="116"/>
    </row>
    <row r="2142" spans="1:2" x14ac:dyDescent="0.25">
      <c r="A2142" s="3"/>
      <c r="B2142" s="116"/>
    </row>
    <row r="2143" spans="1:2" x14ac:dyDescent="0.25">
      <c r="A2143" s="3"/>
      <c r="B2143" s="116"/>
    </row>
    <row r="2144" spans="1:2" x14ac:dyDescent="0.25">
      <c r="A2144" s="3"/>
      <c r="B2144" s="116"/>
    </row>
    <row r="2145" spans="1:2" x14ac:dyDescent="0.25">
      <c r="A2145" s="3"/>
      <c r="B2145" s="116"/>
    </row>
    <row r="2146" spans="1:2" x14ac:dyDescent="0.25">
      <c r="A2146" s="3"/>
      <c r="B2146" s="116"/>
    </row>
    <row r="2147" spans="1:2" x14ac:dyDescent="0.25">
      <c r="A2147" s="3"/>
      <c r="B2147" s="116"/>
    </row>
    <row r="2148" spans="1:2" x14ac:dyDescent="0.25">
      <c r="A2148" s="6"/>
      <c r="B2148" s="116"/>
    </row>
    <row r="2149" spans="1:2" x14ac:dyDescent="0.25">
      <c r="A2149" s="3"/>
      <c r="B2149" s="116"/>
    </row>
    <row r="2150" spans="1:2" x14ac:dyDescent="0.25">
      <c r="A2150" s="3"/>
      <c r="B2150" s="116"/>
    </row>
    <row r="2151" spans="1:2" x14ac:dyDescent="0.25">
      <c r="A2151" s="3"/>
      <c r="B2151" s="116"/>
    </row>
    <row r="2152" spans="1:2" x14ac:dyDescent="0.25">
      <c r="A2152" s="9"/>
      <c r="B2152" s="116"/>
    </row>
    <row r="2153" spans="1:2" x14ac:dyDescent="0.25">
      <c r="A2153" s="9"/>
      <c r="B2153" s="116"/>
    </row>
    <row r="2154" spans="1:2" x14ac:dyDescent="0.25">
      <c r="A2154" s="9"/>
      <c r="B2154" s="116"/>
    </row>
    <row r="2155" spans="1:2" x14ac:dyDescent="0.25">
      <c r="A2155" s="9"/>
      <c r="B2155" s="116"/>
    </row>
    <row r="2156" spans="1:2" x14ac:dyDescent="0.25">
      <c r="A2156" s="9"/>
      <c r="B2156" s="116"/>
    </row>
    <row r="2157" spans="1:2" x14ac:dyDescent="0.25">
      <c r="A2157" s="9"/>
      <c r="B2157" s="116"/>
    </row>
    <row r="2158" spans="1:2" x14ac:dyDescent="0.25">
      <c r="A2158" s="9"/>
      <c r="B2158" s="116"/>
    </row>
    <row r="2159" spans="1:2" x14ac:dyDescent="0.25">
      <c r="A2159" s="9"/>
      <c r="B2159" s="116"/>
    </row>
    <row r="2160" spans="1:2" x14ac:dyDescent="0.25">
      <c r="A2160" s="9"/>
      <c r="B2160" s="116"/>
    </row>
    <row r="2161" spans="1:2" x14ac:dyDescent="0.25">
      <c r="A2161" s="9"/>
      <c r="B2161" s="116"/>
    </row>
    <row r="2162" spans="1:2" x14ac:dyDescent="0.25">
      <c r="A2162" s="9"/>
      <c r="B2162" s="116"/>
    </row>
    <row r="2163" spans="1:2" x14ac:dyDescent="0.25">
      <c r="A2163" s="9"/>
      <c r="B2163" s="116"/>
    </row>
    <row r="2164" spans="1:2" x14ac:dyDescent="0.25">
      <c r="A2164" s="9"/>
      <c r="B2164" s="116"/>
    </row>
    <row r="2165" spans="1:2" x14ac:dyDescent="0.25">
      <c r="A2165" s="9"/>
      <c r="B2165" s="116"/>
    </row>
    <row r="2166" spans="1:2" x14ac:dyDescent="0.25">
      <c r="A2166" s="9"/>
      <c r="B2166" s="116"/>
    </row>
    <row r="2167" spans="1:2" x14ac:dyDescent="0.25">
      <c r="A2167" s="9"/>
      <c r="B2167" s="116"/>
    </row>
    <row r="2168" spans="1:2" x14ac:dyDescent="0.25">
      <c r="A2168" s="9"/>
      <c r="B2168" s="116"/>
    </row>
    <row r="2169" spans="1:2" x14ac:dyDescent="0.25">
      <c r="A2169" s="9"/>
      <c r="B2169" s="116"/>
    </row>
    <row r="2170" spans="1:2" x14ac:dyDescent="0.25">
      <c r="A2170" s="9"/>
      <c r="B2170" s="116"/>
    </row>
    <row r="2171" spans="1:2" x14ac:dyDescent="0.25">
      <c r="A2171" s="9"/>
      <c r="B2171" s="116"/>
    </row>
    <row r="2172" spans="1:2" x14ac:dyDescent="0.25">
      <c r="A2172" s="9"/>
      <c r="B2172" s="116"/>
    </row>
    <row r="2173" spans="1:2" x14ac:dyDescent="0.25">
      <c r="A2173" s="9"/>
      <c r="B2173" s="116"/>
    </row>
    <row r="2174" spans="1:2" x14ac:dyDescent="0.25">
      <c r="A2174" s="9"/>
      <c r="B2174" s="116"/>
    </row>
    <row r="2175" spans="1:2" x14ac:dyDescent="0.25">
      <c r="A2175" s="9"/>
      <c r="B2175" s="116"/>
    </row>
    <row r="2176" spans="1:2" x14ac:dyDescent="0.25">
      <c r="A2176" s="3"/>
      <c r="B2176" s="116"/>
    </row>
    <row r="2177" spans="1:2" x14ac:dyDescent="0.25">
      <c r="A2177" s="3"/>
      <c r="B2177" s="116"/>
    </row>
    <row r="2178" spans="1:2" x14ac:dyDescent="0.25">
      <c r="A2178" s="3"/>
      <c r="B2178" s="116"/>
    </row>
    <row r="2179" spans="1:2" x14ac:dyDescent="0.25">
      <c r="A2179" s="3"/>
      <c r="B2179" s="116"/>
    </row>
    <row r="2180" spans="1:2" x14ac:dyDescent="0.25">
      <c r="A2180" s="3"/>
      <c r="B2180" s="116"/>
    </row>
    <row r="2181" spans="1:2" x14ac:dyDescent="0.25">
      <c r="A2181" s="3"/>
      <c r="B2181" s="116"/>
    </row>
    <row r="2182" spans="1:2" x14ac:dyDescent="0.25">
      <c r="A2182" s="3"/>
      <c r="B2182" s="116"/>
    </row>
    <row r="2183" spans="1:2" x14ac:dyDescent="0.25">
      <c r="A2183" s="3"/>
      <c r="B2183" s="116"/>
    </row>
    <row r="2184" spans="1:2" x14ac:dyDescent="0.25">
      <c r="A2184" s="3"/>
      <c r="B2184" s="116"/>
    </row>
    <row r="2185" spans="1:2" x14ac:dyDescent="0.25">
      <c r="A2185" s="3"/>
      <c r="B2185" s="116"/>
    </row>
    <row r="2186" spans="1:2" x14ac:dyDescent="0.25">
      <c r="A2186" s="3"/>
      <c r="B2186" s="116"/>
    </row>
    <row r="2187" spans="1:2" x14ac:dyDescent="0.25">
      <c r="A2187" s="3"/>
      <c r="B2187" s="116"/>
    </row>
    <row r="2188" spans="1:2" x14ac:dyDescent="0.25">
      <c r="A2188" s="3"/>
      <c r="B2188" s="116"/>
    </row>
    <row r="2189" spans="1:2" x14ac:dyDescent="0.25">
      <c r="A2189" s="3"/>
      <c r="B2189" s="116"/>
    </row>
    <row r="2190" spans="1:2" x14ac:dyDescent="0.25">
      <c r="A2190" s="3"/>
      <c r="B2190" s="116"/>
    </row>
    <row r="2191" spans="1:2" x14ac:dyDescent="0.25">
      <c r="A2191" s="3"/>
      <c r="B2191" s="116"/>
    </row>
    <row r="2192" spans="1:2" x14ac:dyDescent="0.25">
      <c r="A2192" s="3"/>
      <c r="B2192" s="116"/>
    </row>
    <row r="2193" spans="1:2" x14ac:dyDescent="0.25">
      <c r="A2193" s="3"/>
      <c r="B2193" s="116"/>
    </row>
    <row r="2194" spans="1:2" x14ac:dyDescent="0.25">
      <c r="A2194" s="3"/>
      <c r="B2194" s="116"/>
    </row>
    <row r="2195" spans="1:2" x14ac:dyDescent="0.25">
      <c r="A2195" s="3"/>
      <c r="B2195" s="116"/>
    </row>
    <row r="2196" spans="1:2" x14ac:dyDescent="0.25">
      <c r="A2196" s="3"/>
      <c r="B2196" s="116"/>
    </row>
    <row r="2197" spans="1:2" x14ac:dyDescent="0.25">
      <c r="A2197" s="3"/>
      <c r="B2197" s="116"/>
    </row>
    <row r="2198" spans="1:2" x14ac:dyDescent="0.25">
      <c r="A2198" s="3"/>
      <c r="B2198" s="116"/>
    </row>
    <row r="2199" spans="1:2" x14ac:dyDescent="0.25">
      <c r="A2199" s="3"/>
      <c r="B2199" s="116"/>
    </row>
    <row r="2200" spans="1:2" x14ac:dyDescent="0.25">
      <c r="A2200" s="3"/>
      <c r="B2200" s="116"/>
    </row>
    <row r="2201" spans="1:2" x14ac:dyDescent="0.25">
      <c r="A2201" s="3"/>
      <c r="B2201" s="116"/>
    </row>
    <row r="2202" spans="1:2" x14ac:dyDescent="0.25">
      <c r="A2202" s="3"/>
      <c r="B2202" s="116"/>
    </row>
    <row r="2203" spans="1:2" x14ac:dyDescent="0.25">
      <c r="A2203" s="3"/>
      <c r="B2203" s="116"/>
    </row>
    <row r="2204" spans="1:2" x14ac:dyDescent="0.25">
      <c r="A2204" s="3"/>
      <c r="B2204" s="116"/>
    </row>
    <row r="2205" spans="1:2" x14ac:dyDescent="0.25">
      <c r="A2205" s="3"/>
      <c r="B2205" s="116"/>
    </row>
    <row r="2206" spans="1:2" x14ac:dyDescent="0.25">
      <c r="A2206" s="3"/>
      <c r="B2206" s="116"/>
    </row>
    <row r="2207" spans="1:2" x14ac:dyDescent="0.25">
      <c r="A2207" s="3"/>
      <c r="B2207" s="116"/>
    </row>
    <row r="2208" spans="1:2" x14ac:dyDescent="0.25">
      <c r="A2208" s="3"/>
      <c r="B2208" s="116"/>
    </row>
    <row r="2209" spans="1:2" x14ac:dyDescent="0.25">
      <c r="A2209" s="3"/>
      <c r="B2209" s="116"/>
    </row>
    <row r="2210" spans="1:2" x14ac:dyDescent="0.25">
      <c r="A2210" s="3"/>
      <c r="B2210" s="116"/>
    </row>
    <row r="2211" spans="1:2" x14ac:dyDescent="0.25">
      <c r="A2211" s="3"/>
      <c r="B2211" s="116"/>
    </row>
    <row r="2212" spans="1:2" x14ac:dyDescent="0.25">
      <c r="A2212" s="3"/>
      <c r="B2212" s="116"/>
    </row>
    <row r="2213" spans="1:2" x14ac:dyDescent="0.25">
      <c r="A2213" s="3"/>
      <c r="B2213" s="116"/>
    </row>
    <row r="2214" spans="1:2" x14ac:dyDescent="0.25">
      <c r="A2214" s="3"/>
      <c r="B2214" s="116"/>
    </row>
    <row r="2215" spans="1:2" x14ac:dyDescent="0.25">
      <c r="A2215" s="3"/>
      <c r="B2215" s="116"/>
    </row>
    <row r="2216" spans="1:2" x14ac:dyDescent="0.25">
      <c r="A2216" s="3"/>
      <c r="B2216" s="116"/>
    </row>
    <row r="2217" spans="1:2" x14ac:dyDescent="0.25">
      <c r="A2217" s="3"/>
      <c r="B2217" s="116"/>
    </row>
    <row r="2218" spans="1:2" x14ac:dyDescent="0.25">
      <c r="A2218" s="3"/>
      <c r="B2218" s="116"/>
    </row>
    <row r="2219" spans="1:2" x14ac:dyDescent="0.25">
      <c r="A2219" s="3"/>
      <c r="B2219" s="116"/>
    </row>
    <row r="2220" spans="1:2" x14ac:dyDescent="0.25">
      <c r="A2220" s="3"/>
      <c r="B2220" s="116"/>
    </row>
    <row r="2221" spans="1:2" x14ac:dyDescent="0.25">
      <c r="A2221" s="3"/>
      <c r="B2221" s="116"/>
    </row>
    <row r="2222" spans="1:2" x14ac:dyDescent="0.25">
      <c r="A2222" s="3"/>
      <c r="B2222" s="116"/>
    </row>
    <row r="2223" spans="1:2" x14ac:dyDescent="0.25">
      <c r="A2223" s="3"/>
      <c r="B2223" s="116"/>
    </row>
    <row r="2224" spans="1:2" x14ac:dyDescent="0.25">
      <c r="A2224" s="3"/>
      <c r="B2224" s="116"/>
    </row>
    <row r="2225" spans="1:2" x14ac:dyDescent="0.25">
      <c r="A2225" s="3"/>
      <c r="B2225" s="116"/>
    </row>
    <row r="2226" spans="1:2" x14ac:dyDescent="0.25">
      <c r="A2226" s="3"/>
      <c r="B2226" s="116"/>
    </row>
    <row r="2227" spans="1:2" x14ac:dyDescent="0.25">
      <c r="A2227" s="3"/>
      <c r="B2227" s="116"/>
    </row>
    <row r="2228" spans="1:2" x14ac:dyDescent="0.25">
      <c r="A2228" s="3"/>
      <c r="B2228" s="116"/>
    </row>
    <row r="2229" spans="1:2" x14ac:dyDescent="0.25">
      <c r="A2229" s="3"/>
      <c r="B2229" s="116"/>
    </row>
    <row r="2230" spans="1:2" x14ac:dyDescent="0.25">
      <c r="A2230" s="3"/>
      <c r="B2230" s="116"/>
    </row>
    <row r="2231" spans="1:2" x14ac:dyDescent="0.25">
      <c r="A2231" s="2"/>
      <c r="B2231" s="116"/>
    </row>
    <row r="2232" spans="1:2" x14ac:dyDescent="0.25">
      <c r="A2232" s="2"/>
      <c r="B2232" s="116"/>
    </row>
    <row r="2233" spans="1:2" x14ac:dyDescent="0.25">
      <c r="A2233" s="2"/>
      <c r="B2233" s="116"/>
    </row>
    <row r="2234" spans="1:2" x14ac:dyDescent="0.25">
      <c r="A2234" s="2"/>
      <c r="B2234" s="116"/>
    </row>
    <row r="2235" spans="1:2" x14ac:dyDescent="0.25">
      <c r="A2235" s="2"/>
      <c r="B2235" s="116"/>
    </row>
    <row r="2236" spans="1:2" x14ac:dyDescent="0.25">
      <c r="A2236" s="2"/>
      <c r="B2236" s="116"/>
    </row>
    <row r="2237" spans="1:2" x14ac:dyDescent="0.25">
      <c r="A2237" s="2"/>
      <c r="B2237" s="116"/>
    </row>
    <row r="2238" spans="1:2" x14ac:dyDescent="0.25">
      <c r="A2238" s="2"/>
      <c r="B2238" s="116"/>
    </row>
    <row r="2239" spans="1:2" x14ac:dyDescent="0.25">
      <c r="A2239" s="2"/>
      <c r="B2239" s="116"/>
    </row>
    <row r="2240" spans="1:2" x14ac:dyDescent="0.25">
      <c r="A2240" s="2"/>
      <c r="B2240" s="116"/>
    </row>
    <row r="2241" spans="1:2" x14ac:dyDescent="0.25">
      <c r="A2241" s="2"/>
      <c r="B2241" s="116"/>
    </row>
    <row r="2242" spans="1:2" x14ac:dyDescent="0.25">
      <c r="A2242" s="2"/>
      <c r="B2242" s="116"/>
    </row>
    <row r="2243" spans="1:2" x14ac:dyDescent="0.25">
      <c r="A2243" s="2"/>
      <c r="B2243" s="116"/>
    </row>
    <row r="2244" spans="1:2" x14ac:dyDescent="0.25">
      <c r="A2244" s="2"/>
      <c r="B2244" s="116"/>
    </row>
    <row r="2245" spans="1:2" x14ac:dyDescent="0.25">
      <c r="A2245" s="2"/>
      <c r="B2245" s="116"/>
    </row>
    <row r="2246" spans="1:2" x14ac:dyDescent="0.25">
      <c r="A2246" s="2"/>
      <c r="B2246" s="116"/>
    </row>
    <row r="2247" spans="1:2" x14ac:dyDescent="0.25">
      <c r="A2247" s="2"/>
      <c r="B2247" s="116"/>
    </row>
    <row r="2248" spans="1:2" x14ac:dyDescent="0.25">
      <c r="A2248" s="2"/>
      <c r="B2248" s="116"/>
    </row>
    <row r="2249" spans="1:2" x14ac:dyDescent="0.25">
      <c r="A2249" s="2"/>
      <c r="B2249" s="116"/>
    </row>
    <row r="2250" spans="1:2" x14ac:dyDescent="0.25">
      <c r="A2250" s="2"/>
      <c r="B2250" s="116"/>
    </row>
    <row r="2251" spans="1:2" x14ac:dyDescent="0.25">
      <c r="A2251" s="2"/>
      <c r="B2251" s="116"/>
    </row>
    <row r="2252" spans="1:2" x14ac:dyDescent="0.25">
      <c r="A2252" s="2"/>
      <c r="B2252" s="116"/>
    </row>
    <row r="2253" spans="1:2" x14ac:dyDescent="0.25">
      <c r="A2253" s="2"/>
      <c r="B2253" s="116"/>
    </row>
    <row r="2254" spans="1:2" x14ac:dyDescent="0.25">
      <c r="A2254" s="2"/>
      <c r="B2254" s="116"/>
    </row>
    <row r="2255" spans="1:2" x14ac:dyDescent="0.25">
      <c r="A2255" s="2"/>
      <c r="B2255" s="116"/>
    </row>
    <row r="2256" spans="1:2" x14ac:dyDescent="0.25">
      <c r="A2256" s="2"/>
      <c r="B2256" s="116"/>
    </row>
    <row r="2257" spans="1:2" x14ac:dyDescent="0.25">
      <c r="A2257" s="2"/>
      <c r="B2257" s="116"/>
    </row>
    <row r="2258" spans="1:2" x14ac:dyDescent="0.25">
      <c r="A2258" s="2"/>
      <c r="B2258" s="116"/>
    </row>
    <row r="2259" spans="1:2" x14ac:dyDescent="0.25">
      <c r="A2259" s="2"/>
      <c r="B2259" s="116"/>
    </row>
    <row r="2260" spans="1:2" x14ac:dyDescent="0.25">
      <c r="A2260" s="2"/>
      <c r="B2260" s="116"/>
    </row>
    <row r="2261" spans="1:2" x14ac:dyDescent="0.25">
      <c r="A2261" s="2"/>
      <c r="B2261" s="116"/>
    </row>
    <row r="2262" spans="1:2" x14ac:dyDescent="0.25">
      <c r="A2262" s="2"/>
      <c r="B2262" s="116"/>
    </row>
    <row r="2263" spans="1:2" x14ac:dyDescent="0.25">
      <c r="A2263" s="3"/>
      <c r="B2263" s="116"/>
    </row>
    <row r="2264" spans="1:2" x14ac:dyDescent="0.25">
      <c r="A2264" s="3"/>
      <c r="B2264" s="116"/>
    </row>
    <row r="2265" spans="1:2" x14ac:dyDescent="0.25">
      <c r="A2265" s="3"/>
      <c r="B2265" s="116"/>
    </row>
    <row r="2266" spans="1:2" x14ac:dyDescent="0.25">
      <c r="A2266" s="3"/>
      <c r="B2266" s="116"/>
    </row>
    <row r="2267" spans="1:2" x14ac:dyDescent="0.25">
      <c r="A2267" s="3"/>
      <c r="B2267" s="116"/>
    </row>
    <row r="2268" spans="1:2" x14ac:dyDescent="0.25">
      <c r="A2268" s="3"/>
      <c r="B2268" s="116"/>
    </row>
    <row r="2269" spans="1:2" x14ac:dyDescent="0.25">
      <c r="A2269" s="3"/>
      <c r="B2269" s="116"/>
    </row>
    <row r="2270" spans="1:2" x14ac:dyDescent="0.25">
      <c r="A2270" s="3"/>
      <c r="B2270" s="116"/>
    </row>
    <row r="2271" spans="1:2" x14ac:dyDescent="0.25">
      <c r="A2271" s="3"/>
      <c r="B2271" s="116"/>
    </row>
    <row r="2272" spans="1:2" x14ac:dyDescent="0.25">
      <c r="A2272" s="3"/>
      <c r="B2272" s="116"/>
    </row>
    <row r="2273" spans="1:2" x14ac:dyDescent="0.25">
      <c r="A2273" s="3"/>
      <c r="B2273" s="116"/>
    </row>
    <row r="2274" spans="1:2" x14ac:dyDescent="0.25">
      <c r="A2274" s="3"/>
      <c r="B2274" s="116"/>
    </row>
    <row r="2275" spans="1:2" x14ac:dyDescent="0.25">
      <c r="A2275" s="3"/>
      <c r="B2275" s="116"/>
    </row>
    <row r="2276" spans="1:2" x14ac:dyDescent="0.25">
      <c r="A2276" s="3"/>
      <c r="B2276" s="116"/>
    </row>
    <row r="2277" spans="1:2" x14ac:dyDescent="0.25">
      <c r="A2277" s="3"/>
      <c r="B2277" s="116"/>
    </row>
    <row r="2278" spans="1:2" x14ac:dyDescent="0.25">
      <c r="A2278" s="3"/>
      <c r="B2278" s="116"/>
    </row>
    <row r="2279" spans="1:2" x14ac:dyDescent="0.25">
      <c r="A2279" s="3"/>
      <c r="B2279" s="116"/>
    </row>
    <row r="2280" spans="1:2" x14ac:dyDescent="0.25">
      <c r="A2280" s="3"/>
      <c r="B2280" s="116"/>
    </row>
    <row r="2281" spans="1:2" x14ac:dyDescent="0.25">
      <c r="A2281" s="3"/>
      <c r="B2281" s="116"/>
    </row>
    <row r="2282" spans="1:2" x14ac:dyDescent="0.25">
      <c r="A2282" s="3"/>
      <c r="B2282" s="116"/>
    </row>
    <row r="2283" spans="1:2" x14ac:dyDescent="0.25">
      <c r="A2283" s="3"/>
      <c r="B2283" s="116"/>
    </row>
    <row r="2284" spans="1:2" x14ac:dyDescent="0.25">
      <c r="A2284" s="3"/>
      <c r="B2284" s="116"/>
    </row>
    <row r="2285" spans="1:2" x14ac:dyDescent="0.25">
      <c r="A2285" s="3"/>
      <c r="B2285" s="116"/>
    </row>
    <row r="2286" spans="1:2" x14ac:dyDescent="0.25">
      <c r="A2286" s="3"/>
      <c r="B2286" s="116"/>
    </row>
    <row r="2287" spans="1:2" x14ac:dyDescent="0.25">
      <c r="A2287" s="3"/>
      <c r="B2287" s="116"/>
    </row>
    <row r="2288" spans="1:2" x14ac:dyDescent="0.25">
      <c r="A2288" s="3"/>
      <c r="B2288" s="116"/>
    </row>
    <row r="2289" spans="1:2" x14ac:dyDescent="0.25">
      <c r="A2289" s="3"/>
      <c r="B2289" s="116"/>
    </row>
    <row r="2290" spans="1:2" x14ac:dyDescent="0.25">
      <c r="A2290" s="3"/>
      <c r="B2290" s="116"/>
    </row>
    <row r="2291" spans="1:2" x14ac:dyDescent="0.25">
      <c r="A2291" s="3"/>
      <c r="B2291" s="116"/>
    </row>
    <row r="2292" spans="1:2" x14ac:dyDescent="0.25">
      <c r="A2292" s="3"/>
      <c r="B2292" s="116"/>
    </row>
    <row r="2293" spans="1:2" x14ac:dyDescent="0.25">
      <c r="A2293" s="3"/>
      <c r="B2293" s="116"/>
    </row>
    <row r="2294" spans="1:2" x14ac:dyDescent="0.25">
      <c r="A2294" s="3"/>
      <c r="B2294" s="116"/>
    </row>
    <row r="2295" spans="1:2" x14ac:dyDescent="0.25">
      <c r="A2295" s="3"/>
      <c r="B2295" s="116"/>
    </row>
    <row r="2296" spans="1:2" x14ac:dyDescent="0.25">
      <c r="A2296" s="3"/>
      <c r="B2296" s="116"/>
    </row>
    <row r="2297" spans="1:2" x14ac:dyDescent="0.25">
      <c r="A2297" s="3"/>
      <c r="B2297" s="116"/>
    </row>
    <row r="2298" spans="1:2" x14ac:dyDescent="0.25">
      <c r="A2298" s="3"/>
      <c r="B2298" s="116"/>
    </row>
    <row r="2299" spans="1:2" x14ac:dyDescent="0.25">
      <c r="A2299" s="3"/>
      <c r="B2299" s="116"/>
    </row>
    <row r="2300" spans="1:2" x14ac:dyDescent="0.25">
      <c r="A2300" s="3"/>
      <c r="B2300" s="116"/>
    </row>
    <row r="2301" spans="1:2" x14ac:dyDescent="0.25">
      <c r="A2301" s="3"/>
      <c r="B2301" s="116"/>
    </row>
    <row r="2302" spans="1:2" x14ac:dyDescent="0.25">
      <c r="A2302" s="3"/>
      <c r="B2302" s="116"/>
    </row>
    <row r="2303" spans="1:2" x14ac:dyDescent="0.25">
      <c r="A2303" s="3"/>
      <c r="B2303" s="116"/>
    </row>
    <row r="2304" spans="1:2" x14ac:dyDescent="0.25">
      <c r="A2304" s="3"/>
      <c r="B2304" s="116"/>
    </row>
    <row r="2305" spans="1:2" x14ac:dyDescent="0.25">
      <c r="A2305" s="3"/>
      <c r="B2305" s="116"/>
    </row>
    <row r="2306" spans="1:2" x14ac:dyDescent="0.25">
      <c r="A2306" s="3"/>
      <c r="B2306" s="116"/>
    </row>
    <row r="2307" spans="1:2" x14ac:dyDescent="0.25">
      <c r="A2307" s="3"/>
      <c r="B2307" s="116"/>
    </row>
    <row r="2308" spans="1:2" x14ac:dyDescent="0.25">
      <c r="A2308" s="3"/>
      <c r="B2308" s="116"/>
    </row>
    <row r="2309" spans="1:2" x14ac:dyDescent="0.25">
      <c r="A2309" s="3"/>
      <c r="B2309" s="116"/>
    </row>
    <row r="2310" spans="1:2" x14ac:dyDescent="0.25">
      <c r="A2310" s="3"/>
      <c r="B2310" s="116"/>
    </row>
    <row r="2311" spans="1:2" x14ac:dyDescent="0.25">
      <c r="A2311" s="3"/>
      <c r="B2311" s="116"/>
    </row>
    <row r="2312" spans="1:2" x14ac:dyDescent="0.25">
      <c r="A2312" s="3"/>
      <c r="B2312" s="116"/>
    </row>
    <row r="2313" spans="1:2" x14ac:dyDescent="0.25">
      <c r="A2313" s="3"/>
      <c r="B2313" s="116"/>
    </row>
    <row r="2314" spans="1:2" x14ac:dyDescent="0.25">
      <c r="A2314" s="3"/>
      <c r="B2314" s="116"/>
    </row>
    <row r="2315" spans="1:2" x14ac:dyDescent="0.25">
      <c r="A2315" s="3"/>
      <c r="B2315" s="116"/>
    </row>
    <row r="2316" spans="1:2" x14ac:dyDescent="0.25">
      <c r="A2316" s="3"/>
      <c r="B2316" s="116"/>
    </row>
    <row r="2317" spans="1:2" x14ac:dyDescent="0.25">
      <c r="A2317" s="3"/>
      <c r="B2317" s="116"/>
    </row>
    <row r="2318" spans="1:2" x14ac:dyDescent="0.25">
      <c r="A2318" s="3"/>
      <c r="B2318" s="116"/>
    </row>
    <row r="2319" spans="1:2" x14ac:dyDescent="0.25">
      <c r="A2319" s="3"/>
      <c r="B2319" s="116"/>
    </row>
    <row r="2320" spans="1:2" x14ac:dyDescent="0.25">
      <c r="A2320" s="3"/>
      <c r="B2320" s="116"/>
    </row>
    <row r="2321" spans="1:2" x14ac:dyDescent="0.25">
      <c r="A2321" s="3"/>
      <c r="B2321" s="116"/>
    </row>
    <row r="2322" spans="1:2" x14ac:dyDescent="0.25">
      <c r="A2322" s="3"/>
      <c r="B2322" s="116"/>
    </row>
    <row r="2323" spans="1:2" x14ac:dyDescent="0.25">
      <c r="A2323" s="3"/>
      <c r="B2323" s="116"/>
    </row>
    <row r="2324" spans="1:2" x14ac:dyDescent="0.25">
      <c r="A2324" s="3"/>
      <c r="B2324" s="116"/>
    </row>
    <row r="2325" spans="1:2" x14ac:dyDescent="0.25">
      <c r="A2325" s="3"/>
      <c r="B2325" s="116"/>
    </row>
    <row r="2326" spans="1:2" x14ac:dyDescent="0.25">
      <c r="A2326" s="3"/>
      <c r="B2326" s="116"/>
    </row>
    <row r="2327" spans="1:2" x14ac:dyDescent="0.25">
      <c r="A2327" s="3"/>
      <c r="B2327" s="116"/>
    </row>
    <row r="2328" spans="1:2" x14ac:dyDescent="0.25">
      <c r="A2328" s="3"/>
      <c r="B2328" s="116"/>
    </row>
    <row r="2329" spans="1:2" x14ac:dyDescent="0.25">
      <c r="A2329" s="3"/>
      <c r="B2329" s="116"/>
    </row>
    <row r="2330" spans="1:2" x14ac:dyDescent="0.25">
      <c r="A2330" s="3"/>
      <c r="B2330" s="116"/>
    </row>
    <row r="2331" spans="1:2" x14ac:dyDescent="0.25">
      <c r="A2331" s="3"/>
      <c r="B2331" s="116"/>
    </row>
    <row r="2332" spans="1:2" x14ac:dyDescent="0.25">
      <c r="A2332" s="3"/>
      <c r="B2332" s="116"/>
    </row>
    <row r="2333" spans="1:2" x14ac:dyDescent="0.25">
      <c r="A2333" s="3"/>
      <c r="B2333" s="116"/>
    </row>
    <row r="2334" spans="1:2" x14ac:dyDescent="0.25">
      <c r="A2334" s="3"/>
      <c r="B2334" s="116"/>
    </row>
    <row r="2335" spans="1:2" x14ac:dyDescent="0.25">
      <c r="A2335" s="3"/>
      <c r="B2335" s="116"/>
    </row>
    <row r="2336" spans="1:2" x14ac:dyDescent="0.25">
      <c r="A2336" s="3"/>
      <c r="B2336" s="116"/>
    </row>
    <row r="2337" spans="1:2" x14ac:dyDescent="0.25">
      <c r="A2337" s="3"/>
      <c r="B2337" s="116"/>
    </row>
    <row r="2338" spans="1:2" x14ac:dyDescent="0.25">
      <c r="A2338" s="3"/>
      <c r="B2338" s="116"/>
    </row>
    <row r="2339" spans="1:2" x14ac:dyDescent="0.25">
      <c r="A2339" s="3"/>
      <c r="B2339" s="116"/>
    </row>
    <row r="2340" spans="1:2" x14ac:dyDescent="0.25">
      <c r="A2340" s="3"/>
      <c r="B2340" s="116"/>
    </row>
    <row r="2341" spans="1:2" x14ac:dyDescent="0.25">
      <c r="A2341" s="3"/>
      <c r="B2341" s="116"/>
    </row>
    <row r="2342" spans="1:2" x14ac:dyDescent="0.25">
      <c r="A2342" s="3"/>
      <c r="B2342" s="116"/>
    </row>
    <row r="2343" spans="1:2" x14ac:dyDescent="0.25">
      <c r="A2343" s="3"/>
      <c r="B2343" s="116"/>
    </row>
    <row r="2344" spans="1:2" x14ac:dyDescent="0.25">
      <c r="A2344" s="3"/>
      <c r="B2344" s="116"/>
    </row>
    <row r="2345" spans="1:2" x14ac:dyDescent="0.25">
      <c r="A2345" s="3"/>
      <c r="B2345" s="116"/>
    </row>
    <row r="2346" spans="1:2" x14ac:dyDescent="0.25">
      <c r="A2346" s="3"/>
      <c r="B2346" s="116"/>
    </row>
    <row r="2347" spans="1:2" x14ac:dyDescent="0.25">
      <c r="A2347" s="3"/>
      <c r="B2347" s="116"/>
    </row>
    <row r="2348" spans="1:2" x14ac:dyDescent="0.25">
      <c r="A2348" s="3"/>
      <c r="B2348" s="116"/>
    </row>
    <row r="2349" spans="1:2" x14ac:dyDescent="0.25">
      <c r="A2349" s="3"/>
      <c r="B2349" s="116"/>
    </row>
    <row r="2350" spans="1:2" x14ac:dyDescent="0.25">
      <c r="A2350" s="3"/>
      <c r="B2350" s="116"/>
    </row>
    <row r="2351" spans="1:2" x14ac:dyDescent="0.25">
      <c r="A2351" s="3"/>
      <c r="B2351" s="116"/>
    </row>
    <row r="2352" spans="1:2" x14ac:dyDescent="0.25">
      <c r="A2352" s="3"/>
      <c r="B2352" s="116"/>
    </row>
    <row r="2353" spans="1:2" x14ac:dyDescent="0.25">
      <c r="A2353" s="3"/>
      <c r="B2353" s="116"/>
    </row>
    <row r="2354" spans="1:2" x14ac:dyDescent="0.25">
      <c r="A2354" s="3"/>
      <c r="B2354" s="116"/>
    </row>
    <row r="2355" spans="1:2" x14ac:dyDescent="0.25">
      <c r="A2355" s="3"/>
      <c r="B2355" s="116"/>
    </row>
    <row r="2356" spans="1:2" x14ac:dyDescent="0.25">
      <c r="A2356" s="3"/>
      <c r="B2356" s="116"/>
    </row>
    <row r="2357" spans="1:2" x14ac:dyDescent="0.25">
      <c r="A2357" s="3"/>
      <c r="B2357" s="116"/>
    </row>
    <row r="2358" spans="1:2" x14ac:dyDescent="0.25">
      <c r="A2358" s="3"/>
      <c r="B2358" s="116"/>
    </row>
    <row r="2359" spans="1:2" x14ac:dyDescent="0.25">
      <c r="A2359" s="3"/>
      <c r="B2359" s="116"/>
    </row>
    <row r="2360" spans="1:2" x14ac:dyDescent="0.25">
      <c r="A2360" s="3"/>
      <c r="B2360" s="116"/>
    </row>
    <row r="2361" spans="1:2" x14ac:dyDescent="0.25">
      <c r="A2361" s="3"/>
      <c r="B2361" s="116"/>
    </row>
    <row r="2362" spans="1:2" x14ac:dyDescent="0.25">
      <c r="A2362" s="3"/>
      <c r="B2362" s="116"/>
    </row>
    <row r="2363" spans="1:2" x14ac:dyDescent="0.25">
      <c r="A2363" s="3"/>
      <c r="B2363" s="116"/>
    </row>
    <row r="2364" spans="1:2" x14ac:dyDescent="0.25">
      <c r="A2364" s="3"/>
      <c r="B2364" s="116"/>
    </row>
    <row r="2365" spans="1:2" x14ac:dyDescent="0.25">
      <c r="A2365" s="3"/>
      <c r="B2365" s="116"/>
    </row>
    <row r="2366" spans="1:2" x14ac:dyDescent="0.25">
      <c r="A2366" s="3"/>
      <c r="B2366" s="116"/>
    </row>
    <row r="2367" spans="1:2" x14ac:dyDescent="0.25">
      <c r="A2367" s="3"/>
      <c r="B2367" s="116"/>
    </row>
    <row r="2368" spans="1:2" x14ac:dyDescent="0.25">
      <c r="A2368" s="3"/>
      <c r="B2368" s="116"/>
    </row>
    <row r="2369" spans="1:2" x14ac:dyDescent="0.25">
      <c r="A2369" s="3"/>
      <c r="B2369" s="116"/>
    </row>
    <row r="2370" spans="1:2" x14ac:dyDescent="0.25">
      <c r="A2370" s="3"/>
      <c r="B2370" s="116"/>
    </row>
    <row r="2371" spans="1:2" x14ac:dyDescent="0.25">
      <c r="A2371" s="3"/>
      <c r="B2371" s="116"/>
    </row>
    <row r="2372" spans="1:2" x14ac:dyDescent="0.25">
      <c r="A2372" s="3"/>
      <c r="B2372" s="116"/>
    </row>
    <row r="2373" spans="1:2" x14ac:dyDescent="0.25">
      <c r="A2373" s="3"/>
      <c r="B2373" s="116"/>
    </row>
    <row r="2374" spans="1:2" x14ac:dyDescent="0.25">
      <c r="A2374" s="3"/>
      <c r="B2374" s="116"/>
    </row>
    <row r="2375" spans="1:2" x14ac:dyDescent="0.25">
      <c r="A2375" s="3"/>
      <c r="B2375" s="116"/>
    </row>
    <row r="2376" spans="1:2" x14ac:dyDescent="0.25">
      <c r="A2376" s="3"/>
      <c r="B2376" s="116"/>
    </row>
    <row r="2377" spans="1:2" x14ac:dyDescent="0.25">
      <c r="A2377" s="3"/>
      <c r="B2377" s="116"/>
    </row>
    <row r="2378" spans="1:2" x14ac:dyDescent="0.25">
      <c r="A2378" s="3"/>
      <c r="B2378" s="116"/>
    </row>
    <row r="2379" spans="1:2" x14ac:dyDescent="0.25">
      <c r="A2379" s="3"/>
      <c r="B2379" s="116"/>
    </row>
    <row r="2380" spans="1:2" x14ac:dyDescent="0.25">
      <c r="A2380" s="3"/>
      <c r="B2380" s="116"/>
    </row>
    <row r="2381" spans="1:2" x14ac:dyDescent="0.25">
      <c r="A2381" s="3"/>
      <c r="B2381" s="116"/>
    </row>
    <row r="2382" spans="1:2" x14ac:dyDescent="0.25">
      <c r="A2382" s="3"/>
      <c r="B2382" s="116"/>
    </row>
    <row r="2383" spans="1:2" x14ac:dyDescent="0.25">
      <c r="A2383" s="3"/>
      <c r="B2383" s="116"/>
    </row>
    <row r="2384" spans="1:2" x14ac:dyDescent="0.25">
      <c r="A2384" s="3"/>
      <c r="B2384" s="116"/>
    </row>
    <row r="2385" spans="1:2" x14ac:dyDescent="0.25">
      <c r="A2385" s="3"/>
      <c r="B2385" s="116"/>
    </row>
    <row r="2386" spans="1:2" x14ac:dyDescent="0.25">
      <c r="A2386" s="3"/>
      <c r="B2386" s="116"/>
    </row>
    <row r="2387" spans="1:2" x14ac:dyDescent="0.25">
      <c r="A2387" s="3"/>
      <c r="B2387" s="116"/>
    </row>
    <row r="2388" spans="1:2" x14ac:dyDescent="0.25">
      <c r="A2388" s="3"/>
      <c r="B2388" s="116"/>
    </row>
    <row r="2389" spans="1:2" x14ac:dyDescent="0.25">
      <c r="A2389" s="3"/>
      <c r="B2389" s="116"/>
    </row>
    <row r="2390" spans="1:2" x14ac:dyDescent="0.25">
      <c r="A2390" s="3"/>
      <c r="B2390" s="116"/>
    </row>
    <row r="2391" spans="1:2" x14ac:dyDescent="0.25">
      <c r="A2391" s="3"/>
      <c r="B2391" s="116"/>
    </row>
    <row r="2392" spans="1:2" x14ac:dyDescent="0.25">
      <c r="A2392" s="3"/>
      <c r="B2392" s="116"/>
    </row>
    <row r="2393" spans="1:2" x14ac:dyDescent="0.25">
      <c r="A2393" s="3"/>
      <c r="B2393" s="116"/>
    </row>
    <row r="2394" spans="1:2" x14ac:dyDescent="0.25">
      <c r="A2394" s="3"/>
      <c r="B2394" s="116"/>
    </row>
    <row r="2395" spans="1:2" x14ac:dyDescent="0.25">
      <c r="A2395" s="3"/>
      <c r="B2395" s="116"/>
    </row>
    <row r="2396" spans="1:2" x14ac:dyDescent="0.25">
      <c r="A2396" s="3"/>
      <c r="B2396" s="116"/>
    </row>
    <row r="2397" spans="1:2" x14ac:dyDescent="0.25">
      <c r="A2397" s="3"/>
      <c r="B2397" s="116"/>
    </row>
    <row r="2398" spans="1:2" x14ac:dyDescent="0.25">
      <c r="A2398" s="3"/>
      <c r="B2398" s="116"/>
    </row>
    <row r="2399" spans="1:2" x14ac:dyDescent="0.25">
      <c r="A2399" s="3"/>
      <c r="B2399" s="116"/>
    </row>
    <row r="2400" spans="1:2" x14ac:dyDescent="0.25">
      <c r="A2400" s="3"/>
      <c r="B2400" s="116"/>
    </row>
    <row r="2401" spans="1:2" x14ac:dyDescent="0.25">
      <c r="A2401" s="3"/>
      <c r="B2401" s="116"/>
    </row>
    <row r="2402" spans="1:2" x14ac:dyDescent="0.25">
      <c r="A2402" s="3"/>
      <c r="B2402" s="116"/>
    </row>
    <row r="2403" spans="1:2" x14ac:dyDescent="0.25">
      <c r="A2403" s="3"/>
      <c r="B2403" s="116"/>
    </row>
    <row r="2404" spans="1:2" x14ac:dyDescent="0.25">
      <c r="A2404" s="3"/>
      <c r="B2404" s="116"/>
    </row>
    <row r="2405" spans="1:2" x14ac:dyDescent="0.25">
      <c r="A2405" s="3"/>
      <c r="B2405" s="116"/>
    </row>
    <row r="2406" spans="1:2" x14ac:dyDescent="0.25">
      <c r="A2406" s="3"/>
      <c r="B2406" s="116"/>
    </row>
    <row r="2407" spans="1:2" x14ac:dyDescent="0.25">
      <c r="A2407" s="3"/>
      <c r="B2407" s="116"/>
    </row>
    <row r="2408" spans="1:2" x14ac:dyDescent="0.25">
      <c r="A2408" s="3"/>
      <c r="B2408" s="116"/>
    </row>
    <row r="2409" spans="1:2" x14ac:dyDescent="0.25">
      <c r="A2409" s="3"/>
      <c r="B2409" s="116"/>
    </row>
    <row r="2410" spans="1:2" x14ac:dyDescent="0.25">
      <c r="A2410" s="3"/>
      <c r="B2410" s="116"/>
    </row>
    <row r="2411" spans="1:2" x14ac:dyDescent="0.25">
      <c r="A2411" s="3"/>
      <c r="B2411" s="116"/>
    </row>
    <row r="2412" spans="1:2" x14ac:dyDescent="0.25">
      <c r="A2412" s="3"/>
      <c r="B2412" s="116"/>
    </row>
    <row r="2413" spans="1:2" x14ac:dyDescent="0.25">
      <c r="A2413" s="3"/>
      <c r="B2413" s="116"/>
    </row>
    <row r="2414" spans="1:2" x14ac:dyDescent="0.25">
      <c r="A2414" s="3"/>
      <c r="B2414" s="116"/>
    </row>
    <row r="2415" spans="1:2" x14ac:dyDescent="0.25">
      <c r="A2415" s="3"/>
      <c r="B2415" s="116"/>
    </row>
    <row r="2416" spans="1:2" x14ac:dyDescent="0.25">
      <c r="A2416" s="3"/>
      <c r="B2416" s="116"/>
    </row>
    <row r="2417" spans="1:2" x14ac:dyDescent="0.25">
      <c r="A2417" s="3"/>
      <c r="B2417" s="116"/>
    </row>
    <row r="2418" spans="1:2" x14ac:dyDescent="0.25">
      <c r="A2418" s="3"/>
      <c r="B2418" s="116"/>
    </row>
    <row r="2419" spans="1:2" x14ac:dyDescent="0.25">
      <c r="A2419" s="3"/>
      <c r="B2419" s="116"/>
    </row>
    <row r="2420" spans="1:2" x14ac:dyDescent="0.25">
      <c r="A2420" s="3"/>
      <c r="B2420" s="116"/>
    </row>
    <row r="2421" spans="1:2" x14ac:dyDescent="0.25">
      <c r="A2421" s="3"/>
      <c r="B2421" s="116"/>
    </row>
    <row r="2422" spans="1:2" x14ac:dyDescent="0.25">
      <c r="A2422" s="3"/>
      <c r="B2422" s="116"/>
    </row>
    <row r="2423" spans="1:2" x14ac:dyDescent="0.25">
      <c r="A2423" s="3"/>
      <c r="B2423" s="116"/>
    </row>
    <row r="2424" spans="1:2" x14ac:dyDescent="0.25">
      <c r="A2424" s="3"/>
      <c r="B2424" s="116"/>
    </row>
    <row r="2425" spans="1:2" x14ac:dyDescent="0.25">
      <c r="A2425" s="3"/>
      <c r="B2425" s="116"/>
    </row>
    <row r="2426" spans="1:2" x14ac:dyDescent="0.25">
      <c r="A2426" s="3"/>
      <c r="B2426" s="116"/>
    </row>
    <row r="2427" spans="1:2" x14ac:dyDescent="0.25">
      <c r="A2427" s="3"/>
      <c r="B2427" s="116"/>
    </row>
    <row r="2428" spans="1:2" x14ac:dyDescent="0.25">
      <c r="A2428" s="3"/>
      <c r="B2428" s="116"/>
    </row>
    <row r="2429" spans="1:2" x14ac:dyDescent="0.25">
      <c r="A2429" s="3"/>
      <c r="B2429" s="116"/>
    </row>
    <row r="2430" spans="1:2" x14ac:dyDescent="0.25">
      <c r="A2430" s="3"/>
      <c r="B2430" s="116"/>
    </row>
    <row r="2431" spans="1:2" x14ac:dyDescent="0.25">
      <c r="A2431" s="3"/>
      <c r="B2431" s="116"/>
    </row>
    <row r="2432" spans="1:2" x14ac:dyDescent="0.25">
      <c r="A2432" s="3"/>
      <c r="B2432" s="116"/>
    </row>
    <row r="2433" spans="1:2" x14ac:dyDescent="0.25">
      <c r="A2433" s="3"/>
      <c r="B2433" s="116"/>
    </row>
    <row r="2434" spans="1:2" x14ac:dyDescent="0.25">
      <c r="A2434" s="3"/>
      <c r="B2434" s="116"/>
    </row>
    <row r="2435" spans="1:2" x14ac:dyDescent="0.25">
      <c r="A2435" s="3"/>
      <c r="B2435" s="116"/>
    </row>
    <row r="2436" spans="1:2" x14ac:dyDescent="0.25">
      <c r="A2436" s="3"/>
      <c r="B2436" s="116"/>
    </row>
    <row r="2437" spans="1:2" x14ac:dyDescent="0.25">
      <c r="A2437" s="3"/>
      <c r="B2437" s="116"/>
    </row>
    <row r="2438" spans="1:2" x14ac:dyDescent="0.25">
      <c r="A2438" s="3"/>
      <c r="B2438" s="116"/>
    </row>
    <row r="2439" spans="1:2" x14ac:dyDescent="0.25">
      <c r="A2439" s="3"/>
      <c r="B2439" s="116"/>
    </row>
    <row r="2440" spans="1:2" x14ac:dyDescent="0.25">
      <c r="A2440" s="3"/>
      <c r="B2440" s="116"/>
    </row>
    <row r="2441" spans="1:2" x14ac:dyDescent="0.25">
      <c r="A2441" s="3"/>
      <c r="B2441" s="116"/>
    </row>
    <row r="2442" spans="1:2" x14ac:dyDescent="0.25">
      <c r="A2442" s="3"/>
      <c r="B2442" s="116"/>
    </row>
    <row r="2443" spans="1:2" x14ac:dyDescent="0.25">
      <c r="A2443" s="3"/>
      <c r="B2443" s="116"/>
    </row>
    <row r="2444" spans="1:2" x14ac:dyDescent="0.25">
      <c r="A2444" s="3"/>
      <c r="B2444" s="116"/>
    </row>
    <row r="2445" spans="1:2" x14ac:dyDescent="0.25">
      <c r="A2445" s="3"/>
      <c r="B2445" s="116"/>
    </row>
    <row r="2446" spans="1:2" x14ac:dyDescent="0.25">
      <c r="A2446" s="3"/>
      <c r="B2446" s="116"/>
    </row>
    <row r="2447" spans="1:2" x14ac:dyDescent="0.25">
      <c r="A2447" s="3"/>
      <c r="B2447" s="116"/>
    </row>
    <row r="2448" spans="1:2" x14ac:dyDescent="0.25">
      <c r="A2448" s="3"/>
      <c r="B2448" s="116"/>
    </row>
    <row r="2449" spans="1:2" x14ac:dyDescent="0.25">
      <c r="A2449" s="3"/>
      <c r="B2449" s="116"/>
    </row>
    <row r="2450" spans="1:2" x14ac:dyDescent="0.25">
      <c r="A2450" s="3"/>
      <c r="B2450" s="116"/>
    </row>
    <row r="2451" spans="1:2" x14ac:dyDescent="0.25">
      <c r="A2451" s="3"/>
      <c r="B2451" s="116"/>
    </row>
    <row r="2452" spans="1:2" x14ac:dyDescent="0.25">
      <c r="A2452" s="3"/>
      <c r="B2452" s="116"/>
    </row>
    <row r="2453" spans="1:2" x14ac:dyDescent="0.25">
      <c r="A2453" s="3"/>
      <c r="B2453" s="116"/>
    </row>
    <row r="2454" spans="1:2" x14ac:dyDescent="0.25">
      <c r="A2454" s="3"/>
      <c r="B2454" s="116"/>
    </row>
    <row r="2455" spans="1:2" x14ac:dyDescent="0.25">
      <c r="A2455" s="3"/>
      <c r="B2455" s="116"/>
    </row>
    <row r="2456" spans="1:2" x14ac:dyDescent="0.25">
      <c r="A2456" s="3"/>
      <c r="B2456" s="116"/>
    </row>
    <row r="2457" spans="1:2" x14ac:dyDescent="0.25">
      <c r="A2457" s="3"/>
      <c r="B2457" s="116"/>
    </row>
    <row r="2458" spans="1:2" x14ac:dyDescent="0.25">
      <c r="A2458" s="3"/>
      <c r="B2458" s="116"/>
    </row>
    <row r="2459" spans="1:2" x14ac:dyDescent="0.25">
      <c r="A2459" s="3"/>
      <c r="B2459" s="116"/>
    </row>
    <row r="2460" spans="1:2" x14ac:dyDescent="0.25">
      <c r="A2460" s="3"/>
      <c r="B2460" s="116"/>
    </row>
    <row r="2461" spans="1:2" x14ac:dyDescent="0.25">
      <c r="A2461" s="3"/>
      <c r="B2461" s="116"/>
    </row>
    <row r="2462" spans="1:2" x14ac:dyDescent="0.25">
      <c r="A2462" s="3"/>
      <c r="B2462" s="116"/>
    </row>
    <row r="2463" spans="1:2" x14ac:dyDescent="0.25">
      <c r="A2463" s="3"/>
      <c r="B2463" s="116"/>
    </row>
    <row r="2464" spans="1:2" x14ac:dyDescent="0.25">
      <c r="A2464" s="3"/>
      <c r="B2464" s="116"/>
    </row>
    <row r="2465" spans="1:2" x14ac:dyDescent="0.25">
      <c r="A2465" s="3"/>
      <c r="B2465" s="116"/>
    </row>
    <row r="2466" spans="1:2" x14ac:dyDescent="0.25">
      <c r="A2466" s="3"/>
      <c r="B2466" s="116"/>
    </row>
    <row r="2467" spans="1:2" x14ac:dyDescent="0.25">
      <c r="A2467" s="3"/>
      <c r="B2467" s="116"/>
    </row>
    <row r="2468" spans="1:2" x14ac:dyDescent="0.25">
      <c r="A2468" s="3"/>
      <c r="B2468" s="116"/>
    </row>
    <row r="2469" spans="1:2" x14ac:dyDescent="0.25">
      <c r="A2469" s="3"/>
      <c r="B2469" s="116"/>
    </row>
    <row r="2470" spans="1:2" x14ac:dyDescent="0.25">
      <c r="A2470" s="3"/>
      <c r="B2470" s="116"/>
    </row>
    <row r="2471" spans="1:2" x14ac:dyDescent="0.25">
      <c r="A2471" s="3"/>
      <c r="B2471" s="116"/>
    </row>
    <row r="2472" spans="1:2" x14ac:dyDescent="0.25">
      <c r="A2472" s="3"/>
      <c r="B2472" s="116"/>
    </row>
    <row r="2473" spans="1:2" x14ac:dyDescent="0.25">
      <c r="A2473" s="3"/>
      <c r="B2473" s="116"/>
    </row>
    <row r="2474" spans="1:2" x14ac:dyDescent="0.25">
      <c r="A2474" s="3"/>
      <c r="B2474" s="116"/>
    </row>
    <row r="2475" spans="1:2" x14ac:dyDescent="0.25">
      <c r="A2475" s="3"/>
      <c r="B2475" s="116"/>
    </row>
    <row r="2476" spans="1:2" x14ac:dyDescent="0.25">
      <c r="A2476" s="3"/>
      <c r="B2476" s="116"/>
    </row>
    <row r="2477" spans="1:2" x14ac:dyDescent="0.25">
      <c r="A2477" s="3"/>
      <c r="B2477" s="116"/>
    </row>
    <row r="2478" spans="1:2" x14ac:dyDescent="0.25">
      <c r="A2478" s="3"/>
      <c r="B2478" s="116"/>
    </row>
    <row r="2479" spans="1:2" x14ac:dyDescent="0.25">
      <c r="A2479" s="3"/>
      <c r="B2479" s="116"/>
    </row>
    <row r="2480" spans="1:2" x14ac:dyDescent="0.25">
      <c r="A2480" s="3"/>
      <c r="B2480" s="116"/>
    </row>
    <row r="2481" spans="1:2" x14ac:dyDescent="0.25">
      <c r="A2481" s="3"/>
      <c r="B2481" s="116"/>
    </row>
    <row r="2482" spans="1:2" x14ac:dyDescent="0.25">
      <c r="A2482" s="3"/>
      <c r="B2482" s="116"/>
    </row>
    <row r="2483" spans="1:2" x14ac:dyDescent="0.25">
      <c r="A2483" s="3"/>
      <c r="B2483" s="116"/>
    </row>
    <row r="2484" spans="1:2" x14ac:dyDescent="0.25">
      <c r="A2484" s="3"/>
      <c r="B2484" s="116"/>
    </row>
    <row r="2485" spans="1:2" x14ac:dyDescent="0.25">
      <c r="A2485" s="3"/>
      <c r="B2485" s="116"/>
    </row>
    <row r="2486" spans="1:2" x14ac:dyDescent="0.25">
      <c r="A2486" s="3"/>
      <c r="B2486" s="116"/>
    </row>
    <row r="2487" spans="1:2" x14ac:dyDescent="0.25">
      <c r="A2487" s="3"/>
      <c r="B2487" s="116"/>
    </row>
    <row r="2488" spans="1:2" x14ac:dyDescent="0.25">
      <c r="A2488" s="3"/>
      <c r="B2488" s="116"/>
    </row>
    <row r="2489" spans="1:2" x14ac:dyDescent="0.25">
      <c r="A2489" s="3"/>
      <c r="B2489" s="116"/>
    </row>
    <row r="2490" spans="1:2" x14ac:dyDescent="0.25">
      <c r="A2490" s="3"/>
      <c r="B2490" s="116"/>
    </row>
    <row r="2491" spans="1:2" x14ac:dyDescent="0.25">
      <c r="A2491" s="3"/>
      <c r="B2491" s="116"/>
    </row>
    <row r="2492" spans="1:2" x14ac:dyDescent="0.25">
      <c r="A2492" s="3"/>
      <c r="B2492" s="116"/>
    </row>
    <row r="2493" spans="1:2" x14ac:dyDescent="0.25">
      <c r="A2493" s="3"/>
      <c r="B2493" s="116"/>
    </row>
    <row r="2494" spans="1:2" x14ac:dyDescent="0.25">
      <c r="A2494" s="3"/>
      <c r="B2494" s="116"/>
    </row>
    <row r="2495" spans="1:2" x14ac:dyDescent="0.25">
      <c r="A2495" s="3"/>
      <c r="B2495" s="116"/>
    </row>
    <row r="2496" spans="1:2" x14ac:dyDescent="0.25">
      <c r="A2496" s="3"/>
      <c r="B2496" s="116"/>
    </row>
    <row r="2497" spans="1:2" x14ac:dyDescent="0.25">
      <c r="A2497" s="3"/>
      <c r="B2497" s="116"/>
    </row>
    <row r="2498" spans="1:2" x14ac:dyDescent="0.25">
      <c r="A2498" s="3"/>
      <c r="B2498" s="116"/>
    </row>
    <row r="2499" spans="1:2" x14ac:dyDescent="0.25">
      <c r="A2499" s="3"/>
      <c r="B2499" s="116"/>
    </row>
    <row r="2500" spans="1:2" x14ac:dyDescent="0.25">
      <c r="A2500" s="3"/>
      <c r="B2500" s="116"/>
    </row>
    <row r="2501" spans="1:2" x14ac:dyDescent="0.25">
      <c r="A2501" s="3"/>
      <c r="B2501" s="116"/>
    </row>
    <row r="2502" spans="1:2" x14ac:dyDescent="0.25">
      <c r="A2502" s="3"/>
      <c r="B2502" s="116"/>
    </row>
    <row r="2503" spans="1:2" x14ac:dyDescent="0.25">
      <c r="A2503" s="3"/>
      <c r="B2503" s="116"/>
    </row>
    <row r="2504" spans="1:2" x14ac:dyDescent="0.25">
      <c r="A2504" s="3"/>
      <c r="B2504" s="116"/>
    </row>
    <row r="2505" spans="1:2" x14ac:dyDescent="0.25">
      <c r="A2505" s="3"/>
      <c r="B2505" s="116"/>
    </row>
    <row r="2506" spans="1:2" x14ac:dyDescent="0.25">
      <c r="A2506" s="3"/>
      <c r="B2506" s="116"/>
    </row>
    <row r="2507" spans="1:2" x14ac:dyDescent="0.25">
      <c r="A2507" s="3"/>
      <c r="B2507" s="116"/>
    </row>
    <row r="2508" spans="1:2" x14ac:dyDescent="0.25">
      <c r="A2508" s="3"/>
      <c r="B2508" s="116"/>
    </row>
    <row r="2509" spans="1:2" x14ac:dyDescent="0.25">
      <c r="A2509" s="3"/>
      <c r="B2509" s="116"/>
    </row>
    <row r="2510" spans="1:2" x14ac:dyDescent="0.25">
      <c r="A2510" s="3"/>
      <c r="B2510" s="116"/>
    </row>
    <row r="2511" spans="1:2" x14ac:dyDescent="0.25">
      <c r="A2511" s="3"/>
      <c r="B2511" s="116"/>
    </row>
    <row r="2512" spans="1:2" x14ac:dyDescent="0.25">
      <c r="A2512" s="3"/>
      <c r="B2512" s="116"/>
    </row>
    <row r="2513" spans="1:2" x14ac:dyDescent="0.25">
      <c r="A2513" s="3"/>
      <c r="B2513" s="116"/>
    </row>
    <row r="2514" spans="1:2" x14ac:dyDescent="0.25">
      <c r="A2514" s="3"/>
      <c r="B2514" s="116"/>
    </row>
    <row r="2515" spans="1:2" x14ac:dyDescent="0.25">
      <c r="A2515" s="3"/>
      <c r="B2515" s="116"/>
    </row>
    <row r="2516" spans="1:2" x14ac:dyDescent="0.25">
      <c r="A2516" s="3"/>
      <c r="B2516" s="116"/>
    </row>
    <row r="2517" spans="1:2" x14ac:dyDescent="0.25">
      <c r="A2517" s="3"/>
      <c r="B2517" s="116"/>
    </row>
    <row r="2518" spans="1:2" x14ac:dyDescent="0.25">
      <c r="A2518" s="3"/>
      <c r="B2518" s="116"/>
    </row>
    <row r="2519" spans="1:2" x14ac:dyDescent="0.25">
      <c r="A2519" s="3"/>
      <c r="B2519" s="116"/>
    </row>
    <row r="2520" spans="1:2" x14ac:dyDescent="0.25">
      <c r="A2520" s="3"/>
      <c r="B2520" s="116"/>
    </row>
    <row r="2521" spans="1:2" x14ac:dyDescent="0.25">
      <c r="A2521" s="3"/>
      <c r="B2521" s="116"/>
    </row>
    <row r="2522" spans="1:2" x14ac:dyDescent="0.25">
      <c r="A2522" s="3"/>
      <c r="B2522" s="116"/>
    </row>
    <row r="2523" spans="1:2" x14ac:dyDescent="0.25">
      <c r="A2523" s="3"/>
      <c r="B2523" s="116"/>
    </row>
    <row r="2524" spans="1:2" x14ac:dyDescent="0.25">
      <c r="A2524" s="3"/>
      <c r="B2524" s="116"/>
    </row>
    <row r="2525" spans="1:2" x14ac:dyDescent="0.25">
      <c r="A2525" s="3"/>
      <c r="B2525" s="116"/>
    </row>
    <row r="2526" spans="1:2" x14ac:dyDescent="0.25">
      <c r="A2526" s="3"/>
      <c r="B2526" s="116"/>
    </row>
    <row r="2527" spans="1:2" x14ac:dyDescent="0.25">
      <c r="A2527" s="3"/>
      <c r="B2527" s="116"/>
    </row>
    <row r="2528" spans="1:2" x14ac:dyDescent="0.25">
      <c r="A2528" s="3"/>
      <c r="B2528" s="116"/>
    </row>
    <row r="2529" spans="1:2" x14ac:dyDescent="0.25">
      <c r="A2529" s="3"/>
      <c r="B2529" s="116"/>
    </row>
    <row r="2530" spans="1:2" x14ac:dyDescent="0.25">
      <c r="A2530" s="3"/>
      <c r="B2530" s="116"/>
    </row>
    <row r="2531" spans="1:2" x14ac:dyDescent="0.25">
      <c r="A2531" s="3"/>
      <c r="B2531" s="116"/>
    </row>
    <row r="2532" spans="1:2" x14ac:dyDescent="0.25">
      <c r="A2532" s="3"/>
      <c r="B2532" s="116"/>
    </row>
    <row r="2533" spans="1:2" x14ac:dyDescent="0.25">
      <c r="A2533" s="3"/>
      <c r="B2533" s="116"/>
    </row>
    <row r="2534" spans="1:2" x14ac:dyDescent="0.25">
      <c r="A2534" s="3"/>
      <c r="B2534" s="116"/>
    </row>
    <row r="2535" spans="1:2" x14ac:dyDescent="0.25">
      <c r="A2535" s="3"/>
      <c r="B2535" s="116"/>
    </row>
    <row r="2536" spans="1:2" x14ac:dyDescent="0.25">
      <c r="A2536" s="3"/>
      <c r="B2536" s="116"/>
    </row>
    <row r="2537" spans="1:2" x14ac:dyDescent="0.25">
      <c r="A2537" s="3"/>
      <c r="B2537" s="116"/>
    </row>
    <row r="2538" spans="1:2" x14ac:dyDescent="0.25">
      <c r="A2538" s="3"/>
      <c r="B2538" s="116"/>
    </row>
    <row r="2539" spans="1:2" x14ac:dyDescent="0.25">
      <c r="A2539" s="3"/>
      <c r="B2539" s="116"/>
    </row>
    <row r="2540" spans="1:2" x14ac:dyDescent="0.25">
      <c r="A2540" s="3"/>
      <c r="B2540" s="116"/>
    </row>
    <row r="2541" spans="1:2" x14ac:dyDescent="0.25">
      <c r="A2541" s="3"/>
      <c r="B2541" s="116"/>
    </row>
    <row r="2542" spans="1:2" x14ac:dyDescent="0.25">
      <c r="A2542" s="3"/>
      <c r="B2542" s="116"/>
    </row>
    <row r="2543" spans="1:2" x14ac:dyDescent="0.25">
      <c r="A2543" s="3"/>
      <c r="B2543" s="116"/>
    </row>
    <row r="2544" spans="1:2" x14ac:dyDescent="0.25">
      <c r="A2544" s="3"/>
      <c r="B2544" s="116"/>
    </row>
    <row r="2545" spans="1:2" x14ac:dyDescent="0.25">
      <c r="A2545" s="3"/>
      <c r="B2545" s="116"/>
    </row>
    <row r="2546" spans="1:2" x14ac:dyDescent="0.25">
      <c r="A2546" s="3"/>
      <c r="B2546" s="116"/>
    </row>
    <row r="2547" spans="1:2" x14ac:dyDescent="0.25">
      <c r="A2547" s="3"/>
      <c r="B2547" s="116"/>
    </row>
    <row r="2548" spans="1:2" x14ac:dyDescent="0.25">
      <c r="A2548" s="3"/>
      <c r="B2548" s="116"/>
    </row>
    <row r="2549" spans="1:2" x14ac:dyDescent="0.25">
      <c r="A2549" s="3"/>
      <c r="B2549" s="116"/>
    </row>
    <row r="2550" spans="1:2" x14ac:dyDescent="0.25">
      <c r="A2550" s="3"/>
      <c r="B2550" s="116"/>
    </row>
    <row r="2551" spans="1:2" x14ac:dyDescent="0.25">
      <c r="A2551" s="3"/>
      <c r="B2551" s="116"/>
    </row>
    <row r="2552" spans="1:2" x14ac:dyDescent="0.25">
      <c r="A2552" s="3"/>
      <c r="B2552" s="116"/>
    </row>
    <row r="2553" spans="1:2" x14ac:dyDescent="0.25">
      <c r="A2553" s="3"/>
      <c r="B2553" s="116"/>
    </row>
    <row r="2554" spans="1:2" x14ac:dyDescent="0.25">
      <c r="A2554" s="3"/>
      <c r="B2554" s="116"/>
    </row>
    <row r="2555" spans="1:2" x14ac:dyDescent="0.25">
      <c r="A2555" s="3"/>
      <c r="B2555" s="116"/>
    </row>
    <row r="2556" spans="1:2" x14ac:dyDescent="0.25">
      <c r="A2556" s="3"/>
      <c r="B2556" s="116"/>
    </row>
    <row r="2557" spans="1:2" x14ac:dyDescent="0.25">
      <c r="A2557" s="3"/>
      <c r="B2557" s="116"/>
    </row>
    <row r="2558" spans="1:2" x14ac:dyDescent="0.25">
      <c r="A2558" s="3"/>
      <c r="B2558" s="116"/>
    </row>
    <row r="2559" spans="1:2" x14ac:dyDescent="0.25">
      <c r="A2559" s="3"/>
      <c r="B2559" s="116"/>
    </row>
    <row r="2560" spans="1:2" x14ac:dyDescent="0.25">
      <c r="A2560" s="3"/>
      <c r="B2560" s="116"/>
    </row>
    <row r="2561" spans="1:2" x14ac:dyDescent="0.25">
      <c r="A2561" s="3"/>
      <c r="B2561" s="116"/>
    </row>
    <row r="2562" spans="1:2" x14ac:dyDescent="0.25">
      <c r="A2562" s="3"/>
      <c r="B2562" s="116"/>
    </row>
    <row r="2563" spans="1:2" x14ac:dyDescent="0.25">
      <c r="A2563" s="3"/>
      <c r="B2563" s="116"/>
    </row>
    <row r="2564" spans="1:2" x14ac:dyDescent="0.25">
      <c r="A2564" s="3"/>
      <c r="B2564" s="116"/>
    </row>
    <row r="2565" spans="1:2" x14ac:dyDescent="0.25">
      <c r="A2565" s="3"/>
      <c r="B2565" s="116"/>
    </row>
    <row r="2566" spans="1:2" x14ac:dyDescent="0.25">
      <c r="A2566" s="3"/>
      <c r="B2566" s="116"/>
    </row>
    <row r="2567" spans="1:2" x14ac:dyDescent="0.25">
      <c r="A2567" s="3"/>
      <c r="B2567" s="116"/>
    </row>
    <row r="2568" spans="1:2" x14ac:dyDescent="0.25">
      <c r="A2568" s="3"/>
      <c r="B2568" s="116"/>
    </row>
    <row r="2569" spans="1:2" x14ac:dyDescent="0.25">
      <c r="A2569" s="3"/>
      <c r="B2569" s="116"/>
    </row>
    <row r="2570" spans="1:2" x14ac:dyDescent="0.25">
      <c r="A2570" s="3"/>
      <c r="B2570" s="116"/>
    </row>
    <row r="2571" spans="1:2" x14ac:dyDescent="0.25">
      <c r="A2571" s="3"/>
      <c r="B2571" s="116"/>
    </row>
    <row r="2572" spans="1:2" x14ac:dyDescent="0.25">
      <c r="A2572" s="3"/>
      <c r="B2572" s="116"/>
    </row>
    <row r="2573" spans="1:2" x14ac:dyDescent="0.25">
      <c r="A2573" s="3"/>
      <c r="B2573" s="116"/>
    </row>
    <row r="2574" spans="1:2" x14ac:dyDescent="0.25">
      <c r="A2574" s="3"/>
      <c r="B2574" s="116"/>
    </row>
    <row r="2575" spans="1:2" x14ac:dyDescent="0.25">
      <c r="A2575" s="3"/>
      <c r="B2575" s="116"/>
    </row>
    <row r="2576" spans="1:2" x14ac:dyDescent="0.25">
      <c r="A2576" s="3"/>
      <c r="B2576" s="116"/>
    </row>
    <row r="2577" spans="1:2" x14ac:dyDescent="0.25">
      <c r="A2577" s="3"/>
      <c r="B2577" s="116"/>
    </row>
    <row r="2578" spans="1:2" x14ac:dyDescent="0.25">
      <c r="A2578" s="3"/>
      <c r="B2578" s="116"/>
    </row>
    <row r="2579" spans="1:2" x14ac:dyDescent="0.25">
      <c r="A2579" s="3"/>
      <c r="B2579" s="116"/>
    </row>
    <row r="2580" spans="1:2" x14ac:dyDescent="0.25">
      <c r="A2580" s="3"/>
      <c r="B2580" s="116"/>
    </row>
    <row r="2581" spans="1:2" x14ac:dyDescent="0.25">
      <c r="A2581" s="3"/>
      <c r="B2581" s="116"/>
    </row>
    <row r="2582" spans="1:2" x14ac:dyDescent="0.25">
      <c r="A2582" s="3"/>
      <c r="B2582" s="116"/>
    </row>
    <row r="2583" spans="1:2" x14ac:dyDescent="0.25">
      <c r="A2583" s="3"/>
      <c r="B2583" s="116"/>
    </row>
    <row r="2584" spans="1:2" x14ac:dyDescent="0.25">
      <c r="A2584" s="3"/>
      <c r="B2584" s="116"/>
    </row>
    <row r="2585" spans="1:2" x14ac:dyDescent="0.25">
      <c r="A2585" s="3"/>
      <c r="B2585" s="116"/>
    </row>
    <row r="2586" spans="1:2" x14ac:dyDescent="0.25">
      <c r="A2586" s="3"/>
      <c r="B2586" s="116"/>
    </row>
    <row r="2587" spans="1:2" x14ac:dyDescent="0.25">
      <c r="A2587" s="3"/>
      <c r="B2587" s="116"/>
    </row>
    <row r="2588" spans="1:2" x14ac:dyDescent="0.25">
      <c r="A2588" s="3"/>
      <c r="B2588" s="116"/>
    </row>
    <row r="2589" spans="1:2" x14ac:dyDescent="0.25">
      <c r="A2589" s="3"/>
      <c r="B2589" s="116"/>
    </row>
    <row r="2590" spans="1:2" x14ac:dyDescent="0.25">
      <c r="A2590" s="3"/>
      <c r="B2590" s="116"/>
    </row>
    <row r="2591" spans="1:2" x14ac:dyDescent="0.25">
      <c r="A2591" s="3"/>
      <c r="B2591" s="116"/>
    </row>
    <row r="2592" spans="1:2" x14ac:dyDescent="0.25">
      <c r="A2592" s="3"/>
      <c r="B2592" s="116"/>
    </row>
    <row r="2593" spans="1:2" x14ac:dyDescent="0.25">
      <c r="A2593" s="3"/>
      <c r="B2593" s="116"/>
    </row>
    <row r="2594" spans="1:2" x14ac:dyDescent="0.25">
      <c r="A2594" s="3"/>
      <c r="B2594" s="116"/>
    </row>
    <row r="2595" spans="1:2" x14ac:dyDescent="0.25">
      <c r="A2595" s="3"/>
      <c r="B2595" s="116"/>
    </row>
    <row r="2596" spans="1:2" x14ac:dyDescent="0.25">
      <c r="A2596" s="3"/>
      <c r="B2596" s="116"/>
    </row>
    <row r="2597" spans="1:2" x14ac:dyDescent="0.25">
      <c r="A2597" s="3"/>
      <c r="B2597" s="116"/>
    </row>
    <row r="2598" spans="1:2" x14ac:dyDescent="0.25">
      <c r="A2598" s="3"/>
      <c r="B2598" s="116"/>
    </row>
    <row r="2599" spans="1:2" x14ac:dyDescent="0.25">
      <c r="A2599" s="3"/>
      <c r="B2599" s="116"/>
    </row>
    <row r="2600" spans="1:2" x14ac:dyDescent="0.25">
      <c r="A2600" s="3"/>
      <c r="B2600" s="116"/>
    </row>
    <row r="2601" spans="1:2" x14ac:dyDescent="0.25">
      <c r="A2601" s="3"/>
      <c r="B2601" s="116"/>
    </row>
    <row r="2602" spans="1:2" x14ac:dyDescent="0.25">
      <c r="A2602" s="3"/>
      <c r="B2602" s="116"/>
    </row>
    <row r="2603" spans="1:2" x14ac:dyDescent="0.25">
      <c r="A2603" s="3"/>
      <c r="B2603" s="116"/>
    </row>
    <row r="2604" spans="1:2" x14ac:dyDescent="0.25">
      <c r="A2604" s="3"/>
      <c r="B2604" s="116"/>
    </row>
    <row r="2605" spans="1:2" x14ac:dyDescent="0.25">
      <c r="A2605" s="3"/>
      <c r="B2605" s="116"/>
    </row>
    <row r="2606" spans="1:2" x14ac:dyDescent="0.25">
      <c r="A2606" s="3"/>
      <c r="B2606" s="116"/>
    </row>
    <row r="2607" spans="1:2" x14ac:dyDescent="0.25">
      <c r="A2607" s="3"/>
      <c r="B2607" s="116"/>
    </row>
    <row r="2608" spans="1:2" x14ac:dyDescent="0.25">
      <c r="A2608" s="3"/>
      <c r="B2608" s="116"/>
    </row>
    <row r="2609" spans="1:2" x14ac:dyDescent="0.25">
      <c r="A2609" s="3"/>
      <c r="B2609" s="116"/>
    </row>
    <row r="2610" spans="1:2" x14ac:dyDescent="0.25">
      <c r="A2610" s="3"/>
      <c r="B2610" s="116"/>
    </row>
    <row r="2611" spans="1:2" x14ac:dyDescent="0.25">
      <c r="A2611" s="3"/>
      <c r="B2611" s="116"/>
    </row>
    <row r="2612" spans="1:2" x14ac:dyDescent="0.25">
      <c r="A2612" s="3"/>
      <c r="B2612" s="116"/>
    </row>
    <row r="2613" spans="1:2" x14ac:dyDescent="0.25">
      <c r="A2613" s="3"/>
      <c r="B2613" s="116"/>
    </row>
    <row r="2614" spans="1:2" x14ac:dyDescent="0.25">
      <c r="A2614" s="3"/>
      <c r="B2614" s="116"/>
    </row>
    <row r="2615" spans="1:2" x14ac:dyDescent="0.25">
      <c r="A2615" s="3"/>
      <c r="B2615" s="116"/>
    </row>
    <row r="2616" spans="1:2" x14ac:dyDescent="0.25">
      <c r="A2616" s="3"/>
      <c r="B2616" s="116"/>
    </row>
    <row r="2617" spans="1:2" x14ac:dyDescent="0.25">
      <c r="A2617" s="3"/>
      <c r="B2617" s="116"/>
    </row>
    <row r="2618" spans="1:2" x14ac:dyDescent="0.25">
      <c r="A2618" s="3"/>
      <c r="B2618" s="116"/>
    </row>
    <row r="2619" spans="1:2" x14ac:dyDescent="0.25">
      <c r="A2619" s="3"/>
      <c r="B2619" s="116"/>
    </row>
    <row r="2620" spans="1:2" x14ac:dyDescent="0.25">
      <c r="A2620" s="3"/>
      <c r="B2620" s="116"/>
    </row>
    <row r="2621" spans="1:2" x14ac:dyDescent="0.25">
      <c r="A2621" s="3"/>
      <c r="B2621" s="116"/>
    </row>
    <row r="2622" spans="1:2" x14ac:dyDescent="0.25">
      <c r="A2622" s="3"/>
      <c r="B2622" s="116"/>
    </row>
    <row r="2623" spans="1:2" x14ac:dyDescent="0.25">
      <c r="A2623" s="3"/>
      <c r="B2623" s="116"/>
    </row>
    <row r="2624" spans="1:2" x14ac:dyDescent="0.25">
      <c r="A2624" s="3"/>
      <c r="B2624" s="116"/>
    </row>
    <row r="2625" spans="1:2" x14ac:dyDescent="0.25">
      <c r="A2625" s="3"/>
      <c r="B2625" s="116"/>
    </row>
    <row r="2626" spans="1:2" x14ac:dyDescent="0.25">
      <c r="A2626" s="3"/>
      <c r="B2626" s="116"/>
    </row>
    <row r="2627" spans="1:2" x14ac:dyDescent="0.25">
      <c r="A2627" s="3"/>
      <c r="B2627" s="116"/>
    </row>
    <row r="2628" spans="1:2" x14ac:dyDescent="0.25">
      <c r="A2628" s="3"/>
      <c r="B2628" s="116"/>
    </row>
    <row r="2629" spans="1:2" x14ac:dyDescent="0.25">
      <c r="A2629" s="3"/>
      <c r="B2629" s="116"/>
    </row>
    <row r="2630" spans="1:2" x14ac:dyDescent="0.25">
      <c r="A2630" s="3"/>
      <c r="B2630" s="116"/>
    </row>
    <row r="2631" spans="1:2" x14ac:dyDescent="0.25">
      <c r="A2631" s="3"/>
      <c r="B2631" s="116"/>
    </row>
    <row r="2632" spans="1:2" x14ac:dyDescent="0.25">
      <c r="A2632" s="3"/>
      <c r="B2632" s="116"/>
    </row>
    <row r="2633" spans="1:2" x14ac:dyDescent="0.25">
      <c r="A2633" s="3"/>
      <c r="B2633" s="116"/>
    </row>
    <row r="2634" spans="1:2" x14ac:dyDescent="0.25">
      <c r="A2634" s="3"/>
      <c r="B2634" s="116"/>
    </row>
    <row r="2635" spans="1:2" x14ac:dyDescent="0.25">
      <c r="A2635" s="3"/>
      <c r="B2635" s="116"/>
    </row>
    <row r="2636" spans="1:2" x14ac:dyDescent="0.25">
      <c r="A2636" s="3"/>
      <c r="B2636" s="116"/>
    </row>
    <row r="2637" spans="1:2" x14ac:dyDescent="0.25">
      <c r="A2637" s="3"/>
      <c r="B2637" s="116"/>
    </row>
    <row r="2638" spans="1:2" x14ac:dyDescent="0.25">
      <c r="A2638" s="3"/>
      <c r="B2638" s="116"/>
    </row>
    <row r="2639" spans="1:2" x14ac:dyDescent="0.25">
      <c r="A2639" s="3"/>
      <c r="B2639" s="116"/>
    </row>
    <row r="2640" spans="1:2" x14ac:dyDescent="0.25">
      <c r="A2640" s="3"/>
      <c r="B2640" s="116"/>
    </row>
    <row r="2641" spans="1:2" x14ac:dyDescent="0.25">
      <c r="A2641" s="3"/>
      <c r="B2641" s="116"/>
    </row>
    <row r="2642" spans="1:2" x14ac:dyDescent="0.25">
      <c r="A2642" s="3"/>
      <c r="B2642" s="116"/>
    </row>
    <row r="2643" spans="1:2" x14ac:dyDescent="0.25">
      <c r="A2643" s="3"/>
      <c r="B2643" s="116"/>
    </row>
    <row r="2644" spans="1:2" x14ac:dyDescent="0.25">
      <c r="A2644" s="3"/>
      <c r="B2644" s="116"/>
    </row>
    <row r="2645" spans="1:2" x14ac:dyDescent="0.25">
      <c r="A2645" s="3"/>
      <c r="B2645" s="116"/>
    </row>
    <row r="2646" spans="1:2" x14ac:dyDescent="0.25">
      <c r="A2646" s="3"/>
      <c r="B2646" s="116"/>
    </row>
    <row r="2647" spans="1:2" x14ac:dyDescent="0.25">
      <c r="A2647" s="3"/>
      <c r="B2647" s="116"/>
    </row>
    <row r="2648" spans="1:2" x14ac:dyDescent="0.25">
      <c r="A2648" s="3"/>
      <c r="B2648" s="116"/>
    </row>
    <row r="2649" spans="1:2" x14ac:dyDescent="0.25">
      <c r="A2649" s="3"/>
      <c r="B2649" s="116"/>
    </row>
    <row r="2650" spans="1:2" x14ac:dyDescent="0.25">
      <c r="A2650" s="3"/>
      <c r="B2650" s="116"/>
    </row>
    <row r="2651" spans="1:2" x14ac:dyDescent="0.25">
      <c r="A2651" s="3"/>
      <c r="B2651" s="116"/>
    </row>
    <row r="2652" spans="1:2" x14ac:dyDescent="0.25">
      <c r="A2652" s="3"/>
      <c r="B2652" s="116"/>
    </row>
    <row r="2653" spans="1:2" x14ac:dyDescent="0.25">
      <c r="A2653" s="3"/>
      <c r="B2653" s="116"/>
    </row>
    <row r="2654" spans="1:2" x14ac:dyDescent="0.25">
      <c r="A2654" s="3"/>
      <c r="B2654" s="116"/>
    </row>
    <row r="2655" spans="1:2" x14ac:dyDescent="0.25">
      <c r="A2655" s="3"/>
      <c r="B2655" s="116"/>
    </row>
    <row r="2656" spans="1:2" x14ac:dyDescent="0.25">
      <c r="A2656" s="3"/>
      <c r="B2656" s="116"/>
    </row>
    <row r="2657" spans="1:2" x14ac:dyDescent="0.25">
      <c r="A2657" s="3"/>
      <c r="B2657" s="116"/>
    </row>
    <row r="2658" spans="1:2" x14ac:dyDescent="0.25">
      <c r="A2658" s="3"/>
      <c r="B2658" s="116"/>
    </row>
    <row r="2659" spans="1:2" x14ac:dyDescent="0.25">
      <c r="A2659" s="3"/>
      <c r="B2659" s="116"/>
    </row>
    <row r="2660" spans="1:2" x14ac:dyDescent="0.25">
      <c r="A2660" s="3"/>
      <c r="B2660" s="116"/>
    </row>
    <row r="2661" spans="1:2" x14ac:dyDescent="0.25">
      <c r="A2661" s="3"/>
      <c r="B2661" s="116"/>
    </row>
    <row r="2662" spans="1:2" x14ac:dyDescent="0.25">
      <c r="A2662" s="3"/>
      <c r="B2662" s="116"/>
    </row>
    <row r="2663" spans="1:2" x14ac:dyDescent="0.25">
      <c r="A2663" s="3"/>
      <c r="B2663" s="116"/>
    </row>
    <row r="2664" spans="1:2" x14ac:dyDescent="0.25">
      <c r="A2664" s="3"/>
      <c r="B2664" s="116"/>
    </row>
    <row r="2665" spans="1:2" x14ac:dyDescent="0.25">
      <c r="A2665" s="3"/>
      <c r="B2665" s="116"/>
    </row>
    <row r="2666" spans="1:2" x14ac:dyDescent="0.25">
      <c r="A2666" s="3"/>
      <c r="B2666" s="116"/>
    </row>
    <row r="2667" spans="1:2" x14ac:dyDescent="0.25">
      <c r="A2667" s="3"/>
      <c r="B2667" s="116"/>
    </row>
    <row r="2668" spans="1:2" x14ac:dyDescent="0.25">
      <c r="A2668" s="3"/>
      <c r="B2668" s="116"/>
    </row>
    <row r="2669" spans="1:2" x14ac:dyDescent="0.25">
      <c r="A2669" s="3"/>
      <c r="B2669" s="116"/>
    </row>
    <row r="2670" spans="1:2" x14ac:dyDescent="0.25">
      <c r="A2670" s="3"/>
      <c r="B2670" s="116"/>
    </row>
    <row r="2671" spans="1:2" x14ac:dyDescent="0.25">
      <c r="A2671" s="3"/>
      <c r="B2671" s="116"/>
    </row>
    <row r="2672" spans="1:2" x14ac:dyDescent="0.25">
      <c r="A2672" s="3"/>
      <c r="B2672" s="116"/>
    </row>
    <row r="2673" spans="1:2" x14ac:dyDescent="0.25">
      <c r="A2673" s="3"/>
      <c r="B2673" s="116"/>
    </row>
    <row r="2674" spans="1:2" x14ac:dyDescent="0.25">
      <c r="A2674" s="3"/>
      <c r="B2674" s="116"/>
    </row>
    <row r="2675" spans="1:2" x14ac:dyDescent="0.25">
      <c r="A2675" s="3"/>
      <c r="B2675" s="116"/>
    </row>
    <row r="2676" spans="1:2" x14ac:dyDescent="0.25">
      <c r="A2676" s="3"/>
      <c r="B2676" s="116"/>
    </row>
    <row r="2677" spans="1:2" x14ac:dyDescent="0.25">
      <c r="A2677" s="3"/>
      <c r="B2677" s="116"/>
    </row>
    <row r="2678" spans="1:2" x14ac:dyDescent="0.25">
      <c r="A2678" s="3"/>
      <c r="B2678" s="116"/>
    </row>
    <row r="2679" spans="1:2" x14ac:dyDescent="0.25">
      <c r="A2679" s="3"/>
      <c r="B2679" s="116"/>
    </row>
    <row r="2680" spans="1:2" x14ac:dyDescent="0.25">
      <c r="A2680" s="3"/>
      <c r="B2680" s="116"/>
    </row>
    <row r="2681" spans="1:2" x14ac:dyDescent="0.25">
      <c r="A2681" s="3"/>
      <c r="B2681" s="116"/>
    </row>
    <row r="2682" spans="1:2" x14ac:dyDescent="0.25">
      <c r="A2682" s="3"/>
      <c r="B2682" s="116"/>
    </row>
    <row r="2683" spans="1:2" x14ac:dyDescent="0.25">
      <c r="A2683" s="3"/>
      <c r="B2683" s="116"/>
    </row>
    <row r="2684" spans="1:2" x14ac:dyDescent="0.25">
      <c r="A2684" s="3"/>
      <c r="B2684" s="116"/>
    </row>
    <row r="2685" spans="1:2" x14ac:dyDescent="0.25">
      <c r="A2685" s="3"/>
      <c r="B2685" s="116"/>
    </row>
    <row r="2686" spans="1:2" x14ac:dyDescent="0.25">
      <c r="A2686" s="3"/>
      <c r="B2686" s="116"/>
    </row>
    <row r="2687" spans="1:2" x14ac:dyDescent="0.25">
      <c r="A2687" s="3"/>
      <c r="B2687" s="116"/>
    </row>
    <row r="2688" spans="1:2" x14ac:dyDescent="0.25">
      <c r="A2688" s="3"/>
      <c r="B2688" s="116"/>
    </row>
    <row r="2689" spans="1:2" x14ac:dyDescent="0.25">
      <c r="A2689" s="3"/>
      <c r="B2689" s="116"/>
    </row>
    <row r="2690" spans="1:2" x14ac:dyDescent="0.25">
      <c r="A2690" s="3"/>
      <c r="B2690" s="116"/>
    </row>
    <row r="2691" spans="1:2" x14ac:dyDescent="0.25">
      <c r="A2691" s="3"/>
      <c r="B2691" s="116"/>
    </row>
    <row r="2692" spans="1:2" x14ac:dyDescent="0.25">
      <c r="A2692" s="3"/>
      <c r="B2692" s="116"/>
    </row>
    <row r="2693" spans="1:2" x14ac:dyDescent="0.25">
      <c r="A2693" s="3"/>
      <c r="B2693" s="116"/>
    </row>
    <row r="2694" spans="1:2" x14ac:dyDescent="0.25">
      <c r="A2694" s="3"/>
      <c r="B2694" s="116"/>
    </row>
    <row r="2695" spans="1:2" x14ac:dyDescent="0.25">
      <c r="A2695" s="3"/>
      <c r="B2695" s="116"/>
    </row>
    <row r="2696" spans="1:2" x14ac:dyDescent="0.25">
      <c r="A2696" s="3"/>
      <c r="B2696" s="116"/>
    </row>
    <row r="2697" spans="1:2" x14ac:dyDescent="0.25">
      <c r="A2697" s="3"/>
      <c r="B2697" s="116"/>
    </row>
    <row r="2698" spans="1:2" x14ac:dyDescent="0.25">
      <c r="A2698" s="3"/>
      <c r="B2698" s="116"/>
    </row>
    <row r="2699" spans="1:2" x14ac:dyDescent="0.25">
      <c r="A2699" s="3"/>
      <c r="B2699" s="116"/>
    </row>
    <row r="2700" spans="1:2" x14ac:dyDescent="0.25">
      <c r="A2700" s="3"/>
      <c r="B2700" s="116"/>
    </row>
    <row r="2701" spans="1:2" x14ac:dyDescent="0.25">
      <c r="A2701" s="3"/>
      <c r="B2701" s="116"/>
    </row>
    <row r="2702" spans="1:2" x14ac:dyDescent="0.25">
      <c r="A2702" s="3"/>
      <c r="B2702" s="116"/>
    </row>
    <row r="2703" spans="1:2" x14ac:dyDescent="0.25">
      <c r="A2703" s="3"/>
      <c r="B2703" s="116"/>
    </row>
    <row r="2704" spans="1:2" x14ac:dyDescent="0.25">
      <c r="A2704" s="3"/>
      <c r="B2704" s="116"/>
    </row>
    <row r="2705" spans="1:2" x14ac:dyDescent="0.25">
      <c r="A2705" s="3"/>
      <c r="B2705" s="116"/>
    </row>
    <row r="2706" spans="1:2" x14ac:dyDescent="0.25">
      <c r="A2706" s="3"/>
      <c r="B2706" s="116"/>
    </row>
    <row r="2707" spans="1:2" x14ac:dyDescent="0.25">
      <c r="A2707" s="3"/>
      <c r="B2707" s="116"/>
    </row>
    <row r="2708" spans="1:2" x14ac:dyDescent="0.25">
      <c r="A2708" s="3"/>
      <c r="B2708" s="116"/>
    </row>
    <row r="2709" spans="1:2" x14ac:dyDescent="0.25">
      <c r="A2709" s="3"/>
      <c r="B2709" s="116"/>
    </row>
    <row r="2710" spans="1:2" x14ac:dyDescent="0.25">
      <c r="A2710" s="3"/>
      <c r="B2710" s="116"/>
    </row>
    <row r="2711" spans="1:2" x14ac:dyDescent="0.25">
      <c r="A2711" s="3"/>
      <c r="B2711" s="116"/>
    </row>
    <row r="2712" spans="1:2" x14ac:dyDescent="0.25">
      <c r="A2712" s="3"/>
      <c r="B2712" s="116"/>
    </row>
    <row r="2713" spans="1:2" x14ac:dyDescent="0.25">
      <c r="A2713" s="3"/>
      <c r="B2713" s="116"/>
    </row>
    <row r="2714" spans="1:2" x14ac:dyDescent="0.25">
      <c r="A2714" s="3"/>
      <c r="B2714" s="116"/>
    </row>
    <row r="2715" spans="1:2" x14ac:dyDescent="0.25">
      <c r="A2715" s="3"/>
      <c r="B2715" s="116"/>
    </row>
    <row r="2716" spans="1:2" x14ac:dyDescent="0.25">
      <c r="A2716" s="3"/>
      <c r="B2716" s="116"/>
    </row>
    <row r="2717" spans="1:2" x14ac:dyDescent="0.25">
      <c r="A2717" s="3"/>
      <c r="B2717" s="116"/>
    </row>
    <row r="2718" spans="1:2" x14ac:dyDescent="0.25">
      <c r="A2718" s="3"/>
      <c r="B2718" s="116"/>
    </row>
    <row r="2719" spans="1:2" x14ac:dyDescent="0.25">
      <c r="A2719" s="3"/>
      <c r="B2719" s="116"/>
    </row>
    <row r="2720" spans="1:2" x14ac:dyDescent="0.25">
      <c r="A2720" s="3"/>
      <c r="B2720" s="116"/>
    </row>
    <row r="2721" spans="1:2" x14ac:dyDescent="0.25">
      <c r="A2721" s="3"/>
      <c r="B2721" s="116"/>
    </row>
    <row r="2722" spans="1:2" x14ac:dyDescent="0.25">
      <c r="A2722" s="3"/>
      <c r="B2722" s="116"/>
    </row>
    <row r="2723" spans="1:2" x14ac:dyDescent="0.25">
      <c r="A2723" s="3"/>
      <c r="B2723" s="116"/>
    </row>
    <row r="2724" spans="1:2" x14ac:dyDescent="0.25">
      <c r="A2724" s="3"/>
      <c r="B2724" s="116"/>
    </row>
    <row r="2725" spans="1:2" x14ac:dyDescent="0.25">
      <c r="A2725" s="3"/>
      <c r="B2725" s="116"/>
    </row>
    <row r="2726" spans="1:2" x14ac:dyDescent="0.25">
      <c r="A2726" s="3"/>
      <c r="B2726" s="116"/>
    </row>
    <row r="2727" spans="1:2" x14ac:dyDescent="0.25">
      <c r="A2727" s="3"/>
      <c r="B2727" s="116"/>
    </row>
    <row r="2728" spans="1:2" x14ac:dyDescent="0.25">
      <c r="A2728" s="3"/>
      <c r="B2728" s="116"/>
    </row>
    <row r="2729" spans="1:2" x14ac:dyDescent="0.25">
      <c r="A2729" s="3"/>
      <c r="B2729" s="116"/>
    </row>
    <row r="2730" spans="1:2" x14ac:dyDescent="0.25">
      <c r="A2730" s="3"/>
      <c r="B2730" s="116"/>
    </row>
    <row r="2731" spans="1:2" x14ac:dyDescent="0.25">
      <c r="A2731" s="3"/>
      <c r="B2731" s="116"/>
    </row>
    <row r="2732" spans="1:2" x14ac:dyDescent="0.25">
      <c r="A2732" s="3"/>
      <c r="B2732" s="116"/>
    </row>
    <row r="2733" spans="1:2" x14ac:dyDescent="0.25">
      <c r="A2733" s="3"/>
      <c r="B2733" s="116"/>
    </row>
    <row r="2734" spans="1:2" x14ac:dyDescent="0.25">
      <c r="A2734" s="3"/>
      <c r="B2734" s="116"/>
    </row>
    <row r="2735" spans="1:2" x14ac:dyDescent="0.25">
      <c r="A2735" s="3"/>
      <c r="B2735" s="116"/>
    </row>
    <row r="2736" spans="1:2" x14ac:dyDescent="0.25">
      <c r="A2736" s="3"/>
      <c r="B2736" s="116"/>
    </row>
    <row r="2737" spans="1:2" x14ac:dyDescent="0.25">
      <c r="A2737" s="3"/>
      <c r="B2737" s="116"/>
    </row>
    <row r="2738" spans="1:2" x14ac:dyDescent="0.25">
      <c r="A2738" s="3"/>
      <c r="B2738" s="116"/>
    </row>
    <row r="2739" spans="1:2" x14ac:dyDescent="0.25">
      <c r="A2739" s="3"/>
      <c r="B2739" s="116"/>
    </row>
    <row r="2740" spans="1:2" x14ac:dyDescent="0.25">
      <c r="A2740" s="3"/>
      <c r="B2740" s="116"/>
    </row>
    <row r="2741" spans="1:2" x14ac:dyDescent="0.25">
      <c r="A2741" s="3"/>
      <c r="B2741" s="116"/>
    </row>
    <row r="2742" spans="1:2" x14ac:dyDescent="0.25">
      <c r="A2742" s="3"/>
      <c r="B2742" s="116"/>
    </row>
    <row r="2743" spans="1:2" x14ac:dyDescent="0.25">
      <c r="A2743" s="3"/>
      <c r="B2743" s="116"/>
    </row>
    <row r="2744" spans="1:2" x14ac:dyDescent="0.25">
      <c r="A2744" s="3"/>
      <c r="B2744" s="116"/>
    </row>
    <row r="2745" spans="1:2" x14ac:dyDescent="0.25">
      <c r="A2745" s="3"/>
      <c r="B2745" s="116"/>
    </row>
    <row r="2746" spans="1:2" x14ac:dyDescent="0.25">
      <c r="A2746" s="3"/>
      <c r="B2746" s="116"/>
    </row>
    <row r="2747" spans="1:2" x14ac:dyDescent="0.25">
      <c r="A2747" s="3"/>
      <c r="B2747" s="116"/>
    </row>
    <row r="2748" spans="1:2" x14ac:dyDescent="0.25">
      <c r="A2748" s="3"/>
      <c r="B2748" s="116"/>
    </row>
    <row r="2749" spans="1:2" x14ac:dyDescent="0.25">
      <c r="A2749" s="3"/>
      <c r="B2749" s="116"/>
    </row>
    <row r="2750" spans="1:2" x14ac:dyDescent="0.25">
      <c r="A2750" s="3"/>
      <c r="B2750" s="116"/>
    </row>
    <row r="2751" spans="1:2" x14ac:dyDescent="0.25">
      <c r="A2751" s="3"/>
      <c r="B2751" s="116"/>
    </row>
    <row r="2752" spans="1:2" x14ac:dyDescent="0.25">
      <c r="A2752" s="3"/>
      <c r="B2752" s="116"/>
    </row>
    <row r="2753" spans="1:2" x14ac:dyDescent="0.25">
      <c r="A2753" s="3"/>
      <c r="B2753" s="116"/>
    </row>
    <row r="2754" spans="1:2" x14ac:dyDescent="0.25">
      <c r="A2754" s="3"/>
      <c r="B2754" s="116"/>
    </row>
    <row r="2755" spans="1:2" x14ac:dyDescent="0.25">
      <c r="A2755" s="3"/>
      <c r="B2755" s="116"/>
    </row>
    <row r="2756" spans="1:2" x14ac:dyDescent="0.25">
      <c r="A2756" s="3"/>
      <c r="B2756" s="116"/>
    </row>
    <row r="2757" spans="1:2" x14ac:dyDescent="0.25">
      <c r="A2757" s="3"/>
      <c r="B2757" s="116"/>
    </row>
    <row r="2758" spans="1:2" x14ac:dyDescent="0.25">
      <c r="A2758" s="3"/>
      <c r="B2758" s="116"/>
    </row>
    <row r="2759" spans="1:2" x14ac:dyDescent="0.25">
      <c r="A2759" s="3"/>
      <c r="B2759" s="116"/>
    </row>
    <row r="2760" spans="1:2" x14ac:dyDescent="0.25">
      <c r="A2760" s="3"/>
      <c r="B2760" s="116"/>
    </row>
    <row r="2761" spans="1:2" x14ac:dyDescent="0.25">
      <c r="A2761" s="3"/>
      <c r="B2761" s="116"/>
    </row>
    <row r="2762" spans="1:2" x14ac:dyDescent="0.25">
      <c r="A2762" s="3"/>
      <c r="B2762" s="116"/>
    </row>
    <row r="2763" spans="1:2" x14ac:dyDescent="0.25">
      <c r="A2763" s="3"/>
      <c r="B2763" s="116"/>
    </row>
    <row r="2764" spans="1:2" x14ac:dyDescent="0.25">
      <c r="A2764" s="3"/>
      <c r="B2764" s="116"/>
    </row>
    <row r="2765" spans="1:2" x14ac:dyDescent="0.25">
      <c r="A2765" s="3"/>
      <c r="B2765" s="116"/>
    </row>
    <row r="2766" spans="1:2" x14ac:dyDescent="0.25">
      <c r="A2766" s="3"/>
      <c r="B2766" s="116"/>
    </row>
    <row r="2767" spans="1:2" x14ac:dyDescent="0.25">
      <c r="A2767" s="3"/>
      <c r="B2767" s="116"/>
    </row>
    <row r="2768" spans="1:2" x14ac:dyDescent="0.25">
      <c r="A2768" s="3"/>
      <c r="B2768" s="116"/>
    </row>
    <row r="2769" spans="1:2" x14ac:dyDescent="0.25">
      <c r="A2769" s="3"/>
      <c r="B2769" s="116"/>
    </row>
    <row r="2770" spans="1:2" x14ac:dyDescent="0.25">
      <c r="A2770" s="3"/>
      <c r="B2770" s="116"/>
    </row>
    <row r="2771" spans="1:2" x14ac:dyDescent="0.25">
      <c r="A2771" s="3"/>
      <c r="B2771" s="116"/>
    </row>
    <row r="2772" spans="1:2" x14ac:dyDescent="0.25">
      <c r="A2772" s="3"/>
      <c r="B2772" s="116"/>
    </row>
    <row r="2773" spans="1:2" x14ac:dyDescent="0.25">
      <c r="A2773" s="3"/>
      <c r="B2773" s="116"/>
    </row>
    <row r="2774" spans="1:2" x14ac:dyDescent="0.25">
      <c r="A2774" s="3"/>
      <c r="B2774" s="116"/>
    </row>
    <row r="2775" spans="1:2" x14ac:dyDescent="0.25">
      <c r="A2775" s="3"/>
      <c r="B2775" s="116"/>
    </row>
    <row r="2776" spans="1:2" x14ac:dyDescent="0.25">
      <c r="A2776" s="3"/>
      <c r="B2776" s="116"/>
    </row>
    <row r="2777" spans="1:2" x14ac:dyDescent="0.25">
      <c r="A2777" s="3"/>
      <c r="B2777" s="116"/>
    </row>
    <row r="2778" spans="1:2" x14ac:dyDescent="0.25">
      <c r="A2778" s="3"/>
      <c r="B2778" s="116"/>
    </row>
    <row r="2779" spans="1:2" x14ac:dyDescent="0.25">
      <c r="A2779" s="3"/>
      <c r="B2779" s="116"/>
    </row>
    <row r="2780" spans="1:2" x14ac:dyDescent="0.25">
      <c r="A2780" s="3"/>
      <c r="B2780" s="116"/>
    </row>
    <row r="2781" spans="1:2" x14ac:dyDescent="0.25">
      <c r="A2781" s="3"/>
      <c r="B2781" s="116"/>
    </row>
    <row r="2782" spans="1:2" x14ac:dyDescent="0.25">
      <c r="A2782" s="3"/>
      <c r="B2782" s="116"/>
    </row>
    <row r="2783" spans="1:2" x14ac:dyDescent="0.25">
      <c r="A2783" s="3"/>
      <c r="B2783" s="116"/>
    </row>
    <row r="2784" spans="1:2" x14ac:dyDescent="0.25">
      <c r="A2784" s="3"/>
      <c r="B2784" s="116"/>
    </row>
    <row r="2785" spans="1:2" x14ac:dyDescent="0.25">
      <c r="A2785" s="3"/>
      <c r="B2785" s="116"/>
    </row>
    <row r="2786" spans="1:2" x14ac:dyDescent="0.25">
      <c r="A2786" s="3"/>
      <c r="B2786" s="116"/>
    </row>
    <row r="2787" spans="1:2" x14ac:dyDescent="0.25">
      <c r="A2787" s="3"/>
      <c r="B2787" s="116"/>
    </row>
    <row r="2788" spans="1:2" x14ac:dyDescent="0.25">
      <c r="A2788" s="3"/>
      <c r="B2788" s="116"/>
    </row>
    <row r="2789" spans="1:2" x14ac:dyDescent="0.25">
      <c r="A2789" s="3"/>
      <c r="B2789" s="116"/>
    </row>
    <row r="2790" spans="1:2" x14ac:dyDescent="0.25">
      <c r="A2790" s="3"/>
      <c r="B2790" s="116"/>
    </row>
    <row r="2791" spans="1:2" x14ac:dyDescent="0.25">
      <c r="A2791" s="3"/>
      <c r="B2791" s="116"/>
    </row>
    <row r="2792" spans="1:2" x14ac:dyDescent="0.25">
      <c r="A2792" s="3"/>
      <c r="B2792" s="116"/>
    </row>
    <row r="2793" spans="1:2" x14ac:dyDescent="0.25">
      <c r="A2793" s="3"/>
      <c r="B2793" s="116"/>
    </row>
    <row r="2794" spans="1:2" x14ac:dyDescent="0.25">
      <c r="A2794" s="3"/>
      <c r="B2794" s="116"/>
    </row>
    <row r="2795" spans="1:2" x14ac:dyDescent="0.25">
      <c r="A2795" s="3"/>
      <c r="B2795" s="116"/>
    </row>
    <row r="2796" spans="1:2" x14ac:dyDescent="0.25">
      <c r="A2796" s="3"/>
      <c r="B2796" s="116"/>
    </row>
    <row r="2797" spans="1:2" x14ac:dyDescent="0.25">
      <c r="A2797" s="3"/>
      <c r="B2797" s="116"/>
    </row>
    <row r="2798" spans="1:2" x14ac:dyDescent="0.25">
      <c r="A2798" s="3"/>
      <c r="B2798" s="116"/>
    </row>
    <row r="2799" spans="1:2" x14ac:dyDescent="0.25">
      <c r="A2799" s="3"/>
      <c r="B2799" s="116"/>
    </row>
    <row r="2800" spans="1:2" x14ac:dyDescent="0.25">
      <c r="A2800" s="3"/>
      <c r="B2800" s="116"/>
    </row>
    <row r="2801" spans="1:2" x14ac:dyDescent="0.25">
      <c r="A2801" s="3"/>
      <c r="B2801" s="116"/>
    </row>
    <row r="2802" spans="1:2" x14ac:dyDescent="0.25">
      <c r="A2802" s="3"/>
      <c r="B2802" s="116"/>
    </row>
    <row r="2803" spans="1:2" x14ac:dyDescent="0.25">
      <c r="A2803" s="3"/>
      <c r="B2803" s="116"/>
    </row>
    <row r="2804" spans="1:2" x14ac:dyDescent="0.25">
      <c r="A2804" s="3"/>
      <c r="B2804" s="116"/>
    </row>
    <row r="2805" spans="1:2" x14ac:dyDescent="0.25">
      <c r="A2805" s="3"/>
      <c r="B2805" s="116"/>
    </row>
    <row r="2806" spans="1:2" x14ac:dyDescent="0.25">
      <c r="A2806" s="3"/>
      <c r="B2806" s="116"/>
    </row>
    <row r="2807" spans="1:2" x14ac:dyDescent="0.25">
      <c r="A2807" s="3"/>
      <c r="B2807" s="116"/>
    </row>
    <row r="2808" spans="1:2" x14ac:dyDescent="0.25">
      <c r="A2808" s="3"/>
      <c r="B2808" s="116"/>
    </row>
    <row r="2809" spans="1:2" x14ac:dyDescent="0.25">
      <c r="A2809" s="3"/>
      <c r="B2809" s="116"/>
    </row>
    <row r="2810" spans="1:2" x14ac:dyDescent="0.25">
      <c r="A2810" s="3"/>
      <c r="B2810" s="116"/>
    </row>
    <row r="2811" spans="1:2" x14ac:dyDescent="0.25">
      <c r="A2811" s="3"/>
      <c r="B2811" s="116"/>
    </row>
    <row r="2812" spans="1:2" x14ac:dyDescent="0.25">
      <c r="A2812" s="3"/>
      <c r="B2812" s="116"/>
    </row>
    <row r="2813" spans="1:2" x14ac:dyDescent="0.25">
      <c r="A2813" s="3"/>
      <c r="B2813" s="116"/>
    </row>
    <row r="2814" spans="1:2" x14ac:dyDescent="0.25">
      <c r="A2814" s="3"/>
      <c r="B2814" s="116"/>
    </row>
    <row r="2815" spans="1:2" x14ac:dyDescent="0.25">
      <c r="A2815" s="3"/>
      <c r="B2815" s="116"/>
    </row>
    <row r="2816" spans="1:2" x14ac:dyDescent="0.25">
      <c r="A2816" s="3"/>
      <c r="B2816" s="116"/>
    </row>
    <row r="2817" spans="1:2" x14ac:dyDescent="0.25">
      <c r="A2817" s="3"/>
      <c r="B2817" s="116"/>
    </row>
    <row r="2818" spans="1:2" x14ac:dyDescent="0.25">
      <c r="A2818" s="3"/>
      <c r="B2818" s="116"/>
    </row>
    <row r="2819" spans="1:2" x14ac:dyDescent="0.25">
      <c r="A2819" s="3"/>
      <c r="B2819" s="116"/>
    </row>
    <row r="2820" spans="1:2" x14ac:dyDescent="0.25">
      <c r="A2820" s="3"/>
      <c r="B2820" s="116"/>
    </row>
    <row r="2821" spans="1:2" x14ac:dyDescent="0.25">
      <c r="A2821" s="3"/>
      <c r="B2821" s="116"/>
    </row>
    <row r="2822" spans="1:2" x14ac:dyDescent="0.25">
      <c r="A2822" s="3"/>
      <c r="B2822" s="116"/>
    </row>
    <row r="2823" spans="1:2" x14ac:dyDescent="0.25">
      <c r="A2823" s="3"/>
      <c r="B2823" s="116"/>
    </row>
    <row r="2824" spans="1:2" x14ac:dyDescent="0.25">
      <c r="A2824" s="3"/>
      <c r="B2824" s="116"/>
    </row>
    <row r="2825" spans="1:2" x14ac:dyDescent="0.25">
      <c r="A2825" s="3"/>
      <c r="B2825" s="116"/>
    </row>
    <row r="2826" spans="1:2" x14ac:dyDescent="0.25">
      <c r="A2826" s="3"/>
      <c r="B2826" s="116"/>
    </row>
    <row r="2827" spans="1:2" x14ac:dyDescent="0.25">
      <c r="A2827" s="3"/>
      <c r="B2827" s="116"/>
    </row>
    <row r="2828" spans="1:2" x14ac:dyDescent="0.25">
      <c r="A2828" s="3"/>
      <c r="B2828" s="116"/>
    </row>
    <row r="2829" spans="1:2" x14ac:dyDescent="0.25">
      <c r="A2829" s="3"/>
      <c r="B2829" s="116"/>
    </row>
    <row r="2830" spans="1:2" x14ac:dyDescent="0.25">
      <c r="A2830" s="3"/>
      <c r="B2830" s="116"/>
    </row>
    <row r="2831" spans="1:2" x14ac:dyDescent="0.25">
      <c r="A2831" s="3"/>
      <c r="B2831" s="116"/>
    </row>
    <row r="2832" spans="1:2" x14ac:dyDescent="0.25">
      <c r="A2832" s="3"/>
      <c r="B2832" s="116"/>
    </row>
    <row r="2833" spans="1:2" x14ac:dyDescent="0.25">
      <c r="A2833" s="3"/>
      <c r="B2833" s="116"/>
    </row>
    <row r="2834" spans="1:2" x14ac:dyDescent="0.25">
      <c r="A2834" s="3"/>
      <c r="B2834" s="116"/>
    </row>
    <row r="2835" spans="1:2" x14ac:dyDescent="0.25">
      <c r="A2835" s="3"/>
      <c r="B2835" s="116"/>
    </row>
    <row r="2836" spans="1:2" x14ac:dyDescent="0.25">
      <c r="A2836" s="3"/>
      <c r="B2836" s="116"/>
    </row>
    <row r="2837" spans="1:2" x14ac:dyDescent="0.25">
      <c r="A2837" s="3"/>
      <c r="B2837" s="116"/>
    </row>
    <row r="2838" spans="1:2" x14ac:dyDescent="0.25">
      <c r="A2838" s="3"/>
      <c r="B2838" s="116"/>
    </row>
    <row r="2839" spans="1:2" x14ac:dyDescent="0.25">
      <c r="A2839" s="3"/>
      <c r="B2839" s="116"/>
    </row>
    <row r="2840" spans="1:2" x14ac:dyDescent="0.25">
      <c r="A2840" s="3"/>
      <c r="B2840" s="116"/>
    </row>
    <row r="2841" spans="1:2" x14ac:dyDescent="0.25">
      <c r="A2841" s="3"/>
      <c r="B2841" s="116"/>
    </row>
    <row r="2842" spans="1:2" x14ac:dyDescent="0.25">
      <c r="A2842" s="3"/>
      <c r="B2842" s="116"/>
    </row>
    <row r="2843" spans="1:2" x14ac:dyDescent="0.25">
      <c r="A2843" s="3"/>
      <c r="B2843" s="116"/>
    </row>
    <row r="2844" spans="1:2" x14ac:dyDescent="0.25">
      <c r="A2844" s="3"/>
      <c r="B2844" s="116"/>
    </row>
    <row r="2845" spans="1:2" x14ac:dyDescent="0.25">
      <c r="A2845" s="3"/>
      <c r="B2845" s="116"/>
    </row>
    <row r="2846" spans="1:2" x14ac:dyDescent="0.25">
      <c r="A2846" s="3"/>
      <c r="B2846" s="116"/>
    </row>
    <row r="2847" spans="1:2" x14ac:dyDescent="0.25">
      <c r="A2847" s="3"/>
      <c r="B2847" s="116"/>
    </row>
    <row r="2848" spans="1:2" x14ac:dyDescent="0.25">
      <c r="A2848" s="3"/>
      <c r="B2848" s="116"/>
    </row>
    <row r="2849" spans="1:2" x14ac:dyDescent="0.25">
      <c r="A2849" s="3"/>
      <c r="B2849" s="116"/>
    </row>
    <row r="2850" spans="1:2" x14ac:dyDescent="0.25">
      <c r="A2850" s="3"/>
      <c r="B2850" s="116"/>
    </row>
    <row r="2851" spans="1:2" x14ac:dyDescent="0.25">
      <c r="A2851" s="3"/>
      <c r="B2851" s="116"/>
    </row>
    <row r="2852" spans="1:2" x14ac:dyDescent="0.25">
      <c r="A2852" s="3"/>
      <c r="B2852" s="116"/>
    </row>
    <row r="2853" spans="1:2" x14ac:dyDescent="0.25">
      <c r="A2853" s="3"/>
      <c r="B2853" s="116"/>
    </row>
    <row r="2854" spans="1:2" x14ac:dyDescent="0.25">
      <c r="A2854" s="3"/>
      <c r="B2854" s="116"/>
    </row>
    <row r="2855" spans="1:2" x14ac:dyDescent="0.25">
      <c r="A2855" s="3"/>
      <c r="B2855" s="116"/>
    </row>
    <row r="2856" spans="1:2" x14ac:dyDescent="0.25">
      <c r="A2856" s="3"/>
      <c r="B2856" s="116"/>
    </row>
    <row r="2857" spans="1:2" x14ac:dyDescent="0.25">
      <c r="A2857" s="3"/>
      <c r="B2857" s="116"/>
    </row>
    <row r="2858" spans="1:2" x14ac:dyDescent="0.25">
      <c r="A2858" s="3"/>
      <c r="B2858" s="116"/>
    </row>
    <row r="2859" spans="1:2" x14ac:dyDescent="0.25">
      <c r="A2859" s="3"/>
      <c r="B2859" s="116"/>
    </row>
    <row r="2860" spans="1:2" x14ac:dyDescent="0.25">
      <c r="A2860" s="3"/>
      <c r="B2860" s="116"/>
    </row>
    <row r="2861" spans="1:2" x14ac:dyDescent="0.25">
      <c r="A2861" s="3"/>
      <c r="B2861" s="116"/>
    </row>
    <row r="2862" spans="1:2" x14ac:dyDescent="0.25">
      <c r="A2862" s="3"/>
      <c r="B2862" s="116"/>
    </row>
    <row r="2863" spans="1:2" x14ac:dyDescent="0.25">
      <c r="A2863" s="3"/>
      <c r="B2863" s="116"/>
    </row>
    <row r="2864" spans="1:2" x14ac:dyDescent="0.25">
      <c r="A2864" s="3"/>
      <c r="B2864" s="116"/>
    </row>
    <row r="2865" spans="1:2" x14ac:dyDescent="0.25">
      <c r="A2865" s="3"/>
      <c r="B2865" s="116"/>
    </row>
    <row r="2866" spans="1:2" x14ac:dyDescent="0.25">
      <c r="A2866" s="3"/>
      <c r="B2866" s="116"/>
    </row>
    <row r="2867" spans="1:2" x14ac:dyDescent="0.25">
      <c r="A2867" s="3"/>
      <c r="B2867" s="116"/>
    </row>
    <row r="2868" spans="1:2" x14ac:dyDescent="0.25">
      <c r="A2868" s="3"/>
      <c r="B2868" s="116"/>
    </row>
    <row r="2869" spans="1:2" x14ac:dyDescent="0.25">
      <c r="A2869" s="3"/>
      <c r="B2869" s="116"/>
    </row>
    <row r="2870" spans="1:2" x14ac:dyDescent="0.25">
      <c r="A2870" s="3"/>
      <c r="B2870" s="116"/>
    </row>
    <row r="2871" spans="1:2" x14ac:dyDescent="0.25">
      <c r="A2871" s="3"/>
      <c r="B2871" s="116"/>
    </row>
    <row r="2872" spans="1:2" x14ac:dyDescent="0.25">
      <c r="A2872" s="3"/>
      <c r="B2872" s="116"/>
    </row>
    <row r="2873" spans="1:2" x14ac:dyDescent="0.25">
      <c r="A2873" s="3"/>
      <c r="B2873" s="116"/>
    </row>
    <row r="2874" spans="1:2" x14ac:dyDescent="0.25">
      <c r="A2874" s="3"/>
      <c r="B2874" s="116"/>
    </row>
    <row r="2875" spans="1:2" x14ac:dyDescent="0.25">
      <c r="A2875" s="3"/>
      <c r="B2875" s="116"/>
    </row>
    <row r="2876" spans="1:2" x14ac:dyDescent="0.25">
      <c r="A2876" s="3"/>
      <c r="B2876" s="116"/>
    </row>
    <row r="2877" spans="1:2" x14ac:dyDescent="0.25">
      <c r="A2877" s="3"/>
      <c r="B2877" s="116"/>
    </row>
    <row r="2878" spans="1:2" x14ac:dyDescent="0.25">
      <c r="A2878" s="3"/>
      <c r="B2878" s="116"/>
    </row>
    <row r="2879" spans="1:2" x14ac:dyDescent="0.25">
      <c r="A2879" s="3"/>
      <c r="B2879" s="116"/>
    </row>
    <row r="2880" spans="1:2" x14ac:dyDescent="0.25">
      <c r="A2880" s="3"/>
      <c r="B2880" s="116"/>
    </row>
    <row r="2881" spans="1:2" x14ac:dyDescent="0.25">
      <c r="A2881" s="3"/>
      <c r="B2881" s="116"/>
    </row>
    <row r="2882" spans="1:2" x14ac:dyDescent="0.25">
      <c r="A2882" s="3"/>
      <c r="B2882" s="116"/>
    </row>
    <row r="2883" spans="1:2" x14ac:dyDescent="0.25">
      <c r="A2883" s="3"/>
      <c r="B2883" s="116"/>
    </row>
    <row r="2884" spans="1:2" x14ac:dyDescent="0.25">
      <c r="A2884" s="3"/>
      <c r="B2884" s="116"/>
    </row>
    <row r="2885" spans="1:2" x14ac:dyDescent="0.25">
      <c r="A2885" s="3"/>
      <c r="B2885" s="116"/>
    </row>
    <row r="2886" spans="1:2" x14ac:dyDescent="0.25">
      <c r="A2886" s="3"/>
      <c r="B2886" s="116"/>
    </row>
    <row r="2887" spans="1:2" x14ac:dyDescent="0.25">
      <c r="A2887" s="3"/>
      <c r="B2887" s="116"/>
    </row>
    <row r="2888" spans="1:2" x14ac:dyDescent="0.25">
      <c r="A2888" s="3"/>
      <c r="B2888" s="116"/>
    </row>
    <row r="2889" spans="1:2" x14ac:dyDescent="0.25">
      <c r="A2889" s="3"/>
      <c r="B2889" s="116"/>
    </row>
    <row r="2890" spans="1:2" x14ac:dyDescent="0.25">
      <c r="A2890" s="3"/>
      <c r="B2890" s="116"/>
    </row>
    <row r="2891" spans="1:2" x14ac:dyDescent="0.25">
      <c r="A2891" s="3"/>
      <c r="B2891" s="116"/>
    </row>
    <row r="2892" spans="1:2" x14ac:dyDescent="0.25">
      <c r="A2892" s="3"/>
      <c r="B2892" s="116"/>
    </row>
    <row r="2893" spans="1:2" x14ac:dyDescent="0.25">
      <c r="A2893" s="3"/>
      <c r="B2893" s="116"/>
    </row>
    <row r="2894" spans="1:2" x14ac:dyDescent="0.25">
      <c r="A2894" s="3"/>
      <c r="B2894" s="116"/>
    </row>
    <row r="2895" spans="1:2" x14ac:dyDescent="0.25">
      <c r="A2895" s="3"/>
      <c r="B2895" s="116"/>
    </row>
    <row r="2896" spans="1:2" x14ac:dyDescent="0.25">
      <c r="A2896" s="3"/>
      <c r="B2896" s="116"/>
    </row>
    <row r="2897" spans="1:2" x14ac:dyDescent="0.25">
      <c r="A2897" s="3"/>
      <c r="B2897" s="116"/>
    </row>
    <row r="2898" spans="1:2" x14ac:dyDescent="0.25">
      <c r="A2898" s="3"/>
      <c r="B2898" s="116"/>
    </row>
    <row r="2899" spans="1:2" x14ac:dyDescent="0.25">
      <c r="A2899" s="3"/>
      <c r="B2899" s="116"/>
    </row>
    <row r="2900" spans="1:2" x14ac:dyDescent="0.25">
      <c r="A2900" s="3"/>
      <c r="B2900" s="116"/>
    </row>
    <row r="2901" spans="1:2" x14ac:dyDescent="0.25">
      <c r="A2901" s="3"/>
      <c r="B2901" s="116"/>
    </row>
    <row r="2902" spans="1:2" x14ac:dyDescent="0.25">
      <c r="A2902" s="3"/>
      <c r="B2902" s="116"/>
    </row>
    <row r="2903" spans="1:2" x14ac:dyDescent="0.25">
      <c r="A2903" s="3"/>
      <c r="B2903" s="116"/>
    </row>
    <row r="2904" spans="1:2" x14ac:dyDescent="0.25">
      <c r="A2904" s="3"/>
      <c r="B2904" s="116"/>
    </row>
    <row r="2905" spans="1:2" x14ac:dyDescent="0.25">
      <c r="A2905" s="3"/>
      <c r="B2905" s="116"/>
    </row>
    <row r="2906" spans="1:2" x14ac:dyDescent="0.25">
      <c r="A2906" s="3"/>
      <c r="B2906" s="116"/>
    </row>
    <row r="2907" spans="1:2" x14ac:dyDescent="0.25">
      <c r="A2907" s="3"/>
      <c r="B2907" s="116"/>
    </row>
    <row r="2908" spans="1:2" x14ac:dyDescent="0.25">
      <c r="A2908" s="3"/>
      <c r="B2908" s="116"/>
    </row>
    <row r="2909" spans="1:2" x14ac:dyDescent="0.25">
      <c r="A2909" s="3"/>
      <c r="B2909" s="116"/>
    </row>
    <row r="2910" spans="1:2" x14ac:dyDescent="0.25">
      <c r="A2910" s="3"/>
      <c r="B2910" s="116"/>
    </row>
    <row r="2911" spans="1:2" x14ac:dyDescent="0.25">
      <c r="A2911" s="3"/>
      <c r="B2911" s="116"/>
    </row>
    <row r="2912" spans="1:2" x14ac:dyDescent="0.25">
      <c r="A2912" s="3"/>
      <c r="B2912" s="116"/>
    </row>
    <row r="2913" spans="1:2" x14ac:dyDescent="0.25">
      <c r="A2913" s="3"/>
      <c r="B2913" s="116"/>
    </row>
    <row r="2914" spans="1:2" x14ac:dyDescent="0.25">
      <c r="A2914" s="3"/>
      <c r="B2914" s="116"/>
    </row>
    <row r="2915" spans="1:2" x14ac:dyDescent="0.25">
      <c r="A2915" s="3"/>
      <c r="B2915" s="116"/>
    </row>
    <row r="2916" spans="1:2" x14ac:dyDescent="0.25">
      <c r="A2916" s="3"/>
      <c r="B2916" s="116"/>
    </row>
    <row r="2917" spans="1:2" x14ac:dyDescent="0.25">
      <c r="A2917" s="3"/>
      <c r="B2917" s="116"/>
    </row>
    <row r="2918" spans="1:2" x14ac:dyDescent="0.25">
      <c r="A2918" s="3"/>
      <c r="B2918" s="116"/>
    </row>
    <row r="2919" spans="1:2" x14ac:dyDescent="0.25">
      <c r="A2919" s="3"/>
      <c r="B2919" s="116"/>
    </row>
    <row r="2920" spans="1:2" x14ac:dyDescent="0.25">
      <c r="A2920" s="3"/>
      <c r="B2920" s="116"/>
    </row>
    <row r="2921" spans="1:2" x14ac:dyDescent="0.25">
      <c r="A2921" s="3"/>
      <c r="B2921" s="116"/>
    </row>
    <row r="2922" spans="1:2" x14ac:dyDescent="0.25">
      <c r="A2922" s="3"/>
      <c r="B2922" s="116"/>
    </row>
    <row r="2923" spans="1:2" x14ac:dyDescent="0.25">
      <c r="A2923" s="3"/>
      <c r="B2923" s="116"/>
    </row>
    <row r="2924" spans="1:2" x14ac:dyDescent="0.25">
      <c r="A2924" s="3"/>
      <c r="B2924" s="116"/>
    </row>
    <row r="2925" spans="1:2" x14ac:dyDescent="0.25">
      <c r="A2925" s="3"/>
      <c r="B2925" s="116"/>
    </row>
    <row r="2926" spans="1:2" x14ac:dyDescent="0.25">
      <c r="A2926" s="3"/>
      <c r="B2926" s="116"/>
    </row>
    <row r="2927" spans="1:2" x14ac:dyDescent="0.25">
      <c r="A2927" s="3"/>
      <c r="B2927" s="116"/>
    </row>
    <row r="2928" spans="1:2" x14ac:dyDescent="0.25">
      <c r="A2928" s="3"/>
      <c r="B2928" s="116"/>
    </row>
    <row r="2929" spans="1:2" x14ac:dyDescent="0.25">
      <c r="A2929" s="3"/>
      <c r="B2929" s="116"/>
    </row>
    <row r="2930" spans="1:2" x14ac:dyDescent="0.25">
      <c r="A2930" s="3"/>
      <c r="B2930" s="116"/>
    </row>
    <row r="2931" spans="1:2" x14ac:dyDescent="0.25">
      <c r="A2931" s="3"/>
      <c r="B2931" s="116"/>
    </row>
    <row r="2932" spans="1:2" x14ac:dyDescent="0.25">
      <c r="A2932" s="3"/>
      <c r="B2932" s="116"/>
    </row>
    <row r="2933" spans="1:2" x14ac:dyDescent="0.25">
      <c r="A2933" s="3"/>
      <c r="B2933" s="116"/>
    </row>
    <row r="2934" spans="1:2" x14ac:dyDescent="0.25">
      <c r="A2934" s="3"/>
      <c r="B2934" s="116"/>
    </row>
    <row r="2935" spans="1:2" x14ac:dyDescent="0.25">
      <c r="A2935" s="3"/>
      <c r="B2935" s="116"/>
    </row>
    <row r="2936" spans="1:2" x14ac:dyDescent="0.25">
      <c r="A2936" s="3"/>
      <c r="B2936" s="116"/>
    </row>
    <row r="2937" spans="1:2" x14ac:dyDescent="0.25">
      <c r="A2937" s="3"/>
      <c r="B2937" s="116"/>
    </row>
    <row r="2938" spans="1:2" x14ac:dyDescent="0.25">
      <c r="A2938" s="3"/>
      <c r="B2938" s="116"/>
    </row>
    <row r="2939" spans="1:2" x14ac:dyDescent="0.25">
      <c r="A2939" s="3"/>
      <c r="B2939" s="116"/>
    </row>
    <row r="2940" spans="1:2" x14ac:dyDescent="0.25">
      <c r="A2940" s="3"/>
      <c r="B2940" s="116"/>
    </row>
    <row r="2941" spans="1:2" x14ac:dyDescent="0.25">
      <c r="A2941" s="3"/>
      <c r="B2941" s="116"/>
    </row>
    <row r="2942" spans="1:2" x14ac:dyDescent="0.25">
      <c r="A2942" s="3"/>
      <c r="B2942" s="116"/>
    </row>
    <row r="2943" spans="1:2" x14ac:dyDescent="0.25">
      <c r="A2943" s="3"/>
      <c r="B2943" s="116"/>
    </row>
    <row r="2944" spans="1:2" x14ac:dyDescent="0.25">
      <c r="A2944" s="3"/>
      <c r="B2944" s="116"/>
    </row>
    <row r="2945" spans="1:2" x14ac:dyDescent="0.25">
      <c r="A2945" s="3"/>
      <c r="B2945" s="116"/>
    </row>
    <row r="2946" spans="1:2" x14ac:dyDescent="0.25">
      <c r="A2946" s="3"/>
      <c r="B2946" s="116"/>
    </row>
    <row r="2947" spans="1:2" x14ac:dyDescent="0.25">
      <c r="A2947" s="3"/>
      <c r="B2947" s="116"/>
    </row>
    <row r="2948" spans="1:2" x14ac:dyDescent="0.25">
      <c r="A2948" s="3"/>
      <c r="B2948" s="116"/>
    </row>
    <row r="2949" spans="1:2" x14ac:dyDescent="0.25">
      <c r="A2949" s="3"/>
      <c r="B2949" s="116"/>
    </row>
    <row r="2950" spans="1:2" x14ac:dyDescent="0.25">
      <c r="A2950" s="3"/>
      <c r="B2950" s="116"/>
    </row>
    <row r="2951" spans="1:2" x14ac:dyDescent="0.25">
      <c r="A2951" s="3"/>
      <c r="B2951" s="116"/>
    </row>
    <row r="2952" spans="1:2" x14ac:dyDescent="0.25">
      <c r="A2952" s="3"/>
      <c r="B2952" s="116"/>
    </row>
    <row r="2953" spans="1:2" x14ac:dyDescent="0.25">
      <c r="A2953" s="3"/>
      <c r="B2953" s="116"/>
    </row>
    <row r="2954" spans="1:2" x14ac:dyDescent="0.25">
      <c r="A2954" s="3"/>
      <c r="B2954" s="116"/>
    </row>
    <row r="2955" spans="1:2" x14ac:dyDescent="0.25">
      <c r="A2955" s="3"/>
      <c r="B2955" s="116"/>
    </row>
    <row r="2956" spans="1:2" x14ac:dyDescent="0.25">
      <c r="A2956" s="3"/>
      <c r="B2956" s="116"/>
    </row>
    <row r="2957" spans="1:2" x14ac:dyDescent="0.25">
      <c r="A2957" s="3"/>
      <c r="B2957" s="116"/>
    </row>
    <row r="2958" spans="1:2" x14ac:dyDescent="0.25">
      <c r="A2958" s="3"/>
      <c r="B2958" s="116"/>
    </row>
    <row r="2959" spans="1:2" x14ac:dyDescent="0.25">
      <c r="A2959" s="3"/>
      <c r="B2959" s="116"/>
    </row>
    <row r="2960" spans="1:2" x14ac:dyDescent="0.25">
      <c r="A2960" s="3"/>
      <c r="B2960" s="116"/>
    </row>
    <row r="2961" spans="1:2" x14ac:dyDescent="0.25">
      <c r="A2961" s="3"/>
      <c r="B2961" s="116"/>
    </row>
    <row r="2962" spans="1:2" x14ac:dyDescent="0.25">
      <c r="A2962" s="3"/>
      <c r="B2962" s="116"/>
    </row>
    <row r="2963" spans="1:2" x14ac:dyDescent="0.25">
      <c r="A2963" s="3"/>
      <c r="B2963" s="116"/>
    </row>
    <row r="2964" spans="1:2" x14ac:dyDescent="0.25">
      <c r="A2964" s="3"/>
      <c r="B2964" s="116"/>
    </row>
    <row r="2965" spans="1:2" x14ac:dyDescent="0.25">
      <c r="A2965" s="3"/>
      <c r="B2965" s="116"/>
    </row>
    <row r="2966" spans="1:2" x14ac:dyDescent="0.25">
      <c r="A2966" s="3"/>
      <c r="B2966" s="116"/>
    </row>
    <row r="2967" spans="1:2" x14ac:dyDescent="0.25">
      <c r="A2967" s="3"/>
      <c r="B2967" s="116"/>
    </row>
    <row r="2968" spans="1:2" x14ac:dyDescent="0.25">
      <c r="A2968" s="3"/>
      <c r="B2968" s="116"/>
    </row>
    <row r="2969" spans="1:2" x14ac:dyDescent="0.25">
      <c r="A2969" s="3"/>
      <c r="B2969" s="116"/>
    </row>
    <row r="2970" spans="1:2" x14ac:dyDescent="0.25">
      <c r="A2970" s="3"/>
      <c r="B2970" s="116"/>
    </row>
    <row r="2971" spans="1:2" x14ac:dyDescent="0.25">
      <c r="A2971" s="3"/>
      <c r="B2971" s="116"/>
    </row>
    <row r="2972" spans="1:2" x14ac:dyDescent="0.25">
      <c r="A2972" s="3"/>
      <c r="B2972" s="116"/>
    </row>
    <row r="2973" spans="1:2" x14ac:dyDescent="0.25">
      <c r="A2973" s="3"/>
      <c r="B2973" s="116"/>
    </row>
    <row r="2974" spans="1:2" x14ac:dyDescent="0.25">
      <c r="A2974" s="3"/>
      <c r="B2974" s="116"/>
    </row>
    <row r="2975" spans="1:2" x14ac:dyDescent="0.25">
      <c r="A2975" s="3"/>
      <c r="B2975" s="116"/>
    </row>
    <row r="2976" spans="1:2" x14ac:dyDescent="0.25">
      <c r="A2976" s="3"/>
      <c r="B2976" s="116"/>
    </row>
    <row r="2977" spans="1:2" x14ac:dyDescent="0.25">
      <c r="A2977" s="3"/>
      <c r="B2977" s="116"/>
    </row>
    <row r="2978" spans="1:2" x14ac:dyDescent="0.25">
      <c r="A2978" s="3"/>
      <c r="B2978" s="116"/>
    </row>
    <row r="2979" spans="1:2" x14ac:dyDescent="0.25">
      <c r="A2979" s="3"/>
      <c r="B2979" s="116"/>
    </row>
    <row r="2980" spans="1:2" x14ac:dyDescent="0.25">
      <c r="A2980" s="3"/>
      <c r="B2980" s="116"/>
    </row>
    <row r="2981" spans="1:2" x14ac:dyDescent="0.25">
      <c r="A2981" s="3"/>
      <c r="B2981" s="116"/>
    </row>
    <row r="2982" spans="1:2" x14ac:dyDescent="0.25">
      <c r="A2982" s="3"/>
      <c r="B2982" s="116"/>
    </row>
    <row r="2983" spans="1:2" x14ac:dyDescent="0.25">
      <c r="A2983" s="3"/>
      <c r="B2983" s="116"/>
    </row>
    <row r="2984" spans="1:2" x14ac:dyDescent="0.25">
      <c r="A2984" s="3"/>
      <c r="B2984" s="116"/>
    </row>
    <row r="2985" spans="1:2" x14ac:dyDescent="0.25">
      <c r="A2985" s="3"/>
      <c r="B2985" s="116"/>
    </row>
    <row r="2986" spans="1:2" x14ac:dyDescent="0.25">
      <c r="A2986" s="3"/>
      <c r="B2986" s="116"/>
    </row>
    <row r="2987" spans="1:2" x14ac:dyDescent="0.25">
      <c r="A2987" s="3"/>
      <c r="B2987" s="116"/>
    </row>
    <row r="2988" spans="1:2" x14ac:dyDescent="0.25">
      <c r="A2988" s="3"/>
      <c r="B2988" s="116"/>
    </row>
    <row r="2989" spans="1:2" x14ac:dyDescent="0.25">
      <c r="A2989" s="3"/>
      <c r="B2989" s="116"/>
    </row>
    <row r="2990" spans="1:2" x14ac:dyDescent="0.25">
      <c r="A2990" s="3"/>
      <c r="B2990" s="116"/>
    </row>
    <row r="2991" spans="1:2" x14ac:dyDescent="0.25">
      <c r="A2991" s="3"/>
      <c r="B2991" s="116"/>
    </row>
    <row r="2992" spans="1:2" x14ac:dyDescent="0.25">
      <c r="A2992" s="3"/>
      <c r="B2992" s="116"/>
    </row>
    <row r="2993" spans="1:2" x14ac:dyDescent="0.25">
      <c r="A2993" s="3"/>
      <c r="B2993" s="116"/>
    </row>
    <row r="2994" spans="1:2" x14ac:dyDescent="0.25">
      <c r="A2994" s="3"/>
      <c r="B2994" s="116"/>
    </row>
    <row r="2995" spans="1:2" x14ac:dyDescent="0.25">
      <c r="A2995" s="3"/>
      <c r="B2995" s="116"/>
    </row>
    <row r="2996" spans="1:2" x14ac:dyDescent="0.25">
      <c r="A2996" s="3"/>
      <c r="B2996" s="116"/>
    </row>
    <row r="2997" spans="1:2" x14ac:dyDescent="0.25">
      <c r="A2997" s="3"/>
      <c r="B2997" s="116"/>
    </row>
    <row r="2998" spans="1:2" x14ac:dyDescent="0.25">
      <c r="A2998" s="3"/>
      <c r="B2998" s="116"/>
    </row>
    <row r="2999" spans="1:2" x14ac:dyDescent="0.25">
      <c r="A2999" s="3"/>
      <c r="B2999" s="116"/>
    </row>
    <row r="3000" spans="1:2" x14ac:dyDescent="0.25">
      <c r="A3000" s="3"/>
      <c r="B3000" s="116"/>
    </row>
    <row r="3001" spans="1:2" x14ac:dyDescent="0.25">
      <c r="A3001" s="3"/>
      <c r="B3001" s="116"/>
    </row>
    <row r="3002" spans="1:2" x14ac:dyDescent="0.25">
      <c r="A3002" s="3"/>
      <c r="B3002" s="116"/>
    </row>
    <row r="3003" spans="1:2" x14ac:dyDescent="0.25">
      <c r="A3003" s="3"/>
      <c r="B3003" s="116"/>
    </row>
    <row r="3004" spans="1:2" x14ac:dyDescent="0.25">
      <c r="A3004" s="3"/>
      <c r="B3004" s="116"/>
    </row>
    <row r="3005" spans="1:2" x14ac:dyDescent="0.25">
      <c r="A3005" s="3"/>
      <c r="B3005" s="116"/>
    </row>
    <row r="3006" spans="1:2" x14ac:dyDescent="0.25">
      <c r="A3006" s="3"/>
      <c r="B3006" s="116"/>
    </row>
    <row r="3007" spans="1:2" x14ac:dyDescent="0.25">
      <c r="A3007" s="3"/>
      <c r="B3007" s="116"/>
    </row>
    <row r="3008" spans="1:2" x14ac:dyDescent="0.25">
      <c r="A3008" s="3"/>
      <c r="B3008" s="116"/>
    </row>
    <row r="3009" spans="1:2" x14ac:dyDescent="0.25">
      <c r="A3009" s="3"/>
      <c r="B3009" s="116"/>
    </row>
    <row r="3010" spans="1:2" x14ac:dyDescent="0.25">
      <c r="A3010" s="3"/>
      <c r="B3010" s="116"/>
    </row>
    <row r="3011" spans="1:2" x14ac:dyDescent="0.25">
      <c r="A3011" s="3"/>
      <c r="B3011" s="116"/>
    </row>
    <row r="3012" spans="1:2" x14ac:dyDescent="0.25">
      <c r="A3012" s="3"/>
      <c r="B3012" s="116"/>
    </row>
    <row r="3013" spans="1:2" x14ac:dyDescent="0.25">
      <c r="A3013" s="3"/>
      <c r="B3013" s="116"/>
    </row>
    <row r="3014" spans="1:2" x14ac:dyDescent="0.25">
      <c r="A3014" s="3"/>
      <c r="B3014" s="116"/>
    </row>
    <row r="3015" spans="1:2" x14ac:dyDescent="0.25">
      <c r="A3015" s="3"/>
      <c r="B3015" s="116"/>
    </row>
    <row r="3016" spans="1:2" x14ac:dyDescent="0.25">
      <c r="A3016" s="3"/>
      <c r="B3016" s="116"/>
    </row>
    <row r="3017" spans="1:2" x14ac:dyDescent="0.25">
      <c r="A3017" s="3"/>
      <c r="B3017" s="116"/>
    </row>
    <row r="3018" spans="1:2" x14ac:dyDescent="0.25">
      <c r="A3018" s="3"/>
      <c r="B3018" s="116"/>
    </row>
    <row r="3019" spans="1:2" x14ac:dyDescent="0.25">
      <c r="A3019" s="3"/>
      <c r="B3019" s="116"/>
    </row>
    <row r="3020" spans="1:2" x14ac:dyDescent="0.25">
      <c r="A3020" s="3"/>
      <c r="B3020" s="116"/>
    </row>
    <row r="3021" spans="1:2" x14ac:dyDescent="0.25">
      <c r="A3021" s="3"/>
      <c r="B3021" s="116"/>
    </row>
    <row r="3022" spans="1:2" x14ac:dyDescent="0.25">
      <c r="A3022" s="3"/>
      <c r="B3022" s="116"/>
    </row>
    <row r="3023" spans="1:2" x14ac:dyDescent="0.25">
      <c r="A3023" s="3"/>
      <c r="B3023" s="116"/>
    </row>
    <row r="3024" spans="1:2" x14ac:dyDescent="0.25">
      <c r="A3024" s="3"/>
      <c r="B3024" s="116"/>
    </row>
    <row r="3025" spans="1:2" x14ac:dyDescent="0.25">
      <c r="A3025" s="3"/>
      <c r="B3025" s="116"/>
    </row>
    <row r="3026" spans="1:2" x14ac:dyDescent="0.25">
      <c r="A3026" s="3"/>
      <c r="B3026" s="116"/>
    </row>
    <row r="3027" spans="1:2" x14ac:dyDescent="0.25">
      <c r="A3027" s="3"/>
      <c r="B3027" s="116"/>
    </row>
    <row r="3028" spans="1:2" x14ac:dyDescent="0.25">
      <c r="A3028" s="3"/>
      <c r="B3028" s="116"/>
    </row>
    <row r="3029" spans="1:2" x14ac:dyDescent="0.25">
      <c r="A3029" s="3"/>
      <c r="B3029" s="116"/>
    </row>
    <row r="3030" spans="1:2" x14ac:dyDescent="0.25">
      <c r="A3030" s="3"/>
      <c r="B3030" s="116"/>
    </row>
    <row r="3031" spans="1:2" x14ac:dyDescent="0.25">
      <c r="A3031" s="3"/>
      <c r="B3031" s="116"/>
    </row>
    <row r="3032" spans="1:2" x14ac:dyDescent="0.25">
      <c r="A3032" s="3"/>
      <c r="B3032" s="116"/>
    </row>
    <row r="3033" spans="1:2" x14ac:dyDescent="0.25">
      <c r="A3033" s="3"/>
      <c r="B3033" s="116"/>
    </row>
    <row r="3034" spans="1:2" x14ac:dyDescent="0.25">
      <c r="A3034" s="3"/>
      <c r="B3034" s="116"/>
    </row>
    <row r="3035" spans="1:2" x14ac:dyDescent="0.25">
      <c r="A3035" s="3"/>
      <c r="B3035" s="116"/>
    </row>
    <row r="3036" spans="1:2" x14ac:dyDescent="0.25">
      <c r="A3036" s="3"/>
      <c r="B3036" s="116"/>
    </row>
    <row r="3037" spans="1:2" x14ac:dyDescent="0.25">
      <c r="A3037" s="3"/>
      <c r="B3037" s="116"/>
    </row>
    <row r="3038" spans="1:2" x14ac:dyDescent="0.25">
      <c r="A3038" s="3"/>
      <c r="B3038" s="116"/>
    </row>
    <row r="3039" spans="1:2" x14ac:dyDescent="0.25">
      <c r="A3039" s="3"/>
      <c r="B3039" s="116"/>
    </row>
    <row r="3040" spans="1:2" x14ac:dyDescent="0.25">
      <c r="A3040" s="3"/>
      <c r="B3040" s="116"/>
    </row>
    <row r="3041" spans="1:2" x14ac:dyDescent="0.25">
      <c r="A3041" s="3"/>
      <c r="B3041" s="116"/>
    </row>
    <row r="3042" spans="1:2" x14ac:dyDescent="0.25">
      <c r="A3042" s="3"/>
      <c r="B3042" s="116"/>
    </row>
    <row r="3043" spans="1:2" x14ac:dyDescent="0.25">
      <c r="A3043" s="3"/>
      <c r="B3043" s="116"/>
    </row>
    <row r="3044" spans="1:2" x14ac:dyDescent="0.25">
      <c r="A3044" s="3"/>
      <c r="B3044" s="116"/>
    </row>
    <row r="3045" spans="1:2" x14ac:dyDescent="0.25">
      <c r="A3045" s="3"/>
      <c r="B3045" s="116"/>
    </row>
    <row r="3046" spans="1:2" x14ac:dyDescent="0.25">
      <c r="A3046" s="3"/>
      <c r="B3046" s="116"/>
    </row>
    <row r="3047" spans="1:2" x14ac:dyDescent="0.25">
      <c r="A3047" s="3"/>
      <c r="B3047" s="116"/>
    </row>
    <row r="3048" spans="1:2" x14ac:dyDescent="0.25">
      <c r="A3048" s="3"/>
      <c r="B3048" s="116"/>
    </row>
    <row r="3049" spans="1:2" x14ac:dyDescent="0.25">
      <c r="A3049" s="3"/>
      <c r="B3049" s="116"/>
    </row>
    <row r="3050" spans="1:2" x14ac:dyDescent="0.25">
      <c r="A3050" s="3"/>
      <c r="B3050" s="116"/>
    </row>
    <row r="3051" spans="1:2" x14ac:dyDescent="0.25">
      <c r="A3051" s="3"/>
      <c r="B3051" s="116"/>
    </row>
    <row r="3052" spans="1:2" x14ac:dyDescent="0.25">
      <c r="A3052" s="3"/>
      <c r="B3052" s="116"/>
    </row>
    <row r="3053" spans="1:2" x14ac:dyDescent="0.25">
      <c r="A3053" s="3"/>
      <c r="B3053" s="116"/>
    </row>
    <row r="3054" spans="1:2" x14ac:dyDescent="0.25">
      <c r="A3054" s="3"/>
      <c r="B3054" s="116"/>
    </row>
    <row r="3055" spans="1:2" x14ac:dyDescent="0.25">
      <c r="A3055" s="3"/>
      <c r="B3055" s="116"/>
    </row>
    <row r="3056" spans="1:2" x14ac:dyDescent="0.25">
      <c r="A3056" s="3"/>
      <c r="B3056" s="116"/>
    </row>
    <row r="3057" spans="1:2" x14ac:dyDescent="0.25">
      <c r="A3057" s="3"/>
      <c r="B3057" s="116"/>
    </row>
    <row r="3058" spans="1:2" x14ac:dyDescent="0.25">
      <c r="A3058" s="3"/>
      <c r="B3058" s="116"/>
    </row>
    <row r="3059" spans="1:2" x14ac:dyDescent="0.25">
      <c r="A3059" s="3"/>
      <c r="B3059" s="116"/>
    </row>
    <row r="3060" spans="1:2" x14ac:dyDescent="0.25">
      <c r="A3060" s="3"/>
      <c r="B3060" s="116"/>
    </row>
    <row r="3061" spans="1:2" x14ac:dyDescent="0.25">
      <c r="A3061" s="3"/>
      <c r="B3061" s="116"/>
    </row>
    <row r="3062" spans="1:2" x14ac:dyDescent="0.25">
      <c r="A3062" s="3"/>
      <c r="B3062" s="116"/>
    </row>
    <row r="3063" spans="1:2" x14ac:dyDescent="0.25">
      <c r="A3063" s="3"/>
      <c r="B3063" s="116"/>
    </row>
    <row r="3064" spans="1:2" x14ac:dyDescent="0.25">
      <c r="A3064" s="3"/>
      <c r="B3064" s="116"/>
    </row>
    <row r="3065" spans="1:2" x14ac:dyDescent="0.25">
      <c r="A3065" s="3"/>
      <c r="B3065" s="116"/>
    </row>
    <row r="3066" spans="1:2" x14ac:dyDescent="0.25">
      <c r="A3066" s="3"/>
      <c r="B3066" s="116"/>
    </row>
    <row r="3067" spans="1:2" x14ac:dyDescent="0.25">
      <c r="A3067" s="3"/>
      <c r="B3067" s="116"/>
    </row>
    <row r="3068" spans="1:2" x14ac:dyDescent="0.25">
      <c r="A3068" s="3"/>
      <c r="B3068" s="116"/>
    </row>
    <row r="3069" spans="1:2" x14ac:dyDescent="0.25">
      <c r="A3069" s="3"/>
      <c r="B3069" s="116"/>
    </row>
    <row r="3070" spans="1:2" x14ac:dyDescent="0.25">
      <c r="A3070" s="3"/>
      <c r="B3070" s="116"/>
    </row>
    <row r="3071" spans="1:2" x14ac:dyDescent="0.25">
      <c r="A3071" s="3"/>
      <c r="B3071" s="116"/>
    </row>
    <row r="3072" spans="1:2" x14ac:dyDescent="0.25">
      <c r="A3072" s="3"/>
      <c r="B3072" s="116"/>
    </row>
    <row r="3073" spans="1:2" x14ac:dyDescent="0.25">
      <c r="A3073" s="3"/>
      <c r="B3073" s="116"/>
    </row>
    <row r="3074" spans="1:2" x14ac:dyDescent="0.25">
      <c r="A3074" s="3"/>
      <c r="B3074" s="116"/>
    </row>
    <row r="3075" spans="1:2" x14ac:dyDescent="0.25">
      <c r="A3075" s="3"/>
      <c r="B3075" s="116"/>
    </row>
    <row r="3076" spans="1:2" x14ac:dyDescent="0.25">
      <c r="A3076" s="3"/>
      <c r="B3076" s="116"/>
    </row>
    <row r="3077" spans="1:2" x14ac:dyDescent="0.25">
      <c r="A3077" s="3"/>
      <c r="B3077" s="116"/>
    </row>
    <row r="3078" spans="1:2" x14ac:dyDescent="0.25">
      <c r="A3078" s="3"/>
      <c r="B3078" s="116"/>
    </row>
    <row r="3079" spans="1:2" x14ac:dyDescent="0.25">
      <c r="A3079" s="3"/>
      <c r="B3079" s="116"/>
    </row>
    <row r="3080" spans="1:2" x14ac:dyDescent="0.25">
      <c r="A3080" s="3"/>
      <c r="B3080" s="116"/>
    </row>
    <row r="3081" spans="1:2" x14ac:dyDescent="0.25">
      <c r="A3081" s="3"/>
      <c r="B3081" s="116"/>
    </row>
    <row r="3082" spans="1:2" x14ac:dyDescent="0.25">
      <c r="A3082" s="3"/>
      <c r="B3082" s="116"/>
    </row>
    <row r="3083" spans="1:2" x14ac:dyDescent="0.25">
      <c r="A3083" s="3"/>
      <c r="B3083" s="116"/>
    </row>
    <row r="3084" spans="1:2" x14ac:dyDescent="0.25">
      <c r="A3084" s="3"/>
      <c r="B3084" s="116"/>
    </row>
    <row r="3085" spans="1:2" x14ac:dyDescent="0.25">
      <c r="A3085" s="3"/>
      <c r="B3085" s="116"/>
    </row>
    <row r="3086" spans="1:2" x14ac:dyDescent="0.25">
      <c r="A3086" s="3"/>
      <c r="B3086" s="116"/>
    </row>
    <row r="3087" spans="1:2" x14ac:dyDescent="0.25">
      <c r="A3087" s="3"/>
      <c r="B3087" s="116"/>
    </row>
    <row r="3088" spans="1:2" x14ac:dyDescent="0.25">
      <c r="A3088" s="3"/>
      <c r="B3088" s="116"/>
    </row>
    <row r="3089" spans="1:2" x14ac:dyDescent="0.25">
      <c r="A3089" s="3"/>
      <c r="B3089" s="116"/>
    </row>
    <row r="3090" spans="1:2" x14ac:dyDescent="0.25">
      <c r="A3090" s="3"/>
      <c r="B3090" s="116"/>
    </row>
    <row r="3091" spans="1:2" x14ac:dyDescent="0.25">
      <c r="A3091" s="3"/>
      <c r="B3091" s="116"/>
    </row>
    <row r="3092" spans="1:2" x14ac:dyDescent="0.25">
      <c r="A3092" s="3"/>
      <c r="B3092" s="116"/>
    </row>
    <row r="3093" spans="1:2" x14ac:dyDescent="0.25">
      <c r="A3093" s="3"/>
      <c r="B3093" s="116"/>
    </row>
    <row r="3094" spans="1:2" x14ac:dyDescent="0.25">
      <c r="A3094" s="3"/>
      <c r="B3094" s="116"/>
    </row>
    <row r="3095" spans="1:2" x14ac:dyDescent="0.25">
      <c r="A3095" s="3"/>
      <c r="B3095" s="116"/>
    </row>
    <row r="3096" spans="1:2" x14ac:dyDescent="0.25">
      <c r="A3096" s="3"/>
      <c r="B3096" s="116"/>
    </row>
    <row r="3097" spans="1:2" x14ac:dyDescent="0.25">
      <c r="A3097" s="3"/>
      <c r="B3097" s="116"/>
    </row>
    <row r="3098" spans="1:2" x14ac:dyDescent="0.25">
      <c r="A3098" s="3"/>
      <c r="B3098" s="116"/>
    </row>
    <row r="3099" spans="1:2" x14ac:dyDescent="0.25">
      <c r="A3099" s="3"/>
      <c r="B3099" s="116"/>
    </row>
    <row r="3100" spans="1:2" x14ac:dyDescent="0.25">
      <c r="A3100" s="3"/>
      <c r="B3100" s="116"/>
    </row>
    <row r="3101" spans="1:2" x14ac:dyDescent="0.25">
      <c r="A3101" s="3"/>
      <c r="B3101" s="116"/>
    </row>
    <row r="3102" spans="1:2" x14ac:dyDescent="0.25">
      <c r="A3102" s="3"/>
      <c r="B3102" s="116"/>
    </row>
    <row r="3103" spans="1:2" x14ac:dyDescent="0.25">
      <c r="A3103" s="3"/>
      <c r="B3103" s="116"/>
    </row>
    <row r="3104" spans="1:2" x14ac:dyDescent="0.25">
      <c r="A3104" s="3"/>
      <c r="B3104" s="116"/>
    </row>
    <row r="3105" spans="1:2" x14ac:dyDescent="0.25">
      <c r="A3105" s="3"/>
      <c r="B3105" s="116"/>
    </row>
    <row r="3106" spans="1:2" x14ac:dyDescent="0.25">
      <c r="A3106" s="3"/>
      <c r="B3106" s="116"/>
    </row>
    <row r="3107" spans="1:2" x14ac:dyDescent="0.25">
      <c r="A3107" s="3"/>
      <c r="B3107" s="116"/>
    </row>
    <row r="3108" spans="1:2" x14ac:dyDescent="0.25">
      <c r="A3108" s="3"/>
      <c r="B3108" s="116"/>
    </row>
    <row r="3109" spans="1:2" x14ac:dyDescent="0.25">
      <c r="A3109" s="3"/>
      <c r="B3109" s="116"/>
    </row>
    <row r="3110" spans="1:2" x14ac:dyDescent="0.25">
      <c r="A3110" s="3"/>
      <c r="B3110" s="116"/>
    </row>
    <row r="3111" spans="1:2" x14ac:dyDescent="0.25">
      <c r="A3111" s="3"/>
      <c r="B3111" s="116"/>
    </row>
    <row r="3112" spans="1:2" x14ac:dyDescent="0.25">
      <c r="A3112" s="3"/>
      <c r="B3112" s="116"/>
    </row>
    <row r="3113" spans="1:2" x14ac:dyDescent="0.25">
      <c r="A3113" s="3"/>
      <c r="B3113" s="116"/>
    </row>
    <row r="3114" spans="1:2" x14ac:dyDescent="0.25">
      <c r="A3114" s="3"/>
      <c r="B3114" s="116"/>
    </row>
    <row r="3115" spans="1:2" x14ac:dyDescent="0.25">
      <c r="A3115" s="3"/>
      <c r="B3115" s="116"/>
    </row>
    <row r="3116" spans="1:2" x14ac:dyDescent="0.25">
      <c r="A3116" s="3"/>
      <c r="B3116" s="116"/>
    </row>
    <row r="3117" spans="1:2" x14ac:dyDescent="0.25">
      <c r="A3117" s="3"/>
      <c r="B3117" s="116"/>
    </row>
    <row r="3118" spans="1:2" x14ac:dyDescent="0.25">
      <c r="A3118" s="3"/>
      <c r="B3118" s="116"/>
    </row>
    <row r="3119" spans="1:2" x14ac:dyDescent="0.25">
      <c r="A3119" s="3"/>
      <c r="B3119" s="116"/>
    </row>
    <row r="3120" spans="1:2" x14ac:dyDescent="0.25">
      <c r="A3120" s="3"/>
      <c r="B3120" s="116"/>
    </row>
    <row r="3121" spans="1:2" x14ac:dyDescent="0.25">
      <c r="A3121" s="3"/>
      <c r="B3121" s="116"/>
    </row>
    <row r="3122" spans="1:2" x14ac:dyDescent="0.25">
      <c r="A3122" s="3"/>
      <c r="B3122" s="116"/>
    </row>
    <row r="3123" spans="1:2" x14ac:dyDescent="0.25">
      <c r="A3123" s="3"/>
      <c r="B3123" s="116"/>
    </row>
    <row r="3124" spans="1:2" x14ac:dyDescent="0.25">
      <c r="A3124" s="3"/>
      <c r="B3124" s="116"/>
    </row>
    <row r="3125" spans="1:2" x14ac:dyDescent="0.25">
      <c r="A3125" s="3"/>
      <c r="B3125" s="116"/>
    </row>
    <row r="3126" spans="1:2" x14ac:dyDescent="0.25">
      <c r="A3126" s="3"/>
      <c r="B3126" s="116"/>
    </row>
    <row r="3127" spans="1:2" x14ac:dyDescent="0.25">
      <c r="A3127" s="3"/>
      <c r="B3127" s="116"/>
    </row>
    <row r="3128" spans="1:2" x14ac:dyDescent="0.25">
      <c r="A3128" s="3"/>
      <c r="B3128" s="116"/>
    </row>
    <row r="3129" spans="1:2" x14ac:dyDescent="0.25">
      <c r="A3129" s="3"/>
      <c r="B3129" s="116"/>
    </row>
    <row r="3130" spans="1:2" x14ac:dyDescent="0.25">
      <c r="A3130" s="3"/>
      <c r="B3130" s="116"/>
    </row>
    <row r="3131" spans="1:2" x14ac:dyDescent="0.25">
      <c r="A3131" s="3"/>
      <c r="B3131" s="116"/>
    </row>
    <row r="3132" spans="1:2" x14ac:dyDescent="0.25">
      <c r="A3132" s="3"/>
      <c r="B3132" s="116"/>
    </row>
    <row r="3133" spans="1:2" x14ac:dyDescent="0.25">
      <c r="A3133" s="3"/>
      <c r="B3133" s="116"/>
    </row>
    <row r="3134" spans="1:2" x14ac:dyDescent="0.25">
      <c r="A3134" s="3"/>
      <c r="B3134" s="116"/>
    </row>
    <row r="3135" spans="1:2" x14ac:dyDescent="0.25">
      <c r="A3135" s="3"/>
      <c r="B3135" s="116"/>
    </row>
    <row r="3136" spans="1:2" x14ac:dyDescent="0.25">
      <c r="A3136" s="3"/>
      <c r="B3136" s="116"/>
    </row>
    <row r="3137" spans="1:2" x14ac:dyDescent="0.25">
      <c r="A3137" s="3"/>
      <c r="B3137" s="116"/>
    </row>
    <row r="3138" spans="1:2" x14ac:dyDescent="0.25">
      <c r="A3138" s="3"/>
      <c r="B3138" s="116"/>
    </row>
    <row r="3139" spans="1:2" x14ac:dyDescent="0.25">
      <c r="A3139" s="3"/>
      <c r="B3139" s="116"/>
    </row>
    <row r="3140" spans="1:2" x14ac:dyDescent="0.25">
      <c r="A3140" s="3"/>
      <c r="B3140" s="116"/>
    </row>
    <row r="3141" spans="1:2" x14ac:dyDescent="0.25">
      <c r="A3141" s="3"/>
      <c r="B3141" s="116"/>
    </row>
    <row r="3142" spans="1:2" x14ac:dyDescent="0.25">
      <c r="A3142" s="3"/>
      <c r="B3142" s="116"/>
    </row>
    <row r="3143" spans="1:2" x14ac:dyDescent="0.25">
      <c r="A3143" s="3"/>
      <c r="B3143" s="116"/>
    </row>
    <row r="3144" spans="1:2" x14ac:dyDescent="0.25">
      <c r="A3144" s="3"/>
      <c r="B3144" s="116"/>
    </row>
    <row r="3145" spans="1:2" x14ac:dyDescent="0.25">
      <c r="A3145" s="3"/>
      <c r="B3145" s="116"/>
    </row>
    <row r="3146" spans="1:2" x14ac:dyDescent="0.25">
      <c r="A3146" s="3"/>
      <c r="B3146" s="116"/>
    </row>
    <row r="3147" spans="1:2" x14ac:dyDescent="0.25">
      <c r="A3147" s="3"/>
      <c r="B3147" s="116"/>
    </row>
    <row r="3148" spans="1:2" x14ac:dyDescent="0.25">
      <c r="A3148" s="3"/>
      <c r="B3148" s="116"/>
    </row>
    <row r="3149" spans="1:2" x14ac:dyDescent="0.25">
      <c r="A3149" s="3"/>
      <c r="B3149" s="116"/>
    </row>
    <row r="3150" spans="1:2" x14ac:dyDescent="0.25">
      <c r="A3150" s="3"/>
      <c r="B3150" s="116"/>
    </row>
    <row r="3151" spans="1:2" x14ac:dyDescent="0.25">
      <c r="A3151" s="3"/>
      <c r="B3151" s="116"/>
    </row>
    <row r="3152" spans="1:2" x14ac:dyDescent="0.25">
      <c r="A3152" s="3"/>
      <c r="B3152" s="116"/>
    </row>
    <row r="3153" spans="1:2" x14ac:dyDescent="0.25">
      <c r="A3153" s="3"/>
      <c r="B3153" s="116"/>
    </row>
    <row r="3154" spans="1:2" x14ac:dyDescent="0.25">
      <c r="A3154" s="3"/>
      <c r="B3154" s="116"/>
    </row>
    <row r="3155" spans="1:2" x14ac:dyDescent="0.25">
      <c r="A3155" s="3"/>
      <c r="B3155" s="116"/>
    </row>
    <row r="3156" spans="1:2" x14ac:dyDescent="0.25">
      <c r="A3156" s="3"/>
      <c r="B3156" s="116"/>
    </row>
    <row r="3157" spans="1:2" x14ac:dyDescent="0.25">
      <c r="A3157" s="3"/>
      <c r="B3157" s="116"/>
    </row>
    <row r="3158" spans="1:2" x14ac:dyDescent="0.25">
      <c r="A3158" s="3"/>
      <c r="B3158" s="116"/>
    </row>
    <row r="3159" spans="1:2" x14ac:dyDescent="0.25">
      <c r="A3159" s="3"/>
      <c r="B3159" s="116"/>
    </row>
    <row r="3160" spans="1:2" x14ac:dyDescent="0.25">
      <c r="A3160" s="3"/>
      <c r="B3160" s="116"/>
    </row>
    <row r="3161" spans="1:2" x14ac:dyDescent="0.25">
      <c r="A3161" s="3"/>
      <c r="B3161" s="116"/>
    </row>
    <row r="3162" spans="1:2" x14ac:dyDescent="0.25">
      <c r="A3162" s="3"/>
      <c r="B3162" s="116"/>
    </row>
    <row r="3163" spans="1:2" x14ac:dyDescent="0.25">
      <c r="A3163" s="3"/>
      <c r="B3163" s="116"/>
    </row>
    <row r="3164" spans="1:2" x14ac:dyDescent="0.25">
      <c r="A3164" s="3"/>
      <c r="B3164" s="116"/>
    </row>
    <row r="3165" spans="1:2" x14ac:dyDescent="0.25">
      <c r="A3165" s="3"/>
      <c r="B3165" s="116"/>
    </row>
    <row r="3166" spans="1:2" x14ac:dyDescent="0.25">
      <c r="A3166" s="3"/>
      <c r="B3166" s="116"/>
    </row>
    <row r="3167" spans="1:2" x14ac:dyDescent="0.25">
      <c r="A3167" s="3"/>
      <c r="B3167" s="116"/>
    </row>
    <row r="3168" spans="1:2" x14ac:dyDescent="0.25">
      <c r="A3168" s="3"/>
      <c r="B3168" s="116"/>
    </row>
    <row r="3169" spans="1:2" x14ac:dyDescent="0.25">
      <c r="A3169" s="3"/>
      <c r="B3169" s="116"/>
    </row>
    <row r="3170" spans="1:2" x14ac:dyDescent="0.25">
      <c r="A3170" s="3"/>
      <c r="B3170" s="116"/>
    </row>
    <row r="3171" spans="1:2" x14ac:dyDescent="0.25">
      <c r="A3171" s="3"/>
      <c r="B3171" s="116"/>
    </row>
    <row r="3172" spans="1:2" x14ac:dyDescent="0.25">
      <c r="A3172" s="3"/>
      <c r="B3172" s="116"/>
    </row>
    <row r="3173" spans="1:2" x14ac:dyDescent="0.25">
      <c r="A3173" s="3"/>
      <c r="B3173" s="116"/>
    </row>
    <row r="3174" spans="1:2" x14ac:dyDescent="0.25">
      <c r="A3174" s="3"/>
      <c r="B3174" s="116"/>
    </row>
    <row r="3175" spans="1:2" x14ac:dyDescent="0.25">
      <c r="A3175" s="3"/>
      <c r="B3175" s="116"/>
    </row>
    <row r="3176" spans="1:2" x14ac:dyDescent="0.25">
      <c r="A3176" s="3"/>
      <c r="B3176" s="116"/>
    </row>
    <row r="3177" spans="1:2" x14ac:dyDescent="0.25">
      <c r="A3177" s="3"/>
      <c r="B3177" s="116"/>
    </row>
    <row r="3178" spans="1:2" x14ac:dyDescent="0.25">
      <c r="A3178" s="3"/>
      <c r="B3178" s="116"/>
    </row>
    <row r="3179" spans="1:2" x14ac:dyDescent="0.25">
      <c r="A3179" s="3"/>
      <c r="B3179" s="116"/>
    </row>
    <row r="3180" spans="1:2" x14ac:dyDescent="0.25">
      <c r="A3180" s="3"/>
      <c r="B3180" s="116"/>
    </row>
    <row r="3181" spans="1:2" x14ac:dyDescent="0.25">
      <c r="A3181" s="3"/>
      <c r="B3181" s="116"/>
    </row>
    <row r="3182" spans="1:2" x14ac:dyDescent="0.25">
      <c r="A3182" s="3"/>
      <c r="B3182" s="116"/>
    </row>
    <row r="3183" spans="1:2" x14ac:dyDescent="0.25">
      <c r="A3183" s="3"/>
      <c r="B3183" s="116"/>
    </row>
    <row r="3184" spans="1:2" x14ac:dyDescent="0.25">
      <c r="A3184" s="3"/>
      <c r="B3184" s="116"/>
    </row>
    <row r="3185" spans="1:2" x14ac:dyDescent="0.25">
      <c r="A3185" s="3"/>
      <c r="B3185" s="116"/>
    </row>
    <row r="3186" spans="1:2" x14ac:dyDescent="0.25">
      <c r="A3186" s="3"/>
      <c r="B3186" s="116"/>
    </row>
    <row r="3187" spans="1:2" x14ac:dyDescent="0.25">
      <c r="A3187" s="3"/>
      <c r="B3187" s="116"/>
    </row>
    <row r="3188" spans="1:2" x14ac:dyDescent="0.25">
      <c r="A3188" s="3"/>
      <c r="B3188" s="116"/>
    </row>
    <row r="3189" spans="1:2" x14ac:dyDescent="0.25">
      <c r="A3189" s="3"/>
      <c r="B3189" s="116"/>
    </row>
    <row r="3190" spans="1:2" x14ac:dyDescent="0.25">
      <c r="A3190" s="3"/>
      <c r="B3190" s="116"/>
    </row>
    <row r="3191" spans="1:2" x14ac:dyDescent="0.25">
      <c r="A3191" s="3"/>
      <c r="B3191" s="116"/>
    </row>
    <row r="3192" spans="1:2" x14ac:dyDescent="0.25">
      <c r="A3192" s="3"/>
      <c r="B3192" s="116"/>
    </row>
    <row r="3193" spans="1:2" x14ac:dyDescent="0.25">
      <c r="A3193" s="3"/>
      <c r="B3193" s="116"/>
    </row>
    <row r="3194" spans="1:2" x14ac:dyDescent="0.25">
      <c r="A3194" s="3"/>
      <c r="B3194" s="116"/>
    </row>
    <row r="3195" spans="1:2" x14ac:dyDescent="0.25">
      <c r="A3195" s="3"/>
      <c r="B3195" s="116"/>
    </row>
    <row r="3196" spans="1:2" x14ac:dyDescent="0.25">
      <c r="A3196" s="3"/>
      <c r="B3196" s="116"/>
    </row>
    <row r="3197" spans="1:2" x14ac:dyDescent="0.25">
      <c r="A3197" s="3"/>
      <c r="B3197" s="116"/>
    </row>
    <row r="3198" spans="1:2" x14ac:dyDescent="0.25">
      <c r="A3198" s="3"/>
      <c r="B3198" s="116"/>
    </row>
    <row r="3199" spans="1:2" x14ac:dyDescent="0.25">
      <c r="A3199" s="3"/>
      <c r="B3199" s="116"/>
    </row>
    <row r="3200" spans="1:2" x14ac:dyDescent="0.25">
      <c r="A3200" s="3"/>
      <c r="B3200" s="116"/>
    </row>
    <row r="3201" spans="1:2" x14ac:dyDescent="0.25">
      <c r="A3201" s="3"/>
      <c r="B3201" s="116"/>
    </row>
    <row r="3202" spans="1:2" x14ac:dyDescent="0.25">
      <c r="A3202" s="3"/>
      <c r="B3202" s="116"/>
    </row>
    <row r="3203" spans="1:2" x14ac:dyDescent="0.25">
      <c r="A3203" s="3"/>
      <c r="B3203" s="116"/>
    </row>
    <row r="3204" spans="1:2" x14ac:dyDescent="0.25">
      <c r="A3204" s="3"/>
      <c r="B3204" s="116"/>
    </row>
    <row r="3205" spans="1:2" x14ac:dyDescent="0.25">
      <c r="A3205" s="3"/>
      <c r="B3205" s="116"/>
    </row>
    <row r="3206" spans="1:2" x14ac:dyDescent="0.25">
      <c r="A3206" s="3"/>
      <c r="B3206" s="116"/>
    </row>
    <row r="3207" spans="1:2" x14ac:dyDescent="0.25">
      <c r="A3207" s="3"/>
      <c r="B3207" s="116"/>
    </row>
    <row r="3208" spans="1:2" x14ac:dyDescent="0.25">
      <c r="A3208" s="3"/>
      <c r="B3208" s="116"/>
    </row>
    <row r="3209" spans="1:2" x14ac:dyDescent="0.25">
      <c r="A3209" s="3"/>
      <c r="B3209" s="116"/>
    </row>
    <row r="3210" spans="1:2" x14ac:dyDescent="0.25">
      <c r="A3210" s="3"/>
      <c r="B3210" s="116"/>
    </row>
    <row r="3211" spans="1:2" x14ac:dyDescent="0.25">
      <c r="A3211" s="3"/>
      <c r="B3211" s="116"/>
    </row>
    <row r="3212" spans="1:2" x14ac:dyDescent="0.25">
      <c r="A3212" s="3"/>
      <c r="B3212" s="116"/>
    </row>
    <row r="3213" spans="1:2" x14ac:dyDescent="0.25">
      <c r="A3213" s="3"/>
      <c r="B3213" s="116"/>
    </row>
    <row r="3214" spans="1:2" x14ac:dyDescent="0.25">
      <c r="A3214" s="3"/>
      <c r="B3214" s="116"/>
    </row>
    <row r="3215" spans="1:2" x14ac:dyDescent="0.25">
      <c r="A3215" s="3"/>
      <c r="B3215" s="116"/>
    </row>
    <row r="3216" spans="1:2" x14ac:dyDescent="0.25">
      <c r="A3216" s="3"/>
      <c r="B3216" s="116"/>
    </row>
    <row r="3217" spans="1:2" x14ac:dyDescent="0.25">
      <c r="A3217" s="3"/>
      <c r="B3217" s="116"/>
    </row>
    <row r="3218" spans="1:2" x14ac:dyDescent="0.25">
      <c r="A3218" s="3"/>
      <c r="B3218" s="116"/>
    </row>
    <row r="3219" spans="1:2" x14ac:dyDescent="0.25">
      <c r="A3219" s="3"/>
      <c r="B3219" s="116"/>
    </row>
    <row r="3220" spans="1:2" x14ac:dyDescent="0.25">
      <c r="A3220" s="3"/>
      <c r="B3220" s="116"/>
    </row>
    <row r="3221" spans="1:2" x14ac:dyDescent="0.25">
      <c r="A3221" s="3"/>
      <c r="B3221" s="116"/>
    </row>
    <row r="3222" spans="1:2" x14ac:dyDescent="0.25">
      <c r="A3222" s="3"/>
      <c r="B3222" s="116"/>
    </row>
    <row r="3223" spans="1:2" x14ac:dyDescent="0.25">
      <c r="A3223" s="3"/>
      <c r="B3223" s="116"/>
    </row>
    <row r="3224" spans="1:2" x14ac:dyDescent="0.25">
      <c r="A3224" s="3"/>
      <c r="B3224" s="116"/>
    </row>
    <row r="3225" spans="1:2" x14ac:dyDescent="0.25">
      <c r="A3225" s="3"/>
      <c r="B3225" s="116"/>
    </row>
    <row r="3226" spans="1:2" x14ac:dyDescent="0.25">
      <c r="A3226" s="3"/>
      <c r="B3226" s="116"/>
    </row>
    <row r="3227" spans="1:2" x14ac:dyDescent="0.25">
      <c r="A3227" s="3"/>
      <c r="B3227" s="116"/>
    </row>
    <row r="3228" spans="1:2" x14ac:dyDescent="0.25">
      <c r="A3228" s="3"/>
      <c r="B3228" s="116"/>
    </row>
    <row r="3229" spans="1:2" x14ac:dyDescent="0.25">
      <c r="A3229" s="3"/>
      <c r="B3229" s="116"/>
    </row>
    <row r="3230" spans="1:2" x14ac:dyDescent="0.25">
      <c r="A3230" s="3"/>
      <c r="B3230" s="116"/>
    </row>
    <row r="3231" spans="1:2" x14ac:dyDescent="0.25">
      <c r="A3231" s="3"/>
      <c r="B3231" s="116"/>
    </row>
    <row r="3232" spans="1:2" x14ac:dyDescent="0.25">
      <c r="A3232" s="3"/>
      <c r="B3232" s="116"/>
    </row>
    <row r="3233" spans="1:2" x14ac:dyDescent="0.25">
      <c r="A3233" s="3"/>
      <c r="B3233" s="116"/>
    </row>
    <row r="3234" spans="1:2" x14ac:dyDescent="0.25">
      <c r="A3234" s="3"/>
      <c r="B3234" s="116"/>
    </row>
    <row r="3235" spans="1:2" x14ac:dyDescent="0.25">
      <c r="A3235" s="3"/>
      <c r="B3235" s="116"/>
    </row>
    <row r="3236" spans="1:2" x14ac:dyDescent="0.25">
      <c r="A3236" s="3"/>
      <c r="B3236" s="116"/>
    </row>
    <row r="3237" spans="1:2" x14ac:dyDescent="0.25">
      <c r="A3237" s="3"/>
      <c r="B3237" s="116"/>
    </row>
    <row r="3238" spans="1:2" x14ac:dyDescent="0.25">
      <c r="A3238" s="3"/>
      <c r="B3238" s="116"/>
    </row>
    <row r="3239" spans="1:2" x14ac:dyDescent="0.25">
      <c r="A3239" s="3"/>
      <c r="B3239" s="116"/>
    </row>
    <row r="3240" spans="1:2" x14ac:dyDescent="0.25">
      <c r="A3240" s="3"/>
      <c r="B3240" s="116"/>
    </row>
    <row r="3241" spans="1:2" x14ac:dyDescent="0.25">
      <c r="A3241" s="3"/>
      <c r="B3241" s="116"/>
    </row>
    <row r="3242" spans="1:2" x14ac:dyDescent="0.25">
      <c r="A3242" s="3"/>
      <c r="B3242" s="116"/>
    </row>
    <row r="3243" spans="1:2" x14ac:dyDescent="0.25">
      <c r="A3243" s="3"/>
      <c r="B3243" s="116"/>
    </row>
    <row r="3244" spans="1:2" x14ac:dyDescent="0.25">
      <c r="A3244" s="3"/>
      <c r="B3244" s="116"/>
    </row>
    <row r="3245" spans="1:2" x14ac:dyDescent="0.25">
      <c r="A3245" s="3"/>
      <c r="B3245" s="116"/>
    </row>
    <row r="3246" spans="1:2" x14ac:dyDescent="0.25">
      <c r="A3246" s="3"/>
      <c r="B3246" s="116"/>
    </row>
    <row r="3247" spans="1:2" x14ac:dyDescent="0.25">
      <c r="A3247" s="3"/>
      <c r="B3247" s="116"/>
    </row>
    <row r="3248" spans="1:2" x14ac:dyDescent="0.25">
      <c r="A3248" s="3"/>
      <c r="B3248" s="116"/>
    </row>
    <row r="3249" spans="1:2" x14ac:dyDescent="0.25">
      <c r="A3249" s="3"/>
      <c r="B3249" s="116"/>
    </row>
    <row r="3250" spans="1:2" x14ac:dyDescent="0.25">
      <c r="A3250" s="3"/>
      <c r="B3250" s="116"/>
    </row>
    <row r="3251" spans="1:2" x14ac:dyDescent="0.25">
      <c r="A3251" s="3"/>
      <c r="B3251" s="116"/>
    </row>
    <row r="3252" spans="1:2" x14ac:dyDescent="0.25">
      <c r="A3252" s="3"/>
      <c r="B3252" s="116"/>
    </row>
    <row r="3253" spans="1:2" x14ac:dyDescent="0.25">
      <c r="A3253" s="3"/>
      <c r="B3253" s="116"/>
    </row>
    <row r="3254" spans="1:2" x14ac:dyDescent="0.25">
      <c r="A3254" s="3"/>
      <c r="B3254" s="116"/>
    </row>
    <row r="3255" spans="1:2" x14ac:dyDescent="0.25">
      <c r="A3255" s="3"/>
      <c r="B3255" s="116"/>
    </row>
    <row r="3256" spans="1:2" x14ac:dyDescent="0.25">
      <c r="A3256" s="3"/>
      <c r="B3256" s="116"/>
    </row>
    <row r="3257" spans="1:2" x14ac:dyDescent="0.25">
      <c r="A3257" s="3"/>
      <c r="B3257" s="116"/>
    </row>
    <row r="3258" spans="1:2" x14ac:dyDescent="0.25">
      <c r="A3258" s="3"/>
      <c r="B3258" s="116"/>
    </row>
    <row r="3259" spans="1:2" x14ac:dyDescent="0.25">
      <c r="A3259" s="3"/>
      <c r="B3259" s="116"/>
    </row>
    <row r="3260" spans="1:2" x14ac:dyDescent="0.25">
      <c r="A3260" s="3"/>
      <c r="B3260" s="116"/>
    </row>
    <row r="3261" spans="1:2" x14ac:dyDescent="0.25">
      <c r="A3261" s="3"/>
      <c r="B3261" s="116"/>
    </row>
    <row r="3262" spans="1:2" x14ac:dyDescent="0.25">
      <c r="A3262" s="3"/>
      <c r="B3262" s="116"/>
    </row>
    <row r="3263" spans="1:2" x14ac:dyDescent="0.25">
      <c r="A3263" s="3"/>
      <c r="B3263" s="116"/>
    </row>
    <row r="3264" spans="1:2" x14ac:dyDescent="0.25">
      <c r="A3264" s="3"/>
      <c r="B3264" s="116"/>
    </row>
    <row r="3265" spans="1:2" x14ac:dyDescent="0.25">
      <c r="A3265" s="3"/>
      <c r="B3265" s="116"/>
    </row>
    <row r="3266" spans="1:2" x14ac:dyDescent="0.25">
      <c r="A3266" s="3"/>
      <c r="B3266" s="116"/>
    </row>
    <row r="3267" spans="1:2" x14ac:dyDescent="0.25">
      <c r="A3267" s="3"/>
      <c r="B3267" s="116"/>
    </row>
    <row r="3268" spans="1:2" x14ac:dyDescent="0.25">
      <c r="A3268" s="3"/>
      <c r="B3268" s="116"/>
    </row>
    <row r="3269" spans="1:2" x14ac:dyDescent="0.25">
      <c r="A3269" s="3"/>
      <c r="B3269" s="116"/>
    </row>
    <row r="3270" spans="1:2" x14ac:dyDescent="0.25">
      <c r="A3270" s="3"/>
      <c r="B3270" s="116"/>
    </row>
    <row r="3271" spans="1:2" x14ac:dyDescent="0.25">
      <c r="A3271" s="3"/>
      <c r="B3271" s="116"/>
    </row>
    <row r="3272" spans="1:2" x14ac:dyDescent="0.25">
      <c r="A3272" s="3"/>
      <c r="B3272" s="116"/>
    </row>
    <row r="3273" spans="1:2" x14ac:dyDescent="0.25">
      <c r="A3273" s="3"/>
      <c r="B3273" s="116"/>
    </row>
    <row r="3274" spans="1:2" x14ac:dyDescent="0.25">
      <c r="A3274" s="3"/>
      <c r="B3274" s="116"/>
    </row>
    <row r="3275" spans="1:2" x14ac:dyDescent="0.25">
      <c r="A3275" s="3"/>
      <c r="B3275" s="116"/>
    </row>
    <row r="3276" spans="1:2" x14ac:dyDescent="0.25">
      <c r="A3276" s="3"/>
      <c r="B3276" s="116"/>
    </row>
    <row r="3277" spans="1:2" x14ac:dyDescent="0.25">
      <c r="A3277" s="3"/>
      <c r="B3277" s="116"/>
    </row>
    <row r="3278" spans="1:2" x14ac:dyDescent="0.25">
      <c r="A3278" s="3"/>
      <c r="B3278" s="116"/>
    </row>
    <row r="3279" spans="1:2" x14ac:dyDescent="0.25">
      <c r="A3279" s="3"/>
      <c r="B3279" s="116"/>
    </row>
    <row r="3280" spans="1:2" x14ac:dyDescent="0.25">
      <c r="A3280" s="3"/>
      <c r="B3280" s="116"/>
    </row>
    <row r="3281" spans="1:2" x14ac:dyDescent="0.25">
      <c r="A3281" s="3"/>
      <c r="B3281" s="116"/>
    </row>
    <row r="3282" spans="1:2" x14ac:dyDescent="0.25">
      <c r="A3282" s="3"/>
      <c r="B3282" s="116"/>
    </row>
    <row r="3283" spans="1:2" x14ac:dyDescent="0.25">
      <c r="A3283" s="3"/>
      <c r="B3283" s="116"/>
    </row>
    <row r="3284" spans="1:2" x14ac:dyDescent="0.25">
      <c r="A3284" s="3"/>
      <c r="B3284" s="116"/>
    </row>
    <row r="3285" spans="1:2" x14ac:dyDescent="0.25">
      <c r="A3285" s="3"/>
      <c r="B3285" s="116"/>
    </row>
    <row r="3286" spans="1:2" x14ac:dyDescent="0.25">
      <c r="A3286" s="3"/>
      <c r="B3286" s="116"/>
    </row>
    <row r="3287" spans="1:2" x14ac:dyDescent="0.25">
      <c r="A3287" s="3"/>
      <c r="B3287" s="116"/>
    </row>
    <row r="3288" spans="1:2" x14ac:dyDescent="0.25">
      <c r="A3288" s="3"/>
      <c r="B3288" s="116"/>
    </row>
    <row r="3289" spans="1:2" x14ac:dyDescent="0.25">
      <c r="A3289" s="3"/>
      <c r="B3289" s="116"/>
    </row>
    <row r="3290" spans="1:2" x14ac:dyDescent="0.25">
      <c r="A3290" s="3"/>
      <c r="B3290" s="116"/>
    </row>
    <row r="3291" spans="1:2" x14ac:dyDescent="0.25">
      <c r="A3291" s="3"/>
      <c r="B3291" s="116"/>
    </row>
    <row r="3292" spans="1:2" x14ac:dyDescent="0.25">
      <c r="A3292" s="3"/>
      <c r="B3292" s="116"/>
    </row>
    <row r="3293" spans="1:2" x14ac:dyDescent="0.25">
      <c r="A3293" s="3"/>
      <c r="B3293" s="116"/>
    </row>
    <row r="3294" spans="1:2" x14ac:dyDescent="0.25">
      <c r="A3294" s="3"/>
      <c r="B3294" s="116"/>
    </row>
    <row r="3295" spans="1:2" x14ac:dyDescent="0.25">
      <c r="A3295" s="3"/>
      <c r="B3295" s="116"/>
    </row>
    <row r="3296" spans="1:2" x14ac:dyDescent="0.25">
      <c r="A3296" s="3"/>
      <c r="B3296" s="116"/>
    </row>
    <row r="3297" spans="1:2" x14ac:dyDescent="0.25">
      <c r="A3297" s="3"/>
      <c r="B3297" s="116"/>
    </row>
    <row r="3298" spans="1:2" x14ac:dyDescent="0.25">
      <c r="A3298" s="3"/>
      <c r="B3298" s="116"/>
    </row>
    <row r="3299" spans="1:2" x14ac:dyDescent="0.25">
      <c r="A3299" s="3"/>
      <c r="B3299" s="116"/>
    </row>
    <row r="3300" spans="1:2" x14ac:dyDescent="0.25">
      <c r="A3300" s="3"/>
      <c r="B3300" s="116"/>
    </row>
    <row r="3301" spans="1:2" x14ac:dyDescent="0.25">
      <c r="A3301" s="3"/>
      <c r="B3301" s="116"/>
    </row>
    <row r="3302" spans="1:2" x14ac:dyDescent="0.25">
      <c r="A3302" s="3"/>
      <c r="B3302" s="116"/>
    </row>
    <row r="3303" spans="1:2" x14ac:dyDescent="0.25">
      <c r="A3303" s="3"/>
      <c r="B3303" s="116"/>
    </row>
    <row r="3304" spans="1:2" x14ac:dyDescent="0.25">
      <c r="A3304" s="3"/>
      <c r="B3304" s="116"/>
    </row>
    <row r="3305" spans="1:2" x14ac:dyDescent="0.25">
      <c r="A3305" s="3"/>
      <c r="B3305" s="116"/>
    </row>
    <row r="3306" spans="1:2" x14ac:dyDescent="0.25">
      <c r="A3306" s="3"/>
      <c r="B3306" s="116"/>
    </row>
    <row r="3307" spans="1:2" x14ac:dyDescent="0.25">
      <c r="A3307" s="3"/>
      <c r="B3307" s="116"/>
    </row>
    <row r="3308" spans="1:2" x14ac:dyDescent="0.25">
      <c r="A3308" s="3"/>
      <c r="B3308" s="116"/>
    </row>
    <row r="3309" spans="1:2" x14ac:dyDescent="0.25">
      <c r="A3309" s="3"/>
      <c r="B3309" s="116"/>
    </row>
    <row r="3310" spans="1:2" x14ac:dyDescent="0.25">
      <c r="A3310" s="3"/>
      <c r="B3310" s="116"/>
    </row>
    <row r="3311" spans="1:2" x14ac:dyDescent="0.25">
      <c r="A3311" s="3"/>
      <c r="B3311" s="116"/>
    </row>
    <row r="3312" spans="1:2" x14ac:dyDescent="0.25">
      <c r="A3312" s="3"/>
      <c r="B3312" s="116"/>
    </row>
    <row r="3313" spans="1:2" x14ac:dyDescent="0.25">
      <c r="A3313" s="3"/>
      <c r="B3313" s="116"/>
    </row>
    <row r="3314" spans="1:2" x14ac:dyDescent="0.25">
      <c r="A3314" s="3"/>
      <c r="B3314" s="116"/>
    </row>
    <row r="3315" spans="1:2" x14ac:dyDescent="0.25">
      <c r="A3315" s="3"/>
      <c r="B3315" s="116"/>
    </row>
    <row r="3316" spans="1:2" x14ac:dyDescent="0.25">
      <c r="A3316" s="3"/>
      <c r="B3316" s="116"/>
    </row>
    <row r="3317" spans="1:2" x14ac:dyDescent="0.25">
      <c r="A3317" s="3"/>
      <c r="B3317" s="116"/>
    </row>
    <row r="3318" spans="1:2" x14ac:dyDescent="0.25">
      <c r="A3318" s="3"/>
      <c r="B3318" s="116"/>
    </row>
    <row r="3319" spans="1:2" x14ac:dyDescent="0.25">
      <c r="A3319" s="3"/>
      <c r="B3319" s="116"/>
    </row>
    <row r="3320" spans="1:2" x14ac:dyDescent="0.25">
      <c r="A3320" s="3"/>
      <c r="B3320" s="116"/>
    </row>
    <row r="3321" spans="1:2" x14ac:dyDescent="0.25">
      <c r="A3321" s="3"/>
      <c r="B3321" s="116"/>
    </row>
    <row r="3322" spans="1:2" x14ac:dyDescent="0.25">
      <c r="A3322" s="3"/>
      <c r="B3322" s="116"/>
    </row>
    <row r="3323" spans="1:2" x14ac:dyDescent="0.25">
      <c r="A3323" s="3"/>
      <c r="B3323" s="116"/>
    </row>
    <row r="3324" spans="1:2" x14ac:dyDescent="0.25">
      <c r="A3324" s="3"/>
      <c r="B3324" s="116"/>
    </row>
    <row r="3325" spans="1:2" x14ac:dyDescent="0.25">
      <c r="A3325" s="3"/>
      <c r="B3325" s="116"/>
    </row>
    <row r="3326" spans="1:2" x14ac:dyDescent="0.25">
      <c r="A3326" s="3"/>
      <c r="B3326" s="116"/>
    </row>
    <row r="3327" spans="1:2" x14ac:dyDescent="0.25">
      <c r="A3327" s="3"/>
      <c r="B3327" s="116"/>
    </row>
    <row r="3328" spans="1:2" x14ac:dyDescent="0.25">
      <c r="A3328" s="3"/>
      <c r="B3328" s="116"/>
    </row>
    <row r="3329" spans="1:2" x14ac:dyDescent="0.25">
      <c r="A3329" s="3"/>
      <c r="B3329" s="116"/>
    </row>
    <row r="3330" spans="1:2" x14ac:dyDescent="0.25">
      <c r="A3330" s="3"/>
      <c r="B3330" s="116"/>
    </row>
    <row r="3331" spans="1:2" x14ac:dyDescent="0.25">
      <c r="A3331" s="3"/>
      <c r="B3331" s="116"/>
    </row>
    <row r="3332" spans="1:2" x14ac:dyDescent="0.25">
      <c r="A3332" s="3"/>
      <c r="B3332" s="116"/>
    </row>
    <row r="3333" spans="1:2" x14ac:dyDescent="0.25">
      <c r="A3333" s="3"/>
      <c r="B3333" s="116"/>
    </row>
    <row r="3334" spans="1:2" x14ac:dyDescent="0.25">
      <c r="A3334" s="3"/>
      <c r="B3334" s="116"/>
    </row>
    <row r="3335" spans="1:2" x14ac:dyDescent="0.25">
      <c r="A3335" s="3"/>
      <c r="B3335" s="116"/>
    </row>
    <row r="3336" spans="1:2" x14ac:dyDescent="0.25">
      <c r="A3336" s="3"/>
      <c r="B3336" s="116"/>
    </row>
    <row r="3337" spans="1:2" x14ac:dyDescent="0.25">
      <c r="A3337" s="3"/>
      <c r="B3337" s="116"/>
    </row>
    <row r="3338" spans="1:2" x14ac:dyDescent="0.25">
      <c r="A3338" s="3"/>
      <c r="B3338" s="116"/>
    </row>
    <row r="3339" spans="1:2" x14ac:dyDescent="0.25">
      <c r="A3339" s="3"/>
      <c r="B3339" s="116"/>
    </row>
    <row r="3340" spans="1:2" x14ac:dyDescent="0.25">
      <c r="A3340" s="3"/>
      <c r="B3340" s="116"/>
    </row>
    <row r="3341" spans="1:2" x14ac:dyDescent="0.25">
      <c r="A3341" s="3"/>
      <c r="B3341" s="116"/>
    </row>
    <row r="3342" spans="1:2" x14ac:dyDescent="0.25">
      <c r="A3342" s="3"/>
      <c r="B3342" s="116"/>
    </row>
    <row r="3343" spans="1:2" x14ac:dyDescent="0.25">
      <c r="A3343" s="3"/>
      <c r="B3343" s="116"/>
    </row>
    <row r="3344" spans="1:2" x14ac:dyDescent="0.25">
      <c r="A3344" s="3"/>
      <c r="B3344" s="116"/>
    </row>
    <row r="3345" spans="1:2" x14ac:dyDescent="0.25">
      <c r="A3345" s="3"/>
      <c r="B3345" s="116"/>
    </row>
    <row r="3346" spans="1:2" x14ac:dyDescent="0.25">
      <c r="A3346" s="3"/>
      <c r="B3346" s="116"/>
    </row>
    <row r="3347" spans="1:2" x14ac:dyDescent="0.25">
      <c r="A3347" s="3"/>
      <c r="B3347" s="116"/>
    </row>
    <row r="3348" spans="1:2" x14ac:dyDescent="0.25">
      <c r="A3348" s="3"/>
      <c r="B3348" s="116"/>
    </row>
    <row r="3349" spans="1:2" x14ac:dyDescent="0.25">
      <c r="A3349" s="3"/>
      <c r="B3349" s="116"/>
    </row>
    <row r="3350" spans="1:2" x14ac:dyDescent="0.25">
      <c r="A3350" s="3"/>
      <c r="B3350" s="116"/>
    </row>
    <row r="3351" spans="1:2" x14ac:dyDescent="0.25">
      <c r="A3351" s="3"/>
      <c r="B3351" s="116"/>
    </row>
    <row r="3352" spans="1:2" x14ac:dyDescent="0.25">
      <c r="A3352" s="3"/>
      <c r="B3352" s="116"/>
    </row>
    <row r="3353" spans="1:2" x14ac:dyDescent="0.25">
      <c r="A3353" s="3"/>
      <c r="B3353" s="116"/>
    </row>
    <row r="3354" spans="1:2" x14ac:dyDescent="0.25">
      <c r="A3354" s="3"/>
      <c r="B3354" s="116"/>
    </row>
    <row r="3355" spans="1:2" x14ac:dyDescent="0.25">
      <c r="A3355" s="3"/>
      <c r="B3355" s="116"/>
    </row>
    <row r="3356" spans="1:2" x14ac:dyDescent="0.25">
      <c r="A3356" s="3"/>
      <c r="B3356" s="116"/>
    </row>
    <row r="3357" spans="1:2" x14ac:dyDescent="0.25">
      <c r="A3357" s="3"/>
      <c r="B3357" s="116"/>
    </row>
    <row r="3358" spans="1:2" x14ac:dyDescent="0.25">
      <c r="A3358" s="3"/>
      <c r="B3358" s="116"/>
    </row>
    <row r="3359" spans="1:2" x14ac:dyDescent="0.25">
      <c r="A3359" s="3"/>
      <c r="B3359" s="116"/>
    </row>
    <row r="3360" spans="1:2" x14ac:dyDescent="0.25">
      <c r="A3360" s="3"/>
      <c r="B3360" s="116"/>
    </row>
    <row r="3361" spans="1:2" x14ac:dyDescent="0.25">
      <c r="A3361" s="3"/>
      <c r="B3361" s="116"/>
    </row>
    <row r="3362" spans="1:2" x14ac:dyDescent="0.25">
      <c r="A3362" s="3"/>
      <c r="B3362" s="116"/>
    </row>
    <row r="3363" spans="1:2" x14ac:dyDescent="0.25">
      <c r="A3363" s="3"/>
      <c r="B3363" s="116"/>
    </row>
    <row r="3364" spans="1:2" x14ac:dyDescent="0.25">
      <c r="A3364" s="3"/>
      <c r="B3364" s="116"/>
    </row>
    <row r="3365" spans="1:2" x14ac:dyDescent="0.25">
      <c r="A3365" s="3"/>
      <c r="B3365" s="116"/>
    </row>
    <row r="3366" spans="1:2" x14ac:dyDescent="0.25">
      <c r="A3366" s="3"/>
      <c r="B3366" s="116"/>
    </row>
    <row r="3367" spans="1:2" x14ac:dyDescent="0.25">
      <c r="A3367" s="3"/>
      <c r="B3367" s="116"/>
    </row>
    <row r="3368" spans="1:2" x14ac:dyDescent="0.25">
      <c r="A3368" s="3"/>
      <c r="B3368" s="116"/>
    </row>
    <row r="3369" spans="1:2" x14ac:dyDescent="0.25">
      <c r="A3369" s="3"/>
      <c r="B3369" s="116"/>
    </row>
    <row r="3370" spans="1:2" x14ac:dyDescent="0.25">
      <c r="A3370" s="3"/>
      <c r="B3370" s="116"/>
    </row>
    <row r="3371" spans="1:2" x14ac:dyDescent="0.25">
      <c r="A3371" s="3"/>
      <c r="B3371" s="116"/>
    </row>
    <row r="3372" spans="1:2" x14ac:dyDescent="0.25">
      <c r="A3372" s="3"/>
      <c r="B3372" s="116"/>
    </row>
    <row r="3373" spans="1:2" x14ac:dyDescent="0.25">
      <c r="A3373" s="3"/>
      <c r="B3373" s="116"/>
    </row>
    <row r="3374" spans="1:2" x14ac:dyDescent="0.25">
      <c r="A3374" s="3"/>
      <c r="B3374" s="116"/>
    </row>
    <row r="3375" spans="1:2" x14ac:dyDescent="0.25">
      <c r="A3375" s="3"/>
      <c r="B3375" s="116"/>
    </row>
    <row r="3376" spans="1:2" x14ac:dyDescent="0.25">
      <c r="A3376" s="3"/>
      <c r="B3376" s="116"/>
    </row>
    <row r="3377" spans="1:2" x14ac:dyDescent="0.25">
      <c r="A3377" s="3"/>
      <c r="B3377" s="116"/>
    </row>
    <row r="3378" spans="1:2" x14ac:dyDescent="0.25">
      <c r="A3378" s="3"/>
      <c r="B3378" s="116"/>
    </row>
    <row r="3379" spans="1:2" x14ac:dyDescent="0.25">
      <c r="A3379" s="3"/>
      <c r="B3379" s="116"/>
    </row>
    <row r="3380" spans="1:2" x14ac:dyDescent="0.25">
      <c r="A3380" s="3"/>
      <c r="B3380" s="116"/>
    </row>
    <row r="3381" spans="1:2" x14ac:dyDescent="0.25">
      <c r="A3381" s="3"/>
      <c r="B3381" s="116"/>
    </row>
    <row r="3382" spans="1:2" x14ac:dyDescent="0.25">
      <c r="A3382" s="3"/>
      <c r="B3382" s="116"/>
    </row>
    <row r="3383" spans="1:2" x14ac:dyDescent="0.25">
      <c r="A3383" s="3"/>
      <c r="B3383" s="116"/>
    </row>
    <row r="3384" spans="1:2" x14ac:dyDescent="0.25">
      <c r="A3384" s="3"/>
      <c r="B3384" s="116"/>
    </row>
    <row r="3385" spans="1:2" x14ac:dyDescent="0.25">
      <c r="A3385" s="3"/>
      <c r="B3385" s="116"/>
    </row>
    <row r="3386" spans="1:2" x14ac:dyDescent="0.25">
      <c r="A3386" s="3"/>
      <c r="B3386" s="116"/>
    </row>
    <row r="3387" spans="1:2" x14ac:dyDescent="0.25">
      <c r="A3387" s="3"/>
      <c r="B3387" s="116"/>
    </row>
    <row r="3388" spans="1:2" x14ac:dyDescent="0.25">
      <c r="A3388" s="3"/>
      <c r="B3388" s="116"/>
    </row>
    <row r="3389" spans="1:2" x14ac:dyDescent="0.25">
      <c r="A3389" s="3"/>
      <c r="B3389" s="116"/>
    </row>
    <row r="3390" spans="1:2" x14ac:dyDescent="0.25">
      <c r="A3390" s="3"/>
      <c r="B3390" s="116"/>
    </row>
    <row r="3391" spans="1:2" x14ac:dyDescent="0.25">
      <c r="A3391" s="3"/>
      <c r="B3391" s="116"/>
    </row>
    <row r="3392" spans="1:2" x14ac:dyDescent="0.25">
      <c r="A3392" s="3"/>
      <c r="B3392" s="116"/>
    </row>
    <row r="3393" spans="1:2" x14ac:dyDescent="0.25">
      <c r="A3393" s="3"/>
      <c r="B3393" s="116"/>
    </row>
    <row r="3394" spans="1:2" x14ac:dyDescent="0.25">
      <c r="A3394" s="3"/>
      <c r="B3394" s="116"/>
    </row>
    <row r="3395" spans="1:2" x14ac:dyDescent="0.25">
      <c r="A3395" s="3"/>
      <c r="B3395" s="116"/>
    </row>
    <row r="3396" spans="1:2" x14ac:dyDescent="0.25">
      <c r="A3396" s="3"/>
      <c r="B3396" s="116"/>
    </row>
    <row r="3397" spans="1:2" x14ac:dyDescent="0.25">
      <c r="A3397" s="3"/>
      <c r="B3397" s="116"/>
    </row>
    <row r="3398" spans="1:2" x14ac:dyDescent="0.25">
      <c r="A3398" s="3"/>
      <c r="B3398" s="116"/>
    </row>
    <row r="3399" spans="1:2" x14ac:dyDescent="0.25">
      <c r="A3399" s="3"/>
      <c r="B3399" s="116"/>
    </row>
    <row r="3400" spans="1:2" x14ac:dyDescent="0.25">
      <c r="A3400" s="3"/>
      <c r="B3400" s="116"/>
    </row>
    <row r="3401" spans="1:2" x14ac:dyDescent="0.25">
      <c r="A3401" s="3"/>
      <c r="B3401" s="116"/>
    </row>
    <row r="3402" spans="1:2" x14ac:dyDescent="0.25">
      <c r="A3402" s="3"/>
      <c r="B3402" s="116"/>
    </row>
    <row r="3403" spans="1:2" x14ac:dyDescent="0.25">
      <c r="A3403" s="3"/>
      <c r="B3403" s="116"/>
    </row>
    <row r="3404" spans="1:2" x14ac:dyDescent="0.25">
      <c r="A3404" s="3"/>
      <c r="B3404" s="116"/>
    </row>
    <row r="3405" spans="1:2" x14ac:dyDescent="0.25">
      <c r="A3405" s="3"/>
      <c r="B3405" s="116"/>
    </row>
    <row r="3406" spans="1:2" x14ac:dyDescent="0.25">
      <c r="A3406" s="3"/>
      <c r="B3406" s="116"/>
    </row>
    <row r="3407" spans="1:2" x14ac:dyDescent="0.25">
      <c r="A3407" s="3"/>
      <c r="B3407" s="116"/>
    </row>
    <row r="3408" spans="1:2" x14ac:dyDescent="0.25">
      <c r="A3408" s="3"/>
      <c r="B3408" s="116"/>
    </row>
    <row r="3409" spans="1:2" x14ac:dyDescent="0.25">
      <c r="A3409" s="3"/>
      <c r="B3409" s="116"/>
    </row>
    <row r="3410" spans="1:2" x14ac:dyDescent="0.25">
      <c r="A3410" s="3"/>
      <c r="B3410" s="116"/>
    </row>
    <row r="3411" spans="1:2" x14ac:dyDescent="0.25">
      <c r="A3411" s="3"/>
      <c r="B3411" s="116"/>
    </row>
    <row r="3412" spans="1:2" x14ac:dyDescent="0.25">
      <c r="A3412" s="3"/>
      <c r="B3412" s="116"/>
    </row>
    <row r="3413" spans="1:2" x14ac:dyDescent="0.25">
      <c r="A3413" s="3"/>
      <c r="B3413" s="116"/>
    </row>
    <row r="3414" spans="1:2" x14ac:dyDescent="0.25">
      <c r="A3414" s="3"/>
      <c r="B3414" s="116"/>
    </row>
    <row r="3415" spans="1:2" x14ac:dyDescent="0.25">
      <c r="A3415" s="3"/>
      <c r="B3415" s="116"/>
    </row>
    <row r="3416" spans="1:2" x14ac:dyDescent="0.25">
      <c r="A3416" s="3"/>
      <c r="B3416" s="116"/>
    </row>
    <row r="3417" spans="1:2" x14ac:dyDescent="0.25">
      <c r="A3417" s="3"/>
      <c r="B3417" s="116"/>
    </row>
    <row r="3418" spans="1:2" x14ac:dyDescent="0.25">
      <c r="A3418" s="3"/>
      <c r="B3418" s="116"/>
    </row>
    <row r="3419" spans="1:2" x14ac:dyDescent="0.25">
      <c r="A3419" s="3"/>
      <c r="B3419" s="116"/>
    </row>
    <row r="3420" spans="1:2" x14ac:dyDescent="0.25">
      <c r="A3420" s="3"/>
      <c r="B3420" s="116"/>
    </row>
    <row r="3421" spans="1:2" x14ac:dyDescent="0.25">
      <c r="A3421" s="3"/>
      <c r="B3421" s="116"/>
    </row>
    <row r="3422" spans="1:2" x14ac:dyDescent="0.25">
      <c r="A3422" s="3"/>
      <c r="B3422" s="116"/>
    </row>
    <row r="3423" spans="1:2" x14ac:dyDescent="0.25">
      <c r="A3423" s="3"/>
      <c r="B3423" s="116"/>
    </row>
    <row r="3424" spans="1:2" x14ac:dyDescent="0.25">
      <c r="A3424" s="3"/>
      <c r="B3424" s="116"/>
    </row>
    <row r="3425" spans="1:2" x14ac:dyDescent="0.25">
      <c r="A3425" s="3"/>
      <c r="B3425" s="116"/>
    </row>
    <row r="3426" spans="1:2" x14ac:dyDescent="0.25">
      <c r="A3426" s="3"/>
      <c r="B3426" s="116"/>
    </row>
    <row r="3427" spans="1:2" x14ac:dyDescent="0.25">
      <c r="A3427" s="3"/>
      <c r="B3427" s="116"/>
    </row>
    <row r="3428" spans="1:2" x14ac:dyDescent="0.25">
      <c r="A3428" s="3"/>
      <c r="B3428" s="116"/>
    </row>
    <row r="3429" spans="1:2" x14ac:dyDescent="0.25">
      <c r="A3429" s="3"/>
      <c r="B3429" s="116"/>
    </row>
    <row r="3430" spans="1:2" x14ac:dyDescent="0.25">
      <c r="A3430" s="3"/>
      <c r="B3430" s="116"/>
    </row>
    <row r="3431" spans="1:2" x14ac:dyDescent="0.25">
      <c r="A3431" s="3"/>
      <c r="B3431" s="116"/>
    </row>
    <row r="3432" spans="1:2" x14ac:dyDescent="0.25">
      <c r="A3432" s="3"/>
      <c r="B3432" s="116"/>
    </row>
    <row r="3433" spans="1:2" x14ac:dyDescent="0.25">
      <c r="A3433" s="3"/>
      <c r="B3433" s="116"/>
    </row>
    <row r="3434" spans="1:2" x14ac:dyDescent="0.25">
      <c r="A3434" s="3"/>
      <c r="B3434" s="116"/>
    </row>
    <row r="3435" spans="1:2" x14ac:dyDescent="0.25">
      <c r="A3435" s="3"/>
      <c r="B3435" s="116"/>
    </row>
    <row r="3436" spans="1:2" x14ac:dyDescent="0.25">
      <c r="A3436" s="3"/>
      <c r="B3436" s="116"/>
    </row>
    <row r="3437" spans="1:2" x14ac:dyDescent="0.25">
      <c r="A3437" s="3"/>
      <c r="B3437" s="116"/>
    </row>
    <row r="3438" spans="1:2" x14ac:dyDescent="0.25">
      <c r="A3438" s="3"/>
      <c r="B3438" s="116"/>
    </row>
    <row r="3439" spans="1:2" x14ac:dyDescent="0.25">
      <c r="A3439" s="3"/>
      <c r="B3439" s="116"/>
    </row>
    <row r="3440" spans="1:2" x14ac:dyDescent="0.25">
      <c r="A3440" s="3"/>
      <c r="B3440" s="116"/>
    </row>
    <row r="3441" spans="1:2" x14ac:dyDescent="0.25">
      <c r="A3441" s="3"/>
      <c r="B3441" s="116"/>
    </row>
    <row r="3442" spans="1:2" x14ac:dyDescent="0.25">
      <c r="A3442" s="3"/>
      <c r="B3442" s="116"/>
    </row>
    <row r="3443" spans="1:2" x14ac:dyDescent="0.25">
      <c r="A3443" s="3"/>
      <c r="B3443" s="116"/>
    </row>
    <row r="3444" spans="1:2" x14ac:dyDescent="0.25">
      <c r="A3444" s="3"/>
      <c r="B3444" s="116"/>
    </row>
    <row r="3445" spans="1:2" x14ac:dyDescent="0.25">
      <c r="A3445" s="3"/>
      <c r="B3445" s="116"/>
    </row>
    <row r="3446" spans="1:2" x14ac:dyDescent="0.25">
      <c r="A3446" s="3"/>
      <c r="B3446" s="116"/>
    </row>
    <row r="3447" spans="1:2" x14ac:dyDescent="0.25">
      <c r="A3447" s="3"/>
      <c r="B3447" s="116"/>
    </row>
    <row r="3448" spans="1:2" x14ac:dyDescent="0.25">
      <c r="A3448" s="3"/>
      <c r="B3448" s="116"/>
    </row>
    <row r="3449" spans="1:2" x14ac:dyDescent="0.25">
      <c r="A3449" s="3"/>
      <c r="B3449" s="116"/>
    </row>
    <row r="3450" spans="1:2" x14ac:dyDescent="0.25">
      <c r="A3450" s="3"/>
      <c r="B3450" s="116"/>
    </row>
    <row r="3451" spans="1:2" x14ac:dyDescent="0.25">
      <c r="A3451" s="3"/>
      <c r="B3451" s="116"/>
    </row>
    <row r="3452" spans="1:2" x14ac:dyDescent="0.25">
      <c r="A3452" s="3"/>
      <c r="B3452" s="116"/>
    </row>
    <row r="3453" spans="1:2" x14ac:dyDescent="0.25">
      <c r="A3453" s="3"/>
      <c r="B3453" s="116"/>
    </row>
    <row r="3454" spans="1:2" x14ac:dyDescent="0.25">
      <c r="A3454" s="3"/>
      <c r="B3454" s="116"/>
    </row>
    <row r="3455" spans="1:2" x14ac:dyDescent="0.25">
      <c r="A3455" s="3"/>
      <c r="B3455" s="116"/>
    </row>
    <row r="3456" spans="1:2" x14ac:dyDescent="0.25">
      <c r="A3456" s="3"/>
      <c r="B3456" s="116"/>
    </row>
    <row r="3457" spans="1:2" x14ac:dyDescent="0.25">
      <c r="A3457" s="3"/>
      <c r="B3457" s="116"/>
    </row>
    <row r="3458" spans="1:2" x14ac:dyDescent="0.25">
      <c r="A3458" s="3"/>
      <c r="B3458" s="116"/>
    </row>
    <row r="3459" spans="1:2" x14ac:dyDescent="0.25">
      <c r="A3459" s="3"/>
      <c r="B3459" s="116"/>
    </row>
    <row r="3460" spans="1:2" x14ac:dyDescent="0.25">
      <c r="A3460" s="3"/>
      <c r="B3460" s="116"/>
    </row>
    <row r="3461" spans="1:2" x14ac:dyDescent="0.25">
      <c r="A3461" s="3"/>
      <c r="B3461" s="116"/>
    </row>
    <row r="3462" spans="1:2" x14ac:dyDescent="0.25">
      <c r="A3462" s="3"/>
      <c r="B3462" s="116"/>
    </row>
    <row r="3463" spans="1:2" x14ac:dyDescent="0.25">
      <c r="A3463" s="3"/>
      <c r="B3463" s="116"/>
    </row>
    <row r="3464" spans="1:2" x14ac:dyDescent="0.25">
      <c r="A3464" s="3"/>
      <c r="B3464" s="116"/>
    </row>
    <row r="3465" spans="1:2" x14ac:dyDescent="0.25">
      <c r="A3465" s="3"/>
      <c r="B3465" s="116"/>
    </row>
    <row r="3466" spans="1:2" x14ac:dyDescent="0.25">
      <c r="A3466" s="3"/>
      <c r="B3466" s="116"/>
    </row>
    <row r="3467" spans="1:2" x14ac:dyDescent="0.25">
      <c r="A3467" s="3"/>
      <c r="B3467" s="116"/>
    </row>
    <row r="3468" spans="1:2" x14ac:dyDescent="0.25">
      <c r="A3468" s="3"/>
      <c r="B3468" s="116"/>
    </row>
    <row r="3469" spans="1:2" x14ac:dyDescent="0.25">
      <c r="A3469" s="3"/>
      <c r="B3469" s="116"/>
    </row>
    <row r="3470" spans="1:2" x14ac:dyDescent="0.25">
      <c r="A3470" s="3"/>
      <c r="B3470" s="116"/>
    </row>
    <row r="3471" spans="1:2" x14ac:dyDescent="0.25">
      <c r="A3471" s="3"/>
      <c r="B3471" s="116"/>
    </row>
    <row r="3472" spans="1:2" x14ac:dyDescent="0.25">
      <c r="A3472" s="3"/>
      <c r="B3472" s="116"/>
    </row>
    <row r="3473" spans="1:2" x14ac:dyDescent="0.25">
      <c r="A3473" s="3"/>
      <c r="B3473" s="116"/>
    </row>
    <row r="3474" spans="1:2" x14ac:dyDescent="0.25">
      <c r="A3474" s="3"/>
      <c r="B3474" s="116"/>
    </row>
    <row r="3475" spans="1:2" x14ac:dyDescent="0.25">
      <c r="A3475" s="3"/>
      <c r="B3475" s="116"/>
    </row>
    <row r="3476" spans="1:2" x14ac:dyDescent="0.25">
      <c r="A3476" s="3"/>
      <c r="B3476" s="116"/>
    </row>
    <row r="3477" spans="1:2" x14ac:dyDescent="0.25">
      <c r="A3477" s="3"/>
      <c r="B3477" s="116"/>
    </row>
    <row r="3478" spans="1:2" x14ac:dyDescent="0.25">
      <c r="A3478" s="3"/>
      <c r="B3478" s="116"/>
    </row>
    <row r="3479" spans="1:2" x14ac:dyDescent="0.25">
      <c r="A3479" s="3"/>
      <c r="B3479" s="116"/>
    </row>
    <row r="3480" spans="1:2" x14ac:dyDescent="0.25">
      <c r="A3480" s="3"/>
      <c r="B3480" s="116"/>
    </row>
    <row r="3481" spans="1:2" x14ac:dyDescent="0.25">
      <c r="A3481" s="3"/>
      <c r="B3481" s="116"/>
    </row>
    <row r="3482" spans="1:2" x14ac:dyDescent="0.25">
      <c r="A3482" s="3"/>
      <c r="B3482" s="116"/>
    </row>
    <row r="3483" spans="1:2" x14ac:dyDescent="0.25">
      <c r="A3483" s="3"/>
      <c r="B3483" s="116"/>
    </row>
    <row r="3484" spans="1:2" x14ac:dyDescent="0.25">
      <c r="A3484" s="3"/>
      <c r="B3484" s="116"/>
    </row>
    <row r="3485" spans="1:2" x14ac:dyDescent="0.25">
      <c r="A3485" s="3"/>
      <c r="B3485" s="116"/>
    </row>
    <row r="3486" spans="1:2" x14ac:dyDescent="0.25">
      <c r="A3486" s="3"/>
      <c r="B3486" s="116"/>
    </row>
    <row r="3487" spans="1:2" x14ac:dyDescent="0.25">
      <c r="A3487" s="3"/>
      <c r="B3487" s="116"/>
    </row>
    <row r="3488" spans="1:2" x14ac:dyDescent="0.25">
      <c r="A3488" s="3"/>
      <c r="B3488" s="116"/>
    </row>
    <row r="3489" spans="1:2" x14ac:dyDescent="0.25">
      <c r="A3489" s="3"/>
      <c r="B3489" s="116"/>
    </row>
    <row r="3490" spans="1:2" x14ac:dyDescent="0.25">
      <c r="A3490" s="3"/>
      <c r="B3490" s="116"/>
    </row>
    <row r="3491" spans="1:2" x14ac:dyDescent="0.25">
      <c r="A3491" s="3"/>
      <c r="B3491" s="116"/>
    </row>
    <row r="3492" spans="1:2" x14ac:dyDescent="0.25">
      <c r="A3492" s="3"/>
      <c r="B3492" s="116"/>
    </row>
    <row r="3493" spans="1:2" x14ac:dyDescent="0.25">
      <c r="A3493" s="3"/>
      <c r="B3493" s="116"/>
    </row>
    <row r="3494" spans="1:2" x14ac:dyDescent="0.25">
      <c r="A3494" s="3"/>
      <c r="B3494" s="116"/>
    </row>
    <row r="3495" spans="1:2" x14ac:dyDescent="0.25">
      <c r="A3495" s="3"/>
      <c r="B3495" s="116"/>
    </row>
    <row r="3496" spans="1:2" x14ac:dyDescent="0.25">
      <c r="A3496" s="3"/>
      <c r="B3496" s="116"/>
    </row>
    <row r="3497" spans="1:2" x14ac:dyDescent="0.25">
      <c r="A3497" s="3"/>
      <c r="B3497" s="116"/>
    </row>
    <row r="3498" spans="1:2" x14ac:dyDescent="0.25">
      <c r="A3498" s="3"/>
      <c r="B3498" s="116"/>
    </row>
    <row r="3499" spans="1:2" x14ac:dyDescent="0.25">
      <c r="A3499" s="3"/>
      <c r="B3499" s="116"/>
    </row>
    <row r="3500" spans="1:2" x14ac:dyDescent="0.25">
      <c r="A3500" s="3"/>
      <c r="B3500" s="116"/>
    </row>
    <row r="3501" spans="1:2" x14ac:dyDescent="0.25">
      <c r="A3501" s="3"/>
      <c r="B3501" s="116"/>
    </row>
    <row r="3502" spans="1:2" x14ac:dyDescent="0.25">
      <c r="A3502" s="3"/>
      <c r="B3502" s="116"/>
    </row>
    <row r="3503" spans="1:2" x14ac:dyDescent="0.25">
      <c r="A3503" s="3"/>
      <c r="B3503" s="116"/>
    </row>
    <row r="3504" spans="1:2" x14ac:dyDescent="0.25">
      <c r="A3504" s="3"/>
      <c r="B3504" s="116"/>
    </row>
    <row r="3505" spans="1:2" x14ac:dyDescent="0.25">
      <c r="A3505" s="3"/>
      <c r="B3505" s="116"/>
    </row>
    <row r="3506" spans="1:2" x14ac:dyDescent="0.25">
      <c r="A3506" s="3"/>
      <c r="B3506" s="116"/>
    </row>
    <row r="3507" spans="1:2" x14ac:dyDescent="0.25">
      <c r="A3507" s="3"/>
      <c r="B3507" s="116"/>
    </row>
    <row r="3508" spans="1:2" x14ac:dyDescent="0.25">
      <c r="A3508" s="3"/>
      <c r="B3508" s="116"/>
    </row>
    <row r="3509" spans="1:2" x14ac:dyDescent="0.25">
      <c r="A3509" s="3"/>
      <c r="B3509" s="116"/>
    </row>
    <row r="3510" spans="1:2" x14ac:dyDescent="0.25">
      <c r="A3510" s="3"/>
      <c r="B3510" s="116"/>
    </row>
    <row r="3511" spans="1:2" x14ac:dyDescent="0.25">
      <c r="A3511" s="3"/>
      <c r="B3511" s="116"/>
    </row>
    <row r="3512" spans="1:2" x14ac:dyDescent="0.25">
      <c r="A3512" s="3"/>
      <c r="B3512" s="116"/>
    </row>
    <row r="3513" spans="1:2" x14ac:dyDescent="0.25">
      <c r="A3513" s="3"/>
      <c r="B3513" s="116"/>
    </row>
    <row r="3514" spans="1:2" x14ac:dyDescent="0.25">
      <c r="A3514" s="3"/>
      <c r="B3514" s="116"/>
    </row>
    <row r="3515" spans="1:2" x14ac:dyDescent="0.25">
      <c r="A3515" s="3"/>
      <c r="B3515" s="116"/>
    </row>
    <row r="3516" spans="1:2" x14ac:dyDescent="0.25">
      <c r="A3516" s="3"/>
      <c r="B3516" s="116"/>
    </row>
    <row r="3517" spans="1:2" x14ac:dyDescent="0.25">
      <c r="A3517" s="3"/>
      <c r="B3517" s="116"/>
    </row>
    <row r="3518" spans="1:2" x14ac:dyDescent="0.25">
      <c r="A3518" s="3"/>
      <c r="B3518" s="116"/>
    </row>
    <row r="3519" spans="1:2" x14ac:dyDescent="0.25">
      <c r="A3519" s="3"/>
      <c r="B3519" s="116"/>
    </row>
    <row r="3520" spans="1:2" x14ac:dyDescent="0.25">
      <c r="A3520" s="3"/>
      <c r="B3520" s="116"/>
    </row>
    <row r="3521" spans="1:2" x14ac:dyDescent="0.25">
      <c r="A3521" s="3"/>
      <c r="B3521" s="116"/>
    </row>
    <row r="3522" spans="1:2" x14ac:dyDescent="0.25">
      <c r="A3522" s="3"/>
      <c r="B3522" s="116"/>
    </row>
    <row r="3523" spans="1:2" x14ac:dyDescent="0.25">
      <c r="A3523" s="3"/>
      <c r="B3523" s="116"/>
    </row>
    <row r="3524" spans="1:2" x14ac:dyDescent="0.25">
      <c r="A3524" s="3"/>
      <c r="B3524" s="116"/>
    </row>
    <row r="3525" spans="1:2" x14ac:dyDescent="0.25">
      <c r="A3525" s="3"/>
      <c r="B3525" s="116"/>
    </row>
    <row r="3526" spans="1:2" x14ac:dyDescent="0.25">
      <c r="A3526" s="3"/>
      <c r="B3526" s="116"/>
    </row>
    <row r="3527" spans="1:2" x14ac:dyDescent="0.25">
      <c r="A3527" s="3"/>
      <c r="B3527" s="116"/>
    </row>
    <row r="3528" spans="1:2" x14ac:dyDescent="0.25">
      <c r="A3528" s="3"/>
      <c r="B3528" s="116"/>
    </row>
    <row r="3529" spans="1:2" x14ac:dyDescent="0.25">
      <c r="A3529" s="3"/>
      <c r="B3529" s="116"/>
    </row>
    <row r="3530" spans="1:2" x14ac:dyDescent="0.25">
      <c r="A3530" s="3"/>
      <c r="B3530" s="116"/>
    </row>
    <row r="3531" spans="1:2" x14ac:dyDescent="0.25">
      <c r="A3531" s="3"/>
      <c r="B3531" s="116"/>
    </row>
    <row r="3532" spans="1:2" x14ac:dyDescent="0.25">
      <c r="A3532" s="3"/>
      <c r="B3532" s="116"/>
    </row>
    <row r="3533" spans="1:2" x14ac:dyDescent="0.25">
      <c r="A3533" s="3"/>
      <c r="B3533" s="116"/>
    </row>
    <row r="3534" spans="1:2" x14ac:dyDescent="0.25">
      <c r="A3534" s="3"/>
      <c r="B3534" s="116"/>
    </row>
    <row r="3535" spans="1:2" x14ac:dyDescent="0.25">
      <c r="A3535" s="3"/>
      <c r="B3535" s="116"/>
    </row>
    <row r="3536" spans="1:2" x14ac:dyDescent="0.25">
      <c r="A3536" s="3"/>
      <c r="B3536" s="116"/>
    </row>
    <row r="3537" spans="1:2" x14ac:dyDescent="0.25">
      <c r="A3537" s="3"/>
      <c r="B3537" s="116"/>
    </row>
    <row r="3538" spans="1:2" x14ac:dyDescent="0.25">
      <c r="A3538" s="3"/>
      <c r="B3538" s="116"/>
    </row>
    <row r="3539" spans="1:2" x14ac:dyDescent="0.25">
      <c r="A3539" s="3"/>
      <c r="B3539" s="116"/>
    </row>
    <row r="3540" spans="1:2" x14ac:dyDescent="0.25">
      <c r="A3540" s="3"/>
      <c r="B3540" s="116"/>
    </row>
    <row r="3541" spans="1:2" x14ac:dyDescent="0.25">
      <c r="A3541" s="3"/>
      <c r="B3541" s="116"/>
    </row>
    <row r="3542" spans="1:2" x14ac:dyDescent="0.25">
      <c r="A3542" s="3"/>
      <c r="B3542" s="116"/>
    </row>
    <row r="3543" spans="1:2" x14ac:dyDescent="0.25">
      <c r="A3543" s="3"/>
      <c r="B3543" s="116"/>
    </row>
    <row r="3544" spans="1:2" x14ac:dyDescent="0.25">
      <c r="A3544" s="3"/>
      <c r="B3544" s="116"/>
    </row>
    <row r="3545" spans="1:2" x14ac:dyDescent="0.25">
      <c r="A3545" s="3"/>
      <c r="B3545" s="116"/>
    </row>
    <row r="3546" spans="1:2" x14ac:dyDescent="0.25">
      <c r="A3546" s="3"/>
      <c r="B3546" s="116"/>
    </row>
    <row r="3547" spans="1:2" x14ac:dyDescent="0.25">
      <c r="A3547" s="3"/>
      <c r="B3547" s="116"/>
    </row>
    <row r="3548" spans="1:2" x14ac:dyDescent="0.25">
      <c r="A3548" s="3"/>
      <c r="B3548" s="116"/>
    </row>
    <row r="3549" spans="1:2" x14ac:dyDescent="0.25">
      <c r="A3549" s="3"/>
      <c r="B3549" s="116"/>
    </row>
    <row r="3550" spans="1:2" x14ac:dyDescent="0.25">
      <c r="A3550" s="3"/>
      <c r="B3550" s="116"/>
    </row>
    <row r="3551" spans="1:2" x14ac:dyDescent="0.25">
      <c r="A3551" s="3"/>
      <c r="B3551" s="116"/>
    </row>
    <row r="3552" spans="1:2" x14ac:dyDescent="0.25">
      <c r="A3552" s="3"/>
      <c r="B3552" s="116"/>
    </row>
    <row r="3553" spans="1:2" x14ac:dyDescent="0.25">
      <c r="A3553" s="3"/>
      <c r="B3553" s="116"/>
    </row>
    <row r="3554" spans="1:2" x14ac:dyDescent="0.25">
      <c r="A3554" s="3"/>
      <c r="B3554" s="116"/>
    </row>
    <row r="3555" spans="1:2" x14ac:dyDescent="0.25">
      <c r="A3555" s="3"/>
      <c r="B3555" s="116"/>
    </row>
    <row r="3556" spans="1:2" x14ac:dyDescent="0.25">
      <c r="A3556" s="3"/>
      <c r="B3556" s="116"/>
    </row>
    <row r="3557" spans="1:2" x14ac:dyDescent="0.25">
      <c r="A3557" s="3"/>
      <c r="B3557" s="116"/>
    </row>
    <row r="3558" spans="1:2" x14ac:dyDescent="0.25">
      <c r="A3558" s="3"/>
      <c r="B3558" s="116"/>
    </row>
    <row r="3559" spans="1:2" x14ac:dyDescent="0.25">
      <c r="A3559" s="3"/>
      <c r="B3559" s="116"/>
    </row>
    <row r="3560" spans="1:2" x14ac:dyDescent="0.25">
      <c r="A3560" s="3"/>
      <c r="B3560" s="116"/>
    </row>
    <row r="3561" spans="1:2" x14ac:dyDescent="0.25">
      <c r="A3561" s="3"/>
      <c r="B3561" s="116"/>
    </row>
    <row r="3562" spans="1:2" x14ac:dyDescent="0.25">
      <c r="A3562" s="3"/>
      <c r="B3562" s="116"/>
    </row>
    <row r="3563" spans="1:2" x14ac:dyDescent="0.25">
      <c r="A3563" s="3"/>
      <c r="B3563" s="116"/>
    </row>
    <row r="3564" spans="1:2" x14ac:dyDescent="0.25">
      <c r="A3564" s="3"/>
      <c r="B3564" s="116"/>
    </row>
    <row r="3565" spans="1:2" x14ac:dyDescent="0.25">
      <c r="A3565" s="3"/>
      <c r="B3565" s="116"/>
    </row>
    <row r="3566" spans="1:2" x14ac:dyDescent="0.25">
      <c r="A3566" s="3"/>
      <c r="B3566" s="116"/>
    </row>
    <row r="3567" spans="1:2" x14ac:dyDescent="0.25">
      <c r="A3567" s="3"/>
      <c r="B3567" s="116"/>
    </row>
    <row r="3568" spans="1:2" x14ac:dyDescent="0.25">
      <c r="A3568" s="3"/>
      <c r="B3568" s="116"/>
    </row>
    <row r="3569" spans="1:2" x14ac:dyDescent="0.25">
      <c r="A3569" s="3"/>
      <c r="B3569" s="116"/>
    </row>
    <row r="3570" spans="1:2" x14ac:dyDescent="0.25">
      <c r="A3570" s="3"/>
      <c r="B3570" s="116"/>
    </row>
    <row r="3571" spans="1:2" x14ac:dyDescent="0.25">
      <c r="A3571" s="3"/>
      <c r="B3571" s="116"/>
    </row>
    <row r="3572" spans="1:2" x14ac:dyDescent="0.25">
      <c r="A3572" s="3"/>
      <c r="B3572" s="116"/>
    </row>
    <row r="3573" spans="1:2" x14ac:dyDescent="0.25">
      <c r="A3573" s="3"/>
      <c r="B3573" s="116"/>
    </row>
    <row r="3574" spans="1:2" x14ac:dyDescent="0.25">
      <c r="A3574" s="3"/>
      <c r="B3574" s="116"/>
    </row>
    <row r="3575" spans="1:2" x14ac:dyDescent="0.25">
      <c r="A3575" s="3"/>
      <c r="B3575" s="116"/>
    </row>
    <row r="3576" spans="1:2" x14ac:dyDescent="0.25">
      <c r="A3576" s="3"/>
      <c r="B3576" s="116"/>
    </row>
    <row r="3577" spans="1:2" x14ac:dyDescent="0.25">
      <c r="A3577" s="3"/>
      <c r="B3577" s="116"/>
    </row>
    <row r="3578" spans="1:2" x14ac:dyDescent="0.25">
      <c r="A3578" s="3"/>
      <c r="B3578" s="116"/>
    </row>
    <row r="3579" spans="1:2" x14ac:dyDescent="0.25">
      <c r="A3579" s="3"/>
      <c r="B3579" s="116"/>
    </row>
    <row r="3580" spans="1:2" x14ac:dyDescent="0.25">
      <c r="A3580" s="3"/>
      <c r="B3580" s="116"/>
    </row>
    <row r="3581" spans="1:2" x14ac:dyDescent="0.25">
      <c r="A3581" s="3"/>
      <c r="B3581" s="116"/>
    </row>
    <row r="3582" spans="1:2" x14ac:dyDescent="0.25">
      <c r="A3582" s="3"/>
      <c r="B3582" s="116"/>
    </row>
    <row r="3583" spans="1:2" x14ac:dyDescent="0.25">
      <c r="A3583" s="3"/>
      <c r="B3583" s="116"/>
    </row>
    <row r="3584" spans="1:2" x14ac:dyDescent="0.25">
      <c r="A3584" s="3"/>
      <c r="B3584" s="116"/>
    </row>
    <row r="3585" spans="1:2" x14ac:dyDescent="0.25">
      <c r="A3585" s="3"/>
      <c r="B3585" s="116"/>
    </row>
    <row r="3586" spans="1:2" x14ac:dyDescent="0.25">
      <c r="A3586" s="3"/>
      <c r="B3586" s="116"/>
    </row>
    <row r="3587" spans="1:2" x14ac:dyDescent="0.25">
      <c r="A3587" s="3"/>
      <c r="B3587" s="116"/>
    </row>
    <row r="3588" spans="1:2" x14ac:dyDescent="0.25">
      <c r="A3588" s="3"/>
      <c r="B3588" s="116"/>
    </row>
    <row r="3589" spans="1:2" x14ac:dyDescent="0.25">
      <c r="A3589" s="3"/>
      <c r="B3589" s="116"/>
    </row>
    <row r="3590" spans="1:2" x14ac:dyDescent="0.25">
      <c r="A3590" s="3"/>
      <c r="B3590" s="116"/>
    </row>
    <row r="3591" spans="1:2" x14ac:dyDescent="0.25">
      <c r="A3591" s="3"/>
      <c r="B3591" s="116"/>
    </row>
    <row r="3592" spans="1:2" x14ac:dyDescent="0.25">
      <c r="A3592" s="3"/>
      <c r="B3592" s="116"/>
    </row>
    <row r="3593" spans="1:2" x14ac:dyDescent="0.25">
      <c r="A3593" s="3"/>
      <c r="B3593" s="116"/>
    </row>
    <row r="3594" spans="1:2" x14ac:dyDescent="0.25">
      <c r="A3594" s="3"/>
      <c r="B3594" s="116"/>
    </row>
    <row r="3595" spans="1:2" x14ac:dyDescent="0.25">
      <c r="A3595" s="3"/>
      <c r="B3595" s="116"/>
    </row>
    <row r="3596" spans="1:2" x14ac:dyDescent="0.25">
      <c r="A3596" s="3"/>
      <c r="B3596" s="116"/>
    </row>
    <row r="3597" spans="1:2" x14ac:dyDescent="0.25">
      <c r="A3597" s="3"/>
      <c r="B3597" s="116"/>
    </row>
    <row r="3598" spans="1:2" x14ac:dyDescent="0.25">
      <c r="A3598" s="3"/>
      <c r="B3598" s="116"/>
    </row>
    <row r="3599" spans="1:2" x14ac:dyDescent="0.25">
      <c r="A3599" s="3"/>
      <c r="B3599" s="116"/>
    </row>
    <row r="3600" spans="1:2" x14ac:dyDescent="0.25">
      <c r="A3600" s="3"/>
      <c r="B3600" s="116"/>
    </row>
    <row r="3601" spans="1:2" x14ac:dyDescent="0.25">
      <c r="A3601" s="3"/>
      <c r="B3601" s="116"/>
    </row>
    <row r="3602" spans="1:2" x14ac:dyDescent="0.25">
      <c r="A3602" s="3"/>
      <c r="B3602" s="116"/>
    </row>
    <row r="3603" spans="1:2" x14ac:dyDescent="0.25">
      <c r="A3603" s="3"/>
      <c r="B3603" s="116"/>
    </row>
    <row r="3604" spans="1:2" x14ac:dyDescent="0.25">
      <c r="A3604" s="3"/>
      <c r="B3604" s="116"/>
    </row>
    <row r="3605" spans="1:2" x14ac:dyDescent="0.25">
      <c r="A3605" s="3"/>
      <c r="B3605" s="116"/>
    </row>
    <row r="3606" spans="1:2" x14ac:dyDescent="0.25">
      <c r="A3606" s="3"/>
      <c r="B3606" s="116"/>
    </row>
    <row r="3607" spans="1:2" x14ac:dyDescent="0.25">
      <c r="A3607" s="3"/>
      <c r="B3607" s="116"/>
    </row>
    <row r="3608" spans="1:2" x14ac:dyDescent="0.25">
      <c r="A3608" s="3"/>
      <c r="B3608" s="116"/>
    </row>
    <row r="3609" spans="1:2" x14ac:dyDescent="0.25">
      <c r="A3609" s="3"/>
      <c r="B3609" s="116"/>
    </row>
    <row r="3610" spans="1:2" x14ac:dyDescent="0.25">
      <c r="A3610" s="3"/>
      <c r="B3610" s="116"/>
    </row>
    <row r="3611" spans="1:2" x14ac:dyDescent="0.25">
      <c r="A3611" s="3"/>
      <c r="B3611" s="116"/>
    </row>
    <row r="3612" spans="1:2" x14ac:dyDescent="0.25">
      <c r="A3612" s="3"/>
      <c r="B3612" s="116"/>
    </row>
    <row r="3613" spans="1:2" x14ac:dyDescent="0.25">
      <c r="A3613" s="3"/>
      <c r="B3613" s="116"/>
    </row>
    <row r="3614" spans="1:2" x14ac:dyDescent="0.25">
      <c r="A3614" s="3"/>
      <c r="B3614" s="116"/>
    </row>
    <row r="3615" spans="1:2" x14ac:dyDescent="0.25">
      <c r="A3615" s="3"/>
      <c r="B3615" s="116"/>
    </row>
    <row r="3616" spans="1:2" x14ac:dyDescent="0.25">
      <c r="A3616" s="3"/>
      <c r="B3616" s="116"/>
    </row>
    <row r="3617" spans="1:2" x14ac:dyDescent="0.25">
      <c r="A3617" s="3"/>
      <c r="B3617" s="116"/>
    </row>
    <row r="3618" spans="1:2" x14ac:dyDescent="0.25">
      <c r="A3618" s="3"/>
      <c r="B3618" s="116"/>
    </row>
    <row r="3619" spans="1:2" x14ac:dyDescent="0.25">
      <c r="A3619" s="3"/>
      <c r="B3619" s="116"/>
    </row>
    <row r="3620" spans="1:2" x14ac:dyDescent="0.25">
      <c r="A3620" s="3"/>
      <c r="B3620" s="116"/>
    </row>
    <row r="3621" spans="1:2" x14ac:dyDescent="0.25">
      <c r="A3621" s="3"/>
      <c r="B3621" s="116"/>
    </row>
    <row r="3622" spans="1:2" x14ac:dyDescent="0.25">
      <c r="A3622" s="3"/>
      <c r="B3622" s="116"/>
    </row>
    <row r="3623" spans="1:2" x14ac:dyDescent="0.25">
      <c r="A3623" s="3"/>
      <c r="B3623" s="116"/>
    </row>
    <row r="3624" spans="1:2" x14ac:dyDescent="0.25">
      <c r="A3624" s="3"/>
      <c r="B3624" s="116"/>
    </row>
    <row r="3625" spans="1:2" x14ac:dyDescent="0.25">
      <c r="A3625" s="3"/>
      <c r="B3625" s="116"/>
    </row>
    <row r="3626" spans="1:2" x14ac:dyDescent="0.25">
      <c r="A3626" s="3"/>
      <c r="B3626" s="116"/>
    </row>
    <row r="3627" spans="1:2" x14ac:dyDescent="0.25">
      <c r="A3627" s="3"/>
      <c r="B3627" s="116"/>
    </row>
    <row r="3628" spans="1:2" x14ac:dyDescent="0.25">
      <c r="A3628" s="3"/>
      <c r="B3628" s="116"/>
    </row>
    <row r="3629" spans="1:2" x14ac:dyDescent="0.25">
      <c r="A3629" s="3"/>
      <c r="B3629" s="116"/>
    </row>
    <row r="3630" spans="1:2" x14ac:dyDescent="0.25">
      <c r="A3630" s="3"/>
      <c r="B3630" s="116"/>
    </row>
    <row r="3631" spans="1:2" x14ac:dyDescent="0.25">
      <c r="A3631" s="3"/>
      <c r="B3631" s="116"/>
    </row>
    <row r="3632" spans="1:2" x14ac:dyDescent="0.25">
      <c r="A3632" s="3"/>
      <c r="B3632" s="116"/>
    </row>
    <row r="3633" spans="1:2" x14ac:dyDescent="0.25">
      <c r="A3633" s="3"/>
      <c r="B3633" s="116"/>
    </row>
    <row r="3634" spans="1:2" x14ac:dyDescent="0.25">
      <c r="A3634" s="3"/>
      <c r="B3634" s="116"/>
    </row>
    <row r="3635" spans="1:2" x14ac:dyDescent="0.25">
      <c r="A3635" s="3"/>
      <c r="B3635" s="116"/>
    </row>
    <row r="3636" spans="1:2" x14ac:dyDescent="0.25">
      <c r="A3636" s="3"/>
      <c r="B3636" s="116"/>
    </row>
    <row r="3637" spans="1:2" x14ac:dyDescent="0.25">
      <c r="A3637" s="3"/>
      <c r="B3637" s="116"/>
    </row>
    <row r="3638" spans="1:2" x14ac:dyDescent="0.25">
      <c r="A3638" s="3"/>
      <c r="B3638" s="116"/>
    </row>
    <row r="3639" spans="1:2" x14ac:dyDescent="0.25">
      <c r="A3639" s="3"/>
      <c r="B3639" s="116"/>
    </row>
    <row r="3640" spans="1:2" x14ac:dyDescent="0.25">
      <c r="A3640" s="3"/>
      <c r="B3640" s="116"/>
    </row>
    <row r="3641" spans="1:2" x14ac:dyDescent="0.25">
      <c r="A3641" s="3"/>
      <c r="B3641" s="116"/>
    </row>
    <row r="3642" spans="1:2" x14ac:dyDescent="0.25">
      <c r="A3642" s="3"/>
      <c r="B3642" s="116"/>
    </row>
    <row r="3643" spans="1:2" x14ac:dyDescent="0.25">
      <c r="A3643" s="3"/>
      <c r="B3643" s="116"/>
    </row>
    <row r="3644" spans="1:2" x14ac:dyDescent="0.25">
      <c r="A3644" s="3"/>
      <c r="B3644" s="116"/>
    </row>
    <row r="3645" spans="1:2" x14ac:dyDescent="0.25">
      <c r="A3645" s="3"/>
      <c r="B3645" s="116"/>
    </row>
    <row r="3646" spans="1:2" x14ac:dyDescent="0.25">
      <c r="A3646" s="3"/>
      <c r="B3646" s="116"/>
    </row>
    <row r="3647" spans="1:2" x14ac:dyDescent="0.25">
      <c r="A3647" s="3"/>
      <c r="B3647" s="116"/>
    </row>
    <row r="3648" spans="1:2" x14ac:dyDescent="0.25">
      <c r="A3648" s="3"/>
      <c r="B3648" s="116"/>
    </row>
    <row r="3649" spans="1:2" x14ac:dyDescent="0.25">
      <c r="A3649" s="3"/>
      <c r="B3649" s="116"/>
    </row>
    <row r="3650" spans="1:2" x14ac:dyDescent="0.25">
      <c r="A3650" s="3"/>
      <c r="B3650" s="116"/>
    </row>
    <row r="3651" spans="1:2" x14ac:dyDescent="0.25">
      <c r="A3651" s="3"/>
      <c r="B3651" s="116"/>
    </row>
    <row r="3652" spans="1:2" x14ac:dyDescent="0.25">
      <c r="A3652" s="3"/>
      <c r="B3652" s="116"/>
    </row>
    <row r="3653" spans="1:2" x14ac:dyDescent="0.25">
      <c r="A3653" s="3"/>
      <c r="B3653" s="116"/>
    </row>
    <row r="3654" spans="1:2" x14ac:dyDescent="0.25">
      <c r="A3654" s="3"/>
      <c r="B3654" s="116"/>
    </row>
    <row r="3655" spans="1:2" x14ac:dyDescent="0.25">
      <c r="A3655" s="3"/>
      <c r="B3655" s="116"/>
    </row>
    <row r="3656" spans="1:2" x14ac:dyDescent="0.25">
      <c r="A3656" s="3"/>
      <c r="B3656" s="116"/>
    </row>
    <row r="3657" spans="1:2" x14ac:dyDescent="0.25">
      <c r="A3657" s="3"/>
      <c r="B3657" s="116"/>
    </row>
    <row r="3658" spans="1:2" x14ac:dyDescent="0.25">
      <c r="A3658" s="3"/>
      <c r="B3658" s="116"/>
    </row>
    <row r="3659" spans="1:2" x14ac:dyDescent="0.25">
      <c r="A3659" s="3"/>
      <c r="B3659" s="116"/>
    </row>
    <row r="3660" spans="1:2" x14ac:dyDescent="0.25">
      <c r="A3660" s="3"/>
      <c r="B3660" s="116"/>
    </row>
    <row r="3661" spans="1:2" x14ac:dyDescent="0.25">
      <c r="A3661" s="3"/>
      <c r="B3661" s="116"/>
    </row>
    <row r="3662" spans="1:2" x14ac:dyDescent="0.25">
      <c r="A3662" s="3"/>
      <c r="B3662" s="116"/>
    </row>
    <row r="3663" spans="1:2" x14ac:dyDescent="0.25">
      <c r="A3663" s="3"/>
      <c r="B3663" s="116"/>
    </row>
    <row r="3664" spans="1:2" x14ac:dyDescent="0.25">
      <c r="A3664" s="3"/>
      <c r="B3664" s="116"/>
    </row>
    <row r="3665" spans="1:2" x14ac:dyDescent="0.25">
      <c r="A3665" s="3"/>
      <c r="B3665" s="116"/>
    </row>
    <row r="3666" spans="1:2" x14ac:dyDescent="0.25">
      <c r="A3666" s="3"/>
      <c r="B3666" s="116"/>
    </row>
    <row r="3667" spans="1:2" x14ac:dyDescent="0.25">
      <c r="A3667" s="3"/>
      <c r="B3667" s="116"/>
    </row>
    <row r="3668" spans="1:2" x14ac:dyDescent="0.25">
      <c r="A3668" s="3"/>
      <c r="B3668" s="116"/>
    </row>
    <row r="3669" spans="1:2" x14ac:dyDescent="0.25">
      <c r="A3669" s="3"/>
      <c r="B3669" s="116"/>
    </row>
    <row r="3670" spans="1:2" x14ac:dyDescent="0.25">
      <c r="A3670" s="3"/>
      <c r="B3670" s="116"/>
    </row>
    <row r="3671" spans="1:2" x14ac:dyDescent="0.25">
      <c r="A3671" s="3"/>
      <c r="B3671" s="116"/>
    </row>
    <row r="3672" spans="1:2" x14ac:dyDescent="0.25">
      <c r="A3672" s="3"/>
      <c r="B3672" s="116"/>
    </row>
    <row r="3673" spans="1:2" x14ac:dyDescent="0.25">
      <c r="A3673" s="3"/>
      <c r="B3673" s="116"/>
    </row>
    <row r="3674" spans="1:2" x14ac:dyDescent="0.25">
      <c r="A3674" s="3"/>
      <c r="B3674" s="116"/>
    </row>
    <row r="3675" spans="1:2" x14ac:dyDescent="0.25">
      <c r="A3675" s="3"/>
      <c r="B3675" s="116"/>
    </row>
    <row r="3676" spans="1:2" x14ac:dyDescent="0.25">
      <c r="A3676" s="3"/>
      <c r="B3676" s="116"/>
    </row>
    <row r="3677" spans="1:2" x14ac:dyDescent="0.25">
      <c r="A3677" s="3"/>
      <c r="B3677" s="116"/>
    </row>
    <row r="3678" spans="1:2" x14ac:dyDescent="0.25">
      <c r="A3678" s="3"/>
      <c r="B3678" s="116"/>
    </row>
    <row r="3679" spans="1:2" x14ac:dyDescent="0.25">
      <c r="A3679" s="3"/>
      <c r="B3679" s="116"/>
    </row>
    <row r="3680" spans="1:2" x14ac:dyDescent="0.25">
      <c r="A3680" s="3"/>
      <c r="B3680" s="116"/>
    </row>
    <row r="3681" spans="1:2" x14ac:dyDescent="0.25">
      <c r="A3681" s="3"/>
      <c r="B3681" s="116"/>
    </row>
    <row r="3682" spans="1:2" x14ac:dyDescent="0.25">
      <c r="A3682" s="3"/>
      <c r="B3682" s="116"/>
    </row>
    <row r="3683" spans="1:2" x14ac:dyDescent="0.25">
      <c r="A3683" s="3"/>
      <c r="B3683" s="116"/>
    </row>
    <row r="3684" spans="1:2" x14ac:dyDescent="0.25">
      <c r="A3684" s="3"/>
      <c r="B3684" s="116"/>
    </row>
    <row r="3685" spans="1:2" x14ac:dyDescent="0.25">
      <c r="A3685" s="3"/>
      <c r="B3685" s="116"/>
    </row>
    <row r="3686" spans="1:2" x14ac:dyDescent="0.25">
      <c r="A3686" s="3"/>
      <c r="B3686" s="116"/>
    </row>
    <row r="3687" spans="1:2" x14ac:dyDescent="0.25">
      <c r="A3687" s="3"/>
      <c r="B3687" s="116"/>
    </row>
    <row r="3688" spans="1:2" x14ac:dyDescent="0.25">
      <c r="A3688" s="3"/>
      <c r="B3688" s="116"/>
    </row>
    <row r="3689" spans="1:2" x14ac:dyDescent="0.25">
      <c r="A3689" s="3"/>
      <c r="B3689" s="116"/>
    </row>
    <row r="3690" spans="1:2" x14ac:dyDescent="0.25">
      <c r="A3690" s="3"/>
      <c r="B3690" s="116"/>
    </row>
    <row r="3691" spans="1:2" x14ac:dyDescent="0.25">
      <c r="A3691" s="3"/>
      <c r="B3691" s="116"/>
    </row>
    <row r="3692" spans="1:2" x14ac:dyDescent="0.25">
      <c r="A3692" s="3"/>
      <c r="B3692" s="116"/>
    </row>
    <row r="3693" spans="1:2" x14ac:dyDescent="0.25">
      <c r="A3693" s="3"/>
      <c r="B3693" s="116"/>
    </row>
    <row r="3694" spans="1:2" x14ac:dyDescent="0.25">
      <c r="A3694" s="3"/>
      <c r="B3694" s="116"/>
    </row>
    <row r="3695" spans="1:2" x14ac:dyDescent="0.25">
      <c r="A3695" s="3"/>
      <c r="B3695" s="116"/>
    </row>
    <row r="3696" spans="1:2" x14ac:dyDescent="0.25">
      <c r="A3696" s="3"/>
      <c r="B3696" s="116"/>
    </row>
    <row r="3697" spans="1:2" x14ac:dyDescent="0.25">
      <c r="A3697" s="3"/>
      <c r="B3697" s="116"/>
    </row>
    <row r="3698" spans="1:2" x14ac:dyDescent="0.25">
      <c r="A3698" s="3"/>
      <c r="B3698" s="116"/>
    </row>
    <row r="3699" spans="1:2" x14ac:dyDescent="0.25">
      <c r="A3699" s="3"/>
      <c r="B3699" s="116"/>
    </row>
    <row r="3700" spans="1:2" x14ac:dyDescent="0.25">
      <c r="A3700" s="3"/>
      <c r="B3700" s="116"/>
    </row>
    <row r="3701" spans="1:2" x14ac:dyDescent="0.25">
      <c r="A3701" s="3"/>
      <c r="B3701" s="116"/>
    </row>
    <row r="3702" spans="1:2" x14ac:dyDescent="0.25">
      <c r="A3702" s="3"/>
      <c r="B3702" s="116"/>
    </row>
    <row r="3703" spans="1:2" x14ac:dyDescent="0.25">
      <c r="A3703" s="3"/>
      <c r="B3703" s="116"/>
    </row>
    <row r="3704" spans="1:2" x14ac:dyDescent="0.25">
      <c r="A3704" s="3"/>
      <c r="B3704" s="116"/>
    </row>
    <row r="3705" spans="1:2" x14ac:dyDescent="0.25">
      <c r="A3705" s="3"/>
      <c r="B3705" s="116"/>
    </row>
    <row r="3706" spans="1:2" x14ac:dyDescent="0.25">
      <c r="A3706" s="3"/>
      <c r="B3706" s="116"/>
    </row>
    <row r="3707" spans="1:2" x14ac:dyDescent="0.25">
      <c r="A3707" s="3"/>
      <c r="B3707" s="116"/>
    </row>
    <row r="3708" spans="1:2" x14ac:dyDescent="0.25">
      <c r="A3708" s="3"/>
      <c r="B3708" s="116"/>
    </row>
    <row r="3709" spans="1:2" x14ac:dyDescent="0.25">
      <c r="A3709" s="3"/>
      <c r="B3709" s="116"/>
    </row>
    <row r="3710" spans="1:2" x14ac:dyDescent="0.25">
      <c r="A3710" s="3"/>
      <c r="B3710" s="116"/>
    </row>
    <row r="3711" spans="1:2" x14ac:dyDescent="0.25">
      <c r="A3711" s="3"/>
      <c r="B3711" s="116"/>
    </row>
    <row r="3712" spans="1:2" x14ac:dyDescent="0.25">
      <c r="A3712" s="3"/>
      <c r="B3712" s="116"/>
    </row>
    <row r="3713" spans="1:2" x14ac:dyDescent="0.25">
      <c r="A3713" s="3"/>
      <c r="B3713" s="116"/>
    </row>
    <row r="3714" spans="1:2" x14ac:dyDescent="0.25">
      <c r="A3714" s="3"/>
      <c r="B3714" s="116"/>
    </row>
    <row r="3715" spans="1:2" x14ac:dyDescent="0.25">
      <c r="A3715" s="3"/>
      <c r="B3715" s="116"/>
    </row>
    <row r="3716" spans="1:2" x14ac:dyDescent="0.25">
      <c r="A3716" s="3"/>
      <c r="B3716" s="116"/>
    </row>
    <row r="3717" spans="1:2" x14ac:dyDescent="0.25">
      <c r="A3717" s="3"/>
      <c r="B3717" s="116"/>
    </row>
    <row r="3718" spans="1:2" x14ac:dyDescent="0.25">
      <c r="A3718" s="3"/>
      <c r="B3718" s="116"/>
    </row>
    <row r="3719" spans="1:2" x14ac:dyDescent="0.25">
      <c r="A3719" s="3"/>
      <c r="B3719" s="116"/>
    </row>
    <row r="3720" spans="1:2" x14ac:dyDescent="0.25">
      <c r="A3720" s="3"/>
      <c r="B3720" s="116"/>
    </row>
    <row r="3721" spans="1:2" x14ac:dyDescent="0.25">
      <c r="A3721" s="3"/>
      <c r="B3721" s="116"/>
    </row>
    <row r="3722" spans="1:2" x14ac:dyDescent="0.25">
      <c r="A3722" s="3"/>
      <c r="B3722" s="116"/>
    </row>
    <row r="3723" spans="1:2" x14ac:dyDescent="0.25">
      <c r="A3723" s="3"/>
      <c r="B3723" s="116"/>
    </row>
    <row r="3724" spans="1:2" x14ac:dyDescent="0.25">
      <c r="A3724" s="3"/>
      <c r="B3724" s="116"/>
    </row>
    <row r="3725" spans="1:2" x14ac:dyDescent="0.25">
      <c r="A3725" s="3"/>
      <c r="B3725" s="116"/>
    </row>
    <row r="3726" spans="1:2" x14ac:dyDescent="0.25">
      <c r="A3726" s="3"/>
      <c r="B3726" s="116"/>
    </row>
    <row r="3727" spans="1:2" x14ac:dyDescent="0.25">
      <c r="A3727" s="3"/>
      <c r="B3727" s="116"/>
    </row>
    <row r="3728" spans="1:2" x14ac:dyDescent="0.25">
      <c r="A3728" s="3"/>
      <c r="B3728" s="116"/>
    </row>
    <row r="3729" spans="1:2" x14ac:dyDescent="0.25">
      <c r="A3729" s="3"/>
      <c r="B3729" s="116"/>
    </row>
    <row r="3730" spans="1:2" x14ac:dyDescent="0.25">
      <c r="A3730" s="3"/>
      <c r="B3730" s="116"/>
    </row>
    <row r="3731" spans="1:2" x14ac:dyDescent="0.25">
      <c r="A3731" s="3"/>
      <c r="B3731" s="116"/>
    </row>
    <row r="3732" spans="1:2" x14ac:dyDescent="0.25">
      <c r="A3732" s="3"/>
      <c r="B3732" s="116"/>
    </row>
    <row r="3733" spans="1:2" x14ac:dyDescent="0.25">
      <c r="A3733" s="3"/>
      <c r="B3733" s="116"/>
    </row>
    <row r="3734" spans="1:2" x14ac:dyDescent="0.25">
      <c r="A3734" s="3"/>
      <c r="B3734" s="116"/>
    </row>
    <row r="3735" spans="1:2" x14ac:dyDescent="0.25">
      <c r="A3735" s="3"/>
      <c r="B3735" s="116"/>
    </row>
    <row r="3736" spans="1:2" x14ac:dyDescent="0.25">
      <c r="A3736" s="3"/>
      <c r="B3736" s="116"/>
    </row>
    <row r="3737" spans="1:2" x14ac:dyDescent="0.25">
      <c r="A3737" s="3"/>
      <c r="B3737" s="116"/>
    </row>
    <row r="3738" spans="1:2" x14ac:dyDescent="0.25">
      <c r="A3738" s="3"/>
      <c r="B3738" s="116"/>
    </row>
    <row r="3739" spans="1:2" x14ac:dyDescent="0.25">
      <c r="A3739" s="3"/>
      <c r="B3739" s="116"/>
    </row>
    <row r="3740" spans="1:2" x14ac:dyDescent="0.25">
      <c r="A3740" s="3"/>
      <c r="B3740" s="116"/>
    </row>
    <row r="3741" spans="1:2" x14ac:dyDescent="0.25">
      <c r="A3741" s="3"/>
      <c r="B3741" s="116"/>
    </row>
    <row r="3742" spans="1:2" x14ac:dyDescent="0.25">
      <c r="A3742" s="3"/>
      <c r="B3742" s="116"/>
    </row>
    <row r="3743" spans="1:2" x14ac:dyDescent="0.25">
      <c r="A3743" s="3"/>
      <c r="B3743" s="116"/>
    </row>
    <row r="3744" spans="1:2" x14ac:dyDescent="0.25">
      <c r="A3744" s="3"/>
      <c r="B3744" s="116"/>
    </row>
    <row r="3745" spans="1:2" x14ac:dyDescent="0.25">
      <c r="A3745" s="3"/>
      <c r="B3745" s="116"/>
    </row>
    <row r="3746" spans="1:2" x14ac:dyDescent="0.25">
      <c r="A3746" s="3"/>
      <c r="B3746" s="116"/>
    </row>
    <row r="3747" spans="1:2" x14ac:dyDescent="0.25">
      <c r="A3747" s="3"/>
      <c r="B3747" s="116"/>
    </row>
    <row r="3748" spans="1:2" x14ac:dyDescent="0.25">
      <c r="A3748" s="3"/>
      <c r="B3748" s="116"/>
    </row>
    <row r="3749" spans="1:2" x14ac:dyDescent="0.25">
      <c r="A3749" s="3"/>
      <c r="B3749" s="116"/>
    </row>
    <row r="3750" spans="1:2" x14ac:dyDescent="0.25">
      <c r="A3750" s="3"/>
      <c r="B3750" s="116"/>
    </row>
    <row r="3751" spans="1:2" x14ac:dyDescent="0.25">
      <c r="A3751" s="3"/>
      <c r="B3751" s="116"/>
    </row>
    <row r="3752" spans="1:2" x14ac:dyDescent="0.25">
      <c r="A3752" s="3"/>
      <c r="B3752" s="116"/>
    </row>
    <row r="3753" spans="1:2" x14ac:dyDescent="0.25">
      <c r="A3753" s="3"/>
      <c r="B3753" s="116"/>
    </row>
    <row r="3754" spans="1:2" x14ac:dyDescent="0.25">
      <c r="A3754" s="3"/>
      <c r="B3754" s="116"/>
    </row>
    <row r="3755" spans="1:2" x14ac:dyDescent="0.25">
      <c r="A3755" s="3"/>
      <c r="B3755" s="116"/>
    </row>
    <row r="3756" spans="1:2" x14ac:dyDescent="0.25">
      <c r="A3756" s="3"/>
      <c r="B3756" s="116"/>
    </row>
    <row r="3757" spans="1:2" x14ac:dyDescent="0.25">
      <c r="A3757" s="3"/>
      <c r="B3757" s="116"/>
    </row>
    <row r="3758" spans="1:2" x14ac:dyDescent="0.25">
      <c r="A3758" s="3"/>
      <c r="B3758" s="116"/>
    </row>
    <row r="3759" spans="1:2" x14ac:dyDescent="0.25">
      <c r="A3759" s="3"/>
      <c r="B3759" s="116"/>
    </row>
    <row r="3760" spans="1:2" x14ac:dyDescent="0.25">
      <c r="A3760" s="3"/>
      <c r="B3760" s="116"/>
    </row>
    <row r="3761" spans="1:2" x14ac:dyDescent="0.25">
      <c r="A3761" s="3"/>
      <c r="B3761" s="116"/>
    </row>
    <row r="3762" spans="1:2" x14ac:dyDescent="0.25">
      <c r="A3762" s="3"/>
      <c r="B3762" s="116"/>
    </row>
    <row r="3763" spans="1:2" x14ac:dyDescent="0.25">
      <c r="A3763" s="3"/>
      <c r="B3763" s="116"/>
    </row>
    <row r="3764" spans="1:2" x14ac:dyDescent="0.25">
      <c r="A3764" s="3"/>
      <c r="B3764" s="116"/>
    </row>
    <row r="3765" spans="1:2" x14ac:dyDescent="0.25">
      <c r="A3765" s="3"/>
      <c r="B3765" s="116"/>
    </row>
    <row r="3766" spans="1:2" x14ac:dyDescent="0.25">
      <c r="A3766" s="3"/>
      <c r="B3766" s="116"/>
    </row>
    <row r="3767" spans="1:2" x14ac:dyDescent="0.25">
      <c r="A3767" s="3"/>
      <c r="B3767" s="116"/>
    </row>
    <row r="3768" spans="1:2" x14ac:dyDescent="0.25">
      <c r="A3768" s="3"/>
      <c r="B3768" s="116"/>
    </row>
    <row r="3769" spans="1:2" x14ac:dyDescent="0.25">
      <c r="A3769" s="3"/>
      <c r="B3769" s="116"/>
    </row>
    <row r="3770" spans="1:2" x14ac:dyDescent="0.25">
      <c r="A3770" s="3"/>
      <c r="B3770" s="116"/>
    </row>
    <row r="3771" spans="1:2" x14ac:dyDescent="0.25">
      <c r="A3771" s="3"/>
      <c r="B3771" s="116"/>
    </row>
    <row r="3772" spans="1:2" x14ac:dyDescent="0.25">
      <c r="A3772" s="3"/>
      <c r="B3772" s="116"/>
    </row>
    <row r="3773" spans="1:2" x14ac:dyDescent="0.25">
      <c r="A3773" s="3"/>
      <c r="B3773" s="116"/>
    </row>
    <row r="3774" spans="1:2" x14ac:dyDescent="0.25">
      <c r="A3774" s="3"/>
      <c r="B3774" s="116"/>
    </row>
    <row r="3775" spans="1:2" x14ac:dyDescent="0.25">
      <c r="A3775" s="3"/>
      <c r="B3775" s="116"/>
    </row>
    <row r="3776" spans="1:2" x14ac:dyDescent="0.25">
      <c r="A3776" s="3"/>
      <c r="B3776" s="116"/>
    </row>
    <row r="3777" spans="1:2" x14ac:dyDescent="0.25">
      <c r="A3777" s="3"/>
      <c r="B3777" s="116"/>
    </row>
    <row r="3778" spans="1:2" x14ac:dyDescent="0.25">
      <c r="A3778" s="3"/>
      <c r="B3778" s="116"/>
    </row>
    <row r="3779" spans="1:2" x14ac:dyDescent="0.25">
      <c r="A3779" s="3"/>
      <c r="B3779" s="116"/>
    </row>
    <row r="3780" spans="1:2" x14ac:dyDescent="0.25">
      <c r="A3780" s="3"/>
      <c r="B3780" s="116"/>
    </row>
    <row r="3781" spans="1:2" x14ac:dyDescent="0.25">
      <c r="A3781" s="3"/>
      <c r="B3781" s="116"/>
    </row>
    <row r="3782" spans="1:2" x14ac:dyDescent="0.25">
      <c r="A3782" s="3"/>
      <c r="B3782" s="116"/>
    </row>
    <row r="3783" spans="1:2" x14ac:dyDescent="0.25">
      <c r="A3783" s="3"/>
      <c r="B3783" s="116"/>
    </row>
    <row r="3784" spans="1:2" x14ac:dyDescent="0.25">
      <c r="A3784" s="3"/>
      <c r="B3784" s="116"/>
    </row>
    <row r="3785" spans="1:2" x14ac:dyDescent="0.25">
      <c r="A3785" s="3"/>
      <c r="B3785" s="116"/>
    </row>
    <row r="3786" spans="1:2" x14ac:dyDescent="0.25">
      <c r="A3786" s="3"/>
      <c r="B3786" s="116"/>
    </row>
    <row r="3787" spans="1:2" x14ac:dyDescent="0.25">
      <c r="A3787" s="3"/>
      <c r="B3787" s="116"/>
    </row>
    <row r="3788" spans="1:2" x14ac:dyDescent="0.25">
      <c r="A3788" s="3"/>
      <c r="B3788" s="116"/>
    </row>
    <row r="3789" spans="1:2" x14ac:dyDescent="0.25">
      <c r="A3789" s="3"/>
      <c r="B3789" s="116"/>
    </row>
    <row r="3790" spans="1:2" x14ac:dyDescent="0.25">
      <c r="A3790" s="3"/>
      <c r="B3790" s="116"/>
    </row>
    <row r="3791" spans="1:2" x14ac:dyDescent="0.25">
      <c r="A3791" s="3"/>
      <c r="B3791" s="116"/>
    </row>
    <row r="3792" spans="1:2" x14ac:dyDescent="0.25">
      <c r="A3792" s="3"/>
      <c r="B3792" s="116"/>
    </row>
    <row r="3793" spans="1:2" x14ac:dyDescent="0.25">
      <c r="A3793" s="3"/>
      <c r="B3793" s="116"/>
    </row>
    <row r="3794" spans="1:2" x14ac:dyDescent="0.25">
      <c r="A3794" s="3"/>
      <c r="B3794" s="116"/>
    </row>
    <row r="3795" spans="1:2" x14ac:dyDescent="0.25">
      <c r="A3795" s="3"/>
      <c r="B3795" s="116"/>
    </row>
    <row r="3796" spans="1:2" x14ac:dyDescent="0.25">
      <c r="A3796" s="3"/>
      <c r="B3796" s="116"/>
    </row>
    <row r="3797" spans="1:2" x14ac:dyDescent="0.25">
      <c r="A3797" s="3"/>
      <c r="B3797" s="116"/>
    </row>
    <row r="3798" spans="1:2" x14ac:dyDescent="0.25">
      <c r="A3798" s="3"/>
      <c r="B3798" s="116"/>
    </row>
    <row r="3799" spans="1:2" x14ac:dyDescent="0.25">
      <c r="A3799" s="3"/>
      <c r="B3799" s="116"/>
    </row>
    <row r="3800" spans="1:2" x14ac:dyDescent="0.25">
      <c r="A3800" s="3"/>
      <c r="B3800" s="116"/>
    </row>
    <row r="3801" spans="1:2" x14ac:dyDescent="0.25">
      <c r="A3801" s="3"/>
      <c r="B3801" s="116"/>
    </row>
    <row r="3802" spans="1:2" x14ac:dyDescent="0.25">
      <c r="A3802" s="3"/>
      <c r="B3802" s="116"/>
    </row>
    <row r="3803" spans="1:2" x14ac:dyDescent="0.25">
      <c r="A3803" s="3"/>
      <c r="B3803" s="116"/>
    </row>
    <row r="3804" spans="1:2" x14ac:dyDescent="0.25">
      <c r="A3804" s="3"/>
      <c r="B3804" s="116"/>
    </row>
    <row r="3805" spans="1:2" x14ac:dyDescent="0.25">
      <c r="A3805" s="3"/>
      <c r="B3805" s="116"/>
    </row>
    <row r="3806" spans="1:2" x14ac:dyDescent="0.25">
      <c r="A3806" s="3"/>
      <c r="B3806" s="116"/>
    </row>
    <row r="3807" spans="1:2" x14ac:dyDescent="0.25">
      <c r="A3807" s="3"/>
      <c r="B3807" s="116"/>
    </row>
    <row r="3808" spans="1:2" x14ac:dyDescent="0.25">
      <c r="A3808" s="3"/>
      <c r="B3808" s="116"/>
    </row>
    <row r="3809" spans="1:2" x14ac:dyDescent="0.25">
      <c r="A3809" s="3"/>
      <c r="B3809" s="116"/>
    </row>
    <row r="3810" spans="1:2" x14ac:dyDescent="0.25">
      <c r="A3810" s="3"/>
      <c r="B3810" s="116"/>
    </row>
    <row r="3811" spans="1:2" x14ac:dyDescent="0.25">
      <c r="A3811" s="3"/>
      <c r="B3811" s="116"/>
    </row>
    <row r="3812" spans="1:2" x14ac:dyDescent="0.25">
      <c r="A3812" s="3"/>
      <c r="B3812" s="116"/>
    </row>
    <row r="3813" spans="1:2" x14ac:dyDescent="0.25">
      <c r="A3813" s="3"/>
      <c r="B3813" s="116"/>
    </row>
    <row r="3814" spans="1:2" x14ac:dyDescent="0.25">
      <c r="A3814" s="3"/>
      <c r="B3814" s="116"/>
    </row>
    <row r="3815" spans="1:2" x14ac:dyDescent="0.25">
      <c r="A3815" s="3"/>
      <c r="B3815" s="116"/>
    </row>
    <row r="3816" spans="1:2" x14ac:dyDescent="0.25">
      <c r="A3816" s="3"/>
      <c r="B3816" s="116"/>
    </row>
    <row r="3817" spans="1:2" x14ac:dyDescent="0.25">
      <c r="A3817" s="3"/>
      <c r="B3817" s="116"/>
    </row>
    <row r="3818" spans="1:2" x14ac:dyDescent="0.25">
      <c r="A3818" s="3"/>
      <c r="B3818" s="116"/>
    </row>
    <row r="3819" spans="1:2" x14ac:dyDescent="0.25">
      <c r="A3819" s="3"/>
      <c r="B3819" s="116"/>
    </row>
    <row r="3820" spans="1:2" x14ac:dyDescent="0.25">
      <c r="A3820" s="3"/>
      <c r="B3820" s="116"/>
    </row>
    <row r="3821" spans="1:2" x14ac:dyDescent="0.25">
      <c r="A3821" s="3"/>
      <c r="B3821" s="116"/>
    </row>
    <row r="3822" spans="1:2" x14ac:dyDescent="0.25">
      <c r="A3822" s="3"/>
      <c r="B3822" s="116"/>
    </row>
    <row r="3823" spans="1:2" x14ac:dyDescent="0.25">
      <c r="A3823" s="3"/>
      <c r="B3823" s="116"/>
    </row>
    <row r="3824" spans="1:2" x14ac:dyDescent="0.25">
      <c r="A3824" s="3"/>
      <c r="B3824" s="116"/>
    </row>
    <row r="3825" spans="1:2" x14ac:dyDescent="0.25">
      <c r="A3825" s="3"/>
      <c r="B3825" s="116"/>
    </row>
    <row r="3826" spans="1:2" x14ac:dyDescent="0.25">
      <c r="A3826" s="3"/>
      <c r="B3826" s="116"/>
    </row>
    <row r="3827" spans="1:2" x14ac:dyDescent="0.25">
      <c r="A3827" s="3"/>
      <c r="B3827" s="116"/>
    </row>
    <row r="3828" spans="1:2" x14ac:dyDescent="0.25">
      <c r="A3828" s="3"/>
      <c r="B3828" s="116"/>
    </row>
    <row r="3829" spans="1:2" x14ac:dyDescent="0.25">
      <c r="A3829" s="3"/>
      <c r="B3829" s="116"/>
    </row>
    <row r="3830" spans="1:2" x14ac:dyDescent="0.25">
      <c r="A3830" s="3"/>
      <c r="B3830" s="116"/>
    </row>
    <row r="3831" spans="1:2" x14ac:dyDescent="0.25">
      <c r="A3831" s="3"/>
      <c r="B3831" s="116"/>
    </row>
    <row r="3832" spans="1:2" x14ac:dyDescent="0.25">
      <c r="A3832" s="3"/>
      <c r="B3832" s="116"/>
    </row>
    <row r="3833" spans="1:2" x14ac:dyDescent="0.25">
      <c r="A3833" s="3"/>
      <c r="B3833" s="116"/>
    </row>
    <row r="3834" spans="1:2" x14ac:dyDescent="0.25">
      <c r="A3834" s="3"/>
      <c r="B3834" s="116"/>
    </row>
    <row r="3835" spans="1:2" x14ac:dyDescent="0.25">
      <c r="A3835" s="3"/>
      <c r="B3835" s="116"/>
    </row>
    <row r="3836" spans="1:2" x14ac:dyDescent="0.25">
      <c r="A3836" s="3"/>
      <c r="B3836" s="116"/>
    </row>
    <row r="3837" spans="1:2" x14ac:dyDescent="0.25">
      <c r="A3837" s="3"/>
      <c r="B3837" s="116"/>
    </row>
    <row r="3838" spans="1:2" x14ac:dyDescent="0.25">
      <c r="A3838" s="3"/>
      <c r="B3838" s="116"/>
    </row>
    <row r="3839" spans="1:2" x14ac:dyDescent="0.25">
      <c r="A3839" s="3"/>
      <c r="B3839" s="116"/>
    </row>
    <row r="3840" spans="1:2" x14ac:dyDescent="0.25">
      <c r="A3840" s="3"/>
      <c r="B3840" s="116"/>
    </row>
    <row r="3841" spans="1:2" x14ac:dyDescent="0.25">
      <c r="A3841" s="3"/>
      <c r="B3841" s="116"/>
    </row>
    <row r="3842" spans="1:2" x14ac:dyDescent="0.25">
      <c r="A3842" s="3"/>
      <c r="B3842" s="116"/>
    </row>
    <row r="3843" spans="1:2" x14ac:dyDescent="0.25">
      <c r="A3843" s="3"/>
      <c r="B3843" s="116"/>
    </row>
    <row r="3844" spans="1:2" x14ac:dyDescent="0.25">
      <c r="A3844" s="3"/>
      <c r="B3844" s="116"/>
    </row>
    <row r="3845" spans="1:2" x14ac:dyDescent="0.25">
      <c r="A3845" s="3"/>
      <c r="B3845" s="116"/>
    </row>
    <row r="3846" spans="1:2" x14ac:dyDescent="0.25">
      <c r="A3846" s="3"/>
      <c r="B3846" s="116"/>
    </row>
    <row r="3847" spans="1:2" x14ac:dyDescent="0.25">
      <c r="A3847" s="3"/>
      <c r="B3847" s="116"/>
    </row>
    <row r="3848" spans="1:2" x14ac:dyDescent="0.25">
      <c r="A3848" s="3"/>
      <c r="B3848" s="116"/>
    </row>
    <row r="3849" spans="1:2" x14ac:dyDescent="0.25">
      <c r="A3849" s="3"/>
      <c r="B3849" s="116"/>
    </row>
    <row r="3850" spans="1:2" x14ac:dyDescent="0.25">
      <c r="A3850" s="3"/>
      <c r="B3850" s="116"/>
    </row>
    <row r="3851" spans="1:2" x14ac:dyDescent="0.25">
      <c r="A3851" s="3"/>
      <c r="B3851" s="116"/>
    </row>
    <row r="3852" spans="1:2" x14ac:dyDescent="0.25">
      <c r="A3852" s="3"/>
      <c r="B3852" s="116"/>
    </row>
    <row r="3853" spans="1:2" x14ac:dyDescent="0.25">
      <c r="A3853" s="3"/>
      <c r="B3853" s="116"/>
    </row>
    <row r="3854" spans="1:2" x14ac:dyDescent="0.25">
      <c r="A3854" s="3"/>
      <c r="B3854" s="116"/>
    </row>
    <row r="3855" spans="1:2" x14ac:dyDescent="0.25">
      <c r="A3855" s="3"/>
      <c r="B3855" s="116"/>
    </row>
    <row r="3856" spans="1:2" x14ac:dyDescent="0.25">
      <c r="A3856" s="3"/>
      <c r="B3856" s="116"/>
    </row>
    <row r="3857" spans="1:2" x14ac:dyDescent="0.25">
      <c r="A3857" s="3"/>
      <c r="B3857" s="116"/>
    </row>
    <row r="3858" spans="1:2" x14ac:dyDescent="0.25">
      <c r="A3858" s="3"/>
      <c r="B3858" s="116"/>
    </row>
    <row r="3859" spans="1:2" x14ac:dyDescent="0.25">
      <c r="A3859" s="3"/>
      <c r="B3859" s="116"/>
    </row>
    <row r="3860" spans="1:2" x14ac:dyDescent="0.25">
      <c r="A3860" s="3"/>
      <c r="B3860" s="116"/>
    </row>
    <row r="3861" spans="1:2" x14ac:dyDescent="0.25">
      <c r="A3861" s="3"/>
      <c r="B3861" s="116"/>
    </row>
    <row r="3862" spans="1:2" x14ac:dyDescent="0.25">
      <c r="A3862" s="3"/>
      <c r="B3862" s="116"/>
    </row>
    <row r="3863" spans="1:2" x14ac:dyDescent="0.25">
      <c r="A3863" s="3"/>
      <c r="B3863" s="116"/>
    </row>
    <row r="3864" spans="1:2" x14ac:dyDescent="0.25">
      <c r="A3864" s="3"/>
      <c r="B3864" s="116"/>
    </row>
    <row r="3865" spans="1:2" x14ac:dyDescent="0.25">
      <c r="A3865" s="3"/>
      <c r="B3865" s="116"/>
    </row>
    <row r="3866" spans="1:2" x14ac:dyDescent="0.25">
      <c r="A3866" s="3"/>
      <c r="B3866" s="116"/>
    </row>
    <row r="3867" spans="1:2" x14ac:dyDescent="0.25">
      <c r="A3867" s="3"/>
      <c r="B3867" s="116"/>
    </row>
    <row r="3868" spans="1:2" x14ac:dyDescent="0.25">
      <c r="A3868" s="3"/>
      <c r="B3868" s="116"/>
    </row>
    <row r="3869" spans="1:2" x14ac:dyDescent="0.25">
      <c r="A3869" s="3"/>
      <c r="B3869" s="116"/>
    </row>
    <row r="3870" spans="1:2" x14ac:dyDescent="0.25">
      <c r="A3870" s="3"/>
      <c r="B3870" s="116"/>
    </row>
    <row r="3871" spans="1:2" x14ac:dyDescent="0.25">
      <c r="A3871" s="3"/>
      <c r="B3871" s="116"/>
    </row>
    <row r="3872" spans="1:2" x14ac:dyDescent="0.25">
      <c r="A3872" s="3"/>
      <c r="B3872" s="116"/>
    </row>
    <row r="3873" spans="1:2" x14ac:dyDescent="0.25">
      <c r="A3873" s="3"/>
      <c r="B3873" s="116"/>
    </row>
    <row r="3874" spans="1:2" x14ac:dyDescent="0.25">
      <c r="A3874" s="3"/>
      <c r="B3874" s="116"/>
    </row>
    <row r="3875" spans="1:2" x14ac:dyDescent="0.25">
      <c r="A3875" s="3"/>
      <c r="B3875" s="116"/>
    </row>
    <row r="3876" spans="1:2" x14ac:dyDescent="0.25">
      <c r="A3876" s="3"/>
      <c r="B3876" s="116"/>
    </row>
    <row r="3877" spans="1:2" x14ac:dyDescent="0.25">
      <c r="A3877" s="3"/>
      <c r="B3877" s="116"/>
    </row>
    <row r="3878" spans="1:2" x14ac:dyDescent="0.25">
      <c r="A3878" s="3"/>
      <c r="B3878" s="116"/>
    </row>
    <row r="3879" spans="1:2" x14ac:dyDescent="0.25">
      <c r="A3879" s="3"/>
      <c r="B3879" s="116"/>
    </row>
    <row r="3880" spans="1:2" x14ac:dyDescent="0.25">
      <c r="A3880" s="3"/>
      <c r="B3880" s="116"/>
    </row>
    <row r="3881" spans="1:2" x14ac:dyDescent="0.25">
      <c r="A3881" s="3"/>
      <c r="B3881" s="116"/>
    </row>
    <row r="3882" spans="1:2" x14ac:dyDescent="0.25">
      <c r="A3882" s="3"/>
      <c r="B3882" s="116"/>
    </row>
    <row r="3883" spans="1:2" x14ac:dyDescent="0.25">
      <c r="A3883" s="3"/>
      <c r="B3883" s="116"/>
    </row>
    <row r="3884" spans="1:2" x14ac:dyDescent="0.25">
      <c r="A3884" s="3"/>
      <c r="B3884" s="116"/>
    </row>
    <row r="3885" spans="1:2" x14ac:dyDescent="0.25">
      <c r="A3885" s="3"/>
      <c r="B3885" s="116"/>
    </row>
    <row r="3886" spans="1:2" x14ac:dyDescent="0.25">
      <c r="A3886" s="3"/>
      <c r="B3886" s="116"/>
    </row>
    <row r="3887" spans="1:2" x14ac:dyDescent="0.25">
      <c r="A3887" s="3"/>
      <c r="B3887" s="116"/>
    </row>
    <row r="3888" spans="1:2" x14ac:dyDescent="0.25">
      <c r="A3888" s="3"/>
      <c r="B3888" s="116"/>
    </row>
    <row r="3889" spans="1:2" x14ac:dyDescent="0.25">
      <c r="A3889" s="3"/>
      <c r="B3889" s="116"/>
    </row>
    <row r="3890" spans="1:2" x14ac:dyDescent="0.25">
      <c r="A3890" s="3"/>
      <c r="B3890" s="116"/>
    </row>
    <row r="3891" spans="1:2" x14ac:dyDescent="0.25">
      <c r="A3891" s="3"/>
      <c r="B3891" s="116"/>
    </row>
    <row r="3892" spans="1:2" x14ac:dyDescent="0.25">
      <c r="A3892" s="3"/>
      <c r="B3892" s="116"/>
    </row>
    <row r="3893" spans="1:2" x14ac:dyDescent="0.25">
      <c r="A3893" s="3"/>
      <c r="B3893" s="116"/>
    </row>
    <row r="3894" spans="1:2" x14ac:dyDescent="0.25">
      <c r="A3894" s="3"/>
      <c r="B3894" s="116"/>
    </row>
    <row r="3895" spans="1:2" x14ac:dyDescent="0.25">
      <c r="A3895" s="3"/>
      <c r="B3895" s="116"/>
    </row>
    <row r="3896" spans="1:2" x14ac:dyDescent="0.25">
      <c r="A3896" s="3"/>
      <c r="B3896" s="116"/>
    </row>
    <row r="3897" spans="1:2" x14ac:dyDescent="0.25">
      <c r="A3897" s="3"/>
      <c r="B3897" s="116"/>
    </row>
    <row r="3898" spans="1:2" x14ac:dyDescent="0.25">
      <c r="A3898" s="3"/>
      <c r="B3898" s="116"/>
    </row>
    <row r="3899" spans="1:2" x14ac:dyDescent="0.25">
      <c r="A3899" s="3"/>
      <c r="B3899" s="116"/>
    </row>
    <row r="3900" spans="1:2" x14ac:dyDescent="0.25">
      <c r="A3900" s="3"/>
      <c r="B3900" s="116"/>
    </row>
    <row r="3901" spans="1:2" x14ac:dyDescent="0.25">
      <c r="A3901" s="3"/>
      <c r="B3901" s="116"/>
    </row>
    <row r="3902" spans="1:2" x14ac:dyDescent="0.25">
      <c r="A3902" s="3"/>
      <c r="B3902" s="116"/>
    </row>
    <row r="3903" spans="1:2" x14ac:dyDescent="0.25">
      <c r="A3903" s="3"/>
      <c r="B3903" s="116"/>
    </row>
    <row r="3904" spans="1:2" x14ac:dyDescent="0.25">
      <c r="A3904" s="3"/>
      <c r="B3904" s="116"/>
    </row>
    <row r="3905" spans="1:2" x14ac:dyDescent="0.25">
      <c r="A3905" s="3"/>
      <c r="B3905" s="116"/>
    </row>
    <row r="3906" spans="1:2" x14ac:dyDescent="0.25">
      <c r="A3906" s="3"/>
      <c r="B3906" s="116"/>
    </row>
    <row r="3907" spans="1:2" x14ac:dyDescent="0.25">
      <c r="A3907" s="3"/>
      <c r="B3907" s="116"/>
    </row>
    <row r="3908" spans="1:2" x14ac:dyDescent="0.25">
      <c r="A3908" s="3"/>
      <c r="B3908" s="116"/>
    </row>
    <row r="3909" spans="1:2" x14ac:dyDescent="0.25">
      <c r="A3909" s="3"/>
      <c r="B3909" s="116"/>
    </row>
    <row r="3910" spans="1:2" x14ac:dyDescent="0.25">
      <c r="A3910" s="3"/>
      <c r="B3910" s="116"/>
    </row>
    <row r="3911" spans="1:2" x14ac:dyDescent="0.25">
      <c r="A3911" s="3"/>
      <c r="B3911" s="116"/>
    </row>
    <row r="3912" spans="1:2" x14ac:dyDescent="0.25">
      <c r="A3912" s="3"/>
      <c r="B3912" s="116"/>
    </row>
    <row r="3913" spans="1:2" x14ac:dyDescent="0.25">
      <c r="A3913" s="3"/>
      <c r="B3913" s="116"/>
    </row>
    <row r="3914" spans="1:2" x14ac:dyDescent="0.25">
      <c r="A3914" s="3"/>
      <c r="B3914" s="116"/>
    </row>
    <row r="3915" spans="1:2" x14ac:dyDescent="0.25">
      <c r="A3915" s="3"/>
      <c r="B3915" s="116"/>
    </row>
    <row r="3916" spans="1:2" x14ac:dyDescent="0.25">
      <c r="A3916" s="3"/>
      <c r="B3916" s="116"/>
    </row>
    <row r="3917" spans="1:2" x14ac:dyDescent="0.25">
      <c r="A3917" s="3"/>
      <c r="B3917" s="116"/>
    </row>
    <row r="3918" spans="1:2" x14ac:dyDescent="0.25">
      <c r="A3918" s="3"/>
      <c r="B3918" s="116"/>
    </row>
    <row r="3919" spans="1:2" x14ac:dyDescent="0.25">
      <c r="A3919" s="3"/>
      <c r="B3919" s="116"/>
    </row>
    <row r="3920" spans="1:2" x14ac:dyDescent="0.25">
      <c r="A3920" s="3"/>
      <c r="B3920" s="116"/>
    </row>
    <row r="3921" spans="1:2" x14ac:dyDescent="0.25">
      <c r="A3921" s="3"/>
      <c r="B3921" s="116"/>
    </row>
    <row r="3922" spans="1:2" x14ac:dyDescent="0.25">
      <c r="A3922" s="3"/>
      <c r="B3922" s="116"/>
    </row>
    <row r="3923" spans="1:2" x14ac:dyDescent="0.25">
      <c r="A3923" s="3"/>
      <c r="B3923" s="116"/>
    </row>
    <row r="3924" spans="1:2" x14ac:dyDescent="0.25">
      <c r="A3924" s="3"/>
      <c r="B3924" s="116"/>
    </row>
    <row r="3925" spans="1:2" x14ac:dyDescent="0.25">
      <c r="A3925" s="3"/>
      <c r="B3925" s="116"/>
    </row>
    <row r="3926" spans="1:2" x14ac:dyDescent="0.25">
      <c r="A3926" s="3"/>
      <c r="B3926" s="116"/>
    </row>
    <row r="3927" spans="1:2" x14ac:dyDescent="0.25">
      <c r="A3927" s="3"/>
      <c r="B3927" s="116"/>
    </row>
    <row r="3928" spans="1:2" x14ac:dyDescent="0.25">
      <c r="A3928" s="3"/>
      <c r="B3928" s="116"/>
    </row>
    <row r="3929" spans="1:2" x14ac:dyDescent="0.25">
      <c r="A3929" s="3"/>
      <c r="B3929" s="116"/>
    </row>
    <row r="3930" spans="1:2" x14ac:dyDescent="0.25">
      <c r="A3930" s="3"/>
      <c r="B3930" s="116"/>
    </row>
    <row r="3931" spans="1:2" x14ac:dyDescent="0.25">
      <c r="A3931" s="3"/>
      <c r="B3931" s="116"/>
    </row>
    <row r="3932" spans="1:2" x14ac:dyDescent="0.25">
      <c r="A3932" s="3"/>
      <c r="B3932" s="116"/>
    </row>
    <row r="3933" spans="1:2" x14ac:dyDescent="0.25">
      <c r="A3933" s="3"/>
      <c r="B3933" s="116"/>
    </row>
    <row r="3934" spans="1:2" x14ac:dyDescent="0.25">
      <c r="A3934" s="3"/>
      <c r="B3934" s="116"/>
    </row>
    <row r="3935" spans="1:2" x14ac:dyDescent="0.25">
      <c r="A3935" s="3"/>
      <c r="B3935" s="116"/>
    </row>
    <row r="3936" spans="1:2" x14ac:dyDescent="0.25">
      <c r="A3936" s="3"/>
      <c r="B3936" s="116"/>
    </row>
    <row r="3937" spans="1:2" x14ac:dyDescent="0.25">
      <c r="A3937" s="3"/>
      <c r="B3937" s="116"/>
    </row>
    <row r="3938" spans="1:2" x14ac:dyDescent="0.25">
      <c r="A3938" s="3"/>
      <c r="B3938" s="116"/>
    </row>
    <row r="3939" spans="1:2" x14ac:dyDescent="0.25">
      <c r="A3939" s="3"/>
      <c r="B3939" s="116"/>
    </row>
    <row r="3940" spans="1:2" x14ac:dyDescent="0.25">
      <c r="A3940" s="3"/>
      <c r="B3940" s="116"/>
    </row>
    <row r="3941" spans="1:2" x14ac:dyDescent="0.25">
      <c r="A3941" s="3"/>
      <c r="B3941" s="116"/>
    </row>
    <row r="3942" spans="1:2" x14ac:dyDescent="0.25">
      <c r="A3942" s="3"/>
      <c r="B3942" s="116"/>
    </row>
    <row r="3943" spans="1:2" x14ac:dyDescent="0.25">
      <c r="A3943" s="3"/>
      <c r="B3943" s="116"/>
    </row>
    <row r="3944" spans="1:2" x14ac:dyDescent="0.25">
      <c r="A3944" s="3"/>
      <c r="B3944" s="116"/>
    </row>
    <row r="3945" spans="1:2" x14ac:dyDescent="0.25">
      <c r="A3945" s="3"/>
      <c r="B3945" s="116"/>
    </row>
    <row r="3946" spans="1:2" x14ac:dyDescent="0.25">
      <c r="A3946" s="3"/>
      <c r="B3946" s="116"/>
    </row>
    <row r="3947" spans="1:2" x14ac:dyDescent="0.25">
      <c r="A3947" s="3"/>
      <c r="B3947" s="116"/>
    </row>
    <row r="3948" spans="1:2" x14ac:dyDescent="0.25">
      <c r="A3948" s="3"/>
      <c r="B3948" s="116"/>
    </row>
    <row r="3949" spans="1:2" x14ac:dyDescent="0.25">
      <c r="A3949" s="3"/>
      <c r="B3949" s="116"/>
    </row>
    <row r="3950" spans="1:2" x14ac:dyDescent="0.25">
      <c r="A3950" s="3"/>
      <c r="B3950" s="116"/>
    </row>
    <row r="3951" spans="1:2" x14ac:dyDescent="0.25">
      <c r="A3951" s="3"/>
      <c r="B3951" s="116"/>
    </row>
    <row r="3952" spans="1:2" x14ac:dyDescent="0.25">
      <c r="A3952" s="3"/>
      <c r="B3952" s="116"/>
    </row>
    <row r="3953" spans="1:2" x14ac:dyDescent="0.25">
      <c r="A3953" s="3"/>
      <c r="B3953" s="116"/>
    </row>
    <row r="3954" spans="1:2" x14ac:dyDescent="0.25">
      <c r="A3954" s="3"/>
      <c r="B3954" s="116"/>
    </row>
    <row r="3955" spans="1:2" x14ac:dyDescent="0.25">
      <c r="A3955" s="3"/>
      <c r="B3955" s="116"/>
    </row>
    <row r="3956" spans="1:2" x14ac:dyDescent="0.25">
      <c r="A3956" s="3"/>
      <c r="B3956" s="116"/>
    </row>
    <row r="3957" spans="1:2" x14ac:dyDescent="0.25">
      <c r="A3957" s="3"/>
      <c r="B3957" s="116"/>
    </row>
    <row r="3958" spans="1:2" x14ac:dyDescent="0.25">
      <c r="A3958" s="3"/>
      <c r="B3958" s="116"/>
    </row>
    <row r="3959" spans="1:2" x14ac:dyDescent="0.25">
      <c r="A3959" s="3"/>
      <c r="B3959" s="116"/>
    </row>
    <row r="3960" spans="1:2" x14ac:dyDescent="0.25">
      <c r="A3960" s="3"/>
      <c r="B3960" s="116"/>
    </row>
    <row r="3961" spans="1:2" x14ac:dyDescent="0.25">
      <c r="A3961" s="3"/>
      <c r="B3961" s="116"/>
    </row>
    <row r="3962" spans="1:2" x14ac:dyDescent="0.25">
      <c r="A3962" s="3"/>
      <c r="B3962" s="116"/>
    </row>
    <row r="3963" spans="1:2" x14ac:dyDescent="0.25">
      <c r="A3963" s="3"/>
      <c r="B3963" s="116"/>
    </row>
    <row r="3964" spans="1:2" x14ac:dyDescent="0.25">
      <c r="A3964" s="3"/>
      <c r="B3964" s="116"/>
    </row>
    <row r="3965" spans="1:2" x14ac:dyDescent="0.25">
      <c r="A3965" s="3"/>
      <c r="B3965" s="116"/>
    </row>
    <row r="3966" spans="1:2" x14ac:dyDescent="0.25">
      <c r="A3966" s="3"/>
      <c r="B3966" s="116"/>
    </row>
    <row r="3967" spans="1:2" x14ac:dyDescent="0.25">
      <c r="A3967" s="3"/>
      <c r="B3967" s="116"/>
    </row>
    <row r="3968" spans="1:2" x14ac:dyDescent="0.25">
      <c r="A3968" s="3"/>
      <c r="B3968" s="116"/>
    </row>
    <row r="3969" spans="1:2" x14ac:dyDescent="0.25">
      <c r="A3969" s="3"/>
      <c r="B3969" s="116"/>
    </row>
    <row r="3970" spans="1:2" x14ac:dyDescent="0.25">
      <c r="A3970" s="3"/>
      <c r="B3970" s="116"/>
    </row>
    <row r="3971" spans="1:2" x14ac:dyDescent="0.25">
      <c r="A3971" s="3"/>
      <c r="B3971" s="116"/>
    </row>
    <row r="3972" spans="1:2" x14ac:dyDescent="0.25">
      <c r="A3972" s="3"/>
      <c r="B3972" s="116"/>
    </row>
    <row r="3973" spans="1:2" x14ac:dyDescent="0.25">
      <c r="A3973" s="3"/>
      <c r="B3973" s="116"/>
    </row>
    <row r="3974" spans="1:2" x14ac:dyDescent="0.25">
      <c r="A3974" s="3"/>
      <c r="B3974" s="116"/>
    </row>
    <row r="3975" spans="1:2" x14ac:dyDescent="0.25">
      <c r="A3975" s="3"/>
      <c r="B3975" s="116"/>
    </row>
    <row r="3976" spans="1:2" x14ac:dyDescent="0.25">
      <c r="A3976" s="3"/>
      <c r="B3976" s="116"/>
    </row>
    <row r="3977" spans="1:2" x14ac:dyDescent="0.25">
      <c r="A3977" s="3"/>
      <c r="B3977" s="116"/>
    </row>
    <row r="3978" spans="1:2" x14ac:dyDescent="0.25">
      <c r="A3978" s="3"/>
      <c r="B3978" s="116"/>
    </row>
    <row r="3979" spans="1:2" x14ac:dyDescent="0.25">
      <c r="A3979" s="3"/>
      <c r="B3979" s="116"/>
    </row>
    <row r="3980" spans="1:2" x14ac:dyDescent="0.25">
      <c r="A3980" s="3"/>
      <c r="B3980" s="116"/>
    </row>
    <row r="3981" spans="1:2" x14ac:dyDescent="0.25">
      <c r="A3981" s="3"/>
      <c r="B3981" s="116"/>
    </row>
    <row r="3982" spans="1:2" x14ac:dyDescent="0.25">
      <c r="A3982" s="3"/>
      <c r="B3982" s="116"/>
    </row>
    <row r="3983" spans="1:2" x14ac:dyDescent="0.25">
      <c r="A3983" s="3"/>
      <c r="B3983" s="116"/>
    </row>
    <row r="3984" spans="1:2" x14ac:dyDescent="0.25">
      <c r="A3984" s="3"/>
      <c r="B3984" s="116"/>
    </row>
    <row r="3985" spans="1:2" x14ac:dyDescent="0.25">
      <c r="A3985" s="3"/>
      <c r="B3985" s="116"/>
    </row>
    <row r="3986" spans="1:2" x14ac:dyDescent="0.25">
      <c r="A3986" s="3"/>
      <c r="B3986" s="116"/>
    </row>
    <row r="3987" spans="1:2" x14ac:dyDescent="0.25">
      <c r="A3987" s="3"/>
      <c r="B3987" s="116"/>
    </row>
    <row r="3988" spans="1:2" x14ac:dyDescent="0.25">
      <c r="A3988" s="3"/>
      <c r="B3988" s="116"/>
    </row>
    <row r="3989" spans="1:2" x14ac:dyDescent="0.25">
      <c r="A3989" s="3"/>
      <c r="B3989" s="116"/>
    </row>
    <row r="3990" spans="1:2" x14ac:dyDescent="0.25">
      <c r="A3990" s="3"/>
      <c r="B3990" s="116"/>
    </row>
    <row r="3991" spans="1:2" x14ac:dyDescent="0.25">
      <c r="A3991" s="3"/>
      <c r="B3991" s="116"/>
    </row>
    <row r="3992" spans="1:2" x14ac:dyDescent="0.25">
      <c r="A3992" s="3"/>
      <c r="B3992" s="116"/>
    </row>
    <row r="3993" spans="1:2" x14ac:dyDescent="0.25">
      <c r="A3993" s="3"/>
      <c r="B3993" s="116"/>
    </row>
    <row r="3994" spans="1:2" x14ac:dyDescent="0.25">
      <c r="A3994" s="3"/>
      <c r="B3994" s="116"/>
    </row>
    <row r="3995" spans="1:2" x14ac:dyDescent="0.25">
      <c r="A3995" s="3"/>
      <c r="B3995" s="116"/>
    </row>
    <row r="3996" spans="1:2" x14ac:dyDescent="0.25">
      <c r="A3996" s="3"/>
      <c r="B3996" s="116"/>
    </row>
    <row r="3997" spans="1:2" x14ac:dyDescent="0.25">
      <c r="A3997" s="3"/>
      <c r="B3997" s="116"/>
    </row>
    <row r="3998" spans="1:2" x14ac:dyDescent="0.25">
      <c r="A3998" s="3"/>
      <c r="B3998" s="116"/>
    </row>
    <row r="3999" spans="1:2" x14ac:dyDescent="0.25">
      <c r="A3999" s="3"/>
      <c r="B3999" s="116"/>
    </row>
    <row r="4000" spans="1:2" x14ac:dyDescent="0.25">
      <c r="A4000" s="3"/>
      <c r="B4000" s="116"/>
    </row>
    <row r="4001" spans="1:2" x14ac:dyDescent="0.25">
      <c r="A4001" s="3"/>
      <c r="B4001" s="116"/>
    </row>
    <row r="4002" spans="1:2" x14ac:dyDescent="0.25">
      <c r="A4002" s="3"/>
      <c r="B4002" s="116"/>
    </row>
    <row r="4003" spans="1:2" x14ac:dyDescent="0.25">
      <c r="A4003" s="3"/>
      <c r="B4003" s="116"/>
    </row>
    <row r="4004" spans="1:2" x14ac:dyDescent="0.25">
      <c r="A4004" s="3"/>
      <c r="B4004" s="116"/>
    </row>
    <row r="4005" spans="1:2" x14ac:dyDescent="0.25">
      <c r="A4005" s="3"/>
      <c r="B4005" s="116"/>
    </row>
    <row r="4006" spans="1:2" x14ac:dyDescent="0.25">
      <c r="A4006" s="3"/>
      <c r="B4006" s="116"/>
    </row>
    <row r="4007" spans="1:2" x14ac:dyDescent="0.25">
      <c r="A4007" s="3"/>
      <c r="B4007" s="116"/>
    </row>
    <row r="4008" spans="1:2" x14ac:dyDescent="0.25">
      <c r="A4008" s="3"/>
      <c r="B4008" s="116"/>
    </row>
    <row r="4009" spans="1:2" x14ac:dyDescent="0.25">
      <c r="A4009" s="3"/>
      <c r="B4009" s="116"/>
    </row>
    <row r="4010" spans="1:2" x14ac:dyDescent="0.25">
      <c r="A4010" s="3"/>
      <c r="B4010" s="116"/>
    </row>
    <row r="4011" spans="1:2" x14ac:dyDescent="0.25">
      <c r="A4011" s="3"/>
      <c r="B4011" s="116"/>
    </row>
    <row r="4012" spans="1:2" x14ac:dyDescent="0.25">
      <c r="A4012" s="3"/>
      <c r="B4012" s="116"/>
    </row>
    <row r="4013" spans="1:2" x14ac:dyDescent="0.25">
      <c r="A4013" s="3"/>
      <c r="B4013" s="116"/>
    </row>
    <row r="4014" spans="1:2" x14ac:dyDescent="0.25">
      <c r="A4014" s="3"/>
      <c r="B4014" s="116"/>
    </row>
    <row r="4015" spans="1:2" x14ac:dyDescent="0.25">
      <c r="A4015" s="3"/>
      <c r="B4015" s="116"/>
    </row>
    <row r="4016" spans="1:2" x14ac:dyDescent="0.25">
      <c r="A4016" s="3"/>
      <c r="B4016" s="116"/>
    </row>
    <row r="4017" spans="1:2" x14ac:dyDescent="0.25">
      <c r="A4017" s="3"/>
      <c r="B4017" s="116"/>
    </row>
    <row r="4018" spans="1:2" x14ac:dyDescent="0.25">
      <c r="A4018" s="3"/>
      <c r="B4018" s="116"/>
    </row>
    <row r="4019" spans="1:2" x14ac:dyDescent="0.25">
      <c r="A4019" s="3"/>
      <c r="B4019" s="116"/>
    </row>
    <row r="4020" spans="1:2" x14ac:dyDescent="0.25">
      <c r="A4020" s="3"/>
      <c r="B4020" s="116"/>
    </row>
    <row r="4021" spans="1:2" x14ac:dyDescent="0.25">
      <c r="A4021" s="3"/>
      <c r="B4021" s="116"/>
    </row>
    <row r="4022" spans="1:2" x14ac:dyDescent="0.25">
      <c r="A4022" s="3"/>
      <c r="B4022" s="116"/>
    </row>
    <row r="4023" spans="1:2" x14ac:dyDescent="0.25">
      <c r="A4023" s="3"/>
      <c r="B4023" s="116"/>
    </row>
    <row r="4024" spans="1:2" x14ac:dyDescent="0.25">
      <c r="A4024" s="3"/>
      <c r="B4024" s="116"/>
    </row>
    <row r="4025" spans="1:2" x14ac:dyDescent="0.25">
      <c r="A4025" s="3"/>
      <c r="B4025" s="116"/>
    </row>
    <row r="4026" spans="1:2" x14ac:dyDescent="0.25">
      <c r="A4026" s="3"/>
      <c r="B4026" s="116"/>
    </row>
    <row r="4027" spans="1:2" x14ac:dyDescent="0.25">
      <c r="A4027" s="3"/>
      <c r="B4027" s="116"/>
    </row>
    <row r="4028" spans="1:2" x14ac:dyDescent="0.25">
      <c r="A4028" s="3"/>
      <c r="B4028" s="116"/>
    </row>
    <row r="4029" spans="1:2" x14ac:dyDescent="0.25">
      <c r="A4029" s="3"/>
      <c r="B4029" s="116"/>
    </row>
    <row r="4030" spans="1:2" x14ac:dyDescent="0.25">
      <c r="A4030" s="3"/>
      <c r="B4030" s="116"/>
    </row>
    <row r="4031" spans="1:2" x14ac:dyDescent="0.25">
      <c r="A4031" s="3"/>
      <c r="B4031" s="116"/>
    </row>
    <row r="4032" spans="1:2" x14ac:dyDescent="0.25">
      <c r="A4032" s="3"/>
      <c r="B4032" s="116"/>
    </row>
    <row r="4033" spans="1:2" x14ac:dyDescent="0.25">
      <c r="A4033" s="3"/>
      <c r="B4033" s="116"/>
    </row>
    <row r="4034" spans="1:2" x14ac:dyDescent="0.25">
      <c r="A4034" s="3"/>
      <c r="B4034" s="116"/>
    </row>
    <row r="4035" spans="1:2" x14ac:dyDescent="0.25">
      <c r="A4035" s="3"/>
      <c r="B4035" s="116"/>
    </row>
    <row r="4036" spans="1:2" x14ac:dyDescent="0.25">
      <c r="A4036" s="3"/>
      <c r="B4036" s="116"/>
    </row>
    <row r="4037" spans="1:2" x14ac:dyDescent="0.25">
      <c r="A4037" s="3"/>
      <c r="B4037" s="116"/>
    </row>
    <row r="4038" spans="1:2" x14ac:dyDescent="0.25">
      <c r="A4038" s="3"/>
      <c r="B4038" s="116"/>
    </row>
    <row r="4039" spans="1:2" x14ac:dyDescent="0.25">
      <c r="A4039" s="3"/>
      <c r="B4039" s="116"/>
    </row>
    <row r="4040" spans="1:2" x14ac:dyDescent="0.25">
      <c r="A4040" s="3"/>
      <c r="B4040" s="116"/>
    </row>
    <row r="4041" spans="1:2" x14ac:dyDescent="0.25">
      <c r="A4041" s="3"/>
      <c r="B4041" s="116"/>
    </row>
    <row r="4042" spans="1:2" x14ac:dyDescent="0.25">
      <c r="A4042" s="3"/>
      <c r="B4042" s="116"/>
    </row>
    <row r="4043" spans="1:2" x14ac:dyDescent="0.25">
      <c r="A4043" s="3"/>
      <c r="B4043" s="116"/>
    </row>
    <row r="4044" spans="1:2" x14ac:dyDescent="0.25">
      <c r="A4044" s="3"/>
      <c r="B4044" s="116"/>
    </row>
    <row r="4045" spans="1:2" x14ac:dyDescent="0.25">
      <c r="A4045" s="3"/>
      <c r="B4045" s="116"/>
    </row>
    <row r="4046" spans="1:2" x14ac:dyDescent="0.25">
      <c r="A4046" s="3"/>
      <c r="B4046" s="116"/>
    </row>
    <row r="4047" spans="1:2" x14ac:dyDescent="0.25">
      <c r="A4047" s="3"/>
      <c r="B4047" s="116"/>
    </row>
    <row r="4048" spans="1:2" x14ac:dyDescent="0.25">
      <c r="A4048" s="3"/>
      <c r="B4048" s="116"/>
    </row>
    <row r="4049" spans="1:2" x14ac:dyDescent="0.25">
      <c r="A4049" s="3"/>
      <c r="B4049" s="116"/>
    </row>
    <row r="4050" spans="1:2" x14ac:dyDescent="0.25">
      <c r="A4050" s="3"/>
      <c r="B4050" s="116"/>
    </row>
    <row r="4051" spans="1:2" x14ac:dyDescent="0.25">
      <c r="A4051" s="3"/>
      <c r="B4051" s="116"/>
    </row>
    <row r="4052" spans="1:2" x14ac:dyDescent="0.25">
      <c r="A4052" s="3"/>
      <c r="B4052" s="116"/>
    </row>
    <row r="4053" spans="1:2" x14ac:dyDescent="0.25">
      <c r="A4053" s="3"/>
      <c r="B4053" s="116"/>
    </row>
    <row r="4054" spans="1:2" x14ac:dyDescent="0.25">
      <c r="A4054" s="3"/>
      <c r="B4054" s="116"/>
    </row>
    <row r="4055" spans="1:2" x14ac:dyDescent="0.25">
      <c r="A4055" s="3"/>
      <c r="B4055" s="116"/>
    </row>
    <row r="4056" spans="1:2" x14ac:dyDescent="0.25">
      <c r="A4056" s="3"/>
      <c r="B4056" s="116"/>
    </row>
    <row r="4057" spans="1:2" x14ac:dyDescent="0.25">
      <c r="A4057" s="3"/>
      <c r="B4057" s="116"/>
    </row>
    <row r="4058" spans="1:2" x14ac:dyDescent="0.25">
      <c r="A4058" s="3"/>
      <c r="B4058" s="116"/>
    </row>
    <row r="4059" spans="1:2" x14ac:dyDescent="0.25">
      <c r="A4059" s="3"/>
      <c r="B4059" s="116"/>
    </row>
    <row r="4060" spans="1:2" x14ac:dyDescent="0.25">
      <c r="A4060" s="3"/>
      <c r="B4060" s="116"/>
    </row>
    <row r="4061" spans="1:2" x14ac:dyDescent="0.25">
      <c r="A4061" s="3"/>
      <c r="B4061" s="116"/>
    </row>
    <row r="4062" spans="1:2" x14ac:dyDescent="0.25">
      <c r="A4062" s="3"/>
      <c r="B4062" s="116"/>
    </row>
    <row r="4063" spans="1:2" x14ac:dyDescent="0.25">
      <c r="A4063" s="3"/>
      <c r="B4063" s="116"/>
    </row>
    <row r="4064" spans="1:2" x14ac:dyDescent="0.25">
      <c r="A4064" s="3"/>
      <c r="B4064" s="116"/>
    </row>
    <row r="4065" spans="1:2" x14ac:dyDescent="0.25">
      <c r="A4065" s="3"/>
      <c r="B4065" s="116"/>
    </row>
    <row r="4066" spans="1:2" x14ac:dyDescent="0.25">
      <c r="A4066" s="3"/>
      <c r="B4066" s="116"/>
    </row>
    <row r="4067" spans="1:2" x14ac:dyDescent="0.25">
      <c r="A4067" s="3"/>
      <c r="B4067" s="116"/>
    </row>
    <row r="4068" spans="1:2" x14ac:dyDescent="0.25">
      <c r="A4068" s="3"/>
      <c r="B4068" s="116"/>
    </row>
    <row r="4069" spans="1:2" x14ac:dyDescent="0.25">
      <c r="A4069" s="3"/>
      <c r="B4069" s="116"/>
    </row>
    <row r="4070" spans="1:2" x14ac:dyDescent="0.25">
      <c r="A4070" s="3"/>
      <c r="B4070" s="116"/>
    </row>
    <row r="4071" spans="1:2" x14ac:dyDescent="0.25">
      <c r="A4071" s="3"/>
      <c r="B4071" s="116"/>
    </row>
    <row r="4072" spans="1:2" x14ac:dyDescent="0.25">
      <c r="A4072" s="3"/>
      <c r="B4072" s="116"/>
    </row>
    <row r="4073" spans="1:2" x14ac:dyDescent="0.25">
      <c r="A4073" s="3"/>
      <c r="B4073" s="116"/>
    </row>
    <row r="4074" spans="1:2" x14ac:dyDescent="0.25">
      <c r="A4074" s="3"/>
      <c r="B4074" s="116"/>
    </row>
    <row r="4075" spans="1:2" x14ac:dyDescent="0.25">
      <c r="A4075" s="3"/>
      <c r="B4075" s="116"/>
    </row>
    <row r="4076" spans="1:2" x14ac:dyDescent="0.25">
      <c r="A4076" s="3"/>
      <c r="B4076" s="116"/>
    </row>
    <row r="4077" spans="1:2" x14ac:dyDescent="0.25">
      <c r="A4077" s="3"/>
      <c r="B4077" s="116"/>
    </row>
    <row r="4078" spans="1:2" x14ac:dyDescent="0.25">
      <c r="A4078" s="3"/>
      <c r="B4078" s="116"/>
    </row>
    <row r="4079" spans="1:2" x14ac:dyDescent="0.25">
      <c r="A4079" s="3"/>
      <c r="B4079" s="116"/>
    </row>
    <row r="4080" spans="1:2" x14ac:dyDescent="0.25">
      <c r="A4080" s="3"/>
      <c r="B4080" s="116"/>
    </row>
    <row r="4081" spans="1:2" x14ac:dyDescent="0.25">
      <c r="A4081" s="3"/>
      <c r="B4081" s="116"/>
    </row>
    <row r="4082" spans="1:2" x14ac:dyDescent="0.25">
      <c r="A4082" s="3"/>
      <c r="B4082" s="116"/>
    </row>
    <row r="4083" spans="1:2" x14ac:dyDescent="0.25">
      <c r="A4083" s="3"/>
      <c r="B4083" s="116"/>
    </row>
    <row r="4084" spans="1:2" x14ac:dyDescent="0.25">
      <c r="A4084" s="3"/>
      <c r="B4084" s="116"/>
    </row>
    <row r="4085" spans="1:2" x14ac:dyDescent="0.25">
      <c r="A4085" s="3"/>
      <c r="B4085" s="116"/>
    </row>
    <row r="4086" spans="1:2" x14ac:dyDescent="0.25">
      <c r="A4086" s="3"/>
      <c r="B4086" s="116"/>
    </row>
    <row r="4087" spans="1:2" x14ac:dyDescent="0.25">
      <c r="A4087" s="3"/>
      <c r="B4087" s="116"/>
    </row>
    <row r="4088" spans="1:2" x14ac:dyDescent="0.25">
      <c r="A4088" s="3"/>
      <c r="B4088" s="116"/>
    </row>
    <row r="4089" spans="1:2" x14ac:dyDescent="0.25">
      <c r="A4089" s="3"/>
      <c r="B4089" s="116"/>
    </row>
    <row r="4090" spans="1:2" x14ac:dyDescent="0.25">
      <c r="A4090" s="3"/>
      <c r="B4090" s="116"/>
    </row>
    <row r="4091" spans="1:2" x14ac:dyDescent="0.25">
      <c r="A4091" s="3"/>
      <c r="B4091" s="116"/>
    </row>
    <row r="4092" spans="1:2" x14ac:dyDescent="0.25">
      <c r="A4092" s="3"/>
      <c r="B4092" s="116"/>
    </row>
    <row r="4093" spans="1:2" x14ac:dyDescent="0.25">
      <c r="A4093" s="3"/>
      <c r="B4093" s="116"/>
    </row>
    <row r="4094" spans="1:2" x14ac:dyDescent="0.25">
      <c r="A4094" s="3"/>
      <c r="B4094" s="116"/>
    </row>
    <row r="4095" spans="1:2" x14ac:dyDescent="0.25">
      <c r="A4095" s="3"/>
      <c r="B4095" s="116"/>
    </row>
    <row r="4096" spans="1:2" x14ac:dyDescent="0.25">
      <c r="A4096" s="3"/>
      <c r="B4096" s="116"/>
    </row>
    <row r="4097" spans="1:2" x14ac:dyDescent="0.25">
      <c r="A4097" s="3"/>
      <c r="B4097" s="116"/>
    </row>
    <row r="4098" spans="1:2" x14ac:dyDescent="0.25">
      <c r="A4098" s="3"/>
      <c r="B4098" s="116"/>
    </row>
    <row r="4099" spans="1:2" x14ac:dyDescent="0.25">
      <c r="A4099" s="3"/>
      <c r="B4099" s="116"/>
    </row>
    <row r="4100" spans="1:2" x14ac:dyDescent="0.25">
      <c r="A4100" s="3"/>
      <c r="B4100" s="116"/>
    </row>
    <row r="4101" spans="1:2" x14ac:dyDescent="0.25">
      <c r="A4101" s="3"/>
      <c r="B4101" s="116"/>
    </row>
    <row r="4102" spans="1:2" x14ac:dyDescent="0.25">
      <c r="A4102" s="3"/>
      <c r="B4102" s="116"/>
    </row>
    <row r="4103" spans="1:2" x14ac:dyDescent="0.25">
      <c r="A4103" s="3"/>
      <c r="B4103" s="116"/>
    </row>
    <row r="4104" spans="1:2" x14ac:dyDescent="0.25">
      <c r="A4104" s="3"/>
      <c r="B4104" s="116"/>
    </row>
    <row r="4105" spans="1:2" x14ac:dyDescent="0.25">
      <c r="A4105" s="3"/>
      <c r="B4105" s="116"/>
    </row>
    <row r="4106" spans="1:2" x14ac:dyDescent="0.25">
      <c r="A4106" s="3"/>
      <c r="B4106" s="116"/>
    </row>
    <row r="4107" spans="1:2" x14ac:dyDescent="0.25">
      <c r="A4107" s="3"/>
      <c r="B4107" s="116"/>
    </row>
    <row r="4108" spans="1:2" x14ac:dyDescent="0.25">
      <c r="A4108" s="3"/>
      <c r="B4108" s="116"/>
    </row>
    <row r="4109" spans="1:2" x14ac:dyDescent="0.25">
      <c r="A4109" s="3"/>
      <c r="B4109" s="116"/>
    </row>
    <row r="4110" spans="1:2" x14ac:dyDescent="0.25">
      <c r="A4110" s="3"/>
      <c r="B4110" s="116"/>
    </row>
    <row r="4111" spans="1:2" x14ac:dyDescent="0.25">
      <c r="A4111" s="3"/>
      <c r="B4111" s="116"/>
    </row>
    <row r="4112" spans="1:2" x14ac:dyDescent="0.25">
      <c r="A4112" s="3"/>
      <c r="B4112" s="116"/>
    </row>
    <row r="4113" spans="1:2" x14ac:dyDescent="0.25">
      <c r="A4113" s="3"/>
      <c r="B4113" s="116"/>
    </row>
    <row r="4114" spans="1:2" x14ac:dyDescent="0.25">
      <c r="A4114" s="3"/>
      <c r="B4114" s="116"/>
    </row>
    <row r="4115" spans="1:2" x14ac:dyDescent="0.25">
      <c r="A4115" s="3"/>
      <c r="B4115" s="116"/>
    </row>
    <row r="4116" spans="1:2" x14ac:dyDescent="0.25">
      <c r="A4116" s="3"/>
      <c r="B4116" s="116"/>
    </row>
    <row r="4117" spans="1:2" x14ac:dyDescent="0.25">
      <c r="A4117" s="3"/>
      <c r="B4117" s="116"/>
    </row>
    <row r="4118" spans="1:2" x14ac:dyDescent="0.25">
      <c r="A4118" s="3"/>
      <c r="B4118" s="116"/>
    </row>
    <row r="4119" spans="1:2" x14ac:dyDescent="0.25">
      <c r="A4119" s="3"/>
      <c r="B4119" s="116"/>
    </row>
    <row r="4120" spans="1:2" x14ac:dyDescent="0.25">
      <c r="A4120" s="3"/>
      <c r="B4120" s="116"/>
    </row>
    <row r="4121" spans="1:2" x14ac:dyDescent="0.25">
      <c r="A4121" s="3"/>
      <c r="B4121" s="116"/>
    </row>
    <row r="4122" spans="1:2" x14ac:dyDescent="0.25">
      <c r="A4122" s="3"/>
      <c r="B4122" s="116"/>
    </row>
    <row r="4123" spans="1:2" x14ac:dyDescent="0.25">
      <c r="A4123" s="3"/>
      <c r="B4123" s="116"/>
    </row>
    <row r="4124" spans="1:2" x14ac:dyDescent="0.25">
      <c r="A4124" s="3"/>
      <c r="B4124" s="116"/>
    </row>
    <row r="4125" spans="1:2" x14ac:dyDescent="0.25">
      <c r="A4125" s="3"/>
      <c r="B4125" s="116"/>
    </row>
    <row r="4126" spans="1:2" x14ac:dyDescent="0.25">
      <c r="A4126" s="3"/>
      <c r="B4126" s="116"/>
    </row>
    <row r="4127" spans="1:2" x14ac:dyDescent="0.25">
      <c r="A4127" s="3"/>
      <c r="B4127" s="116"/>
    </row>
    <row r="4128" spans="1:2" x14ac:dyDescent="0.25">
      <c r="A4128" s="3"/>
      <c r="B4128" s="116"/>
    </row>
    <row r="4129" spans="1:2" x14ac:dyDescent="0.25">
      <c r="A4129" s="3"/>
      <c r="B4129" s="116"/>
    </row>
    <row r="4130" spans="1:2" x14ac:dyDescent="0.25">
      <c r="A4130" s="3"/>
      <c r="B4130" s="116"/>
    </row>
    <row r="4131" spans="1:2" x14ac:dyDescent="0.25">
      <c r="A4131" s="3"/>
      <c r="B4131" s="116"/>
    </row>
    <row r="4132" spans="1:2" x14ac:dyDescent="0.25">
      <c r="A4132" s="3"/>
      <c r="B4132" s="116"/>
    </row>
    <row r="4133" spans="1:2" x14ac:dyDescent="0.25">
      <c r="A4133" s="3"/>
      <c r="B4133" s="116"/>
    </row>
    <row r="4134" spans="1:2" x14ac:dyDescent="0.25">
      <c r="A4134" s="3"/>
      <c r="B4134" s="116"/>
    </row>
    <row r="4135" spans="1:2" x14ac:dyDescent="0.25">
      <c r="A4135" s="3"/>
      <c r="B4135" s="116"/>
    </row>
    <row r="4136" spans="1:2" x14ac:dyDescent="0.25">
      <c r="A4136" s="3"/>
      <c r="B4136" s="116"/>
    </row>
    <row r="4137" spans="1:2" x14ac:dyDescent="0.25">
      <c r="A4137" s="3"/>
      <c r="B4137" s="116"/>
    </row>
    <row r="4138" spans="1:2" x14ac:dyDescent="0.25">
      <c r="A4138" s="3"/>
      <c r="B4138" s="116"/>
    </row>
    <row r="4139" spans="1:2" x14ac:dyDescent="0.25">
      <c r="A4139" s="3"/>
      <c r="B4139" s="116"/>
    </row>
    <row r="4140" spans="1:2" x14ac:dyDescent="0.25">
      <c r="A4140" s="3"/>
      <c r="B4140" s="116"/>
    </row>
    <row r="4141" spans="1:2" x14ac:dyDescent="0.25">
      <c r="A4141" s="3"/>
      <c r="B4141" s="116"/>
    </row>
    <row r="4142" spans="1:2" x14ac:dyDescent="0.25">
      <c r="A4142" s="3"/>
      <c r="B4142" s="116"/>
    </row>
    <row r="4143" spans="1:2" x14ac:dyDescent="0.25">
      <c r="A4143" s="3"/>
      <c r="B4143" s="116"/>
    </row>
    <row r="4144" spans="1:2" x14ac:dyDescent="0.25">
      <c r="A4144" s="3"/>
      <c r="B4144" s="116"/>
    </row>
    <row r="4145" spans="1:2" x14ac:dyDescent="0.25">
      <c r="A4145" s="3"/>
      <c r="B4145" s="116"/>
    </row>
    <row r="4146" spans="1:2" x14ac:dyDescent="0.25">
      <c r="A4146" s="3"/>
      <c r="B4146" s="116"/>
    </row>
    <row r="4147" spans="1:2" x14ac:dyDescent="0.25">
      <c r="A4147" s="3"/>
      <c r="B4147" s="116"/>
    </row>
    <row r="4148" spans="1:2" x14ac:dyDescent="0.25">
      <c r="A4148" s="3"/>
      <c r="B4148" s="116"/>
    </row>
    <row r="4149" spans="1:2" x14ac:dyDescent="0.25">
      <c r="A4149" s="3"/>
      <c r="B4149" s="116"/>
    </row>
    <row r="4150" spans="1:2" x14ac:dyDescent="0.25">
      <c r="A4150" s="3"/>
      <c r="B4150" s="116"/>
    </row>
    <row r="4151" spans="1:2" x14ac:dyDescent="0.25">
      <c r="A4151" s="3"/>
      <c r="B4151" s="116"/>
    </row>
    <row r="4152" spans="1:2" x14ac:dyDescent="0.25">
      <c r="A4152" s="3"/>
      <c r="B4152" s="116"/>
    </row>
    <row r="4153" spans="1:2" x14ac:dyDescent="0.25">
      <c r="A4153" s="3"/>
      <c r="B4153" s="116"/>
    </row>
    <row r="4154" spans="1:2" x14ac:dyDescent="0.25">
      <c r="A4154" s="3"/>
      <c r="B4154" s="116"/>
    </row>
    <row r="4155" spans="1:2" x14ac:dyDescent="0.25">
      <c r="A4155" s="3"/>
      <c r="B4155" s="116"/>
    </row>
    <row r="4156" spans="1:2" x14ac:dyDescent="0.25">
      <c r="A4156" s="3"/>
      <c r="B4156" s="116"/>
    </row>
    <row r="4157" spans="1:2" x14ac:dyDescent="0.25">
      <c r="A4157" s="3"/>
      <c r="B4157" s="116"/>
    </row>
    <row r="4158" spans="1:2" x14ac:dyDescent="0.25">
      <c r="A4158" s="3"/>
      <c r="B4158" s="116"/>
    </row>
    <row r="4159" spans="1:2" x14ac:dyDescent="0.25">
      <c r="A4159" s="3"/>
      <c r="B4159" s="116"/>
    </row>
    <row r="4160" spans="1:2" x14ac:dyDescent="0.25">
      <c r="A4160" s="3"/>
      <c r="B4160" s="116"/>
    </row>
    <row r="4161" spans="1:2" x14ac:dyDescent="0.25">
      <c r="A4161" s="3"/>
      <c r="B4161" s="116"/>
    </row>
    <row r="4162" spans="1:2" x14ac:dyDescent="0.25">
      <c r="A4162" s="3"/>
      <c r="B4162" s="116"/>
    </row>
    <row r="4163" spans="1:2" x14ac:dyDescent="0.25">
      <c r="A4163" s="3"/>
      <c r="B4163" s="116"/>
    </row>
    <row r="4164" spans="1:2" x14ac:dyDescent="0.25">
      <c r="A4164" s="3"/>
      <c r="B4164" s="116"/>
    </row>
    <row r="4165" spans="1:2" x14ac:dyDescent="0.25">
      <c r="A4165" s="3"/>
      <c r="B4165" s="116"/>
    </row>
    <row r="4166" spans="1:2" x14ac:dyDescent="0.25">
      <c r="A4166" s="3"/>
      <c r="B4166" s="116"/>
    </row>
    <row r="4167" spans="1:2" x14ac:dyDescent="0.25">
      <c r="A4167" s="3"/>
      <c r="B4167" s="116"/>
    </row>
    <row r="4168" spans="1:2" x14ac:dyDescent="0.25">
      <c r="A4168" s="3"/>
      <c r="B4168" s="116"/>
    </row>
    <row r="4169" spans="1:2" x14ac:dyDescent="0.25">
      <c r="A4169" s="3"/>
      <c r="B4169" s="116"/>
    </row>
    <row r="4170" spans="1:2" x14ac:dyDescent="0.25">
      <c r="A4170" s="3"/>
      <c r="B4170" s="116"/>
    </row>
    <row r="4171" spans="1:2" x14ac:dyDescent="0.25">
      <c r="A4171" s="3"/>
      <c r="B4171" s="116"/>
    </row>
    <row r="4172" spans="1:2" x14ac:dyDescent="0.25">
      <c r="A4172" s="3"/>
      <c r="B4172" s="116"/>
    </row>
    <row r="4173" spans="1:2" x14ac:dyDescent="0.25">
      <c r="A4173" s="3"/>
      <c r="B4173" s="116"/>
    </row>
    <row r="4174" spans="1:2" x14ac:dyDescent="0.25">
      <c r="A4174" s="3"/>
      <c r="B4174" s="116"/>
    </row>
    <row r="4175" spans="1:2" x14ac:dyDescent="0.25">
      <c r="A4175" s="3"/>
      <c r="B4175" s="116"/>
    </row>
    <row r="4176" spans="1:2" x14ac:dyDescent="0.25">
      <c r="A4176" s="3"/>
      <c r="B4176" s="116"/>
    </row>
    <row r="4177" spans="1:2" x14ac:dyDescent="0.25">
      <c r="A4177" s="3"/>
      <c r="B4177" s="116"/>
    </row>
    <row r="4178" spans="1:2" x14ac:dyDescent="0.25">
      <c r="A4178" s="3"/>
      <c r="B4178" s="116"/>
    </row>
    <row r="4179" spans="1:2" x14ac:dyDescent="0.25">
      <c r="A4179" s="3"/>
      <c r="B4179" s="116"/>
    </row>
    <row r="4180" spans="1:2" x14ac:dyDescent="0.25">
      <c r="A4180" s="3"/>
      <c r="B4180" s="116"/>
    </row>
    <row r="4181" spans="1:2" x14ac:dyDescent="0.25">
      <c r="A4181" s="3"/>
      <c r="B4181" s="116"/>
    </row>
    <row r="4182" spans="1:2" x14ac:dyDescent="0.25">
      <c r="A4182" s="3"/>
      <c r="B4182" s="116"/>
    </row>
    <row r="4183" spans="1:2" x14ac:dyDescent="0.25">
      <c r="A4183" s="3"/>
      <c r="B4183" s="116"/>
    </row>
    <row r="4184" spans="1:2" x14ac:dyDescent="0.25">
      <c r="A4184" s="3"/>
      <c r="B4184" s="116"/>
    </row>
    <row r="4185" spans="1:2" x14ac:dyDescent="0.25">
      <c r="A4185" s="3"/>
      <c r="B4185" s="116"/>
    </row>
    <row r="4186" spans="1:2" x14ac:dyDescent="0.25">
      <c r="A4186" s="3"/>
      <c r="B4186" s="116"/>
    </row>
    <row r="4187" spans="1:2" x14ac:dyDescent="0.25">
      <c r="A4187" s="3"/>
      <c r="B4187" s="116"/>
    </row>
    <row r="4188" spans="1:2" x14ac:dyDescent="0.25">
      <c r="A4188" s="3"/>
      <c r="B4188" s="116"/>
    </row>
    <row r="4189" spans="1:2" x14ac:dyDescent="0.25">
      <c r="A4189" s="3"/>
      <c r="B4189" s="116"/>
    </row>
    <row r="4190" spans="1:2" x14ac:dyDescent="0.25">
      <c r="A4190" s="3"/>
      <c r="B4190" s="116"/>
    </row>
    <row r="4191" spans="1:2" x14ac:dyDescent="0.25">
      <c r="A4191" s="3"/>
      <c r="B4191" s="116"/>
    </row>
    <row r="4192" spans="1:2" x14ac:dyDescent="0.25">
      <c r="A4192" s="3"/>
      <c r="B4192" s="116"/>
    </row>
    <row r="4193" spans="1:2" x14ac:dyDescent="0.25">
      <c r="A4193" s="3"/>
      <c r="B4193" s="116"/>
    </row>
    <row r="4194" spans="1:2" x14ac:dyDescent="0.25">
      <c r="A4194" s="3"/>
      <c r="B4194" s="116"/>
    </row>
    <row r="4195" spans="1:2" x14ac:dyDescent="0.25">
      <c r="A4195" s="3"/>
      <c r="B4195" s="116"/>
    </row>
    <row r="4196" spans="1:2" x14ac:dyDescent="0.25">
      <c r="A4196" s="3"/>
      <c r="B4196" s="116"/>
    </row>
    <row r="4197" spans="1:2" x14ac:dyDescent="0.25">
      <c r="A4197" s="3"/>
      <c r="B4197" s="116"/>
    </row>
    <row r="4198" spans="1:2" x14ac:dyDescent="0.25">
      <c r="A4198" s="3"/>
      <c r="B4198" s="116"/>
    </row>
    <row r="4199" spans="1:2" x14ac:dyDescent="0.25">
      <c r="A4199" s="3"/>
      <c r="B4199" s="116"/>
    </row>
    <row r="4200" spans="1:2" x14ac:dyDescent="0.25">
      <c r="A4200" s="3"/>
      <c r="B4200" s="116"/>
    </row>
    <row r="4201" spans="1:2" x14ac:dyDescent="0.25">
      <c r="A4201" s="3"/>
      <c r="B4201" s="116"/>
    </row>
    <row r="4202" spans="1:2" x14ac:dyDescent="0.25">
      <c r="A4202" s="3"/>
      <c r="B4202" s="116"/>
    </row>
    <row r="4203" spans="1:2" x14ac:dyDescent="0.25">
      <c r="A4203" s="3"/>
      <c r="B4203" s="116"/>
    </row>
    <row r="4204" spans="1:2" x14ac:dyDescent="0.25">
      <c r="A4204" s="3"/>
      <c r="B4204" s="116"/>
    </row>
    <row r="4205" spans="1:2" x14ac:dyDescent="0.25">
      <c r="A4205" s="3"/>
      <c r="B4205" s="116"/>
    </row>
    <row r="4206" spans="1:2" x14ac:dyDescent="0.25">
      <c r="A4206" s="3"/>
      <c r="B4206" s="116"/>
    </row>
    <row r="4207" spans="1:2" x14ac:dyDescent="0.25">
      <c r="A4207" s="3"/>
      <c r="B4207" s="116"/>
    </row>
    <row r="4208" spans="1:2" x14ac:dyDescent="0.25">
      <c r="A4208" s="3"/>
      <c r="B4208" s="116"/>
    </row>
    <row r="4209" spans="1:2" x14ac:dyDescent="0.25">
      <c r="A4209" s="3"/>
      <c r="B4209" s="116"/>
    </row>
    <row r="4210" spans="1:2" x14ac:dyDescent="0.25">
      <c r="A4210" s="3"/>
      <c r="B4210" s="116"/>
    </row>
    <row r="4211" spans="1:2" x14ac:dyDescent="0.25">
      <c r="A4211" s="3"/>
      <c r="B4211" s="116"/>
    </row>
    <row r="4212" spans="1:2" x14ac:dyDescent="0.25">
      <c r="A4212" s="3"/>
      <c r="B4212" s="116"/>
    </row>
    <row r="4213" spans="1:2" x14ac:dyDescent="0.25">
      <c r="A4213" s="3"/>
      <c r="B4213" s="116"/>
    </row>
    <row r="4214" spans="1:2" x14ac:dyDescent="0.25">
      <c r="A4214" s="3"/>
      <c r="B4214" s="116"/>
    </row>
    <row r="4215" spans="1:2" x14ac:dyDescent="0.25">
      <c r="A4215" s="3"/>
      <c r="B4215" s="116"/>
    </row>
    <row r="4216" spans="1:2" x14ac:dyDescent="0.25">
      <c r="A4216" s="3"/>
      <c r="B4216" s="116"/>
    </row>
    <row r="4217" spans="1:2" x14ac:dyDescent="0.25">
      <c r="A4217" s="3"/>
      <c r="B4217" s="116"/>
    </row>
    <row r="4218" spans="1:2" x14ac:dyDescent="0.25">
      <c r="A4218" s="3"/>
      <c r="B4218" s="116"/>
    </row>
    <row r="4219" spans="1:2" x14ac:dyDescent="0.25">
      <c r="A4219" s="3"/>
      <c r="B4219" s="116"/>
    </row>
    <row r="4220" spans="1:2" x14ac:dyDescent="0.25">
      <c r="A4220" s="3"/>
      <c r="B4220" s="116"/>
    </row>
    <row r="4221" spans="1:2" x14ac:dyDescent="0.25">
      <c r="A4221" s="3"/>
      <c r="B4221" s="116"/>
    </row>
    <row r="4222" spans="1:2" x14ac:dyDescent="0.25">
      <c r="A4222" s="3"/>
      <c r="B4222" s="116"/>
    </row>
    <row r="4223" spans="1:2" x14ac:dyDescent="0.25">
      <c r="A4223" s="3"/>
      <c r="B4223" s="116"/>
    </row>
    <row r="4224" spans="1:2" x14ac:dyDescent="0.25">
      <c r="A4224" s="3"/>
      <c r="B4224" s="116"/>
    </row>
    <row r="4225" spans="1:2" x14ac:dyDescent="0.25">
      <c r="A4225" s="3"/>
      <c r="B4225" s="116"/>
    </row>
    <row r="4226" spans="1:2" x14ac:dyDescent="0.25">
      <c r="A4226" s="3"/>
      <c r="B4226" s="116"/>
    </row>
    <row r="4227" spans="1:2" x14ac:dyDescent="0.25">
      <c r="A4227" s="3"/>
      <c r="B4227" s="116"/>
    </row>
    <row r="4228" spans="1:2" x14ac:dyDescent="0.25">
      <c r="A4228" s="3"/>
      <c r="B4228" s="116"/>
    </row>
    <row r="4229" spans="1:2" x14ac:dyDescent="0.25">
      <c r="A4229" s="3"/>
      <c r="B4229" s="116"/>
    </row>
    <row r="4230" spans="1:2" x14ac:dyDescent="0.25">
      <c r="A4230" s="3"/>
      <c r="B4230" s="116"/>
    </row>
    <row r="4231" spans="1:2" x14ac:dyDescent="0.25">
      <c r="A4231" s="3"/>
      <c r="B4231" s="116"/>
    </row>
    <row r="4232" spans="1:2" x14ac:dyDescent="0.25">
      <c r="A4232" s="3"/>
      <c r="B4232" s="116"/>
    </row>
    <row r="4233" spans="1:2" x14ac:dyDescent="0.25">
      <c r="A4233" s="3"/>
      <c r="B4233" s="116"/>
    </row>
    <row r="4234" spans="1:2" x14ac:dyDescent="0.25">
      <c r="A4234" s="3"/>
      <c r="B4234" s="116"/>
    </row>
    <row r="4235" spans="1:2" x14ac:dyDescent="0.25">
      <c r="A4235" s="3"/>
      <c r="B4235" s="116"/>
    </row>
    <row r="4236" spans="1:2" x14ac:dyDescent="0.25">
      <c r="A4236" s="3"/>
      <c r="B4236" s="116"/>
    </row>
    <row r="4237" spans="1:2" x14ac:dyDescent="0.25">
      <c r="A4237" s="3"/>
      <c r="B4237" s="116"/>
    </row>
    <row r="4238" spans="1:2" x14ac:dyDescent="0.25">
      <c r="A4238" s="3"/>
      <c r="B4238" s="116"/>
    </row>
    <row r="4239" spans="1:2" x14ac:dyDescent="0.25">
      <c r="A4239" s="3"/>
      <c r="B4239" s="116"/>
    </row>
    <row r="4240" spans="1:2" x14ac:dyDescent="0.25">
      <c r="A4240" s="3"/>
      <c r="B4240" s="116"/>
    </row>
    <row r="4241" spans="1:2" x14ac:dyDescent="0.25">
      <c r="A4241" s="3"/>
      <c r="B4241" s="116"/>
    </row>
    <row r="4242" spans="1:2" x14ac:dyDescent="0.25">
      <c r="A4242" s="3"/>
      <c r="B4242" s="116"/>
    </row>
    <row r="4243" spans="1:2" x14ac:dyDescent="0.25">
      <c r="A4243" s="3"/>
      <c r="B4243" s="116"/>
    </row>
    <row r="4244" spans="1:2" x14ac:dyDescent="0.25">
      <c r="A4244" s="3"/>
      <c r="B4244" s="116"/>
    </row>
    <row r="4245" spans="1:2" x14ac:dyDescent="0.25">
      <c r="A4245" s="3"/>
      <c r="B4245" s="116"/>
    </row>
    <row r="4246" spans="1:2" x14ac:dyDescent="0.25">
      <c r="A4246" s="3"/>
      <c r="B4246" s="116"/>
    </row>
    <row r="4247" spans="1:2" x14ac:dyDescent="0.25">
      <c r="A4247" s="3"/>
      <c r="B4247" s="116"/>
    </row>
    <row r="4248" spans="1:2" x14ac:dyDescent="0.25">
      <c r="A4248" s="3"/>
      <c r="B4248" s="116"/>
    </row>
    <row r="4249" spans="1:2" x14ac:dyDescent="0.25">
      <c r="A4249" s="3"/>
      <c r="B4249" s="116"/>
    </row>
    <row r="4250" spans="1:2" x14ac:dyDescent="0.25">
      <c r="A4250" s="3"/>
      <c r="B4250" s="116"/>
    </row>
    <row r="4251" spans="1:2" x14ac:dyDescent="0.25">
      <c r="A4251" s="3"/>
      <c r="B4251" s="116"/>
    </row>
    <row r="4252" spans="1:2" x14ac:dyDescent="0.25">
      <c r="A4252" s="3"/>
      <c r="B4252" s="116"/>
    </row>
    <row r="4253" spans="1:2" x14ac:dyDescent="0.25">
      <c r="A4253" s="3"/>
      <c r="B4253" s="116"/>
    </row>
    <row r="4254" spans="1:2" x14ac:dyDescent="0.25">
      <c r="A4254" s="3"/>
      <c r="B4254" s="116"/>
    </row>
    <row r="4255" spans="1:2" x14ac:dyDescent="0.25">
      <c r="A4255" s="3"/>
      <c r="B4255" s="116"/>
    </row>
    <row r="4256" spans="1:2" x14ac:dyDescent="0.25">
      <c r="A4256" s="3"/>
      <c r="B4256" s="116"/>
    </row>
    <row r="4257" spans="1:2" x14ac:dyDescent="0.25">
      <c r="A4257" s="3"/>
      <c r="B4257" s="116"/>
    </row>
    <row r="4258" spans="1:2" x14ac:dyDescent="0.25">
      <c r="A4258" s="3"/>
      <c r="B4258" s="116"/>
    </row>
    <row r="4259" spans="1:2" x14ac:dyDescent="0.25">
      <c r="A4259" s="3"/>
      <c r="B4259" s="116"/>
    </row>
    <row r="4260" spans="1:2" x14ac:dyDescent="0.25">
      <c r="A4260" s="3"/>
      <c r="B4260" s="116"/>
    </row>
    <row r="4261" spans="1:2" x14ac:dyDescent="0.25">
      <c r="A4261" s="3"/>
      <c r="B4261" s="116"/>
    </row>
    <row r="4262" spans="1:2" x14ac:dyDescent="0.25">
      <c r="A4262" s="3"/>
      <c r="B4262" s="116"/>
    </row>
    <row r="4263" spans="1:2" x14ac:dyDescent="0.25">
      <c r="A4263" s="3"/>
      <c r="B4263" s="116"/>
    </row>
    <row r="4264" spans="1:2" x14ac:dyDescent="0.25">
      <c r="A4264" s="3"/>
      <c r="B4264" s="116"/>
    </row>
    <row r="4265" spans="1:2" x14ac:dyDescent="0.25">
      <c r="A4265" s="3"/>
      <c r="B4265" s="116"/>
    </row>
    <row r="4266" spans="1:2" x14ac:dyDescent="0.25">
      <c r="A4266" s="3"/>
      <c r="B4266" s="116"/>
    </row>
    <row r="4267" spans="1:2" x14ac:dyDescent="0.25">
      <c r="A4267" s="3"/>
      <c r="B4267" s="116"/>
    </row>
    <row r="4268" spans="1:2" x14ac:dyDescent="0.25">
      <c r="A4268" s="3"/>
      <c r="B4268" s="116"/>
    </row>
    <row r="4269" spans="1:2" x14ac:dyDescent="0.25">
      <c r="A4269" s="3"/>
      <c r="B4269" s="116"/>
    </row>
    <row r="4270" spans="1:2" x14ac:dyDescent="0.25">
      <c r="A4270" s="3"/>
      <c r="B4270" s="116"/>
    </row>
    <row r="4271" spans="1:2" x14ac:dyDescent="0.25">
      <c r="A4271" s="3"/>
      <c r="B4271" s="116"/>
    </row>
    <row r="4272" spans="1:2" x14ac:dyDescent="0.25">
      <c r="A4272" s="3"/>
      <c r="B4272" s="116"/>
    </row>
    <row r="4273" spans="1:2" x14ac:dyDescent="0.25">
      <c r="A4273" s="3"/>
      <c r="B4273" s="116"/>
    </row>
    <row r="4274" spans="1:2" x14ac:dyDescent="0.25">
      <c r="A4274" s="3"/>
      <c r="B4274" s="116"/>
    </row>
    <row r="4275" spans="1:2" x14ac:dyDescent="0.25">
      <c r="A4275" s="3"/>
      <c r="B4275" s="116"/>
    </row>
    <row r="4276" spans="1:2" x14ac:dyDescent="0.25">
      <c r="A4276" s="3"/>
      <c r="B4276" s="116"/>
    </row>
    <row r="4277" spans="1:2" x14ac:dyDescent="0.25">
      <c r="A4277" s="3"/>
      <c r="B4277" s="116"/>
    </row>
    <row r="4278" spans="1:2" x14ac:dyDescent="0.25">
      <c r="A4278" s="3"/>
      <c r="B4278" s="116"/>
    </row>
    <row r="4279" spans="1:2" x14ac:dyDescent="0.25">
      <c r="A4279" s="3"/>
      <c r="B4279" s="116"/>
    </row>
    <row r="4280" spans="1:2" x14ac:dyDescent="0.25">
      <c r="A4280" s="3"/>
      <c r="B4280" s="116"/>
    </row>
    <row r="4281" spans="1:2" x14ac:dyDescent="0.25">
      <c r="A4281" s="3"/>
      <c r="B4281" s="116"/>
    </row>
    <row r="4282" spans="1:2" x14ac:dyDescent="0.25">
      <c r="A4282" s="3"/>
      <c r="B4282" s="116"/>
    </row>
    <row r="4283" spans="1:2" x14ac:dyDescent="0.25">
      <c r="A4283" s="3"/>
      <c r="B4283" s="116"/>
    </row>
    <row r="4284" spans="1:2" x14ac:dyDescent="0.25">
      <c r="A4284" s="3"/>
      <c r="B4284" s="116"/>
    </row>
    <row r="4285" spans="1:2" x14ac:dyDescent="0.25">
      <c r="A4285" s="3"/>
      <c r="B4285" s="116"/>
    </row>
    <row r="4286" spans="1:2" x14ac:dyDescent="0.25">
      <c r="A4286" s="3"/>
      <c r="B4286" s="116"/>
    </row>
    <row r="4287" spans="1:2" x14ac:dyDescent="0.25">
      <c r="A4287" s="3"/>
      <c r="B4287" s="116"/>
    </row>
    <row r="4288" spans="1:2" x14ac:dyDescent="0.25">
      <c r="A4288" s="3"/>
      <c r="B4288" s="116"/>
    </row>
    <row r="4289" spans="1:2" x14ac:dyDescent="0.25">
      <c r="A4289" s="3"/>
      <c r="B4289" s="116"/>
    </row>
    <row r="4290" spans="1:2" x14ac:dyDescent="0.25">
      <c r="A4290" s="3"/>
      <c r="B4290" s="116"/>
    </row>
    <row r="4291" spans="1:2" x14ac:dyDescent="0.25">
      <c r="A4291" s="3"/>
      <c r="B4291" s="116"/>
    </row>
    <row r="4292" spans="1:2" x14ac:dyDescent="0.25">
      <c r="A4292" s="3"/>
      <c r="B4292" s="116"/>
    </row>
    <row r="4293" spans="1:2" x14ac:dyDescent="0.25">
      <c r="A4293" s="3"/>
      <c r="B4293" s="116"/>
    </row>
    <row r="4294" spans="1:2" x14ac:dyDescent="0.25">
      <c r="A4294" s="3"/>
      <c r="B4294" s="116"/>
    </row>
    <row r="4295" spans="1:2" x14ac:dyDescent="0.25">
      <c r="A4295" s="3"/>
      <c r="B4295" s="116"/>
    </row>
    <row r="4296" spans="1:2" x14ac:dyDescent="0.25">
      <c r="A4296" s="3"/>
      <c r="B4296" s="116"/>
    </row>
    <row r="4297" spans="1:2" x14ac:dyDescent="0.25">
      <c r="A4297" s="3"/>
      <c r="B4297" s="116"/>
    </row>
    <row r="4298" spans="1:2" x14ac:dyDescent="0.25">
      <c r="A4298" s="3"/>
      <c r="B4298" s="116"/>
    </row>
    <row r="4299" spans="1:2" x14ac:dyDescent="0.25">
      <c r="A4299" s="3"/>
      <c r="B4299" s="116"/>
    </row>
    <row r="4300" spans="1:2" x14ac:dyDescent="0.25">
      <c r="A4300" s="3"/>
      <c r="B4300" s="116"/>
    </row>
    <row r="4301" spans="1:2" x14ac:dyDescent="0.25">
      <c r="A4301" s="3"/>
      <c r="B4301" s="116"/>
    </row>
    <row r="4302" spans="1:2" x14ac:dyDescent="0.25">
      <c r="A4302" s="3"/>
      <c r="B4302" s="116"/>
    </row>
    <row r="4303" spans="1:2" x14ac:dyDescent="0.25">
      <c r="A4303" s="3"/>
      <c r="B4303" s="116"/>
    </row>
    <row r="4304" spans="1:2" x14ac:dyDescent="0.25">
      <c r="A4304" s="3"/>
      <c r="B4304" s="116"/>
    </row>
    <row r="4305" spans="1:2" x14ac:dyDescent="0.25">
      <c r="A4305" s="3"/>
      <c r="B4305" s="116"/>
    </row>
    <row r="4306" spans="1:2" x14ac:dyDescent="0.25">
      <c r="A4306" s="3"/>
      <c r="B4306" s="116"/>
    </row>
    <row r="4307" spans="1:2" x14ac:dyDescent="0.25">
      <c r="A4307" s="3"/>
      <c r="B4307" s="116"/>
    </row>
    <row r="4308" spans="1:2" x14ac:dyDescent="0.25">
      <c r="A4308" s="3"/>
      <c r="B4308" s="116"/>
    </row>
    <row r="4309" spans="1:2" x14ac:dyDescent="0.25">
      <c r="A4309" s="3"/>
      <c r="B4309" s="116"/>
    </row>
    <row r="4310" spans="1:2" x14ac:dyDescent="0.25">
      <c r="A4310" s="3"/>
      <c r="B4310" s="116"/>
    </row>
    <row r="4311" spans="1:2" x14ac:dyDescent="0.25">
      <c r="A4311" s="3"/>
      <c r="B4311" s="116"/>
    </row>
    <row r="4312" spans="1:2" x14ac:dyDescent="0.25">
      <c r="A4312" s="3"/>
      <c r="B4312" s="116"/>
    </row>
    <row r="4313" spans="1:2" x14ac:dyDescent="0.25">
      <c r="A4313" s="3"/>
      <c r="B4313" s="116"/>
    </row>
    <row r="4314" spans="1:2" x14ac:dyDescent="0.25">
      <c r="A4314" s="3"/>
      <c r="B4314" s="116"/>
    </row>
    <row r="4315" spans="1:2" x14ac:dyDescent="0.25">
      <c r="A4315" s="3"/>
      <c r="B4315" s="116"/>
    </row>
    <row r="4316" spans="1:2" x14ac:dyDescent="0.25">
      <c r="A4316" s="3"/>
      <c r="B4316" s="116"/>
    </row>
    <row r="4317" spans="1:2" x14ac:dyDescent="0.25">
      <c r="A4317" s="3"/>
      <c r="B4317" s="116"/>
    </row>
    <row r="4318" spans="1:2" x14ac:dyDescent="0.25">
      <c r="A4318" s="3"/>
      <c r="B4318" s="116"/>
    </row>
    <row r="4319" spans="1:2" x14ac:dyDescent="0.25">
      <c r="A4319" s="3"/>
      <c r="B4319" s="116"/>
    </row>
    <row r="4320" spans="1:2" x14ac:dyDescent="0.25">
      <c r="A4320" s="3"/>
      <c r="B4320" s="116"/>
    </row>
    <row r="4321" spans="1:2" x14ac:dyDescent="0.25">
      <c r="A4321" s="3"/>
      <c r="B4321" s="116"/>
    </row>
    <row r="4322" spans="1:2" x14ac:dyDescent="0.25">
      <c r="A4322" s="3"/>
      <c r="B4322" s="116"/>
    </row>
    <row r="4323" spans="1:2" x14ac:dyDescent="0.25">
      <c r="A4323" s="3"/>
      <c r="B4323" s="116"/>
    </row>
    <row r="4324" spans="1:2" x14ac:dyDescent="0.25">
      <c r="A4324" s="3"/>
      <c r="B4324" s="116"/>
    </row>
    <row r="4325" spans="1:2" x14ac:dyDescent="0.25">
      <c r="A4325" s="3"/>
      <c r="B4325" s="116"/>
    </row>
    <row r="4326" spans="1:2" x14ac:dyDescent="0.25">
      <c r="A4326" s="3"/>
      <c r="B4326" s="116"/>
    </row>
    <row r="4327" spans="1:2" x14ac:dyDescent="0.25">
      <c r="A4327" s="3"/>
      <c r="B4327" s="116"/>
    </row>
    <row r="4328" spans="1:2" x14ac:dyDescent="0.25">
      <c r="A4328" s="3"/>
      <c r="B4328" s="116"/>
    </row>
    <row r="4329" spans="1:2" x14ac:dyDescent="0.25">
      <c r="A4329" s="3"/>
      <c r="B4329" s="116"/>
    </row>
    <row r="4330" spans="1:2" x14ac:dyDescent="0.25">
      <c r="A4330" s="3"/>
      <c r="B4330" s="116"/>
    </row>
    <row r="4331" spans="1:2" x14ac:dyDescent="0.25">
      <c r="A4331" s="3"/>
      <c r="B4331" s="116"/>
    </row>
    <row r="4332" spans="1:2" x14ac:dyDescent="0.25">
      <c r="A4332" s="3"/>
      <c r="B4332" s="116"/>
    </row>
    <row r="4333" spans="1:2" x14ac:dyDescent="0.25">
      <c r="A4333" s="3"/>
      <c r="B4333" s="116"/>
    </row>
    <row r="4334" spans="1:2" x14ac:dyDescent="0.25">
      <c r="A4334" s="3"/>
      <c r="B4334" s="116"/>
    </row>
    <row r="4335" spans="1:2" x14ac:dyDescent="0.25">
      <c r="A4335" s="3"/>
      <c r="B4335" s="116"/>
    </row>
    <row r="4336" spans="1:2" x14ac:dyDescent="0.25">
      <c r="A4336" s="3"/>
      <c r="B4336" s="116"/>
    </row>
    <row r="4337" spans="1:2" x14ac:dyDescent="0.25">
      <c r="A4337" s="3"/>
      <c r="B4337" s="116"/>
    </row>
    <row r="4338" spans="1:2" x14ac:dyDescent="0.25">
      <c r="A4338" s="3"/>
      <c r="B4338" s="116"/>
    </row>
    <row r="4339" spans="1:2" x14ac:dyDescent="0.25">
      <c r="A4339" s="3"/>
      <c r="B4339" s="116"/>
    </row>
    <row r="4340" spans="1:2" x14ac:dyDescent="0.25">
      <c r="A4340" s="3"/>
      <c r="B4340" s="116"/>
    </row>
    <row r="4341" spans="1:2" x14ac:dyDescent="0.25">
      <c r="A4341" s="3"/>
      <c r="B4341" s="116"/>
    </row>
    <row r="4342" spans="1:2" x14ac:dyDescent="0.25">
      <c r="A4342" s="3"/>
      <c r="B4342" s="116"/>
    </row>
    <row r="4343" spans="1:2" x14ac:dyDescent="0.25">
      <c r="A4343" s="3"/>
      <c r="B4343" s="116"/>
    </row>
    <row r="4344" spans="1:2" x14ac:dyDescent="0.25">
      <c r="A4344" s="3"/>
      <c r="B4344" s="116"/>
    </row>
    <row r="4345" spans="1:2" x14ac:dyDescent="0.25">
      <c r="A4345" s="3"/>
      <c r="B4345" s="116"/>
    </row>
    <row r="4346" spans="1:2" x14ac:dyDescent="0.25">
      <c r="A4346" s="3"/>
      <c r="B4346" s="116"/>
    </row>
    <row r="4347" spans="1:2" x14ac:dyDescent="0.25">
      <c r="A4347" s="3"/>
      <c r="B4347" s="116"/>
    </row>
    <row r="4348" spans="1:2" x14ac:dyDescent="0.25">
      <c r="A4348" s="3"/>
      <c r="B4348" s="116"/>
    </row>
    <row r="4349" spans="1:2" x14ac:dyDescent="0.25">
      <c r="A4349" s="3"/>
      <c r="B4349" s="116"/>
    </row>
    <row r="4350" spans="1:2" x14ac:dyDescent="0.25">
      <c r="A4350" s="3"/>
      <c r="B4350" s="116"/>
    </row>
    <row r="4351" spans="1:2" x14ac:dyDescent="0.25">
      <c r="A4351" s="3"/>
      <c r="B4351" s="116"/>
    </row>
    <row r="4352" spans="1:2" x14ac:dyDescent="0.25">
      <c r="A4352" s="3"/>
      <c r="B4352" s="116"/>
    </row>
    <row r="4353" spans="1:2" x14ac:dyDescent="0.25">
      <c r="A4353" s="3"/>
      <c r="B4353" s="116"/>
    </row>
    <row r="4354" spans="1:2" x14ac:dyDescent="0.25">
      <c r="A4354" s="3"/>
      <c r="B4354" s="116"/>
    </row>
    <row r="4355" spans="1:2" x14ac:dyDescent="0.25">
      <c r="A4355" s="3"/>
      <c r="B4355" s="116"/>
    </row>
    <row r="4356" spans="1:2" x14ac:dyDescent="0.25">
      <c r="A4356" s="3"/>
      <c r="B4356" s="116"/>
    </row>
    <row r="4357" spans="1:2" x14ac:dyDescent="0.25">
      <c r="A4357" s="3"/>
      <c r="B4357" s="116"/>
    </row>
    <row r="4358" spans="1:2" x14ac:dyDescent="0.25">
      <c r="A4358" s="3"/>
      <c r="B4358" s="116"/>
    </row>
    <row r="4359" spans="1:2" x14ac:dyDescent="0.25">
      <c r="A4359" s="3"/>
      <c r="B4359" s="116"/>
    </row>
    <row r="4360" spans="1:2" x14ac:dyDescent="0.25">
      <c r="A4360" s="3"/>
      <c r="B4360" s="116"/>
    </row>
    <row r="4361" spans="1:2" x14ac:dyDescent="0.25">
      <c r="A4361" s="3"/>
      <c r="B4361" s="116"/>
    </row>
    <row r="4362" spans="1:2" x14ac:dyDescent="0.25">
      <c r="A4362" s="3"/>
      <c r="B4362" s="116"/>
    </row>
    <row r="4363" spans="1:2" x14ac:dyDescent="0.25">
      <c r="A4363" s="3"/>
      <c r="B4363" s="116"/>
    </row>
    <row r="4364" spans="1:2" x14ac:dyDescent="0.25">
      <c r="A4364" s="3"/>
      <c r="B4364" s="116"/>
    </row>
    <row r="4365" spans="1:2" x14ac:dyDescent="0.25">
      <c r="A4365" s="3"/>
      <c r="B4365" s="116"/>
    </row>
    <row r="4366" spans="1:2" x14ac:dyDescent="0.25">
      <c r="A4366" s="3"/>
      <c r="B4366" s="116"/>
    </row>
    <row r="4367" spans="1:2" x14ac:dyDescent="0.25">
      <c r="A4367" s="3"/>
      <c r="B4367" s="116"/>
    </row>
    <row r="4368" spans="1:2" x14ac:dyDescent="0.25">
      <c r="A4368" s="3"/>
      <c r="B4368" s="116"/>
    </row>
    <row r="4369" spans="1:2" x14ac:dyDescent="0.25">
      <c r="A4369" s="3"/>
      <c r="B4369" s="116"/>
    </row>
    <row r="4370" spans="1:2" x14ac:dyDescent="0.25">
      <c r="A4370" s="3"/>
      <c r="B4370" s="116"/>
    </row>
    <row r="4371" spans="1:2" x14ac:dyDescent="0.25">
      <c r="A4371" s="3"/>
      <c r="B4371" s="116"/>
    </row>
    <row r="4372" spans="1:2" x14ac:dyDescent="0.25">
      <c r="A4372" s="3"/>
      <c r="B4372" s="116"/>
    </row>
    <row r="4373" spans="1:2" x14ac:dyDescent="0.25">
      <c r="A4373" s="3"/>
      <c r="B4373" s="116"/>
    </row>
    <row r="4374" spans="1:2" x14ac:dyDescent="0.25">
      <c r="A4374" s="3"/>
      <c r="B4374" s="116"/>
    </row>
    <row r="4375" spans="1:2" x14ac:dyDescent="0.25">
      <c r="A4375" s="3"/>
      <c r="B4375" s="116"/>
    </row>
    <row r="4376" spans="1:2" x14ac:dyDescent="0.25">
      <c r="A4376" s="3"/>
      <c r="B4376" s="116"/>
    </row>
    <row r="4377" spans="1:2" x14ac:dyDescent="0.25">
      <c r="A4377" s="3"/>
      <c r="B4377" s="116"/>
    </row>
    <row r="4378" spans="1:2" x14ac:dyDescent="0.25">
      <c r="A4378" s="3"/>
      <c r="B4378" s="116"/>
    </row>
    <row r="4379" spans="1:2" x14ac:dyDescent="0.25">
      <c r="A4379" s="3"/>
      <c r="B4379" s="116"/>
    </row>
    <row r="4380" spans="1:2" x14ac:dyDescent="0.25">
      <c r="A4380" s="3"/>
      <c r="B4380" s="116"/>
    </row>
    <row r="4381" spans="1:2" x14ac:dyDescent="0.25">
      <c r="A4381" s="3"/>
      <c r="B4381" s="116"/>
    </row>
    <row r="4382" spans="1:2" x14ac:dyDescent="0.25">
      <c r="A4382" s="3"/>
      <c r="B4382" s="116"/>
    </row>
    <row r="4383" spans="1:2" x14ac:dyDescent="0.25">
      <c r="A4383" s="3"/>
      <c r="B4383" s="116"/>
    </row>
    <row r="4384" spans="1:2" x14ac:dyDescent="0.25">
      <c r="A4384" s="3"/>
      <c r="B4384" s="116"/>
    </row>
    <row r="4385" spans="1:2" x14ac:dyDescent="0.25">
      <c r="A4385" s="3"/>
      <c r="B4385" s="116"/>
    </row>
    <row r="4386" spans="1:2" x14ac:dyDescent="0.25">
      <c r="A4386" s="3"/>
      <c r="B4386" s="116"/>
    </row>
    <row r="4387" spans="1:2" x14ac:dyDescent="0.25">
      <c r="A4387" s="3"/>
      <c r="B4387" s="116"/>
    </row>
    <row r="4388" spans="1:2" x14ac:dyDescent="0.25">
      <c r="A4388" s="3"/>
      <c r="B4388" s="116"/>
    </row>
    <row r="4389" spans="1:2" x14ac:dyDescent="0.25">
      <c r="A4389" s="3"/>
      <c r="B4389" s="116"/>
    </row>
    <row r="4390" spans="1:2" x14ac:dyDescent="0.25">
      <c r="A4390" s="3"/>
      <c r="B4390" s="116"/>
    </row>
    <row r="4391" spans="1:2" x14ac:dyDescent="0.25">
      <c r="A4391" s="3"/>
      <c r="B4391" s="116"/>
    </row>
    <row r="4392" spans="1:2" x14ac:dyDescent="0.25">
      <c r="A4392" s="3"/>
      <c r="B4392" s="116"/>
    </row>
    <row r="4393" spans="1:2" x14ac:dyDescent="0.25">
      <c r="A4393" s="3"/>
      <c r="B4393" s="116"/>
    </row>
    <row r="4394" spans="1:2" x14ac:dyDescent="0.25">
      <c r="A4394" s="3"/>
      <c r="B4394" s="116"/>
    </row>
    <row r="4395" spans="1:2" x14ac:dyDescent="0.25">
      <c r="A4395" s="3"/>
      <c r="B4395" s="116"/>
    </row>
    <row r="4396" spans="1:2" x14ac:dyDescent="0.25">
      <c r="A4396" s="3"/>
      <c r="B4396" s="116"/>
    </row>
    <row r="4397" spans="1:2" x14ac:dyDescent="0.25">
      <c r="A4397" s="3"/>
      <c r="B4397" s="116"/>
    </row>
    <row r="4398" spans="1:2" x14ac:dyDescent="0.25">
      <c r="A4398" s="3"/>
      <c r="B4398" s="116"/>
    </row>
    <row r="4399" spans="1:2" x14ac:dyDescent="0.25">
      <c r="A4399" s="3"/>
      <c r="B4399" s="116"/>
    </row>
    <row r="4400" spans="1:2" x14ac:dyDescent="0.25">
      <c r="A4400" s="3"/>
      <c r="B4400" s="116"/>
    </row>
    <row r="4401" spans="1:2" x14ac:dyDescent="0.25">
      <c r="A4401" s="3"/>
      <c r="B4401" s="116"/>
    </row>
    <row r="4402" spans="1:2" x14ac:dyDescent="0.25">
      <c r="A4402" s="3"/>
      <c r="B4402" s="116"/>
    </row>
    <row r="4403" spans="1:2" x14ac:dyDescent="0.25">
      <c r="A4403" s="3"/>
      <c r="B4403" s="116"/>
    </row>
    <row r="4404" spans="1:2" x14ac:dyDescent="0.25">
      <c r="A4404" s="3"/>
      <c r="B4404" s="116"/>
    </row>
    <row r="4405" spans="1:2" x14ac:dyDescent="0.25">
      <c r="A4405" s="3"/>
      <c r="B4405" s="116"/>
    </row>
    <row r="4406" spans="1:2" x14ac:dyDescent="0.25">
      <c r="A4406" s="3"/>
      <c r="B4406" s="116"/>
    </row>
    <row r="4407" spans="1:2" x14ac:dyDescent="0.25">
      <c r="A4407" s="3"/>
      <c r="B4407" s="116"/>
    </row>
    <row r="4408" spans="1:2" x14ac:dyDescent="0.25">
      <c r="A4408" s="3"/>
      <c r="B4408" s="116"/>
    </row>
    <row r="4409" spans="1:2" x14ac:dyDescent="0.25">
      <c r="A4409" s="3"/>
      <c r="B4409" s="116"/>
    </row>
    <row r="4410" spans="1:2" x14ac:dyDescent="0.25">
      <c r="A4410" s="3"/>
      <c r="B4410" s="116"/>
    </row>
    <row r="4411" spans="1:2" x14ac:dyDescent="0.25">
      <c r="A4411" s="3"/>
      <c r="B4411" s="116"/>
    </row>
    <row r="4412" spans="1:2" x14ac:dyDescent="0.25">
      <c r="A4412" s="3"/>
      <c r="B4412" s="116"/>
    </row>
    <row r="4413" spans="1:2" x14ac:dyDescent="0.25">
      <c r="A4413" s="3"/>
      <c r="B4413" s="116"/>
    </row>
    <row r="4414" spans="1:2" x14ac:dyDescent="0.25">
      <c r="A4414" s="3"/>
      <c r="B4414" s="116"/>
    </row>
    <row r="4415" spans="1:2" x14ac:dyDescent="0.25">
      <c r="A4415" s="3"/>
      <c r="B4415" s="116"/>
    </row>
    <row r="4416" spans="1:2" x14ac:dyDescent="0.25">
      <c r="A4416" s="3"/>
      <c r="B4416" s="116"/>
    </row>
    <row r="4417" spans="1:2" x14ac:dyDescent="0.25">
      <c r="A4417" s="3"/>
      <c r="B4417" s="116"/>
    </row>
    <row r="4418" spans="1:2" x14ac:dyDescent="0.25">
      <c r="A4418" s="3"/>
      <c r="B4418" s="116"/>
    </row>
    <row r="4419" spans="1:2" x14ac:dyDescent="0.25">
      <c r="A4419" s="3"/>
      <c r="B4419" s="116"/>
    </row>
    <row r="4420" spans="1:2" x14ac:dyDescent="0.25">
      <c r="A4420" s="3"/>
      <c r="B4420" s="116"/>
    </row>
    <row r="4421" spans="1:2" x14ac:dyDescent="0.25">
      <c r="A4421" s="3"/>
      <c r="B4421" s="116"/>
    </row>
    <row r="4422" spans="1:2" x14ac:dyDescent="0.25">
      <c r="A4422" s="3"/>
      <c r="B4422" s="116"/>
    </row>
    <row r="4423" spans="1:2" x14ac:dyDescent="0.25">
      <c r="A4423" s="3"/>
      <c r="B4423" s="116"/>
    </row>
    <row r="4424" spans="1:2" x14ac:dyDescent="0.25">
      <c r="A4424" s="3"/>
      <c r="B4424" s="116"/>
    </row>
    <row r="4425" spans="1:2" x14ac:dyDescent="0.25">
      <c r="A4425" s="3"/>
      <c r="B4425" s="116"/>
    </row>
    <row r="4426" spans="1:2" x14ac:dyDescent="0.25">
      <c r="A4426" s="3"/>
      <c r="B4426" s="116"/>
    </row>
    <row r="4427" spans="1:2" x14ac:dyDescent="0.25">
      <c r="A4427" s="3"/>
      <c r="B4427" s="116"/>
    </row>
    <row r="4428" spans="1:2" x14ac:dyDescent="0.25">
      <c r="A4428" s="3"/>
      <c r="B4428" s="116"/>
    </row>
    <row r="4429" spans="1:2" x14ac:dyDescent="0.25">
      <c r="A4429" s="3"/>
      <c r="B4429" s="116"/>
    </row>
    <row r="4430" spans="1:2" x14ac:dyDescent="0.25">
      <c r="A4430" s="3"/>
      <c r="B4430" s="116"/>
    </row>
    <row r="4431" spans="1:2" x14ac:dyDescent="0.25">
      <c r="A4431" s="3"/>
      <c r="B4431" s="116"/>
    </row>
    <row r="4432" spans="1:2" x14ac:dyDescent="0.25">
      <c r="A4432" s="3"/>
      <c r="B4432" s="116"/>
    </row>
    <row r="4433" spans="1:2" x14ac:dyDescent="0.25">
      <c r="A4433" s="3"/>
      <c r="B4433" s="116"/>
    </row>
    <row r="4434" spans="1:2" x14ac:dyDescent="0.25">
      <c r="A4434" s="3"/>
      <c r="B4434" s="116"/>
    </row>
    <row r="4435" spans="1:2" x14ac:dyDescent="0.25">
      <c r="A4435" s="3"/>
      <c r="B4435" s="116"/>
    </row>
    <row r="4436" spans="1:2" x14ac:dyDescent="0.25">
      <c r="A4436" s="3"/>
      <c r="B4436" s="116"/>
    </row>
    <row r="4437" spans="1:2" x14ac:dyDescent="0.25">
      <c r="A4437" s="3"/>
      <c r="B4437" s="116"/>
    </row>
    <row r="4438" spans="1:2" x14ac:dyDescent="0.25">
      <c r="A4438" s="3"/>
      <c r="B4438" s="116"/>
    </row>
    <row r="4439" spans="1:2" x14ac:dyDescent="0.25">
      <c r="A4439" s="3"/>
      <c r="B4439" s="116"/>
    </row>
    <row r="4440" spans="1:2" x14ac:dyDescent="0.25">
      <c r="A4440" s="3"/>
      <c r="B4440" s="116"/>
    </row>
    <row r="4441" spans="1:2" x14ac:dyDescent="0.25">
      <c r="A4441" s="3"/>
      <c r="B4441" s="116"/>
    </row>
    <row r="4442" spans="1:2" x14ac:dyDescent="0.25">
      <c r="A4442" s="3"/>
      <c r="B4442" s="116"/>
    </row>
    <row r="4443" spans="1:2" x14ac:dyDescent="0.25">
      <c r="A4443" s="3"/>
      <c r="B4443" s="116"/>
    </row>
    <row r="4444" spans="1:2" x14ac:dyDescent="0.25">
      <c r="A4444" s="3"/>
      <c r="B4444" s="116"/>
    </row>
    <row r="4445" spans="1:2" x14ac:dyDescent="0.25">
      <c r="A4445" s="3"/>
      <c r="B4445" s="116"/>
    </row>
    <row r="4446" spans="1:2" x14ac:dyDescent="0.25">
      <c r="A4446" s="3"/>
      <c r="B4446" s="116"/>
    </row>
    <row r="4447" spans="1:2" x14ac:dyDescent="0.25">
      <c r="A4447" s="3"/>
      <c r="B4447" s="116"/>
    </row>
    <row r="4448" spans="1:2" x14ac:dyDescent="0.25">
      <c r="A4448" s="3"/>
      <c r="B4448" s="116"/>
    </row>
    <row r="4449" spans="1:2" x14ac:dyDescent="0.25">
      <c r="A4449" s="3"/>
      <c r="B4449" s="116"/>
    </row>
    <row r="4450" spans="1:2" x14ac:dyDescent="0.25">
      <c r="A4450" s="3"/>
      <c r="B4450" s="116"/>
    </row>
    <row r="4451" spans="1:2" x14ac:dyDescent="0.25">
      <c r="A4451" s="3"/>
      <c r="B4451" s="116"/>
    </row>
    <row r="4452" spans="1:2" x14ac:dyDescent="0.25">
      <c r="A4452" s="3"/>
      <c r="B4452" s="116"/>
    </row>
    <row r="4453" spans="1:2" x14ac:dyDescent="0.25">
      <c r="A4453" s="3"/>
      <c r="B4453" s="116"/>
    </row>
    <row r="4454" spans="1:2" x14ac:dyDescent="0.25">
      <c r="A4454" s="3"/>
      <c r="B4454" s="116"/>
    </row>
    <row r="4455" spans="1:2" x14ac:dyDescent="0.25">
      <c r="A4455" s="3"/>
      <c r="B4455" s="116"/>
    </row>
    <row r="4456" spans="1:2" x14ac:dyDescent="0.25">
      <c r="A4456" s="3"/>
      <c r="B4456" s="116"/>
    </row>
    <row r="4457" spans="1:2" x14ac:dyDescent="0.25">
      <c r="A4457" s="3"/>
      <c r="B4457" s="116"/>
    </row>
    <row r="4458" spans="1:2" x14ac:dyDescent="0.25">
      <c r="A4458" s="3"/>
      <c r="B4458" s="116"/>
    </row>
    <row r="4459" spans="1:2" x14ac:dyDescent="0.25">
      <c r="A4459" s="3"/>
      <c r="B4459" s="116"/>
    </row>
    <row r="4460" spans="1:2" x14ac:dyDescent="0.25">
      <c r="A4460" s="3"/>
      <c r="B4460" s="116"/>
    </row>
    <row r="4461" spans="1:2" x14ac:dyDescent="0.25">
      <c r="A4461" s="3"/>
      <c r="B4461" s="116"/>
    </row>
    <row r="4462" spans="1:2" x14ac:dyDescent="0.25">
      <c r="A4462" s="3"/>
      <c r="B4462" s="116"/>
    </row>
    <row r="4463" spans="1:2" x14ac:dyDescent="0.25">
      <c r="A4463" s="3"/>
      <c r="B4463" s="116"/>
    </row>
    <row r="4464" spans="1:2" x14ac:dyDescent="0.25">
      <c r="A4464" s="3"/>
      <c r="B4464" s="116"/>
    </row>
    <row r="4465" spans="1:2" x14ac:dyDescent="0.25">
      <c r="A4465" s="3"/>
      <c r="B4465" s="116"/>
    </row>
    <row r="4466" spans="1:2" x14ac:dyDescent="0.25">
      <c r="A4466" s="3"/>
      <c r="B4466" s="116"/>
    </row>
    <row r="4467" spans="1:2" x14ac:dyDescent="0.25">
      <c r="A4467" s="3"/>
      <c r="B4467" s="116"/>
    </row>
    <row r="4468" spans="1:2" x14ac:dyDescent="0.25">
      <c r="A4468" s="3"/>
      <c r="B4468" s="116"/>
    </row>
    <row r="4469" spans="1:2" x14ac:dyDescent="0.25">
      <c r="A4469" s="3"/>
      <c r="B4469" s="116"/>
    </row>
    <row r="4470" spans="1:2" x14ac:dyDescent="0.25">
      <c r="A4470" s="3"/>
      <c r="B4470" s="116"/>
    </row>
    <row r="4471" spans="1:2" x14ac:dyDescent="0.25">
      <c r="A4471" s="3"/>
      <c r="B4471" s="116"/>
    </row>
    <row r="4472" spans="1:2" x14ac:dyDescent="0.25">
      <c r="A4472" s="3"/>
      <c r="B4472" s="116"/>
    </row>
    <row r="4473" spans="1:2" x14ac:dyDescent="0.25">
      <c r="A4473" s="3"/>
      <c r="B4473" s="116"/>
    </row>
    <row r="4474" spans="1:2" x14ac:dyDescent="0.25">
      <c r="A4474" s="3"/>
      <c r="B4474" s="116"/>
    </row>
    <row r="4475" spans="1:2" x14ac:dyDescent="0.25">
      <c r="A4475" s="3"/>
      <c r="B4475" s="116"/>
    </row>
    <row r="4476" spans="1:2" x14ac:dyDescent="0.25">
      <c r="A4476" s="3"/>
      <c r="B4476" s="116"/>
    </row>
    <row r="4477" spans="1:2" x14ac:dyDescent="0.25">
      <c r="A4477" s="3"/>
      <c r="B4477" s="116"/>
    </row>
    <row r="4478" spans="1:2" x14ac:dyDescent="0.25">
      <c r="A4478" s="3"/>
      <c r="B4478" s="116"/>
    </row>
    <row r="4479" spans="1:2" x14ac:dyDescent="0.25">
      <c r="A4479" s="3"/>
      <c r="B4479" s="116"/>
    </row>
    <row r="4480" spans="1:2" x14ac:dyDescent="0.25">
      <c r="A4480" s="3"/>
      <c r="B4480" s="116"/>
    </row>
    <row r="4481" spans="1:2" x14ac:dyDescent="0.25">
      <c r="A4481" s="3"/>
      <c r="B4481" s="116"/>
    </row>
    <row r="4482" spans="1:2" x14ac:dyDescent="0.25">
      <c r="A4482" s="3"/>
      <c r="B4482" s="116"/>
    </row>
    <row r="4483" spans="1:2" x14ac:dyDescent="0.25">
      <c r="A4483" s="3"/>
      <c r="B4483" s="116"/>
    </row>
    <row r="4484" spans="1:2" x14ac:dyDescent="0.25">
      <c r="A4484" s="3"/>
      <c r="B4484" s="116"/>
    </row>
    <row r="4485" spans="1:2" x14ac:dyDescent="0.25">
      <c r="A4485" s="3"/>
      <c r="B4485" s="116"/>
    </row>
    <row r="4486" spans="1:2" x14ac:dyDescent="0.25">
      <c r="A4486" s="3"/>
      <c r="B4486" s="116"/>
    </row>
    <row r="4487" spans="1:2" x14ac:dyDescent="0.25">
      <c r="A4487" s="3"/>
      <c r="B4487" s="116"/>
    </row>
    <row r="4488" spans="1:2" x14ac:dyDescent="0.25">
      <c r="A4488" s="3"/>
      <c r="B4488" s="116"/>
    </row>
    <row r="4489" spans="1:2" x14ac:dyDescent="0.25">
      <c r="A4489" s="3"/>
      <c r="B4489" s="116"/>
    </row>
    <row r="4490" spans="1:2" x14ac:dyDescent="0.25">
      <c r="A4490" s="3"/>
      <c r="B4490" s="116"/>
    </row>
    <row r="4491" spans="1:2" x14ac:dyDescent="0.25">
      <c r="A4491" s="3"/>
      <c r="B4491" s="116"/>
    </row>
    <row r="4492" spans="1:2" x14ac:dyDescent="0.25">
      <c r="A4492" s="3"/>
      <c r="B4492" s="116"/>
    </row>
    <row r="4493" spans="1:2" x14ac:dyDescent="0.25">
      <c r="A4493" s="3"/>
      <c r="B4493" s="116"/>
    </row>
    <row r="4494" spans="1:2" x14ac:dyDescent="0.25">
      <c r="A4494" s="3"/>
      <c r="B4494" s="116"/>
    </row>
    <row r="4495" spans="1:2" x14ac:dyDescent="0.25">
      <c r="A4495" s="3"/>
      <c r="B4495" s="116"/>
    </row>
    <row r="4496" spans="1:2" x14ac:dyDescent="0.25">
      <c r="A4496" s="3"/>
      <c r="B4496" s="116"/>
    </row>
    <row r="4497" spans="1:2" x14ac:dyDescent="0.25">
      <c r="A4497" s="3"/>
      <c r="B4497" s="116"/>
    </row>
    <row r="4498" spans="1:2" x14ac:dyDescent="0.25">
      <c r="A4498" s="3"/>
      <c r="B4498" s="116"/>
    </row>
    <row r="4499" spans="1:2" x14ac:dyDescent="0.25">
      <c r="A4499" s="3"/>
      <c r="B4499" s="116"/>
    </row>
    <row r="4500" spans="1:2" x14ac:dyDescent="0.25">
      <c r="A4500" s="3"/>
      <c r="B4500" s="116"/>
    </row>
    <row r="4501" spans="1:2" x14ac:dyDescent="0.25">
      <c r="A4501" s="3"/>
      <c r="B4501" s="116"/>
    </row>
    <row r="4502" spans="1:2" x14ac:dyDescent="0.25">
      <c r="A4502" s="3"/>
      <c r="B4502" s="116"/>
    </row>
    <row r="4503" spans="1:2" x14ac:dyDescent="0.25">
      <c r="A4503" s="3"/>
      <c r="B4503" s="116"/>
    </row>
    <row r="4504" spans="1:2" x14ac:dyDescent="0.25">
      <c r="A4504" s="3"/>
      <c r="B4504" s="116"/>
    </row>
    <row r="4505" spans="1:2" x14ac:dyDescent="0.25">
      <c r="A4505" s="3"/>
      <c r="B4505" s="116"/>
    </row>
    <row r="4506" spans="1:2" x14ac:dyDescent="0.25">
      <c r="A4506" s="3"/>
      <c r="B4506" s="116"/>
    </row>
    <row r="4507" spans="1:2" x14ac:dyDescent="0.25">
      <c r="A4507" s="3"/>
      <c r="B4507" s="116"/>
    </row>
    <row r="4508" spans="1:2" x14ac:dyDescent="0.25">
      <c r="A4508" s="3"/>
      <c r="B4508" s="116"/>
    </row>
    <row r="4509" spans="1:2" x14ac:dyDescent="0.25">
      <c r="A4509" s="3"/>
      <c r="B4509" s="116"/>
    </row>
    <row r="4510" spans="1:2" x14ac:dyDescent="0.25">
      <c r="A4510" s="3"/>
      <c r="B4510" s="116"/>
    </row>
    <row r="4511" spans="1:2" x14ac:dyDescent="0.25">
      <c r="A4511" s="3"/>
      <c r="B4511" s="116"/>
    </row>
    <row r="4512" spans="1:2" x14ac:dyDescent="0.25">
      <c r="A4512" s="3"/>
      <c r="B4512" s="116"/>
    </row>
    <row r="4513" spans="1:2" x14ac:dyDescent="0.25">
      <c r="A4513" s="3"/>
      <c r="B4513" s="116"/>
    </row>
    <row r="4514" spans="1:2" x14ac:dyDescent="0.25">
      <c r="A4514" s="3"/>
      <c r="B4514" s="116"/>
    </row>
    <row r="4515" spans="1:2" x14ac:dyDescent="0.25">
      <c r="A4515" s="3"/>
      <c r="B4515" s="116"/>
    </row>
    <row r="4516" spans="1:2" x14ac:dyDescent="0.25">
      <c r="A4516" s="3"/>
      <c r="B4516" s="116"/>
    </row>
    <row r="4517" spans="1:2" x14ac:dyDescent="0.25">
      <c r="A4517" s="3"/>
      <c r="B4517" s="116"/>
    </row>
    <row r="4518" spans="1:2" x14ac:dyDescent="0.25">
      <c r="A4518" s="3"/>
      <c r="B4518" s="116"/>
    </row>
    <row r="4519" spans="1:2" x14ac:dyDescent="0.25">
      <c r="A4519" s="3"/>
      <c r="B4519" s="116"/>
    </row>
    <row r="4520" spans="1:2" x14ac:dyDescent="0.25">
      <c r="A4520" s="3"/>
      <c r="B4520" s="116"/>
    </row>
    <row r="4521" spans="1:2" x14ac:dyDescent="0.25">
      <c r="A4521" s="3"/>
      <c r="B4521" s="116"/>
    </row>
    <row r="4522" spans="1:2" x14ac:dyDescent="0.25">
      <c r="A4522" s="3"/>
      <c r="B4522" s="116"/>
    </row>
    <row r="4523" spans="1:2" x14ac:dyDescent="0.25">
      <c r="A4523" s="3"/>
      <c r="B4523" s="116"/>
    </row>
    <row r="4524" spans="1:2" x14ac:dyDescent="0.25">
      <c r="A4524" s="3"/>
      <c r="B4524" s="116"/>
    </row>
    <row r="4525" spans="1:2" x14ac:dyDescent="0.25">
      <c r="A4525" s="3"/>
      <c r="B4525" s="116"/>
    </row>
    <row r="4526" spans="1:2" x14ac:dyDescent="0.25">
      <c r="A4526" s="3"/>
      <c r="B4526" s="116"/>
    </row>
    <row r="4527" spans="1:2" x14ac:dyDescent="0.25">
      <c r="A4527" s="3"/>
      <c r="B4527" s="116"/>
    </row>
    <row r="4528" spans="1:2" x14ac:dyDescent="0.25">
      <c r="A4528" s="3"/>
      <c r="B4528" s="116"/>
    </row>
    <row r="4529" spans="1:2" x14ac:dyDescent="0.25">
      <c r="A4529" s="3"/>
      <c r="B4529" s="116"/>
    </row>
    <row r="4530" spans="1:2" x14ac:dyDescent="0.25">
      <c r="A4530" s="3"/>
      <c r="B4530" s="116"/>
    </row>
    <row r="4531" spans="1:2" x14ac:dyDescent="0.25">
      <c r="A4531" s="3"/>
      <c r="B4531" s="116"/>
    </row>
    <row r="4532" spans="1:2" x14ac:dyDescent="0.25">
      <c r="A4532" s="3"/>
      <c r="B4532" s="116"/>
    </row>
    <row r="4533" spans="1:2" x14ac:dyDescent="0.25">
      <c r="A4533" s="3"/>
      <c r="B4533" s="116"/>
    </row>
    <row r="4534" spans="1:2" x14ac:dyDescent="0.25">
      <c r="A4534" s="3"/>
      <c r="B4534" s="116"/>
    </row>
    <row r="4535" spans="1:2" x14ac:dyDescent="0.25">
      <c r="A4535" s="3"/>
      <c r="B4535" s="116"/>
    </row>
    <row r="4536" spans="1:2" x14ac:dyDescent="0.25">
      <c r="A4536" s="3"/>
      <c r="B4536" s="116"/>
    </row>
    <row r="4537" spans="1:2" x14ac:dyDescent="0.25">
      <c r="A4537" s="3"/>
      <c r="B4537" s="116"/>
    </row>
    <row r="4538" spans="1:2" x14ac:dyDescent="0.25">
      <c r="A4538" s="3"/>
      <c r="B4538" s="116"/>
    </row>
    <row r="4539" spans="1:2" x14ac:dyDescent="0.25">
      <c r="A4539" s="3"/>
      <c r="B4539" s="116"/>
    </row>
    <row r="4540" spans="1:2" x14ac:dyDescent="0.25">
      <c r="A4540" s="3"/>
      <c r="B4540" s="116"/>
    </row>
    <row r="4541" spans="1:2" x14ac:dyDescent="0.25">
      <c r="A4541" s="3"/>
      <c r="B4541" s="116"/>
    </row>
    <row r="4542" spans="1:2" x14ac:dyDescent="0.25">
      <c r="A4542" s="3"/>
      <c r="B4542" s="116"/>
    </row>
    <row r="4543" spans="1:2" x14ac:dyDescent="0.25">
      <c r="A4543" s="3"/>
      <c r="B4543" s="116"/>
    </row>
    <row r="4544" spans="1:2" x14ac:dyDescent="0.25">
      <c r="A4544" s="3"/>
      <c r="B4544" s="116"/>
    </row>
    <row r="4545" spans="1:2" x14ac:dyDescent="0.25">
      <c r="A4545" s="3"/>
      <c r="B4545" s="116"/>
    </row>
    <row r="4546" spans="1:2" x14ac:dyDescent="0.25">
      <c r="A4546" s="3"/>
      <c r="B4546" s="116"/>
    </row>
    <row r="4547" spans="1:2" x14ac:dyDescent="0.25">
      <c r="A4547" s="3"/>
      <c r="B4547" s="116"/>
    </row>
    <row r="4548" spans="1:2" x14ac:dyDescent="0.25">
      <c r="A4548" s="3"/>
      <c r="B4548" s="116"/>
    </row>
    <row r="4549" spans="1:2" x14ac:dyDescent="0.25">
      <c r="A4549" s="3"/>
      <c r="B4549" s="116"/>
    </row>
    <row r="4550" spans="1:2" x14ac:dyDescent="0.25">
      <c r="A4550" s="3"/>
      <c r="B4550" s="116"/>
    </row>
    <row r="4551" spans="1:2" x14ac:dyDescent="0.25">
      <c r="A4551" s="3"/>
      <c r="B4551" s="116"/>
    </row>
    <row r="4552" spans="1:2" x14ac:dyDescent="0.25">
      <c r="A4552" s="3"/>
      <c r="B4552" s="116"/>
    </row>
    <row r="4553" spans="1:2" x14ac:dyDescent="0.25">
      <c r="A4553" s="3"/>
      <c r="B4553" s="116"/>
    </row>
    <row r="4554" spans="1:2" x14ac:dyDescent="0.25">
      <c r="A4554" s="3"/>
      <c r="B4554" s="116"/>
    </row>
    <row r="4555" spans="1:2" x14ac:dyDescent="0.25">
      <c r="A4555" s="3"/>
      <c r="B4555" s="116"/>
    </row>
    <row r="4556" spans="1:2" x14ac:dyDescent="0.25">
      <c r="A4556" s="3"/>
      <c r="B4556" s="116"/>
    </row>
    <row r="4557" spans="1:2" x14ac:dyDescent="0.25">
      <c r="A4557" s="3"/>
      <c r="B4557" s="116"/>
    </row>
    <row r="4558" spans="1:2" x14ac:dyDescent="0.25">
      <c r="A4558" s="3"/>
      <c r="B4558" s="116"/>
    </row>
    <row r="4559" spans="1:2" x14ac:dyDescent="0.25">
      <c r="A4559" s="3"/>
      <c r="B4559" s="116"/>
    </row>
    <row r="4560" spans="1:2" x14ac:dyDescent="0.25">
      <c r="A4560" s="3"/>
      <c r="B4560" s="116"/>
    </row>
    <row r="4561" spans="1:2" x14ac:dyDescent="0.25">
      <c r="A4561" s="3"/>
      <c r="B4561" s="116"/>
    </row>
    <row r="4562" spans="1:2" x14ac:dyDescent="0.25">
      <c r="A4562" s="3"/>
      <c r="B4562" s="116"/>
    </row>
    <row r="4563" spans="1:2" x14ac:dyDescent="0.25">
      <c r="A4563" s="3"/>
      <c r="B4563" s="116"/>
    </row>
    <row r="4564" spans="1:2" x14ac:dyDescent="0.25">
      <c r="A4564" s="3"/>
      <c r="B4564" s="116"/>
    </row>
    <row r="4565" spans="1:2" x14ac:dyDescent="0.25">
      <c r="A4565" s="3"/>
      <c r="B4565" s="116"/>
    </row>
    <row r="4566" spans="1:2" x14ac:dyDescent="0.25">
      <c r="A4566" s="3"/>
      <c r="B4566" s="116"/>
    </row>
    <row r="4567" spans="1:2" x14ac:dyDescent="0.25">
      <c r="A4567" s="3"/>
      <c r="B4567" s="116"/>
    </row>
    <row r="4568" spans="1:2" x14ac:dyDescent="0.25">
      <c r="A4568" s="3"/>
      <c r="B4568" s="116"/>
    </row>
    <row r="4569" spans="1:2" x14ac:dyDescent="0.25">
      <c r="A4569" s="3"/>
      <c r="B4569" s="116"/>
    </row>
    <row r="4570" spans="1:2" x14ac:dyDescent="0.25">
      <c r="A4570" s="3"/>
      <c r="B4570" s="116"/>
    </row>
    <row r="4571" spans="1:2" x14ac:dyDescent="0.25">
      <c r="A4571" s="3"/>
      <c r="B4571" s="116"/>
    </row>
    <row r="4572" spans="1:2" x14ac:dyDescent="0.25">
      <c r="A4572" s="3"/>
      <c r="B4572" s="116"/>
    </row>
    <row r="4573" spans="1:2" x14ac:dyDescent="0.25">
      <c r="A4573" s="3"/>
      <c r="B4573" s="116"/>
    </row>
    <row r="4574" spans="1:2" x14ac:dyDescent="0.25">
      <c r="A4574" s="3"/>
      <c r="B4574" s="116"/>
    </row>
    <row r="4575" spans="1:2" x14ac:dyDescent="0.25">
      <c r="A4575" s="3"/>
      <c r="B4575" s="116"/>
    </row>
    <row r="4576" spans="1:2" x14ac:dyDescent="0.25">
      <c r="A4576" s="3"/>
      <c r="B4576" s="116"/>
    </row>
    <row r="4577" spans="1:2" x14ac:dyDescent="0.25">
      <c r="A4577" s="3"/>
      <c r="B4577" s="116"/>
    </row>
    <row r="4578" spans="1:2" x14ac:dyDescent="0.25">
      <c r="A4578" s="3"/>
      <c r="B4578" s="116"/>
    </row>
    <row r="4579" spans="1:2" x14ac:dyDescent="0.25">
      <c r="A4579" s="3"/>
      <c r="B4579" s="116"/>
    </row>
    <row r="4580" spans="1:2" x14ac:dyDescent="0.25">
      <c r="A4580" s="3"/>
      <c r="B4580" s="116"/>
    </row>
    <row r="4581" spans="1:2" x14ac:dyDescent="0.25">
      <c r="A4581" s="3"/>
      <c r="B4581" s="116"/>
    </row>
    <row r="4582" spans="1:2" x14ac:dyDescent="0.25">
      <c r="A4582" s="3"/>
      <c r="B4582" s="116"/>
    </row>
    <row r="4583" spans="1:2" x14ac:dyDescent="0.25">
      <c r="A4583" s="3"/>
      <c r="B4583" s="116"/>
    </row>
    <row r="4584" spans="1:2" x14ac:dyDescent="0.25">
      <c r="A4584" s="3"/>
      <c r="B4584" s="116"/>
    </row>
    <row r="4585" spans="1:2" x14ac:dyDescent="0.25">
      <c r="A4585" s="3"/>
      <c r="B4585" s="116"/>
    </row>
    <row r="4586" spans="1:2" x14ac:dyDescent="0.25">
      <c r="A4586" s="3"/>
      <c r="B4586" s="116"/>
    </row>
    <row r="4587" spans="1:2" x14ac:dyDescent="0.25">
      <c r="A4587" s="3"/>
      <c r="B4587" s="116"/>
    </row>
    <row r="4588" spans="1:2" x14ac:dyDescent="0.25">
      <c r="A4588" s="3"/>
      <c r="B4588" s="116"/>
    </row>
    <row r="4589" spans="1:2" x14ac:dyDescent="0.25">
      <c r="A4589" s="3"/>
      <c r="B4589" s="116"/>
    </row>
    <row r="4590" spans="1:2" x14ac:dyDescent="0.25">
      <c r="A4590" s="3"/>
      <c r="B4590" s="116"/>
    </row>
    <row r="4591" spans="1:2" x14ac:dyDescent="0.25">
      <c r="A4591" s="3"/>
      <c r="B4591" s="116"/>
    </row>
    <row r="4592" spans="1:2" x14ac:dyDescent="0.25">
      <c r="A4592" s="3"/>
      <c r="B4592" s="116"/>
    </row>
    <row r="4593" spans="1:2" x14ac:dyDescent="0.25">
      <c r="A4593" s="3"/>
      <c r="B4593" s="116"/>
    </row>
    <row r="4594" spans="1:2" x14ac:dyDescent="0.25">
      <c r="A4594" s="3"/>
      <c r="B4594" s="116"/>
    </row>
    <row r="4595" spans="1:2" x14ac:dyDescent="0.25">
      <c r="A4595" s="3"/>
      <c r="B4595" s="116"/>
    </row>
    <row r="4596" spans="1:2" x14ac:dyDescent="0.25">
      <c r="A4596" s="3"/>
      <c r="B4596" s="116"/>
    </row>
    <row r="4597" spans="1:2" x14ac:dyDescent="0.25">
      <c r="A4597" s="3"/>
      <c r="B4597" s="116"/>
    </row>
    <row r="4598" spans="1:2" x14ac:dyDescent="0.25">
      <c r="A4598" s="3"/>
      <c r="B4598" s="116"/>
    </row>
    <row r="4599" spans="1:2" x14ac:dyDescent="0.25">
      <c r="A4599" s="3"/>
      <c r="B4599" s="116"/>
    </row>
    <row r="4600" spans="1:2" x14ac:dyDescent="0.25">
      <c r="A4600" s="3"/>
      <c r="B4600" s="116"/>
    </row>
    <row r="4601" spans="1:2" x14ac:dyDescent="0.25">
      <c r="A4601" s="3"/>
      <c r="B4601" s="116"/>
    </row>
    <row r="4602" spans="1:2" x14ac:dyDescent="0.25">
      <c r="A4602" s="3"/>
      <c r="B4602" s="116"/>
    </row>
    <row r="4603" spans="1:2" x14ac:dyDescent="0.25">
      <c r="A4603" s="3"/>
      <c r="B4603" s="116"/>
    </row>
    <row r="4604" spans="1:2" x14ac:dyDescent="0.25">
      <c r="A4604" s="3"/>
      <c r="B4604" s="116"/>
    </row>
    <row r="4605" spans="1:2" x14ac:dyDescent="0.25">
      <c r="A4605" s="3"/>
      <c r="B4605" s="116"/>
    </row>
    <row r="4606" spans="1:2" x14ac:dyDescent="0.25">
      <c r="A4606" s="3"/>
      <c r="B4606" s="116"/>
    </row>
    <row r="4607" spans="1:2" x14ac:dyDescent="0.25">
      <c r="A4607" s="3"/>
      <c r="B4607" s="116"/>
    </row>
    <row r="4608" spans="1:2" x14ac:dyDescent="0.25">
      <c r="A4608" s="3"/>
      <c r="B4608" s="116"/>
    </row>
    <row r="4609" spans="1:2" x14ac:dyDescent="0.25">
      <c r="A4609" s="3"/>
      <c r="B4609" s="116"/>
    </row>
    <row r="4610" spans="1:2" x14ac:dyDescent="0.25">
      <c r="A4610" s="3"/>
      <c r="B4610" s="116"/>
    </row>
    <row r="4611" spans="1:2" x14ac:dyDescent="0.25">
      <c r="A4611" s="3"/>
      <c r="B4611" s="116"/>
    </row>
    <row r="4612" spans="1:2" x14ac:dyDescent="0.25">
      <c r="A4612" s="3"/>
      <c r="B4612" s="116"/>
    </row>
    <row r="4613" spans="1:2" x14ac:dyDescent="0.25">
      <c r="A4613" s="3"/>
      <c r="B4613" s="116"/>
    </row>
    <row r="4614" spans="1:2" x14ac:dyDescent="0.25">
      <c r="A4614" s="3"/>
      <c r="B4614" s="116"/>
    </row>
    <row r="4615" spans="1:2" x14ac:dyDescent="0.25">
      <c r="A4615" s="3"/>
      <c r="B4615" s="116"/>
    </row>
    <row r="4616" spans="1:2" x14ac:dyDescent="0.25">
      <c r="A4616" s="3"/>
      <c r="B4616" s="116"/>
    </row>
    <row r="4617" spans="1:2" x14ac:dyDescent="0.25">
      <c r="A4617" s="3"/>
      <c r="B4617" s="116"/>
    </row>
    <row r="4618" spans="1:2" x14ac:dyDescent="0.25">
      <c r="A4618" s="3"/>
      <c r="B4618" s="116"/>
    </row>
    <row r="4619" spans="1:2" x14ac:dyDescent="0.25">
      <c r="A4619" s="3"/>
      <c r="B4619" s="116"/>
    </row>
    <row r="4620" spans="1:2" x14ac:dyDescent="0.25">
      <c r="A4620" s="3"/>
      <c r="B4620" s="116"/>
    </row>
    <row r="4621" spans="1:2" x14ac:dyDescent="0.25">
      <c r="A4621" s="3"/>
      <c r="B4621" s="116"/>
    </row>
    <row r="4622" spans="1:2" x14ac:dyDescent="0.25">
      <c r="A4622" s="3"/>
      <c r="B4622" s="116"/>
    </row>
    <row r="4623" spans="1:2" x14ac:dyDescent="0.25">
      <c r="A4623" s="3"/>
      <c r="B4623" s="116"/>
    </row>
    <row r="4624" spans="1:2" x14ac:dyDescent="0.25">
      <c r="A4624" s="3"/>
      <c r="B4624" s="116"/>
    </row>
    <row r="4625" spans="1:2" x14ac:dyDescent="0.25">
      <c r="A4625" s="3"/>
      <c r="B4625" s="116"/>
    </row>
    <row r="4626" spans="1:2" x14ac:dyDescent="0.25">
      <c r="A4626" s="3"/>
      <c r="B4626" s="116"/>
    </row>
    <row r="4627" spans="1:2" x14ac:dyDescent="0.25">
      <c r="A4627" s="3"/>
      <c r="B4627" s="116"/>
    </row>
    <row r="4628" spans="1:2" x14ac:dyDescent="0.25">
      <c r="A4628" s="3"/>
      <c r="B4628" s="116"/>
    </row>
    <row r="4629" spans="1:2" x14ac:dyDescent="0.25">
      <c r="A4629" s="3"/>
      <c r="B4629" s="116"/>
    </row>
    <row r="4630" spans="1:2" x14ac:dyDescent="0.25">
      <c r="A4630" s="3"/>
      <c r="B4630" s="116"/>
    </row>
    <row r="4631" spans="1:2" x14ac:dyDescent="0.25">
      <c r="A4631" s="3"/>
      <c r="B4631" s="116"/>
    </row>
    <row r="4632" spans="1:2" x14ac:dyDescent="0.25">
      <c r="A4632" s="3"/>
      <c r="B4632" s="116"/>
    </row>
    <row r="4633" spans="1:2" x14ac:dyDescent="0.25">
      <c r="A4633" s="3"/>
      <c r="B4633" s="116"/>
    </row>
    <row r="4634" spans="1:2" x14ac:dyDescent="0.25">
      <c r="A4634" s="3"/>
      <c r="B4634" s="116"/>
    </row>
    <row r="4635" spans="1:2" x14ac:dyDescent="0.25">
      <c r="A4635" s="3"/>
      <c r="B4635" s="116"/>
    </row>
    <row r="4636" spans="1:2" x14ac:dyDescent="0.25">
      <c r="A4636" s="3"/>
      <c r="B4636" s="116"/>
    </row>
    <row r="4637" spans="1:2" x14ac:dyDescent="0.25">
      <c r="A4637" s="3"/>
      <c r="B4637" s="116"/>
    </row>
    <row r="4638" spans="1:2" x14ac:dyDescent="0.25">
      <c r="A4638" s="3"/>
      <c r="B4638" s="116"/>
    </row>
    <row r="4639" spans="1:2" x14ac:dyDescent="0.25">
      <c r="A4639" s="3"/>
      <c r="B4639" s="116"/>
    </row>
    <row r="4640" spans="1:2" x14ac:dyDescent="0.25">
      <c r="A4640" s="3"/>
      <c r="B4640" s="116"/>
    </row>
    <row r="4641" spans="1:2" x14ac:dyDescent="0.25">
      <c r="A4641" s="3"/>
      <c r="B4641" s="116"/>
    </row>
    <row r="4642" spans="1:2" x14ac:dyDescent="0.25">
      <c r="A4642" s="3"/>
      <c r="B4642" s="116"/>
    </row>
    <row r="4643" spans="1:2" x14ac:dyDescent="0.25">
      <c r="A4643" s="3"/>
      <c r="B4643" s="116"/>
    </row>
    <row r="4644" spans="1:2" x14ac:dyDescent="0.25">
      <c r="A4644" s="3"/>
      <c r="B4644" s="116"/>
    </row>
    <row r="4645" spans="1:2" x14ac:dyDescent="0.25">
      <c r="A4645" s="3"/>
      <c r="B4645" s="116"/>
    </row>
    <row r="4646" spans="1:2" x14ac:dyDescent="0.25">
      <c r="A4646" s="3"/>
      <c r="B4646" s="116"/>
    </row>
    <row r="4647" spans="1:2" x14ac:dyDescent="0.25">
      <c r="A4647" s="3"/>
      <c r="B4647" s="116"/>
    </row>
    <row r="4648" spans="1:2" x14ac:dyDescent="0.25">
      <c r="A4648" s="3"/>
      <c r="B4648" s="116"/>
    </row>
    <row r="4649" spans="1:2" x14ac:dyDescent="0.25">
      <c r="A4649" s="3"/>
      <c r="B4649" s="116"/>
    </row>
    <row r="4650" spans="1:2" x14ac:dyDescent="0.25">
      <c r="A4650" s="3"/>
      <c r="B4650" s="116"/>
    </row>
    <row r="4651" spans="1:2" x14ac:dyDescent="0.25">
      <c r="A4651" s="3"/>
      <c r="B4651" s="116"/>
    </row>
    <row r="4652" spans="1:2" x14ac:dyDescent="0.25">
      <c r="A4652" s="3"/>
      <c r="B4652" s="116"/>
    </row>
    <row r="4653" spans="1:2" x14ac:dyDescent="0.25">
      <c r="A4653" s="3"/>
      <c r="B4653" s="116"/>
    </row>
    <row r="4654" spans="1:2" x14ac:dyDescent="0.25">
      <c r="A4654" s="3"/>
      <c r="B4654" s="116"/>
    </row>
    <row r="4655" spans="1:2" x14ac:dyDescent="0.25">
      <c r="A4655" s="3"/>
      <c r="B4655" s="116"/>
    </row>
    <row r="4656" spans="1:2" x14ac:dyDescent="0.25">
      <c r="A4656" s="3"/>
      <c r="B4656" s="116"/>
    </row>
    <row r="4657" spans="1:2" x14ac:dyDescent="0.25">
      <c r="A4657" s="3"/>
      <c r="B4657" s="116"/>
    </row>
    <row r="4658" spans="1:2" x14ac:dyDescent="0.25">
      <c r="A4658" s="3"/>
      <c r="B4658" s="116"/>
    </row>
    <row r="4659" spans="1:2" x14ac:dyDescent="0.25">
      <c r="A4659" s="3"/>
      <c r="B4659" s="116"/>
    </row>
    <row r="4660" spans="1:2" x14ac:dyDescent="0.25">
      <c r="A4660" s="3"/>
      <c r="B4660" s="116"/>
    </row>
    <row r="4661" spans="1:2" x14ac:dyDescent="0.25">
      <c r="A4661" s="3"/>
      <c r="B4661" s="116"/>
    </row>
    <row r="4662" spans="1:2" x14ac:dyDescent="0.25">
      <c r="A4662" s="3"/>
      <c r="B4662" s="116"/>
    </row>
    <row r="4663" spans="1:2" x14ac:dyDescent="0.25">
      <c r="A4663" s="3"/>
      <c r="B4663" s="116"/>
    </row>
    <row r="4664" spans="1:2" x14ac:dyDescent="0.25">
      <c r="A4664" s="3"/>
      <c r="B4664" s="116"/>
    </row>
    <row r="4665" spans="1:2" x14ac:dyDescent="0.25">
      <c r="A4665" s="3"/>
      <c r="B4665" s="116"/>
    </row>
    <row r="4666" spans="1:2" x14ac:dyDescent="0.25">
      <c r="A4666" s="3"/>
      <c r="B4666" s="116"/>
    </row>
    <row r="4667" spans="1:2" x14ac:dyDescent="0.25">
      <c r="A4667" s="3"/>
      <c r="B4667" s="116"/>
    </row>
    <row r="4668" spans="1:2" x14ac:dyDescent="0.25">
      <c r="A4668" s="3"/>
      <c r="B4668" s="116"/>
    </row>
    <row r="4669" spans="1:2" x14ac:dyDescent="0.25">
      <c r="A4669" s="3"/>
      <c r="B4669" s="116"/>
    </row>
    <row r="4670" spans="1:2" x14ac:dyDescent="0.25">
      <c r="A4670" s="3"/>
      <c r="B4670" s="116"/>
    </row>
    <row r="4671" spans="1:2" x14ac:dyDescent="0.25">
      <c r="A4671" s="3"/>
      <c r="B4671" s="116"/>
    </row>
    <row r="4672" spans="1:2" x14ac:dyDescent="0.25">
      <c r="A4672" s="3"/>
      <c r="B4672" s="116"/>
    </row>
    <row r="4673" spans="1:2" x14ac:dyDescent="0.25">
      <c r="A4673" s="3"/>
      <c r="B4673" s="116"/>
    </row>
    <row r="4674" spans="1:2" x14ac:dyDescent="0.25">
      <c r="A4674" s="3"/>
      <c r="B4674" s="116"/>
    </row>
    <row r="4675" spans="1:2" x14ac:dyDescent="0.25">
      <c r="A4675" s="3"/>
      <c r="B4675" s="116"/>
    </row>
    <row r="4676" spans="1:2" x14ac:dyDescent="0.25">
      <c r="A4676" s="3"/>
      <c r="B4676" s="116"/>
    </row>
    <row r="4677" spans="1:2" x14ac:dyDescent="0.25">
      <c r="A4677" s="3"/>
      <c r="B4677" s="116"/>
    </row>
    <row r="4678" spans="1:2" x14ac:dyDescent="0.25">
      <c r="A4678" s="3"/>
      <c r="B4678" s="116"/>
    </row>
    <row r="4679" spans="1:2" x14ac:dyDescent="0.25">
      <c r="A4679" s="3"/>
      <c r="B4679" s="116"/>
    </row>
    <row r="4680" spans="1:2" x14ac:dyDescent="0.25">
      <c r="A4680" s="3"/>
      <c r="B4680" s="116"/>
    </row>
    <row r="4681" spans="1:2" x14ac:dyDescent="0.25">
      <c r="A4681" s="3"/>
      <c r="B4681" s="116"/>
    </row>
    <row r="4682" spans="1:2" x14ac:dyDescent="0.25">
      <c r="A4682" s="3"/>
      <c r="B4682" s="116"/>
    </row>
    <row r="4683" spans="1:2" x14ac:dyDescent="0.25">
      <c r="A4683" s="3"/>
      <c r="B4683" s="116"/>
    </row>
    <row r="4684" spans="1:2" x14ac:dyDescent="0.25">
      <c r="A4684" s="3"/>
      <c r="B4684" s="116"/>
    </row>
    <row r="4685" spans="1:2" x14ac:dyDescent="0.25">
      <c r="A4685" s="3"/>
      <c r="B4685" s="116"/>
    </row>
    <row r="4686" spans="1:2" x14ac:dyDescent="0.25">
      <c r="A4686" s="3"/>
      <c r="B4686" s="116"/>
    </row>
    <row r="4687" spans="1:2" x14ac:dyDescent="0.25">
      <c r="A4687" s="3"/>
      <c r="B4687" s="116"/>
    </row>
    <row r="4688" spans="1:2" x14ac:dyDescent="0.25">
      <c r="A4688" s="3"/>
      <c r="B4688" s="116"/>
    </row>
    <row r="4689" spans="1:2" x14ac:dyDescent="0.25">
      <c r="A4689" s="3"/>
      <c r="B4689" s="116"/>
    </row>
    <row r="4690" spans="1:2" x14ac:dyDescent="0.25">
      <c r="A4690" s="3"/>
      <c r="B4690" s="116"/>
    </row>
    <row r="4691" spans="1:2" x14ac:dyDescent="0.25">
      <c r="A4691" s="3"/>
      <c r="B4691" s="116"/>
    </row>
    <row r="4692" spans="1:2" x14ac:dyDescent="0.25">
      <c r="A4692" s="3"/>
      <c r="B4692" s="116"/>
    </row>
    <row r="4693" spans="1:2" x14ac:dyDescent="0.25">
      <c r="A4693" s="3"/>
      <c r="B4693" s="116"/>
    </row>
    <row r="4694" spans="1:2" x14ac:dyDescent="0.25">
      <c r="A4694" s="3"/>
      <c r="B4694" s="116"/>
    </row>
    <row r="4695" spans="1:2" x14ac:dyDescent="0.25">
      <c r="A4695" s="3"/>
      <c r="B4695" s="116"/>
    </row>
    <row r="4696" spans="1:2" x14ac:dyDescent="0.25">
      <c r="A4696" s="3"/>
      <c r="B4696" s="116"/>
    </row>
    <row r="4697" spans="1:2" x14ac:dyDescent="0.25">
      <c r="A4697" s="3"/>
      <c r="B4697" s="116"/>
    </row>
    <row r="4698" spans="1:2" x14ac:dyDescent="0.25">
      <c r="A4698" s="3"/>
      <c r="B4698" s="116"/>
    </row>
    <row r="4699" spans="1:2" x14ac:dyDescent="0.25">
      <c r="A4699" s="3"/>
      <c r="B4699" s="116"/>
    </row>
    <row r="4700" spans="1:2" x14ac:dyDescent="0.25">
      <c r="A4700" s="3"/>
      <c r="B4700" s="116"/>
    </row>
    <row r="4701" spans="1:2" x14ac:dyDescent="0.25">
      <c r="A4701" s="3"/>
      <c r="B4701" s="116"/>
    </row>
    <row r="4702" spans="1:2" x14ac:dyDescent="0.25">
      <c r="A4702" s="3"/>
      <c r="B4702" s="116"/>
    </row>
    <row r="4703" spans="1:2" x14ac:dyDescent="0.25">
      <c r="A4703" s="3"/>
      <c r="B4703" s="116"/>
    </row>
    <row r="4704" spans="1:2" x14ac:dyDescent="0.25">
      <c r="A4704" s="3"/>
      <c r="B4704" s="116"/>
    </row>
    <row r="4705" spans="1:2" x14ac:dyDescent="0.25">
      <c r="A4705" s="3"/>
      <c r="B4705" s="116"/>
    </row>
    <row r="4706" spans="1:2" x14ac:dyDescent="0.25">
      <c r="A4706" s="3"/>
      <c r="B4706" s="116"/>
    </row>
    <row r="4707" spans="1:2" x14ac:dyDescent="0.25">
      <c r="A4707" s="3"/>
      <c r="B4707" s="116"/>
    </row>
    <row r="4708" spans="1:2" x14ac:dyDescent="0.25">
      <c r="A4708" s="3"/>
      <c r="B4708" s="116"/>
    </row>
    <row r="4709" spans="1:2" x14ac:dyDescent="0.25">
      <c r="A4709" s="3"/>
      <c r="B4709" s="116"/>
    </row>
    <row r="4710" spans="1:2" x14ac:dyDescent="0.25">
      <c r="A4710" s="3"/>
      <c r="B4710" s="116"/>
    </row>
    <row r="4711" spans="1:2" x14ac:dyDescent="0.25">
      <c r="A4711" s="3"/>
      <c r="B4711" s="116"/>
    </row>
    <row r="4712" spans="1:2" x14ac:dyDescent="0.25">
      <c r="A4712" s="3"/>
      <c r="B4712" s="116"/>
    </row>
    <row r="4713" spans="1:2" x14ac:dyDescent="0.25">
      <c r="A4713" s="3"/>
      <c r="B4713" s="116"/>
    </row>
    <row r="4714" spans="1:2" x14ac:dyDescent="0.25">
      <c r="A4714" s="3"/>
      <c r="B4714" s="116"/>
    </row>
    <row r="4715" spans="1:2" x14ac:dyDescent="0.25">
      <c r="A4715" s="3"/>
      <c r="B4715" s="116"/>
    </row>
    <row r="4716" spans="1:2" x14ac:dyDescent="0.25">
      <c r="A4716" s="3"/>
      <c r="B4716" s="116"/>
    </row>
    <row r="4717" spans="1:2" x14ac:dyDescent="0.25">
      <c r="A4717" s="3"/>
      <c r="B4717" s="116"/>
    </row>
    <row r="4718" spans="1:2" x14ac:dyDescent="0.25">
      <c r="A4718" s="3"/>
      <c r="B4718" s="116"/>
    </row>
    <row r="4719" spans="1:2" x14ac:dyDescent="0.25">
      <c r="A4719" s="3"/>
      <c r="B4719" s="116"/>
    </row>
    <row r="4720" spans="1:2" x14ac:dyDescent="0.25">
      <c r="A4720" s="3"/>
      <c r="B4720" s="116"/>
    </row>
    <row r="4721" spans="1:2" x14ac:dyDescent="0.25">
      <c r="A4721" s="3"/>
      <c r="B4721" s="116"/>
    </row>
    <row r="4722" spans="1:2" x14ac:dyDescent="0.25">
      <c r="A4722" s="3"/>
      <c r="B4722" s="116"/>
    </row>
    <row r="4723" spans="1:2" x14ac:dyDescent="0.25">
      <c r="A4723" s="3"/>
      <c r="B4723" s="116"/>
    </row>
    <row r="4724" spans="1:2" x14ac:dyDescent="0.25">
      <c r="A4724" s="3"/>
      <c r="B4724" s="116"/>
    </row>
    <row r="4725" spans="1:2" x14ac:dyDescent="0.25">
      <c r="A4725" s="3"/>
      <c r="B4725" s="116"/>
    </row>
    <row r="4726" spans="1:2" x14ac:dyDescent="0.25">
      <c r="A4726" s="3"/>
      <c r="B4726" s="116"/>
    </row>
    <row r="4727" spans="1:2" x14ac:dyDescent="0.25">
      <c r="A4727" s="3"/>
      <c r="B4727" s="116"/>
    </row>
    <row r="4728" spans="1:2" x14ac:dyDescent="0.25">
      <c r="A4728" s="3"/>
      <c r="B4728" s="116"/>
    </row>
    <row r="4729" spans="1:2" x14ac:dyDescent="0.25">
      <c r="A4729" s="3"/>
      <c r="B4729" s="116"/>
    </row>
    <row r="4730" spans="1:2" x14ac:dyDescent="0.25">
      <c r="A4730" s="3"/>
      <c r="B4730" s="116"/>
    </row>
    <row r="4731" spans="1:2" x14ac:dyDescent="0.25">
      <c r="A4731" s="3"/>
      <c r="B4731" s="116"/>
    </row>
    <row r="4732" spans="1:2" x14ac:dyDescent="0.25">
      <c r="A4732" s="3"/>
      <c r="B4732" s="116"/>
    </row>
    <row r="4733" spans="1:2" x14ac:dyDescent="0.25">
      <c r="A4733" s="3"/>
      <c r="B4733" s="116"/>
    </row>
    <row r="4734" spans="1:2" x14ac:dyDescent="0.25">
      <c r="A4734" s="3"/>
      <c r="B4734" s="116"/>
    </row>
    <row r="4735" spans="1:2" x14ac:dyDescent="0.25">
      <c r="A4735" s="3"/>
      <c r="B4735" s="116"/>
    </row>
    <row r="4736" spans="1:2" x14ac:dyDescent="0.25">
      <c r="A4736" s="3"/>
      <c r="B4736" s="116"/>
    </row>
    <row r="4737" spans="1:2" x14ac:dyDescent="0.25">
      <c r="A4737" s="3"/>
      <c r="B4737" s="116"/>
    </row>
    <row r="4738" spans="1:2" x14ac:dyDescent="0.25">
      <c r="A4738" s="3"/>
      <c r="B4738" s="116"/>
    </row>
    <row r="4739" spans="1:2" x14ac:dyDescent="0.25">
      <c r="A4739" s="3"/>
      <c r="B4739" s="116"/>
    </row>
    <row r="4740" spans="1:2" x14ac:dyDescent="0.25">
      <c r="A4740" s="3"/>
      <c r="B4740" s="116"/>
    </row>
    <row r="4741" spans="1:2" x14ac:dyDescent="0.25">
      <c r="A4741" s="3"/>
      <c r="B4741" s="116"/>
    </row>
    <row r="4742" spans="1:2" x14ac:dyDescent="0.25">
      <c r="A4742" s="3"/>
      <c r="B4742" s="116"/>
    </row>
    <row r="4743" spans="1:2" x14ac:dyDescent="0.25">
      <c r="A4743" s="3"/>
      <c r="B4743" s="116"/>
    </row>
    <row r="4744" spans="1:2" x14ac:dyDescent="0.25">
      <c r="A4744" s="3"/>
      <c r="B4744" s="116"/>
    </row>
    <row r="4745" spans="1:2" x14ac:dyDescent="0.25">
      <c r="A4745" s="3"/>
      <c r="B4745" s="116"/>
    </row>
    <row r="4746" spans="1:2" x14ac:dyDescent="0.25">
      <c r="A4746" s="3"/>
      <c r="B4746" s="116"/>
    </row>
    <row r="4747" spans="1:2" x14ac:dyDescent="0.25">
      <c r="A4747" s="3"/>
      <c r="B4747" s="116"/>
    </row>
    <row r="4748" spans="1:2" x14ac:dyDescent="0.25">
      <c r="A4748" s="3"/>
      <c r="B4748" s="116"/>
    </row>
    <row r="4749" spans="1:2" x14ac:dyDescent="0.25">
      <c r="A4749" s="3"/>
      <c r="B4749" s="116"/>
    </row>
    <row r="4750" spans="1:2" x14ac:dyDescent="0.25">
      <c r="A4750" s="3"/>
      <c r="B4750" s="116"/>
    </row>
    <row r="4751" spans="1:2" x14ac:dyDescent="0.25">
      <c r="A4751" s="3"/>
      <c r="B4751" s="116"/>
    </row>
    <row r="4752" spans="1:2" x14ac:dyDescent="0.25">
      <c r="A4752" s="3"/>
      <c r="B4752" s="116"/>
    </row>
    <row r="4753" spans="1:2" x14ac:dyDescent="0.25">
      <c r="A4753" s="3"/>
      <c r="B4753" s="116"/>
    </row>
    <row r="4754" spans="1:2" x14ac:dyDescent="0.25">
      <c r="A4754" s="3"/>
      <c r="B4754" s="116"/>
    </row>
    <row r="4755" spans="1:2" x14ac:dyDescent="0.25">
      <c r="A4755" s="3"/>
      <c r="B4755" s="116"/>
    </row>
    <row r="4756" spans="1:2" x14ac:dyDescent="0.25">
      <c r="A4756" s="3"/>
      <c r="B4756" s="116"/>
    </row>
    <row r="4757" spans="1:2" x14ac:dyDescent="0.25">
      <c r="A4757" s="3"/>
      <c r="B4757" s="116"/>
    </row>
    <row r="4758" spans="1:2" x14ac:dyDescent="0.25">
      <c r="A4758" s="3"/>
      <c r="B4758" s="116"/>
    </row>
    <row r="4759" spans="1:2" x14ac:dyDescent="0.25">
      <c r="A4759" s="3"/>
      <c r="B4759" s="116"/>
    </row>
    <row r="4760" spans="1:2" x14ac:dyDescent="0.25">
      <c r="A4760" s="3"/>
      <c r="B4760" s="116"/>
    </row>
    <row r="4761" spans="1:2" x14ac:dyDescent="0.25">
      <c r="A4761" s="3"/>
      <c r="B4761" s="116"/>
    </row>
    <row r="4762" spans="1:2" x14ac:dyDescent="0.25">
      <c r="A4762" s="3"/>
      <c r="B4762" s="116"/>
    </row>
    <row r="4763" spans="1:2" x14ac:dyDescent="0.25">
      <c r="A4763" s="3"/>
      <c r="B4763" s="116"/>
    </row>
    <row r="4764" spans="1:2" x14ac:dyDescent="0.25">
      <c r="A4764" s="3"/>
      <c r="B4764" s="116"/>
    </row>
    <row r="4765" spans="1:2" x14ac:dyDescent="0.25">
      <c r="A4765" s="3"/>
      <c r="B4765" s="116"/>
    </row>
    <row r="4766" spans="1:2" x14ac:dyDescent="0.25">
      <c r="A4766" s="3"/>
      <c r="B4766" s="116"/>
    </row>
    <row r="4767" spans="1:2" x14ac:dyDescent="0.25">
      <c r="A4767" s="3"/>
      <c r="B4767" s="116"/>
    </row>
    <row r="4768" spans="1:2" x14ac:dyDescent="0.25">
      <c r="A4768" s="3"/>
      <c r="B4768" s="116"/>
    </row>
    <row r="4769" spans="1:2" x14ac:dyDescent="0.25">
      <c r="A4769" s="3"/>
      <c r="B4769" s="116"/>
    </row>
    <row r="4770" spans="1:2" x14ac:dyDescent="0.25">
      <c r="A4770" s="3"/>
      <c r="B4770" s="116"/>
    </row>
    <row r="4771" spans="1:2" x14ac:dyDescent="0.25">
      <c r="A4771" s="3"/>
      <c r="B4771" s="116"/>
    </row>
    <row r="4772" spans="1:2" x14ac:dyDescent="0.25">
      <c r="A4772" s="3"/>
      <c r="B4772" s="116"/>
    </row>
    <row r="4773" spans="1:2" x14ac:dyDescent="0.25">
      <c r="A4773" s="3"/>
      <c r="B4773" s="116"/>
    </row>
    <row r="4774" spans="1:2" x14ac:dyDescent="0.25">
      <c r="A4774" s="3"/>
      <c r="B4774" s="116"/>
    </row>
    <row r="4775" spans="1:2" x14ac:dyDescent="0.25">
      <c r="A4775" s="3"/>
      <c r="B4775" s="116"/>
    </row>
    <row r="4776" spans="1:2" x14ac:dyDescent="0.25">
      <c r="A4776" s="3"/>
      <c r="B4776" s="116"/>
    </row>
    <row r="4777" spans="1:2" x14ac:dyDescent="0.25">
      <c r="A4777" s="3"/>
      <c r="B4777" s="116"/>
    </row>
    <row r="4778" spans="1:2" x14ac:dyDescent="0.25">
      <c r="A4778" s="3"/>
      <c r="B4778" s="116"/>
    </row>
    <row r="4779" spans="1:2" x14ac:dyDescent="0.25">
      <c r="A4779" s="3"/>
      <c r="B4779" s="116"/>
    </row>
    <row r="4780" spans="1:2" x14ac:dyDescent="0.25">
      <c r="A4780" s="3"/>
      <c r="B4780" s="116"/>
    </row>
    <row r="4781" spans="1:2" x14ac:dyDescent="0.25">
      <c r="A4781" s="3"/>
      <c r="B4781" s="116"/>
    </row>
    <row r="4782" spans="1:2" x14ac:dyDescent="0.25">
      <c r="A4782" s="3"/>
      <c r="B4782" s="116"/>
    </row>
    <row r="4783" spans="1:2" x14ac:dyDescent="0.25">
      <c r="A4783" s="3"/>
      <c r="B4783" s="116"/>
    </row>
    <row r="4784" spans="1:2" x14ac:dyDescent="0.25">
      <c r="A4784" s="3"/>
      <c r="B4784" s="116"/>
    </row>
    <row r="4785" spans="1:2" x14ac:dyDescent="0.25">
      <c r="A4785" s="3"/>
      <c r="B4785" s="116"/>
    </row>
    <row r="4786" spans="1:2" x14ac:dyDescent="0.25">
      <c r="A4786" s="3"/>
      <c r="B4786" s="116"/>
    </row>
    <row r="4787" spans="1:2" x14ac:dyDescent="0.25">
      <c r="A4787" s="3"/>
      <c r="B4787" s="116"/>
    </row>
    <row r="4788" spans="1:2" x14ac:dyDescent="0.25">
      <c r="A4788" s="3"/>
      <c r="B4788" s="116"/>
    </row>
    <row r="4789" spans="1:2" x14ac:dyDescent="0.25">
      <c r="A4789" s="3"/>
      <c r="B4789" s="116"/>
    </row>
    <row r="4790" spans="1:2" x14ac:dyDescent="0.25">
      <c r="A4790" s="3"/>
      <c r="B4790" s="116"/>
    </row>
    <row r="4791" spans="1:2" x14ac:dyDescent="0.25">
      <c r="A4791" s="3"/>
      <c r="B4791" s="116"/>
    </row>
    <row r="4792" spans="1:2" x14ac:dyDescent="0.25">
      <c r="A4792" s="3"/>
      <c r="B4792" s="116"/>
    </row>
    <row r="4793" spans="1:2" x14ac:dyDescent="0.25">
      <c r="A4793" s="3"/>
      <c r="B4793" s="116"/>
    </row>
    <row r="4794" spans="1:2" x14ac:dyDescent="0.25">
      <c r="A4794" s="3"/>
      <c r="B4794" s="116"/>
    </row>
    <row r="4795" spans="1:2" x14ac:dyDescent="0.25">
      <c r="A4795" s="3"/>
      <c r="B4795" s="116"/>
    </row>
    <row r="4796" spans="1:2" x14ac:dyDescent="0.25">
      <c r="A4796" s="3"/>
      <c r="B4796" s="116"/>
    </row>
    <row r="4797" spans="1:2" x14ac:dyDescent="0.25">
      <c r="A4797" s="3"/>
      <c r="B4797" s="116"/>
    </row>
    <row r="4798" spans="1:2" x14ac:dyDescent="0.25">
      <c r="A4798" s="3"/>
      <c r="B4798" s="116"/>
    </row>
    <row r="4799" spans="1:2" x14ac:dyDescent="0.25">
      <c r="A4799" s="3"/>
      <c r="B4799" s="116"/>
    </row>
    <row r="4800" spans="1:2" x14ac:dyDescent="0.25">
      <c r="A4800" s="3"/>
      <c r="B4800" s="116"/>
    </row>
    <row r="4801" spans="1:2" x14ac:dyDescent="0.25">
      <c r="A4801" s="3"/>
      <c r="B4801" s="116"/>
    </row>
    <row r="4802" spans="1:2" x14ac:dyDescent="0.25">
      <c r="A4802" s="3"/>
      <c r="B4802" s="116"/>
    </row>
    <row r="4803" spans="1:2" x14ac:dyDescent="0.25">
      <c r="A4803" s="3"/>
      <c r="B4803" s="116"/>
    </row>
    <row r="4804" spans="1:2" x14ac:dyDescent="0.25">
      <c r="A4804" s="3"/>
      <c r="B4804" s="116"/>
    </row>
    <row r="4805" spans="1:2" x14ac:dyDescent="0.25">
      <c r="A4805" s="3"/>
      <c r="B4805" s="116"/>
    </row>
    <row r="4806" spans="1:2" x14ac:dyDescent="0.25">
      <c r="A4806" s="3"/>
      <c r="B4806" s="116"/>
    </row>
    <row r="4807" spans="1:2" x14ac:dyDescent="0.25">
      <c r="A4807" s="3"/>
      <c r="B4807" s="116"/>
    </row>
    <row r="4808" spans="1:2" x14ac:dyDescent="0.25">
      <c r="A4808" s="3"/>
      <c r="B4808" s="116"/>
    </row>
    <row r="4809" spans="1:2" x14ac:dyDescent="0.25">
      <c r="A4809" s="3"/>
      <c r="B4809" s="116"/>
    </row>
    <row r="4810" spans="1:2" x14ac:dyDescent="0.25">
      <c r="A4810" s="3"/>
      <c r="B4810" s="116"/>
    </row>
    <row r="4811" spans="1:2" x14ac:dyDescent="0.25">
      <c r="A4811" s="3"/>
      <c r="B4811" s="116"/>
    </row>
    <row r="4812" spans="1:2" x14ac:dyDescent="0.25">
      <c r="A4812" s="3"/>
      <c r="B4812" s="116"/>
    </row>
    <row r="4813" spans="1:2" x14ac:dyDescent="0.25">
      <c r="A4813" s="3"/>
      <c r="B4813" s="116"/>
    </row>
    <row r="4814" spans="1:2" x14ac:dyDescent="0.25">
      <c r="A4814" s="3"/>
      <c r="B4814" s="116"/>
    </row>
    <row r="4815" spans="1:2" x14ac:dyDescent="0.25">
      <c r="A4815" s="3"/>
      <c r="B4815" s="116"/>
    </row>
    <row r="4816" spans="1:2" x14ac:dyDescent="0.25">
      <c r="A4816" s="3"/>
      <c r="B4816" s="116"/>
    </row>
    <row r="4817" spans="1:2" x14ac:dyDescent="0.25">
      <c r="A4817" s="3"/>
      <c r="B4817" s="116"/>
    </row>
    <row r="4818" spans="1:2" x14ac:dyDescent="0.25">
      <c r="A4818" s="3"/>
      <c r="B4818" s="116"/>
    </row>
    <row r="4819" spans="1:2" x14ac:dyDescent="0.25">
      <c r="A4819" s="3"/>
      <c r="B4819" s="116"/>
    </row>
    <row r="4820" spans="1:2" x14ac:dyDescent="0.25">
      <c r="A4820" s="3"/>
      <c r="B4820" s="116"/>
    </row>
    <row r="4821" spans="1:2" x14ac:dyDescent="0.25">
      <c r="A4821" s="3"/>
      <c r="B4821" s="116"/>
    </row>
    <row r="4822" spans="1:2" x14ac:dyDescent="0.25">
      <c r="A4822" s="3"/>
      <c r="B4822" s="116"/>
    </row>
    <row r="4823" spans="1:2" x14ac:dyDescent="0.25">
      <c r="A4823" s="3"/>
      <c r="B4823" s="116"/>
    </row>
    <row r="4824" spans="1:2" x14ac:dyDescent="0.25">
      <c r="A4824" s="3"/>
      <c r="B4824" s="116"/>
    </row>
    <row r="4825" spans="1:2" x14ac:dyDescent="0.25">
      <c r="A4825" s="3"/>
      <c r="B4825" s="116"/>
    </row>
    <row r="4826" spans="1:2" x14ac:dyDescent="0.25">
      <c r="A4826" s="3"/>
      <c r="B4826" s="116"/>
    </row>
    <row r="4827" spans="1:2" x14ac:dyDescent="0.25">
      <c r="A4827" s="3"/>
      <c r="B4827" s="116"/>
    </row>
    <row r="4828" spans="1:2" x14ac:dyDescent="0.25">
      <c r="A4828" s="3"/>
      <c r="B4828" s="116"/>
    </row>
    <row r="4829" spans="1:2" x14ac:dyDescent="0.25">
      <c r="A4829" s="3"/>
      <c r="B4829" s="116"/>
    </row>
    <row r="4830" spans="1:2" x14ac:dyDescent="0.25">
      <c r="A4830" s="3"/>
      <c r="B4830" s="116"/>
    </row>
    <row r="4831" spans="1:2" x14ac:dyDescent="0.25">
      <c r="A4831" s="3"/>
      <c r="B4831" s="116"/>
    </row>
    <row r="4832" spans="1:2" x14ac:dyDescent="0.25">
      <c r="A4832" s="3"/>
      <c r="B4832" s="116"/>
    </row>
    <row r="4833" spans="1:2" x14ac:dyDescent="0.25">
      <c r="A4833" s="3"/>
      <c r="B4833" s="116"/>
    </row>
    <row r="4834" spans="1:2" x14ac:dyDescent="0.25">
      <c r="A4834" s="3"/>
      <c r="B4834" s="116"/>
    </row>
    <row r="4835" spans="1:2" x14ac:dyDescent="0.25">
      <c r="A4835" s="3"/>
      <c r="B4835" s="116"/>
    </row>
    <row r="4836" spans="1:2" x14ac:dyDescent="0.25">
      <c r="A4836" s="3"/>
      <c r="B4836" s="116"/>
    </row>
    <row r="4837" spans="1:2" x14ac:dyDescent="0.25">
      <c r="A4837" s="3"/>
      <c r="B4837" s="116"/>
    </row>
    <row r="4838" spans="1:2" x14ac:dyDescent="0.25">
      <c r="A4838" s="3"/>
      <c r="B4838" s="116"/>
    </row>
    <row r="4839" spans="1:2" x14ac:dyDescent="0.25">
      <c r="A4839" s="3"/>
      <c r="B4839" s="116"/>
    </row>
    <row r="4840" spans="1:2" x14ac:dyDescent="0.25">
      <c r="A4840" s="3"/>
      <c r="B4840" s="116"/>
    </row>
    <row r="4841" spans="1:2" x14ac:dyDescent="0.25">
      <c r="A4841" s="3"/>
      <c r="B4841" s="116"/>
    </row>
    <row r="4842" spans="1:2" x14ac:dyDescent="0.25">
      <c r="A4842" s="3"/>
      <c r="B4842" s="116"/>
    </row>
    <row r="4843" spans="1:2" x14ac:dyDescent="0.25">
      <c r="A4843" s="3"/>
      <c r="B4843" s="116"/>
    </row>
    <row r="4844" spans="1:2" x14ac:dyDescent="0.25">
      <c r="A4844" s="3"/>
      <c r="B4844" s="116"/>
    </row>
    <row r="4845" spans="1:2" x14ac:dyDescent="0.25">
      <c r="A4845" s="3"/>
      <c r="B4845" s="116"/>
    </row>
    <row r="4846" spans="1:2" x14ac:dyDescent="0.25">
      <c r="A4846" s="3"/>
      <c r="B4846" s="116"/>
    </row>
    <row r="4847" spans="1:2" x14ac:dyDescent="0.25">
      <c r="A4847" s="3"/>
      <c r="B4847" s="116"/>
    </row>
    <row r="4848" spans="1:2" x14ac:dyDescent="0.25">
      <c r="A4848" s="3"/>
      <c r="B4848" s="116"/>
    </row>
    <row r="4849" spans="1:2" x14ac:dyDescent="0.25">
      <c r="A4849" s="3"/>
      <c r="B4849" s="116"/>
    </row>
    <row r="4850" spans="1:2" x14ac:dyDescent="0.25">
      <c r="A4850" s="3"/>
      <c r="B4850" s="116"/>
    </row>
    <row r="4851" spans="1:2" x14ac:dyDescent="0.25">
      <c r="A4851" s="3"/>
      <c r="B4851" s="116"/>
    </row>
    <row r="4852" spans="1:2" x14ac:dyDescent="0.25">
      <c r="A4852" s="3"/>
      <c r="B4852" s="116"/>
    </row>
    <row r="4853" spans="1:2" x14ac:dyDescent="0.25">
      <c r="A4853" s="3"/>
      <c r="B4853" s="116"/>
    </row>
    <row r="4854" spans="1:2" x14ac:dyDescent="0.25">
      <c r="A4854" s="3"/>
      <c r="B4854" s="116"/>
    </row>
    <row r="4855" spans="1:2" x14ac:dyDescent="0.25">
      <c r="A4855" s="3"/>
      <c r="B4855" s="116"/>
    </row>
    <row r="4856" spans="1:2" x14ac:dyDescent="0.25">
      <c r="A4856" s="3"/>
      <c r="B4856" s="116"/>
    </row>
    <row r="4857" spans="1:2" x14ac:dyDescent="0.25">
      <c r="A4857" s="3"/>
      <c r="B4857" s="116"/>
    </row>
    <row r="4858" spans="1:2" x14ac:dyDescent="0.25">
      <c r="A4858" s="3"/>
      <c r="B4858" s="116"/>
    </row>
    <row r="4859" spans="1:2" x14ac:dyDescent="0.25">
      <c r="A4859" s="3"/>
      <c r="B4859" s="116"/>
    </row>
    <row r="4860" spans="1:2" x14ac:dyDescent="0.25">
      <c r="A4860" s="3"/>
      <c r="B4860" s="116"/>
    </row>
    <row r="4861" spans="1:2" x14ac:dyDescent="0.25">
      <c r="A4861" s="3"/>
      <c r="B4861" s="116"/>
    </row>
    <row r="4862" spans="1:2" x14ac:dyDescent="0.25">
      <c r="A4862" s="3"/>
      <c r="B4862" s="116"/>
    </row>
    <row r="4863" spans="1:2" x14ac:dyDescent="0.25">
      <c r="A4863" s="3"/>
      <c r="B4863" s="116"/>
    </row>
    <row r="4864" spans="1:2" x14ac:dyDescent="0.25">
      <c r="A4864" s="3"/>
      <c r="B4864" s="116"/>
    </row>
    <row r="4865" spans="1:2" x14ac:dyDescent="0.25">
      <c r="A4865" s="3"/>
      <c r="B4865" s="116"/>
    </row>
    <row r="4866" spans="1:2" x14ac:dyDescent="0.25">
      <c r="A4866" s="3"/>
      <c r="B4866" s="116"/>
    </row>
    <row r="4867" spans="1:2" x14ac:dyDescent="0.25">
      <c r="A4867" s="3"/>
      <c r="B4867" s="116"/>
    </row>
    <row r="4868" spans="1:2" x14ac:dyDescent="0.25">
      <c r="A4868" s="3"/>
      <c r="B4868" s="116"/>
    </row>
    <row r="4869" spans="1:2" x14ac:dyDescent="0.25">
      <c r="A4869" s="3"/>
      <c r="B4869" s="116"/>
    </row>
    <row r="4870" spans="1:2" x14ac:dyDescent="0.25">
      <c r="A4870" s="3"/>
      <c r="B4870" s="116"/>
    </row>
    <row r="4871" spans="1:2" x14ac:dyDescent="0.25">
      <c r="A4871" s="3"/>
      <c r="B4871" s="116"/>
    </row>
    <row r="4872" spans="1:2" x14ac:dyDescent="0.25">
      <c r="A4872" s="3"/>
      <c r="B4872" s="116"/>
    </row>
    <row r="4873" spans="1:2" x14ac:dyDescent="0.25">
      <c r="A4873" s="3"/>
      <c r="B4873" s="116"/>
    </row>
    <row r="4874" spans="1:2" x14ac:dyDescent="0.25">
      <c r="A4874" s="3"/>
      <c r="B4874" s="116"/>
    </row>
    <row r="4875" spans="1:2" x14ac:dyDescent="0.25">
      <c r="A4875" s="3"/>
      <c r="B4875" s="116"/>
    </row>
    <row r="4876" spans="1:2" x14ac:dyDescent="0.25">
      <c r="A4876" s="3"/>
      <c r="B4876" s="116"/>
    </row>
    <row r="4877" spans="1:2" x14ac:dyDescent="0.25">
      <c r="A4877" s="3"/>
      <c r="B4877" s="116"/>
    </row>
    <row r="4878" spans="1:2" x14ac:dyDescent="0.25">
      <c r="A4878" s="3"/>
      <c r="B4878" s="116"/>
    </row>
    <row r="4879" spans="1:2" x14ac:dyDescent="0.25">
      <c r="A4879" s="3"/>
      <c r="B4879" s="116"/>
    </row>
    <row r="4880" spans="1:2" x14ac:dyDescent="0.25">
      <c r="A4880" s="3"/>
      <c r="B4880" s="116"/>
    </row>
    <row r="4881" spans="1:2" x14ac:dyDescent="0.25">
      <c r="A4881" s="3"/>
      <c r="B4881" s="116"/>
    </row>
    <row r="4882" spans="1:2" x14ac:dyDescent="0.25">
      <c r="A4882" s="3"/>
      <c r="B4882" s="116"/>
    </row>
    <row r="4883" spans="1:2" x14ac:dyDescent="0.25">
      <c r="A4883" s="3"/>
      <c r="B4883" s="116"/>
    </row>
    <row r="4884" spans="1:2" x14ac:dyDescent="0.25">
      <c r="A4884" s="3"/>
      <c r="B4884" s="116"/>
    </row>
    <row r="4885" spans="1:2" x14ac:dyDescent="0.25">
      <c r="A4885" s="3"/>
      <c r="B4885" s="116"/>
    </row>
    <row r="4886" spans="1:2" x14ac:dyDescent="0.25">
      <c r="A4886" s="3"/>
      <c r="B4886" s="116"/>
    </row>
    <row r="4887" spans="1:2" x14ac:dyDescent="0.25">
      <c r="A4887" s="3"/>
      <c r="B4887" s="116"/>
    </row>
    <row r="4888" spans="1:2" x14ac:dyDescent="0.25">
      <c r="A4888" s="3"/>
      <c r="B4888" s="116"/>
    </row>
    <row r="4889" spans="1:2" x14ac:dyDescent="0.25">
      <c r="A4889" s="3"/>
      <c r="B4889" s="116"/>
    </row>
    <row r="4890" spans="1:2" x14ac:dyDescent="0.25">
      <c r="A4890" s="3"/>
      <c r="B4890" s="116"/>
    </row>
    <row r="4891" spans="1:2" x14ac:dyDescent="0.25">
      <c r="A4891" s="3"/>
      <c r="B4891" s="116"/>
    </row>
    <row r="4892" spans="1:2" x14ac:dyDescent="0.25">
      <c r="A4892" s="3"/>
      <c r="B4892" s="116"/>
    </row>
    <row r="4893" spans="1:2" x14ac:dyDescent="0.25">
      <c r="A4893" s="3"/>
      <c r="B4893" s="116"/>
    </row>
    <row r="4894" spans="1:2" x14ac:dyDescent="0.25">
      <c r="A4894" s="3"/>
      <c r="B4894" s="116"/>
    </row>
    <row r="4895" spans="1:2" x14ac:dyDescent="0.25">
      <c r="A4895" s="3"/>
      <c r="B4895" s="116"/>
    </row>
    <row r="4896" spans="1:2" x14ac:dyDescent="0.25">
      <c r="A4896" s="3"/>
      <c r="B4896" s="116"/>
    </row>
    <row r="4897" spans="1:2" x14ac:dyDescent="0.25">
      <c r="A4897" s="3"/>
      <c r="B4897" s="116"/>
    </row>
    <row r="4898" spans="1:2" x14ac:dyDescent="0.25">
      <c r="A4898" s="3"/>
      <c r="B4898" s="116"/>
    </row>
    <row r="4899" spans="1:2" x14ac:dyDescent="0.25">
      <c r="A4899" s="3"/>
      <c r="B4899" s="116"/>
    </row>
    <row r="4900" spans="1:2" x14ac:dyDescent="0.25">
      <c r="A4900" s="3"/>
      <c r="B4900" s="116"/>
    </row>
    <row r="4901" spans="1:2" x14ac:dyDescent="0.25">
      <c r="A4901" s="3"/>
      <c r="B4901" s="116"/>
    </row>
    <row r="4902" spans="1:2" x14ac:dyDescent="0.25">
      <c r="A4902" s="3"/>
      <c r="B4902" s="116"/>
    </row>
    <row r="4903" spans="1:2" x14ac:dyDescent="0.25">
      <c r="A4903" s="3"/>
      <c r="B4903" s="116"/>
    </row>
    <row r="4904" spans="1:2" x14ac:dyDescent="0.25">
      <c r="A4904" s="3"/>
      <c r="B4904" s="116"/>
    </row>
    <row r="4905" spans="1:2" x14ac:dyDescent="0.25">
      <c r="A4905" s="3"/>
      <c r="B4905" s="116"/>
    </row>
    <row r="4906" spans="1:2" x14ac:dyDescent="0.25">
      <c r="A4906" s="3"/>
      <c r="B4906" s="116"/>
    </row>
    <row r="4907" spans="1:2" x14ac:dyDescent="0.25">
      <c r="A4907" s="3"/>
      <c r="B4907" s="116"/>
    </row>
    <row r="4908" spans="1:2" x14ac:dyDescent="0.25">
      <c r="A4908" s="3"/>
      <c r="B4908" s="116"/>
    </row>
    <row r="4909" spans="1:2" x14ac:dyDescent="0.25">
      <c r="A4909" s="3"/>
      <c r="B4909" s="116"/>
    </row>
    <row r="4910" spans="1:2" x14ac:dyDescent="0.25">
      <c r="A4910" s="3"/>
      <c r="B4910" s="116"/>
    </row>
    <row r="4911" spans="1:2" x14ac:dyDescent="0.25">
      <c r="A4911" s="3"/>
      <c r="B4911" s="116"/>
    </row>
    <row r="4912" spans="1:2" x14ac:dyDescent="0.25">
      <c r="A4912" s="3"/>
      <c r="B4912" s="116"/>
    </row>
    <row r="4913" spans="1:2" x14ac:dyDescent="0.25">
      <c r="A4913" s="3"/>
      <c r="B4913" s="116"/>
    </row>
    <row r="4914" spans="1:2" x14ac:dyDescent="0.25">
      <c r="A4914" s="3"/>
      <c r="B4914" s="116"/>
    </row>
    <row r="4915" spans="1:2" x14ac:dyDescent="0.25">
      <c r="A4915" s="3"/>
      <c r="B4915" s="116"/>
    </row>
    <row r="4916" spans="1:2" x14ac:dyDescent="0.25">
      <c r="A4916" s="3"/>
      <c r="B4916" s="116"/>
    </row>
    <row r="4917" spans="1:2" x14ac:dyDescent="0.25">
      <c r="A4917" s="3"/>
      <c r="B4917" s="116"/>
    </row>
    <row r="4918" spans="1:2" x14ac:dyDescent="0.25">
      <c r="A4918" s="3"/>
      <c r="B4918" s="116"/>
    </row>
    <row r="4919" spans="1:2" x14ac:dyDescent="0.25">
      <c r="A4919" s="3"/>
      <c r="B4919" s="116"/>
    </row>
    <row r="4920" spans="1:2" x14ac:dyDescent="0.25">
      <c r="A4920" s="3"/>
      <c r="B4920" s="116"/>
    </row>
    <row r="4921" spans="1:2" x14ac:dyDescent="0.25">
      <c r="A4921" s="3"/>
      <c r="B4921" s="116"/>
    </row>
    <row r="4922" spans="1:2" x14ac:dyDescent="0.25">
      <c r="A4922" s="3"/>
      <c r="B4922" s="116"/>
    </row>
    <row r="4923" spans="1:2" x14ac:dyDescent="0.25">
      <c r="A4923" s="3"/>
      <c r="B4923" s="116"/>
    </row>
    <row r="4924" spans="1:2" x14ac:dyDescent="0.25">
      <c r="A4924" s="3"/>
      <c r="B4924" s="116"/>
    </row>
    <row r="4925" spans="1:2" x14ac:dyDescent="0.25">
      <c r="A4925" s="3"/>
      <c r="B4925" s="116"/>
    </row>
    <row r="4926" spans="1:2" x14ac:dyDescent="0.25">
      <c r="A4926" s="3"/>
      <c r="B4926" s="116"/>
    </row>
    <row r="4927" spans="1:2" x14ac:dyDescent="0.25">
      <c r="A4927" s="3"/>
      <c r="B4927" s="116"/>
    </row>
    <row r="4928" spans="1:2" x14ac:dyDescent="0.25">
      <c r="A4928" s="3"/>
      <c r="B4928" s="116"/>
    </row>
    <row r="4929" spans="1:2" x14ac:dyDescent="0.25">
      <c r="A4929" s="3"/>
      <c r="B4929" s="116"/>
    </row>
    <row r="4930" spans="1:2" x14ac:dyDescent="0.25">
      <c r="A4930" s="3"/>
      <c r="B4930" s="116"/>
    </row>
    <row r="4931" spans="1:2" x14ac:dyDescent="0.25">
      <c r="A4931" s="3"/>
      <c r="B4931" s="116"/>
    </row>
    <row r="4932" spans="1:2" x14ac:dyDescent="0.25">
      <c r="A4932" s="3"/>
      <c r="B4932" s="116"/>
    </row>
    <row r="4933" spans="1:2" x14ac:dyDescent="0.25">
      <c r="A4933" s="3"/>
      <c r="B4933" s="116"/>
    </row>
    <row r="4934" spans="1:2" x14ac:dyDescent="0.25">
      <c r="A4934" s="3"/>
      <c r="B4934" s="116"/>
    </row>
    <row r="4935" spans="1:2" x14ac:dyDescent="0.25">
      <c r="A4935" s="3"/>
      <c r="B4935" s="116"/>
    </row>
    <row r="4936" spans="1:2" x14ac:dyDescent="0.25">
      <c r="A4936" s="3"/>
      <c r="B4936" s="116"/>
    </row>
    <row r="4937" spans="1:2" x14ac:dyDescent="0.25">
      <c r="A4937" s="3"/>
      <c r="B4937" s="116"/>
    </row>
    <row r="4938" spans="1:2" x14ac:dyDescent="0.25">
      <c r="A4938" s="3"/>
      <c r="B4938" s="116"/>
    </row>
    <row r="4939" spans="1:2" x14ac:dyDescent="0.25">
      <c r="A4939" s="3"/>
      <c r="B4939" s="116"/>
    </row>
    <row r="4940" spans="1:2" x14ac:dyDescent="0.25">
      <c r="A4940" s="3"/>
      <c r="B4940" s="116"/>
    </row>
    <row r="4941" spans="1:2" x14ac:dyDescent="0.25">
      <c r="A4941" s="3"/>
      <c r="B4941" s="116"/>
    </row>
    <row r="4942" spans="1:2" x14ac:dyDescent="0.25">
      <c r="A4942" s="3"/>
      <c r="B4942" s="116"/>
    </row>
    <row r="4943" spans="1:2" x14ac:dyDescent="0.25">
      <c r="A4943" s="3"/>
      <c r="B4943" s="116"/>
    </row>
    <row r="4944" spans="1:2" x14ac:dyDescent="0.25">
      <c r="A4944" s="3"/>
      <c r="B4944" s="116"/>
    </row>
    <row r="4945" spans="1:2" x14ac:dyDescent="0.25">
      <c r="A4945" s="3"/>
      <c r="B4945" s="116"/>
    </row>
    <row r="4946" spans="1:2" x14ac:dyDescent="0.25">
      <c r="A4946" s="3"/>
      <c r="B4946" s="116"/>
    </row>
    <row r="4947" spans="1:2" x14ac:dyDescent="0.25">
      <c r="A4947" s="3"/>
      <c r="B4947" s="116"/>
    </row>
    <row r="4948" spans="1:2" x14ac:dyDescent="0.25">
      <c r="A4948" s="3"/>
      <c r="B4948" s="116"/>
    </row>
    <row r="4949" spans="1:2" x14ac:dyDescent="0.25">
      <c r="A4949" s="3"/>
      <c r="B4949" s="116"/>
    </row>
    <row r="4950" spans="1:2" x14ac:dyDescent="0.25">
      <c r="A4950" s="3"/>
      <c r="B4950" s="116"/>
    </row>
    <row r="4951" spans="1:2" x14ac:dyDescent="0.25">
      <c r="A4951" s="3"/>
      <c r="B4951" s="116"/>
    </row>
    <row r="4952" spans="1:2" x14ac:dyDescent="0.25">
      <c r="A4952" s="3"/>
      <c r="B4952" s="116"/>
    </row>
    <row r="4953" spans="1:2" x14ac:dyDescent="0.25">
      <c r="A4953" s="3"/>
      <c r="B4953" s="116"/>
    </row>
    <row r="4954" spans="1:2" x14ac:dyDescent="0.25">
      <c r="A4954" s="3"/>
      <c r="B4954" s="116"/>
    </row>
    <row r="4955" spans="1:2" x14ac:dyDescent="0.25">
      <c r="A4955" s="3"/>
      <c r="B4955" s="116"/>
    </row>
    <row r="4956" spans="1:2" x14ac:dyDescent="0.25">
      <c r="A4956" s="3"/>
      <c r="B4956" s="116"/>
    </row>
    <row r="4957" spans="1:2" x14ac:dyDescent="0.25">
      <c r="A4957" s="3"/>
      <c r="B4957" s="116"/>
    </row>
    <row r="4958" spans="1:2" x14ac:dyDescent="0.25">
      <c r="A4958" s="3"/>
      <c r="B4958" s="116"/>
    </row>
    <row r="4959" spans="1:2" x14ac:dyDescent="0.25">
      <c r="A4959" s="3"/>
      <c r="B4959" s="116"/>
    </row>
    <row r="4960" spans="1:2" x14ac:dyDescent="0.25">
      <c r="A4960" s="3"/>
      <c r="B4960" s="116"/>
    </row>
    <row r="4961" spans="1:2" x14ac:dyDescent="0.25">
      <c r="A4961" s="3"/>
      <c r="B4961" s="116"/>
    </row>
    <row r="4962" spans="1:2" x14ac:dyDescent="0.25">
      <c r="A4962" s="3"/>
      <c r="B4962" s="116"/>
    </row>
    <row r="4963" spans="1:2" x14ac:dyDescent="0.25">
      <c r="A4963" s="3"/>
      <c r="B4963" s="116"/>
    </row>
    <row r="4964" spans="1:2" x14ac:dyDescent="0.25">
      <c r="A4964" s="3"/>
      <c r="B4964" s="116"/>
    </row>
    <row r="4965" spans="1:2" x14ac:dyDescent="0.25">
      <c r="A4965" s="3"/>
      <c r="B4965" s="116"/>
    </row>
    <row r="4966" spans="1:2" x14ac:dyDescent="0.25">
      <c r="A4966" s="3"/>
      <c r="B4966" s="116"/>
    </row>
    <row r="4967" spans="1:2" x14ac:dyDescent="0.25">
      <c r="A4967" s="3"/>
      <c r="B4967" s="116"/>
    </row>
    <row r="4968" spans="1:2" x14ac:dyDescent="0.25">
      <c r="A4968" s="3"/>
      <c r="B4968" s="116"/>
    </row>
    <row r="4969" spans="1:2" x14ac:dyDescent="0.25">
      <c r="A4969" s="3"/>
      <c r="B4969" s="116"/>
    </row>
    <row r="4970" spans="1:2" x14ac:dyDescent="0.25">
      <c r="A4970" s="3"/>
      <c r="B4970" s="116"/>
    </row>
    <row r="4971" spans="1:2" x14ac:dyDescent="0.25">
      <c r="A4971" s="3"/>
      <c r="B4971" s="116"/>
    </row>
    <row r="4972" spans="1:2" x14ac:dyDescent="0.25">
      <c r="A4972" s="3"/>
      <c r="B4972" s="116"/>
    </row>
    <row r="4973" spans="1:2" x14ac:dyDescent="0.25">
      <c r="A4973" s="3"/>
      <c r="B4973" s="116"/>
    </row>
    <row r="4974" spans="1:2" x14ac:dyDescent="0.25">
      <c r="A4974" s="3"/>
      <c r="B4974" s="116"/>
    </row>
    <row r="4975" spans="1:2" x14ac:dyDescent="0.25">
      <c r="A4975" s="3"/>
      <c r="B4975" s="116"/>
    </row>
    <row r="4976" spans="1:2" x14ac:dyDescent="0.25">
      <c r="A4976" s="3"/>
      <c r="B4976" s="116"/>
    </row>
    <row r="4977" spans="1:2" x14ac:dyDescent="0.25">
      <c r="A4977" s="3"/>
      <c r="B4977" s="116"/>
    </row>
    <row r="4978" spans="1:2" x14ac:dyDescent="0.25">
      <c r="A4978" s="3"/>
      <c r="B4978" s="116"/>
    </row>
    <row r="4979" spans="1:2" x14ac:dyDescent="0.25">
      <c r="A4979" s="3"/>
      <c r="B4979" s="116"/>
    </row>
    <row r="4980" spans="1:2" x14ac:dyDescent="0.25">
      <c r="A4980" s="3"/>
      <c r="B4980" s="116"/>
    </row>
    <row r="4981" spans="1:2" x14ac:dyDescent="0.25">
      <c r="A4981" s="3"/>
      <c r="B4981" s="116"/>
    </row>
    <row r="4982" spans="1:2" x14ac:dyDescent="0.25">
      <c r="A4982" s="3"/>
      <c r="B4982" s="116"/>
    </row>
    <row r="4983" spans="1:2" x14ac:dyDescent="0.25">
      <c r="A4983" s="3"/>
      <c r="B4983" s="116"/>
    </row>
    <row r="4984" spans="1:2" x14ac:dyDescent="0.25">
      <c r="A4984" s="3"/>
      <c r="B4984" s="116"/>
    </row>
    <row r="4985" spans="1:2" x14ac:dyDescent="0.25">
      <c r="A4985" s="3"/>
      <c r="B4985" s="116"/>
    </row>
    <row r="4986" spans="1:2" x14ac:dyDescent="0.25">
      <c r="A4986" s="3"/>
      <c r="B4986" s="116"/>
    </row>
    <row r="4987" spans="1:2" x14ac:dyDescent="0.25">
      <c r="A4987" s="3"/>
      <c r="B4987" s="116"/>
    </row>
    <row r="4988" spans="1:2" x14ac:dyDescent="0.25">
      <c r="A4988" s="3"/>
      <c r="B4988" s="116"/>
    </row>
    <row r="4989" spans="1:2" x14ac:dyDescent="0.25">
      <c r="A4989" s="3"/>
      <c r="B4989" s="116"/>
    </row>
    <row r="4990" spans="1:2" x14ac:dyDescent="0.25">
      <c r="A4990" s="3"/>
      <c r="B4990" s="116"/>
    </row>
    <row r="4991" spans="1:2" x14ac:dyDescent="0.25">
      <c r="A4991" s="3"/>
      <c r="B4991" s="116"/>
    </row>
    <row r="4992" spans="1:2" x14ac:dyDescent="0.25">
      <c r="A4992" s="3"/>
      <c r="B4992" s="116"/>
    </row>
    <row r="4993" spans="1:2" x14ac:dyDescent="0.25">
      <c r="A4993" s="3"/>
      <c r="B4993" s="116"/>
    </row>
    <row r="4994" spans="1:2" x14ac:dyDescent="0.25">
      <c r="A4994" s="3"/>
      <c r="B4994" s="116"/>
    </row>
    <row r="4995" spans="1:2" x14ac:dyDescent="0.25">
      <c r="A4995" s="3"/>
      <c r="B4995" s="116"/>
    </row>
    <row r="4996" spans="1:2" x14ac:dyDescent="0.25">
      <c r="A4996" s="3"/>
      <c r="B4996" s="116"/>
    </row>
    <row r="4997" spans="1:2" x14ac:dyDescent="0.25">
      <c r="A4997" s="3"/>
      <c r="B4997" s="116"/>
    </row>
    <row r="4998" spans="1:2" x14ac:dyDescent="0.25">
      <c r="A4998" s="3"/>
      <c r="B4998" s="116"/>
    </row>
    <row r="4999" spans="1:2" x14ac:dyDescent="0.25">
      <c r="A4999" s="3"/>
      <c r="B4999" s="116"/>
    </row>
    <row r="5000" spans="1:2" x14ac:dyDescent="0.25">
      <c r="A5000" s="3"/>
      <c r="B5000" s="116"/>
    </row>
    <row r="5001" spans="1:2" x14ac:dyDescent="0.25">
      <c r="A5001" s="3"/>
      <c r="B5001" s="116"/>
    </row>
    <row r="5002" spans="1:2" x14ac:dyDescent="0.25">
      <c r="A5002" s="3"/>
      <c r="B5002" s="116"/>
    </row>
    <row r="5003" spans="1:2" x14ac:dyDescent="0.25">
      <c r="A5003" s="3"/>
      <c r="B5003" s="116"/>
    </row>
    <row r="5004" spans="1:2" x14ac:dyDescent="0.25">
      <c r="A5004" s="3"/>
      <c r="B5004" s="116"/>
    </row>
    <row r="5005" spans="1:2" x14ac:dyDescent="0.25">
      <c r="A5005" s="3"/>
      <c r="B5005" s="116"/>
    </row>
    <row r="5006" spans="1:2" x14ac:dyDescent="0.25">
      <c r="A5006" s="3"/>
      <c r="B5006" s="116"/>
    </row>
    <row r="5007" spans="1:2" x14ac:dyDescent="0.25">
      <c r="A5007" s="3"/>
      <c r="B5007" s="116"/>
    </row>
    <row r="5008" spans="1:2" x14ac:dyDescent="0.25">
      <c r="A5008" s="3"/>
      <c r="B5008" s="116"/>
    </row>
    <row r="5009" spans="1:2" x14ac:dyDescent="0.25">
      <c r="A5009" s="3"/>
      <c r="B5009" s="116"/>
    </row>
    <row r="5010" spans="1:2" x14ac:dyDescent="0.25">
      <c r="A5010" s="3"/>
      <c r="B5010" s="116"/>
    </row>
    <row r="5011" spans="1:2" x14ac:dyDescent="0.25">
      <c r="A5011" s="3"/>
      <c r="B5011" s="116"/>
    </row>
    <row r="5012" spans="1:2" x14ac:dyDescent="0.25">
      <c r="A5012" s="3"/>
      <c r="B5012" s="116"/>
    </row>
    <row r="5013" spans="1:2" x14ac:dyDescent="0.25">
      <c r="A5013" s="3"/>
      <c r="B5013" s="116"/>
    </row>
    <row r="5014" spans="1:2" x14ac:dyDescent="0.25">
      <c r="A5014" s="3"/>
      <c r="B5014" s="116"/>
    </row>
    <row r="5015" spans="1:2" x14ac:dyDescent="0.25">
      <c r="A5015" s="3"/>
      <c r="B5015" s="116"/>
    </row>
    <row r="5016" spans="1:2" x14ac:dyDescent="0.25">
      <c r="A5016" s="3"/>
      <c r="B5016" s="116"/>
    </row>
    <row r="5017" spans="1:2" x14ac:dyDescent="0.25">
      <c r="A5017" s="3"/>
      <c r="B5017" s="116"/>
    </row>
    <row r="5018" spans="1:2" x14ac:dyDescent="0.25">
      <c r="A5018" s="3"/>
      <c r="B5018" s="116"/>
    </row>
    <row r="5019" spans="1:2" x14ac:dyDescent="0.25">
      <c r="A5019" s="3"/>
      <c r="B5019" s="116"/>
    </row>
    <row r="5020" spans="1:2" x14ac:dyDescent="0.25">
      <c r="A5020" s="3"/>
      <c r="B5020" s="116"/>
    </row>
    <row r="5021" spans="1:2" x14ac:dyDescent="0.25">
      <c r="A5021" s="3"/>
      <c r="B5021" s="116"/>
    </row>
    <row r="5022" spans="1:2" x14ac:dyDescent="0.25">
      <c r="A5022" s="3"/>
      <c r="B5022" s="116"/>
    </row>
    <row r="5023" spans="1:2" x14ac:dyDescent="0.25">
      <c r="A5023" s="3"/>
      <c r="B5023" s="116"/>
    </row>
    <row r="5024" spans="1:2" x14ac:dyDescent="0.25">
      <c r="A5024" s="3"/>
      <c r="B5024" s="116"/>
    </row>
    <row r="5025" spans="1:2" x14ac:dyDescent="0.25">
      <c r="A5025" s="3"/>
      <c r="B5025" s="116"/>
    </row>
    <row r="5026" spans="1:2" x14ac:dyDescent="0.25">
      <c r="A5026" s="3"/>
      <c r="B5026" s="116"/>
    </row>
    <row r="5027" spans="1:2" x14ac:dyDescent="0.25">
      <c r="A5027" s="3"/>
      <c r="B5027" s="116"/>
    </row>
    <row r="5028" spans="1:2" x14ac:dyDescent="0.25">
      <c r="A5028" s="3"/>
      <c r="B5028" s="116"/>
    </row>
    <row r="5029" spans="1:2" x14ac:dyDescent="0.25">
      <c r="B5029" s="116"/>
    </row>
    <row r="5030" spans="1:2" x14ac:dyDescent="0.25">
      <c r="B5030" s="116"/>
    </row>
    <row r="5031" spans="1:2" x14ac:dyDescent="0.25">
      <c r="B5031" s="116"/>
    </row>
    <row r="5032" spans="1:2" x14ac:dyDescent="0.25">
      <c r="B5032" s="116"/>
    </row>
  </sheetData>
  <sortState ref="B9:B110">
    <sortCondition ref="B9:B110"/>
  </sortState>
  <dataConsolidate/>
  <mergeCells count="4">
    <mergeCell ref="D5:E5"/>
    <mergeCell ref="D54:E54"/>
    <mergeCell ref="C5:C6"/>
    <mergeCell ref="C54:C55"/>
  </mergeCells>
  <dataValidations count="1">
    <dataValidation type="list" allowBlank="1" showInputMessage="1" showErrorMessage="1" sqref="D4" xr:uid="{00000000-0002-0000-0000-000000000000}">
      <formula1>$B$8:$B$111</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V576"/>
  <sheetViews>
    <sheetView zoomScaleNormal="100" workbookViewId="0">
      <selection activeCell="W531" sqref="W531"/>
    </sheetView>
  </sheetViews>
  <sheetFormatPr defaultColWidth="9.1796875" defaultRowHeight="12.5" x14ac:dyDescent="0.25"/>
  <cols>
    <col min="1" max="1" width="12.81640625" style="10" customWidth="1"/>
    <col min="2" max="2" width="26.453125" style="52" customWidth="1"/>
    <col min="3" max="3" width="20.7265625" style="52" customWidth="1"/>
    <col min="4" max="4" width="13.26953125" style="52" customWidth="1"/>
    <col min="5" max="5" width="14.7265625" style="52" customWidth="1"/>
    <col min="6" max="6" width="2.54296875" style="52" customWidth="1"/>
    <col min="7" max="7" width="15.7265625" style="52" customWidth="1"/>
    <col min="8" max="8" width="14.7265625" style="52" customWidth="1"/>
    <col min="9" max="9" width="14.7265625" style="53" customWidth="1"/>
    <col min="10" max="10" width="3.453125" style="53" customWidth="1"/>
    <col min="11" max="11" width="9.1796875" style="52" customWidth="1"/>
    <col min="12" max="12" width="9.1796875" style="52"/>
    <col min="13" max="13" width="15.7265625" style="52" customWidth="1"/>
    <col min="14" max="14" width="10.7265625" style="52" customWidth="1"/>
    <col min="15" max="15" width="30.7265625" style="52" customWidth="1"/>
    <col min="16" max="16" width="20.7265625" style="52" customWidth="1"/>
    <col min="17" max="17" width="15.7265625" style="52" customWidth="1"/>
    <col min="18" max="18" width="20.7265625" style="10" customWidth="1"/>
    <col min="19" max="16384" width="9.1796875" style="10"/>
  </cols>
  <sheetData>
    <row r="1" spans="1:21" x14ac:dyDescent="0.25">
      <c r="A1" s="1"/>
    </row>
    <row r="2" spans="1:21" x14ac:dyDescent="0.25">
      <c r="A2" s="1"/>
    </row>
    <row r="3" spans="1:21" s="36" customFormat="1" ht="18.5" thickBot="1" x14ac:dyDescent="0.45">
      <c r="A3" s="35"/>
      <c r="B3" s="54" t="s">
        <v>72</v>
      </c>
      <c r="C3"/>
      <c r="D3"/>
      <c r="E3"/>
      <c r="F3" s="55"/>
      <c r="G3" s="55"/>
      <c r="H3" s="55"/>
      <c r="I3" s="56"/>
      <c r="J3" s="57"/>
      <c r="K3" s="123" t="str">
        <f>CONCATENATE(B3," - PASSENGER MOVEMENTS (millions) - ",UPPER($B$6))</f>
        <v>TOTAL AUSTRALIA - PASSENGER MOVEMENTS (millions) - CALENDAR YEARS</v>
      </c>
      <c r="L3" s="123"/>
      <c r="M3" s="123"/>
      <c r="N3" s="123"/>
      <c r="O3" s="123"/>
      <c r="P3" s="123"/>
      <c r="Q3" s="123"/>
      <c r="R3" s="105"/>
      <c r="S3" s="37"/>
      <c r="T3" s="37"/>
      <c r="U3" s="37"/>
    </row>
    <row r="4" spans="1:21" ht="13" x14ac:dyDescent="0.25">
      <c r="A4" s="1"/>
      <c r="B4" s="58"/>
      <c r="C4" s="58"/>
      <c r="D4" s="58"/>
      <c r="E4" s="59"/>
      <c r="F4" s="59"/>
      <c r="G4" s="59"/>
      <c r="H4" s="59"/>
      <c r="I4" s="60"/>
      <c r="J4" s="61"/>
    </row>
    <row r="5" spans="1:21" ht="20.149999999999999" customHeight="1" x14ac:dyDescent="0.25">
      <c r="A5" s="1"/>
      <c r="B5" s="62"/>
      <c r="C5" s="122" t="s">
        <v>104</v>
      </c>
      <c r="D5" s="122"/>
      <c r="E5" s="122"/>
      <c r="F5" s="63"/>
      <c r="G5" s="122" t="s">
        <v>108</v>
      </c>
      <c r="H5" s="122"/>
      <c r="I5" s="122"/>
      <c r="J5" s="64"/>
    </row>
    <row r="6" spans="1:21" ht="40" customHeight="1" x14ac:dyDescent="0.3">
      <c r="A6" s="1"/>
      <c r="B6" s="65" t="s">
        <v>180</v>
      </c>
      <c r="C6" s="65" t="s">
        <v>140</v>
      </c>
      <c r="D6" s="65" t="s">
        <v>106</v>
      </c>
      <c r="E6" s="65" t="s">
        <v>107</v>
      </c>
      <c r="F6" s="65"/>
      <c r="G6" s="65" t="s">
        <v>105</v>
      </c>
      <c r="H6" s="65" t="s">
        <v>106</v>
      </c>
      <c r="I6" s="65" t="s">
        <v>107</v>
      </c>
      <c r="J6" s="66"/>
      <c r="L6" s="67"/>
      <c r="M6" s="68"/>
      <c r="N6" s="69"/>
      <c r="O6" s="68"/>
      <c r="P6" s="68"/>
      <c r="Q6" s="69"/>
    </row>
    <row r="7" spans="1:21" ht="12.75" customHeight="1" x14ac:dyDescent="0.3">
      <c r="A7" s="1"/>
      <c r="B7" s="70"/>
      <c r="C7" s="113" t="s">
        <v>140</v>
      </c>
      <c r="D7" s="113" t="s">
        <v>106</v>
      </c>
      <c r="E7" s="70"/>
      <c r="F7" s="70"/>
      <c r="G7" s="70"/>
      <c r="H7" s="70"/>
      <c r="I7" s="70"/>
      <c r="J7" s="66"/>
      <c r="L7" s="67"/>
      <c r="M7" s="68"/>
      <c r="N7" s="69"/>
      <c r="O7" s="68"/>
      <c r="P7" s="68"/>
      <c r="Q7" s="69"/>
    </row>
    <row r="8" spans="1:21" x14ac:dyDescent="0.25">
      <c r="A8" s="1"/>
      <c r="B8" s="46">
        <v>1985</v>
      </c>
      <c r="C8" s="71">
        <f>IF(ISNA(VLOOKUP(CONCATENATE($B$3, $B8), 'Airport Passengers'!$A$8:$M$3879, 7, FALSE)), "", VLOOKUP(CONCATENATE($B$3, $B8), 'Airport Passengers'!$A$8:$M$3879, 7, FALSE))</f>
        <v>28194896</v>
      </c>
      <c r="D8" s="71">
        <f>IF(ISNA(VLOOKUP(CONCATENATE($B$3, $B8), 'Airport Passengers'!$A$8:$M$3879, 10, FALSE)), "", VLOOKUP(CONCATENATE($B$3, $B8), 'Airport Passengers'!$A$8:$M$3879, 10, FALSE))</f>
        <v>5200373</v>
      </c>
      <c r="E8" s="67">
        <f>IF(ISNA(VLOOKUP(CONCATENATE($B$3, $B8), 'Airport Passengers'!$A$8:$M$3879, 13, FALSE)), "", VLOOKUP(CONCATENATE($B$3, $B8), 'Airport Passengers'!$A$8:$M$3879, 13, FALSE))</f>
        <v>33395269</v>
      </c>
      <c r="F8" s="67"/>
      <c r="G8" s="67"/>
      <c r="H8" s="67"/>
      <c r="I8" s="68" t="str">
        <f>IF(AND(ISNUMBER(E6),ISNUMBER(E8)), IF(OR(E6=0, E8=0), "--", (E8-E6)/E6), " ")</f>
        <v xml:space="preserve"> </v>
      </c>
      <c r="J8" s="68"/>
      <c r="L8" s="67"/>
      <c r="M8" s="68"/>
      <c r="N8" s="69"/>
      <c r="O8" s="68"/>
      <c r="P8" s="68"/>
      <c r="Q8" s="69"/>
    </row>
    <row r="9" spans="1:21" x14ac:dyDescent="0.25">
      <c r="A9" s="1"/>
      <c r="B9" s="46">
        <v>1986</v>
      </c>
      <c r="C9" s="71">
        <f>IF(ISNA(VLOOKUP(CONCATENATE($B$3, $B9), 'Airport Passengers'!$A$8:$M$3879, 7, FALSE)), "", VLOOKUP(CONCATENATE($B$3, $B9), 'Airport Passengers'!$A$8:$M$3879, 7, FALSE))</f>
        <v>29662160</v>
      </c>
      <c r="D9" s="71">
        <f>IF(ISNA(VLOOKUP(CONCATENATE($B$3, $B9), 'Airport Passengers'!$A$8:$M$3879, 10, FALSE)), "", VLOOKUP(CONCATENATE($B$3, $B9), 'Airport Passengers'!$A$8:$M$3879, 10, FALSE))</f>
        <v>5818437</v>
      </c>
      <c r="E9" s="67">
        <f>IF(ISNA(VLOOKUP(CONCATENATE($B$3, $B9), 'Airport Passengers'!$A$8:$M$3879, 13, FALSE)), "", VLOOKUP(CONCATENATE($B$3, $B9), 'Airport Passengers'!$A$8:$M$3879, 13, FALSE))</f>
        <v>35480597</v>
      </c>
      <c r="F9" s="67"/>
      <c r="G9" s="68">
        <f>IF(AND(ISNUMBER(C8),ISNUMBER(C9)), IF(OR(C8=0, C9=0), "..", (C9-C8)/C8), " ")</f>
        <v>5.2040057179143347E-2</v>
      </c>
      <c r="H9" s="68">
        <f>IF(AND(ISNUMBER(D8),ISNUMBER(D9)), IF(OR(D8=0, D9=0), "..", (D9-D8)/D8), " ")</f>
        <v>0.11884993634110476</v>
      </c>
      <c r="I9" s="68">
        <f>IF(AND(ISNUMBER(E8),ISNUMBER(E9)), IF(OR(E8=0, E9=0), "..", (E9-E8)/E8), " ")</f>
        <v>6.2443815020624627E-2</v>
      </c>
      <c r="J9" s="52"/>
      <c r="L9" s="67"/>
      <c r="M9" s="68"/>
      <c r="N9" s="69"/>
      <c r="O9" s="68"/>
      <c r="P9" s="68"/>
      <c r="Q9" s="69"/>
    </row>
    <row r="10" spans="1:21" x14ac:dyDescent="0.25">
      <c r="A10" s="1"/>
      <c r="B10" s="46">
        <v>1987</v>
      </c>
      <c r="C10" s="71">
        <f>IF(ISNA(VLOOKUP(CONCATENATE($B$3, $B10), 'Airport Passengers'!$A$8:$M$3879, 7, FALSE)), "", VLOOKUP(CONCATENATE($B$3, $B10), 'Airport Passengers'!$A$8:$M$3879, 7, FALSE))</f>
        <v>31203052</v>
      </c>
      <c r="D10" s="71">
        <f>IF(ISNA(VLOOKUP(CONCATENATE($B$3, $B10), 'Airport Passengers'!$A$8:$M$3879, 10, FALSE)), "", VLOOKUP(CONCATENATE($B$3, $B10), 'Airport Passengers'!$A$8:$M$3879, 10, FALSE))</f>
        <v>6714432</v>
      </c>
      <c r="E10" s="67">
        <f>IF(ISNA(VLOOKUP(CONCATENATE($B$3, $B10), 'Airport Passengers'!$A$8:$M$3879, 13, FALSE)), "", VLOOKUP(CONCATENATE($B$3, $B10), 'Airport Passengers'!$A$8:$M$3879, 13, FALSE))</f>
        <v>37917484</v>
      </c>
      <c r="F10" s="67"/>
      <c r="G10" s="68">
        <f t="shared" ref="G10:G48" si="0">IF(AND(ISNUMBER(C9),ISNUMBER(C10)), IF(OR(C9=0, C10=0), "..", (C10-C9)/C9), " ")</f>
        <v>5.1948071212615667E-2</v>
      </c>
      <c r="H10" s="68">
        <f t="shared" ref="H10:H48" si="1">IF(AND(ISNUMBER(D9),ISNUMBER(D10)), IF(OR(D9=0, D10=0), "..", (D10-D9)/D9), " ")</f>
        <v>0.15399238661516831</v>
      </c>
      <c r="I10" s="68">
        <f t="shared" ref="I10:I48" si="2">IF(AND(ISNUMBER(E9),ISNUMBER(E10)), IF(OR(E9=0, E10=0), "..", (E10-E9)/E9), " ")</f>
        <v>6.8682243424483522E-2</v>
      </c>
      <c r="J10" s="52"/>
      <c r="L10" s="67"/>
      <c r="M10" s="68"/>
      <c r="N10" s="69"/>
      <c r="O10" s="68"/>
      <c r="P10" s="68"/>
      <c r="Q10" s="69"/>
    </row>
    <row r="11" spans="1:21" x14ac:dyDescent="0.25">
      <c r="A11" s="1"/>
      <c r="B11" s="46">
        <v>1988</v>
      </c>
      <c r="C11" s="71">
        <f>IF(ISNA(VLOOKUP(CONCATENATE($B$3, $B11), 'Airport Passengers'!$A$8:$M$3879, 7, FALSE)), "", VLOOKUP(CONCATENATE($B$3, $B11), 'Airport Passengers'!$A$8:$M$3879, 7, FALSE))</f>
        <v>33718506</v>
      </c>
      <c r="D11" s="71">
        <f>IF(ISNA(VLOOKUP(CONCATENATE($B$3, $B11), 'Airport Passengers'!$A$8:$M$3879, 10, FALSE)), "", VLOOKUP(CONCATENATE($B$3, $B11), 'Airport Passengers'!$A$8:$M$3879, 10, FALSE))</f>
        <v>7766782</v>
      </c>
      <c r="E11" s="67">
        <f>IF(ISNA(VLOOKUP(CONCATENATE($B$3, $B11), 'Airport Passengers'!$A$8:$M$3879, 13, FALSE)), "", VLOOKUP(CONCATENATE($B$3, $B11), 'Airport Passengers'!$A$8:$M$3879, 13, FALSE))</f>
        <v>41485288</v>
      </c>
      <c r="F11" s="67"/>
      <c r="G11" s="68">
        <f t="shared" si="0"/>
        <v>8.0615639777801229E-2</v>
      </c>
      <c r="H11" s="68">
        <f t="shared" si="1"/>
        <v>0.15672956401971158</v>
      </c>
      <c r="I11" s="68">
        <f t="shared" si="2"/>
        <v>9.4093901378055567E-2</v>
      </c>
      <c r="J11" s="52"/>
      <c r="L11" s="67"/>
      <c r="M11" s="68"/>
      <c r="N11" s="69"/>
      <c r="O11" s="68"/>
      <c r="P11" s="68"/>
      <c r="Q11" s="69"/>
    </row>
    <row r="12" spans="1:21" x14ac:dyDescent="0.25">
      <c r="A12" s="1"/>
      <c r="B12" s="46">
        <v>1989</v>
      </c>
      <c r="C12" s="71">
        <f>IF(ISNA(VLOOKUP(CONCATENATE($B$3, $B12), 'Airport Passengers'!$A$8:$M$3879, 7, FALSE)), "", VLOOKUP(CONCATENATE($B$3, $B12), 'Airport Passengers'!$A$8:$M$3879, 7, FALSE))</f>
        <v>25111370</v>
      </c>
      <c r="D12" s="71">
        <f>IF(ISNA(VLOOKUP(CONCATENATE($B$3, $B12), 'Airport Passengers'!$A$8:$M$3879, 10, FALSE)), "", VLOOKUP(CONCATENATE($B$3, $B12), 'Airport Passengers'!$A$8:$M$3879, 10, FALSE))</f>
        <v>7931103</v>
      </c>
      <c r="E12" s="67">
        <f>IF(ISNA(VLOOKUP(CONCATENATE($B$3, $B12), 'Airport Passengers'!$A$8:$M$3879, 13, FALSE)), "", VLOOKUP(CONCATENATE($B$3, $B12), 'Airport Passengers'!$A$8:$M$3879, 13, FALSE))</f>
        <v>33042473</v>
      </c>
      <c r="F12" s="67"/>
      <c r="G12" s="68">
        <f t="shared" si="0"/>
        <v>-0.25526445329457953</v>
      </c>
      <c r="H12" s="68">
        <f t="shared" si="1"/>
        <v>2.1156896125061834E-2</v>
      </c>
      <c r="I12" s="68">
        <f t="shared" si="2"/>
        <v>-0.20351347205303238</v>
      </c>
      <c r="J12" s="52"/>
      <c r="L12" s="67"/>
      <c r="M12" s="68"/>
      <c r="N12" s="69"/>
      <c r="O12" s="68"/>
      <c r="P12" s="68"/>
      <c r="Q12" s="69"/>
    </row>
    <row r="13" spans="1:21" x14ac:dyDescent="0.25">
      <c r="A13" s="1"/>
      <c r="B13" s="46">
        <v>1990</v>
      </c>
      <c r="C13" s="71">
        <f>IF(ISNA(VLOOKUP(CONCATENATE($B$3, $B13), 'Airport Passengers'!$A$8:$M$3879, 7, FALSE)), "", VLOOKUP(CONCATENATE($B$3, $B13), 'Airport Passengers'!$A$8:$M$3879, 7, FALSE))</f>
        <v>30400102</v>
      </c>
      <c r="D13" s="71">
        <f>IF(ISNA(VLOOKUP(CONCATENATE($B$3, $B13), 'Airport Passengers'!$A$8:$M$3879, 10, FALSE)), "", VLOOKUP(CONCATENATE($B$3, $B13), 'Airport Passengers'!$A$8:$M$3879, 10, FALSE))</f>
        <v>8522225</v>
      </c>
      <c r="E13" s="67">
        <f>IF(ISNA(VLOOKUP(CONCATENATE($B$3, $B13), 'Airport Passengers'!$A$8:$M$3879, 13, FALSE)), "", VLOOKUP(CONCATENATE($B$3, $B13), 'Airport Passengers'!$A$8:$M$3879, 13, FALSE))</f>
        <v>38922327</v>
      </c>
      <c r="F13" s="67"/>
      <c r="G13" s="68">
        <f t="shared" si="0"/>
        <v>0.21061104989492807</v>
      </c>
      <c r="H13" s="68">
        <f t="shared" si="1"/>
        <v>7.453213002025065E-2</v>
      </c>
      <c r="I13" s="68">
        <f t="shared" si="2"/>
        <v>0.1779483636106777</v>
      </c>
      <c r="J13" s="52"/>
      <c r="L13" s="67"/>
      <c r="M13" s="68"/>
      <c r="N13" s="69"/>
      <c r="O13" s="68"/>
      <c r="P13" s="68"/>
      <c r="Q13" s="69"/>
    </row>
    <row r="14" spans="1:21" x14ac:dyDescent="0.25">
      <c r="A14" s="1"/>
      <c r="B14" s="46">
        <v>1991</v>
      </c>
      <c r="C14" s="71">
        <f>IF(ISNA(VLOOKUP(CONCATENATE($B$3, $B14), 'Airport Passengers'!$A$8:$M$3879, 7, FALSE)), "", VLOOKUP(CONCATENATE($B$3, $B14), 'Airport Passengers'!$A$8:$M$3879, 7, FALSE))</f>
        <v>38411482</v>
      </c>
      <c r="D14" s="71">
        <f>IF(ISNA(VLOOKUP(CONCATENATE($B$3, $B14), 'Airport Passengers'!$A$8:$M$3879, 10, FALSE)), "", VLOOKUP(CONCATENATE($B$3, $B14), 'Airport Passengers'!$A$8:$M$3879, 10, FALSE))</f>
        <v>8652577</v>
      </c>
      <c r="E14" s="67">
        <f>IF(ISNA(VLOOKUP(CONCATENATE($B$3, $B14), 'Airport Passengers'!$A$8:$M$3879, 13, FALSE)), "", VLOOKUP(CONCATENATE($B$3, $B14), 'Airport Passengers'!$A$8:$M$3879, 13, FALSE))</f>
        <v>47064059</v>
      </c>
      <c r="F14" s="67"/>
      <c r="G14" s="68">
        <f t="shared" si="0"/>
        <v>0.26353135262506683</v>
      </c>
      <c r="H14" s="68">
        <f t="shared" si="1"/>
        <v>1.5295536083593193E-2</v>
      </c>
      <c r="I14" s="68">
        <f t="shared" si="2"/>
        <v>0.20917896301523803</v>
      </c>
      <c r="J14" s="52"/>
      <c r="L14" s="67"/>
      <c r="M14" s="68"/>
      <c r="N14" s="69"/>
      <c r="O14" s="68"/>
      <c r="P14" s="68"/>
      <c r="Q14" s="69"/>
    </row>
    <row r="15" spans="1:21" x14ac:dyDescent="0.25">
      <c r="A15" s="1"/>
      <c r="B15" s="46">
        <v>1992</v>
      </c>
      <c r="C15" s="71">
        <f>IF(ISNA(VLOOKUP(CONCATENATE($B$3, $B15), 'Airport Passengers'!$A$8:$M$3879, 7, FALSE)), "", VLOOKUP(CONCATENATE($B$3, $B15), 'Airport Passengers'!$A$8:$M$3879, 7, FALSE))</f>
        <v>40370762</v>
      </c>
      <c r="D15" s="71">
        <f>IF(ISNA(VLOOKUP(CONCATENATE($B$3, $B15), 'Airport Passengers'!$A$8:$M$3879, 10, FALSE)), "", VLOOKUP(CONCATENATE($B$3, $B15), 'Airport Passengers'!$A$8:$M$3879, 10, FALSE))</f>
        <v>9307928</v>
      </c>
      <c r="E15" s="67">
        <f>IF(ISNA(VLOOKUP(CONCATENATE($B$3, $B15), 'Airport Passengers'!$A$8:$M$3879, 13, FALSE)), "", VLOOKUP(CONCATENATE($B$3, $B15), 'Airport Passengers'!$A$8:$M$3879, 13, FALSE))</f>
        <v>49678690</v>
      </c>
      <c r="F15" s="67"/>
      <c r="G15" s="68">
        <f t="shared" si="0"/>
        <v>5.10076648435486E-2</v>
      </c>
      <c r="H15" s="68">
        <f t="shared" si="1"/>
        <v>7.574055683064132E-2</v>
      </c>
      <c r="I15" s="68">
        <f t="shared" si="2"/>
        <v>5.5554728078171071E-2</v>
      </c>
      <c r="J15" s="52"/>
      <c r="L15" s="67"/>
      <c r="M15" s="68"/>
      <c r="N15" s="69"/>
      <c r="O15" s="68"/>
      <c r="P15" s="68"/>
      <c r="Q15" s="69"/>
    </row>
    <row r="16" spans="1:21" x14ac:dyDescent="0.25">
      <c r="A16" s="1"/>
      <c r="B16" s="46">
        <v>1993</v>
      </c>
      <c r="C16" s="71">
        <f>IF(ISNA(VLOOKUP(CONCATENATE($B$3, $B16), 'Airport Passengers'!$A$8:$M$3879, 7, FALSE)), "", VLOOKUP(CONCATENATE($B$3, $B16), 'Airport Passengers'!$A$8:$M$3879, 7, FALSE))</f>
        <v>43204886</v>
      </c>
      <c r="D16" s="71">
        <f>IF(ISNA(VLOOKUP(CONCATENATE($B$3, $B16), 'Airport Passengers'!$A$8:$M$3879, 10, FALSE)), "", VLOOKUP(CONCATENATE($B$3, $B16), 'Airport Passengers'!$A$8:$M$3879, 10, FALSE))</f>
        <v>10178285</v>
      </c>
      <c r="E16" s="67">
        <f>IF(ISNA(VLOOKUP(CONCATENATE($B$3, $B16), 'Airport Passengers'!$A$8:$M$3879, 13, FALSE)), "", VLOOKUP(CONCATENATE($B$3, $B16), 'Airport Passengers'!$A$8:$M$3879, 13, FALSE))</f>
        <v>53383171</v>
      </c>
      <c r="F16" s="67"/>
      <c r="G16" s="68">
        <f t="shared" si="0"/>
        <v>7.0202390532039E-2</v>
      </c>
      <c r="H16" s="68">
        <f t="shared" si="1"/>
        <v>9.3507061936877897E-2</v>
      </c>
      <c r="I16" s="68">
        <f t="shared" si="2"/>
        <v>7.4568814113254597E-2</v>
      </c>
      <c r="J16" s="52"/>
      <c r="L16" s="67"/>
      <c r="M16" s="68"/>
      <c r="N16" s="69"/>
      <c r="O16" s="68"/>
      <c r="P16" s="68"/>
      <c r="Q16" s="69"/>
    </row>
    <row r="17" spans="1:17" x14ac:dyDescent="0.25">
      <c r="A17" s="1"/>
      <c r="B17" s="46">
        <v>1994</v>
      </c>
      <c r="C17" s="71">
        <f>IF(ISNA(VLOOKUP(CONCATENATE($B$3, $B17), 'Airport Passengers'!$A$8:$M$3879, 7, FALSE)), "", VLOOKUP(CONCATENATE($B$3, $B17), 'Airport Passengers'!$A$8:$M$3879, 7, FALSE))</f>
        <v>48292826</v>
      </c>
      <c r="D17" s="71">
        <f>IF(ISNA(VLOOKUP(CONCATENATE($B$3, $B17), 'Airport Passengers'!$A$8:$M$3879, 10, FALSE)), "", VLOOKUP(CONCATENATE($B$3, $B17), 'Airport Passengers'!$A$8:$M$3879, 10, FALSE))</f>
        <v>11113600</v>
      </c>
      <c r="E17" s="67">
        <f>IF(ISNA(VLOOKUP(CONCATENATE($B$3, $B17), 'Airport Passengers'!$A$8:$M$3879, 13, FALSE)), "", VLOOKUP(CONCATENATE($B$3, $B17), 'Airport Passengers'!$A$8:$M$3879, 13, FALSE))</f>
        <v>59406426</v>
      </c>
      <c r="F17" s="67"/>
      <c r="G17" s="68">
        <f t="shared" si="0"/>
        <v>0.11776306966762973</v>
      </c>
      <c r="H17" s="68">
        <f t="shared" si="1"/>
        <v>9.1893182397623965E-2</v>
      </c>
      <c r="I17" s="68">
        <f t="shared" si="2"/>
        <v>0.11283059599438182</v>
      </c>
      <c r="J17" s="52"/>
      <c r="L17" s="67"/>
      <c r="M17" s="68"/>
      <c r="N17" s="69"/>
      <c r="O17" s="68"/>
      <c r="P17" s="68"/>
      <c r="Q17" s="69"/>
    </row>
    <row r="18" spans="1:17" x14ac:dyDescent="0.25">
      <c r="A18" s="1"/>
      <c r="B18" s="46">
        <v>1995</v>
      </c>
      <c r="C18" s="71">
        <f>IF(ISNA(VLOOKUP(CONCATENATE($B$3, $B18), 'Airport Passengers'!$A$8:$M$3879, 7, FALSE)), "", VLOOKUP(CONCATENATE($B$3, $B18), 'Airport Passengers'!$A$8:$M$3879, 7, FALSE))</f>
        <v>51915456</v>
      </c>
      <c r="D18" s="71">
        <f>IF(ISNA(VLOOKUP(CONCATENATE($B$3, $B18), 'Airport Passengers'!$A$8:$M$3879, 10, FALSE)), "", VLOOKUP(CONCATENATE($B$3, $B18), 'Airport Passengers'!$A$8:$M$3879, 10, FALSE))</f>
        <v>12063208</v>
      </c>
      <c r="E18" s="67">
        <f>IF(ISNA(VLOOKUP(CONCATENATE($B$3, $B18), 'Airport Passengers'!$A$8:$M$3879, 13, FALSE)), "", VLOOKUP(CONCATENATE($B$3, $B18), 'Airport Passengers'!$A$8:$M$3879, 13, FALSE))</f>
        <v>63978664</v>
      </c>
      <c r="F18" s="67"/>
      <c r="G18" s="68">
        <f t="shared" si="0"/>
        <v>7.5013833317602904E-2</v>
      </c>
      <c r="H18" s="68">
        <f t="shared" si="1"/>
        <v>8.5445580190037437E-2</v>
      </c>
      <c r="I18" s="68">
        <f t="shared" si="2"/>
        <v>7.6965377449234193E-2</v>
      </c>
      <c r="J18" s="52"/>
      <c r="L18" s="67"/>
      <c r="M18" s="68"/>
      <c r="N18" s="69"/>
      <c r="O18" s="68"/>
      <c r="P18" s="68"/>
      <c r="Q18" s="69"/>
    </row>
    <row r="19" spans="1:17" x14ac:dyDescent="0.25">
      <c r="A19" s="1"/>
      <c r="B19" s="46">
        <v>1996</v>
      </c>
      <c r="C19" s="71">
        <f>IF(ISNA(VLOOKUP(CONCATENATE($B$3, $B19), 'Airport Passengers'!$A$8:$M$3879, 7, FALSE)), "", VLOOKUP(CONCATENATE($B$3, $B19), 'Airport Passengers'!$A$8:$M$3879, 7, FALSE))</f>
        <v>54463654</v>
      </c>
      <c r="D19" s="71">
        <f>IF(ISNA(VLOOKUP(CONCATENATE($B$3, $B19), 'Airport Passengers'!$A$8:$M$3879, 10, FALSE)), "", VLOOKUP(CONCATENATE($B$3, $B19), 'Airport Passengers'!$A$8:$M$3879, 10, FALSE))</f>
        <v>13267187</v>
      </c>
      <c r="E19" s="67">
        <f>IF(ISNA(VLOOKUP(CONCATENATE($B$3, $B19), 'Airport Passengers'!$A$8:$M$3879, 13, FALSE)), "", VLOOKUP(CONCATENATE($B$3, $B19), 'Airport Passengers'!$A$8:$M$3879, 13, FALSE))</f>
        <v>67730841</v>
      </c>
      <c r="F19" s="67"/>
      <c r="G19" s="68">
        <f t="shared" si="0"/>
        <v>4.9083610090991013E-2</v>
      </c>
      <c r="H19" s="68">
        <f t="shared" si="1"/>
        <v>9.9805872534072193E-2</v>
      </c>
      <c r="I19" s="68">
        <f t="shared" si="2"/>
        <v>5.8647317174363001E-2</v>
      </c>
      <c r="J19" s="52"/>
      <c r="L19" s="67"/>
      <c r="M19" s="68"/>
      <c r="N19" s="69"/>
      <c r="O19" s="68"/>
      <c r="P19" s="68"/>
      <c r="Q19" s="69"/>
    </row>
    <row r="20" spans="1:17" x14ac:dyDescent="0.25">
      <c r="A20" s="1"/>
      <c r="B20" s="46">
        <v>1997</v>
      </c>
      <c r="C20" s="71">
        <f>IF(ISNA(VLOOKUP(CONCATENATE($B$3, $B20), 'Airport Passengers'!$A$8:$M$3879, 7, FALSE)), "", VLOOKUP(CONCATENATE($B$3, $B20), 'Airport Passengers'!$A$8:$M$3879, 7, FALSE))</f>
        <v>55020150</v>
      </c>
      <c r="D20" s="71">
        <f>IF(ISNA(VLOOKUP(CONCATENATE($B$3, $B20), 'Airport Passengers'!$A$8:$M$3879, 10, FALSE)), "", VLOOKUP(CONCATENATE($B$3, $B20), 'Airport Passengers'!$A$8:$M$3879, 10, FALSE))</f>
        <v>14074855</v>
      </c>
      <c r="E20" s="67">
        <f>IF(ISNA(VLOOKUP(CONCATENATE($B$3, $B20), 'Airport Passengers'!$A$8:$M$3879, 13, FALSE)), "", VLOOKUP(CONCATENATE($B$3, $B20), 'Airport Passengers'!$A$8:$M$3879, 13, FALSE))</f>
        <v>69095005</v>
      </c>
      <c r="F20" s="67"/>
      <c r="G20" s="68">
        <f t="shared" si="0"/>
        <v>1.0217749987909369E-2</v>
      </c>
      <c r="H20" s="68">
        <f t="shared" si="1"/>
        <v>6.0877109819888725E-2</v>
      </c>
      <c r="I20" s="68">
        <f t="shared" si="2"/>
        <v>2.0140957647344141E-2</v>
      </c>
      <c r="J20" s="52"/>
      <c r="L20" s="67"/>
      <c r="M20" s="68"/>
      <c r="N20" s="69"/>
      <c r="O20" s="68"/>
      <c r="P20" s="68"/>
      <c r="Q20" s="69"/>
    </row>
    <row r="21" spans="1:17" x14ac:dyDescent="0.25">
      <c r="A21" s="1"/>
      <c r="B21" s="46">
        <v>1998</v>
      </c>
      <c r="C21" s="71">
        <f>IF(ISNA(VLOOKUP(CONCATENATE($B$3, $B21), 'Airport Passengers'!$A$8:$M$3879, 7, FALSE)), "", VLOOKUP(CONCATENATE($B$3, $B21), 'Airport Passengers'!$A$8:$M$3879, 7, FALSE))</f>
        <v>55733220</v>
      </c>
      <c r="D21" s="71">
        <f>IF(ISNA(VLOOKUP(CONCATENATE($B$3, $B21), 'Airport Passengers'!$A$8:$M$3879, 10, FALSE)), "", VLOOKUP(CONCATENATE($B$3, $B21), 'Airport Passengers'!$A$8:$M$3879, 10, FALSE))</f>
        <v>14237305</v>
      </c>
      <c r="E21" s="67">
        <f>IF(ISNA(VLOOKUP(CONCATENATE($B$3, $B21), 'Airport Passengers'!$A$8:$M$3879, 13, FALSE)), "", VLOOKUP(CONCATENATE($B$3, $B21), 'Airport Passengers'!$A$8:$M$3879, 13, FALSE))</f>
        <v>69970525</v>
      </c>
      <c r="F21" s="67"/>
      <c r="G21" s="68">
        <f t="shared" si="0"/>
        <v>1.2960160959212217E-2</v>
      </c>
      <c r="H21" s="68">
        <f t="shared" si="1"/>
        <v>1.1541859578659958E-2</v>
      </c>
      <c r="I21" s="68">
        <f t="shared" si="2"/>
        <v>1.2671248811690513E-2</v>
      </c>
      <c r="J21" s="52"/>
      <c r="L21" s="67"/>
      <c r="M21" s="68"/>
      <c r="N21" s="69"/>
      <c r="O21" s="68"/>
      <c r="P21" s="68"/>
      <c r="Q21" s="69"/>
    </row>
    <row r="22" spans="1:17" x14ac:dyDescent="0.25">
      <c r="A22" s="1"/>
      <c r="B22" s="46">
        <v>1999</v>
      </c>
      <c r="C22" s="71">
        <f>IF(ISNA(VLOOKUP(CONCATENATE($B$3, $B22), 'Airport Passengers'!$A$8:$M$3879, 7, FALSE)), "", VLOOKUP(CONCATENATE($B$3, $B22), 'Airport Passengers'!$A$8:$M$3879, 7, FALSE))</f>
        <v>57631694</v>
      </c>
      <c r="D22" s="71">
        <f>IF(ISNA(VLOOKUP(CONCATENATE($B$3, $B22), 'Airport Passengers'!$A$8:$M$3879, 10, FALSE)), "", VLOOKUP(CONCATENATE($B$3, $B22), 'Airport Passengers'!$A$8:$M$3879, 10, FALSE))</f>
        <v>14986563</v>
      </c>
      <c r="E22" s="67">
        <f>IF(ISNA(VLOOKUP(CONCATENATE($B$3, $B22), 'Airport Passengers'!$A$8:$M$3879, 13, FALSE)), "", VLOOKUP(CONCATENATE($B$3, $B22), 'Airport Passengers'!$A$8:$M$3879, 13, FALSE))</f>
        <v>72618257</v>
      </c>
      <c r="F22" s="67"/>
      <c r="G22" s="68">
        <f t="shared" si="0"/>
        <v>3.4063597976215977E-2</v>
      </c>
      <c r="H22" s="68">
        <f t="shared" si="1"/>
        <v>5.2626392424689923E-2</v>
      </c>
      <c r="I22" s="68">
        <f t="shared" si="2"/>
        <v>3.7840676484848443E-2</v>
      </c>
      <c r="J22" s="52"/>
      <c r="L22" s="67"/>
      <c r="M22" s="68"/>
      <c r="N22" s="69"/>
      <c r="O22" s="68"/>
      <c r="P22" s="68"/>
      <c r="Q22" s="69"/>
    </row>
    <row r="23" spans="1:17" x14ac:dyDescent="0.25">
      <c r="A23" s="1"/>
      <c r="B23" s="46">
        <v>2000</v>
      </c>
      <c r="C23" s="71">
        <f>IF(ISNA(VLOOKUP(CONCATENATE($B$3, $B23), 'Airport Passengers'!$A$8:$M$3879, 7, FALSE)), "", VLOOKUP(CONCATENATE($B$3, $B23), 'Airport Passengers'!$A$8:$M$3879, 7, FALSE))</f>
        <v>61664300</v>
      </c>
      <c r="D23" s="71">
        <f>IF(ISNA(VLOOKUP(CONCATENATE($B$3, $B23), 'Airport Passengers'!$A$8:$M$3879, 10, FALSE)), "", VLOOKUP(CONCATENATE($B$3, $B23), 'Airport Passengers'!$A$8:$M$3879, 10, FALSE))</f>
        <v>16487674</v>
      </c>
      <c r="E23" s="67">
        <f>IF(ISNA(VLOOKUP(CONCATENATE($B$3, $B23), 'Airport Passengers'!$A$8:$M$3879, 13, FALSE)), "", VLOOKUP(CONCATENATE($B$3, $B23), 'Airport Passengers'!$A$8:$M$3879, 13, FALSE))</f>
        <v>78151974</v>
      </c>
      <c r="F23" s="67"/>
      <c r="G23" s="68">
        <f t="shared" si="0"/>
        <v>6.9972019215676709E-2</v>
      </c>
      <c r="H23" s="68">
        <f t="shared" si="1"/>
        <v>0.10016379339278793</v>
      </c>
      <c r="I23" s="68">
        <f t="shared" si="2"/>
        <v>7.6202834226660104E-2</v>
      </c>
      <c r="J23" s="52"/>
      <c r="L23" s="67"/>
      <c r="M23" s="68"/>
      <c r="N23" s="69"/>
      <c r="O23" s="68"/>
      <c r="P23" s="68"/>
      <c r="Q23" s="69"/>
    </row>
    <row r="24" spans="1:17" x14ac:dyDescent="0.25">
      <c r="A24" s="1"/>
      <c r="B24" s="46">
        <v>2001</v>
      </c>
      <c r="C24" s="71">
        <f>IF(ISNA(VLOOKUP(CONCATENATE($B$3, $B24), 'Airport Passengers'!$A$8:$M$3879, 7, FALSE)), "", VLOOKUP(CONCATENATE($B$3, $B24), 'Airport Passengers'!$A$8:$M$3879, 7, FALSE))</f>
        <v>62373626</v>
      </c>
      <c r="D24" s="71">
        <f>IF(ISNA(VLOOKUP(CONCATENATE($B$3, $B24), 'Airport Passengers'!$A$8:$M$3879, 10, FALSE)), "", VLOOKUP(CONCATENATE($B$3, $B24), 'Airport Passengers'!$A$8:$M$3879, 10, FALSE))</f>
        <v>16799715</v>
      </c>
      <c r="E24" s="67">
        <f>IF(ISNA(VLOOKUP(CONCATENATE($B$3, $B24), 'Airport Passengers'!$A$8:$M$3879, 13, FALSE)), "", VLOOKUP(CONCATENATE($B$3, $B24), 'Airport Passengers'!$A$8:$M$3879, 13, FALSE))</f>
        <v>79173341</v>
      </c>
      <c r="F24" s="67"/>
      <c r="G24" s="68">
        <f t="shared" si="0"/>
        <v>1.1503025251239371E-2</v>
      </c>
      <c r="H24" s="68">
        <f t="shared" si="1"/>
        <v>1.8925713839320211E-2</v>
      </c>
      <c r="I24" s="68">
        <f t="shared" si="2"/>
        <v>1.3068985308035854E-2</v>
      </c>
      <c r="J24" s="52"/>
      <c r="L24" s="67"/>
      <c r="M24" s="68"/>
      <c r="N24" s="69"/>
      <c r="O24" s="68"/>
      <c r="P24" s="68"/>
      <c r="Q24" s="69"/>
    </row>
    <row r="25" spans="1:17" x14ac:dyDescent="0.25">
      <c r="A25" s="2"/>
      <c r="B25" s="46">
        <v>2002</v>
      </c>
      <c r="C25" s="71">
        <f>IF(ISNA(VLOOKUP(CONCATENATE($B$3, $B25), 'Airport Passengers'!$A$8:$M$3879, 7, FALSE)), "", VLOOKUP(CONCATENATE($B$3, $B25), 'Airport Passengers'!$A$8:$M$3879, 7, FALSE))</f>
        <v>59406790</v>
      </c>
      <c r="D25" s="71">
        <f>IF(ISNA(VLOOKUP(CONCATENATE($B$3, $B25), 'Airport Passengers'!$A$8:$M$3879, 10, FALSE)), "", VLOOKUP(CONCATENATE($B$3, $B25), 'Airport Passengers'!$A$8:$M$3879, 10, FALSE))</f>
        <v>16682373</v>
      </c>
      <c r="E25" s="67">
        <f>IF(ISNA(VLOOKUP(CONCATENATE($B$3, $B25), 'Airport Passengers'!$A$8:$M$3879, 13, FALSE)), "", VLOOKUP(CONCATENATE($B$3, $B25), 'Airport Passengers'!$A$8:$M$3879, 13, FALSE))</f>
        <v>76089163</v>
      </c>
      <c r="F25" s="67"/>
      <c r="G25" s="68">
        <f t="shared" si="0"/>
        <v>-4.7565552786685832E-2</v>
      </c>
      <c r="H25" s="68">
        <f t="shared" si="1"/>
        <v>-6.9847613486300215E-3</v>
      </c>
      <c r="I25" s="68">
        <f t="shared" si="2"/>
        <v>-3.8954753721963054E-2</v>
      </c>
      <c r="J25" s="52"/>
    </row>
    <row r="26" spans="1:17" x14ac:dyDescent="0.25">
      <c r="A26" s="2"/>
      <c r="B26" s="46">
        <v>2003</v>
      </c>
      <c r="C26" s="71">
        <f>IF(ISNA(VLOOKUP(CONCATENATE($B$3, $B26), 'Airport Passengers'!$A$8:$M$3879, 7, FALSE)), "", VLOOKUP(CONCATENATE($B$3, $B26), 'Airport Passengers'!$A$8:$M$3879, 7, FALSE))</f>
        <v>65415554</v>
      </c>
      <c r="D26" s="71">
        <f>IF(ISNA(VLOOKUP(CONCATENATE($B$3, $B26), 'Airport Passengers'!$A$8:$M$3879, 10, FALSE)), "", VLOOKUP(CONCATENATE($B$3, $B26), 'Airport Passengers'!$A$8:$M$3879, 10, FALSE))</f>
        <v>16450731</v>
      </c>
      <c r="E26" s="67">
        <f>IF(ISNA(VLOOKUP(CONCATENATE($B$3, $B26), 'Airport Passengers'!$A$8:$M$3879, 13, FALSE)), "", VLOOKUP(CONCATENATE($B$3, $B26), 'Airport Passengers'!$A$8:$M$3879, 13, FALSE))</f>
        <v>81866285</v>
      </c>
      <c r="F26" s="67"/>
      <c r="G26" s="68">
        <f t="shared" si="0"/>
        <v>0.10114608111295022</v>
      </c>
      <c r="H26" s="68">
        <f t="shared" si="1"/>
        <v>-1.3885434644100093E-2</v>
      </c>
      <c r="I26" s="68">
        <f t="shared" si="2"/>
        <v>7.5925687341310347E-2</v>
      </c>
      <c r="J26" s="52"/>
    </row>
    <row r="27" spans="1:17" x14ac:dyDescent="0.25">
      <c r="A27" s="2"/>
      <c r="B27" s="46">
        <v>2004</v>
      </c>
      <c r="C27" s="71">
        <f>IF(ISNA(VLOOKUP(CONCATENATE($B$3, $B27), 'Airport Passengers'!$A$8:$M$3879, 7, FALSE)), "", VLOOKUP(CONCATENATE($B$3, $B27), 'Airport Passengers'!$A$8:$M$3879, 7, FALSE))</f>
        <v>74860914</v>
      </c>
      <c r="D27" s="71">
        <f>IF(ISNA(VLOOKUP(CONCATENATE($B$3, $B27), 'Airport Passengers'!$A$8:$M$3879, 10, FALSE)), "", VLOOKUP(CONCATENATE($B$3, $B27), 'Airport Passengers'!$A$8:$M$3879, 10, FALSE))</f>
        <v>19371050</v>
      </c>
      <c r="E27" s="67">
        <f>IF(ISNA(VLOOKUP(CONCATENATE($B$3, $B27), 'Airport Passengers'!$A$8:$M$3879, 13, FALSE)), "", VLOOKUP(CONCATENATE($B$3, $B27), 'Airport Passengers'!$A$8:$M$3879, 13, FALSE))</f>
        <v>94231964</v>
      </c>
      <c r="F27" s="67"/>
      <c r="G27" s="68">
        <f t="shared" si="0"/>
        <v>0.14439012470948423</v>
      </c>
      <c r="H27" s="68">
        <f t="shared" si="1"/>
        <v>0.17751910234262538</v>
      </c>
      <c r="I27" s="68">
        <f t="shared" si="2"/>
        <v>0.15104727177982977</v>
      </c>
      <c r="J27" s="52"/>
    </row>
    <row r="28" spans="1:17" x14ac:dyDescent="0.25">
      <c r="A28" s="2"/>
      <c r="B28" s="46">
        <v>2005</v>
      </c>
      <c r="C28" s="71">
        <f>IF(ISNA(VLOOKUP(CONCATENATE($B$3, $B28), 'Airport Passengers'!$A$8:$M$3879, 7, FALSE)), "", VLOOKUP(CONCATENATE($B$3, $B28), 'Airport Passengers'!$A$8:$M$3879, 7, FALSE))</f>
        <v>80739420</v>
      </c>
      <c r="D28" s="71">
        <f>IF(ISNA(VLOOKUP(CONCATENATE($B$3, $B28), 'Airport Passengers'!$A$8:$M$3879, 10, FALSE)), "", VLOOKUP(CONCATENATE($B$3, $B28), 'Airport Passengers'!$A$8:$M$3879, 10, FALSE))</f>
        <v>20878399</v>
      </c>
      <c r="E28" s="67">
        <f>IF(ISNA(VLOOKUP(CONCATENATE($B$3, $B28), 'Airport Passengers'!$A$8:$M$3879, 13, FALSE)), "", VLOOKUP(CONCATENATE($B$3, $B28), 'Airport Passengers'!$A$8:$M$3879, 13, FALSE))</f>
        <v>101617819</v>
      </c>
      <c r="F28" s="67"/>
      <c r="G28" s="68">
        <f t="shared" si="0"/>
        <v>7.8525704348199651E-2</v>
      </c>
      <c r="H28" s="68">
        <f t="shared" si="1"/>
        <v>7.7814522186458665E-2</v>
      </c>
      <c r="I28" s="68">
        <f t="shared" si="2"/>
        <v>7.8379508252634955E-2</v>
      </c>
      <c r="J28" s="52"/>
    </row>
    <row r="29" spans="1:17" x14ac:dyDescent="0.25">
      <c r="A29" s="2"/>
      <c r="B29" s="46">
        <v>2006</v>
      </c>
      <c r="C29" s="71">
        <f>IF(ISNA(VLOOKUP(CONCATENATE($B$3, $B29), 'Airport Passengers'!$A$8:$M$3879, 7, FALSE)), "", VLOOKUP(CONCATENATE($B$3, $B29), 'Airport Passengers'!$A$8:$M$3879, 7, FALSE))</f>
        <v>86603562</v>
      </c>
      <c r="D29" s="71">
        <f>IF(ISNA(VLOOKUP(CONCATENATE($B$3, $B29), 'Airport Passengers'!$A$8:$M$3879, 10, FALSE)), "", VLOOKUP(CONCATENATE($B$3, $B29), 'Airport Passengers'!$A$8:$M$3879, 10, FALSE))</f>
        <v>21487084</v>
      </c>
      <c r="E29" s="67">
        <f>IF(ISNA(VLOOKUP(CONCATENATE($B$3, $B29), 'Airport Passengers'!$A$8:$M$3879, 13, FALSE)), "", VLOOKUP(CONCATENATE($B$3, $B29), 'Airport Passengers'!$A$8:$M$3879, 13, FALSE))</f>
        <v>108090646</v>
      </c>
      <c r="F29" s="67"/>
      <c r="G29" s="68">
        <f t="shared" si="0"/>
        <v>7.2630469725940561E-2</v>
      </c>
      <c r="H29" s="68">
        <f t="shared" si="1"/>
        <v>2.91538158649042E-2</v>
      </c>
      <c r="I29" s="68">
        <f t="shared" si="2"/>
        <v>6.3697755607212941E-2</v>
      </c>
      <c r="J29" s="52"/>
    </row>
    <row r="30" spans="1:17" x14ac:dyDescent="0.25">
      <c r="A30" s="2"/>
      <c r="B30" s="46">
        <v>2007</v>
      </c>
      <c r="C30" s="71">
        <f>IF(ISNA(VLOOKUP(CONCATENATE($B$3, $B30), 'Airport Passengers'!$A$8:$M$3879, 7, FALSE)), "", VLOOKUP(CONCATENATE($B$3, $B30), 'Airport Passengers'!$A$8:$M$3879, 7, FALSE))</f>
        <v>92770620</v>
      </c>
      <c r="D30" s="71">
        <f>IF(ISNA(VLOOKUP(CONCATENATE($B$3, $B30), 'Airport Passengers'!$A$8:$M$3879, 10, FALSE)), "", VLOOKUP(CONCATENATE($B$3, $B30), 'Airport Passengers'!$A$8:$M$3879, 10, FALSE))</f>
        <v>22775679</v>
      </c>
      <c r="E30" s="67">
        <f>IF(ISNA(VLOOKUP(CONCATENATE($B$3, $B30), 'Airport Passengers'!$A$8:$M$3879, 13, FALSE)), "", VLOOKUP(CONCATENATE($B$3, $B30), 'Airport Passengers'!$A$8:$M$3879, 13, FALSE))</f>
        <v>115546299</v>
      </c>
      <c r="F30" s="67"/>
      <c r="G30" s="68">
        <f t="shared" si="0"/>
        <v>7.1210211884818311E-2</v>
      </c>
      <c r="H30" s="68">
        <f t="shared" si="1"/>
        <v>5.9970678199052045E-2</v>
      </c>
      <c r="I30" s="68">
        <f t="shared" si="2"/>
        <v>6.8975931552856112E-2</v>
      </c>
      <c r="J30" s="52"/>
    </row>
    <row r="31" spans="1:17" x14ac:dyDescent="0.25">
      <c r="A31" s="2"/>
      <c r="B31" s="46">
        <v>2008</v>
      </c>
      <c r="C31" s="71">
        <f>IF(ISNA(VLOOKUP(CONCATENATE($B$3, $B31), 'Airport Passengers'!$A$8:$M$3879, 7, FALSE)), "", VLOOKUP(CONCATENATE($B$3, $B31), 'Airport Passengers'!$A$8:$M$3879, 7, FALSE))</f>
        <v>98996290</v>
      </c>
      <c r="D31" s="71">
        <f>IF(ISNA(VLOOKUP(CONCATENATE($B$3, $B31), 'Airport Passengers'!$A$8:$M$3879, 10, FALSE)), "", VLOOKUP(CONCATENATE($B$3, $B31), 'Airport Passengers'!$A$8:$M$3879, 10, FALSE))</f>
        <v>23472030</v>
      </c>
      <c r="E31" s="67">
        <f>IF(ISNA(VLOOKUP(CONCATENATE($B$3, $B31), 'Airport Passengers'!$A$8:$M$3879, 13, FALSE)), "", VLOOKUP(CONCATENATE($B$3, $B31), 'Airport Passengers'!$A$8:$M$3879, 13, FALSE))</f>
        <v>122468320</v>
      </c>
      <c r="F31" s="67"/>
      <c r="G31" s="68">
        <f t="shared" si="0"/>
        <v>6.7108207318222077E-2</v>
      </c>
      <c r="H31" s="68">
        <f t="shared" si="1"/>
        <v>3.0574324480073679E-2</v>
      </c>
      <c r="I31" s="68">
        <f t="shared" si="2"/>
        <v>5.9906903638687725E-2</v>
      </c>
      <c r="J31" s="68"/>
    </row>
    <row r="32" spans="1:17" ht="13" x14ac:dyDescent="0.25">
      <c r="A32" s="2"/>
      <c r="B32" s="46">
        <v>2009</v>
      </c>
      <c r="C32" s="71">
        <f>IF(ISNA(VLOOKUP(CONCATENATE($B$3, $B32), 'Airport Passengers'!$A$8:$M$3879, 7, FALSE)), "", VLOOKUP(CONCATENATE($B$3, $B32), 'Airport Passengers'!$A$8:$M$3879, 7, FALSE))</f>
        <v>99032484</v>
      </c>
      <c r="D32" s="71">
        <f>IF(ISNA(VLOOKUP(CONCATENATE($B$3, $B32), 'Airport Passengers'!$A$8:$M$3879, 10, FALSE)), "", VLOOKUP(CONCATENATE($B$3, $B32), 'Airport Passengers'!$A$8:$M$3879, 10, FALSE))</f>
        <v>24406900</v>
      </c>
      <c r="E32" s="67">
        <f>IF(ISNA(VLOOKUP(CONCATENATE($B$3, $B32), 'Airport Passengers'!$A$8:$M$3879, 13, FALSE)), "", VLOOKUP(CONCATENATE($B$3, $B32), 'Airport Passengers'!$A$8:$M$3879, 13, FALSE))</f>
        <v>123439384</v>
      </c>
      <c r="F32" s="67"/>
      <c r="G32" s="68">
        <f t="shared" si="0"/>
        <v>3.6560966072566963E-4</v>
      </c>
      <c r="H32" s="68">
        <f t="shared" si="1"/>
        <v>3.9829107239552776E-2</v>
      </c>
      <c r="I32" s="68">
        <f t="shared" si="2"/>
        <v>7.9291036245128545E-3</v>
      </c>
      <c r="J32" s="68"/>
      <c r="O32" s="65"/>
      <c r="P32" s="65"/>
      <c r="Q32" s="65"/>
    </row>
    <row r="33" spans="1:17" ht="13" x14ac:dyDescent="0.25">
      <c r="A33" s="2"/>
      <c r="B33" s="46">
        <v>2010</v>
      </c>
      <c r="C33" s="71">
        <f>IF(ISNA(VLOOKUP(CONCATENATE($B$3, $B33), 'Airport Passengers'!$A$8:$M$3879, 7, FALSE)), "", VLOOKUP(CONCATENATE($B$3, $B33), 'Airport Passengers'!$A$8:$M$3879, 7, FALSE))</f>
        <v>105948884</v>
      </c>
      <c r="D33" s="71">
        <f>IF(ISNA(VLOOKUP(CONCATENATE($B$3, $B33), 'Airport Passengers'!$A$8:$M$3879, 10, FALSE)), "", VLOOKUP(CONCATENATE($B$3, $B33), 'Airport Passengers'!$A$8:$M$3879, 10, FALSE))</f>
        <v>26790315</v>
      </c>
      <c r="E33" s="67">
        <f>IF(ISNA(VLOOKUP(CONCATENATE($B$3, $B33), 'Airport Passengers'!$A$8:$M$3879, 13, FALSE)), "", VLOOKUP(CONCATENATE($B$3, $B33), 'Airport Passengers'!$A$8:$M$3879, 13, FALSE))</f>
        <v>132739199</v>
      </c>
      <c r="F33" s="67"/>
      <c r="G33" s="68">
        <f t="shared" si="0"/>
        <v>6.9839710372204739E-2</v>
      </c>
      <c r="H33" s="68">
        <f t="shared" si="1"/>
        <v>9.7653327542621141E-2</v>
      </c>
      <c r="I33" s="68">
        <f t="shared" si="2"/>
        <v>7.5339123532891253E-2</v>
      </c>
      <c r="J33" s="68"/>
      <c r="O33" s="65" t="s">
        <v>130</v>
      </c>
      <c r="P33" s="65" t="s">
        <v>106</v>
      </c>
      <c r="Q33" s="65" t="s">
        <v>107</v>
      </c>
    </row>
    <row r="34" spans="1:17" x14ac:dyDescent="0.25">
      <c r="A34" s="2"/>
      <c r="B34" s="46">
        <v>2011</v>
      </c>
      <c r="C34" s="71">
        <f>IF(ISNA(VLOOKUP(CONCATENATE($B$3, $B34), 'Airport Passengers'!$A$8:$M$3879, 7, FALSE)), "", VLOOKUP(CONCATENATE($B$3, $B34), 'Airport Passengers'!$A$8:$M$3879, 7, FALSE))</f>
        <v>106943380</v>
      </c>
      <c r="D34" s="71">
        <f>IF(ISNA(VLOOKUP(CONCATENATE($B$3, $B34), 'Airport Passengers'!$A$8:$M$3879, 10, FALSE)), "", VLOOKUP(CONCATENATE($B$3, $B34), 'Airport Passengers'!$A$8:$M$3879, 10, FALSE))</f>
        <v>28155009</v>
      </c>
      <c r="E34" s="67">
        <f>IF(ISNA(VLOOKUP(CONCATENATE($B$3, $B34), 'Airport Passengers'!$A$8:$M$3879, 13, FALSE)), "", VLOOKUP(CONCATENATE($B$3, $B34), 'Airport Passengers'!$A$8:$M$3879, 13, FALSE))</f>
        <v>135098389</v>
      </c>
      <c r="F34" s="67"/>
      <c r="G34" s="68">
        <f t="shared" si="0"/>
        <v>9.3865641850460636E-3</v>
      </c>
      <c r="H34" s="68">
        <f t="shared" si="1"/>
        <v>5.0939826575387412E-2</v>
      </c>
      <c r="I34" s="68">
        <f t="shared" si="2"/>
        <v>1.7773122165668637E-2</v>
      </c>
      <c r="J34" s="68"/>
    </row>
    <row r="35" spans="1:17" x14ac:dyDescent="0.25">
      <c r="A35" s="2"/>
      <c r="B35" s="46">
        <v>2012</v>
      </c>
      <c r="C35" s="71">
        <f>IF(ISNA(VLOOKUP(CONCATENATE($B$3, $B35), 'Airport Passengers'!$A$8:$M$3879, 7, FALSE)), "", VLOOKUP(CONCATENATE($B$3, $B35), 'Airport Passengers'!$A$8:$M$3879, 7, FALSE))</f>
        <v>111368144</v>
      </c>
      <c r="D35" s="71">
        <f>IF(ISNA(VLOOKUP(CONCATENATE($B$3, $B35), 'Airport Passengers'!$A$8:$M$3879, 10, FALSE)), "", VLOOKUP(CONCATENATE($B$3, $B35), 'Airport Passengers'!$A$8:$M$3879, 10, FALSE))</f>
        <v>29608992</v>
      </c>
      <c r="E35" s="67">
        <f>IF(ISNA(VLOOKUP(CONCATENATE($B$3, $B35), 'Airport Passengers'!$A$8:$M$3879, 13, FALSE)), "", VLOOKUP(CONCATENATE($B$3, $B35), 'Airport Passengers'!$A$8:$M$3879, 13, FALSE))</f>
        <v>140977136</v>
      </c>
      <c r="F35" s="67"/>
      <c r="G35" s="68">
        <f t="shared" si="0"/>
        <v>4.137482843725343E-2</v>
      </c>
      <c r="H35" s="68">
        <f t="shared" si="1"/>
        <v>5.1642071931143764E-2</v>
      </c>
      <c r="I35" s="68">
        <f t="shared" si="2"/>
        <v>4.3514560340168082E-2</v>
      </c>
      <c r="J35" s="68"/>
      <c r="K35" s="52" t="s">
        <v>184</v>
      </c>
      <c r="O35" s="73">
        <f>C48/1000000</f>
        <v>119.781578</v>
      </c>
      <c r="P35" s="73">
        <f>D48/1000000</f>
        <v>44.841303000000003</v>
      </c>
      <c r="Q35" s="73">
        <f t="shared" ref="Q35" si="3">E48/1000000</f>
        <v>164.62288100000001</v>
      </c>
    </row>
    <row r="36" spans="1:17" x14ac:dyDescent="0.25">
      <c r="A36" s="2"/>
      <c r="B36" s="46">
        <v>2013</v>
      </c>
      <c r="C36" s="71">
        <f>IF(ISNA(VLOOKUP(CONCATENATE($B$3, $B36), 'Airport Passengers'!$A$8:$M$3879, 7, FALSE)), "", VLOOKUP(CONCATENATE($B$3, $B36), 'Airport Passengers'!$A$8:$M$3879, 7, FALSE))</f>
        <v>113584982</v>
      </c>
      <c r="D36" s="71">
        <f>IF(ISNA(VLOOKUP(CONCATENATE($B$3, $B36), 'Airport Passengers'!$A$8:$M$3879, 10, FALSE)), "", VLOOKUP(CONCATENATE($B$3, $B36), 'Airport Passengers'!$A$8:$M$3879, 10, FALSE))</f>
        <v>31344516</v>
      </c>
      <c r="E36" s="67">
        <f>IF(ISNA(VLOOKUP(CONCATENATE($B$3, $B36), 'Airport Passengers'!$A$8:$M$3879, 13, FALSE)), "", VLOOKUP(CONCATENATE($B$3, $B36), 'Airport Passengers'!$A$8:$M$3879, 13, FALSE))</f>
        <v>144929498</v>
      </c>
      <c r="F36" s="67"/>
      <c r="G36" s="68">
        <f t="shared" si="0"/>
        <v>1.9905494698735395E-2</v>
      </c>
      <c r="H36" s="68">
        <f t="shared" si="1"/>
        <v>5.8614761353577995E-2</v>
      </c>
      <c r="I36" s="68">
        <f t="shared" si="2"/>
        <v>2.8035482292674749E-2</v>
      </c>
      <c r="J36" s="68"/>
      <c r="K36" s="52" t="s">
        <v>185</v>
      </c>
      <c r="O36" s="72">
        <f>G48</f>
        <v>1.7169005779223735E-2</v>
      </c>
      <c r="P36" s="72">
        <f t="shared" ref="P36:Q36" si="4">H48</f>
        <v>8.4227785189380733E-2</v>
      </c>
      <c r="Q36" s="72">
        <f t="shared" si="4"/>
        <v>3.4598916266860132E-2</v>
      </c>
    </row>
    <row r="37" spans="1:17" x14ac:dyDescent="0.25">
      <c r="A37" s="2"/>
      <c r="B37" s="46">
        <v>2014</v>
      </c>
      <c r="C37" s="71">
        <f>IF(ISNA(VLOOKUP(CONCATENATE($B$3, $B37), 'Airport Passengers'!$A$8:$M$3879, 7, FALSE)), "", VLOOKUP(CONCATENATE($B$3, $B37), 'Airport Passengers'!$A$8:$M$3879, 7, FALSE))</f>
        <v>114008768</v>
      </c>
      <c r="D37" s="71">
        <f>IF(ISNA(VLOOKUP(CONCATENATE($B$3, $B37), 'Airport Passengers'!$A$8:$M$3879, 10, FALSE)), "", VLOOKUP(CONCATENATE($B$3, $B37), 'Airport Passengers'!$A$8:$M$3879, 10, FALSE))</f>
        <v>33133088</v>
      </c>
      <c r="E37" s="67">
        <f>IF(ISNA(VLOOKUP(CONCATENATE($B$3, $B37), 'Airport Passengers'!$A$8:$M$3879, 13, FALSE)), "", VLOOKUP(CONCATENATE($B$3, $B37), 'Airport Passengers'!$A$8:$M$3879, 13, FALSE))</f>
        <v>147141856</v>
      </c>
      <c r="F37" s="67"/>
      <c r="G37" s="68">
        <f t="shared" si="0"/>
        <v>3.7310038047107317E-3</v>
      </c>
      <c r="H37" s="68">
        <f t="shared" si="1"/>
        <v>5.7061720142687802E-2</v>
      </c>
      <c r="I37" s="68">
        <f t="shared" si="2"/>
        <v>1.5265063569046517E-2</v>
      </c>
      <c r="J37" s="68"/>
    </row>
    <row r="38" spans="1:17" x14ac:dyDescent="0.25">
      <c r="A38" s="2"/>
      <c r="B38" s="46">
        <v>2015</v>
      </c>
      <c r="C38" s="71">
        <f>IF(ISNA(VLOOKUP(CONCATENATE($B$3, $B38), 'Airport Passengers'!$A$8:$M$3879, 7, FALSE)), "", VLOOKUP(CONCATENATE($B$3, $B38), 'Airport Passengers'!$A$8:$M$3879, 7, FALSE))</f>
        <v>114291986</v>
      </c>
      <c r="D38" s="71">
        <f>IF(ISNA(VLOOKUP(CONCATENATE($B$3, $B38), 'Airport Passengers'!$A$8:$M$3879, 10, FALSE)), "", VLOOKUP(CONCATENATE($B$3, $B38), 'Airport Passengers'!$A$8:$M$3879, 10, FALSE))</f>
        <v>34866649</v>
      </c>
      <c r="E38" s="67">
        <f>IF(ISNA(VLOOKUP(CONCATENATE($B$3, $B38), 'Airport Passengers'!$A$8:$M$3879, 13, FALSE)), "", VLOOKUP(CONCATENATE($B$3, $B38), 'Airport Passengers'!$A$8:$M$3879, 13, FALSE))</f>
        <v>149158635</v>
      </c>
      <c r="F38" s="67"/>
      <c r="G38" s="68">
        <f t="shared" si="0"/>
        <v>2.4841773573064134E-3</v>
      </c>
      <c r="H38" s="68">
        <f t="shared" si="1"/>
        <v>5.2321141935215941E-2</v>
      </c>
      <c r="I38" s="68">
        <f t="shared" si="2"/>
        <v>1.3706358305008739E-2</v>
      </c>
      <c r="J38" s="68"/>
      <c r="K38" s="74" t="s">
        <v>100</v>
      </c>
      <c r="L38" s="74"/>
      <c r="M38" s="74"/>
      <c r="N38" s="74"/>
      <c r="O38" s="67"/>
    </row>
    <row r="39" spans="1:17" x14ac:dyDescent="0.25">
      <c r="A39" s="2"/>
      <c r="B39" s="46">
        <v>2016</v>
      </c>
      <c r="C39" s="71">
        <f>IF(ISNA(VLOOKUP(CONCATENATE($B$3, $B39), 'Airport Passengers'!$A$8:$M$3879, 7, FALSE)), "", VLOOKUP(CONCATENATE($B$3, $B39), 'Airport Passengers'!$A$8:$M$3879, 7, FALSE))</f>
        <v>117237744</v>
      </c>
      <c r="D39" s="71">
        <f>IF(ISNA(VLOOKUP(CONCATENATE($B$3, $B39), 'Airport Passengers'!$A$8:$M$3879, 10, FALSE)), "", VLOOKUP(CONCATENATE($B$3, $B39), 'Airport Passengers'!$A$8:$M$3879, 10, FALSE))</f>
        <v>37616753</v>
      </c>
      <c r="E39" s="67">
        <f>IF(ISNA(VLOOKUP(CONCATENATE($B$3, $B39), 'Airport Passengers'!$A$8:$M$3879, 13, FALSE)), "", VLOOKUP(CONCATENATE($B$3, $B39), 'Airport Passengers'!$A$8:$M$3879, 13, FALSE))</f>
        <v>154854497</v>
      </c>
      <c r="F39" s="67"/>
      <c r="G39" s="68">
        <f t="shared" si="0"/>
        <v>2.5773968089066193E-2</v>
      </c>
      <c r="H39" s="68">
        <f t="shared" si="1"/>
        <v>7.887491568231865E-2</v>
      </c>
      <c r="I39" s="68">
        <f t="shared" si="2"/>
        <v>3.8186605824061075E-2</v>
      </c>
      <c r="J39" s="68"/>
      <c r="K39" s="49" t="s">
        <v>181</v>
      </c>
      <c r="L39" s="47"/>
      <c r="O39" s="72">
        <f>IF(C42=0,"..",(C48/C43)^(1/5)-1)</f>
        <v>0.25465779047359072</v>
      </c>
      <c r="P39" s="72">
        <f t="shared" ref="P39:Q39" si="5">IF(D42=0,"..",(D48/D43)^(1/5)-1)</f>
        <v>0.36967797719140161</v>
      </c>
      <c r="Q39" s="72">
        <f t="shared" si="5"/>
        <v>0.28044127982864464</v>
      </c>
    </row>
    <row r="40" spans="1:17" x14ac:dyDescent="0.25">
      <c r="A40" s="2"/>
      <c r="B40" s="46">
        <v>2017</v>
      </c>
      <c r="C40" s="71">
        <f>IF(ISNA(VLOOKUP(CONCATENATE($B$3, $B40), 'Airport Passengers'!$A$8:$M$3879, 7, FALSE)), "", VLOOKUP(CONCATENATE($B$3, $B40), 'Airport Passengers'!$A$8:$M$3879, 7, FALSE))</f>
        <v>119152334</v>
      </c>
      <c r="D40" s="71">
        <f>IF(ISNA(VLOOKUP(CONCATENATE($B$3, $B40), 'Airport Passengers'!$A$8:$M$3879, 10, FALSE)), "", VLOOKUP(CONCATENATE($B$3, $B40), 'Airport Passengers'!$A$8:$M$3879, 10, FALSE))</f>
        <v>39615707</v>
      </c>
      <c r="E40" s="67">
        <f>IF(ISNA(VLOOKUP(CONCATENATE($B$3, $B40), 'Airport Passengers'!$A$8:$M$3879, 13, FALSE)), "", VLOOKUP(CONCATENATE($B$3, $B40), 'Airport Passengers'!$A$8:$M$3879, 13, FALSE))</f>
        <v>158768041</v>
      </c>
      <c r="F40" s="67"/>
      <c r="G40" s="68">
        <f t="shared" si="0"/>
        <v>1.6330832841682793E-2</v>
      </c>
      <c r="H40" s="68">
        <f t="shared" si="1"/>
        <v>5.3139993236524165E-2</v>
      </c>
      <c r="I40" s="68">
        <f t="shared" si="2"/>
        <v>2.5272394898547892E-2</v>
      </c>
      <c r="J40" s="68"/>
      <c r="K40" s="49" t="s">
        <v>182</v>
      </c>
      <c r="L40" s="47"/>
      <c r="O40" s="72">
        <f>IF(C37=0,"..",(C48/C38)^(1/10)-1)</f>
        <v>4.7023662153540258E-3</v>
      </c>
      <c r="P40" s="72">
        <f t="shared" ref="P40:Q40" si="6">IF(D37=0,"..",(D48/D38)^(1/10)-1)</f>
        <v>2.5479071305462897E-2</v>
      </c>
      <c r="Q40" s="72">
        <f t="shared" si="6"/>
        <v>9.9135048545393456E-3</v>
      </c>
    </row>
    <row r="41" spans="1:17" x14ac:dyDescent="0.25">
      <c r="A41" s="2"/>
      <c r="B41" s="46">
        <v>2018</v>
      </c>
      <c r="C41" s="71">
        <f>IF(ISNA(VLOOKUP(CONCATENATE($B$3, $B41), 'Airport Passengers'!$A$8:$M$3879, 7, FALSE)), "", VLOOKUP(CONCATENATE($B$3, $B41), 'Airport Passengers'!$A$8:$M$3879, 7, FALSE))</f>
        <v>121259178</v>
      </c>
      <c r="D41" s="71">
        <f>IF(ISNA(VLOOKUP(CONCATENATE($B$3, $B41), 'Airport Passengers'!$A$8:$M$3879, 10, FALSE)), "", VLOOKUP(CONCATENATE($B$3, $B41), 'Airport Passengers'!$A$8:$M$3879, 10, FALSE))</f>
        <v>41575313</v>
      </c>
      <c r="E41" s="67">
        <f>IF(ISNA(VLOOKUP(CONCATENATE($B$3, $B41), 'Airport Passengers'!$A$8:$M$3879, 13, FALSE)), "", VLOOKUP(CONCATENATE($B$3, $B41), 'Airport Passengers'!$A$8:$M$3879, 13, FALSE))</f>
        <v>162834491</v>
      </c>
      <c r="F41" s="67"/>
      <c r="G41" s="68">
        <f t="shared" si="0"/>
        <v>1.768193646966244E-2</v>
      </c>
      <c r="H41" s="68">
        <f t="shared" si="1"/>
        <v>4.9465379981733004E-2</v>
      </c>
      <c r="I41" s="68">
        <f t="shared" si="2"/>
        <v>2.56125223589551E-2</v>
      </c>
      <c r="J41" s="68"/>
      <c r="K41" s="49" t="s">
        <v>183</v>
      </c>
      <c r="L41" s="47"/>
      <c r="O41" s="72">
        <f>IF(C27=0,"..",(C48/C28)^(1/20)-1)</f>
        <v>1.9917914882819021E-2</v>
      </c>
      <c r="P41" s="72">
        <f t="shared" ref="P41:Q41" si="7">IF(D27=0,"..",(D48/D28)^(1/20)-1)</f>
        <v>3.8960535918270089E-2</v>
      </c>
      <c r="Q41" s="72">
        <f t="shared" si="7"/>
        <v>2.44152061944507E-2</v>
      </c>
    </row>
    <row r="42" spans="1:17" x14ac:dyDescent="0.25">
      <c r="A42" s="2"/>
      <c r="B42" s="46">
        <v>2019</v>
      </c>
      <c r="C42" s="71">
        <f>IF(ISNA(VLOOKUP(CONCATENATE($B$3, $B42), 'Airport Passengers'!$A$8:$M$3879, 7, FALSE)), "", VLOOKUP(CONCATENATE($B$3, $B42), 'Airport Passengers'!$A$8:$M$3879, 7, FALSE))</f>
        <v>121808460</v>
      </c>
      <c r="D42" s="71">
        <f>IF(ISNA(VLOOKUP(CONCATENATE($B$3, $B42), 'Airport Passengers'!$A$8:$M$3879, 10, FALSE)), "", VLOOKUP(CONCATENATE($B$3, $B42), 'Airport Passengers'!$A$8:$M$3879, 10, FALSE))</f>
        <v>42508455</v>
      </c>
      <c r="E42" s="67">
        <f>IF(ISNA(VLOOKUP(CONCATENATE($B$3, $B42), 'Airport Passengers'!$A$8:$M$3879, 13, FALSE)), "", VLOOKUP(CONCATENATE($B$3, $B42), 'Airport Passengers'!$A$8:$M$3879, 13, FALSE))</f>
        <v>164316915</v>
      </c>
      <c r="F42" s="67"/>
      <c r="G42" s="68">
        <f t="shared" si="0"/>
        <v>4.5298179408737212E-3</v>
      </c>
      <c r="H42" s="68">
        <f t="shared" si="1"/>
        <v>2.2444617554653167E-2</v>
      </c>
      <c r="I42" s="68">
        <f t="shared" si="2"/>
        <v>9.1038697692124703E-3</v>
      </c>
      <c r="J42" s="68"/>
    </row>
    <row r="43" spans="1:17" x14ac:dyDescent="0.25">
      <c r="A43" s="2"/>
      <c r="B43" s="46">
        <v>2020</v>
      </c>
      <c r="C43" s="71">
        <f>IF(ISNA(VLOOKUP(CONCATENATE($B$3, $B43), 'Airport Passengers'!$A$8:$M$3879, 7, FALSE)), "", VLOOKUP(CONCATENATE($B$3, $B43), 'Airport Passengers'!$A$8:$M$3879, 7, FALSE))</f>
        <v>38526858</v>
      </c>
      <c r="D43" s="71">
        <f>IF(ISNA(VLOOKUP(CONCATENATE($B$3, $B43), 'Airport Passengers'!$A$8:$M$3879, 10, FALSE)), "", VLOOKUP(CONCATENATE($B$3, $B43), 'Airport Passengers'!$A$8:$M$3879, 10, FALSE))</f>
        <v>9302204</v>
      </c>
      <c r="E43" s="67">
        <f>IF(ISNA(VLOOKUP(CONCATENATE($B$3, $B43), 'Airport Passengers'!$A$8:$M$3879, 13, FALSE)), "", VLOOKUP(CONCATENATE($B$3, $B43), 'Airport Passengers'!$A$8:$M$3879, 13, FALSE))</f>
        <v>47829062</v>
      </c>
      <c r="F43" s="67"/>
      <c r="G43" s="68">
        <f t="shared" si="0"/>
        <v>-0.68370950589146273</v>
      </c>
      <c r="H43" s="68">
        <f t="shared" si="1"/>
        <v>-0.7811681464311041</v>
      </c>
      <c r="I43" s="68">
        <f t="shared" si="2"/>
        <v>-0.70892185993146228</v>
      </c>
      <c r="J43" s="68"/>
    </row>
    <row r="44" spans="1:17" x14ac:dyDescent="0.25">
      <c r="A44" s="2"/>
      <c r="B44" s="46">
        <v>2021</v>
      </c>
      <c r="C44" s="71">
        <f>IF(ISNA(VLOOKUP(CONCATENATE($B$3, $B44), 'Airport Passengers'!$A$8:$M$3879, 7, FALSE)), "", VLOOKUP(CONCATENATE($B$3, $B44), 'Airport Passengers'!$A$8:$M$3879, 7, FALSE))</f>
        <v>46675628</v>
      </c>
      <c r="D44" s="71">
        <f>IF(ISNA(VLOOKUP(CONCATENATE($B$3, $B44), 'Airport Passengers'!$A$8:$M$3879, 10, FALSE)), "", VLOOKUP(CONCATENATE($B$3, $B44), 'Airport Passengers'!$A$8:$M$3879, 10, FALSE))</f>
        <v>1555361</v>
      </c>
      <c r="E44" s="67">
        <f>IF(ISNA(VLOOKUP(CONCATENATE($B$3, $B44), 'Airport Passengers'!$A$8:$M$3879, 13, FALSE)), "", VLOOKUP(CONCATENATE($B$3, $B44), 'Airport Passengers'!$A$8:$M$3879, 13, FALSE))</f>
        <v>48230989</v>
      </c>
      <c r="F44" s="67"/>
      <c r="G44" s="68">
        <f t="shared" si="0"/>
        <v>0.21150881289099671</v>
      </c>
      <c r="H44" s="68">
        <f t="shared" si="1"/>
        <v>-0.83279650715034848</v>
      </c>
      <c r="I44" s="68">
        <f t="shared" si="2"/>
        <v>8.4034054441627978E-3</v>
      </c>
      <c r="J44" s="68"/>
    </row>
    <row r="45" spans="1:17" x14ac:dyDescent="0.25">
      <c r="A45" s="2"/>
      <c r="B45" s="46">
        <v>2022</v>
      </c>
      <c r="C45" s="71">
        <f>IF(ISNA(VLOOKUP(CONCATENATE($B$3, $B45), 'Airport Passengers'!$A$8:$M$3879, 7, FALSE)), "", VLOOKUP(CONCATENATE($B$3, $B45), 'Airport Passengers'!$A$8:$M$3879, 7, FALSE))</f>
        <v>99433138</v>
      </c>
      <c r="D45" s="71">
        <f>IF(ISNA(VLOOKUP(CONCATENATE($B$3, $B45), 'Airport Passengers'!$A$8:$M$3879, 10, FALSE)), "", VLOOKUP(CONCATENATE($B$3, $B45), 'Airport Passengers'!$A$8:$M$3879, 10, FALSE))</f>
        <v>19078758</v>
      </c>
      <c r="E45" s="67">
        <f>IF(ISNA(VLOOKUP(CONCATENATE($B$3, $B45), 'Airport Passengers'!$A$8:$M$3879, 13, FALSE)), "", VLOOKUP(CONCATENATE($B$3, $B45), 'Airport Passengers'!$A$8:$M$3879, 13, FALSE))</f>
        <v>118511896</v>
      </c>
      <c r="F45" s="67"/>
      <c r="G45" s="68">
        <f t="shared" si="0"/>
        <v>1.1303010213381597</v>
      </c>
      <c r="H45" s="68">
        <f t="shared" si="1"/>
        <v>11.266450039572806</v>
      </c>
      <c r="I45" s="68">
        <f t="shared" si="2"/>
        <v>1.4571732501690977</v>
      </c>
      <c r="J45" s="68"/>
    </row>
    <row r="46" spans="1:17" x14ac:dyDescent="0.25">
      <c r="A46" s="2"/>
      <c r="B46" s="46">
        <v>2023</v>
      </c>
      <c r="C46" s="71">
        <f>IF(ISNA(VLOOKUP(CONCATENATE($B$3, $B46), 'Airport Passengers'!$A$8:$M$3879, 7, FALSE)), "", VLOOKUP(CONCATENATE($B$3, $B46), 'Airport Passengers'!$A$8:$M$3879, 7, FALSE))</f>
        <v>113649720</v>
      </c>
      <c r="D46" s="71">
        <f>IF(ISNA(VLOOKUP(CONCATENATE($B$3, $B46), 'Airport Passengers'!$A$8:$M$3879, 10, FALSE)), "", VLOOKUP(CONCATENATE($B$3, $B46), 'Airport Passengers'!$A$8:$M$3879, 10, FALSE))</f>
        <v>35778040</v>
      </c>
      <c r="E46" s="67">
        <f>IF(ISNA(VLOOKUP(CONCATENATE($B$3, $B46), 'Airport Passengers'!$A$8:$M$3879, 13, FALSE)), "", VLOOKUP(CONCATENATE($B$3, $B46), 'Airport Passengers'!$A$8:$M$3879, 13, FALSE))</f>
        <v>149427760</v>
      </c>
      <c r="F46" s="67"/>
      <c r="G46" s="68">
        <f t="shared" si="0"/>
        <v>0.14297629830409256</v>
      </c>
      <c r="H46" s="68">
        <f t="shared" si="1"/>
        <v>0.87528139934475824</v>
      </c>
      <c r="I46" s="68">
        <f t="shared" si="2"/>
        <v>0.26086717910580048</v>
      </c>
      <c r="J46" s="68"/>
    </row>
    <row r="47" spans="1:17" x14ac:dyDescent="0.25">
      <c r="A47" s="2"/>
      <c r="B47" s="46">
        <v>2024</v>
      </c>
      <c r="C47" s="71">
        <f>IF(ISNA(VLOOKUP(CONCATENATE($B$3, $B47), 'Airport Passengers'!$A$8:$M$3879, 7, FALSE)), "", VLOOKUP(CONCATENATE($B$3, $B47), 'Airport Passengers'!$A$8:$M$3879, 7, FALSE))</f>
        <v>117759760</v>
      </c>
      <c r="D47" s="71">
        <f>IF(ISNA(VLOOKUP(CONCATENATE($B$3, $B47), 'Airport Passengers'!$A$8:$M$3879, 10, FALSE)), "", VLOOKUP(CONCATENATE($B$3, $B47), 'Airport Passengers'!$A$8:$M$3879, 10, FALSE))</f>
        <v>41357825</v>
      </c>
      <c r="E47" s="67">
        <f>IF(ISNA(VLOOKUP(CONCATENATE($B$3, $B47), 'Airport Passengers'!$A$8:$M$3879, 13, FALSE)), "", VLOOKUP(CONCATENATE($B$3, $B47), 'Airport Passengers'!$A$8:$M$3879, 13, FALSE))</f>
        <v>159117585</v>
      </c>
      <c r="F47" s="118"/>
      <c r="G47" s="68">
        <f t="shared" si="0"/>
        <v>3.6164101416175945E-2</v>
      </c>
      <c r="H47" s="68">
        <f t="shared" si="1"/>
        <v>0.15595558057400574</v>
      </c>
      <c r="I47" s="68">
        <f t="shared" si="2"/>
        <v>6.4846217329363701E-2</v>
      </c>
      <c r="J47" s="68"/>
    </row>
    <row r="48" spans="1:17" ht="15" customHeight="1" x14ac:dyDescent="0.25">
      <c r="A48" s="2"/>
      <c r="B48" s="46">
        <v>2025</v>
      </c>
      <c r="C48" s="71">
        <f>IF(ISNA(VLOOKUP(CONCATENATE($B$3, $B48), 'Airport Passengers'!$A$8:$M$3879, 7, FALSE)), "", VLOOKUP(CONCATENATE($B$3, $B48), 'Airport Passengers'!$A$8:$M$3879, 7, FALSE))</f>
        <v>119781578</v>
      </c>
      <c r="D48" s="71">
        <f>IF(ISNA(VLOOKUP(CONCATENATE($B$3, $B48), 'Airport Passengers'!$A$8:$M$3879, 10, FALSE)), "", VLOOKUP(CONCATENATE($B$3, $B48), 'Airport Passengers'!$A$8:$M$3879, 10, FALSE))</f>
        <v>44841303</v>
      </c>
      <c r="E48" s="67">
        <f>IF(ISNA(VLOOKUP(CONCATENATE($B$3, $B48), 'Airport Passengers'!$A$8:$M$3879, 13, FALSE)), "", VLOOKUP(CONCATENATE($B$3, $B48), 'Airport Passengers'!$A$8:$M$3879, 13, FALSE))</f>
        <v>164622881</v>
      </c>
      <c r="F48" s="118"/>
      <c r="G48" s="68">
        <f t="shared" si="0"/>
        <v>1.7169005779223735E-2</v>
      </c>
      <c r="H48" s="68">
        <f t="shared" si="1"/>
        <v>8.4227785189380733E-2</v>
      </c>
      <c r="I48" s="68">
        <f t="shared" si="2"/>
        <v>3.4598916266860132E-2</v>
      </c>
      <c r="J48" s="68"/>
    </row>
    <row r="49" spans="1:21" ht="13" x14ac:dyDescent="0.3">
      <c r="A49" s="2"/>
      <c r="F49" s="72"/>
      <c r="G49"/>
      <c r="H49"/>
      <c r="I49"/>
      <c r="J49" s="68"/>
    </row>
    <row r="50" spans="1:21" s="36" customFormat="1" ht="18" x14ac:dyDescent="0.4">
      <c r="A50" s="35">
        <v>1</v>
      </c>
      <c r="B50" s="54" t="s">
        <v>52</v>
      </c>
      <c r="C50"/>
      <c r="D50"/>
      <c r="E50"/>
      <c r="F50" s="55"/>
      <c r="G50" s="55"/>
      <c r="H50" s="55"/>
      <c r="I50" s="56"/>
      <c r="J50" s="57"/>
      <c r="K50" s="52"/>
      <c r="L50" s="52"/>
      <c r="M50" s="52"/>
      <c r="N50" s="52"/>
      <c r="O50" s="52"/>
      <c r="P50" s="52"/>
      <c r="Q50" s="52"/>
      <c r="R50" s="10"/>
      <c r="S50" s="37"/>
      <c r="T50" s="37"/>
      <c r="U50" s="37"/>
    </row>
    <row r="51" spans="1:21" ht="18.5" thickBot="1" x14ac:dyDescent="0.45">
      <c r="A51" s="1"/>
      <c r="B51" s="58"/>
      <c r="C51" s="58"/>
      <c r="D51" s="58"/>
      <c r="E51" s="59"/>
      <c r="F51" s="59"/>
      <c r="G51" s="59"/>
      <c r="H51" s="59"/>
      <c r="I51" s="60"/>
      <c r="J51" s="61"/>
      <c r="K51" s="123" t="str">
        <f>CONCATENATE(B50," - PASSENGER MOVEMENTS (millions) - ",UPPER($B$6))</f>
        <v>SYDNEY - PASSENGER MOVEMENTS (millions) - CALENDAR YEARS</v>
      </c>
      <c r="L51" s="123"/>
      <c r="M51" s="123"/>
      <c r="N51" s="123"/>
      <c r="O51" s="123"/>
      <c r="P51" s="123"/>
      <c r="Q51" s="123"/>
      <c r="R51" s="105"/>
    </row>
    <row r="52" spans="1:21" ht="20.149999999999999" customHeight="1" x14ac:dyDescent="0.25">
      <c r="A52" s="1"/>
      <c r="B52" s="62"/>
      <c r="C52" s="122" t="s">
        <v>104</v>
      </c>
      <c r="D52" s="122"/>
      <c r="E52" s="122"/>
      <c r="F52" s="63"/>
      <c r="G52" s="122" t="s">
        <v>108</v>
      </c>
      <c r="H52" s="122"/>
      <c r="I52" s="122"/>
      <c r="J52" s="64"/>
    </row>
    <row r="53" spans="1:21" ht="40" customHeight="1" x14ac:dyDescent="0.3">
      <c r="A53" s="1"/>
      <c r="B53" s="65" t="s">
        <v>180</v>
      </c>
      <c r="C53" s="65" t="s">
        <v>140</v>
      </c>
      <c r="D53" s="65" t="s">
        <v>106</v>
      </c>
      <c r="E53" s="65" t="s">
        <v>107</v>
      </c>
      <c r="F53" s="65"/>
      <c r="G53" s="65" t="s">
        <v>105</v>
      </c>
      <c r="H53" s="65" t="s">
        <v>106</v>
      </c>
      <c r="I53" s="65" t="s">
        <v>107</v>
      </c>
      <c r="J53" s="66"/>
    </row>
    <row r="54" spans="1:21" ht="12.75" customHeight="1" x14ac:dyDescent="0.3">
      <c r="A54" s="1"/>
      <c r="B54" s="70"/>
      <c r="C54" s="113" t="str">
        <f>C53</f>
        <v>Domestic (including Regional) Airlines</v>
      </c>
      <c r="D54" s="113" t="str">
        <f>D53</f>
        <v>International Airlines</v>
      </c>
      <c r="E54" s="70"/>
      <c r="F54" s="70"/>
      <c r="G54" s="70"/>
      <c r="H54" s="70"/>
      <c r="I54" s="70"/>
      <c r="J54" s="66"/>
      <c r="L54" s="67"/>
      <c r="M54" s="68"/>
      <c r="N54" s="69"/>
      <c r="O54" s="68"/>
      <c r="P54" s="68"/>
      <c r="Q54" s="69"/>
      <c r="U54"/>
    </row>
    <row r="55" spans="1:21" x14ac:dyDescent="0.25">
      <c r="A55" s="1"/>
      <c r="B55" s="46">
        <v>1985</v>
      </c>
      <c r="C55" s="71">
        <f>IF(ISNA(VLOOKUP(CONCATENATE($B$50, $B55), 'Airport Passengers'!$A$8:$M$3879, 7, FALSE)), "", VLOOKUP(CONCATENATE($B$50, $B55), 'Airport Passengers'!$A$93:$M$3879, 7, FALSE))</f>
        <v>6378034</v>
      </c>
      <c r="D55" s="71">
        <f>IF(ISNA(VLOOKUP(CONCATENATE($B$50, $B55), 'Airport Passengers'!$A$8:$M$3879, 10, FALSE)), "", VLOOKUP(CONCATENATE($B$50, $B55), 'Airport Passengers'!$A$8:$M$3879, 10, FALSE))</f>
        <v>2772120</v>
      </c>
      <c r="E55" s="67">
        <f>IF(ISNA(VLOOKUP(CONCATENATE($B$50, $B55), 'Airport Passengers'!$A$8:$M$3879, 13, FALSE)), "", VLOOKUP(CONCATENATE($B$50, $B55), 'Airport Passengers'!$A$8:$M$3879, 13, FALSE))</f>
        <v>9150154</v>
      </c>
      <c r="F55" s="67"/>
      <c r="G55" s="67"/>
      <c r="H55" s="67"/>
      <c r="I55" s="68" t="str">
        <f>IF(AND(ISNUMBER(E53),ISNUMBER(E55)), IF(OR(E53=0, E55=0), "--", (E55-E53)/E53), " ")</f>
        <v xml:space="preserve"> </v>
      </c>
      <c r="J55" s="68"/>
      <c r="L55" s="67"/>
      <c r="M55" s="68"/>
      <c r="N55" s="69"/>
      <c r="O55" s="68"/>
      <c r="P55" s="68"/>
      <c r="Q55" s="69"/>
    </row>
    <row r="56" spans="1:21" x14ac:dyDescent="0.25">
      <c r="A56" s="1"/>
      <c r="B56" s="46">
        <v>1986</v>
      </c>
      <c r="C56" s="71">
        <f>IF(ISNA(VLOOKUP(CONCATENATE($B$50, $B56), 'Airport Passengers'!$A$8:$M$3879, 7, FALSE)), "", VLOOKUP(CONCATENATE($B$50, $B56), 'Airport Passengers'!$A$93:$M$3879, 7, FALSE))</f>
        <v>6813214</v>
      </c>
      <c r="D56" s="71">
        <f>IF(ISNA(VLOOKUP(CONCATENATE($B$50, $B56), 'Airport Passengers'!$A$8:$M$3879, 10, FALSE)), "", VLOOKUP(CONCATENATE($B$50, $B56), 'Airport Passengers'!$A$8:$M$3879, 10, FALSE))</f>
        <v>3086337</v>
      </c>
      <c r="E56" s="67">
        <f>IF(ISNA(VLOOKUP(CONCATENATE($B$50, $B56), 'Airport Passengers'!$A$8:$M$3879, 13, FALSE)), "", VLOOKUP(CONCATENATE($B$50, $B56), 'Airport Passengers'!$A$8:$M$3879, 13, FALSE))</f>
        <v>9899551</v>
      </c>
      <c r="F56" s="67"/>
      <c r="G56" s="68">
        <f>IF(AND(ISNUMBER(C55),ISNUMBER(C56)), IF(OR(C55=0, C56=0), "..", (C56-C55)/C55), " ")</f>
        <v>6.823105678019277E-2</v>
      </c>
      <c r="H56" s="68">
        <f>IF(AND(ISNUMBER(D55),ISNUMBER(D56)), IF(OR(D55=0, D56=0), "..", (D56-D55)/D55), " ")</f>
        <v>0.11334898922124584</v>
      </c>
      <c r="I56" s="68">
        <f>IF(AND(ISNUMBER(E55),ISNUMBER(E56)), IF(OR(E55=0, E56=0), "..", (E56-E55)/E55), " ")</f>
        <v>8.1899933050307128E-2</v>
      </c>
      <c r="J56" s="52"/>
      <c r="L56" s="67"/>
      <c r="M56" s="68"/>
      <c r="N56" s="69"/>
      <c r="O56" s="68"/>
      <c r="P56" s="68"/>
      <c r="Q56" s="69"/>
    </row>
    <row r="57" spans="1:21" x14ac:dyDescent="0.25">
      <c r="A57" s="1"/>
      <c r="B57" s="46">
        <v>1987</v>
      </c>
      <c r="C57" s="71">
        <f>IF(ISNA(VLOOKUP(CONCATENATE($B$50, $B57), 'Airport Passengers'!$A$8:$M$3879, 7, FALSE)), "", VLOOKUP(CONCATENATE($B$50, $B57), 'Airport Passengers'!$A$93:$M$3879, 7, FALSE))</f>
        <v>7263516</v>
      </c>
      <c r="D57" s="71">
        <f>IF(ISNA(VLOOKUP(CONCATENATE($B$50, $B57), 'Airport Passengers'!$A$8:$M$3879, 10, FALSE)), "", VLOOKUP(CONCATENATE($B$50, $B57), 'Airport Passengers'!$A$8:$M$3879, 10, FALSE))</f>
        <v>3569509</v>
      </c>
      <c r="E57" s="67">
        <f>IF(ISNA(VLOOKUP(CONCATENATE($B$50, $B57), 'Airport Passengers'!$A$8:$M$3879, 13, FALSE)), "", VLOOKUP(CONCATENATE($B$50, $B57), 'Airport Passengers'!$A$8:$M$3879, 13, FALSE))</f>
        <v>10833025</v>
      </c>
      <c r="F57" s="67"/>
      <c r="G57" s="68">
        <f t="shared" ref="G57:G95" si="8">IF(AND(ISNUMBER(C56),ISNUMBER(C57)), IF(OR(C56=0, C57=0), "..", (C57-C56)/C56), " ")</f>
        <v>6.609244917303346E-2</v>
      </c>
      <c r="H57" s="68">
        <f t="shared" ref="H57:H95" si="9">IF(AND(ISNUMBER(D56),ISNUMBER(D57)), IF(OR(D56=0, D57=0), "..", (D57-D56)/D56), " ")</f>
        <v>0.1565519254702257</v>
      </c>
      <c r="I57" s="68">
        <f t="shared" ref="I57:I95" si="10">IF(AND(ISNUMBER(E56),ISNUMBER(E57)), IF(OR(E56=0, E57=0), "..", (E57-E56)/E56), " ")</f>
        <v>9.4294579622853605E-2</v>
      </c>
      <c r="J57" s="52"/>
      <c r="L57" s="67"/>
      <c r="M57" s="68"/>
      <c r="N57" s="69"/>
      <c r="O57" s="68"/>
      <c r="P57" s="68"/>
      <c r="Q57" s="69"/>
    </row>
    <row r="58" spans="1:21" x14ac:dyDescent="0.25">
      <c r="A58" s="1"/>
      <c r="B58" s="46">
        <v>1988</v>
      </c>
      <c r="C58" s="71">
        <f>IF(ISNA(VLOOKUP(CONCATENATE($B$50, $B58), 'Airport Passengers'!$A$8:$M$3879, 7, FALSE)), "", VLOOKUP(CONCATENATE($B$50, $B58), 'Airport Passengers'!$A$93:$M$3879, 7, FALSE))</f>
        <v>8147928</v>
      </c>
      <c r="D58" s="71">
        <f>IF(ISNA(VLOOKUP(CONCATENATE($B$50, $B58), 'Airport Passengers'!$A$8:$M$3879, 10, FALSE)), "", VLOOKUP(CONCATENATE($B$50, $B58), 'Airport Passengers'!$A$8:$M$3879, 10, FALSE))</f>
        <v>4106460</v>
      </c>
      <c r="E58" s="67">
        <f>IF(ISNA(VLOOKUP(CONCATENATE($B$50, $B58), 'Airport Passengers'!$A$8:$M$3879, 13, FALSE)), "", VLOOKUP(CONCATENATE($B$50, $B58), 'Airport Passengers'!$A$8:$M$3879, 13, FALSE))</f>
        <v>12254388</v>
      </c>
      <c r="F58" s="67"/>
      <c r="G58" s="68">
        <f t="shared" si="8"/>
        <v>0.12176086622511742</v>
      </c>
      <c r="H58" s="68">
        <f t="shared" si="9"/>
        <v>0.15042713157467877</v>
      </c>
      <c r="I58" s="68">
        <f t="shared" si="10"/>
        <v>0.13120647279961045</v>
      </c>
      <c r="J58" s="52"/>
      <c r="L58" s="67"/>
      <c r="M58" s="68"/>
      <c r="N58" s="69"/>
      <c r="O58" s="68"/>
      <c r="P58" s="68"/>
      <c r="Q58" s="69"/>
    </row>
    <row r="59" spans="1:21" x14ac:dyDescent="0.25">
      <c r="A59" s="1"/>
      <c r="B59" s="46">
        <v>1989</v>
      </c>
      <c r="C59" s="71">
        <f>IF(ISNA(VLOOKUP(CONCATENATE($B$50, $B59), 'Airport Passengers'!$A$8:$M$3879, 7, FALSE)), "", VLOOKUP(CONCATENATE($B$50, $B59), 'Airport Passengers'!$A$93:$M$3879, 7, FALSE))</f>
        <v>6130660</v>
      </c>
      <c r="D59" s="71">
        <f>IF(ISNA(VLOOKUP(CONCATENATE($B$50, $B59), 'Airport Passengers'!$A$8:$M$3879, 10, FALSE)), "", VLOOKUP(CONCATENATE($B$50, $B59), 'Airport Passengers'!$A$8:$M$3879, 10, FALSE))</f>
        <v>4026296</v>
      </c>
      <c r="E59" s="67">
        <f>IF(ISNA(VLOOKUP(CONCATENATE($B$50, $B59), 'Airport Passengers'!$A$8:$M$3879, 13, FALSE)), "", VLOOKUP(CONCATENATE($B$50, $B59), 'Airport Passengers'!$A$8:$M$3879, 13, FALSE))</f>
        <v>10156956</v>
      </c>
      <c r="F59" s="67"/>
      <c r="G59" s="68">
        <f t="shared" si="8"/>
        <v>-0.24758048917467115</v>
      </c>
      <c r="H59" s="68">
        <f t="shared" si="9"/>
        <v>-1.9521436955431199E-2</v>
      </c>
      <c r="I59" s="68">
        <f t="shared" si="10"/>
        <v>-0.17115762941405152</v>
      </c>
      <c r="J59" s="52"/>
      <c r="L59" s="67"/>
      <c r="M59" s="68"/>
      <c r="N59" s="69"/>
      <c r="O59" s="68"/>
      <c r="P59" s="68"/>
      <c r="Q59" s="69"/>
    </row>
    <row r="60" spans="1:21" x14ac:dyDescent="0.25">
      <c r="A60" s="1"/>
      <c r="B60" s="46">
        <v>1990</v>
      </c>
      <c r="C60" s="71">
        <f>IF(ISNA(VLOOKUP(CONCATENATE($B$50, $B60), 'Airport Passengers'!$A$8:$M$3879, 7, FALSE)), "", VLOOKUP(CONCATENATE($B$50, $B60), 'Airport Passengers'!$A$93:$M$3879, 7, FALSE))</f>
        <v>7531145</v>
      </c>
      <c r="D60" s="71">
        <f>IF(ISNA(VLOOKUP(CONCATENATE($B$50, $B60), 'Airport Passengers'!$A$8:$M$3879, 10, FALSE)), "", VLOOKUP(CONCATENATE($B$50, $B60), 'Airport Passengers'!$A$8:$M$3879, 10, FALSE))</f>
        <v>4264091</v>
      </c>
      <c r="E60" s="67">
        <f>IF(ISNA(VLOOKUP(CONCATENATE($B$50, $B60), 'Airport Passengers'!$A$8:$M$3879, 13, FALSE)), "", VLOOKUP(CONCATENATE($B$50, $B60), 'Airport Passengers'!$A$8:$M$3879, 13, FALSE))</f>
        <v>11795236</v>
      </c>
      <c r="F60" s="67"/>
      <c r="G60" s="68">
        <f t="shared" si="8"/>
        <v>0.22843951548446659</v>
      </c>
      <c r="H60" s="68">
        <f t="shared" si="9"/>
        <v>5.9060486362651925E-2</v>
      </c>
      <c r="I60" s="68">
        <f t="shared" si="10"/>
        <v>0.16129635690063046</v>
      </c>
      <c r="J60" s="52"/>
      <c r="L60" s="67"/>
      <c r="M60" s="68"/>
      <c r="N60" s="69"/>
      <c r="O60" s="68"/>
      <c r="P60" s="68"/>
      <c r="Q60" s="69"/>
    </row>
    <row r="61" spans="1:21" x14ac:dyDescent="0.25">
      <c r="A61" s="1"/>
      <c r="B61" s="46">
        <v>1991</v>
      </c>
      <c r="C61" s="71">
        <f>IF(ISNA(VLOOKUP(CONCATENATE($B$50, $B61), 'Airport Passengers'!$A$8:$M$3879, 7, FALSE)), "", VLOOKUP(CONCATENATE($B$50, $B61), 'Airport Passengers'!$A$93:$M$3879, 7, FALSE))</f>
        <v>9865363</v>
      </c>
      <c r="D61" s="71">
        <f>IF(ISNA(VLOOKUP(CONCATENATE($B$50, $B61), 'Airport Passengers'!$A$8:$M$3879, 10, FALSE)), "", VLOOKUP(CONCATENATE($B$50, $B61), 'Airport Passengers'!$A$8:$M$3879, 10, FALSE))</f>
        <v>4220272</v>
      </c>
      <c r="E61" s="67">
        <f>IF(ISNA(VLOOKUP(CONCATENATE($B$50, $B61), 'Airport Passengers'!$A$8:$M$3879, 13, FALSE)), "", VLOOKUP(CONCATENATE($B$50, $B61), 'Airport Passengers'!$A$8:$M$3879, 13, FALSE))</f>
        <v>14085635</v>
      </c>
      <c r="F61" s="67"/>
      <c r="G61" s="68">
        <f t="shared" si="8"/>
        <v>0.30994198093384207</v>
      </c>
      <c r="H61" s="68">
        <f t="shared" si="9"/>
        <v>-1.0276281627197919E-2</v>
      </c>
      <c r="I61" s="68">
        <f t="shared" si="10"/>
        <v>0.19418000623302492</v>
      </c>
      <c r="J61" s="52"/>
      <c r="L61" s="67"/>
      <c r="M61" s="68"/>
      <c r="N61" s="69"/>
      <c r="O61" s="68"/>
      <c r="P61" s="68"/>
      <c r="Q61" s="69"/>
    </row>
    <row r="62" spans="1:21" x14ac:dyDescent="0.25">
      <c r="A62" s="1"/>
      <c r="B62" s="46">
        <v>1992</v>
      </c>
      <c r="C62" s="71">
        <f>IF(ISNA(VLOOKUP(CONCATENATE($B$50, $B62), 'Airport Passengers'!$A$8:$M$3879, 7, FALSE)), "", VLOOKUP(CONCATENATE($B$50, $B62), 'Airport Passengers'!$A$93:$M$3879, 7, FALSE))</f>
        <v>10452632</v>
      </c>
      <c r="D62" s="71">
        <f>IF(ISNA(VLOOKUP(CONCATENATE($B$50, $B62), 'Airport Passengers'!$A$8:$M$3879, 10, FALSE)), "", VLOOKUP(CONCATENATE($B$50, $B62), 'Airport Passengers'!$A$8:$M$3879, 10, FALSE))</f>
        <v>4505656</v>
      </c>
      <c r="E62" s="67">
        <f>IF(ISNA(VLOOKUP(CONCATENATE($B$50, $B62), 'Airport Passengers'!$A$8:$M$3879, 13, FALSE)), "", VLOOKUP(CONCATENATE($B$50, $B62), 'Airport Passengers'!$A$8:$M$3879, 13, FALSE))</f>
        <v>14958288</v>
      </c>
      <c r="F62" s="67"/>
      <c r="G62" s="68">
        <f t="shared" si="8"/>
        <v>5.9528372144035654E-2</v>
      </c>
      <c r="H62" s="68">
        <f t="shared" si="9"/>
        <v>6.7622181698241246E-2</v>
      </c>
      <c r="I62" s="68">
        <f t="shared" si="10"/>
        <v>6.1953401461843929E-2</v>
      </c>
      <c r="J62" s="52"/>
      <c r="L62" s="67"/>
      <c r="M62" s="68"/>
      <c r="N62" s="69"/>
      <c r="O62" s="68"/>
      <c r="P62" s="68"/>
      <c r="Q62" s="69"/>
    </row>
    <row r="63" spans="1:21" x14ac:dyDescent="0.25">
      <c r="A63" s="1"/>
      <c r="B63" s="46">
        <v>1993</v>
      </c>
      <c r="C63" s="71">
        <f>IF(ISNA(VLOOKUP(CONCATENATE($B$50, $B63), 'Airport Passengers'!$A$8:$M$3879, 7, FALSE)), "", VLOOKUP(CONCATENATE($B$50, $B63), 'Airport Passengers'!$A$93:$M$3879, 7, FALSE))</f>
        <v>11089393</v>
      </c>
      <c r="D63" s="71">
        <f>IF(ISNA(VLOOKUP(CONCATENATE($B$50, $B63), 'Airport Passengers'!$A$8:$M$3879, 10, FALSE)), "", VLOOKUP(CONCATENATE($B$50, $B63), 'Airport Passengers'!$A$8:$M$3879, 10, FALSE))</f>
        <v>4778015</v>
      </c>
      <c r="E63" s="67">
        <f>IF(ISNA(VLOOKUP(CONCATENATE($B$50, $B63), 'Airport Passengers'!$A$8:$M$3879, 13, FALSE)), "", VLOOKUP(CONCATENATE($B$50, $B63), 'Airport Passengers'!$A$8:$M$3879, 13, FALSE))</f>
        <v>15867408</v>
      </c>
      <c r="F63" s="67"/>
      <c r="G63" s="68">
        <f t="shared" si="8"/>
        <v>6.0918723628651618E-2</v>
      </c>
      <c r="H63" s="68">
        <f t="shared" si="9"/>
        <v>6.044824549410785E-2</v>
      </c>
      <c r="I63" s="68">
        <f t="shared" si="10"/>
        <v>6.0777008705809113E-2</v>
      </c>
      <c r="J63" s="52"/>
      <c r="L63" s="67"/>
      <c r="M63" s="68"/>
      <c r="N63" s="69"/>
      <c r="O63" s="68"/>
      <c r="P63" s="68"/>
      <c r="Q63" s="69"/>
    </row>
    <row r="64" spans="1:21" x14ac:dyDescent="0.25">
      <c r="A64" s="1"/>
      <c r="B64" s="46">
        <v>1994</v>
      </c>
      <c r="C64" s="71">
        <f>IF(ISNA(VLOOKUP(CONCATENATE($B$50, $B64), 'Airport Passengers'!$A$8:$M$3879, 7, FALSE)), "", VLOOKUP(CONCATENATE($B$50, $B64), 'Airport Passengers'!$A$93:$M$3879, 7, FALSE))</f>
        <v>12343096</v>
      </c>
      <c r="D64" s="71">
        <f>IF(ISNA(VLOOKUP(CONCATENATE($B$50, $B64), 'Airport Passengers'!$A$8:$M$3879, 10, FALSE)), "", VLOOKUP(CONCATENATE($B$50, $B64), 'Airport Passengers'!$A$8:$M$3879, 10, FALSE))</f>
        <v>5358494</v>
      </c>
      <c r="E64" s="67">
        <f>IF(ISNA(VLOOKUP(CONCATENATE($B$50, $B64), 'Airport Passengers'!$A$8:$M$3879, 13, FALSE)), "", VLOOKUP(CONCATENATE($B$50, $B64), 'Airport Passengers'!$A$8:$M$3879, 13, FALSE))</f>
        <v>17701590</v>
      </c>
      <c r="F64" s="67"/>
      <c r="G64" s="68">
        <f t="shared" si="8"/>
        <v>0.11305424922716689</v>
      </c>
      <c r="H64" s="68">
        <f t="shared" si="9"/>
        <v>0.12148957255261861</v>
      </c>
      <c r="I64" s="68">
        <f t="shared" si="10"/>
        <v>0.11559430500558125</v>
      </c>
      <c r="J64" s="52"/>
      <c r="L64" s="67"/>
      <c r="M64" s="68"/>
      <c r="N64" s="69"/>
      <c r="O64" s="68"/>
      <c r="P64" s="68"/>
      <c r="Q64" s="69"/>
    </row>
    <row r="65" spans="1:17" x14ac:dyDescent="0.25">
      <c r="A65" s="1"/>
      <c r="B65" s="46">
        <v>1995</v>
      </c>
      <c r="C65" s="71">
        <f>IF(ISNA(VLOOKUP(CONCATENATE($B$50, $B65), 'Airport Passengers'!$A$8:$M$3879, 7, FALSE)), "", VLOOKUP(CONCATENATE($B$50, $B65), 'Airport Passengers'!$A$93:$M$3879, 7, FALSE))</f>
        <v>13213552</v>
      </c>
      <c r="D65" s="71">
        <f>IF(ISNA(VLOOKUP(CONCATENATE($B$50, $B65), 'Airport Passengers'!$A$8:$M$3879, 10, FALSE)), "", VLOOKUP(CONCATENATE($B$50, $B65), 'Airport Passengers'!$A$8:$M$3879, 10, FALSE))</f>
        <v>5838451</v>
      </c>
      <c r="E65" s="67">
        <f>IF(ISNA(VLOOKUP(CONCATENATE($B$50, $B65), 'Airport Passengers'!$A$8:$M$3879, 13, FALSE)), "", VLOOKUP(CONCATENATE($B$50, $B65), 'Airport Passengers'!$A$8:$M$3879, 13, FALSE))</f>
        <v>19052003</v>
      </c>
      <c r="F65" s="67"/>
      <c r="G65" s="68">
        <f t="shared" si="8"/>
        <v>7.0521690830242262E-2</v>
      </c>
      <c r="H65" s="68">
        <f t="shared" si="9"/>
        <v>8.9569382740747674E-2</v>
      </c>
      <c r="I65" s="68">
        <f t="shared" si="10"/>
        <v>7.6287666814111046E-2</v>
      </c>
      <c r="J65" s="52"/>
      <c r="L65" s="67"/>
      <c r="M65" s="68"/>
      <c r="N65" s="69"/>
      <c r="O65" s="68"/>
      <c r="P65" s="68"/>
      <c r="Q65" s="69"/>
    </row>
    <row r="66" spans="1:17" x14ac:dyDescent="0.25">
      <c r="A66" s="1"/>
      <c r="B66" s="46">
        <v>1996</v>
      </c>
      <c r="C66" s="71">
        <f>IF(ISNA(VLOOKUP(CONCATENATE($B$50, $B66), 'Airport Passengers'!$A$8:$M$3879, 7, FALSE)), "", VLOOKUP(CONCATENATE($B$50, $B66), 'Airport Passengers'!$A$93:$M$3879, 7, FALSE))</f>
        <v>13901680</v>
      </c>
      <c r="D66" s="71">
        <f>IF(ISNA(VLOOKUP(CONCATENATE($B$50, $B66), 'Airport Passengers'!$A$8:$M$3879, 10, FALSE)), "", VLOOKUP(CONCATENATE($B$50, $B66), 'Airport Passengers'!$A$8:$M$3879, 10, FALSE))</f>
        <v>6477744</v>
      </c>
      <c r="E66" s="67">
        <f>IF(ISNA(VLOOKUP(CONCATENATE($B$50, $B66), 'Airport Passengers'!$A$8:$M$3879, 13, FALSE)), "", VLOOKUP(CONCATENATE($B$50, $B66), 'Airport Passengers'!$A$8:$M$3879, 13, FALSE))</f>
        <v>20379424</v>
      </c>
      <c r="F66" s="67"/>
      <c r="G66" s="68">
        <f t="shared" si="8"/>
        <v>5.2077442916181813E-2</v>
      </c>
      <c r="H66" s="68">
        <f t="shared" si="9"/>
        <v>0.10949702241228024</v>
      </c>
      <c r="I66" s="68">
        <f t="shared" si="10"/>
        <v>6.9673566606093862E-2</v>
      </c>
      <c r="J66" s="52"/>
      <c r="L66" s="67"/>
      <c r="M66" s="68"/>
      <c r="N66" s="69"/>
      <c r="O66" s="68"/>
      <c r="P66" s="68"/>
      <c r="Q66" s="69"/>
    </row>
    <row r="67" spans="1:17" x14ac:dyDescent="0.25">
      <c r="A67" s="1"/>
      <c r="B67" s="46">
        <v>1997</v>
      </c>
      <c r="C67" s="71">
        <f>IF(ISNA(VLOOKUP(CONCATENATE($B$50, $B67), 'Airport Passengers'!$A$8:$M$3879, 7, FALSE)), "", VLOOKUP(CONCATENATE($B$50, $B67), 'Airport Passengers'!$A$93:$M$3879, 7, FALSE))</f>
        <v>14070134</v>
      </c>
      <c r="D67" s="71">
        <f>IF(ISNA(VLOOKUP(CONCATENATE($B$50, $B67), 'Airport Passengers'!$A$8:$M$3879, 10, FALSE)), "", VLOOKUP(CONCATENATE($B$50, $B67), 'Airport Passengers'!$A$8:$M$3879, 10, FALSE))</f>
        <v>6840696</v>
      </c>
      <c r="E67" s="67">
        <f>IF(ISNA(VLOOKUP(CONCATENATE($B$50, $B67), 'Airport Passengers'!$A$8:$M$3879, 13, FALSE)), "", VLOOKUP(CONCATENATE($B$50, $B67), 'Airport Passengers'!$A$8:$M$3879, 13, FALSE))</f>
        <v>20910830</v>
      </c>
      <c r="F67" s="67"/>
      <c r="G67" s="68">
        <f t="shared" si="8"/>
        <v>1.2117528241190993E-2</v>
      </c>
      <c r="H67" s="68">
        <f t="shared" si="9"/>
        <v>5.6030618067030746E-2</v>
      </c>
      <c r="I67" s="68">
        <f t="shared" si="10"/>
        <v>2.6075614305880283E-2</v>
      </c>
      <c r="J67" s="52"/>
      <c r="L67" s="67"/>
      <c r="M67" s="68"/>
      <c r="N67" s="69"/>
      <c r="O67" s="68"/>
      <c r="P67" s="68"/>
      <c r="Q67" s="69"/>
    </row>
    <row r="68" spans="1:17" x14ac:dyDescent="0.25">
      <c r="A68" s="1"/>
      <c r="B68" s="46">
        <v>1998</v>
      </c>
      <c r="C68" s="71">
        <f>IF(ISNA(VLOOKUP(CONCATENATE($B$50, $B68), 'Airport Passengers'!$A$8:$M$3879, 7, FALSE)), "", VLOOKUP(CONCATENATE($B$50, $B68), 'Airport Passengers'!$A$93:$M$3879, 7, FALSE))</f>
        <v>14275077</v>
      </c>
      <c r="D68" s="71">
        <f>IF(ISNA(VLOOKUP(CONCATENATE($B$50, $B68), 'Airport Passengers'!$A$8:$M$3879, 10, FALSE)), "", VLOOKUP(CONCATENATE($B$50, $B68), 'Airport Passengers'!$A$8:$M$3879, 10, FALSE))</f>
        <v>6933551</v>
      </c>
      <c r="E68" s="67">
        <f>IF(ISNA(VLOOKUP(CONCATENATE($B$50, $B68), 'Airport Passengers'!$A$8:$M$3879, 13, FALSE)), "", VLOOKUP(CONCATENATE($B$50, $B68), 'Airport Passengers'!$A$8:$M$3879, 13, FALSE))</f>
        <v>21208628</v>
      </c>
      <c r="F68" s="67"/>
      <c r="G68" s="68">
        <f t="shared" si="8"/>
        <v>1.456581721254396E-2</v>
      </c>
      <c r="H68" s="68">
        <f t="shared" si="9"/>
        <v>1.3573911192662267E-2</v>
      </c>
      <c r="I68" s="68">
        <f t="shared" si="10"/>
        <v>1.4241328536456946E-2</v>
      </c>
      <c r="J68" s="52"/>
      <c r="L68" s="67"/>
      <c r="M68" s="68"/>
      <c r="N68" s="69"/>
      <c r="O68" s="68"/>
      <c r="P68" s="68"/>
      <c r="Q68" s="69"/>
    </row>
    <row r="69" spans="1:17" x14ac:dyDescent="0.25">
      <c r="A69" s="1"/>
      <c r="B69" s="46">
        <v>1999</v>
      </c>
      <c r="C69" s="71">
        <f>IF(ISNA(VLOOKUP(CONCATENATE($B$50, $B69), 'Airport Passengers'!$A$8:$M$3879, 7, FALSE)), "", VLOOKUP(CONCATENATE($B$50, $B69), 'Airport Passengers'!$A$93:$M$3879, 7, FALSE))</f>
        <v>14877901</v>
      </c>
      <c r="D69" s="71">
        <f>IF(ISNA(VLOOKUP(CONCATENATE($B$50, $B69), 'Airport Passengers'!$A$8:$M$3879, 10, FALSE)), "", VLOOKUP(CONCATENATE($B$50, $B69), 'Airport Passengers'!$A$8:$M$3879, 10, FALSE))</f>
        <v>7388153</v>
      </c>
      <c r="E69" s="67">
        <f>IF(ISNA(VLOOKUP(CONCATENATE($B$50, $B69), 'Airport Passengers'!$A$8:$M$3879, 13, FALSE)), "", VLOOKUP(CONCATENATE($B$50, $B69), 'Airport Passengers'!$A$8:$M$3879, 13, FALSE))</f>
        <v>22266054</v>
      </c>
      <c r="F69" s="67"/>
      <c r="G69" s="68">
        <f t="shared" si="8"/>
        <v>4.2229124228191556E-2</v>
      </c>
      <c r="H69" s="68">
        <f t="shared" si="9"/>
        <v>6.5565537774222762E-2</v>
      </c>
      <c r="I69" s="68">
        <f t="shared" si="10"/>
        <v>4.9858293520919882E-2</v>
      </c>
      <c r="J69" s="52"/>
      <c r="L69" s="67"/>
      <c r="M69" s="68"/>
      <c r="N69" s="69"/>
      <c r="O69" s="68"/>
      <c r="P69" s="68"/>
      <c r="Q69" s="69"/>
    </row>
    <row r="70" spans="1:17" x14ac:dyDescent="0.25">
      <c r="A70" s="1"/>
      <c r="B70" s="46">
        <v>2000</v>
      </c>
      <c r="C70" s="71">
        <f>IF(ISNA(VLOOKUP(CONCATENATE($B$50, $B70), 'Airport Passengers'!$A$8:$M$3879, 7, FALSE)), "", VLOOKUP(CONCATENATE($B$50, $B70), 'Airport Passengers'!$A$93:$M$3879, 7, FALSE))</f>
        <v>16240310</v>
      </c>
      <c r="D70" s="71">
        <f>IF(ISNA(VLOOKUP(CONCATENATE($B$50, $B70), 'Airport Passengers'!$A$8:$M$3879, 10, FALSE)), "", VLOOKUP(CONCATENATE($B$50, $B70), 'Airport Passengers'!$A$8:$M$3879, 10, FALSE))</f>
        <v>8237223</v>
      </c>
      <c r="E70" s="67">
        <f>IF(ISNA(VLOOKUP(CONCATENATE($B$50, $B70), 'Airport Passengers'!$A$8:$M$3879, 13, FALSE)), "", VLOOKUP(CONCATENATE($B$50, $B70), 'Airport Passengers'!$A$8:$M$3879, 13, FALSE))</f>
        <v>24477533</v>
      </c>
      <c r="F70" s="67"/>
      <c r="G70" s="68">
        <f t="shared" si="8"/>
        <v>9.1572662030752858E-2</v>
      </c>
      <c r="H70" s="68">
        <f t="shared" si="9"/>
        <v>0.11492317498026909</v>
      </c>
      <c r="I70" s="68">
        <f t="shared" si="10"/>
        <v>9.9320651966441825E-2</v>
      </c>
      <c r="J70" s="52"/>
      <c r="L70" s="67"/>
      <c r="M70" s="68"/>
      <c r="N70" s="69"/>
      <c r="O70" s="68"/>
      <c r="P70" s="68"/>
      <c r="Q70" s="69"/>
    </row>
    <row r="71" spans="1:17" x14ac:dyDescent="0.25">
      <c r="A71" s="1"/>
      <c r="B71" s="46">
        <v>2001</v>
      </c>
      <c r="C71" s="71">
        <f>IF(ISNA(VLOOKUP(CONCATENATE($B$50, $B71), 'Airport Passengers'!$A$8:$M$3879, 7, FALSE)), "", VLOOKUP(CONCATENATE($B$50, $B71), 'Airport Passengers'!$A$93:$M$3879, 7, FALSE))</f>
        <v>16563296</v>
      </c>
      <c r="D71" s="71">
        <f>IF(ISNA(VLOOKUP(CONCATENATE($B$50, $B71), 'Airport Passengers'!$A$8:$M$3879, 10, FALSE)), "", VLOOKUP(CONCATENATE($B$50, $B71), 'Airport Passengers'!$A$8:$M$3879, 10, FALSE))</f>
        <v>8228973</v>
      </c>
      <c r="E71" s="67">
        <f>IF(ISNA(VLOOKUP(CONCATENATE($B$50, $B71), 'Airport Passengers'!$A$8:$M$3879, 13, FALSE)), "", VLOOKUP(CONCATENATE($B$50, $B71), 'Airport Passengers'!$A$8:$M$3879, 13, FALSE))</f>
        <v>24792269</v>
      </c>
      <c r="F71" s="67"/>
      <c r="G71" s="68">
        <f t="shared" si="8"/>
        <v>1.9887920858653561E-2</v>
      </c>
      <c r="H71" s="68">
        <f t="shared" si="9"/>
        <v>-1.0015511295493639E-3</v>
      </c>
      <c r="I71" s="68">
        <f t="shared" si="10"/>
        <v>1.2858158540732025E-2</v>
      </c>
      <c r="J71" s="52"/>
      <c r="L71" s="67"/>
      <c r="M71" s="68"/>
      <c r="N71" s="69"/>
      <c r="O71" s="68"/>
      <c r="P71" s="68"/>
      <c r="Q71" s="69"/>
    </row>
    <row r="72" spans="1:17" x14ac:dyDescent="0.25">
      <c r="A72" s="2"/>
      <c r="B72" s="46">
        <v>2002</v>
      </c>
      <c r="C72" s="71">
        <f>IF(ISNA(VLOOKUP(CONCATENATE($B$50, $B72), 'Airport Passengers'!$A$8:$M$3879, 7, FALSE)), "", VLOOKUP(CONCATENATE($B$50, $B72), 'Airport Passengers'!$A$93:$M$3879, 7, FALSE))</f>
        <v>15187908</v>
      </c>
      <c r="D72" s="71">
        <f>IF(ISNA(VLOOKUP(CONCATENATE($B$50, $B72), 'Airport Passengers'!$A$8:$M$3879, 10, FALSE)), "", VLOOKUP(CONCATENATE($B$50, $B72), 'Airport Passengers'!$A$8:$M$3879, 10, FALSE))</f>
        <v>8006775</v>
      </c>
      <c r="E72" s="67">
        <f>IF(ISNA(VLOOKUP(CONCATENATE($B$50, $B72), 'Airport Passengers'!$A$8:$M$3879, 13, FALSE)), "", VLOOKUP(CONCATENATE($B$50, $B72), 'Airport Passengers'!$A$8:$M$3879, 13, FALSE))</f>
        <v>23194683</v>
      </c>
      <c r="F72" s="67"/>
      <c r="G72" s="68">
        <f t="shared" si="8"/>
        <v>-8.3038303487421833E-2</v>
      </c>
      <c r="H72" s="68">
        <f t="shared" si="9"/>
        <v>-2.7001911417135527E-2</v>
      </c>
      <c r="I72" s="68">
        <f t="shared" si="10"/>
        <v>-6.4438878103492664E-2</v>
      </c>
      <c r="J72" s="52"/>
      <c r="L72" s="67"/>
      <c r="M72" s="68"/>
      <c r="N72" s="69"/>
      <c r="O72" s="68"/>
      <c r="P72" s="68"/>
      <c r="Q72" s="69"/>
    </row>
    <row r="73" spans="1:17" x14ac:dyDescent="0.25">
      <c r="A73" s="2"/>
      <c r="B73" s="46">
        <v>2003</v>
      </c>
      <c r="C73" s="71">
        <f>IF(ISNA(VLOOKUP(CONCATENATE($B$50, $B73), 'Airport Passengers'!$A$8:$M$3879, 7, FALSE)), "", VLOOKUP(CONCATENATE($B$50, $B73), 'Airport Passengers'!$A$93:$M$3879, 7, FALSE))</f>
        <v>16548322</v>
      </c>
      <c r="D73" s="71">
        <f>IF(ISNA(VLOOKUP(CONCATENATE($B$50, $B73), 'Airport Passengers'!$A$8:$M$3879, 10, FALSE)), "", VLOOKUP(CONCATENATE($B$50, $B73), 'Airport Passengers'!$A$8:$M$3879, 10, FALSE))</f>
        <v>7929841</v>
      </c>
      <c r="E73" s="67">
        <f>IF(ISNA(VLOOKUP(CONCATENATE($B$50, $B73), 'Airport Passengers'!$A$8:$M$3879, 13, FALSE)), "", VLOOKUP(CONCATENATE($B$50, $B73), 'Airport Passengers'!$A$8:$M$3879, 13, FALSE))</f>
        <v>24478163</v>
      </c>
      <c r="F73" s="67"/>
      <c r="G73" s="68">
        <f t="shared" si="8"/>
        <v>8.9572178077454781E-2</v>
      </c>
      <c r="H73" s="68">
        <f t="shared" si="9"/>
        <v>-9.6086127061145096E-3</v>
      </c>
      <c r="I73" s="68">
        <f t="shared" si="10"/>
        <v>5.533509554754424E-2</v>
      </c>
      <c r="J73" s="52"/>
    </row>
    <row r="74" spans="1:17" x14ac:dyDescent="0.25">
      <c r="A74" s="2"/>
      <c r="B74" s="46">
        <v>2004</v>
      </c>
      <c r="C74" s="71">
        <f>IF(ISNA(VLOOKUP(CONCATENATE($B$50, $B74), 'Airport Passengers'!$A$8:$M$3879, 7, FALSE)), "", VLOOKUP(CONCATENATE($B$50, $B74), 'Airport Passengers'!$A$93:$M$3879, 7, FALSE))</f>
        <v>18246249</v>
      </c>
      <c r="D74" s="71">
        <f>IF(ISNA(VLOOKUP(CONCATENATE($B$50, $B74), 'Airport Passengers'!$A$8:$M$3879, 10, FALSE)), "", VLOOKUP(CONCATENATE($B$50, $B74), 'Airport Passengers'!$A$8:$M$3879, 10, FALSE))</f>
        <v>8951825</v>
      </c>
      <c r="E74" s="67">
        <f>IF(ISNA(VLOOKUP(CONCATENATE($B$50, $B74), 'Airport Passengers'!$A$8:$M$3879, 13, FALSE)), "", VLOOKUP(CONCATENATE($B$50, $B74), 'Airport Passengers'!$A$8:$M$3879, 13, FALSE))</f>
        <v>27198074</v>
      </c>
      <c r="F74" s="67"/>
      <c r="G74" s="68">
        <f t="shared" si="8"/>
        <v>0.10260417944490081</v>
      </c>
      <c r="H74" s="68">
        <f t="shared" si="9"/>
        <v>0.12887824610859158</v>
      </c>
      <c r="I74" s="68">
        <f t="shared" si="10"/>
        <v>0.11111581371526941</v>
      </c>
      <c r="J74" s="52"/>
    </row>
    <row r="75" spans="1:17" x14ac:dyDescent="0.25">
      <c r="A75" s="2"/>
      <c r="B75" s="46">
        <v>2005</v>
      </c>
      <c r="C75" s="71">
        <f>IF(ISNA(VLOOKUP(CONCATENATE($B$50, $B75), 'Airport Passengers'!$A$8:$M$3879, 7, FALSE)), "", VLOOKUP(CONCATENATE($B$50, $B75), 'Airport Passengers'!$A$93:$M$3879, 7, FALSE))</f>
        <v>18940167</v>
      </c>
      <c r="D75" s="71">
        <f>IF(ISNA(VLOOKUP(CONCATENATE($B$50, $B75), 'Airport Passengers'!$A$8:$M$3879, 10, FALSE)), "", VLOOKUP(CONCATENATE($B$50, $B75), 'Airport Passengers'!$A$8:$M$3879, 10, FALSE))</f>
        <v>9515983</v>
      </c>
      <c r="E75" s="67">
        <f>IF(ISNA(VLOOKUP(CONCATENATE($B$50, $B75), 'Airport Passengers'!$A$8:$M$3879, 13, FALSE)), "", VLOOKUP(CONCATENATE($B$50, $B75), 'Airport Passengers'!$A$8:$M$3879, 13, FALSE))</f>
        <v>28456150</v>
      </c>
      <c r="F75" s="67"/>
      <c r="G75" s="68">
        <f t="shared" si="8"/>
        <v>3.8030720725119996E-2</v>
      </c>
      <c r="H75" s="68">
        <f t="shared" si="9"/>
        <v>6.3021562642254517E-2</v>
      </c>
      <c r="I75" s="68">
        <f t="shared" si="10"/>
        <v>4.6256069455506296E-2</v>
      </c>
      <c r="J75" s="52"/>
    </row>
    <row r="76" spans="1:17" x14ac:dyDescent="0.25">
      <c r="A76" s="2"/>
      <c r="B76" s="46">
        <v>2006</v>
      </c>
      <c r="C76" s="71">
        <f>IF(ISNA(VLOOKUP(CONCATENATE($B$50, $B76), 'Airport Passengers'!$A$8:$M$3879, 7, FALSE)), "", VLOOKUP(CONCATENATE($B$50, $B76), 'Airport Passengers'!$A$93:$M$3879, 7, FALSE))</f>
        <v>20119000</v>
      </c>
      <c r="D76" s="71">
        <f>IF(ISNA(VLOOKUP(CONCATENATE($B$50, $B76), 'Airport Passengers'!$A$8:$M$3879, 10, FALSE)), "", VLOOKUP(CONCATENATE($B$50, $B76), 'Airport Passengers'!$A$8:$M$3879, 10, FALSE))</f>
        <v>9865970</v>
      </c>
      <c r="E76" s="67">
        <f>IF(ISNA(VLOOKUP(CONCATENATE($B$50, $B76), 'Airport Passengers'!$A$8:$M$3879, 13, FALSE)), "", VLOOKUP(CONCATENATE($B$50, $B76), 'Airport Passengers'!$A$8:$M$3879, 13, FALSE))</f>
        <v>29984970</v>
      </c>
      <c r="F76" s="67"/>
      <c r="G76" s="68">
        <f t="shared" si="8"/>
        <v>6.2239841919028482E-2</v>
      </c>
      <c r="H76" s="68">
        <f t="shared" si="9"/>
        <v>3.6778859314902095E-2</v>
      </c>
      <c r="I76" s="68">
        <f t="shared" si="10"/>
        <v>5.3725468835383566E-2</v>
      </c>
      <c r="J76" s="52"/>
    </row>
    <row r="77" spans="1:17" x14ac:dyDescent="0.25">
      <c r="A77" s="2"/>
      <c r="B77" s="46">
        <v>2007</v>
      </c>
      <c r="C77" s="71">
        <f>IF(ISNA(VLOOKUP(CONCATENATE($B$50, $B77), 'Airport Passengers'!$A$8:$M$3879, 7, FALSE)), "", VLOOKUP(CONCATENATE($B$50, $B77), 'Airport Passengers'!$A$93:$M$3879, 7, FALSE))</f>
        <v>21469055</v>
      </c>
      <c r="D77" s="71">
        <f>IF(ISNA(VLOOKUP(CONCATENATE($B$50, $B77), 'Airport Passengers'!$A$8:$M$3879, 10, FALSE)), "", VLOOKUP(CONCATENATE($B$50, $B77), 'Airport Passengers'!$A$8:$M$3879, 10, FALSE))</f>
        <v>10378240</v>
      </c>
      <c r="E77" s="67">
        <f>IF(ISNA(VLOOKUP(CONCATENATE($B$50, $B77), 'Airport Passengers'!$A$8:$M$3879, 13, FALSE)), "", VLOOKUP(CONCATENATE($B$50, $B77), 'Airport Passengers'!$A$8:$M$3879, 13, FALSE))</f>
        <v>31847295</v>
      </c>
      <c r="F77" s="67"/>
      <c r="G77" s="68">
        <f t="shared" si="8"/>
        <v>6.7103484268601812E-2</v>
      </c>
      <c r="H77" s="68">
        <f t="shared" si="9"/>
        <v>5.1922922936112718E-2</v>
      </c>
      <c r="I77" s="68">
        <f t="shared" si="10"/>
        <v>6.210861641682483E-2</v>
      </c>
      <c r="J77" s="52"/>
    </row>
    <row r="78" spans="1:17" x14ac:dyDescent="0.25">
      <c r="A78" s="2"/>
      <c r="B78" s="46">
        <v>2008</v>
      </c>
      <c r="C78" s="71">
        <f>IF(ISNA(VLOOKUP(CONCATENATE($B$50, $B78), 'Airport Passengers'!$A$8:$M$3879, 7, FALSE)), "", VLOOKUP(CONCATENATE($B$50, $B78), 'Airport Passengers'!$A$93:$M$3879, 7, FALSE))</f>
        <v>22345905</v>
      </c>
      <c r="D78" s="71">
        <f>IF(ISNA(VLOOKUP(CONCATENATE($B$50, $B78), 'Airport Passengers'!$A$8:$M$3879, 10, FALSE)), "", VLOOKUP(CONCATENATE($B$50, $B78), 'Airport Passengers'!$A$8:$M$3879, 10, FALSE))</f>
        <v>10552900</v>
      </c>
      <c r="E78" s="67">
        <f>IF(ISNA(VLOOKUP(CONCATENATE($B$50, $B78), 'Airport Passengers'!$A$8:$M$3879, 13, FALSE)), "", VLOOKUP(CONCATENATE($B$50, $B78), 'Airport Passengers'!$A$8:$M$3879, 13, FALSE))</f>
        <v>32898805</v>
      </c>
      <c r="F78" s="67"/>
      <c r="G78" s="68">
        <f t="shared" si="8"/>
        <v>4.0842505643587948E-2</v>
      </c>
      <c r="H78" s="68">
        <f t="shared" si="9"/>
        <v>1.6829443142575236E-2</v>
      </c>
      <c r="I78" s="68">
        <f t="shared" si="10"/>
        <v>3.3017246833679278E-2</v>
      </c>
      <c r="J78" s="68"/>
    </row>
    <row r="79" spans="1:17" x14ac:dyDescent="0.25">
      <c r="A79" s="2"/>
      <c r="B79" s="46">
        <v>2009</v>
      </c>
      <c r="C79" s="71">
        <f>IF(ISNA(VLOOKUP(CONCATENATE($B$50, $B79), 'Airport Passengers'!$A$8:$M$3879, 7, FALSE)), "", VLOOKUP(CONCATENATE($B$50, $B79), 'Airport Passengers'!$A$93:$M$3879, 7, FALSE))</f>
        <v>22362772</v>
      </c>
      <c r="D79" s="71">
        <f>IF(ISNA(VLOOKUP(CONCATENATE($B$50, $B79), 'Airport Passengers'!$A$8:$M$3879, 10, FALSE)), "", VLOOKUP(CONCATENATE($B$50, $B79), 'Airport Passengers'!$A$8:$M$3879, 10, FALSE))</f>
        <v>10635270</v>
      </c>
      <c r="E79" s="67">
        <f>IF(ISNA(VLOOKUP(CONCATENATE($B$50, $B79), 'Airport Passengers'!$A$8:$M$3879, 13, FALSE)), "", VLOOKUP(CONCATENATE($B$50, $B79), 'Airport Passengers'!$A$8:$M$3879, 13, FALSE))</f>
        <v>32998042</v>
      </c>
      <c r="F79" s="67"/>
      <c r="G79" s="68">
        <f t="shared" si="8"/>
        <v>7.54813913332219E-4</v>
      </c>
      <c r="H79" s="68">
        <f t="shared" si="9"/>
        <v>7.8054373679272999E-3</v>
      </c>
      <c r="I79" s="68">
        <f t="shared" si="10"/>
        <v>3.016431751852385E-3</v>
      </c>
      <c r="J79" s="68"/>
    </row>
    <row r="80" spans="1:17" ht="13" x14ac:dyDescent="0.25">
      <c r="A80" s="2"/>
      <c r="B80" s="46">
        <v>2010</v>
      </c>
      <c r="C80" s="71">
        <f>IF(ISNA(VLOOKUP(CONCATENATE($B$50, $B80), 'Airport Passengers'!$A$8:$M$3879, 7, FALSE)), "", VLOOKUP(CONCATENATE($B$50, $B80), 'Airport Passengers'!$A$93:$M$3879, 7, FALSE))</f>
        <v>24194804</v>
      </c>
      <c r="D80" s="71">
        <f>IF(ISNA(VLOOKUP(CONCATENATE($B$50, $B80), 'Airport Passengers'!$A$8:$M$3879, 10, FALSE)), "", VLOOKUP(CONCATENATE($B$50, $B80), 'Airport Passengers'!$A$8:$M$3879, 10, FALSE))</f>
        <v>11455537</v>
      </c>
      <c r="E80" s="67">
        <f>IF(ISNA(VLOOKUP(CONCATENATE($B$50, $B80), 'Airport Passengers'!$A$8:$M$3879, 13, FALSE)), "", VLOOKUP(CONCATENATE($B$50, $B80), 'Airport Passengers'!$A$8:$M$3879, 13, FALSE))</f>
        <v>35650341</v>
      </c>
      <c r="F80" s="67"/>
      <c r="G80" s="68">
        <f t="shared" si="8"/>
        <v>8.1923296450010757E-2</v>
      </c>
      <c r="H80" s="68">
        <f t="shared" si="9"/>
        <v>7.712704990094281E-2</v>
      </c>
      <c r="I80" s="68">
        <f t="shared" si="10"/>
        <v>8.0377466032681574E-2</v>
      </c>
      <c r="J80" s="68"/>
      <c r="O80" s="65"/>
      <c r="P80" s="65"/>
      <c r="Q80" s="65"/>
    </row>
    <row r="81" spans="1:17" ht="13" x14ac:dyDescent="0.25">
      <c r="A81" s="2"/>
      <c r="B81" s="46">
        <v>2011</v>
      </c>
      <c r="C81" s="71">
        <f>IF(ISNA(VLOOKUP(CONCATENATE($B$50, $B81), 'Airport Passengers'!$A$8:$M$3879, 7, FALSE)), "", VLOOKUP(CONCATENATE($B$50, $B81), 'Airport Passengers'!$A$93:$M$3879, 7, FALSE))</f>
        <v>23925351</v>
      </c>
      <c r="D81" s="71">
        <f>IF(ISNA(VLOOKUP(CONCATENATE($B$50, $B81), 'Airport Passengers'!$A$8:$M$3879, 10, FALSE)), "", VLOOKUP(CONCATENATE($B$50, $B81), 'Airport Passengers'!$A$8:$M$3879, 10, FALSE))</f>
        <v>11748582</v>
      </c>
      <c r="E81" s="67">
        <f>IF(ISNA(VLOOKUP(CONCATENATE($B$50, $B81), 'Airport Passengers'!$A$8:$M$3879, 13, FALSE)), "", VLOOKUP(CONCATENATE($B$50, $B81), 'Airport Passengers'!$A$8:$M$3879, 13, FALSE))</f>
        <v>35673933</v>
      </c>
      <c r="F81" s="67"/>
      <c r="G81" s="68">
        <f t="shared" si="8"/>
        <v>-1.113681268093761E-2</v>
      </c>
      <c r="H81" s="68">
        <f t="shared" si="9"/>
        <v>2.5581079263241872E-2</v>
      </c>
      <c r="I81" s="68">
        <f t="shared" si="10"/>
        <v>6.6176085103926495E-4</v>
      </c>
      <c r="J81" s="68"/>
      <c r="O81" s="65" t="s">
        <v>130</v>
      </c>
      <c r="P81" s="65" t="s">
        <v>106</v>
      </c>
      <c r="Q81" s="65" t="s">
        <v>107</v>
      </c>
    </row>
    <row r="82" spans="1:17" x14ac:dyDescent="0.25">
      <c r="A82" s="2"/>
      <c r="B82" s="46">
        <v>2012</v>
      </c>
      <c r="C82" s="71">
        <f>IF(ISNA(VLOOKUP(CONCATENATE($B$50, $B82), 'Airport Passengers'!$A$8:$M$3879, 7, FALSE)), "", VLOOKUP(CONCATENATE($B$50, $B82), 'Airport Passengers'!$A$93:$M$3879, 7, FALSE))</f>
        <v>24638877</v>
      </c>
      <c r="D82" s="71">
        <f>IF(ISNA(VLOOKUP(CONCATENATE($B$50, $B82), 'Airport Passengers'!$A$8:$M$3879, 10, FALSE)), "", VLOOKUP(CONCATENATE($B$50, $B82), 'Airport Passengers'!$A$8:$M$3879, 10, FALSE))</f>
        <v>12369193</v>
      </c>
      <c r="E82" s="67">
        <f>IF(ISNA(VLOOKUP(CONCATENATE($B$50, $B82), 'Airport Passengers'!$A$8:$M$3879, 13, FALSE)), "", VLOOKUP(CONCATENATE($B$50, $B82), 'Airport Passengers'!$A$8:$M$3879, 13, FALSE))</f>
        <v>37008070</v>
      </c>
      <c r="F82" s="67"/>
      <c r="G82" s="68">
        <f t="shared" si="8"/>
        <v>2.9823010747052361E-2</v>
      </c>
      <c r="H82" s="68">
        <f t="shared" si="9"/>
        <v>5.2824332332191241E-2</v>
      </c>
      <c r="I82" s="68">
        <f t="shared" si="10"/>
        <v>3.7398091205699133E-2</v>
      </c>
      <c r="J82" s="68"/>
    </row>
    <row r="83" spans="1:17" x14ac:dyDescent="0.25">
      <c r="A83" s="2"/>
      <c r="B83" s="46">
        <v>2013</v>
      </c>
      <c r="C83" s="71">
        <f>IF(ISNA(VLOOKUP(CONCATENATE($B$50, $B83), 'Airport Passengers'!$A$8:$M$3879, 7, FALSE)), "", VLOOKUP(CONCATENATE($B$50, $B83), 'Airport Passengers'!$A$93:$M$3879, 7, FALSE))</f>
        <v>25216661</v>
      </c>
      <c r="D83" s="71">
        <f>IF(ISNA(VLOOKUP(CONCATENATE($B$50, $B83), 'Airport Passengers'!$A$8:$M$3879, 10, FALSE)), "", VLOOKUP(CONCATENATE($B$50, $B83), 'Airport Passengers'!$A$8:$M$3879, 10, FALSE))</f>
        <v>12933885</v>
      </c>
      <c r="E83" s="67">
        <f>IF(ISNA(VLOOKUP(CONCATENATE($B$50, $B83), 'Airport Passengers'!$A$8:$M$3879, 13, FALSE)), "", VLOOKUP(CONCATENATE($B$50, $B83), 'Airport Passengers'!$A$8:$M$3879, 13, FALSE))</f>
        <v>38150546</v>
      </c>
      <c r="F83" s="67"/>
      <c r="G83" s="68">
        <f t="shared" si="8"/>
        <v>2.3450094742548534E-2</v>
      </c>
      <c r="H83" s="68">
        <f t="shared" si="9"/>
        <v>4.5653099599949648E-2</v>
      </c>
      <c r="I83" s="68">
        <f t="shared" si="10"/>
        <v>3.0870996515084414E-2</v>
      </c>
      <c r="J83" s="68"/>
      <c r="K83" s="52" t="s">
        <v>184</v>
      </c>
      <c r="O83" s="73">
        <f>C95/1000000</f>
        <v>25.308724999999999</v>
      </c>
      <c r="P83" s="73">
        <f t="shared" ref="P83:Q83" si="11">D95/1000000</f>
        <v>17.257802000000002</v>
      </c>
      <c r="Q83" s="73">
        <f t="shared" si="11"/>
        <v>42.566527000000001</v>
      </c>
    </row>
    <row r="84" spans="1:17" x14ac:dyDescent="0.25">
      <c r="A84" s="2"/>
      <c r="B84" s="46">
        <v>2014</v>
      </c>
      <c r="C84" s="71">
        <f>IF(ISNA(VLOOKUP(CONCATENATE($B$50, $B84), 'Airport Passengers'!$A$8:$M$3879, 7, FALSE)), "", VLOOKUP(CONCATENATE($B$50, $B84), 'Airport Passengers'!$A$93:$M$3879, 7, FALSE))</f>
        <v>25417107</v>
      </c>
      <c r="D84" s="71">
        <f>IF(ISNA(VLOOKUP(CONCATENATE($B$50, $B84), 'Airport Passengers'!$A$8:$M$3879, 10, FALSE)), "", VLOOKUP(CONCATENATE($B$50, $B84), 'Airport Passengers'!$A$8:$M$3879, 10, FALSE))</f>
        <v>13315835</v>
      </c>
      <c r="E84" s="67">
        <f>IF(ISNA(VLOOKUP(CONCATENATE($B$50, $B84), 'Airport Passengers'!$A$8:$M$3879, 13, FALSE)), "", VLOOKUP(CONCATENATE($B$50, $B84), 'Airport Passengers'!$A$8:$M$3879, 13, FALSE))</f>
        <v>38732942</v>
      </c>
      <c r="F84" s="67"/>
      <c r="G84" s="68">
        <f t="shared" si="8"/>
        <v>7.9489508940140813E-3</v>
      </c>
      <c r="H84" s="68">
        <f t="shared" si="9"/>
        <v>2.9530956862535891E-2</v>
      </c>
      <c r="I84" s="68">
        <f t="shared" si="10"/>
        <v>1.526573171456052E-2</v>
      </c>
      <c r="J84" s="68"/>
      <c r="K84" s="52" t="s">
        <v>185</v>
      </c>
      <c r="O84" s="72">
        <f>G95</f>
        <v>1.0050448395595112E-2</v>
      </c>
      <c r="P84" s="72">
        <f t="shared" ref="P84:Q84" si="12">H95</f>
        <v>5.2071427312997159E-2</v>
      </c>
      <c r="Q84" s="72">
        <f t="shared" si="12"/>
        <v>2.6675826864068535E-2</v>
      </c>
    </row>
    <row r="85" spans="1:17" x14ac:dyDescent="0.25">
      <c r="A85" s="2"/>
      <c r="B85" s="46">
        <v>2015</v>
      </c>
      <c r="C85" s="71">
        <f>IF(ISNA(VLOOKUP(CONCATENATE($B$50, $B85), 'Airport Passengers'!$A$8:$M$3879, 7, FALSE)), "", VLOOKUP(CONCATENATE($B$50, $B85), 'Airport Passengers'!$A$93:$M$3879, 7, FALSE))</f>
        <v>25897619</v>
      </c>
      <c r="D85" s="71">
        <f>IF(ISNA(VLOOKUP(CONCATENATE($B$50, $B85), 'Airport Passengers'!$A$8:$M$3879, 10, FALSE)), "", VLOOKUP(CONCATENATE($B$50, $B85), 'Airport Passengers'!$A$8:$M$3879, 10, FALSE))</f>
        <v>13911228</v>
      </c>
      <c r="E85" s="67">
        <f>IF(ISNA(VLOOKUP(CONCATENATE($B$50, $B85), 'Airport Passengers'!$A$8:$M$3879, 13, FALSE)), "", VLOOKUP(CONCATENATE($B$50, $B85), 'Airport Passengers'!$A$8:$M$3879, 13, FALSE))</f>
        <v>39808847</v>
      </c>
      <c r="F85" s="67"/>
      <c r="G85" s="68">
        <f t="shared" si="8"/>
        <v>1.890506264147214E-2</v>
      </c>
      <c r="H85" s="68">
        <f t="shared" si="9"/>
        <v>4.4713155427353976E-2</v>
      </c>
      <c r="I85" s="68">
        <f t="shared" si="10"/>
        <v>2.7777518165286799E-2</v>
      </c>
      <c r="J85" s="68"/>
      <c r="K85" s="52" t="s">
        <v>109</v>
      </c>
      <c r="O85" s="72">
        <f>C95/C$48</f>
        <v>0.21129062934869666</v>
      </c>
      <c r="P85" s="72">
        <f t="shared" ref="P85:Q85" si="13">D95/D$48</f>
        <v>0.38486397239616343</v>
      </c>
      <c r="Q85" s="72">
        <f t="shared" si="13"/>
        <v>0.2585699311142538</v>
      </c>
    </row>
    <row r="86" spans="1:17" x14ac:dyDescent="0.25">
      <c r="A86" s="2"/>
      <c r="B86" s="46">
        <v>2016</v>
      </c>
      <c r="C86" s="71">
        <f>IF(ISNA(VLOOKUP(CONCATENATE($B$50, $B86), 'Airport Passengers'!$A$8:$M$3879, 7, FALSE)), "", VLOOKUP(CONCATENATE($B$50, $B86), 'Airport Passengers'!$A$93:$M$3879, 7, FALSE))</f>
        <v>26905944</v>
      </c>
      <c r="D86" s="71">
        <f>IF(ISNA(VLOOKUP(CONCATENATE($B$50, $B86), 'Airport Passengers'!$A$8:$M$3879, 10, FALSE)), "", VLOOKUP(CONCATENATE($B$50, $B86), 'Airport Passengers'!$A$8:$M$3879, 10, FALSE))</f>
        <v>15111977</v>
      </c>
      <c r="E86" s="67">
        <f>IF(ISNA(VLOOKUP(CONCATENATE($B$50, $B86), 'Airport Passengers'!$A$8:$M$3879, 13, FALSE)), "", VLOOKUP(CONCATENATE($B$50, $B86), 'Airport Passengers'!$A$8:$M$3879, 13, FALSE))</f>
        <v>42017921</v>
      </c>
      <c r="F86" s="67"/>
      <c r="G86" s="68">
        <f t="shared" si="8"/>
        <v>3.8935046499834598E-2</v>
      </c>
      <c r="H86" s="68">
        <f t="shared" si="9"/>
        <v>8.6315097416274106E-2</v>
      </c>
      <c r="I86" s="68">
        <f t="shared" si="10"/>
        <v>5.549203673243789E-2</v>
      </c>
      <c r="J86" s="68"/>
    </row>
    <row r="87" spans="1:17" x14ac:dyDescent="0.25">
      <c r="A87" s="2"/>
      <c r="B87" s="46">
        <v>2017</v>
      </c>
      <c r="C87" s="71">
        <f>IF(ISNA(VLOOKUP(CONCATENATE($B$50, $B87), 'Airport Passengers'!$A$8:$M$3879, 7, FALSE)), "", VLOOKUP(CONCATENATE($B$50, $B87), 'Airport Passengers'!$A$93:$M$3879, 7, FALSE))</f>
        <v>27291874</v>
      </c>
      <c r="D87" s="71">
        <f>IF(ISNA(VLOOKUP(CONCATENATE($B$50, $B87), 'Airport Passengers'!$A$8:$M$3879, 10, FALSE)), "", VLOOKUP(CONCATENATE($B$50, $B87), 'Airport Passengers'!$A$8:$M$3879, 10, FALSE))</f>
        <v>16038186</v>
      </c>
      <c r="E87" s="67">
        <f>IF(ISNA(VLOOKUP(CONCATENATE($B$50, $B87), 'Airport Passengers'!$A$8:$M$3879, 13, FALSE)), "", VLOOKUP(CONCATENATE($B$50, $B87), 'Airport Passengers'!$A$8:$M$3879, 13, FALSE))</f>
        <v>43330060</v>
      </c>
      <c r="F87" s="67"/>
      <c r="G87" s="68">
        <f t="shared" si="8"/>
        <v>1.4343670677378946E-2</v>
      </c>
      <c r="H87" s="68">
        <f t="shared" si="9"/>
        <v>6.1289730655360315E-2</v>
      </c>
      <c r="I87" s="68">
        <f t="shared" si="10"/>
        <v>3.122808003756302E-2</v>
      </c>
      <c r="J87" s="68"/>
      <c r="K87" s="74" t="s">
        <v>100</v>
      </c>
      <c r="L87" s="74"/>
      <c r="M87" s="74"/>
      <c r="N87" s="74"/>
      <c r="O87" s="67"/>
      <c r="P87" s="67"/>
      <c r="Q87" s="67"/>
    </row>
    <row r="88" spans="1:17" x14ac:dyDescent="0.25">
      <c r="A88" s="2"/>
      <c r="B88" s="46">
        <v>2018</v>
      </c>
      <c r="C88" s="71">
        <f>IF(ISNA(VLOOKUP(CONCATENATE($B$50, $B88), 'Airport Passengers'!$A$8:$M$3879, 7, FALSE)), "", VLOOKUP(CONCATENATE($B$50, $B88), 'Airport Passengers'!$A$93:$M$3879, 7, FALSE))</f>
        <v>27667273</v>
      </c>
      <c r="D88" s="71">
        <f>IF(ISNA(VLOOKUP(CONCATENATE($B$50, $B88), 'Airport Passengers'!$A$8:$M$3879, 10, FALSE)), "", VLOOKUP(CONCATENATE($B$50, $B88), 'Airport Passengers'!$A$8:$M$3879, 10, FALSE))</f>
        <v>16762485</v>
      </c>
      <c r="E88" s="67">
        <f>IF(ISNA(VLOOKUP(CONCATENATE($B$50, $B88), 'Airport Passengers'!$A$8:$M$3879, 13, FALSE)), "", VLOOKUP(CONCATENATE($B$50, $B88), 'Airport Passengers'!$A$8:$M$3879, 13, FALSE))</f>
        <v>44429758</v>
      </c>
      <c r="F88" s="67"/>
      <c r="G88" s="68">
        <f t="shared" si="8"/>
        <v>1.375497336679775E-2</v>
      </c>
      <c r="H88" s="68">
        <f t="shared" si="9"/>
        <v>4.5160905354258894E-2</v>
      </c>
      <c r="I88" s="68">
        <f t="shared" si="10"/>
        <v>2.5379563287011374E-2</v>
      </c>
      <c r="J88" s="68"/>
      <c r="K88" s="49" t="s">
        <v>181</v>
      </c>
      <c r="O88" s="72">
        <f>IF(C90=0,"..",(C95/C90)^(1/5)-1)</f>
        <v>0.27727284666445629</v>
      </c>
      <c r="P88" s="72">
        <f t="shared" ref="P88:Q88" si="14">IF(D90=0,"..",(D95/D90)^(1/5)-1)</f>
        <v>0.35466480796257449</v>
      </c>
      <c r="Q88" s="72">
        <f t="shared" si="14"/>
        <v>0.30543588083251971</v>
      </c>
    </row>
    <row r="89" spans="1:17" x14ac:dyDescent="0.25">
      <c r="A89" s="2"/>
      <c r="B89" s="46">
        <v>2019</v>
      </c>
      <c r="C89" s="71">
        <f>IF(ISNA(VLOOKUP(CONCATENATE($B$50, $B89), 'Airport Passengers'!$A$8:$M$3879, 7, FALSE)), "", VLOOKUP(CONCATENATE($B$50, $B89), 'Airport Passengers'!$A$93:$M$3879, 7, FALSE))</f>
        <v>27538404</v>
      </c>
      <c r="D89" s="71">
        <f>IF(ISNA(VLOOKUP(CONCATENATE($B$50, $B89), 'Airport Passengers'!$A$8:$M$3879, 10, FALSE)), "", VLOOKUP(CONCATENATE($B$50, $B89), 'Airport Passengers'!$A$8:$M$3879, 10, FALSE))</f>
        <v>16890441</v>
      </c>
      <c r="E89" s="67">
        <f>IF(ISNA(VLOOKUP(CONCATENATE($B$50, $B89), 'Airport Passengers'!$A$8:$M$3879, 13, FALSE)), "", VLOOKUP(CONCATENATE($B$50, $B89), 'Airport Passengers'!$A$8:$M$3879, 13, FALSE))</f>
        <v>44428845</v>
      </c>
      <c r="F89" s="67"/>
      <c r="G89" s="68">
        <f t="shared" si="8"/>
        <v>-4.6578135835794151E-3</v>
      </c>
      <c r="H89" s="68">
        <f t="shared" si="9"/>
        <v>7.6334743923708211E-3</v>
      </c>
      <c r="I89" s="68">
        <f t="shared" si="10"/>
        <v>-2.0549290410269623E-5</v>
      </c>
      <c r="J89" s="68"/>
      <c r="K89" s="49" t="s">
        <v>182</v>
      </c>
      <c r="O89" s="72">
        <f>IF(C85=0,"..",(C95/C85)^(1/10)-1)</f>
        <v>-2.297540208373694E-3</v>
      </c>
      <c r="P89" s="72">
        <f t="shared" ref="P89:Q89" si="15">IF(D85=0,"..",(D95/D85)^(1/10)-1)</f>
        <v>2.1790831233982511E-2</v>
      </c>
      <c r="Q89" s="72">
        <f t="shared" si="15"/>
        <v>6.7203830308140144E-3</v>
      </c>
    </row>
    <row r="90" spans="1:17" x14ac:dyDescent="0.25">
      <c r="A90" s="2"/>
      <c r="B90" s="46">
        <v>2020</v>
      </c>
      <c r="C90" s="71">
        <f>IF(ISNA(VLOOKUP(CONCATENATE($B$50, $B90), 'Airport Passengers'!$A$8:$M$3879, 7, FALSE)), "", VLOOKUP(CONCATENATE($B$50, $B90), 'Airport Passengers'!$A$93:$M$3879, 7, FALSE))</f>
        <v>7444780</v>
      </c>
      <c r="D90" s="71">
        <f>IF(ISNA(VLOOKUP(CONCATENATE($B$50, $B90), 'Airport Passengers'!$A$8:$M$3879, 10, FALSE)), "", VLOOKUP(CONCATENATE($B$50, $B90), 'Airport Passengers'!$A$8:$M$3879, 10, FALSE))</f>
        <v>3782912</v>
      </c>
      <c r="E90" s="67">
        <f>IF(ISNA(VLOOKUP(CONCATENATE($B$50, $B90), 'Airport Passengers'!$A$8:$M$3879, 13, FALSE)), "", VLOOKUP(CONCATENATE($B$50, $B90), 'Airport Passengers'!$A$8:$M$3879, 13, FALSE))</f>
        <v>11227692</v>
      </c>
      <c r="F90" s="67"/>
      <c r="G90" s="68">
        <f t="shared" si="8"/>
        <v>-0.7296582619675418</v>
      </c>
      <c r="H90" s="68">
        <f t="shared" si="9"/>
        <v>-0.77603237239335554</v>
      </c>
      <c r="I90" s="68">
        <f t="shared" si="10"/>
        <v>-0.7472882313280933</v>
      </c>
      <c r="J90" s="68"/>
      <c r="K90" s="49" t="s">
        <v>183</v>
      </c>
      <c r="O90" s="72">
        <f>IF(C75=0,"..",(C95/C75)^(1/20)-1)</f>
        <v>1.4598750515617986E-2</v>
      </c>
      <c r="P90" s="72">
        <f t="shared" ref="P90:Q90" si="16">IF(D75=0,"..",(D95/D75)^(1/20)-1)</f>
        <v>3.0211969042280629E-2</v>
      </c>
      <c r="Q90" s="72">
        <f t="shared" si="16"/>
        <v>2.033927482334863E-2</v>
      </c>
    </row>
    <row r="91" spans="1:17" x14ac:dyDescent="0.25">
      <c r="A91" s="2"/>
      <c r="B91" s="46">
        <v>2021</v>
      </c>
      <c r="C91" s="71">
        <f>IF(ISNA(VLOOKUP(CONCATENATE($B$50, $B91), 'Airport Passengers'!$A$8:$M$3879, 7, FALSE)), "", VLOOKUP(CONCATENATE($B$50, $B91), 'Airport Passengers'!$A$93:$M$3879, 7, FALSE))</f>
        <v>7171759</v>
      </c>
      <c r="D91" s="71">
        <f>IF(ISNA(VLOOKUP(CONCATENATE($B$50, $B91), 'Airport Passengers'!$A$8:$M$3879, 10, FALSE)), "", VLOOKUP(CONCATENATE($B$50, $B91), 'Airport Passengers'!$A$8:$M$3879, 10, FALSE))</f>
        <v>729529</v>
      </c>
      <c r="E91" s="67">
        <f>IF(ISNA(VLOOKUP(CONCATENATE($B$50, $B91), 'Airport Passengers'!$A$8:$M$3879, 13, FALSE)), "", VLOOKUP(CONCATENATE($B$50, $B91), 'Airport Passengers'!$A$8:$M$3879, 13, FALSE))</f>
        <v>7901288</v>
      </c>
      <c r="F91" s="67"/>
      <c r="G91" s="68">
        <f t="shared" si="8"/>
        <v>-3.6672809673355025E-2</v>
      </c>
      <c r="H91" s="68">
        <f t="shared" si="9"/>
        <v>-0.80715147484266092</v>
      </c>
      <c r="I91" s="68">
        <f t="shared" si="10"/>
        <v>-0.29626783492101494</v>
      </c>
      <c r="J91" s="68"/>
    </row>
    <row r="92" spans="1:17" x14ac:dyDescent="0.25">
      <c r="A92" s="2"/>
      <c r="B92" s="46">
        <v>2022</v>
      </c>
      <c r="C92" s="71">
        <f>IF(ISNA(VLOOKUP(CONCATENATE($B$50, $B92), 'Airport Passengers'!$A$8:$M$3879, 7, FALSE)), "", VLOOKUP(CONCATENATE($B$50, $B92), 'Airport Passengers'!$A$93:$M$3879, 7, FALSE))</f>
        <v>20872921</v>
      </c>
      <c r="D92" s="71">
        <f>IF(ISNA(VLOOKUP(CONCATENATE($B$50, $B92), 'Airport Passengers'!$A$8:$M$3879, 10, FALSE)), "", VLOOKUP(CONCATENATE($B$50, $B92), 'Airport Passengers'!$A$8:$M$3879, 10, FALSE))</f>
        <v>8183300</v>
      </c>
      <c r="E92" s="67">
        <f>IF(ISNA(VLOOKUP(CONCATENATE($B$50, $B92), 'Airport Passengers'!$A$8:$M$3879, 13, FALSE)), "", VLOOKUP(CONCATENATE($B$50, $B92), 'Airport Passengers'!$A$8:$M$3879, 13, FALSE))</f>
        <v>29056221</v>
      </c>
      <c r="F92" s="67"/>
      <c r="G92" s="68">
        <f t="shared" si="8"/>
        <v>1.9104325730967815</v>
      </c>
      <c r="H92" s="68">
        <f t="shared" si="9"/>
        <v>10.217237423049665</v>
      </c>
      <c r="I92" s="68">
        <f t="shared" si="10"/>
        <v>2.6774031018740234</v>
      </c>
      <c r="J92" s="68"/>
    </row>
    <row r="93" spans="1:17" x14ac:dyDescent="0.25">
      <c r="A93" s="2"/>
      <c r="B93" s="46">
        <v>2023</v>
      </c>
      <c r="C93" s="71">
        <f>IF(ISNA(VLOOKUP(CONCATENATE($B$50, $B93), 'Airport Passengers'!$A$8:$M$3879, 7, FALSE)), "", VLOOKUP(CONCATENATE($B$50, $B93), 'Airport Passengers'!$A$93:$M$3879, 7, FALSE))</f>
        <v>24078732</v>
      </c>
      <c r="D93" s="71">
        <f>IF(ISNA(VLOOKUP(CONCATENATE($B$50, $B93), 'Airport Passengers'!$A$8:$M$3879, 10, FALSE)), "", VLOOKUP(CONCATENATE($B$50, $B93), 'Airport Passengers'!$A$8:$M$3879, 10, FALSE))</f>
        <v>14639041</v>
      </c>
      <c r="E93" s="67">
        <f>IF(ISNA(VLOOKUP(CONCATENATE($B$50, $B93), 'Airport Passengers'!$A$8:$M$3879, 13, FALSE)), "", VLOOKUP(CONCATENATE($B$50, $B93), 'Airport Passengers'!$A$8:$M$3879, 13, FALSE))</f>
        <v>38717773</v>
      </c>
      <c r="F93" s="67"/>
      <c r="G93" s="68">
        <f t="shared" si="8"/>
        <v>0.15358708060074583</v>
      </c>
      <c r="H93" s="68">
        <f t="shared" si="9"/>
        <v>0.7888921339801791</v>
      </c>
      <c r="I93" s="68">
        <f t="shared" si="10"/>
        <v>0.33251233875182873</v>
      </c>
      <c r="J93" s="68"/>
    </row>
    <row r="94" spans="1:17" x14ac:dyDescent="0.25">
      <c r="A94" s="2"/>
      <c r="B94" s="46">
        <v>2024</v>
      </c>
      <c r="C94" s="71">
        <f>IF(ISNA(VLOOKUP(CONCATENATE($B$50, $B94), 'Airport Passengers'!$A$8:$M$3879, 7, FALSE)), "", VLOOKUP(CONCATENATE($B$50, $B94), 'Airport Passengers'!$A$93:$M$3879, 7, FALSE))</f>
        <v>25056892</v>
      </c>
      <c r="D94" s="71">
        <f>IF(ISNA(VLOOKUP(CONCATENATE($B$50, $B94), 'Airport Passengers'!$A$8:$M$3879, 10, FALSE)), "", VLOOKUP(CONCATENATE($B$50, $B94), 'Airport Passengers'!$A$8:$M$3879, 10, FALSE))</f>
        <v>16403641</v>
      </c>
      <c r="E94" s="67">
        <f>IF(ISNA(VLOOKUP(CONCATENATE($B$50, $B94), 'Airport Passengers'!$A$8:$M$3879, 13, FALSE)), "", VLOOKUP(CONCATENATE($B$50, $B94), 'Airport Passengers'!$A$8:$M$3879, 13, FALSE))</f>
        <v>41460533</v>
      </c>
      <c r="F94" s="118"/>
      <c r="G94" s="68">
        <f t="shared" si="8"/>
        <v>4.0623401597725331E-2</v>
      </c>
      <c r="H94" s="68">
        <f t="shared" si="9"/>
        <v>0.12054068295867196</v>
      </c>
      <c r="I94" s="68">
        <f t="shared" si="10"/>
        <v>7.0839818188923209E-2</v>
      </c>
      <c r="J94" s="68"/>
    </row>
    <row r="95" spans="1:17" x14ac:dyDescent="0.25">
      <c r="A95" s="2"/>
      <c r="B95" s="46">
        <v>2025</v>
      </c>
      <c r="C95" s="71">
        <f>IF(ISNA(VLOOKUP(CONCATENATE($B$50, $B95), 'Airport Passengers'!$A$8:$M$3879, 7, FALSE)), "", VLOOKUP(CONCATENATE($B$50, $B95), 'Airport Passengers'!$A$93:$M$3879, 7, FALSE))</f>
        <v>25308725</v>
      </c>
      <c r="D95" s="71">
        <f>IF(ISNA(VLOOKUP(CONCATENATE($B$50, $B95), 'Airport Passengers'!$A$8:$M$3879, 10, FALSE)), "", VLOOKUP(CONCATENATE($B$50, $B95), 'Airport Passengers'!$A$8:$M$3879, 10, FALSE))</f>
        <v>17257802</v>
      </c>
      <c r="E95" s="67">
        <f>IF(ISNA(VLOOKUP(CONCATENATE($B$50, $B95), 'Airport Passengers'!$A$8:$M$3879, 13, FALSE)), "", VLOOKUP(CONCATENATE($B$50, $B95), 'Airport Passengers'!$A$8:$M$3879, 13, FALSE))</f>
        <v>42566527</v>
      </c>
      <c r="F95" s="118"/>
      <c r="G95" s="68">
        <f t="shared" si="8"/>
        <v>1.0050448395595112E-2</v>
      </c>
      <c r="H95" s="68">
        <f t="shared" si="9"/>
        <v>5.2071427312997159E-2</v>
      </c>
      <c r="I95" s="68">
        <f t="shared" si="10"/>
        <v>2.6675826864068535E-2</v>
      </c>
      <c r="J95" s="68"/>
    </row>
    <row r="96" spans="1:17" ht="15" customHeight="1" x14ac:dyDescent="0.25">
      <c r="A96" s="2"/>
      <c r="F96" s="67"/>
      <c r="G96" s="67"/>
      <c r="H96" s="67"/>
      <c r="I96" s="68"/>
      <c r="J96" s="68"/>
    </row>
    <row r="97" spans="1:21" x14ac:dyDescent="0.25">
      <c r="A97" s="2"/>
      <c r="F97" s="72"/>
      <c r="G97" s="72"/>
      <c r="H97" s="72"/>
      <c r="I97" s="52"/>
      <c r="J97" s="68"/>
    </row>
    <row r="98" spans="1:21" s="36" customFormat="1" ht="18" x14ac:dyDescent="0.4">
      <c r="A98" s="35">
        <v>2</v>
      </c>
      <c r="B98" s="54" t="s">
        <v>40</v>
      </c>
      <c r="C98" s="54"/>
      <c r="D98"/>
      <c r="E98"/>
      <c r="F98" s="55"/>
      <c r="G98" s="55"/>
      <c r="H98" s="55"/>
      <c r="I98" s="56"/>
      <c r="J98" s="57"/>
      <c r="K98" s="52"/>
      <c r="L98" s="52"/>
      <c r="M98" s="52"/>
      <c r="N98" s="52"/>
      <c r="O98" s="52"/>
      <c r="P98" s="52"/>
      <c r="Q98" s="52"/>
      <c r="R98" s="10"/>
      <c r="S98" s="37"/>
      <c r="T98" s="37"/>
      <c r="U98" s="37"/>
    </row>
    <row r="99" spans="1:21" ht="18.5" thickBot="1" x14ac:dyDescent="0.45">
      <c r="A99" s="1"/>
      <c r="B99" s="58"/>
      <c r="C99" s="58"/>
      <c r="D99" s="58"/>
      <c r="E99" s="59"/>
      <c r="F99" s="59"/>
      <c r="G99" s="59"/>
      <c r="H99" s="59"/>
      <c r="I99" s="60"/>
      <c r="J99" s="61"/>
      <c r="K99" s="123" t="str">
        <f>CONCATENATE(B98," - PASSENGER MOVEMENTS (millions) - ",UPPER($B$6))</f>
        <v>MELBOURNE - PASSENGER MOVEMENTS (millions) - CALENDAR YEARS</v>
      </c>
      <c r="L99" s="123"/>
      <c r="M99" s="123"/>
      <c r="N99" s="123"/>
      <c r="O99" s="123"/>
      <c r="P99" s="123"/>
      <c r="Q99" s="123"/>
      <c r="R99" s="105"/>
    </row>
    <row r="100" spans="1:21" ht="20.149999999999999" customHeight="1" x14ac:dyDescent="0.25">
      <c r="A100" s="1"/>
      <c r="B100" s="62"/>
      <c r="C100" s="122" t="s">
        <v>104</v>
      </c>
      <c r="D100" s="122"/>
      <c r="E100" s="122"/>
      <c r="F100" s="63"/>
      <c r="G100" s="122" t="s">
        <v>108</v>
      </c>
      <c r="H100" s="122"/>
      <c r="I100" s="122"/>
      <c r="J100" s="64"/>
    </row>
    <row r="101" spans="1:21" ht="40" customHeight="1" x14ac:dyDescent="0.3">
      <c r="A101" s="1"/>
      <c r="B101" s="65" t="str">
        <f>B6</f>
        <v>Calendar Years</v>
      </c>
      <c r="C101" s="65" t="s">
        <v>140</v>
      </c>
      <c r="D101" s="65" t="s">
        <v>106</v>
      </c>
      <c r="E101" s="65" t="s">
        <v>107</v>
      </c>
      <c r="F101" s="65"/>
      <c r="G101" s="65" t="s">
        <v>105</v>
      </c>
      <c r="H101" s="65" t="s">
        <v>106</v>
      </c>
      <c r="I101" s="65" t="s">
        <v>107</v>
      </c>
      <c r="J101" s="66"/>
    </row>
    <row r="102" spans="1:21" ht="12.75" customHeight="1" x14ac:dyDescent="0.3">
      <c r="A102" s="1"/>
      <c r="B102" s="70"/>
      <c r="C102" s="113" t="str">
        <f>C101</f>
        <v>Domestic (including Regional) Airlines</v>
      </c>
      <c r="D102" s="113" t="str">
        <f>D101</f>
        <v>International Airlines</v>
      </c>
      <c r="E102" s="70"/>
      <c r="F102" s="70"/>
      <c r="G102" s="70"/>
      <c r="H102" s="70"/>
      <c r="I102" s="70"/>
      <c r="J102" s="66"/>
      <c r="L102" s="67"/>
      <c r="M102" s="68"/>
      <c r="N102" s="69"/>
      <c r="O102" s="68"/>
      <c r="P102" s="68"/>
      <c r="Q102" s="69"/>
    </row>
    <row r="103" spans="1:21" x14ac:dyDescent="0.25">
      <c r="A103" s="1"/>
      <c r="B103" s="46">
        <v>1985</v>
      </c>
      <c r="C103" s="71">
        <f>IF(ISNA(VLOOKUP(CONCATENATE($B$98, $B103), 'Airport Passengers'!$A$8:$M$3879, 7, FALSE)), "", VLOOKUP(CONCATENATE($B$98, $B103), 'Airport Passengers'!$A$8:$M$3879, 7, FALSE))</f>
        <v>5164516</v>
      </c>
      <c r="D103" s="71">
        <f>IF(ISNA(VLOOKUP(CONCATENATE($B$98, $B103), 'Airport Passengers'!$A$8:$M$3879, 10, FALSE)), "", VLOOKUP(CONCATENATE($B$98, $B103), 'Airport Passengers'!$A$8:$M$3879, 10, FALSE))</f>
        <v>1174440</v>
      </c>
      <c r="E103" s="67">
        <f>IF(ISNA(VLOOKUP(CONCATENATE($B$98, $B103), 'Airport Passengers'!$A$8:$M$3879, 13, FALSE)), "", VLOOKUP(CONCATENATE($B$98, $B103), 'Airport Passengers'!$A$8:$M$3879, 13, FALSE))</f>
        <v>6338956</v>
      </c>
      <c r="F103" s="67"/>
      <c r="G103" s="67"/>
      <c r="H103" s="67"/>
      <c r="I103" s="68" t="str">
        <f>IF(AND(ISNUMBER(E101),ISNUMBER(E103)), IF(OR(E101=0, E103=0), "--", (E103-E101)/E101), " ")</f>
        <v xml:space="preserve"> </v>
      </c>
      <c r="J103" s="68"/>
      <c r="L103" s="67"/>
      <c r="M103" s="68"/>
      <c r="N103" s="69"/>
      <c r="O103" s="68"/>
      <c r="P103" s="68"/>
      <c r="Q103" s="69"/>
    </row>
    <row r="104" spans="1:21" x14ac:dyDescent="0.25">
      <c r="A104" s="1"/>
      <c r="B104" s="46">
        <v>1986</v>
      </c>
      <c r="C104" s="71">
        <f>IF(ISNA(VLOOKUP(CONCATENATE($B$98, $B104), 'Airport Passengers'!$A$8:$M$3879, 7, FALSE)), "", VLOOKUP(CONCATENATE($B$98, $B104), 'Airport Passengers'!$A$8:$M$3879, 7, FALSE))</f>
        <v>5353649</v>
      </c>
      <c r="D104" s="71">
        <f>IF(ISNA(VLOOKUP(CONCATENATE($B$98, $B104), 'Airport Passengers'!$A$8:$M$3879, 10, FALSE)), "", VLOOKUP(CONCATENATE($B$98, $B104), 'Airport Passengers'!$A$8:$M$3879, 10, FALSE))</f>
        <v>1273079</v>
      </c>
      <c r="E104" s="67">
        <f>IF(ISNA(VLOOKUP(CONCATENATE($B$98, $B104), 'Airport Passengers'!$A$8:$M$3879, 13, FALSE)), "", VLOOKUP(CONCATENATE($B$98, $B104), 'Airport Passengers'!$A$8:$M$3879, 13, FALSE))</f>
        <v>6626728</v>
      </c>
      <c r="F104" s="67"/>
      <c r="G104" s="68">
        <f t="shared" ref="G104" si="17">IF(AND(ISNUMBER(C103),ISNUMBER(C104)), IF(OR(C103=0, C104=0), "..", (C104-C103)/C103), " ")</f>
        <v>3.6621631146074481E-2</v>
      </c>
      <c r="H104" s="68">
        <f t="shared" ref="H104" si="18">IF(AND(ISNUMBER(D103),ISNUMBER(D104)), IF(OR(D103=0, D104=0), "..", (D104-D103)/D103), " ")</f>
        <v>8.3988113483873167E-2</v>
      </c>
      <c r="I104" s="68">
        <f>IF(AND(ISNUMBER(E103),ISNUMBER(E104)), IF(OR(E103=0, E104=0), "..", (E104-E103)/E103), " ")</f>
        <v>4.5397380893636111E-2</v>
      </c>
      <c r="J104" s="52"/>
      <c r="L104" s="67"/>
      <c r="M104" s="68"/>
      <c r="N104" s="69"/>
      <c r="O104" s="68"/>
      <c r="P104" s="68"/>
      <c r="Q104" s="69"/>
    </row>
    <row r="105" spans="1:21" x14ac:dyDescent="0.25">
      <c r="A105" s="1"/>
      <c r="B105" s="46">
        <v>1987</v>
      </c>
      <c r="C105" s="71">
        <f>IF(ISNA(VLOOKUP(CONCATENATE($B$98, $B105), 'Airport Passengers'!$A$8:$M$3879, 7, FALSE)), "", VLOOKUP(CONCATENATE($B$98, $B105), 'Airport Passengers'!$A$8:$M$3879, 7, FALSE))</f>
        <v>5699956</v>
      </c>
      <c r="D105" s="71">
        <f>IF(ISNA(VLOOKUP(CONCATENATE($B$98, $B105), 'Airport Passengers'!$A$8:$M$3879, 10, FALSE)), "", VLOOKUP(CONCATENATE($B$98, $B105), 'Airport Passengers'!$A$8:$M$3879, 10, FALSE))</f>
        <v>1418691</v>
      </c>
      <c r="E105" s="67">
        <f>IF(ISNA(VLOOKUP(CONCATENATE($B$98, $B105), 'Airport Passengers'!$A$8:$M$3879, 13, FALSE)), "", VLOOKUP(CONCATENATE($B$98, $B105), 'Airport Passengers'!$A$8:$M$3879, 13, FALSE))</f>
        <v>7118647</v>
      </c>
      <c r="F105" s="67"/>
      <c r="G105" s="68">
        <f t="shared" ref="G105:G143" si="19">IF(AND(ISNUMBER(C104),ISNUMBER(C105)), IF(OR(C104=0, C105=0), "..", (C105-C104)/C104), " ")</f>
        <v>6.4686160784915112E-2</v>
      </c>
      <c r="H105" s="68">
        <f t="shared" ref="H105:H143" si="20">IF(AND(ISNUMBER(D104),ISNUMBER(D105)), IF(OR(D104=0, D105=0), "..", (D105-D104)/D104), " ")</f>
        <v>0.11437781944404078</v>
      </c>
      <c r="I105" s="68">
        <f t="shared" ref="I105:I143" si="21">IF(AND(ISNUMBER(E104),ISNUMBER(E105)), IF(OR(E104=0, E105=0), "..", (E105-E104)/E104), " ")</f>
        <v>7.4232562435035815E-2</v>
      </c>
      <c r="J105" s="52"/>
      <c r="L105" s="67"/>
      <c r="M105" s="68"/>
      <c r="N105" s="69"/>
      <c r="O105" s="68"/>
      <c r="P105" s="68"/>
      <c r="Q105" s="69"/>
    </row>
    <row r="106" spans="1:21" x14ac:dyDescent="0.25">
      <c r="A106" s="1"/>
      <c r="B106" s="46">
        <v>1988</v>
      </c>
      <c r="C106" s="71">
        <f>IF(ISNA(VLOOKUP(CONCATENATE($B$98, $B106), 'Airport Passengers'!$A$8:$M$3879, 7, FALSE)), "", VLOOKUP(CONCATENATE($B$98, $B106), 'Airport Passengers'!$A$8:$M$3879, 7, FALSE))</f>
        <v>6176184</v>
      </c>
      <c r="D106" s="71">
        <f>IF(ISNA(VLOOKUP(CONCATENATE($B$98, $B106), 'Airport Passengers'!$A$8:$M$3879, 10, FALSE)), "", VLOOKUP(CONCATENATE($B$98, $B106), 'Airport Passengers'!$A$8:$M$3879, 10, FALSE))</f>
        <v>1539270</v>
      </c>
      <c r="E106" s="67">
        <f>IF(ISNA(VLOOKUP(CONCATENATE($B$98, $B106), 'Airport Passengers'!$A$8:$M$3879, 13, FALSE)), "", VLOOKUP(CONCATENATE($B$98, $B106), 'Airport Passengers'!$A$8:$M$3879, 13, FALSE))</f>
        <v>7715454</v>
      </c>
      <c r="F106" s="67"/>
      <c r="G106" s="68">
        <f t="shared" si="19"/>
        <v>8.3549416872691643E-2</v>
      </c>
      <c r="H106" s="68">
        <f t="shared" si="20"/>
        <v>8.4993138040630412E-2</v>
      </c>
      <c r="I106" s="68">
        <f t="shared" si="21"/>
        <v>8.3837139276606923E-2</v>
      </c>
      <c r="J106" s="52"/>
      <c r="L106" s="67"/>
      <c r="M106" s="68"/>
      <c r="N106" s="69"/>
      <c r="O106" s="68"/>
      <c r="P106" s="68"/>
      <c r="Q106" s="69"/>
    </row>
    <row r="107" spans="1:21" x14ac:dyDescent="0.25">
      <c r="A107" s="1"/>
      <c r="B107" s="46">
        <v>1989</v>
      </c>
      <c r="C107" s="71">
        <f>IF(ISNA(VLOOKUP(CONCATENATE($B$98, $B107), 'Airport Passengers'!$A$8:$M$3879, 7, FALSE)), "", VLOOKUP(CONCATENATE($B$98, $B107), 'Airport Passengers'!$A$8:$M$3879, 7, FALSE))</f>
        <v>4895075</v>
      </c>
      <c r="D107" s="71">
        <f>IF(ISNA(VLOOKUP(CONCATENATE($B$98, $B107), 'Airport Passengers'!$A$8:$M$3879, 10, FALSE)), "", VLOOKUP(CONCATENATE($B$98, $B107), 'Airport Passengers'!$A$8:$M$3879, 10, FALSE))</f>
        <v>1629282</v>
      </c>
      <c r="E107" s="67">
        <f>IF(ISNA(VLOOKUP(CONCATENATE($B$98, $B107), 'Airport Passengers'!$A$8:$M$3879, 13, FALSE)), "", VLOOKUP(CONCATENATE($B$98, $B107), 'Airport Passengers'!$A$8:$M$3879, 13, FALSE))</f>
        <v>6524357</v>
      </c>
      <c r="F107" s="67"/>
      <c r="G107" s="68">
        <f t="shared" si="19"/>
        <v>-0.20742727224447977</v>
      </c>
      <c r="H107" s="68">
        <f t="shared" si="20"/>
        <v>5.8477070299557579E-2</v>
      </c>
      <c r="I107" s="68">
        <f t="shared" si="21"/>
        <v>-0.15437808325990926</v>
      </c>
      <c r="J107" s="52"/>
      <c r="L107" s="67"/>
      <c r="M107" s="68"/>
      <c r="N107" s="69"/>
      <c r="O107" s="68"/>
      <c r="P107" s="68"/>
      <c r="Q107" s="69"/>
    </row>
    <row r="108" spans="1:21" x14ac:dyDescent="0.25">
      <c r="A108" s="1"/>
      <c r="B108" s="46">
        <v>1990</v>
      </c>
      <c r="C108" s="71">
        <f>IF(ISNA(VLOOKUP(CONCATENATE($B$98, $B108), 'Airport Passengers'!$A$8:$M$3879, 7, FALSE)), "", VLOOKUP(CONCATENATE($B$98, $B108), 'Airport Passengers'!$A$8:$M$3879, 7, FALSE))</f>
        <v>6143657</v>
      </c>
      <c r="D108" s="71">
        <f>IF(ISNA(VLOOKUP(CONCATENATE($B$98, $B108), 'Airport Passengers'!$A$8:$M$3879, 10, FALSE)), "", VLOOKUP(CONCATENATE($B$98, $B108), 'Airport Passengers'!$A$8:$M$3879, 10, FALSE))</f>
        <v>1717191</v>
      </c>
      <c r="E108" s="67">
        <f>IF(ISNA(VLOOKUP(CONCATENATE($B$98, $B108), 'Airport Passengers'!$A$8:$M$3879, 13, FALSE)), "", VLOOKUP(CONCATENATE($B$98, $B108), 'Airport Passengers'!$A$8:$M$3879, 13, FALSE))</f>
        <v>7860848</v>
      </c>
      <c r="F108" s="67"/>
      <c r="G108" s="68">
        <f t="shared" si="19"/>
        <v>0.25506902345725041</v>
      </c>
      <c r="H108" s="68">
        <f t="shared" si="20"/>
        <v>5.3955668816079723E-2</v>
      </c>
      <c r="I108" s="68">
        <f t="shared" si="21"/>
        <v>0.20484639329208992</v>
      </c>
      <c r="J108" s="52"/>
      <c r="L108" s="67"/>
      <c r="M108" s="68"/>
      <c r="N108" s="69"/>
      <c r="O108" s="68"/>
      <c r="P108" s="68"/>
      <c r="Q108" s="69"/>
    </row>
    <row r="109" spans="1:21" x14ac:dyDescent="0.25">
      <c r="A109" s="1"/>
      <c r="B109" s="46">
        <v>1991</v>
      </c>
      <c r="C109" s="71">
        <f>IF(ISNA(VLOOKUP(CONCATENATE($B$98, $B109), 'Airport Passengers'!$A$8:$M$3879, 7, FALSE)), "", VLOOKUP(CONCATENATE($B$98, $B109), 'Airport Passengers'!$A$8:$M$3879, 7, FALSE))</f>
        <v>7939506</v>
      </c>
      <c r="D109" s="71">
        <f>IF(ISNA(VLOOKUP(CONCATENATE($B$98, $B109), 'Airport Passengers'!$A$8:$M$3879, 10, FALSE)), "", VLOOKUP(CONCATENATE($B$98, $B109), 'Airport Passengers'!$A$8:$M$3879, 10, FALSE))</f>
        <v>1703866</v>
      </c>
      <c r="E109" s="67">
        <f>IF(ISNA(VLOOKUP(CONCATENATE($B$98, $B109), 'Airport Passengers'!$A$8:$M$3879, 13, FALSE)), "", VLOOKUP(CONCATENATE($B$98, $B109), 'Airport Passengers'!$A$8:$M$3879, 13, FALSE))</f>
        <v>9643372</v>
      </c>
      <c r="F109" s="67"/>
      <c r="G109" s="68">
        <f t="shared" si="19"/>
        <v>0.29230945021833088</v>
      </c>
      <c r="H109" s="68">
        <f t="shared" si="20"/>
        <v>-7.7597658035710648E-3</v>
      </c>
      <c r="I109" s="68">
        <f t="shared" si="21"/>
        <v>0.22675975925243688</v>
      </c>
      <c r="J109" s="52"/>
      <c r="L109" s="67"/>
      <c r="M109" s="68"/>
      <c r="N109" s="69"/>
      <c r="O109" s="68"/>
      <c r="P109" s="68"/>
      <c r="Q109" s="69"/>
    </row>
    <row r="110" spans="1:21" x14ac:dyDescent="0.25">
      <c r="A110" s="1"/>
      <c r="B110" s="46">
        <v>1992</v>
      </c>
      <c r="C110" s="71">
        <f>IF(ISNA(VLOOKUP(CONCATENATE($B$98, $B110), 'Airport Passengers'!$A$8:$M$3879, 7, FALSE)), "", VLOOKUP(CONCATENATE($B$98, $B110), 'Airport Passengers'!$A$8:$M$3879, 7, FALSE))</f>
        <v>8172013</v>
      </c>
      <c r="D110" s="71">
        <f>IF(ISNA(VLOOKUP(CONCATENATE($B$98, $B110), 'Airport Passengers'!$A$8:$M$3879, 10, FALSE)), "", VLOOKUP(CONCATENATE($B$98, $B110), 'Airport Passengers'!$A$8:$M$3879, 10, FALSE))</f>
        <v>1737956</v>
      </c>
      <c r="E110" s="67">
        <f>IF(ISNA(VLOOKUP(CONCATENATE($B$98, $B110), 'Airport Passengers'!$A$8:$M$3879, 13, FALSE)), "", VLOOKUP(CONCATENATE($B$98, $B110), 'Airport Passengers'!$A$8:$M$3879, 13, FALSE))</f>
        <v>9909969</v>
      </c>
      <c r="F110" s="67"/>
      <c r="G110" s="68">
        <f t="shared" si="19"/>
        <v>2.9284819483731104E-2</v>
      </c>
      <c r="H110" s="68">
        <f t="shared" si="20"/>
        <v>2.0007441899773808E-2</v>
      </c>
      <c r="I110" s="68">
        <f t="shared" si="21"/>
        <v>2.7645620224958655E-2</v>
      </c>
      <c r="J110" s="52"/>
      <c r="L110" s="67"/>
      <c r="M110" s="68"/>
      <c r="N110" s="69"/>
      <c r="O110" s="68"/>
      <c r="P110" s="68"/>
      <c r="Q110" s="69"/>
    </row>
    <row r="111" spans="1:21" x14ac:dyDescent="0.25">
      <c r="A111" s="1"/>
      <c r="B111" s="46">
        <v>1993</v>
      </c>
      <c r="C111" s="71">
        <f>IF(ISNA(VLOOKUP(CONCATENATE($B$98, $B111), 'Airport Passengers'!$A$8:$M$3879, 7, FALSE)), "", VLOOKUP(CONCATENATE($B$98, $B111), 'Airport Passengers'!$A$8:$M$3879, 7, FALSE))</f>
        <v>8646398</v>
      </c>
      <c r="D111" s="71">
        <f>IF(ISNA(VLOOKUP(CONCATENATE($B$98, $B111), 'Airport Passengers'!$A$8:$M$3879, 10, FALSE)), "", VLOOKUP(CONCATENATE($B$98, $B111), 'Airport Passengers'!$A$8:$M$3879, 10, FALSE))</f>
        <v>1847877</v>
      </c>
      <c r="E111" s="67">
        <f>IF(ISNA(VLOOKUP(CONCATENATE($B$98, $B111), 'Airport Passengers'!$A$8:$M$3879, 13, FALSE)), "", VLOOKUP(CONCATENATE($B$98, $B111), 'Airport Passengers'!$A$8:$M$3879, 13, FALSE))</f>
        <v>10494275</v>
      </c>
      <c r="F111" s="67"/>
      <c r="G111" s="68">
        <f t="shared" si="19"/>
        <v>5.8049956601880101E-2</v>
      </c>
      <c r="H111" s="68">
        <f t="shared" si="20"/>
        <v>6.3247285892162983E-2</v>
      </c>
      <c r="I111" s="68">
        <f t="shared" si="21"/>
        <v>5.8961435701766575E-2</v>
      </c>
      <c r="J111" s="52"/>
      <c r="L111" s="67"/>
      <c r="M111" s="68"/>
      <c r="N111" s="69"/>
      <c r="O111" s="68"/>
      <c r="P111" s="68"/>
      <c r="Q111" s="69"/>
    </row>
    <row r="112" spans="1:21" x14ac:dyDescent="0.25">
      <c r="A112" s="1"/>
      <c r="B112" s="46">
        <v>1994</v>
      </c>
      <c r="C112" s="71">
        <f>IF(ISNA(VLOOKUP(CONCATENATE($B$98, $B112), 'Airport Passengers'!$A$8:$M$3879, 7, FALSE)), "", VLOOKUP(CONCATENATE($B$98, $B112), 'Airport Passengers'!$A$8:$M$3879, 7, FALSE))</f>
        <v>9619815</v>
      </c>
      <c r="D112" s="71">
        <f>IF(ISNA(VLOOKUP(CONCATENATE($B$98, $B112), 'Airport Passengers'!$A$8:$M$3879, 10, FALSE)), "", VLOOKUP(CONCATENATE($B$98, $B112), 'Airport Passengers'!$A$8:$M$3879, 10, FALSE))</f>
        <v>1871508</v>
      </c>
      <c r="E112" s="67">
        <f>IF(ISNA(VLOOKUP(CONCATENATE($B$98, $B112), 'Airport Passengers'!$A$8:$M$3879, 13, FALSE)), "", VLOOKUP(CONCATENATE($B$98, $B112), 'Airport Passengers'!$A$8:$M$3879, 13, FALSE))</f>
        <v>11491323</v>
      </c>
      <c r="F112" s="67"/>
      <c r="G112" s="68">
        <f t="shared" si="19"/>
        <v>0.11258063762505496</v>
      </c>
      <c r="H112" s="68">
        <f t="shared" si="20"/>
        <v>1.2788188824256161E-2</v>
      </c>
      <c r="I112" s="68">
        <f t="shared" si="21"/>
        <v>9.5008754773435997E-2</v>
      </c>
      <c r="J112" s="52"/>
      <c r="L112" s="67"/>
      <c r="M112" s="68"/>
      <c r="N112" s="69"/>
      <c r="O112" s="68"/>
      <c r="P112" s="68"/>
      <c r="Q112" s="69"/>
    </row>
    <row r="113" spans="1:17" x14ac:dyDescent="0.25">
      <c r="A113" s="1"/>
      <c r="B113" s="46">
        <v>1995</v>
      </c>
      <c r="C113" s="71">
        <f>IF(ISNA(VLOOKUP(CONCATENATE($B$98, $B113), 'Airport Passengers'!$A$8:$M$3879, 7, FALSE)), "", VLOOKUP(CONCATENATE($B$98, $B113), 'Airport Passengers'!$A$8:$M$3879, 7, FALSE))</f>
        <v>10481695</v>
      </c>
      <c r="D113" s="71">
        <f>IF(ISNA(VLOOKUP(CONCATENATE($B$98, $B113), 'Airport Passengers'!$A$8:$M$3879, 10, FALSE)), "", VLOOKUP(CONCATENATE($B$98, $B113), 'Airport Passengers'!$A$8:$M$3879, 10, FALSE))</f>
        <v>2011154</v>
      </c>
      <c r="E113" s="67">
        <f>IF(ISNA(VLOOKUP(CONCATENATE($B$98, $B113), 'Airport Passengers'!$A$8:$M$3879, 13, FALSE)), "", VLOOKUP(CONCATENATE($B$98, $B113), 'Airport Passengers'!$A$8:$M$3879, 13, FALSE))</f>
        <v>12492849</v>
      </c>
      <c r="F113" s="67"/>
      <c r="G113" s="68">
        <f t="shared" si="19"/>
        <v>8.9594238558641723E-2</v>
      </c>
      <c r="H113" s="68">
        <f t="shared" si="20"/>
        <v>7.4616833056551188E-2</v>
      </c>
      <c r="I113" s="68">
        <f t="shared" si="21"/>
        <v>8.7154977716665E-2</v>
      </c>
      <c r="J113" s="52"/>
      <c r="L113" s="67"/>
      <c r="M113" s="68"/>
      <c r="N113" s="69"/>
      <c r="O113" s="68"/>
      <c r="P113" s="68"/>
      <c r="Q113" s="69"/>
    </row>
    <row r="114" spans="1:17" x14ac:dyDescent="0.25">
      <c r="A114" s="1"/>
      <c r="B114" s="46">
        <v>1996</v>
      </c>
      <c r="C114" s="71">
        <f>IF(ISNA(VLOOKUP(CONCATENATE($B$98, $B114), 'Airport Passengers'!$A$8:$M$3879, 7, FALSE)), "", VLOOKUP(CONCATENATE($B$98, $B114), 'Airport Passengers'!$A$8:$M$3879, 7, FALSE))</f>
        <v>11097264</v>
      </c>
      <c r="D114" s="71">
        <f>IF(ISNA(VLOOKUP(CONCATENATE($B$98, $B114), 'Airport Passengers'!$A$8:$M$3879, 10, FALSE)), "", VLOOKUP(CONCATENATE($B$98, $B114), 'Airport Passengers'!$A$8:$M$3879, 10, FALSE))</f>
        <v>2193309</v>
      </c>
      <c r="E114" s="67">
        <f>IF(ISNA(VLOOKUP(CONCATENATE($B$98, $B114), 'Airport Passengers'!$A$8:$M$3879, 13, FALSE)), "", VLOOKUP(CONCATENATE($B$98, $B114), 'Airport Passengers'!$A$8:$M$3879, 13, FALSE))</f>
        <v>13290573</v>
      </c>
      <c r="F114" s="67"/>
      <c r="G114" s="68">
        <f t="shared" si="19"/>
        <v>5.8728001530286851E-2</v>
      </c>
      <c r="H114" s="68">
        <f t="shared" si="20"/>
        <v>9.057237784873759E-2</v>
      </c>
      <c r="I114" s="68">
        <f t="shared" si="21"/>
        <v>6.3854449853672293E-2</v>
      </c>
      <c r="J114" s="52"/>
      <c r="L114" s="67"/>
      <c r="M114" s="68"/>
      <c r="N114" s="69"/>
      <c r="O114" s="68"/>
      <c r="P114" s="68"/>
      <c r="Q114" s="69"/>
    </row>
    <row r="115" spans="1:17" x14ac:dyDescent="0.25">
      <c r="A115" s="1"/>
      <c r="B115" s="46">
        <v>1997</v>
      </c>
      <c r="C115" s="71">
        <f>IF(ISNA(VLOOKUP(CONCATENATE($B$98, $B115), 'Airport Passengers'!$A$8:$M$3879, 7, FALSE)), "", VLOOKUP(CONCATENATE($B$98, $B115), 'Airport Passengers'!$A$8:$M$3879, 7, FALSE))</f>
        <v>11227711</v>
      </c>
      <c r="D115" s="71">
        <f>IF(ISNA(VLOOKUP(CONCATENATE($B$98, $B115), 'Airport Passengers'!$A$8:$M$3879, 10, FALSE)), "", VLOOKUP(CONCATENATE($B$98, $B115), 'Airport Passengers'!$A$8:$M$3879, 10, FALSE))</f>
        <v>2373135</v>
      </c>
      <c r="E115" s="67">
        <f>IF(ISNA(VLOOKUP(CONCATENATE($B$98, $B115), 'Airport Passengers'!$A$8:$M$3879, 13, FALSE)), "", VLOOKUP(CONCATENATE($B$98, $B115), 'Airport Passengers'!$A$8:$M$3879, 13, FALSE))</f>
        <v>13600846</v>
      </c>
      <c r="F115" s="67"/>
      <c r="G115" s="68">
        <f t="shared" si="19"/>
        <v>1.1754879400904583E-2</v>
      </c>
      <c r="H115" s="68">
        <f t="shared" si="20"/>
        <v>8.1988447592199726E-2</v>
      </c>
      <c r="I115" s="68">
        <f t="shared" si="21"/>
        <v>2.334534410216926E-2</v>
      </c>
      <c r="J115" s="52"/>
      <c r="L115" s="67"/>
      <c r="M115" s="68"/>
      <c r="N115" s="69"/>
      <c r="O115" s="68"/>
      <c r="P115" s="68"/>
      <c r="Q115" s="69"/>
    </row>
    <row r="116" spans="1:17" x14ac:dyDescent="0.25">
      <c r="A116" s="1"/>
      <c r="B116" s="46">
        <v>1998</v>
      </c>
      <c r="C116" s="71">
        <f>IF(ISNA(VLOOKUP(CONCATENATE($B$98, $B116), 'Airport Passengers'!$A$8:$M$3879, 7, FALSE)), "", VLOOKUP(CONCATENATE($B$98, $B116), 'Airport Passengers'!$A$8:$M$3879, 7, FALSE))</f>
        <v>11429141</v>
      </c>
      <c r="D116" s="71">
        <f>IF(ISNA(VLOOKUP(CONCATENATE($B$98, $B116), 'Airport Passengers'!$A$8:$M$3879, 10, FALSE)), "", VLOOKUP(CONCATENATE($B$98, $B116), 'Airport Passengers'!$A$8:$M$3879, 10, FALSE))</f>
        <v>2489132</v>
      </c>
      <c r="E116" s="67">
        <f>IF(ISNA(VLOOKUP(CONCATENATE($B$98, $B116), 'Airport Passengers'!$A$8:$M$3879, 13, FALSE)), "", VLOOKUP(CONCATENATE($B$98, $B116), 'Airport Passengers'!$A$8:$M$3879, 13, FALSE))</f>
        <v>13918273</v>
      </c>
      <c r="F116" s="67"/>
      <c r="G116" s="68">
        <f t="shared" si="19"/>
        <v>1.7940433272641235E-2</v>
      </c>
      <c r="H116" s="68">
        <f t="shared" si="20"/>
        <v>4.8879225159967725E-2</v>
      </c>
      <c r="I116" s="68">
        <f t="shared" si="21"/>
        <v>2.3338768779530332E-2</v>
      </c>
      <c r="J116" s="52"/>
      <c r="L116" s="67"/>
      <c r="M116" s="68"/>
      <c r="N116" s="69"/>
      <c r="O116" s="68"/>
      <c r="P116" s="68"/>
      <c r="Q116" s="69"/>
    </row>
    <row r="117" spans="1:17" x14ac:dyDescent="0.25">
      <c r="A117" s="1"/>
      <c r="B117" s="46">
        <v>1999</v>
      </c>
      <c r="C117" s="71">
        <f>IF(ISNA(VLOOKUP(CONCATENATE($B$98, $B117), 'Airport Passengers'!$A$8:$M$3879, 7, FALSE)), "", VLOOKUP(CONCATENATE($B$98, $B117), 'Airport Passengers'!$A$8:$M$3879, 7, FALSE))</f>
        <v>11900956</v>
      </c>
      <c r="D117" s="71">
        <f>IF(ISNA(VLOOKUP(CONCATENATE($B$98, $B117), 'Airport Passengers'!$A$8:$M$3879, 10, FALSE)), "", VLOOKUP(CONCATENATE($B$98, $B117), 'Airport Passengers'!$A$8:$M$3879, 10, FALSE))</f>
        <v>2654807</v>
      </c>
      <c r="E117" s="67">
        <f>IF(ISNA(VLOOKUP(CONCATENATE($B$98, $B117), 'Airport Passengers'!$A$8:$M$3879, 13, FALSE)), "", VLOOKUP(CONCATENATE($B$98, $B117), 'Airport Passengers'!$A$8:$M$3879, 13, FALSE))</f>
        <v>14555763</v>
      </c>
      <c r="F117" s="67"/>
      <c r="G117" s="68">
        <f t="shared" si="19"/>
        <v>4.128175512052918E-2</v>
      </c>
      <c r="H117" s="68">
        <f t="shared" si="20"/>
        <v>6.6559346792375823E-2</v>
      </c>
      <c r="I117" s="68">
        <f t="shared" si="21"/>
        <v>4.5802377924330125E-2</v>
      </c>
      <c r="J117" s="52"/>
      <c r="L117" s="67"/>
      <c r="M117" s="68"/>
      <c r="N117" s="69"/>
      <c r="O117" s="68"/>
      <c r="P117" s="68"/>
      <c r="Q117" s="69"/>
    </row>
    <row r="118" spans="1:17" x14ac:dyDescent="0.25">
      <c r="A118" s="1"/>
      <c r="B118" s="46">
        <v>2000</v>
      </c>
      <c r="C118" s="71">
        <f>IF(ISNA(VLOOKUP(CONCATENATE($B$98, $B118), 'Airport Passengers'!$A$8:$M$3879, 7, FALSE)), "", VLOOKUP(CONCATENATE($B$98, $B118), 'Airport Passengers'!$A$8:$M$3879, 7, FALSE))</f>
        <v>12933747</v>
      </c>
      <c r="D118" s="71">
        <f>IF(ISNA(VLOOKUP(CONCATENATE($B$98, $B118), 'Airport Passengers'!$A$8:$M$3879, 10, FALSE)), "", VLOOKUP(CONCATENATE($B$98, $B118), 'Airport Passengers'!$A$8:$M$3879, 10, FALSE))</f>
        <v>3043629</v>
      </c>
      <c r="E118" s="67">
        <f>IF(ISNA(VLOOKUP(CONCATENATE($B$98, $B118), 'Airport Passengers'!$A$8:$M$3879, 13, FALSE)), "", VLOOKUP(CONCATENATE($B$98, $B118), 'Airport Passengers'!$A$8:$M$3879, 13, FALSE))</f>
        <v>15977376</v>
      </c>
      <c r="F118" s="67"/>
      <c r="G118" s="68">
        <f t="shared" si="19"/>
        <v>8.6782187918348741E-2</v>
      </c>
      <c r="H118" s="68">
        <f t="shared" si="20"/>
        <v>0.14645961081163339</v>
      </c>
      <c r="I118" s="68">
        <f t="shared" si="21"/>
        <v>9.766667676575938E-2</v>
      </c>
      <c r="J118" s="52"/>
      <c r="L118" s="67"/>
      <c r="M118" s="68"/>
      <c r="N118" s="69"/>
      <c r="O118" s="68"/>
      <c r="P118" s="68"/>
      <c r="Q118" s="69"/>
    </row>
    <row r="119" spans="1:17" x14ac:dyDescent="0.25">
      <c r="A119" s="1"/>
      <c r="B119" s="46">
        <v>2001</v>
      </c>
      <c r="C119" s="71">
        <f>IF(ISNA(VLOOKUP(CONCATENATE($B$98, $B119), 'Airport Passengers'!$A$8:$M$3879, 7, FALSE)), "", VLOOKUP(CONCATENATE($B$98, $B119), 'Airport Passengers'!$A$8:$M$3879, 7, FALSE))</f>
        <v>13265849</v>
      </c>
      <c r="D119" s="71">
        <f>IF(ISNA(VLOOKUP(CONCATENATE($B$98, $B119), 'Airport Passengers'!$A$8:$M$3879, 10, FALSE)), "", VLOOKUP(CONCATENATE($B$98, $B119), 'Airport Passengers'!$A$8:$M$3879, 10, FALSE))</f>
        <v>3315572</v>
      </c>
      <c r="E119" s="67">
        <f>IF(ISNA(VLOOKUP(CONCATENATE($B$98, $B119), 'Airport Passengers'!$A$8:$M$3879, 13, FALSE)), "", VLOOKUP(CONCATENATE($B$98, $B119), 'Airport Passengers'!$A$8:$M$3879, 13, FALSE))</f>
        <v>16581421</v>
      </c>
      <c r="F119" s="67"/>
      <c r="G119" s="68">
        <f t="shared" si="19"/>
        <v>2.5677168418401876E-2</v>
      </c>
      <c r="H119" s="68">
        <f t="shared" si="20"/>
        <v>8.9348274707594127E-2</v>
      </c>
      <c r="I119" s="68">
        <f t="shared" si="21"/>
        <v>3.7806270566581146E-2</v>
      </c>
      <c r="J119" s="52"/>
      <c r="L119" s="67"/>
      <c r="M119" s="68"/>
      <c r="N119" s="69"/>
      <c r="O119" s="68"/>
      <c r="P119" s="68"/>
      <c r="Q119" s="69"/>
    </row>
    <row r="120" spans="1:17" x14ac:dyDescent="0.25">
      <c r="A120" s="2"/>
      <c r="B120" s="46">
        <v>2002</v>
      </c>
      <c r="C120" s="71">
        <f>IF(ISNA(VLOOKUP(CONCATENATE($B$98, $B120), 'Airport Passengers'!$A$8:$M$3879, 7, FALSE)), "", VLOOKUP(CONCATENATE($B$98, $B120), 'Airport Passengers'!$A$8:$M$3879, 7, FALSE))</f>
        <v>12883149</v>
      </c>
      <c r="D120" s="71">
        <f>IF(ISNA(VLOOKUP(CONCATENATE($B$98, $B120), 'Airport Passengers'!$A$8:$M$3879, 10, FALSE)), "", VLOOKUP(CONCATENATE($B$98, $B120), 'Airport Passengers'!$A$8:$M$3879, 10, FALSE))</f>
        <v>3313751</v>
      </c>
      <c r="E120" s="67">
        <f>IF(ISNA(VLOOKUP(CONCATENATE($B$98, $B120), 'Airport Passengers'!$A$8:$M$3879, 13, FALSE)), "", VLOOKUP(CONCATENATE($B$98, $B120), 'Airport Passengers'!$A$8:$M$3879, 13, FALSE))</f>
        <v>16196900</v>
      </c>
      <c r="F120" s="67"/>
      <c r="G120" s="68">
        <f t="shared" si="19"/>
        <v>-2.8848511693446835E-2</v>
      </c>
      <c r="H120" s="68">
        <f t="shared" si="20"/>
        <v>-5.4922649847447132E-4</v>
      </c>
      <c r="I120" s="68">
        <f t="shared" si="21"/>
        <v>-2.3189870156484174E-2</v>
      </c>
      <c r="J120" s="52"/>
      <c r="L120" s="67"/>
      <c r="M120" s="68"/>
      <c r="N120" s="69"/>
      <c r="O120" s="68"/>
      <c r="P120" s="68"/>
      <c r="Q120" s="69"/>
    </row>
    <row r="121" spans="1:17" x14ac:dyDescent="0.25">
      <c r="A121" s="2"/>
      <c r="B121" s="46">
        <v>2003</v>
      </c>
      <c r="C121" s="71">
        <f>IF(ISNA(VLOOKUP(CONCATENATE($B$98, $B121), 'Airport Passengers'!$A$8:$M$3879, 7, FALSE)), "", VLOOKUP(CONCATENATE($B$98, $B121), 'Airport Passengers'!$A$8:$M$3879, 7, FALSE))</f>
        <v>14021489</v>
      </c>
      <c r="D121" s="71">
        <f>IF(ISNA(VLOOKUP(CONCATENATE($B$98, $B121), 'Airport Passengers'!$A$8:$M$3879, 10, FALSE)), "", VLOOKUP(CONCATENATE($B$98, $B121), 'Airport Passengers'!$A$8:$M$3879, 10, FALSE))</f>
        <v>3199534</v>
      </c>
      <c r="E121" s="67">
        <f>IF(ISNA(VLOOKUP(CONCATENATE($B$98, $B121), 'Airport Passengers'!$A$8:$M$3879, 13, FALSE)), "", VLOOKUP(CONCATENATE($B$98, $B121), 'Airport Passengers'!$A$8:$M$3879, 13, FALSE))</f>
        <v>17221023</v>
      </c>
      <c r="F121" s="67"/>
      <c r="G121" s="68">
        <f t="shared" si="19"/>
        <v>8.8358832145774294E-2</v>
      </c>
      <c r="H121" s="68">
        <f t="shared" si="20"/>
        <v>-3.446758673177315E-2</v>
      </c>
      <c r="I121" s="68">
        <f t="shared" si="21"/>
        <v>6.3229568621155904E-2</v>
      </c>
      <c r="J121" s="52"/>
    </row>
    <row r="122" spans="1:17" x14ac:dyDescent="0.25">
      <c r="A122" s="2"/>
      <c r="B122" s="46">
        <v>2004</v>
      </c>
      <c r="C122" s="71">
        <f>IF(ISNA(VLOOKUP(CONCATENATE($B$98, $B122), 'Airport Passengers'!$A$8:$M$3879, 7, FALSE)), "", VLOOKUP(CONCATENATE($B$98, $B122), 'Airport Passengers'!$A$8:$M$3879, 7, FALSE))</f>
        <v>15812950</v>
      </c>
      <c r="D122" s="71">
        <f>IF(ISNA(VLOOKUP(CONCATENATE($B$98, $B122), 'Airport Passengers'!$A$8:$M$3879, 10, FALSE)), "", VLOOKUP(CONCATENATE($B$98, $B122), 'Airport Passengers'!$A$8:$M$3879, 10, FALSE))</f>
        <v>3936435</v>
      </c>
      <c r="E122" s="67">
        <f>IF(ISNA(VLOOKUP(CONCATENATE($B$98, $B122), 'Airport Passengers'!$A$8:$M$3879, 13, FALSE)), "", VLOOKUP(CONCATENATE($B$98, $B122), 'Airport Passengers'!$A$8:$M$3879, 13, FALSE))</f>
        <v>19749385</v>
      </c>
      <c r="F122" s="67"/>
      <c r="G122" s="68">
        <f t="shared" si="19"/>
        <v>0.12776538925359496</v>
      </c>
      <c r="H122" s="68">
        <f t="shared" si="20"/>
        <v>0.23031510213674866</v>
      </c>
      <c r="I122" s="68">
        <f t="shared" si="21"/>
        <v>0.14681833942153147</v>
      </c>
      <c r="J122" s="52"/>
    </row>
    <row r="123" spans="1:17" x14ac:dyDescent="0.25">
      <c r="A123" s="2"/>
      <c r="B123" s="46">
        <v>2005</v>
      </c>
      <c r="C123" s="71">
        <f>IF(ISNA(VLOOKUP(CONCATENATE($B$98, $B123), 'Airport Passengers'!$A$8:$M$3879, 7, FALSE)), "", VLOOKUP(CONCATENATE($B$98, $B123), 'Airport Passengers'!$A$8:$M$3879, 7, FALSE))</f>
        <v>16505127</v>
      </c>
      <c r="D123" s="71">
        <f>IF(ISNA(VLOOKUP(CONCATENATE($B$98, $B123), 'Airport Passengers'!$A$8:$M$3879, 10, FALSE)), "", VLOOKUP(CONCATENATE($B$98, $B123), 'Airport Passengers'!$A$8:$M$3879, 10, FALSE))</f>
        <v>4224635</v>
      </c>
      <c r="E123" s="67">
        <f>IF(ISNA(VLOOKUP(CONCATENATE($B$98, $B123), 'Airport Passengers'!$A$8:$M$3879, 13, FALSE)), "", VLOOKUP(CONCATENATE($B$98, $B123), 'Airport Passengers'!$A$8:$M$3879, 13, FALSE))</f>
        <v>20729762</v>
      </c>
      <c r="F123" s="67"/>
      <c r="G123" s="68">
        <f t="shared" si="19"/>
        <v>4.3772793817725343E-2</v>
      </c>
      <c r="H123" s="68">
        <f t="shared" si="20"/>
        <v>7.3213453289588171E-2</v>
      </c>
      <c r="I123" s="68">
        <f t="shared" si="21"/>
        <v>4.9640887551688322E-2</v>
      </c>
      <c r="J123" s="52"/>
    </row>
    <row r="124" spans="1:17" x14ac:dyDescent="0.25">
      <c r="A124" s="2"/>
      <c r="B124" s="46">
        <v>2006</v>
      </c>
      <c r="C124" s="71">
        <f>IF(ISNA(VLOOKUP(CONCATENATE($B$98, $B124), 'Airport Passengers'!$A$8:$M$3879, 7, FALSE)), "", VLOOKUP(CONCATENATE($B$98, $B124), 'Airport Passengers'!$A$8:$M$3879, 7, FALSE))</f>
        <v>17276578</v>
      </c>
      <c r="D124" s="71">
        <f>IF(ISNA(VLOOKUP(CONCATENATE($B$98, $B124), 'Airport Passengers'!$A$8:$M$3879, 10, FALSE)), "", VLOOKUP(CONCATENATE($B$98, $B124), 'Airport Passengers'!$A$8:$M$3879, 10, FALSE))</f>
        <v>4291290</v>
      </c>
      <c r="E124" s="67">
        <f>IF(ISNA(VLOOKUP(CONCATENATE($B$98, $B124), 'Airport Passengers'!$A$8:$M$3879, 13, FALSE)), "", VLOOKUP(CONCATENATE($B$98, $B124), 'Airport Passengers'!$A$8:$M$3879, 13, FALSE))</f>
        <v>21567868</v>
      </c>
      <c r="F124" s="67"/>
      <c r="G124" s="68">
        <f t="shared" si="19"/>
        <v>4.6740082642199601E-2</v>
      </c>
      <c r="H124" s="68">
        <f t="shared" si="20"/>
        <v>1.5777694404368662E-2</v>
      </c>
      <c r="I124" s="68">
        <f t="shared" si="21"/>
        <v>4.0430083085372617E-2</v>
      </c>
      <c r="J124" s="52"/>
    </row>
    <row r="125" spans="1:17" x14ac:dyDescent="0.25">
      <c r="A125" s="2"/>
      <c r="B125" s="46">
        <v>2007</v>
      </c>
      <c r="C125" s="71">
        <f>IF(ISNA(VLOOKUP(CONCATENATE($B$98, $B125), 'Airport Passengers'!$A$8:$M$3879, 7, FALSE)), "", VLOOKUP(CONCATENATE($B$98, $B125), 'Airport Passengers'!$A$8:$M$3879, 7, FALSE))</f>
        <v>18185325</v>
      </c>
      <c r="D125" s="71">
        <f>IF(ISNA(VLOOKUP(CONCATENATE($B$98, $B125), 'Airport Passengers'!$A$8:$M$3879, 10, FALSE)), "", VLOOKUP(CONCATENATE($B$98, $B125), 'Airport Passengers'!$A$8:$M$3879, 10, FALSE))</f>
        <v>4565084</v>
      </c>
      <c r="E125" s="67">
        <f>IF(ISNA(VLOOKUP(CONCATENATE($B$98, $B125), 'Airport Passengers'!$A$8:$M$3879, 13, FALSE)), "", VLOOKUP(CONCATENATE($B$98, $B125), 'Airport Passengers'!$A$8:$M$3879, 13, FALSE))</f>
        <v>22750409</v>
      </c>
      <c r="F125" s="67"/>
      <c r="G125" s="68">
        <f t="shared" si="19"/>
        <v>5.2599941956098017E-2</v>
      </c>
      <c r="H125" s="68">
        <f t="shared" si="20"/>
        <v>6.3802259926502292E-2</v>
      </c>
      <c r="I125" s="68">
        <f t="shared" si="21"/>
        <v>5.4828831482091785E-2</v>
      </c>
      <c r="J125" s="52"/>
    </row>
    <row r="126" spans="1:17" x14ac:dyDescent="0.25">
      <c r="A126" s="2"/>
      <c r="B126" s="46">
        <v>2008</v>
      </c>
      <c r="C126" s="71">
        <f>IF(ISNA(VLOOKUP(CONCATENATE($B$98, $B126), 'Airport Passengers'!$A$8:$M$3879, 7, FALSE)), "", VLOOKUP(CONCATENATE($B$98, $B126), 'Airport Passengers'!$A$8:$M$3879, 7, FALSE))</f>
        <v>19835386</v>
      </c>
      <c r="D126" s="71">
        <f>IF(ISNA(VLOOKUP(CONCATENATE($B$98, $B126), 'Airport Passengers'!$A$8:$M$3879, 10, FALSE)), "", VLOOKUP(CONCATENATE($B$98, $B126), 'Airport Passengers'!$A$8:$M$3879, 10, FALSE))</f>
        <v>4732544</v>
      </c>
      <c r="E126" s="67">
        <f>IF(ISNA(VLOOKUP(CONCATENATE($B$98, $B126), 'Airport Passengers'!$A$8:$M$3879, 13, FALSE)), "", VLOOKUP(CONCATENATE($B$98, $B126), 'Airport Passengers'!$A$8:$M$3879, 13, FALSE))</f>
        <v>24567930</v>
      </c>
      <c r="F126" s="67"/>
      <c r="G126" s="68">
        <f t="shared" si="19"/>
        <v>9.0735854322097631E-2</v>
      </c>
      <c r="H126" s="68">
        <f t="shared" si="20"/>
        <v>3.6682786121788775E-2</v>
      </c>
      <c r="I126" s="68">
        <f t="shared" si="21"/>
        <v>7.9889596710107494E-2</v>
      </c>
      <c r="J126" s="68"/>
    </row>
    <row r="127" spans="1:17" x14ac:dyDescent="0.25">
      <c r="A127" s="2"/>
      <c r="B127" s="46">
        <v>2009</v>
      </c>
      <c r="C127" s="71">
        <f>IF(ISNA(VLOOKUP(CONCATENATE($B$98, $B127), 'Airport Passengers'!$A$8:$M$3879, 7, FALSE)), "", VLOOKUP(CONCATENATE($B$98, $B127), 'Airport Passengers'!$A$8:$M$3879, 7, FALSE))</f>
        <v>19755218</v>
      </c>
      <c r="D127" s="71">
        <f>IF(ISNA(VLOOKUP(CONCATENATE($B$98, $B127), 'Airport Passengers'!$A$8:$M$3879, 10, FALSE)), "", VLOOKUP(CONCATENATE($B$98, $B127), 'Airport Passengers'!$A$8:$M$3879, 10, FALSE))</f>
        <v>5130352</v>
      </c>
      <c r="E127" s="67">
        <f>IF(ISNA(VLOOKUP(CONCATENATE($B$98, $B127), 'Airport Passengers'!$A$8:$M$3879, 13, FALSE)), "", VLOOKUP(CONCATENATE($B$98, $B127), 'Airport Passengers'!$A$8:$M$3879, 13, FALSE))</f>
        <v>24885570</v>
      </c>
      <c r="F127" s="67"/>
      <c r="G127" s="68">
        <f t="shared" si="19"/>
        <v>-4.0416657381913317E-3</v>
      </c>
      <c r="H127" s="68">
        <f t="shared" si="20"/>
        <v>8.4057961214940635E-2</v>
      </c>
      <c r="I127" s="68">
        <f t="shared" si="21"/>
        <v>1.2929050188599528E-2</v>
      </c>
      <c r="J127" s="68"/>
    </row>
    <row r="128" spans="1:17" ht="13" x14ac:dyDescent="0.25">
      <c r="A128" s="2"/>
      <c r="B128" s="46">
        <v>2010</v>
      </c>
      <c r="C128" s="71">
        <f>IF(ISNA(VLOOKUP(CONCATENATE($B$98, $B128), 'Airport Passengers'!$A$8:$M$3879, 7, FALSE)), "", VLOOKUP(CONCATENATE($B$98, $B128), 'Airport Passengers'!$A$8:$M$3879, 7, FALSE))</f>
        <v>21522253</v>
      </c>
      <c r="D128" s="71">
        <f>IF(ISNA(VLOOKUP(CONCATENATE($B$98, $B128), 'Airport Passengers'!$A$8:$M$3879, 10, FALSE)), "", VLOOKUP(CONCATENATE($B$98, $B128), 'Airport Passengers'!$A$8:$M$3879, 10, FALSE))</f>
        <v>5872511</v>
      </c>
      <c r="E128" s="67">
        <f>IF(ISNA(VLOOKUP(CONCATENATE($B$98, $B128), 'Airport Passengers'!$A$8:$M$3879, 13, FALSE)), "", VLOOKUP(CONCATENATE($B$98, $B128), 'Airport Passengers'!$A$8:$M$3879, 13, FALSE))</f>
        <v>27394764</v>
      </c>
      <c r="F128" s="67"/>
      <c r="G128" s="68">
        <f t="shared" si="19"/>
        <v>8.9446494591960468E-2</v>
      </c>
      <c r="H128" s="68">
        <f t="shared" si="20"/>
        <v>0.14466044435157666</v>
      </c>
      <c r="I128" s="68">
        <f t="shared" si="21"/>
        <v>0.1008292757610133</v>
      </c>
      <c r="J128" s="68"/>
      <c r="O128" s="65"/>
      <c r="P128" s="65"/>
      <c r="Q128" s="65"/>
    </row>
    <row r="129" spans="1:17" ht="13" x14ac:dyDescent="0.25">
      <c r="A129" s="2"/>
      <c r="B129" s="46">
        <v>2011</v>
      </c>
      <c r="C129" s="71">
        <f>IF(ISNA(VLOOKUP(CONCATENATE($B$98, $B129), 'Airport Passengers'!$A$8:$M$3879, 7, FALSE)), "", VLOOKUP(CONCATENATE($B$98, $B129), 'Airport Passengers'!$A$8:$M$3879, 7, FALSE))</f>
        <v>21206546</v>
      </c>
      <c r="D129" s="71">
        <f>IF(ISNA(VLOOKUP(CONCATENATE($B$98, $B129), 'Airport Passengers'!$A$8:$M$3879, 10, FALSE)), "", VLOOKUP(CONCATENATE($B$98, $B129), 'Airport Passengers'!$A$8:$M$3879, 10, FALSE))</f>
        <v>6460958</v>
      </c>
      <c r="E129" s="67">
        <f>IF(ISNA(VLOOKUP(CONCATENATE($B$98, $B129), 'Airport Passengers'!$A$8:$M$3879, 13, FALSE)), "", VLOOKUP(CONCATENATE($B$98, $B129), 'Airport Passengers'!$A$8:$M$3879, 13, FALSE))</f>
        <v>27667504</v>
      </c>
      <c r="F129" s="67"/>
      <c r="G129" s="68">
        <f t="shared" si="19"/>
        <v>-1.4668863896358806E-2</v>
      </c>
      <c r="H129" s="68">
        <f t="shared" si="20"/>
        <v>0.1002036437224213</v>
      </c>
      <c r="I129" s="68">
        <f t="shared" si="21"/>
        <v>9.9559171234327847E-3</v>
      </c>
      <c r="J129" s="68"/>
      <c r="O129" s="65" t="s">
        <v>130</v>
      </c>
      <c r="P129" s="65" t="s">
        <v>106</v>
      </c>
      <c r="Q129" s="65" t="s">
        <v>107</v>
      </c>
    </row>
    <row r="130" spans="1:17" x14ac:dyDescent="0.25">
      <c r="A130" s="2"/>
      <c r="B130" s="46">
        <v>2012</v>
      </c>
      <c r="C130" s="71">
        <f>IF(ISNA(VLOOKUP(CONCATENATE($B$98, $B130), 'Airport Passengers'!$A$8:$M$3879, 7, FALSE)), "", VLOOKUP(CONCATENATE($B$98, $B130), 'Airport Passengers'!$A$8:$M$3879, 7, FALSE))</f>
        <v>22098350</v>
      </c>
      <c r="D130" s="71">
        <f>IF(ISNA(VLOOKUP(CONCATENATE($B$98, $B130), 'Airport Passengers'!$A$8:$M$3879, 10, FALSE)), "", VLOOKUP(CONCATENATE($B$98, $B130), 'Airport Passengers'!$A$8:$M$3879, 10, FALSE))</f>
        <v>6819242</v>
      </c>
      <c r="E130" s="67">
        <f>IF(ISNA(VLOOKUP(CONCATENATE($B$98, $B130), 'Airport Passengers'!$A$8:$M$3879, 13, FALSE)), "", VLOOKUP(CONCATENATE($B$98, $B130), 'Airport Passengers'!$A$8:$M$3879, 13, FALSE))</f>
        <v>28917592</v>
      </c>
      <c r="F130" s="67"/>
      <c r="G130" s="68">
        <f t="shared" si="19"/>
        <v>4.2053241484964123E-2</v>
      </c>
      <c r="H130" s="68">
        <f t="shared" si="20"/>
        <v>5.5453695876060485E-2</v>
      </c>
      <c r="I130" s="68">
        <f t="shared" si="21"/>
        <v>4.518253616227904E-2</v>
      </c>
      <c r="J130" s="68"/>
    </row>
    <row r="131" spans="1:17" x14ac:dyDescent="0.25">
      <c r="A131" s="2"/>
      <c r="B131" s="46">
        <v>2013</v>
      </c>
      <c r="C131" s="71">
        <f>IF(ISNA(VLOOKUP(CONCATENATE($B$98, $B131), 'Airport Passengers'!$A$8:$M$3879, 7, FALSE)), "", VLOOKUP(CONCATENATE($B$98, $B131), 'Airport Passengers'!$A$8:$M$3879, 7, FALSE))</f>
        <v>22908284</v>
      </c>
      <c r="D131" s="71">
        <f>IF(ISNA(VLOOKUP(CONCATENATE($B$98, $B131), 'Airport Passengers'!$A$8:$M$3879, 10, FALSE)), "", VLOOKUP(CONCATENATE($B$98, $B131), 'Airport Passengers'!$A$8:$M$3879, 10, FALSE))</f>
        <v>7312143</v>
      </c>
      <c r="E131" s="67">
        <f>IF(ISNA(VLOOKUP(CONCATENATE($B$98, $B131), 'Airport Passengers'!$A$8:$M$3879, 13, FALSE)), "", VLOOKUP(CONCATENATE($B$98, $B131), 'Airport Passengers'!$A$8:$M$3879, 13, FALSE))</f>
        <v>30220427</v>
      </c>
      <c r="F131" s="67"/>
      <c r="G131" s="68">
        <f t="shared" si="19"/>
        <v>3.6651333696859717E-2</v>
      </c>
      <c r="H131" s="68">
        <f t="shared" si="20"/>
        <v>7.2280907467428199E-2</v>
      </c>
      <c r="I131" s="68">
        <f t="shared" si="21"/>
        <v>4.5053370972244162E-2</v>
      </c>
      <c r="J131" s="68"/>
      <c r="K131" s="52" t="s">
        <v>184</v>
      </c>
      <c r="O131" s="73">
        <f>C143/1000000</f>
        <v>24.420745</v>
      </c>
      <c r="P131" s="73">
        <f t="shared" ref="P131:Q131" si="22">D143/1000000</f>
        <v>12.273329</v>
      </c>
      <c r="Q131" s="73">
        <f t="shared" si="22"/>
        <v>36.694074000000001</v>
      </c>
    </row>
    <row r="132" spans="1:17" x14ac:dyDescent="0.25">
      <c r="A132" s="2"/>
      <c r="B132" s="46">
        <v>2014</v>
      </c>
      <c r="C132" s="71">
        <f>IF(ISNA(VLOOKUP(CONCATENATE($B$98, $B132), 'Airport Passengers'!$A$8:$M$3879, 7, FALSE)), "", VLOOKUP(CONCATENATE($B$98, $B132), 'Airport Passengers'!$A$8:$M$3879, 7, FALSE))</f>
        <v>23364327</v>
      </c>
      <c r="D132" s="71">
        <f>IF(ISNA(VLOOKUP(CONCATENATE($B$98, $B132), 'Airport Passengers'!$A$8:$M$3879, 10, FALSE)), "", VLOOKUP(CONCATENATE($B$98, $B132), 'Airport Passengers'!$A$8:$M$3879, 10, FALSE))</f>
        <v>8022466</v>
      </c>
      <c r="E132" s="67">
        <f>IF(ISNA(VLOOKUP(CONCATENATE($B$98, $B132), 'Airport Passengers'!$A$8:$M$3879, 13, FALSE)), "", VLOOKUP(CONCATENATE($B$98, $B132), 'Airport Passengers'!$A$8:$M$3879, 13, FALSE))</f>
        <v>31386793</v>
      </c>
      <c r="F132" s="67"/>
      <c r="G132" s="68">
        <f t="shared" si="19"/>
        <v>1.9907340069644675E-2</v>
      </c>
      <c r="H132" s="68">
        <f t="shared" si="20"/>
        <v>9.7142930601876912E-2</v>
      </c>
      <c r="I132" s="68">
        <f t="shared" si="21"/>
        <v>3.8595285235380694E-2</v>
      </c>
      <c r="J132" s="68"/>
      <c r="K132" s="52" t="s">
        <v>185</v>
      </c>
      <c r="O132" s="72">
        <f>G143</f>
        <v>1.6515542639569735E-2</v>
      </c>
      <c r="P132" s="72">
        <f t="shared" ref="P132:Q132" si="23">H143</f>
        <v>6.7614001904656523E-2</v>
      </c>
      <c r="Q132" s="72">
        <f t="shared" si="23"/>
        <v>3.3053536130562118E-2</v>
      </c>
    </row>
    <row r="133" spans="1:17" x14ac:dyDescent="0.25">
      <c r="A133" s="2"/>
      <c r="B133" s="46">
        <v>2015</v>
      </c>
      <c r="C133" s="71">
        <f>IF(ISNA(VLOOKUP(CONCATENATE($B$98, $B133), 'Airport Passengers'!$A$8:$M$3879, 7, FALSE)), "", VLOOKUP(CONCATENATE($B$98, $B133), 'Airport Passengers'!$A$8:$M$3879, 7, FALSE))</f>
        <v>23930897</v>
      </c>
      <c r="D133" s="71">
        <f>IF(ISNA(VLOOKUP(CONCATENATE($B$98, $B133), 'Airport Passengers'!$A$8:$M$3879, 10, FALSE)), "", VLOOKUP(CONCATENATE($B$98, $B133), 'Airport Passengers'!$A$8:$M$3879, 10, FALSE))</f>
        <v>8859316</v>
      </c>
      <c r="E133" s="67">
        <f>IF(ISNA(VLOOKUP(CONCATENATE($B$98, $B133), 'Airport Passengers'!$A$8:$M$3879, 13, FALSE)), "", VLOOKUP(CONCATENATE($B$98, $B133), 'Airport Passengers'!$A$8:$M$3879, 13, FALSE))</f>
        <v>32790213</v>
      </c>
      <c r="F133" s="67"/>
      <c r="G133" s="68">
        <f t="shared" si="19"/>
        <v>2.4249361002352005E-2</v>
      </c>
      <c r="H133" s="68">
        <f t="shared" si="20"/>
        <v>0.10431331214117953</v>
      </c>
      <c r="I133" s="68">
        <f t="shared" si="21"/>
        <v>4.4713711273400888E-2</v>
      </c>
      <c r="J133" s="68"/>
      <c r="K133" s="52" t="s">
        <v>109</v>
      </c>
      <c r="O133" s="72">
        <f>C143/C$48</f>
        <v>0.20387730240120897</v>
      </c>
      <c r="P133" s="72">
        <f t="shared" ref="P133:Q133" si="24">D143/D$48</f>
        <v>0.27370589565606512</v>
      </c>
      <c r="Q133" s="72">
        <f t="shared" si="24"/>
        <v>0.22289777567433047</v>
      </c>
    </row>
    <row r="134" spans="1:17" x14ac:dyDescent="0.25">
      <c r="A134" s="2"/>
      <c r="B134" s="46">
        <v>2016</v>
      </c>
      <c r="C134" s="71">
        <f>IF(ISNA(VLOOKUP(CONCATENATE($B$98, $B134), 'Airport Passengers'!$A$8:$M$3879, 7, FALSE)), "", VLOOKUP(CONCATENATE($B$98, $B134), 'Airport Passengers'!$A$8:$M$3879, 7, FALSE))</f>
        <v>24732603</v>
      </c>
      <c r="D134" s="71">
        <f>IF(ISNA(VLOOKUP(CONCATENATE($B$98, $B134), 'Airport Passengers'!$A$8:$M$3879, 10, FALSE)), "", VLOOKUP(CONCATENATE($B$98, $B134), 'Airport Passengers'!$A$8:$M$3879, 10, FALSE))</f>
        <v>9642586</v>
      </c>
      <c r="E134" s="67">
        <f>IF(ISNA(VLOOKUP(CONCATENATE($B$98, $B134), 'Airport Passengers'!$A$8:$M$3879, 13, FALSE)), "", VLOOKUP(CONCATENATE($B$98, $B134), 'Airport Passengers'!$A$8:$M$3879, 13, FALSE))</f>
        <v>34375189</v>
      </c>
      <c r="F134" s="67"/>
      <c r="G134" s="68">
        <f t="shared" si="19"/>
        <v>3.3500875458199499E-2</v>
      </c>
      <c r="H134" s="68">
        <f t="shared" si="20"/>
        <v>8.8412017361159709E-2</v>
      </c>
      <c r="I134" s="68">
        <f t="shared" si="21"/>
        <v>4.8336861977688279E-2</v>
      </c>
      <c r="J134" s="68"/>
    </row>
    <row r="135" spans="1:17" x14ac:dyDescent="0.25">
      <c r="A135" s="2"/>
      <c r="B135" s="46">
        <v>2017</v>
      </c>
      <c r="C135" s="71">
        <f>IF(ISNA(VLOOKUP(CONCATENATE($B$98, $B135), 'Airport Passengers'!$A$8:$M$3879, 7, FALSE)), "", VLOOKUP(CONCATENATE($B$98, $B135), 'Airport Passengers'!$A$8:$M$3879, 7, FALSE))</f>
        <v>25235738</v>
      </c>
      <c r="D135" s="71">
        <f>IF(ISNA(VLOOKUP(CONCATENATE($B$98, $B135), 'Airport Passengers'!$A$8:$M$3879, 10, FALSE)), "", VLOOKUP(CONCATENATE($B$98, $B135), 'Airport Passengers'!$A$8:$M$3879, 10, FALSE))</f>
        <v>10323782</v>
      </c>
      <c r="E135" s="67">
        <f>IF(ISNA(VLOOKUP(CONCATENATE($B$98, $B135), 'Airport Passengers'!$A$8:$M$3879, 13, FALSE)), "", VLOOKUP(CONCATENATE($B$98, $B135), 'Airport Passengers'!$A$8:$M$3879, 13, FALSE))</f>
        <v>35559520</v>
      </c>
      <c r="F135" s="67"/>
      <c r="G135" s="68">
        <f t="shared" si="19"/>
        <v>2.0342986138579915E-2</v>
      </c>
      <c r="H135" s="68">
        <f t="shared" si="20"/>
        <v>7.064453456780162E-2</v>
      </c>
      <c r="I135" s="68">
        <f t="shared" si="21"/>
        <v>3.4453076025269272E-2</v>
      </c>
      <c r="J135" s="68"/>
      <c r="K135" s="74" t="s">
        <v>100</v>
      </c>
      <c r="L135" s="74"/>
      <c r="M135" s="74"/>
      <c r="N135" s="74"/>
      <c r="O135" s="67"/>
      <c r="P135" s="67"/>
      <c r="Q135" s="67"/>
    </row>
    <row r="136" spans="1:17" x14ac:dyDescent="0.25">
      <c r="A136" s="2"/>
      <c r="B136" s="46">
        <v>2018</v>
      </c>
      <c r="C136" s="71">
        <f>IF(ISNA(VLOOKUP(CONCATENATE($B$98, $B136), 'Airport Passengers'!$A$8:$M$3879, 7, FALSE)), "", VLOOKUP(CONCATENATE($B$98, $B136), 'Airport Passengers'!$A$8:$M$3879, 7, FALSE))</f>
        <v>25692745</v>
      </c>
      <c r="D136" s="71">
        <f>IF(ISNA(VLOOKUP(CONCATENATE($B$98, $B136), 'Airport Passengers'!$A$8:$M$3879, 10, FALSE)), "", VLOOKUP(CONCATENATE($B$98, $B136), 'Airport Passengers'!$A$8:$M$3879, 10, FALSE))</f>
        <v>11223884</v>
      </c>
      <c r="E136" s="67">
        <f>IF(ISNA(VLOOKUP(CONCATENATE($B$98, $B136), 'Airport Passengers'!$A$8:$M$3879, 13, FALSE)), "", VLOOKUP(CONCATENATE($B$98, $B136), 'Airport Passengers'!$A$8:$M$3879, 13, FALSE))</f>
        <v>36916629</v>
      </c>
      <c r="F136" s="67"/>
      <c r="G136" s="68">
        <f t="shared" si="19"/>
        <v>1.810951595709228E-2</v>
      </c>
      <c r="H136" s="68">
        <f t="shared" si="20"/>
        <v>8.7187234290689211E-2</v>
      </c>
      <c r="I136" s="68">
        <f t="shared" si="21"/>
        <v>3.8164435290465114E-2</v>
      </c>
      <c r="J136" s="68"/>
      <c r="K136" s="49" t="s">
        <v>181</v>
      </c>
      <c r="O136" s="72">
        <f>IF(C138=0,"..",(C143/C138)^(1/5)-1)</f>
        <v>0.30456506243101411</v>
      </c>
      <c r="P136" s="72">
        <f t="shared" ref="P136:Q136" si="25">IF(D138=0,"..",(D143/D138)^(1/5)-1)</f>
        <v>0.38201344367451795</v>
      </c>
      <c r="Q136" s="72">
        <f t="shared" si="25"/>
        <v>0.32759815894589495</v>
      </c>
    </row>
    <row r="137" spans="1:17" x14ac:dyDescent="0.25">
      <c r="A137" s="2"/>
      <c r="B137" s="46">
        <v>2019</v>
      </c>
      <c r="C137" s="71">
        <f>IF(ISNA(VLOOKUP(CONCATENATE($B$98, $B137), 'Airport Passengers'!$A$8:$M$3879, 7, FALSE)), "", VLOOKUP(CONCATENATE($B$98, $B137), 'Airport Passengers'!$A$8:$M$3879, 7, FALSE))</f>
        <v>25815647</v>
      </c>
      <c r="D137" s="71">
        <f>IF(ISNA(VLOOKUP(CONCATENATE($B$98, $B137), 'Airport Passengers'!$A$8:$M$3879, 10, FALSE)), "", VLOOKUP(CONCATENATE($B$98, $B137), 'Airport Passengers'!$A$8:$M$3879, 10, FALSE))</f>
        <v>11318644</v>
      </c>
      <c r="E137" s="67">
        <f>IF(ISNA(VLOOKUP(CONCATENATE($B$98, $B137), 'Airport Passengers'!$A$8:$M$3879, 13, FALSE)), "", VLOOKUP(CONCATENATE($B$98, $B137), 'Airport Passengers'!$A$8:$M$3879, 13, FALSE))</f>
        <v>37134291</v>
      </c>
      <c r="F137" s="67"/>
      <c r="G137" s="68">
        <f t="shared" si="19"/>
        <v>4.7835293581904156E-3</v>
      </c>
      <c r="H137" s="68">
        <f t="shared" si="20"/>
        <v>8.4427102061995652E-3</v>
      </c>
      <c r="I137" s="68">
        <f t="shared" si="21"/>
        <v>5.8960421332077744E-3</v>
      </c>
      <c r="J137" s="68"/>
      <c r="K137" s="49" t="s">
        <v>182</v>
      </c>
      <c r="O137" s="72">
        <f>IF(C133=0,"..",(C143/C133)^(1/10)-1)</f>
        <v>2.0283132951712801E-3</v>
      </c>
      <c r="P137" s="72">
        <f t="shared" ref="P137:Q137" si="26">IF(D133=0,"..",(D143/D133)^(1/10)-1)</f>
        <v>3.3132963089818723E-2</v>
      </c>
      <c r="Q137" s="72">
        <f t="shared" si="26"/>
        <v>1.1312020853976756E-2</v>
      </c>
    </row>
    <row r="138" spans="1:17" x14ac:dyDescent="0.25">
      <c r="A138" s="2"/>
      <c r="B138" s="46">
        <v>2020</v>
      </c>
      <c r="C138" s="71">
        <f>IF(ISNA(VLOOKUP(CONCATENATE($B$98, $B138), 'Airport Passengers'!$A$8:$M$3879, 7, FALSE)), "", VLOOKUP(CONCATENATE($B$98, $B138), 'Airport Passengers'!$A$8:$M$3879, 7, FALSE))</f>
        <v>6462941</v>
      </c>
      <c r="D138" s="71">
        <f>IF(ISNA(VLOOKUP(CONCATENATE($B$98, $B138), 'Airport Passengers'!$A$8:$M$3879, 10, FALSE)), "", VLOOKUP(CONCATENATE($B$98, $B138), 'Airport Passengers'!$A$8:$M$3879, 10, FALSE))</f>
        <v>2434451</v>
      </c>
      <c r="E138" s="67">
        <f>IF(ISNA(VLOOKUP(CONCATENATE($B$98, $B138), 'Airport Passengers'!$A$8:$M$3879, 13, FALSE)), "", VLOOKUP(CONCATENATE($B$98, $B138), 'Airport Passengers'!$A$8:$M$3879, 13, FALSE))</f>
        <v>8897392</v>
      </c>
      <c r="F138" s="67"/>
      <c r="G138" s="68">
        <f t="shared" si="19"/>
        <v>-0.7496502411889967</v>
      </c>
      <c r="H138" s="68">
        <f t="shared" si="20"/>
        <v>-0.78491672677398461</v>
      </c>
      <c r="I138" s="68">
        <f t="shared" si="21"/>
        <v>-0.76039957245985923</v>
      </c>
      <c r="J138" s="68"/>
      <c r="K138" s="49" t="s">
        <v>183</v>
      </c>
      <c r="O138" s="72">
        <f>IF(C123=0,"..",(C143/C123)^(1/20)-1)</f>
        <v>1.9781201348629152E-2</v>
      </c>
      <c r="P138" s="72">
        <f t="shared" ref="P138:Q138" si="27">IF(D123=0,"..",(D143/D123)^(1/20)-1)</f>
        <v>5.4772161958290377E-2</v>
      </c>
      <c r="Q138" s="72">
        <f t="shared" si="27"/>
        <v>2.8963763793794506E-2</v>
      </c>
    </row>
    <row r="139" spans="1:17" x14ac:dyDescent="0.25">
      <c r="A139" s="2"/>
      <c r="B139" s="46">
        <v>2021</v>
      </c>
      <c r="C139" s="71">
        <f>IF(ISNA(VLOOKUP(CONCATENATE($B$98, $B139), 'Airport Passengers'!$A$8:$M$3879, 7, FALSE)), "", VLOOKUP(CONCATENATE($B$98, $B139), 'Airport Passengers'!$A$8:$M$3879, 7, FALSE))</f>
        <v>6763686</v>
      </c>
      <c r="D139" s="71">
        <f>IF(ISNA(VLOOKUP(CONCATENATE($B$98, $B139), 'Airport Passengers'!$A$8:$M$3879, 10, FALSE)), "", VLOOKUP(CONCATENATE($B$98, $B139), 'Airport Passengers'!$A$8:$M$3879, 10, FALSE))</f>
        <v>396590</v>
      </c>
      <c r="E139" s="67">
        <f>IF(ISNA(VLOOKUP(CONCATENATE($B$98, $B139), 'Airport Passengers'!$A$8:$M$3879, 13, FALSE)), "", VLOOKUP(CONCATENATE($B$98, $B139), 'Airport Passengers'!$A$8:$M$3879, 13, FALSE))</f>
        <v>7160276</v>
      </c>
      <c r="F139" s="67"/>
      <c r="G139" s="68">
        <f t="shared" si="19"/>
        <v>4.6533768449998229E-2</v>
      </c>
      <c r="H139" s="68">
        <f t="shared" si="20"/>
        <v>-0.83709263402713796</v>
      </c>
      <c r="I139" s="68">
        <f t="shared" si="21"/>
        <v>-0.19523878457867205</v>
      </c>
      <c r="J139" s="68"/>
    </row>
    <row r="140" spans="1:17" x14ac:dyDescent="0.25">
      <c r="A140" s="2"/>
      <c r="B140" s="46">
        <v>2022</v>
      </c>
      <c r="C140" s="71">
        <f>IF(ISNA(VLOOKUP(CONCATENATE($B$98, $B140), 'Airport Passengers'!$A$8:$M$3879, 7, FALSE)), "", VLOOKUP(CONCATENATE($B$98, $B140), 'Airport Passengers'!$A$8:$M$3879, 7, FALSE))</f>
        <v>20309831</v>
      </c>
      <c r="D140" s="71">
        <f>IF(ISNA(VLOOKUP(CONCATENATE($B$98, $B140), 'Airport Passengers'!$A$8:$M$3879, 10, FALSE)), "", VLOOKUP(CONCATENATE($B$98, $B140), 'Airport Passengers'!$A$8:$M$3879, 10, FALSE))</f>
        <v>5407527</v>
      </c>
      <c r="E140" s="67">
        <f>IF(ISNA(VLOOKUP(CONCATENATE($B$98, $B140), 'Airport Passengers'!$A$8:$M$3879, 13, FALSE)), "", VLOOKUP(CONCATENATE($B$98, $B140), 'Airport Passengers'!$A$8:$M$3879, 13, FALSE))</f>
        <v>25717358</v>
      </c>
      <c r="F140" s="67"/>
      <c r="G140" s="68">
        <f t="shared" si="19"/>
        <v>2.0027755575879778</v>
      </c>
      <c r="H140" s="68">
        <f t="shared" si="20"/>
        <v>12.635056355430041</v>
      </c>
      <c r="I140" s="68">
        <f t="shared" si="21"/>
        <v>2.5916713266360123</v>
      </c>
      <c r="J140" s="68"/>
    </row>
    <row r="141" spans="1:17" x14ac:dyDescent="0.25">
      <c r="A141" s="2"/>
      <c r="B141" s="46">
        <v>2023</v>
      </c>
      <c r="C141" s="71">
        <f>IF(ISNA(VLOOKUP(CONCATENATE($B$98, $B141), 'Airport Passengers'!$A$8:$M$3879, 7, FALSE)), "", VLOOKUP(CONCATENATE($B$98, $B141), 'Airport Passengers'!$A$8:$M$3879, 7, FALSE))</f>
        <v>23230603</v>
      </c>
      <c r="D141" s="71">
        <f>IF(ISNA(VLOOKUP(CONCATENATE($B$98, $B141), 'Airport Passengers'!$A$8:$M$3879, 10, FALSE)), "", VLOOKUP(CONCATENATE($B$98, $B141), 'Airport Passengers'!$A$8:$M$3879, 10, FALSE))</f>
        <v>10001959</v>
      </c>
      <c r="E141" s="67">
        <f>IF(ISNA(VLOOKUP(CONCATENATE($B$98, $B141), 'Airport Passengers'!$A$8:$M$3879, 13, FALSE)), "", VLOOKUP(CONCATENATE($B$98, $B141), 'Airport Passengers'!$A$8:$M$3879, 13, FALSE))</f>
        <v>33232562</v>
      </c>
      <c r="F141" s="67"/>
      <c r="G141" s="68">
        <f t="shared" si="19"/>
        <v>0.1438107485975634</v>
      </c>
      <c r="H141" s="68">
        <f t="shared" si="20"/>
        <v>0.84963644194471888</v>
      </c>
      <c r="I141" s="68">
        <f t="shared" si="21"/>
        <v>0.2922230191763866</v>
      </c>
      <c r="J141" s="68"/>
    </row>
    <row r="142" spans="1:17" x14ac:dyDescent="0.25">
      <c r="A142" s="2"/>
      <c r="B142" s="46">
        <v>2024</v>
      </c>
      <c r="C142" s="71">
        <f>IF(ISNA(VLOOKUP(CONCATENATE($B$98, $B142), 'Airport Passengers'!$A$8:$M$3879, 7, FALSE)), "", VLOOKUP(CONCATENATE($B$98, $B142), 'Airport Passengers'!$A$8:$M$3879, 7, FALSE))</f>
        <v>24023976</v>
      </c>
      <c r="D142" s="71">
        <f>IF(ISNA(VLOOKUP(CONCATENATE($B$98, $B142), 'Airport Passengers'!$A$8:$M$3879, 10, FALSE)), "", VLOOKUP(CONCATENATE($B$98, $B142), 'Airport Passengers'!$A$8:$M$3879, 10, FALSE))</f>
        <v>11496036</v>
      </c>
      <c r="E142" s="67">
        <f>IF(ISNA(VLOOKUP(CONCATENATE($B$98, $B142), 'Airport Passengers'!$A$8:$M$3879, 13, FALSE)), "", VLOOKUP(CONCATENATE($B$98, $B142), 'Airport Passengers'!$A$8:$M$3879, 13, FALSE))</f>
        <v>35520012</v>
      </c>
      <c r="F142" s="67"/>
      <c r="G142" s="68">
        <f t="shared" si="19"/>
        <v>3.4152062260286574E-2</v>
      </c>
      <c r="H142" s="68">
        <f t="shared" si="20"/>
        <v>0.1493784367642379</v>
      </c>
      <c r="I142" s="68">
        <f t="shared" si="21"/>
        <v>6.883158752551187E-2</v>
      </c>
      <c r="J142" s="68"/>
    </row>
    <row r="143" spans="1:17" x14ac:dyDescent="0.25">
      <c r="A143" s="2"/>
      <c r="B143" s="46">
        <v>2025</v>
      </c>
      <c r="C143" s="71">
        <f>IF(ISNA(VLOOKUP(CONCATENATE($B$98, $B143), 'Airport Passengers'!$A$8:$M$3879, 7, FALSE)), "", VLOOKUP(CONCATENATE($B$98, $B143), 'Airport Passengers'!$A$8:$M$3879, 7, FALSE))</f>
        <v>24420745</v>
      </c>
      <c r="D143" s="71">
        <f>IF(ISNA(VLOOKUP(CONCATENATE($B$98, $B143), 'Airport Passengers'!$A$8:$M$3879, 10, FALSE)), "", VLOOKUP(CONCATENATE($B$98, $B143), 'Airport Passengers'!$A$8:$M$3879, 10, FALSE))</f>
        <v>12273329</v>
      </c>
      <c r="E143" s="67">
        <f>IF(ISNA(VLOOKUP(CONCATENATE($B$98, $B143), 'Airport Passengers'!$A$8:$M$3879, 13, FALSE)), "", VLOOKUP(CONCATENATE($B$98, $B143), 'Airport Passengers'!$A$8:$M$3879, 13, FALSE))</f>
        <v>36694074</v>
      </c>
      <c r="F143" s="67"/>
      <c r="G143" s="68">
        <f t="shared" si="19"/>
        <v>1.6515542639569735E-2</v>
      </c>
      <c r="H143" s="68">
        <f t="shared" si="20"/>
        <v>6.7614001904656523E-2</v>
      </c>
      <c r="I143" s="68">
        <f t="shared" si="21"/>
        <v>3.3053536130562118E-2</v>
      </c>
      <c r="J143" s="68"/>
    </row>
    <row r="144" spans="1:17" ht="15" customHeight="1" x14ac:dyDescent="0.25">
      <c r="A144" s="2"/>
      <c r="F144" s="67"/>
      <c r="G144" s="67"/>
      <c r="H144" s="67"/>
      <c r="I144" s="68"/>
      <c r="J144" s="68"/>
    </row>
    <row r="145" spans="1:21" x14ac:dyDescent="0.25">
      <c r="A145" s="2"/>
      <c r="F145" s="72"/>
      <c r="G145" s="72"/>
      <c r="H145" s="72"/>
      <c r="I145" s="52"/>
      <c r="J145" s="68"/>
    </row>
    <row r="146" spans="1:21" s="36" customFormat="1" ht="18" x14ac:dyDescent="0.4">
      <c r="A146" s="35">
        <v>3</v>
      </c>
      <c r="B146" s="54" t="s">
        <v>20</v>
      </c>
      <c r="C146" s="54"/>
      <c r="D146"/>
      <c r="E146"/>
      <c r="F146" s="55"/>
      <c r="G146" s="55"/>
      <c r="H146" s="55"/>
      <c r="I146" s="56"/>
      <c r="J146" s="57"/>
      <c r="K146" s="52"/>
      <c r="L146" s="52"/>
      <c r="M146" s="52"/>
      <c r="N146" s="52"/>
      <c r="O146" s="52"/>
      <c r="P146" s="52"/>
      <c r="Q146" s="52"/>
      <c r="R146" s="10"/>
      <c r="S146" s="37"/>
      <c r="T146" s="37"/>
      <c r="U146" s="37"/>
    </row>
    <row r="147" spans="1:21" ht="18.5" thickBot="1" x14ac:dyDescent="0.45">
      <c r="A147" s="1"/>
      <c r="B147" s="58"/>
      <c r="C147" s="58"/>
      <c r="D147" s="58"/>
      <c r="E147" s="59"/>
      <c r="F147" s="59"/>
      <c r="G147" s="59"/>
      <c r="H147" s="59"/>
      <c r="I147" s="60"/>
      <c r="J147" s="61"/>
      <c r="K147" s="123" t="str">
        <f>CONCATENATE(B146," - PASSENGER MOVEMENTS (millions) - ",UPPER($B$6))</f>
        <v>BRISBANE - PASSENGER MOVEMENTS (millions) - CALENDAR YEARS</v>
      </c>
      <c r="L147" s="123"/>
      <c r="M147" s="123"/>
      <c r="N147" s="123"/>
      <c r="O147" s="123"/>
      <c r="P147" s="123"/>
      <c r="Q147" s="123"/>
      <c r="R147" s="105"/>
    </row>
    <row r="148" spans="1:21" ht="20.149999999999999" customHeight="1" x14ac:dyDescent="0.25">
      <c r="A148" s="1"/>
      <c r="B148" s="62"/>
      <c r="C148" s="122" t="s">
        <v>104</v>
      </c>
      <c r="D148" s="122"/>
      <c r="E148" s="122"/>
      <c r="F148" s="63"/>
      <c r="G148" s="122" t="s">
        <v>108</v>
      </c>
      <c r="H148" s="122"/>
      <c r="I148" s="122"/>
      <c r="J148" s="64"/>
    </row>
    <row r="149" spans="1:21" ht="40" customHeight="1" x14ac:dyDescent="0.3">
      <c r="A149" s="1"/>
      <c r="B149" s="65" t="str">
        <f>B6</f>
        <v>Calendar Years</v>
      </c>
      <c r="C149" s="65" t="s">
        <v>140</v>
      </c>
      <c r="D149" s="65" t="s">
        <v>106</v>
      </c>
      <c r="E149" s="65" t="s">
        <v>107</v>
      </c>
      <c r="F149" s="65"/>
      <c r="G149" s="65" t="s">
        <v>105</v>
      </c>
      <c r="H149" s="65" t="s">
        <v>106</v>
      </c>
      <c r="I149" s="65" t="s">
        <v>107</v>
      </c>
      <c r="J149" s="66"/>
    </row>
    <row r="150" spans="1:21" ht="12.75" customHeight="1" x14ac:dyDescent="0.3">
      <c r="A150" s="1"/>
      <c r="B150" s="70"/>
      <c r="C150" s="113" t="str">
        <f>C149</f>
        <v>Domestic (including Regional) Airlines</v>
      </c>
      <c r="D150" s="113" t="str">
        <f>D149</f>
        <v>International Airlines</v>
      </c>
      <c r="E150" s="70"/>
      <c r="F150" s="70"/>
      <c r="G150" s="70"/>
      <c r="H150" s="70"/>
      <c r="I150" s="70"/>
      <c r="J150" s="66"/>
      <c r="L150" s="67"/>
      <c r="M150" s="68"/>
      <c r="N150" s="69"/>
      <c r="O150" s="68"/>
      <c r="P150" s="68"/>
      <c r="Q150" s="69"/>
    </row>
    <row r="151" spans="1:21" x14ac:dyDescent="0.25">
      <c r="A151" s="1"/>
      <c r="B151" s="46">
        <v>1985</v>
      </c>
      <c r="C151" s="71">
        <f>IF(ISNA(VLOOKUP(CONCATENATE($B$146, $B151), 'Airport Passengers'!$A$8:$M$3879, 7, FALSE)), "", VLOOKUP(CONCATENATE($B$146, $B151), 'Airport Passengers'!$A$8:$M$3879, 7, FALSE))</f>
        <v>2824360</v>
      </c>
      <c r="D151" s="71">
        <f>IF(ISNA(VLOOKUP(CONCATENATE($B$146, $B151), 'Airport Passengers'!$A$8:$M$3879, 10, FALSE)), "", VLOOKUP(CONCATENATE($B$146, $B151), 'Airport Passengers'!$A$8:$M$3879, 10, FALSE))</f>
        <v>492466</v>
      </c>
      <c r="E151" s="67">
        <f>IF(ISNA(VLOOKUP(CONCATENATE($B$146, $B151), 'Airport Passengers'!$A$8:$M$3879, 13, FALSE)), "", VLOOKUP(CONCATENATE($B$146, $B151), 'Airport Passengers'!$A$8:$M$3879, 13, FALSE))</f>
        <v>3316826</v>
      </c>
      <c r="F151" s="67"/>
      <c r="G151" s="67"/>
      <c r="H151" s="67"/>
      <c r="I151" s="68" t="str">
        <f>IF(AND(ISNUMBER(E149),ISNUMBER(E151)), IF(OR(E149=0, E151=0), "--", (E151-E149)/E149), " ")</f>
        <v xml:space="preserve"> </v>
      </c>
      <c r="J151" s="68"/>
      <c r="L151" s="67"/>
      <c r="M151" s="68"/>
      <c r="N151" s="69"/>
      <c r="O151" s="68"/>
      <c r="P151" s="68"/>
      <c r="Q151" s="69"/>
    </row>
    <row r="152" spans="1:21" x14ac:dyDescent="0.25">
      <c r="A152" s="1"/>
      <c r="B152" s="46">
        <v>1986</v>
      </c>
      <c r="C152" s="71">
        <f>IF(ISNA(VLOOKUP(CONCATENATE($B$146, $B152), 'Airport Passengers'!$A$8:$M$3879, 7, FALSE)), "", VLOOKUP(CONCATENATE($B$146, $B152), 'Airport Passengers'!$A$8:$M$3879, 7, FALSE))</f>
        <v>3018951</v>
      </c>
      <c r="D152" s="71">
        <f>IF(ISNA(VLOOKUP(CONCATENATE($B$146, $B152), 'Airport Passengers'!$A$8:$M$3879, 10, FALSE)), "", VLOOKUP(CONCATENATE($B$146, $B152), 'Airport Passengers'!$A$8:$M$3879, 10, FALSE))</f>
        <v>576663</v>
      </c>
      <c r="E152" s="67">
        <f>IF(ISNA(VLOOKUP(CONCATENATE($B$146, $B152), 'Airport Passengers'!$A$8:$M$3879, 13, FALSE)), "", VLOOKUP(CONCATENATE($B$146, $B152), 'Airport Passengers'!$A$8:$M$3879, 13, FALSE))</f>
        <v>3595614</v>
      </c>
      <c r="F152" s="67"/>
      <c r="G152" s="68">
        <f t="shared" ref="G152:G153" si="28">IF(AND(ISNUMBER(C151),ISNUMBER(C152)), IF(OR(C151=0, C152=0), "..", (C152-C151)/C151), " ")</f>
        <v>6.88973785211517E-2</v>
      </c>
      <c r="H152" s="68">
        <f t="shared" ref="H152:H153" si="29">IF(AND(ISNUMBER(D151),ISNUMBER(D152)), IF(OR(D151=0, D152=0), "..", (D152-D151)/D151), " ")</f>
        <v>0.17097017865192723</v>
      </c>
      <c r="I152" s="68">
        <f>IF(AND(ISNUMBER(E151),ISNUMBER(E152)), IF(OR(E151=0, E152=0), "..", (E152-E151)/E151), " ")</f>
        <v>8.4052645511100074E-2</v>
      </c>
      <c r="J152" s="52"/>
      <c r="L152" s="67"/>
      <c r="M152" s="68"/>
      <c r="N152" s="69"/>
      <c r="O152" s="68"/>
      <c r="P152" s="68"/>
      <c r="Q152" s="69"/>
    </row>
    <row r="153" spans="1:21" x14ac:dyDescent="0.25">
      <c r="A153" s="1"/>
      <c r="B153" s="46">
        <v>1987</v>
      </c>
      <c r="C153" s="71">
        <f>IF(ISNA(VLOOKUP(CONCATENATE($B$146, $B153), 'Airport Passengers'!$A$8:$M$3879, 7, FALSE)), "", VLOOKUP(CONCATENATE($B$146, $B153), 'Airport Passengers'!$A$8:$M$3879, 7, FALSE))</f>
        <v>3271701</v>
      </c>
      <c r="D153" s="71">
        <f>IF(ISNA(VLOOKUP(CONCATENATE($B$146, $B153), 'Airport Passengers'!$A$8:$M$3879, 10, FALSE)), "", VLOOKUP(CONCATENATE($B$146, $B153), 'Airport Passengers'!$A$8:$M$3879, 10, FALSE))</f>
        <v>697453</v>
      </c>
      <c r="E153" s="67">
        <f>IF(ISNA(VLOOKUP(CONCATENATE($B$146, $B153), 'Airport Passengers'!$A$8:$M$3879, 13, FALSE)), "", VLOOKUP(CONCATENATE($B$146, $B153), 'Airport Passengers'!$A$8:$M$3879, 13, FALSE))</f>
        <v>3969154</v>
      </c>
      <c r="F153" s="67"/>
      <c r="G153" s="68">
        <f t="shared" si="28"/>
        <v>8.3721133599054767E-2</v>
      </c>
      <c r="H153" s="68">
        <f t="shared" si="29"/>
        <v>0.20946375959615929</v>
      </c>
      <c r="I153" s="68">
        <f t="shared" ref="I153:I154" si="30">IF(AND(ISNUMBER(E152),ISNUMBER(E153)), IF(OR(E152=0, E153=0), "..", (E153-E152)/E152), " ")</f>
        <v>0.10388768093571779</v>
      </c>
      <c r="J153" s="52"/>
      <c r="L153" s="67"/>
      <c r="M153" s="68"/>
      <c r="N153" s="69"/>
      <c r="O153" s="68"/>
      <c r="P153" s="68"/>
      <c r="Q153" s="69"/>
    </row>
    <row r="154" spans="1:21" x14ac:dyDescent="0.25">
      <c r="A154" s="1"/>
      <c r="B154" s="46">
        <v>1988</v>
      </c>
      <c r="C154" s="71">
        <f>IF(ISNA(VLOOKUP(CONCATENATE($B$146, $B154), 'Airport Passengers'!$A$8:$M$3879, 7, FALSE)), "", VLOOKUP(CONCATENATE($B$146, $B154), 'Airport Passengers'!$A$8:$M$3879, 7, FALSE))</f>
        <v>3941211</v>
      </c>
      <c r="D154" s="71">
        <f>IF(ISNA(VLOOKUP(CONCATENATE($B$146, $B154), 'Airport Passengers'!$A$8:$M$3879, 10, FALSE)), "", VLOOKUP(CONCATENATE($B$146, $B154), 'Airport Passengers'!$A$8:$M$3879, 10, FALSE))</f>
        <v>958795</v>
      </c>
      <c r="E154" s="67">
        <f>IF(ISNA(VLOOKUP(CONCATENATE($B$146, $B154), 'Airport Passengers'!$A$8:$M$3879, 13, FALSE)), "", VLOOKUP(CONCATENATE($B$146, $B154), 'Airport Passengers'!$A$8:$M$3879, 13, FALSE))</f>
        <v>4900006</v>
      </c>
      <c r="F154" s="67"/>
      <c r="G154" s="68">
        <f t="shared" ref="G154:G191" si="31">IF(AND(ISNUMBER(C153),ISNUMBER(C154)), IF(OR(C153=0, C154=0), "..", (C154-C153)/C153), " ")</f>
        <v>0.20463667064930444</v>
      </c>
      <c r="H154" s="68">
        <f t="shared" ref="H154:H191" si="32">IF(AND(ISNUMBER(D153),ISNUMBER(D154)), IF(OR(D153=0, D154=0), "..", (D154-D153)/D153), " ")</f>
        <v>0.37470912018444252</v>
      </c>
      <c r="I154" s="68">
        <f t="shared" si="30"/>
        <v>0.23452151264476007</v>
      </c>
      <c r="J154" s="52"/>
      <c r="L154" s="67"/>
      <c r="M154" s="68"/>
      <c r="N154" s="69"/>
      <c r="O154" s="68"/>
      <c r="P154" s="68"/>
      <c r="Q154" s="69"/>
    </row>
    <row r="155" spans="1:21" x14ac:dyDescent="0.25">
      <c r="A155" s="1"/>
      <c r="B155" s="46">
        <v>1989</v>
      </c>
      <c r="C155" s="71">
        <f>IF(ISNA(VLOOKUP(CONCATENATE($B$146, $B155), 'Airport Passengers'!$A$8:$M$3879, 7, FALSE)), "", VLOOKUP(CONCATENATE($B$146, $B155), 'Airport Passengers'!$A$8:$M$3879, 7, FALSE))</f>
        <v>2905041</v>
      </c>
      <c r="D155" s="71">
        <f>IF(ISNA(VLOOKUP(CONCATENATE($B$146, $B155), 'Airport Passengers'!$A$8:$M$3879, 10, FALSE)), "", VLOOKUP(CONCATENATE($B$146, $B155), 'Airport Passengers'!$A$8:$M$3879, 10, FALSE))</f>
        <v>946067</v>
      </c>
      <c r="E155" s="67">
        <f>IF(ISNA(VLOOKUP(CONCATENATE($B$146, $B155), 'Airport Passengers'!$A$8:$M$3879, 13, FALSE)), "", VLOOKUP(CONCATENATE($B$146, $B155), 'Airport Passengers'!$A$8:$M$3879, 13, FALSE))</f>
        <v>3851108</v>
      </c>
      <c r="F155" s="67"/>
      <c r="G155" s="68">
        <f t="shared" si="31"/>
        <v>-0.26290650259526832</v>
      </c>
      <c r="H155" s="68">
        <f t="shared" si="32"/>
        <v>-1.3274996219212657E-2</v>
      </c>
      <c r="I155" s="68">
        <f t="shared" ref="I155:I191" si="33">IF(AND(ISNUMBER(E154),ISNUMBER(E155)), IF(OR(E154=0, E155=0), "..", (E155-E154)/E154), " ")</f>
        <v>-0.21406055421156628</v>
      </c>
      <c r="J155" s="52"/>
      <c r="L155" s="67"/>
      <c r="M155" s="68"/>
      <c r="N155" s="69"/>
      <c r="O155" s="68"/>
      <c r="P155" s="68"/>
      <c r="Q155" s="69"/>
    </row>
    <row r="156" spans="1:21" x14ac:dyDescent="0.25">
      <c r="A156" s="1"/>
      <c r="B156" s="46">
        <v>1990</v>
      </c>
      <c r="C156" s="71">
        <f>IF(ISNA(VLOOKUP(CONCATENATE($B$146, $B156), 'Airport Passengers'!$A$8:$M$3879, 7, FALSE)), "", VLOOKUP(CONCATENATE($B$146, $B156), 'Airport Passengers'!$A$8:$M$3879, 7, FALSE))</f>
        <v>3766974</v>
      </c>
      <c r="D156" s="71">
        <f>IF(ISNA(VLOOKUP(CONCATENATE($B$146, $B156), 'Airport Passengers'!$A$8:$M$3879, 10, FALSE)), "", VLOOKUP(CONCATENATE($B$146, $B156), 'Airport Passengers'!$A$8:$M$3879, 10, FALSE))</f>
        <v>1062737</v>
      </c>
      <c r="E156" s="67">
        <f>IF(ISNA(VLOOKUP(CONCATENATE($B$146, $B156), 'Airport Passengers'!$A$8:$M$3879, 13, FALSE)), "", VLOOKUP(CONCATENATE($B$146, $B156), 'Airport Passengers'!$A$8:$M$3879, 13, FALSE))</f>
        <v>4829711</v>
      </c>
      <c r="F156" s="67"/>
      <c r="G156" s="68">
        <f t="shared" si="31"/>
        <v>0.29670252502460376</v>
      </c>
      <c r="H156" s="68">
        <f t="shared" si="32"/>
        <v>0.12332107556864366</v>
      </c>
      <c r="I156" s="68">
        <f t="shared" si="33"/>
        <v>0.2541094666781612</v>
      </c>
      <c r="J156" s="52"/>
      <c r="L156" s="67"/>
      <c r="M156" s="68"/>
      <c r="N156" s="69"/>
      <c r="O156" s="68"/>
      <c r="P156" s="68"/>
      <c r="Q156" s="69"/>
    </row>
    <row r="157" spans="1:21" x14ac:dyDescent="0.25">
      <c r="A157" s="1"/>
      <c r="B157" s="46">
        <v>1991</v>
      </c>
      <c r="C157" s="71">
        <f>IF(ISNA(VLOOKUP(CONCATENATE($B$146, $B157), 'Airport Passengers'!$A$8:$M$3879, 7, FALSE)), "", VLOOKUP(CONCATENATE($B$146, $B157), 'Airport Passengers'!$A$8:$M$3879, 7, FALSE))</f>
        <v>5013256</v>
      </c>
      <c r="D157" s="71">
        <f>IF(ISNA(VLOOKUP(CONCATENATE($B$146, $B157), 'Airport Passengers'!$A$8:$M$3879, 10, FALSE)), "", VLOOKUP(CONCATENATE($B$146, $B157), 'Airport Passengers'!$A$8:$M$3879, 10, FALSE))</f>
        <v>1202170</v>
      </c>
      <c r="E157" s="67">
        <f>IF(ISNA(VLOOKUP(CONCATENATE($B$146, $B157), 'Airport Passengers'!$A$8:$M$3879, 13, FALSE)), "", VLOOKUP(CONCATENATE($B$146, $B157), 'Airport Passengers'!$A$8:$M$3879, 13, FALSE))</f>
        <v>6215426</v>
      </c>
      <c r="F157" s="67"/>
      <c r="G157" s="68">
        <f t="shared" si="31"/>
        <v>0.33084433287832621</v>
      </c>
      <c r="H157" s="68">
        <f t="shared" si="32"/>
        <v>0.13120179310591426</v>
      </c>
      <c r="I157" s="68">
        <f t="shared" si="33"/>
        <v>0.28691468288682281</v>
      </c>
      <c r="J157" s="52"/>
      <c r="L157" s="67"/>
      <c r="M157" s="68"/>
      <c r="N157" s="69"/>
      <c r="O157" s="68"/>
      <c r="P157" s="68"/>
      <c r="Q157" s="69"/>
    </row>
    <row r="158" spans="1:21" x14ac:dyDescent="0.25">
      <c r="A158" s="1"/>
      <c r="B158" s="46">
        <v>1992</v>
      </c>
      <c r="C158" s="71">
        <f>IF(ISNA(VLOOKUP(CONCATENATE($B$146, $B158), 'Airport Passengers'!$A$8:$M$3879, 7, FALSE)), "", VLOOKUP(CONCATENATE($B$146, $B158), 'Airport Passengers'!$A$8:$M$3879, 7, FALSE))</f>
        <v>5225948</v>
      </c>
      <c r="D158" s="71">
        <f>IF(ISNA(VLOOKUP(CONCATENATE($B$146, $B158), 'Airport Passengers'!$A$8:$M$3879, 10, FALSE)), "", VLOOKUP(CONCATENATE($B$146, $B158), 'Airport Passengers'!$A$8:$M$3879, 10, FALSE))</f>
        <v>1312939</v>
      </c>
      <c r="E158" s="67">
        <f>IF(ISNA(VLOOKUP(CONCATENATE($B$146, $B158), 'Airport Passengers'!$A$8:$M$3879, 13, FALSE)), "", VLOOKUP(CONCATENATE($B$146, $B158), 'Airport Passengers'!$A$8:$M$3879, 13, FALSE))</f>
        <v>6538887</v>
      </c>
      <c r="F158" s="67"/>
      <c r="G158" s="68">
        <f t="shared" si="31"/>
        <v>4.2425920399835955E-2</v>
      </c>
      <c r="H158" s="68">
        <f t="shared" si="32"/>
        <v>9.2140878577904956E-2</v>
      </c>
      <c r="I158" s="68">
        <f t="shared" si="33"/>
        <v>5.204164605933688E-2</v>
      </c>
      <c r="J158" s="52"/>
      <c r="L158" s="67"/>
      <c r="M158" s="68"/>
      <c r="N158" s="69"/>
      <c r="O158" s="68"/>
      <c r="P158" s="68"/>
      <c r="Q158" s="69"/>
    </row>
    <row r="159" spans="1:21" x14ac:dyDescent="0.25">
      <c r="A159" s="1"/>
      <c r="B159" s="46">
        <v>1993</v>
      </c>
      <c r="C159" s="71">
        <f>IF(ISNA(VLOOKUP(CONCATENATE($B$146, $B159), 'Airport Passengers'!$A$8:$M$3879, 7, FALSE)), "", VLOOKUP(CONCATENATE($B$146, $B159), 'Airport Passengers'!$A$8:$M$3879, 7, FALSE))</f>
        <v>5611900</v>
      </c>
      <c r="D159" s="71">
        <f>IF(ISNA(VLOOKUP(CONCATENATE($B$146, $B159), 'Airport Passengers'!$A$8:$M$3879, 10, FALSE)), "", VLOOKUP(CONCATENATE($B$146, $B159), 'Airport Passengers'!$A$8:$M$3879, 10, FALSE))</f>
        <v>1542211</v>
      </c>
      <c r="E159" s="67">
        <f>IF(ISNA(VLOOKUP(CONCATENATE($B$146, $B159), 'Airport Passengers'!$A$8:$M$3879, 13, FALSE)), "", VLOOKUP(CONCATENATE($B$146, $B159), 'Airport Passengers'!$A$8:$M$3879, 13, FALSE))</f>
        <v>7154111</v>
      </c>
      <c r="F159" s="67"/>
      <c r="G159" s="68">
        <f t="shared" si="31"/>
        <v>7.3853011931997795E-2</v>
      </c>
      <c r="H159" s="68">
        <f t="shared" si="32"/>
        <v>0.17462502065975646</v>
      </c>
      <c r="I159" s="68">
        <f t="shared" si="33"/>
        <v>9.4086960059104857E-2</v>
      </c>
      <c r="J159" s="52"/>
      <c r="L159" s="67"/>
      <c r="M159" s="68"/>
      <c r="N159" s="69"/>
      <c r="O159" s="68"/>
      <c r="P159" s="68"/>
      <c r="Q159" s="69"/>
    </row>
    <row r="160" spans="1:21" x14ac:dyDescent="0.25">
      <c r="A160" s="1"/>
      <c r="B160" s="46">
        <v>1994</v>
      </c>
      <c r="C160" s="71">
        <f>IF(ISNA(VLOOKUP(CONCATENATE($B$146, $B160), 'Airport Passengers'!$A$8:$M$3879, 7, FALSE)), "", VLOOKUP(CONCATENATE($B$146, $B160), 'Airport Passengers'!$A$8:$M$3879, 7, FALSE))</f>
        <v>6385682</v>
      </c>
      <c r="D160" s="71">
        <f>IF(ISNA(VLOOKUP(CONCATENATE($B$146, $B160), 'Airport Passengers'!$A$8:$M$3879, 10, FALSE)), "", VLOOKUP(CONCATENATE($B$146, $B160), 'Airport Passengers'!$A$8:$M$3879, 10, FALSE))</f>
        <v>1686057</v>
      </c>
      <c r="E160" s="67">
        <f>IF(ISNA(VLOOKUP(CONCATENATE($B$146, $B160), 'Airport Passengers'!$A$8:$M$3879, 13, FALSE)), "", VLOOKUP(CONCATENATE($B$146, $B160), 'Airport Passengers'!$A$8:$M$3879, 13, FALSE))</f>
        <v>8071739</v>
      </c>
      <c r="F160" s="67"/>
      <c r="G160" s="68">
        <f t="shared" si="31"/>
        <v>0.1378823571339475</v>
      </c>
      <c r="H160" s="68">
        <f t="shared" si="32"/>
        <v>9.3272580729874183E-2</v>
      </c>
      <c r="I160" s="68">
        <f t="shared" si="33"/>
        <v>0.12826583205097042</v>
      </c>
      <c r="J160" s="52"/>
      <c r="L160" s="67"/>
      <c r="M160" s="68"/>
      <c r="N160" s="69"/>
      <c r="O160" s="68"/>
      <c r="P160" s="68"/>
      <c r="Q160" s="69"/>
    </row>
    <row r="161" spans="1:17" x14ac:dyDescent="0.25">
      <c r="A161" s="1"/>
      <c r="B161" s="46">
        <v>1995</v>
      </c>
      <c r="C161" s="71">
        <f>IF(ISNA(VLOOKUP(CONCATENATE($B$146, $B161), 'Airport Passengers'!$A$8:$M$3879, 7, FALSE)), "", VLOOKUP(CONCATENATE($B$146, $B161), 'Airport Passengers'!$A$8:$M$3879, 7, FALSE))</f>
        <v>6924291</v>
      </c>
      <c r="D161" s="71">
        <f>IF(ISNA(VLOOKUP(CONCATENATE($B$146, $B161), 'Airport Passengers'!$A$8:$M$3879, 10, FALSE)), "", VLOOKUP(CONCATENATE($B$146, $B161), 'Airport Passengers'!$A$8:$M$3879, 10, FALSE))</f>
        <v>1965327</v>
      </c>
      <c r="E161" s="67">
        <f>IF(ISNA(VLOOKUP(CONCATENATE($B$146, $B161), 'Airport Passengers'!$A$8:$M$3879, 13, FALSE)), "", VLOOKUP(CONCATENATE($B$146, $B161), 'Airport Passengers'!$A$8:$M$3879, 13, FALSE))</f>
        <v>8889618</v>
      </c>
      <c r="F161" s="67"/>
      <c r="G161" s="68">
        <f t="shared" si="31"/>
        <v>8.4346354860765069E-2</v>
      </c>
      <c r="H161" s="68">
        <f t="shared" si="32"/>
        <v>0.16563496963625784</v>
      </c>
      <c r="I161" s="68">
        <f t="shared" si="33"/>
        <v>0.10132624456762043</v>
      </c>
      <c r="J161" s="52"/>
      <c r="L161" s="67"/>
      <c r="M161" s="68"/>
      <c r="N161" s="69"/>
      <c r="O161" s="68"/>
      <c r="P161" s="68"/>
      <c r="Q161" s="69"/>
    </row>
    <row r="162" spans="1:17" x14ac:dyDescent="0.25">
      <c r="A162" s="1"/>
      <c r="B162" s="46">
        <v>1996</v>
      </c>
      <c r="C162" s="71">
        <f>IF(ISNA(VLOOKUP(CONCATENATE($B$146, $B162), 'Airport Passengers'!$A$8:$M$3879, 7, FALSE)), "", VLOOKUP(CONCATENATE($B$146, $B162), 'Airport Passengers'!$A$8:$M$3879, 7, FALSE))</f>
        <v>7375444</v>
      </c>
      <c r="D162" s="71">
        <f>IF(ISNA(VLOOKUP(CONCATENATE($B$146, $B162), 'Airport Passengers'!$A$8:$M$3879, 10, FALSE)), "", VLOOKUP(CONCATENATE($B$146, $B162), 'Airport Passengers'!$A$8:$M$3879, 10, FALSE))</f>
        <v>2192110</v>
      </c>
      <c r="E162" s="67">
        <f>IF(ISNA(VLOOKUP(CONCATENATE($B$146, $B162), 'Airport Passengers'!$A$8:$M$3879, 13, FALSE)), "", VLOOKUP(CONCATENATE($B$146, $B162), 'Airport Passengers'!$A$8:$M$3879, 13, FALSE))</f>
        <v>9567554</v>
      </c>
      <c r="F162" s="67"/>
      <c r="G162" s="68">
        <f t="shared" si="31"/>
        <v>6.5155118408512874E-2</v>
      </c>
      <c r="H162" s="68">
        <f t="shared" si="32"/>
        <v>0.11539199329170158</v>
      </c>
      <c r="I162" s="68">
        <f t="shared" si="33"/>
        <v>7.626154464680035E-2</v>
      </c>
      <c r="J162" s="52"/>
      <c r="L162" s="67"/>
      <c r="M162" s="68"/>
      <c r="N162" s="69"/>
      <c r="O162" s="68"/>
      <c r="P162" s="68"/>
      <c r="Q162" s="69"/>
    </row>
    <row r="163" spans="1:17" x14ac:dyDescent="0.25">
      <c r="A163" s="1"/>
      <c r="B163" s="46">
        <v>1997</v>
      </c>
      <c r="C163" s="71">
        <f>IF(ISNA(VLOOKUP(CONCATENATE($B$146, $B163), 'Airport Passengers'!$A$8:$M$3879, 7, FALSE)), "", VLOOKUP(CONCATENATE($B$146, $B163), 'Airport Passengers'!$A$8:$M$3879, 7, FALSE))</f>
        <v>7470083</v>
      </c>
      <c r="D163" s="71">
        <f>IF(ISNA(VLOOKUP(CONCATENATE($B$146, $B163), 'Airport Passengers'!$A$8:$M$3879, 10, FALSE)), "", VLOOKUP(CONCATENATE($B$146, $B163), 'Airport Passengers'!$A$8:$M$3879, 10, FALSE))</f>
        <v>2294900</v>
      </c>
      <c r="E163" s="67">
        <f>IF(ISNA(VLOOKUP(CONCATENATE($B$146, $B163), 'Airport Passengers'!$A$8:$M$3879, 13, FALSE)), "", VLOOKUP(CONCATENATE($B$146, $B163), 'Airport Passengers'!$A$8:$M$3879, 13, FALSE))</f>
        <v>9764983</v>
      </c>
      <c r="F163" s="67"/>
      <c r="G163" s="68">
        <f t="shared" si="31"/>
        <v>1.283163427178079E-2</v>
      </c>
      <c r="H163" s="68">
        <f t="shared" si="32"/>
        <v>4.6890895073696121E-2</v>
      </c>
      <c r="I163" s="68">
        <f t="shared" si="33"/>
        <v>2.0635263725712966E-2</v>
      </c>
      <c r="J163" s="52"/>
      <c r="L163" s="67"/>
      <c r="M163" s="68"/>
      <c r="N163" s="69"/>
      <c r="O163" s="68"/>
      <c r="P163" s="68"/>
      <c r="Q163" s="69"/>
    </row>
    <row r="164" spans="1:17" x14ac:dyDescent="0.25">
      <c r="A164" s="1"/>
      <c r="B164" s="46">
        <v>1998</v>
      </c>
      <c r="C164" s="71">
        <f>IF(ISNA(VLOOKUP(CONCATENATE($B$146, $B164), 'Airport Passengers'!$A$8:$M$3879, 7, FALSE)), "", VLOOKUP(CONCATENATE($B$146, $B164), 'Airport Passengers'!$A$8:$M$3879, 7, FALSE))</f>
        <v>7438341</v>
      </c>
      <c r="D164" s="71">
        <f>IF(ISNA(VLOOKUP(CONCATENATE($B$146, $B164), 'Airport Passengers'!$A$8:$M$3879, 10, FALSE)), "", VLOOKUP(CONCATENATE($B$146, $B164), 'Airport Passengers'!$A$8:$M$3879, 10, FALSE))</f>
        <v>2251240</v>
      </c>
      <c r="E164" s="67">
        <f>IF(ISNA(VLOOKUP(CONCATENATE($B$146, $B164), 'Airport Passengers'!$A$8:$M$3879, 13, FALSE)), "", VLOOKUP(CONCATENATE($B$146, $B164), 'Airport Passengers'!$A$8:$M$3879, 13, FALSE))</f>
        <v>9689581</v>
      </c>
      <c r="F164" s="67"/>
      <c r="G164" s="68">
        <f t="shared" si="31"/>
        <v>-4.249216508036122E-3</v>
      </c>
      <c r="H164" s="68">
        <f t="shared" si="32"/>
        <v>-1.902479410867576E-2</v>
      </c>
      <c r="I164" s="68">
        <f t="shared" si="33"/>
        <v>-7.7216724289228154E-3</v>
      </c>
      <c r="J164" s="52"/>
      <c r="L164" s="67"/>
      <c r="M164" s="68"/>
      <c r="N164" s="69"/>
      <c r="O164" s="68"/>
      <c r="P164" s="68"/>
      <c r="Q164" s="69"/>
    </row>
    <row r="165" spans="1:17" x14ac:dyDescent="0.25">
      <c r="A165" s="1"/>
      <c r="B165" s="46">
        <v>1999</v>
      </c>
      <c r="C165" s="71">
        <f>IF(ISNA(VLOOKUP(CONCATENATE($B$146, $B165), 'Airport Passengers'!$A$8:$M$3879, 7, FALSE)), "", VLOOKUP(CONCATENATE($B$146, $B165), 'Airport Passengers'!$A$8:$M$3879, 7, FALSE))</f>
        <v>7833436</v>
      </c>
      <c r="D165" s="71">
        <f>IF(ISNA(VLOOKUP(CONCATENATE($B$146, $B165), 'Airport Passengers'!$A$8:$M$3879, 10, FALSE)), "", VLOOKUP(CONCATENATE($B$146, $B165), 'Airport Passengers'!$A$8:$M$3879, 10, FALSE))</f>
        <v>2375767</v>
      </c>
      <c r="E165" s="67">
        <f>IF(ISNA(VLOOKUP(CONCATENATE($B$146, $B165), 'Airport Passengers'!$A$8:$M$3879, 13, FALSE)), "", VLOOKUP(CONCATENATE($B$146, $B165), 'Airport Passengers'!$A$8:$M$3879, 13, FALSE))</f>
        <v>10209203</v>
      </c>
      <c r="F165" s="67"/>
      <c r="G165" s="68">
        <f t="shared" si="31"/>
        <v>5.3116010680338534E-2</v>
      </c>
      <c r="H165" s="68">
        <f t="shared" si="32"/>
        <v>5.5314848705602243E-2</v>
      </c>
      <c r="I165" s="68">
        <f t="shared" si="33"/>
        <v>5.3626880254161659E-2</v>
      </c>
      <c r="J165" s="52"/>
      <c r="L165" s="67"/>
      <c r="M165" s="68"/>
      <c r="N165" s="69"/>
      <c r="O165" s="68"/>
      <c r="P165" s="68"/>
      <c r="Q165" s="69"/>
    </row>
    <row r="166" spans="1:17" x14ac:dyDescent="0.25">
      <c r="A166" s="1"/>
      <c r="B166" s="46">
        <v>2000</v>
      </c>
      <c r="C166" s="71">
        <f>IF(ISNA(VLOOKUP(CONCATENATE($B$146, $B166), 'Airport Passengers'!$A$8:$M$3879, 7, FALSE)), "", VLOOKUP(CONCATENATE($B$146, $B166), 'Airport Passengers'!$A$8:$M$3879, 7, FALSE))</f>
        <v>8810670</v>
      </c>
      <c r="D166" s="71">
        <f>IF(ISNA(VLOOKUP(CONCATENATE($B$146, $B166), 'Airport Passengers'!$A$8:$M$3879, 10, FALSE)), "", VLOOKUP(CONCATENATE($B$146, $B166), 'Airport Passengers'!$A$8:$M$3879, 10, FALSE))</f>
        <v>2461378</v>
      </c>
      <c r="E166" s="67">
        <f>IF(ISNA(VLOOKUP(CONCATENATE($B$146, $B166), 'Airport Passengers'!$A$8:$M$3879, 13, FALSE)), "", VLOOKUP(CONCATENATE($B$146, $B166), 'Airport Passengers'!$A$8:$M$3879, 13, FALSE))</f>
        <v>11272048</v>
      </c>
      <c r="F166" s="67"/>
      <c r="G166" s="68">
        <f t="shared" si="31"/>
        <v>0.12475164155295326</v>
      </c>
      <c r="H166" s="68">
        <f t="shared" si="32"/>
        <v>3.6035099401582733E-2</v>
      </c>
      <c r="I166" s="68">
        <f t="shared" si="33"/>
        <v>0.10410655954240502</v>
      </c>
      <c r="J166" s="52"/>
      <c r="L166" s="67"/>
      <c r="M166" s="68"/>
      <c r="N166" s="69"/>
      <c r="O166" s="68"/>
      <c r="P166" s="68"/>
      <c r="Q166" s="69"/>
    </row>
    <row r="167" spans="1:17" x14ac:dyDescent="0.25">
      <c r="A167" s="1"/>
      <c r="B167" s="46">
        <v>2001</v>
      </c>
      <c r="C167" s="71">
        <f>IF(ISNA(VLOOKUP(CONCATENATE($B$146, $B167), 'Airport Passengers'!$A$8:$M$3879, 7, FALSE)), "", VLOOKUP(CONCATENATE($B$146, $B167), 'Airport Passengers'!$A$8:$M$3879, 7, FALSE))</f>
        <v>9946073</v>
      </c>
      <c r="D167" s="71">
        <f>IF(ISNA(VLOOKUP(CONCATENATE($B$146, $B167), 'Airport Passengers'!$A$8:$M$3879, 10, FALSE)), "", VLOOKUP(CONCATENATE($B$146, $B167), 'Airport Passengers'!$A$8:$M$3879, 10, FALSE))</f>
        <v>2547720</v>
      </c>
      <c r="E167" s="67">
        <f>IF(ISNA(VLOOKUP(CONCATENATE($B$146, $B167), 'Airport Passengers'!$A$8:$M$3879, 13, FALSE)), "", VLOOKUP(CONCATENATE($B$146, $B167), 'Airport Passengers'!$A$8:$M$3879, 13, FALSE))</f>
        <v>12493793</v>
      </c>
      <c r="F167" s="67"/>
      <c r="G167" s="68">
        <f t="shared" si="31"/>
        <v>0.1288668171660044</v>
      </c>
      <c r="H167" s="68">
        <f t="shared" si="32"/>
        <v>3.5078724194333416E-2</v>
      </c>
      <c r="I167" s="68">
        <f t="shared" si="33"/>
        <v>0.10838713603774576</v>
      </c>
      <c r="J167" s="52"/>
      <c r="L167" s="67"/>
      <c r="M167" s="68"/>
      <c r="N167" s="69"/>
      <c r="O167" s="68"/>
      <c r="P167" s="68"/>
      <c r="Q167" s="69"/>
    </row>
    <row r="168" spans="1:17" x14ac:dyDescent="0.25">
      <c r="A168" s="2"/>
      <c r="B168" s="46">
        <v>2002</v>
      </c>
      <c r="C168" s="71">
        <f>IF(ISNA(VLOOKUP(CONCATENATE($B$146, $B168), 'Airport Passengers'!$A$8:$M$3879, 7, FALSE)), "", VLOOKUP(CONCATENATE($B$146, $B168), 'Airport Passengers'!$A$8:$M$3879, 7, FALSE))</f>
        <v>9163520</v>
      </c>
      <c r="D168" s="71">
        <f>IF(ISNA(VLOOKUP(CONCATENATE($B$146, $B168), 'Airport Passengers'!$A$8:$M$3879, 10, FALSE)), "", VLOOKUP(CONCATENATE($B$146, $B168), 'Airport Passengers'!$A$8:$M$3879, 10, FALSE))</f>
        <v>2493082</v>
      </c>
      <c r="E168" s="67">
        <f>IF(ISNA(VLOOKUP(CONCATENATE($B$146, $B168), 'Airport Passengers'!$A$8:$M$3879, 13, FALSE)), "", VLOOKUP(CONCATENATE($B$146, $B168), 'Airport Passengers'!$A$8:$M$3879, 13, FALSE))</f>
        <v>11656602</v>
      </c>
      <c r="F168" s="67"/>
      <c r="G168" s="68">
        <f t="shared" si="31"/>
        <v>-7.8679595454406975E-2</v>
      </c>
      <c r="H168" s="68">
        <f t="shared" si="32"/>
        <v>-2.1445841772251267E-2</v>
      </c>
      <c r="I168" s="68">
        <f t="shared" si="33"/>
        <v>-6.7008553767458776E-2</v>
      </c>
      <c r="J168" s="52"/>
      <c r="L168" s="67"/>
      <c r="M168" s="68"/>
      <c r="N168" s="69"/>
      <c r="O168" s="68"/>
      <c r="P168" s="68"/>
      <c r="Q168" s="69"/>
    </row>
    <row r="169" spans="1:17" x14ac:dyDescent="0.25">
      <c r="A169" s="2"/>
      <c r="B169" s="46">
        <v>2003</v>
      </c>
      <c r="C169" s="71">
        <f>IF(ISNA(VLOOKUP(CONCATENATE($B$146, $B169), 'Airport Passengers'!$A$8:$M$3879, 7, FALSE)), "", VLOOKUP(CONCATENATE($B$146, $B169), 'Airport Passengers'!$A$8:$M$3879, 7, FALSE))</f>
        <v>10105366</v>
      </c>
      <c r="D169" s="71">
        <f>IF(ISNA(VLOOKUP(CONCATENATE($B$146, $B169), 'Airport Passengers'!$A$8:$M$3879, 10, FALSE)), "", VLOOKUP(CONCATENATE($B$146, $B169), 'Airport Passengers'!$A$8:$M$3879, 10, FALSE))</f>
        <v>2549444</v>
      </c>
      <c r="E169" s="67">
        <f>IF(ISNA(VLOOKUP(CONCATENATE($B$146, $B169), 'Airport Passengers'!$A$8:$M$3879, 13, FALSE)), "", VLOOKUP(CONCATENATE($B$146, $B169), 'Airport Passengers'!$A$8:$M$3879, 13, FALSE))</f>
        <v>12654810</v>
      </c>
      <c r="F169" s="67"/>
      <c r="G169" s="68">
        <f t="shared" si="31"/>
        <v>0.10278211866182428</v>
      </c>
      <c r="H169" s="68">
        <f t="shared" si="32"/>
        <v>2.2607359084057404E-2</v>
      </c>
      <c r="I169" s="68">
        <f t="shared" si="33"/>
        <v>8.5634561427077982E-2</v>
      </c>
      <c r="J169" s="52"/>
    </row>
    <row r="170" spans="1:17" x14ac:dyDescent="0.25">
      <c r="A170" s="2"/>
      <c r="B170" s="46">
        <v>2004</v>
      </c>
      <c r="C170" s="71">
        <f>IF(ISNA(VLOOKUP(CONCATENATE($B$146, $B170), 'Airport Passengers'!$A$8:$M$3879, 7, FALSE)), "", VLOOKUP(CONCATENATE($B$146, $B170), 'Airport Passengers'!$A$8:$M$3879, 7, FALSE))</f>
        <v>11517085</v>
      </c>
      <c r="D170" s="71">
        <f>IF(ISNA(VLOOKUP(CONCATENATE($B$146, $B170), 'Airport Passengers'!$A$8:$M$3879, 10, FALSE)), "", VLOOKUP(CONCATENATE($B$146, $B170), 'Airport Passengers'!$A$8:$M$3879, 10, FALSE))</f>
        <v>3266481</v>
      </c>
      <c r="E170" s="67">
        <f>IF(ISNA(VLOOKUP(CONCATENATE($B$146, $B170), 'Airport Passengers'!$A$8:$M$3879, 13, FALSE)), "", VLOOKUP(CONCATENATE($B$146, $B170), 'Airport Passengers'!$A$8:$M$3879, 13, FALSE))</f>
        <v>14783566</v>
      </c>
      <c r="F170" s="67"/>
      <c r="G170" s="68">
        <f t="shared" si="31"/>
        <v>0.13969993763709301</v>
      </c>
      <c r="H170" s="68">
        <f t="shared" si="32"/>
        <v>0.28125230442402344</v>
      </c>
      <c r="I170" s="68">
        <f t="shared" si="33"/>
        <v>0.16821714431113544</v>
      </c>
      <c r="J170" s="52"/>
    </row>
    <row r="171" spans="1:17" x14ac:dyDescent="0.25">
      <c r="A171" s="2"/>
      <c r="B171" s="46">
        <v>2005</v>
      </c>
      <c r="C171" s="71">
        <f>IF(ISNA(VLOOKUP(CONCATENATE($B$146, $B171), 'Airport Passengers'!$A$8:$M$3879, 7, FALSE)), "", VLOOKUP(CONCATENATE($B$146, $B171), 'Airport Passengers'!$A$8:$M$3879, 7, FALSE))</f>
        <v>12102609</v>
      </c>
      <c r="D171" s="71">
        <f>IF(ISNA(VLOOKUP(CONCATENATE($B$146, $B171), 'Airport Passengers'!$A$8:$M$3879, 10, FALSE)), "", VLOOKUP(CONCATENATE($B$146, $B171), 'Airport Passengers'!$A$8:$M$3879, 10, FALSE))</f>
        <v>3606690</v>
      </c>
      <c r="E171" s="67">
        <f>IF(ISNA(VLOOKUP(CONCATENATE($B$146, $B171), 'Airport Passengers'!$A$8:$M$3879, 13, FALSE)), "", VLOOKUP(CONCATENATE($B$146, $B171), 'Airport Passengers'!$A$8:$M$3879, 13, FALSE))</f>
        <v>15709299</v>
      </c>
      <c r="F171" s="67"/>
      <c r="G171" s="68">
        <f t="shared" si="31"/>
        <v>5.0839600471820776E-2</v>
      </c>
      <c r="H171" s="68">
        <f t="shared" si="32"/>
        <v>0.10415153187788326</v>
      </c>
      <c r="I171" s="68">
        <f t="shared" si="33"/>
        <v>6.2619059569254135E-2</v>
      </c>
      <c r="J171" s="52"/>
    </row>
    <row r="172" spans="1:17" x14ac:dyDescent="0.25">
      <c r="A172" s="2"/>
      <c r="B172" s="46">
        <v>2006</v>
      </c>
      <c r="C172" s="71">
        <f>IF(ISNA(VLOOKUP(CONCATENATE($B$146, $B172), 'Airport Passengers'!$A$8:$M$3879, 7, FALSE)), "", VLOOKUP(CONCATENATE($B$146, $B172), 'Airport Passengers'!$A$8:$M$3879, 7, FALSE))</f>
        <v>12942735</v>
      </c>
      <c r="D172" s="71">
        <f>IF(ISNA(VLOOKUP(CONCATENATE($B$146, $B172), 'Airport Passengers'!$A$8:$M$3879, 10, FALSE)), "", VLOOKUP(CONCATENATE($B$146, $B172), 'Airport Passengers'!$A$8:$M$3879, 10, FALSE))</f>
        <v>3763314</v>
      </c>
      <c r="E172" s="67">
        <f>IF(ISNA(VLOOKUP(CONCATENATE($B$146, $B172), 'Airport Passengers'!$A$8:$M$3879, 13, FALSE)), "", VLOOKUP(CONCATENATE($B$146, $B172), 'Airport Passengers'!$A$8:$M$3879, 13, FALSE))</f>
        <v>16706049</v>
      </c>
      <c r="F172" s="67"/>
      <c r="G172" s="68">
        <f t="shared" si="31"/>
        <v>6.9416933158792452E-2</v>
      </c>
      <c r="H172" s="68">
        <f t="shared" si="32"/>
        <v>4.3425966745131966E-2</v>
      </c>
      <c r="I172" s="68">
        <f t="shared" si="33"/>
        <v>6.3449680345380149E-2</v>
      </c>
      <c r="J172" s="52"/>
    </row>
    <row r="173" spans="1:17" x14ac:dyDescent="0.25">
      <c r="A173" s="2"/>
      <c r="B173" s="46">
        <v>2007</v>
      </c>
      <c r="C173" s="71">
        <f>IF(ISNA(VLOOKUP(CONCATENATE($B$146, $B173), 'Airport Passengers'!$A$8:$M$3879, 7, FALSE)), "", VLOOKUP(CONCATENATE($B$146, $B173), 'Airport Passengers'!$A$8:$M$3879, 7, FALSE))</f>
        <v>13972336</v>
      </c>
      <c r="D173" s="71">
        <f>IF(ISNA(VLOOKUP(CONCATENATE($B$146, $B173), 'Airport Passengers'!$A$8:$M$3879, 10, FALSE)), "", VLOOKUP(CONCATENATE($B$146, $B173), 'Airport Passengers'!$A$8:$M$3879, 10, FALSE))</f>
        <v>3921752</v>
      </c>
      <c r="E173" s="67">
        <f>IF(ISNA(VLOOKUP(CONCATENATE($B$146, $B173), 'Airport Passengers'!$A$8:$M$3879, 13, FALSE)), "", VLOOKUP(CONCATENATE($B$146, $B173), 'Airport Passengers'!$A$8:$M$3879, 13, FALSE))</f>
        <v>17894088</v>
      </c>
      <c r="F173" s="67"/>
      <c r="G173" s="68">
        <f t="shared" si="31"/>
        <v>7.9550496861752945E-2</v>
      </c>
      <c r="H173" s="68">
        <f t="shared" si="32"/>
        <v>4.2100659153076252E-2</v>
      </c>
      <c r="I173" s="68">
        <f t="shared" si="33"/>
        <v>7.1114301173185832E-2</v>
      </c>
      <c r="J173" s="52"/>
    </row>
    <row r="174" spans="1:17" x14ac:dyDescent="0.25">
      <c r="A174" s="2"/>
      <c r="B174" s="46">
        <v>2008</v>
      </c>
      <c r="C174" s="71">
        <f>IF(ISNA(VLOOKUP(CONCATENATE($B$146, $B174), 'Airport Passengers'!$A$8:$M$3879, 7, FALSE)), "", VLOOKUP(CONCATENATE($B$146, $B174), 'Airport Passengers'!$A$8:$M$3879, 7, FALSE))</f>
        <v>14547537</v>
      </c>
      <c r="D174" s="71">
        <f>IF(ISNA(VLOOKUP(CONCATENATE($B$146, $B174), 'Airport Passengers'!$A$8:$M$3879, 10, FALSE)), "", VLOOKUP(CONCATENATE($B$146, $B174), 'Airport Passengers'!$A$8:$M$3879, 10, FALSE))</f>
        <v>4035790</v>
      </c>
      <c r="E174" s="67">
        <f>IF(ISNA(VLOOKUP(CONCATENATE($B$146, $B174), 'Airport Passengers'!$A$8:$M$3879, 13, FALSE)), "", VLOOKUP(CONCATENATE($B$146, $B174), 'Airport Passengers'!$A$8:$M$3879, 13, FALSE))</f>
        <v>18583327</v>
      </c>
      <c r="F174" s="67"/>
      <c r="G174" s="68">
        <f t="shared" si="31"/>
        <v>4.1167131967052607E-2</v>
      </c>
      <c r="H174" s="68">
        <f t="shared" si="32"/>
        <v>2.9078330297275301E-2</v>
      </c>
      <c r="I174" s="68">
        <f t="shared" si="33"/>
        <v>3.8517693665080892E-2</v>
      </c>
      <c r="J174" s="68"/>
    </row>
    <row r="175" spans="1:17" x14ac:dyDescent="0.25">
      <c r="A175" s="2"/>
      <c r="B175" s="46">
        <v>2009</v>
      </c>
      <c r="C175" s="71">
        <f>IF(ISNA(VLOOKUP(CONCATENATE($B$146, $B175), 'Airport Passengers'!$A$8:$M$3879, 7, FALSE)), "", VLOOKUP(CONCATENATE($B$146, $B175), 'Airport Passengers'!$A$8:$M$3879, 7, FALSE))</f>
        <v>14595924</v>
      </c>
      <c r="D175" s="71">
        <f>IF(ISNA(VLOOKUP(CONCATENATE($B$146, $B175), 'Airport Passengers'!$A$8:$M$3879, 10, FALSE)), "", VLOOKUP(CONCATENATE($B$146, $B175), 'Airport Passengers'!$A$8:$M$3879, 10, FALSE))</f>
        <v>4117171</v>
      </c>
      <c r="E175" s="67">
        <f>IF(ISNA(VLOOKUP(CONCATENATE($B$146, $B175), 'Airport Passengers'!$A$8:$M$3879, 13, FALSE)), "", VLOOKUP(CONCATENATE($B$146, $B175), 'Airport Passengers'!$A$8:$M$3879, 13, FALSE))</f>
        <v>18713095</v>
      </c>
      <c r="F175" s="67"/>
      <c r="G175" s="68">
        <f t="shared" si="31"/>
        <v>3.3261300521181007E-3</v>
      </c>
      <c r="H175" s="68">
        <f t="shared" si="32"/>
        <v>2.0164825226287791E-2</v>
      </c>
      <c r="I175" s="68">
        <f t="shared" si="33"/>
        <v>6.9830337700025405E-3</v>
      </c>
      <c r="J175" s="68"/>
    </row>
    <row r="176" spans="1:17" ht="13" x14ac:dyDescent="0.25">
      <c r="A176" s="2"/>
      <c r="B176" s="46">
        <v>2010</v>
      </c>
      <c r="C176" s="71">
        <f>IF(ISNA(VLOOKUP(CONCATENATE($B$146, $B176), 'Airport Passengers'!$A$8:$M$3879, 7, FALSE)), "", VLOOKUP(CONCATENATE($B$146, $B176), 'Airport Passengers'!$A$8:$M$3879, 7, FALSE))</f>
        <v>15338191</v>
      </c>
      <c r="D176" s="71">
        <f>IF(ISNA(VLOOKUP(CONCATENATE($B$146, $B176), 'Airport Passengers'!$A$8:$M$3879, 10, FALSE)), "", VLOOKUP(CONCATENATE($B$146, $B176), 'Airport Passengers'!$A$8:$M$3879, 10, FALSE))</f>
        <v>4282257</v>
      </c>
      <c r="E176" s="67">
        <f>IF(ISNA(VLOOKUP(CONCATENATE($B$146, $B176), 'Airport Passengers'!$A$8:$M$3879, 13, FALSE)), "", VLOOKUP(CONCATENATE($B$146, $B176), 'Airport Passengers'!$A$8:$M$3879, 13, FALSE))</f>
        <v>19620448</v>
      </c>
      <c r="F176" s="67"/>
      <c r="G176" s="68">
        <f t="shared" si="31"/>
        <v>5.0854402914128627E-2</v>
      </c>
      <c r="H176" s="68">
        <f t="shared" si="32"/>
        <v>4.0096950065955483E-2</v>
      </c>
      <c r="I176" s="68">
        <f t="shared" si="33"/>
        <v>4.8487596519977055E-2</v>
      </c>
      <c r="J176" s="68"/>
      <c r="O176" s="65"/>
      <c r="P176" s="65"/>
      <c r="Q176" s="65"/>
    </row>
    <row r="177" spans="1:17" ht="13" x14ac:dyDescent="0.25">
      <c r="A177" s="2"/>
      <c r="B177" s="46">
        <v>2011</v>
      </c>
      <c r="C177" s="71">
        <f>IF(ISNA(VLOOKUP(CONCATENATE($B$146, $B177), 'Airport Passengers'!$A$8:$M$3879, 7, FALSE)), "", VLOOKUP(CONCATENATE($B$146, $B177), 'Airport Passengers'!$A$8:$M$3879, 7, FALSE))</f>
        <v>15888983</v>
      </c>
      <c r="D177" s="71">
        <f>IF(ISNA(VLOOKUP(CONCATENATE($B$146, $B177), 'Airport Passengers'!$A$8:$M$3879, 10, FALSE)), "", VLOOKUP(CONCATENATE($B$146, $B177), 'Airport Passengers'!$A$8:$M$3879, 10, FALSE))</f>
        <v>4444867</v>
      </c>
      <c r="E177" s="67">
        <f>IF(ISNA(VLOOKUP(CONCATENATE($B$146, $B177), 'Airport Passengers'!$A$8:$M$3879, 13, FALSE)), "", VLOOKUP(CONCATENATE($B$146, $B177), 'Airport Passengers'!$A$8:$M$3879, 13, FALSE))</f>
        <v>20333850</v>
      </c>
      <c r="F177" s="67"/>
      <c r="G177" s="68">
        <f t="shared" si="31"/>
        <v>3.5909840997546578E-2</v>
      </c>
      <c r="H177" s="68">
        <f t="shared" si="32"/>
        <v>3.7972966125106457E-2</v>
      </c>
      <c r="I177" s="68">
        <f t="shared" si="33"/>
        <v>3.6360127964458304E-2</v>
      </c>
      <c r="J177" s="68"/>
      <c r="O177" s="65" t="s">
        <v>130</v>
      </c>
      <c r="P177" s="65" t="s">
        <v>106</v>
      </c>
      <c r="Q177" s="65" t="s">
        <v>107</v>
      </c>
    </row>
    <row r="178" spans="1:17" x14ac:dyDescent="0.25">
      <c r="A178" s="2"/>
      <c r="B178" s="46">
        <v>2012</v>
      </c>
      <c r="C178" s="71">
        <f>IF(ISNA(VLOOKUP(CONCATENATE($B$146, $B178), 'Airport Passengers'!$A$8:$M$3879, 7, FALSE)), "", VLOOKUP(CONCATENATE($B$146, $B178), 'Airport Passengers'!$A$8:$M$3879, 7, FALSE))</f>
        <v>16601349</v>
      </c>
      <c r="D178" s="71">
        <f>IF(ISNA(VLOOKUP(CONCATENATE($B$146, $B178), 'Airport Passengers'!$A$8:$M$3879, 10, FALSE)), "", VLOOKUP(CONCATENATE($B$146, $B178), 'Airport Passengers'!$A$8:$M$3879, 10, FALSE))</f>
        <v>4471413</v>
      </c>
      <c r="E178" s="67">
        <f>IF(ISNA(VLOOKUP(CONCATENATE($B$146, $B178), 'Airport Passengers'!$A$8:$M$3879, 13, FALSE)), "", VLOOKUP(CONCATENATE($B$146, $B178), 'Airport Passengers'!$A$8:$M$3879, 13, FALSE))</f>
        <v>21072762</v>
      </c>
      <c r="F178" s="67"/>
      <c r="G178" s="68">
        <f t="shared" si="31"/>
        <v>4.4833958221240464E-2</v>
      </c>
      <c r="H178" s="68">
        <f t="shared" si="32"/>
        <v>5.9722821852712356E-3</v>
      </c>
      <c r="I178" s="68">
        <f t="shared" si="33"/>
        <v>3.6339011057915739E-2</v>
      </c>
      <c r="J178" s="68"/>
    </row>
    <row r="179" spans="1:17" x14ac:dyDescent="0.25">
      <c r="A179" s="2"/>
      <c r="B179" s="46">
        <v>2013</v>
      </c>
      <c r="C179" s="71">
        <f>IF(ISNA(VLOOKUP(CONCATENATE($B$146, $B179), 'Airport Passengers'!$A$8:$M$3879, 7, FALSE)), "", VLOOKUP(CONCATENATE($B$146, $B179), 'Airport Passengers'!$A$8:$M$3879, 7, FALSE))</f>
        <v>16775697</v>
      </c>
      <c r="D179" s="71">
        <f>IF(ISNA(VLOOKUP(CONCATENATE($B$146, $B179), 'Airport Passengers'!$A$8:$M$3879, 10, FALSE)), "", VLOOKUP(CONCATENATE($B$146, $B179), 'Airport Passengers'!$A$8:$M$3879, 10, FALSE))</f>
        <v>4669141</v>
      </c>
      <c r="E179" s="67">
        <f>IF(ISNA(VLOOKUP(CONCATENATE($B$146, $B179), 'Airport Passengers'!$A$8:$M$3879, 13, FALSE)), "", VLOOKUP(CONCATENATE($B$146, $B179), 'Airport Passengers'!$A$8:$M$3879, 13, FALSE))</f>
        <v>21444838</v>
      </c>
      <c r="F179" s="67"/>
      <c r="G179" s="68">
        <f t="shared" si="31"/>
        <v>1.0502038117504789E-2</v>
      </c>
      <c r="H179" s="68">
        <f t="shared" si="32"/>
        <v>4.4220473483438008E-2</v>
      </c>
      <c r="I179" s="68">
        <f t="shared" si="33"/>
        <v>1.7656726726188052E-2</v>
      </c>
      <c r="J179" s="68"/>
      <c r="K179" s="52" t="s">
        <v>184</v>
      </c>
      <c r="O179" s="73">
        <f>C191/1000000</f>
        <v>17.559663</v>
      </c>
      <c r="P179" s="73">
        <f t="shared" ref="P179:Q179" si="34">D191/1000000</f>
        <v>6.9539710000000001</v>
      </c>
      <c r="Q179" s="73">
        <f t="shared" si="34"/>
        <v>24.513634</v>
      </c>
    </row>
    <row r="180" spans="1:17" x14ac:dyDescent="0.25">
      <c r="A180" s="2"/>
      <c r="B180" s="46">
        <v>2014</v>
      </c>
      <c r="C180" s="71">
        <f>IF(ISNA(VLOOKUP(CONCATENATE($B$146, $B180), 'Airport Passengers'!$A$8:$M$3879, 7, FALSE)), "", VLOOKUP(CONCATENATE($B$146, $B180), 'Airport Passengers'!$A$8:$M$3879, 7, FALSE))</f>
        <v>16982836</v>
      </c>
      <c r="D180" s="71">
        <f>IF(ISNA(VLOOKUP(CONCATENATE($B$146, $B180), 'Airport Passengers'!$A$8:$M$3879, 10, FALSE)), "", VLOOKUP(CONCATENATE($B$146, $B180), 'Airport Passengers'!$A$8:$M$3879, 10, FALSE))</f>
        <v>4964981</v>
      </c>
      <c r="E180" s="67">
        <f>IF(ISNA(VLOOKUP(CONCATENATE($B$146, $B180), 'Airport Passengers'!$A$8:$M$3879, 13, FALSE)), "", VLOOKUP(CONCATENATE($B$146, $B180), 'Airport Passengers'!$A$8:$M$3879, 13, FALSE))</f>
        <v>21947817</v>
      </c>
      <c r="F180" s="67"/>
      <c r="G180" s="68">
        <f t="shared" si="31"/>
        <v>1.2347564455891162E-2</v>
      </c>
      <c r="H180" s="68">
        <f t="shared" si="32"/>
        <v>6.3360690970780273E-2</v>
      </c>
      <c r="I180" s="68">
        <f t="shared" si="33"/>
        <v>2.3454548828953616E-2</v>
      </c>
      <c r="J180" s="68"/>
      <c r="K180" s="52" t="s">
        <v>185</v>
      </c>
      <c r="O180" s="72">
        <f>G191</f>
        <v>2.761300638928893E-2</v>
      </c>
      <c r="P180" s="72">
        <f t="shared" ref="P180:Q180" si="35">H191</f>
        <v>0.13136386694428637</v>
      </c>
      <c r="Q180" s="72">
        <f t="shared" si="35"/>
        <v>5.505980260695853E-2</v>
      </c>
    </row>
    <row r="181" spans="1:17" x14ac:dyDescent="0.25">
      <c r="A181" s="2"/>
      <c r="B181" s="46">
        <v>2015</v>
      </c>
      <c r="C181" s="71">
        <f>IF(ISNA(VLOOKUP(CONCATENATE($B$146, $B181), 'Airport Passengers'!$A$8:$M$3879, 7, FALSE)), "", VLOOKUP(CONCATENATE($B$146, $B181), 'Airport Passengers'!$A$8:$M$3879, 7, FALSE))</f>
        <v>16786974</v>
      </c>
      <c r="D181" s="71">
        <f>IF(ISNA(VLOOKUP(CONCATENATE($B$146, $B181), 'Airport Passengers'!$A$8:$M$3879, 10, FALSE)), "", VLOOKUP(CONCATENATE($B$146, $B181), 'Airport Passengers'!$A$8:$M$3879, 10, FALSE))</f>
        <v>5238522</v>
      </c>
      <c r="E181" s="67">
        <f>IF(ISNA(VLOOKUP(CONCATENATE($B$146, $B181), 'Airport Passengers'!$A$8:$M$3879, 13, FALSE)), "", VLOOKUP(CONCATENATE($B$146, $B181), 'Airport Passengers'!$A$8:$M$3879, 13, FALSE))</f>
        <v>22025496</v>
      </c>
      <c r="F181" s="67"/>
      <c r="G181" s="68">
        <f t="shared" si="31"/>
        <v>-1.1532938314896287E-2</v>
      </c>
      <c r="H181" s="68">
        <f t="shared" si="32"/>
        <v>5.5094067832283752E-2</v>
      </c>
      <c r="I181" s="68">
        <f t="shared" si="33"/>
        <v>3.5392585968800449E-3</v>
      </c>
      <c r="J181" s="68"/>
      <c r="K181" s="52" t="s">
        <v>109</v>
      </c>
      <c r="O181" s="72">
        <f>C191/C$48</f>
        <v>0.14659735906968932</v>
      </c>
      <c r="P181" s="72">
        <f t="shared" ref="P181:Q181" si="36">D191/D$48</f>
        <v>0.1550795925800818</v>
      </c>
      <c r="Q181" s="72">
        <f t="shared" si="36"/>
        <v>0.14890781798430561</v>
      </c>
    </row>
    <row r="182" spans="1:17" x14ac:dyDescent="0.25">
      <c r="A182" s="2"/>
      <c r="B182" s="46">
        <v>2016</v>
      </c>
      <c r="C182" s="71">
        <f>IF(ISNA(VLOOKUP(CONCATENATE($B$146, $B182), 'Airport Passengers'!$A$8:$M$3879, 7, FALSE)), "", VLOOKUP(CONCATENATE($B$146, $B182), 'Airport Passengers'!$A$8:$M$3879, 7, FALSE))</f>
        <v>17055852</v>
      </c>
      <c r="D182" s="71">
        <f>IF(ISNA(VLOOKUP(CONCATENATE($B$146, $B182), 'Airport Passengers'!$A$8:$M$3879, 10, FALSE)), "", VLOOKUP(CONCATENATE($B$146, $B182), 'Airport Passengers'!$A$8:$M$3879, 10, FALSE))</f>
        <v>5449744</v>
      </c>
      <c r="E182" s="67">
        <f>IF(ISNA(VLOOKUP(CONCATENATE($B$146, $B182), 'Airport Passengers'!$A$8:$M$3879, 13, FALSE)), "", VLOOKUP(CONCATENATE($B$146, $B182), 'Airport Passengers'!$A$8:$M$3879, 13, FALSE))</f>
        <v>22505596</v>
      </c>
      <c r="F182" s="67"/>
      <c r="G182" s="68">
        <f t="shared" si="31"/>
        <v>1.6017061800417395E-2</v>
      </c>
      <c r="H182" s="68">
        <f t="shared" si="32"/>
        <v>4.0320914945093295E-2</v>
      </c>
      <c r="I182" s="68">
        <f t="shared" si="33"/>
        <v>2.1797465991231252E-2</v>
      </c>
      <c r="J182" s="68"/>
    </row>
    <row r="183" spans="1:17" x14ac:dyDescent="0.25">
      <c r="A183" s="2"/>
      <c r="B183" s="46">
        <v>2017</v>
      </c>
      <c r="C183" s="71">
        <f>IF(ISNA(VLOOKUP(CONCATENATE($B$146, $B183), 'Airport Passengers'!$A$8:$M$3879, 7, FALSE)), "", VLOOKUP(CONCATENATE($B$146, $B183), 'Airport Passengers'!$A$8:$M$3879, 7, FALSE))</f>
        <v>17219926</v>
      </c>
      <c r="D183" s="71">
        <f>IF(ISNA(VLOOKUP(CONCATENATE($B$146, $B183), 'Airport Passengers'!$A$8:$M$3879, 10, FALSE)), "", VLOOKUP(CONCATENATE($B$146, $B183), 'Airport Passengers'!$A$8:$M$3879, 10, FALSE))</f>
        <v>5729341</v>
      </c>
      <c r="E183" s="67">
        <f>IF(ISNA(VLOOKUP(CONCATENATE($B$146, $B183), 'Airport Passengers'!$A$8:$M$3879, 13, FALSE)), "", VLOOKUP(CONCATENATE($B$146, $B183), 'Airport Passengers'!$A$8:$M$3879, 13, FALSE))</f>
        <v>22949267</v>
      </c>
      <c r="F183" s="67"/>
      <c r="G183" s="68">
        <f t="shared" si="31"/>
        <v>9.6198067384731054E-3</v>
      </c>
      <c r="H183" s="68">
        <f t="shared" si="32"/>
        <v>5.1304611739560607E-2</v>
      </c>
      <c r="I183" s="68">
        <f t="shared" si="33"/>
        <v>1.9713808068002287E-2</v>
      </c>
      <c r="J183" s="68"/>
      <c r="K183" s="74" t="s">
        <v>100</v>
      </c>
      <c r="L183" s="74"/>
      <c r="M183" s="74"/>
      <c r="N183" s="74"/>
      <c r="O183" s="67"/>
      <c r="P183" s="67"/>
      <c r="Q183" s="67"/>
    </row>
    <row r="184" spans="1:17" x14ac:dyDescent="0.25">
      <c r="A184" s="2"/>
      <c r="B184" s="46">
        <v>2018</v>
      </c>
      <c r="C184" s="71">
        <f>IF(ISNA(VLOOKUP(CONCATENATE($B$146, $B184), 'Airport Passengers'!$A$8:$M$3879, 7, FALSE)), "", VLOOKUP(CONCATENATE($B$146, $B184), 'Airport Passengers'!$A$8:$M$3879, 7, FALSE))</f>
        <v>17354529</v>
      </c>
      <c r="D184" s="71">
        <f>IF(ISNA(VLOOKUP(CONCATENATE($B$146, $B184), 'Airport Passengers'!$A$8:$M$3879, 10, FALSE)), "", VLOOKUP(CONCATENATE($B$146, $B184), 'Airport Passengers'!$A$8:$M$3879, 10, FALSE))</f>
        <v>6112234</v>
      </c>
      <c r="E184" s="67">
        <f>IF(ISNA(VLOOKUP(CONCATENATE($B$146, $B184), 'Airport Passengers'!$A$8:$M$3879, 13, FALSE)), "", VLOOKUP(CONCATENATE($B$146, $B184), 'Airport Passengers'!$A$8:$M$3879, 13, FALSE))</f>
        <v>23466763</v>
      </c>
      <c r="F184" s="67"/>
      <c r="G184" s="68">
        <f t="shared" si="31"/>
        <v>7.8167002575969258E-3</v>
      </c>
      <c r="H184" s="68">
        <f t="shared" si="32"/>
        <v>6.6830199145067465E-2</v>
      </c>
      <c r="I184" s="68">
        <f t="shared" si="33"/>
        <v>2.254956552642836E-2</v>
      </c>
      <c r="J184" s="68"/>
      <c r="K184" s="49" t="s">
        <v>181</v>
      </c>
      <c r="O184" s="72">
        <f>IF(C186=0,"..",(C191/C186)^(1/5)-1)</f>
        <v>0.2241808820220148</v>
      </c>
      <c r="P184" s="72">
        <f t="shared" ref="P184:Q184" si="37">IF(D186=0,"..",(D191/D186)^(1/5)-1)</f>
        <v>0.38022685564203762</v>
      </c>
      <c r="Q184" s="72">
        <f t="shared" si="37"/>
        <v>0.25817090806452936</v>
      </c>
    </row>
    <row r="185" spans="1:17" x14ac:dyDescent="0.25">
      <c r="A185" s="2"/>
      <c r="B185" s="46">
        <v>2019</v>
      </c>
      <c r="C185" s="71">
        <f>IF(ISNA(VLOOKUP(CONCATENATE($B$146, $B185), 'Airport Passengers'!$A$8:$M$3879, 7, FALSE)), "", VLOOKUP(CONCATENATE($B$146, $B185), 'Airport Passengers'!$A$8:$M$3879, 7, FALSE))</f>
        <v>17580113</v>
      </c>
      <c r="D185" s="71">
        <f>IF(ISNA(VLOOKUP(CONCATENATE($B$146, $B185), 'Airport Passengers'!$A$8:$M$3879, 10, FALSE)), "", VLOOKUP(CONCATENATE($B$146, $B185), 'Airport Passengers'!$A$8:$M$3879, 10, FALSE))</f>
        <v>6425564</v>
      </c>
      <c r="E185" s="67">
        <f>IF(ISNA(VLOOKUP(CONCATENATE($B$146, $B185), 'Airport Passengers'!$A$8:$M$3879, 13, FALSE)), "", VLOOKUP(CONCATENATE($B$146, $B185), 'Airport Passengers'!$A$8:$M$3879, 13, FALSE))</f>
        <v>24005677</v>
      </c>
      <c r="F185" s="67"/>
      <c r="G185" s="68">
        <f t="shared" si="31"/>
        <v>1.2998566541333389E-2</v>
      </c>
      <c r="H185" s="68">
        <f t="shared" si="32"/>
        <v>5.1262762518581584E-2</v>
      </c>
      <c r="I185" s="68">
        <f t="shared" si="33"/>
        <v>2.2964990953375206E-2</v>
      </c>
      <c r="J185" s="68"/>
      <c r="K185" s="49" t="s">
        <v>182</v>
      </c>
      <c r="O185" s="72">
        <f>IF(C181=0,"..",(C191/C181)^(1/10)-1)</f>
        <v>4.5102575471944739E-3</v>
      </c>
      <c r="P185" s="72">
        <f t="shared" ref="P185:Q185" si="38">IF(D181=0,"..",(D191/D181)^(1/10)-1)</f>
        <v>2.8732381340771829E-2</v>
      </c>
      <c r="Q185" s="72">
        <f t="shared" si="38"/>
        <v>1.076035677810272E-2</v>
      </c>
    </row>
    <row r="186" spans="1:17" x14ac:dyDescent="0.25">
      <c r="A186" s="2"/>
      <c r="B186" s="46">
        <v>2020</v>
      </c>
      <c r="C186" s="71">
        <f>IF(ISNA(VLOOKUP(CONCATENATE($B$146, $B186), 'Airport Passengers'!$A$8:$M$3879, 7, FALSE)), "", VLOOKUP(CONCATENATE($B$146, $B186), 'Airport Passengers'!$A$8:$M$3879, 7, FALSE))</f>
        <v>6386872</v>
      </c>
      <c r="D186" s="71">
        <f>IF(ISNA(VLOOKUP(CONCATENATE($B$146, $B186), 'Airport Passengers'!$A$8:$M$3879, 10, FALSE)), "", VLOOKUP(CONCATENATE($B$146, $B186), 'Airport Passengers'!$A$8:$M$3879, 10, FALSE))</f>
        <v>1388291</v>
      </c>
      <c r="E186" s="67">
        <f>IF(ISNA(VLOOKUP(CONCATENATE($B$146, $B186), 'Airport Passengers'!$A$8:$M$3879, 13, FALSE)), "", VLOOKUP(CONCATENATE($B$146, $B186), 'Airport Passengers'!$A$8:$M$3879, 13, FALSE))</f>
        <v>7775163</v>
      </c>
      <c r="F186" s="67"/>
      <c r="G186" s="68">
        <f t="shared" si="31"/>
        <v>-0.63669903600733402</v>
      </c>
      <c r="H186" s="68">
        <f t="shared" si="32"/>
        <v>-0.78394254574384448</v>
      </c>
      <c r="I186" s="68">
        <f t="shared" si="33"/>
        <v>-0.67611148812841226</v>
      </c>
      <c r="J186" s="68"/>
      <c r="K186" s="49" t="s">
        <v>183</v>
      </c>
      <c r="O186" s="72">
        <f>IF(C171=0,"..",(C191/C171)^(1/20)-1)</f>
        <v>1.8783397007445357E-2</v>
      </c>
      <c r="P186" s="72">
        <f t="shared" ref="P186:Q186" si="39">IF(D171=0,"..",(D191/D171)^(1/20)-1)</f>
        <v>3.3370841566361831E-2</v>
      </c>
      <c r="Q186" s="72">
        <f t="shared" si="39"/>
        <v>2.2498182193730898E-2</v>
      </c>
    </row>
    <row r="187" spans="1:17" x14ac:dyDescent="0.25">
      <c r="A187" s="2"/>
      <c r="B187" s="46">
        <v>2021</v>
      </c>
      <c r="C187" s="71">
        <f>IF(ISNA(VLOOKUP(CONCATENATE($B$146, $B187), 'Airport Passengers'!$A$8:$M$3879, 7, FALSE)), "", VLOOKUP(CONCATENATE($B$146, $B187), 'Airport Passengers'!$A$8:$M$3879, 7, FALSE))</f>
        <v>7645501</v>
      </c>
      <c r="D187" s="71">
        <f>IF(ISNA(VLOOKUP(CONCATENATE($B$146, $B187), 'Airport Passengers'!$A$8:$M$3879, 10, FALSE)), "", VLOOKUP(CONCATENATE($B$146, $B187), 'Airport Passengers'!$A$8:$M$3879, 10, FALSE))</f>
        <v>247999</v>
      </c>
      <c r="E187" s="67">
        <f>IF(ISNA(VLOOKUP(CONCATENATE($B$146, $B187), 'Airport Passengers'!$A$8:$M$3879, 13, FALSE)), "", VLOOKUP(CONCATENATE($B$146, $B187), 'Airport Passengers'!$A$8:$M$3879, 13, FALSE))</f>
        <v>7893500</v>
      </c>
      <c r="F187" s="67"/>
      <c r="G187" s="68">
        <f t="shared" si="31"/>
        <v>0.19706501085351327</v>
      </c>
      <c r="H187" s="68">
        <f t="shared" si="32"/>
        <v>-0.82136382069753389</v>
      </c>
      <c r="I187" s="68">
        <f t="shared" si="33"/>
        <v>1.5219873847017741E-2</v>
      </c>
      <c r="J187" s="68"/>
    </row>
    <row r="188" spans="1:17" x14ac:dyDescent="0.25">
      <c r="A188" s="2"/>
      <c r="B188" s="46">
        <v>2022</v>
      </c>
      <c r="C188" s="71">
        <f>IF(ISNA(VLOOKUP(CONCATENATE($B$146, $B188), 'Airport Passengers'!$A$8:$M$3879, 7, FALSE)), "", VLOOKUP(CONCATENATE($B$146, $B188), 'Airport Passengers'!$A$8:$M$3879, 7, FALSE))</f>
        <v>14360984</v>
      </c>
      <c r="D188" s="71">
        <f>IF(ISNA(VLOOKUP(CONCATENATE($B$146, $B188), 'Airport Passengers'!$A$8:$M$3879, 10, FALSE)), "", VLOOKUP(CONCATENATE($B$146, $B188), 'Airport Passengers'!$A$8:$M$3879, 10, FALSE))</f>
        <v>2529337</v>
      </c>
      <c r="E188" s="67">
        <f>IF(ISNA(VLOOKUP(CONCATENATE($B$146, $B188), 'Airport Passengers'!$A$8:$M$3879, 13, FALSE)), "", VLOOKUP(CONCATENATE($B$146, $B188), 'Airport Passengers'!$A$8:$M$3879, 13, FALSE))</f>
        <v>16890321</v>
      </c>
      <c r="F188" s="67"/>
      <c r="G188" s="68">
        <f t="shared" si="31"/>
        <v>0.87835748108593537</v>
      </c>
      <c r="H188" s="68">
        <f t="shared" si="32"/>
        <v>9.1989806410509711</v>
      </c>
      <c r="I188" s="68">
        <f t="shared" si="33"/>
        <v>1.1397758915563438</v>
      </c>
      <c r="J188" s="68"/>
    </row>
    <row r="189" spans="1:17" x14ac:dyDescent="0.25">
      <c r="A189" s="2"/>
      <c r="B189" s="46">
        <v>2023</v>
      </c>
      <c r="C189" s="71">
        <f>IF(ISNA(VLOOKUP(CONCATENATE($B$146, $B189), 'Airport Passengers'!$A$8:$M$3879, 7, FALSE)), "", VLOOKUP(CONCATENATE($B$146, $B189), 'Airport Passengers'!$A$8:$M$3879, 7, FALSE))</f>
        <v>16325104</v>
      </c>
      <c r="D189" s="71">
        <f>IF(ISNA(VLOOKUP(CONCATENATE($B$146, $B189), 'Airport Passengers'!$A$8:$M$3879, 10, FALSE)), "", VLOOKUP(CONCATENATE($B$146, $B189), 'Airport Passengers'!$A$8:$M$3879, 10, FALSE))</f>
        <v>4845468</v>
      </c>
      <c r="E189" s="67">
        <f>IF(ISNA(VLOOKUP(CONCATENATE($B$146, $B189), 'Airport Passengers'!$A$8:$M$3879, 13, FALSE)), "", VLOOKUP(CONCATENATE($B$146, $B189), 'Airport Passengers'!$A$8:$M$3879, 13, FALSE))</f>
        <v>21170572</v>
      </c>
      <c r="F189" s="67"/>
      <c r="G189" s="68">
        <f t="shared" si="31"/>
        <v>0.13676778694273317</v>
      </c>
      <c r="H189" s="68">
        <f t="shared" si="32"/>
        <v>0.91570676426272968</v>
      </c>
      <c r="I189" s="68">
        <f t="shared" si="33"/>
        <v>0.25341442593068542</v>
      </c>
      <c r="J189" s="68"/>
    </row>
    <row r="190" spans="1:17" x14ac:dyDescent="0.25">
      <c r="A190" s="2"/>
      <c r="B190" s="46">
        <v>2024</v>
      </c>
      <c r="C190" s="71">
        <f>IF(ISNA(VLOOKUP(CONCATENATE($B$146, $B190), 'Airport Passengers'!$A$8:$M$3879, 7, FALSE)), "", VLOOKUP(CONCATENATE($B$146, $B190), 'Airport Passengers'!$A$8:$M$3879, 7, FALSE))</f>
        <v>17087817</v>
      </c>
      <c r="D190" s="71">
        <f>IF(ISNA(VLOOKUP(CONCATENATE($B$146, $B190), 'Airport Passengers'!$A$8:$M$3879, 10, FALSE)), "", VLOOKUP(CONCATENATE($B$146, $B190), 'Airport Passengers'!$A$8:$M$3879, 10, FALSE))</f>
        <v>6146538</v>
      </c>
      <c r="E190" s="67">
        <f>IF(ISNA(VLOOKUP(CONCATENATE($B$146, $B190), 'Airport Passengers'!$A$8:$M$3879, 13, FALSE)), "", VLOOKUP(CONCATENATE($B$146, $B190), 'Airport Passengers'!$A$8:$M$3879, 13, FALSE))</f>
        <v>23234355</v>
      </c>
      <c r="F190" s="67"/>
      <c r="G190" s="68">
        <f t="shared" si="31"/>
        <v>4.6720253665765314E-2</v>
      </c>
      <c r="H190" s="68">
        <f t="shared" si="32"/>
        <v>0.26851276285386677</v>
      </c>
      <c r="I190" s="68">
        <f t="shared" si="33"/>
        <v>9.748357295211485E-2</v>
      </c>
      <c r="J190" s="68"/>
    </row>
    <row r="191" spans="1:17" x14ac:dyDescent="0.25">
      <c r="A191" s="2"/>
      <c r="B191" s="46">
        <v>2025</v>
      </c>
      <c r="C191" s="71">
        <f>IF(ISNA(VLOOKUP(CONCATENATE($B$146, $B191), 'Airport Passengers'!$A$8:$M$3879, 7, FALSE)), "", VLOOKUP(CONCATENATE($B$146, $B191), 'Airport Passengers'!$A$8:$M$3879, 7, FALSE))</f>
        <v>17559663</v>
      </c>
      <c r="D191" s="71">
        <f>IF(ISNA(VLOOKUP(CONCATENATE($B$146, $B191), 'Airport Passengers'!$A$8:$M$3879, 10, FALSE)), "", VLOOKUP(CONCATENATE($B$146, $B191), 'Airport Passengers'!$A$8:$M$3879, 10, FALSE))</f>
        <v>6953971</v>
      </c>
      <c r="E191" s="67">
        <f>IF(ISNA(VLOOKUP(CONCATENATE($B$146, $B191), 'Airport Passengers'!$A$8:$M$3879, 13, FALSE)), "", VLOOKUP(CONCATENATE($B$146, $B191), 'Airport Passengers'!$A$8:$M$3879, 13, FALSE))</f>
        <v>24513634</v>
      </c>
      <c r="F191" s="67"/>
      <c r="G191" s="68">
        <f t="shared" si="31"/>
        <v>2.761300638928893E-2</v>
      </c>
      <c r="H191" s="68">
        <f t="shared" si="32"/>
        <v>0.13136386694428637</v>
      </c>
      <c r="I191" s="68">
        <f t="shared" si="33"/>
        <v>5.505980260695853E-2</v>
      </c>
      <c r="J191" s="68"/>
    </row>
    <row r="192" spans="1:17" ht="15" customHeight="1" x14ac:dyDescent="0.25">
      <c r="A192" s="2"/>
      <c r="F192" s="67"/>
      <c r="G192" s="67"/>
      <c r="H192" s="67"/>
      <c r="I192" s="68"/>
      <c r="J192" s="68"/>
    </row>
    <row r="193" spans="1:22" x14ac:dyDescent="0.25">
      <c r="A193" s="2"/>
      <c r="F193" s="72"/>
      <c r="G193" s="72"/>
      <c r="H193" s="72"/>
      <c r="I193" s="52"/>
      <c r="J193" s="68"/>
    </row>
    <row r="194" spans="1:22" s="36" customFormat="1" ht="18" x14ac:dyDescent="0.4">
      <c r="A194" s="35">
        <v>4</v>
      </c>
      <c r="B194" s="54" t="s">
        <v>30</v>
      </c>
      <c r="C194" s="54"/>
      <c r="D194"/>
      <c r="E194"/>
      <c r="F194" s="55"/>
      <c r="G194" s="55"/>
      <c r="H194" s="55"/>
      <c r="I194" s="56"/>
      <c r="J194" s="57"/>
      <c r="K194" s="52"/>
      <c r="L194" s="52"/>
      <c r="M194" s="52"/>
      <c r="N194" s="52"/>
      <c r="O194" s="52"/>
      <c r="P194" s="52"/>
      <c r="Q194" s="52"/>
      <c r="R194" s="10"/>
      <c r="S194" s="37"/>
      <c r="T194" s="37"/>
      <c r="U194" s="37"/>
    </row>
    <row r="195" spans="1:22" ht="18.5" thickBot="1" x14ac:dyDescent="0.45">
      <c r="A195" s="1"/>
      <c r="B195" s="58"/>
      <c r="C195" s="58"/>
      <c r="D195" s="58"/>
      <c r="E195" s="59"/>
      <c r="F195" s="59"/>
      <c r="G195" s="59"/>
      <c r="H195" s="59"/>
      <c r="I195" s="60"/>
      <c r="J195" s="61"/>
      <c r="K195" s="123" t="str">
        <f>CONCATENATE(B194," - PASSENGER MOVEMENTS (millions) - ",UPPER($B$6))</f>
        <v>PERTH - PASSENGER MOVEMENTS (millions) - CALENDAR YEARS</v>
      </c>
      <c r="L195" s="123"/>
      <c r="M195" s="123"/>
      <c r="N195" s="123"/>
      <c r="O195" s="123"/>
      <c r="P195" s="123"/>
      <c r="Q195" s="123"/>
      <c r="R195" s="105"/>
    </row>
    <row r="196" spans="1:22" ht="20.149999999999999" customHeight="1" x14ac:dyDescent="0.25">
      <c r="A196" s="1"/>
      <c r="B196" s="62"/>
      <c r="C196" s="122" t="s">
        <v>104</v>
      </c>
      <c r="D196" s="122"/>
      <c r="E196" s="122"/>
      <c r="F196" s="63"/>
      <c r="G196" s="122" t="s">
        <v>108</v>
      </c>
      <c r="H196" s="122"/>
      <c r="I196" s="122"/>
      <c r="J196" s="64"/>
    </row>
    <row r="197" spans="1:22" ht="40" customHeight="1" x14ac:dyDescent="0.3">
      <c r="A197" s="1"/>
      <c r="B197" s="65" t="str">
        <f>B6</f>
        <v>Calendar Years</v>
      </c>
      <c r="C197" s="65" t="s">
        <v>140</v>
      </c>
      <c r="D197" s="65" t="s">
        <v>106</v>
      </c>
      <c r="E197" s="65" t="s">
        <v>107</v>
      </c>
      <c r="F197" s="65"/>
      <c r="G197" s="65" t="s">
        <v>105</v>
      </c>
      <c r="H197" s="65" t="s">
        <v>106</v>
      </c>
      <c r="I197" s="65" t="s">
        <v>107</v>
      </c>
      <c r="J197" s="66"/>
    </row>
    <row r="198" spans="1:22" ht="12.75" customHeight="1" x14ac:dyDescent="0.3">
      <c r="A198" s="1"/>
      <c r="B198" s="70"/>
      <c r="C198" s="113" t="str">
        <f>C197</f>
        <v>Domestic (including Regional) Airlines</v>
      </c>
      <c r="D198" s="113" t="str">
        <f>D197</f>
        <v>International Airlines</v>
      </c>
      <c r="E198" s="70"/>
      <c r="F198" s="70"/>
      <c r="G198" s="70"/>
      <c r="H198" s="70"/>
      <c r="I198" s="70"/>
      <c r="J198" s="66"/>
      <c r="L198" s="67"/>
      <c r="M198" s="68"/>
      <c r="N198" s="69"/>
      <c r="O198" s="68"/>
      <c r="P198" s="68"/>
      <c r="Q198" s="69"/>
    </row>
    <row r="199" spans="1:22" ht="13" x14ac:dyDescent="0.3">
      <c r="A199" s="1"/>
      <c r="B199" s="46">
        <v>1985</v>
      </c>
      <c r="C199" s="71">
        <f>IF(ISNA(VLOOKUP(CONCATENATE($B$194, $B199), 'Airport Passengers'!$A$8:$M$3879, 7, FALSE)), "", VLOOKUP(CONCATENATE($B$194, $B199), 'Airport Passengers'!$A$8:$M$3879, 7, FALSE))</f>
        <v>1357621</v>
      </c>
      <c r="D199" s="71">
        <f>IF(ISNA(VLOOKUP(CONCATENATE($B$194, $B199), 'Airport Passengers'!$A$8:$M$3879, 10, FALSE)), "", VLOOKUP(CONCATENATE($B$194, $B199), 'Airport Passengers'!$A$8:$M$3879, 10, FALSE))</f>
        <v>500882</v>
      </c>
      <c r="E199" s="67">
        <f>IF(ISNA(VLOOKUP(CONCATENATE($B$194, $B199), 'Airport Passengers'!$A$8:$M$3879, 13, FALSE)), "", VLOOKUP(CONCATENATE($B$194, $B199), 'Airport Passengers'!$A$8:$M$3879, 13, FALSE))</f>
        <v>1858503</v>
      </c>
      <c r="F199" s="67"/>
      <c r="G199" s="67"/>
      <c r="H199" s="67"/>
      <c r="I199" s="68" t="str">
        <f>IF(AND(ISNUMBER(E197),ISNUMBER(E199)), IF(OR(E197=0, E199=0), "--", (E199-E197)/E197), " ")</f>
        <v xml:space="preserve"> </v>
      </c>
      <c r="J199" s="68"/>
      <c r="L199" s="67"/>
      <c r="M199" s="68"/>
      <c r="N199" s="69"/>
      <c r="O199" s="68"/>
      <c r="P199" s="68"/>
      <c r="Q199" s="69"/>
      <c r="V199"/>
    </row>
    <row r="200" spans="1:22" ht="13" x14ac:dyDescent="0.3">
      <c r="A200" s="1"/>
      <c r="B200" s="46">
        <v>1986</v>
      </c>
      <c r="C200" s="71">
        <f>IF(ISNA(VLOOKUP(CONCATENATE($B$194, $B200), 'Airport Passengers'!$A$8:$M$3879, 7, FALSE)), "", VLOOKUP(CONCATENATE($B$194, $B200), 'Airport Passengers'!$A$8:$M$3879, 7, FALSE))</f>
        <v>1438512</v>
      </c>
      <c r="D200" s="71">
        <f>IF(ISNA(VLOOKUP(CONCATENATE($B$194, $B200), 'Airport Passengers'!$A$8:$M$3879, 10, FALSE)), "", VLOOKUP(CONCATENATE($B$194, $B200), 'Airport Passengers'!$A$8:$M$3879, 10, FALSE))</f>
        <v>566366</v>
      </c>
      <c r="E200" s="67">
        <f>IF(ISNA(VLOOKUP(CONCATENATE($B$194, $B200), 'Airport Passengers'!$A$8:$M$3879, 13, FALSE)), "", VLOOKUP(CONCATENATE($B$194, $B200), 'Airport Passengers'!$A$8:$M$3879, 13, FALSE))</f>
        <v>2004878</v>
      </c>
      <c r="F200" s="67"/>
      <c r="G200" s="68">
        <f t="shared" ref="G200:G201" si="40">IF(AND(ISNUMBER(C199),ISNUMBER(C200)), IF(OR(C199=0, C200=0), "..", (C200-C199)/C199), " ")</f>
        <v>5.9582902739424334E-2</v>
      </c>
      <c r="H200" s="68">
        <f t="shared" ref="H200:H201" si="41">IF(AND(ISNUMBER(D199),ISNUMBER(D200)), IF(OR(D199=0, D200=0), "..", (D200-D199)/D199), " ")</f>
        <v>0.1307373792629801</v>
      </c>
      <c r="I200" s="68">
        <f>IF(AND(ISNUMBER(E199),ISNUMBER(E200)), IF(OR(E199=0, E200=0), "..", (E200-E199)/E199), " ")</f>
        <v>7.8759625354384688E-2</v>
      </c>
      <c r="J200" s="52"/>
      <c r="L200" s="67"/>
      <c r="M200" s="68"/>
      <c r="N200" s="69"/>
      <c r="O200" s="68"/>
      <c r="P200" s="68"/>
      <c r="Q200" s="69"/>
      <c r="V200"/>
    </row>
    <row r="201" spans="1:22" ht="13" x14ac:dyDescent="0.3">
      <c r="A201" s="1"/>
      <c r="B201" s="46">
        <v>1987</v>
      </c>
      <c r="C201" s="71">
        <f>IF(ISNA(VLOOKUP(CONCATENATE($B$194, $B201), 'Airport Passengers'!$A$8:$M$3879, 7, FALSE)), "", VLOOKUP(CONCATENATE($B$194, $B201), 'Airport Passengers'!$A$8:$M$3879, 7, FALSE))</f>
        <v>1536164</v>
      </c>
      <c r="D201" s="71">
        <f>IF(ISNA(VLOOKUP(CONCATENATE($B$194, $B201), 'Airport Passengers'!$A$8:$M$3879, 10, FALSE)), "", VLOOKUP(CONCATENATE($B$194, $B201), 'Airport Passengers'!$A$8:$M$3879, 10, FALSE))</f>
        <v>649199</v>
      </c>
      <c r="E201" s="67">
        <f>IF(ISNA(VLOOKUP(CONCATENATE($B$194, $B201), 'Airport Passengers'!$A$8:$M$3879, 13, FALSE)), "", VLOOKUP(CONCATENATE($B$194, $B201), 'Airport Passengers'!$A$8:$M$3879, 13, FALSE))</f>
        <v>2185363</v>
      </c>
      <c r="F201" s="67"/>
      <c r="G201" s="68">
        <f t="shared" si="40"/>
        <v>6.788403572580555E-2</v>
      </c>
      <c r="H201" s="68">
        <f t="shared" si="41"/>
        <v>0.14625348273024863</v>
      </c>
      <c r="I201" s="68">
        <f t="shared" ref="I201:I202" si="42">IF(AND(ISNUMBER(E200),ISNUMBER(E201)), IF(OR(E200=0, E201=0), "..", (E201-E200)/E200), " ")</f>
        <v>9.0022934063818352E-2</v>
      </c>
      <c r="J201" s="52"/>
      <c r="L201" s="67"/>
      <c r="M201" s="68"/>
      <c r="N201" s="69"/>
      <c r="O201" s="68"/>
      <c r="P201" s="68"/>
      <c r="Q201" s="69"/>
      <c r="V201"/>
    </row>
    <row r="202" spans="1:22" x14ac:dyDescent="0.25">
      <c r="A202" s="1"/>
      <c r="B202" s="46">
        <v>1988</v>
      </c>
      <c r="C202" s="71">
        <f>IF(ISNA(VLOOKUP(CONCATENATE($B$194, $B202), 'Airport Passengers'!$A$8:$M$3879, 7, FALSE)), "", VLOOKUP(CONCATENATE($B$194, $B202), 'Airport Passengers'!$A$8:$M$3879, 7, FALSE))</f>
        <v>1580024</v>
      </c>
      <c r="D202" s="71">
        <f>IF(ISNA(VLOOKUP(CONCATENATE($B$194, $B202), 'Airport Passengers'!$A$8:$M$3879, 10, FALSE)), "", VLOOKUP(CONCATENATE($B$194, $B202), 'Airport Passengers'!$A$8:$M$3879, 10, FALSE))</f>
        <v>714111</v>
      </c>
      <c r="E202" s="67">
        <f>IF(ISNA(VLOOKUP(CONCATENATE($B$194, $B202), 'Airport Passengers'!$A$8:$M$3879, 13, FALSE)), "", VLOOKUP(CONCATENATE($B$194, $B202), 'Airport Passengers'!$A$8:$M$3879, 13, FALSE))</f>
        <v>2294135</v>
      </c>
      <c r="F202" s="67"/>
      <c r="G202" s="68">
        <f t="shared" ref="G202:G239" si="43">IF(AND(ISNUMBER(C201),ISNUMBER(C202)), IF(OR(C201=0, C202=0), "..", (C202-C201)/C201), " ")</f>
        <v>2.8551639017709046E-2</v>
      </c>
      <c r="H202" s="68">
        <f t="shared" ref="H202:H239" si="44">IF(AND(ISNUMBER(D201),ISNUMBER(D202)), IF(OR(D201=0, D202=0), "..", (D202-D201)/D201), " ")</f>
        <v>9.9987831158088666E-2</v>
      </c>
      <c r="I202" s="68">
        <f t="shared" si="42"/>
        <v>4.9772966779432069E-2</v>
      </c>
      <c r="J202" s="52"/>
      <c r="L202" s="67"/>
      <c r="M202" s="68"/>
      <c r="N202" s="69"/>
      <c r="O202" s="68"/>
      <c r="P202" s="68"/>
      <c r="Q202" s="69"/>
    </row>
    <row r="203" spans="1:22" x14ac:dyDescent="0.25">
      <c r="A203" s="1"/>
      <c r="B203" s="46">
        <v>1989</v>
      </c>
      <c r="C203" s="71">
        <f>IF(ISNA(VLOOKUP(CONCATENATE($B$194, $B203), 'Airport Passengers'!$A$8:$M$3879, 7, FALSE)), "", VLOOKUP(CONCATENATE($B$194, $B203), 'Airport Passengers'!$A$8:$M$3879, 7, FALSE))</f>
        <v>1242993</v>
      </c>
      <c r="D203" s="71">
        <f>IF(ISNA(VLOOKUP(CONCATENATE($B$194, $B203), 'Airport Passengers'!$A$8:$M$3879, 10, FALSE)), "", VLOOKUP(CONCATENATE($B$194, $B203), 'Airport Passengers'!$A$8:$M$3879, 10, FALSE))</f>
        <v>811754</v>
      </c>
      <c r="E203" s="67">
        <f>IF(ISNA(VLOOKUP(CONCATENATE($B$194, $B203), 'Airport Passengers'!$A$8:$M$3879, 13, FALSE)), "", VLOOKUP(CONCATENATE($B$194, $B203), 'Airport Passengers'!$A$8:$M$3879, 13, FALSE))</f>
        <v>2054747</v>
      </c>
      <c r="F203" s="67"/>
      <c r="G203" s="68">
        <f t="shared" si="43"/>
        <v>-0.21330751937945247</v>
      </c>
      <c r="H203" s="68">
        <f t="shared" si="44"/>
        <v>0.13673364504957913</v>
      </c>
      <c r="I203" s="68">
        <f t="shared" ref="I203:I239" si="45">IF(AND(ISNUMBER(E202),ISNUMBER(E203)), IF(OR(E202=0, E203=0), "..", (E203-E202)/E202), " ")</f>
        <v>-0.10434782608695652</v>
      </c>
      <c r="J203" s="52"/>
      <c r="L203" s="67"/>
      <c r="M203" s="68"/>
      <c r="N203" s="69"/>
      <c r="O203" s="68"/>
      <c r="P203" s="68"/>
      <c r="Q203" s="69"/>
    </row>
    <row r="204" spans="1:22" x14ac:dyDescent="0.25">
      <c r="A204" s="1"/>
      <c r="B204" s="46">
        <v>1990</v>
      </c>
      <c r="C204" s="71">
        <f>IF(ISNA(VLOOKUP(CONCATENATE($B$194, $B204), 'Airport Passengers'!$A$8:$M$3879, 7, FALSE)), "", VLOOKUP(CONCATENATE($B$194, $B204), 'Airport Passengers'!$A$8:$M$3879, 7, FALSE))</f>
        <v>1498288</v>
      </c>
      <c r="D204" s="71">
        <f>IF(ISNA(VLOOKUP(CONCATENATE($B$194, $B204), 'Airport Passengers'!$A$8:$M$3879, 10, FALSE)), "", VLOOKUP(CONCATENATE($B$194, $B204), 'Airport Passengers'!$A$8:$M$3879, 10, FALSE))</f>
        <v>860816</v>
      </c>
      <c r="E204" s="67">
        <f>IF(ISNA(VLOOKUP(CONCATENATE($B$194, $B204), 'Airport Passengers'!$A$8:$M$3879, 13, FALSE)), "", VLOOKUP(CONCATENATE($B$194, $B204), 'Airport Passengers'!$A$8:$M$3879, 13, FALSE))</f>
        <v>2359104</v>
      </c>
      <c r="F204" s="67"/>
      <c r="G204" s="68">
        <f t="shared" si="43"/>
        <v>0.20538731915626235</v>
      </c>
      <c r="H204" s="68">
        <f t="shared" si="44"/>
        <v>6.0439492752730507E-2</v>
      </c>
      <c r="I204" s="68">
        <f t="shared" si="45"/>
        <v>0.14812383227716114</v>
      </c>
      <c r="J204" s="52"/>
      <c r="L204" s="67"/>
      <c r="M204" s="68"/>
      <c r="N204" s="69"/>
      <c r="O204" s="68"/>
      <c r="P204" s="68"/>
      <c r="Q204" s="69"/>
    </row>
    <row r="205" spans="1:22" x14ac:dyDescent="0.25">
      <c r="A205" s="1"/>
      <c r="B205" s="46">
        <v>1991</v>
      </c>
      <c r="C205" s="71">
        <f>IF(ISNA(VLOOKUP(CONCATENATE($B$194, $B205), 'Airport Passengers'!$A$8:$M$3879, 7, FALSE)), "", VLOOKUP(CONCATENATE($B$194, $B205), 'Airport Passengers'!$A$8:$M$3879, 7, FALSE))</f>
        <v>2042726</v>
      </c>
      <c r="D205" s="71">
        <f>IF(ISNA(VLOOKUP(CONCATENATE($B$194, $B205), 'Airport Passengers'!$A$8:$M$3879, 10, FALSE)), "", VLOOKUP(CONCATENATE($B$194, $B205), 'Airport Passengers'!$A$8:$M$3879, 10, FALSE))</f>
        <v>824172</v>
      </c>
      <c r="E205" s="67">
        <f>IF(ISNA(VLOOKUP(CONCATENATE($B$194, $B205), 'Airport Passengers'!$A$8:$M$3879, 13, FALSE)), "", VLOOKUP(CONCATENATE($B$194, $B205), 'Airport Passengers'!$A$8:$M$3879, 13, FALSE))</f>
        <v>2866898</v>
      </c>
      <c r="F205" s="67"/>
      <c r="G205" s="68">
        <f t="shared" si="43"/>
        <v>0.36337339683692321</v>
      </c>
      <c r="H205" s="68">
        <f t="shared" si="44"/>
        <v>-4.2568911358524933E-2</v>
      </c>
      <c r="I205" s="68">
        <f t="shared" si="45"/>
        <v>0.21524867068175035</v>
      </c>
      <c r="J205" s="52"/>
      <c r="L205" s="67"/>
      <c r="M205" s="68"/>
      <c r="N205" s="69"/>
      <c r="O205" s="68"/>
      <c r="P205" s="68"/>
      <c r="Q205" s="69"/>
    </row>
    <row r="206" spans="1:22" x14ac:dyDescent="0.25">
      <c r="A206" s="1"/>
      <c r="B206" s="46">
        <v>1992</v>
      </c>
      <c r="C206" s="71">
        <f>IF(ISNA(VLOOKUP(CONCATENATE($B$194, $B206), 'Airport Passengers'!$A$8:$M$3879, 7, FALSE)), "", VLOOKUP(CONCATENATE($B$194, $B206), 'Airport Passengers'!$A$8:$M$3879, 7, FALSE))</f>
        <v>2012479</v>
      </c>
      <c r="D206" s="71">
        <f>IF(ISNA(VLOOKUP(CONCATENATE($B$194, $B206), 'Airport Passengers'!$A$8:$M$3879, 10, FALSE)), "", VLOOKUP(CONCATENATE($B$194, $B206), 'Airport Passengers'!$A$8:$M$3879, 10, FALSE))</f>
        <v>897290</v>
      </c>
      <c r="E206" s="67">
        <f>IF(ISNA(VLOOKUP(CONCATENATE($B$194, $B206), 'Airport Passengers'!$A$8:$M$3879, 13, FALSE)), "", VLOOKUP(CONCATENATE($B$194, $B206), 'Airport Passengers'!$A$8:$M$3879, 13, FALSE))</f>
        <v>2909769</v>
      </c>
      <c r="F206" s="67"/>
      <c r="G206" s="68">
        <f t="shared" si="43"/>
        <v>-1.480717433468806E-2</v>
      </c>
      <c r="H206" s="68">
        <f t="shared" si="44"/>
        <v>8.8716918313167636E-2</v>
      </c>
      <c r="I206" s="68">
        <f t="shared" si="45"/>
        <v>1.4953793263659886E-2</v>
      </c>
      <c r="J206" s="52"/>
      <c r="L206" s="67"/>
      <c r="M206" s="68"/>
      <c r="N206" s="69"/>
      <c r="O206" s="68"/>
      <c r="P206" s="68"/>
      <c r="Q206" s="69"/>
    </row>
    <row r="207" spans="1:22" x14ac:dyDescent="0.25">
      <c r="A207" s="1"/>
      <c r="B207" s="46">
        <v>1993</v>
      </c>
      <c r="C207" s="71">
        <f>IF(ISNA(VLOOKUP(CONCATENATE($B$194, $B207), 'Airport Passengers'!$A$8:$M$3879, 7, FALSE)), "", VLOOKUP(CONCATENATE($B$194, $B207), 'Airport Passengers'!$A$8:$M$3879, 7, FALSE))</f>
        <v>2201154</v>
      </c>
      <c r="D207" s="71">
        <f>IF(ISNA(VLOOKUP(CONCATENATE($B$194, $B207), 'Airport Passengers'!$A$8:$M$3879, 10, FALSE)), "", VLOOKUP(CONCATENATE($B$194, $B207), 'Airport Passengers'!$A$8:$M$3879, 10, FALSE))</f>
        <v>1000869</v>
      </c>
      <c r="E207" s="67">
        <f>IF(ISNA(VLOOKUP(CONCATENATE($B$194, $B207), 'Airport Passengers'!$A$8:$M$3879, 13, FALSE)), "", VLOOKUP(CONCATENATE($B$194, $B207), 'Airport Passengers'!$A$8:$M$3879, 13, FALSE))</f>
        <v>3202023</v>
      </c>
      <c r="F207" s="67"/>
      <c r="G207" s="68">
        <f t="shared" si="43"/>
        <v>9.3752531082311921E-2</v>
      </c>
      <c r="H207" s="68">
        <f t="shared" si="44"/>
        <v>0.11543536649243834</v>
      </c>
      <c r="I207" s="68">
        <f t="shared" si="45"/>
        <v>0.100438900819962</v>
      </c>
      <c r="J207" s="52"/>
      <c r="L207" s="67"/>
      <c r="M207" s="68"/>
      <c r="N207" s="69"/>
      <c r="O207" s="68"/>
      <c r="P207" s="68"/>
      <c r="Q207" s="69"/>
    </row>
    <row r="208" spans="1:22" x14ac:dyDescent="0.25">
      <c r="A208" s="1"/>
      <c r="B208" s="46">
        <v>1994</v>
      </c>
      <c r="C208" s="71">
        <f>IF(ISNA(VLOOKUP(CONCATENATE($B$194, $B208), 'Airport Passengers'!$A$8:$M$3879, 7, FALSE)), "", VLOOKUP(CONCATENATE($B$194, $B208), 'Airport Passengers'!$A$8:$M$3879, 7, FALSE))</f>
        <v>2532256</v>
      </c>
      <c r="D208" s="71">
        <f>IF(ISNA(VLOOKUP(CONCATENATE($B$194, $B208), 'Airport Passengers'!$A$8:$M$3879, 10, FALSE)), "", VLOOKUP(CONCATENATE($B$194, $B208), 'Airport Passengers'!$A$8:$M$3879, 10, FALSE))</f>
        <v>1121046</v>
      </c>
      <c r="E208" s="67">
        <f>IF(ISNA(VLOOKUP(CONCATENATE($B$194, $B208), 'Airport Passengers'!$A$8:$M$3879, 13, FALSE)), "", VLOOKUP(CONCATENATE($B$194, $B208), 'Airport Passengers'!$A$8:$M$3879, 13, FALSE))</f>
        <v>3653302</v>
      </c>
      <c r="F208" s="67"/>
      <c r="G208" s="68">
        <f t="shared" si="43"/>
        <v>0.15042200591144464</v>
      </c>
      <c r="H208" s="68">
        <f t="shared" si="44"/>
        <v>0.12007265686118762</v>
      </c>
      <c r="I208" s="68">
        <f t="shared" si="45"/>
        <v>0.14093558978183479</v>
      </c>
      <c r="J208" s="52"/>
      <c r="L208" s="67"/>
      <c r="M208" s="68"/>
      <c r="N208" s="69"/>
      <c r="O208" s="68"/>
      <c r="P208" s="68"/>
      <c r="Q208" s="69"/>
    </row>
    <row r="209" spans="1:17" x14ac:dyDescent="0.25">
      <c r="A209" s="1"/>
      <c r="B209" s="46">
        <v>1995</v>
      </c>
      <c r="C209" s="71">
        <f>IF(ISNA(VLOOKUP(CONCATENATE($B$194, $B209), 'Airport Passengers'!$A$8:$M$3879, 7, FALSE)), "", VLOOKUP(CONCATENATE($B$194, $B209), 'Airport Passengers'!$A$8:$M$3879, 7, FALSE))</f>
        <v>2783688</v>
      </c>
      <c r="D209" s="71">
        <f>IF(ISNA(VLOOKUP(CONCATENATE($B$194, $B209), 'Airport Passengers'!$A$8:$M$3879, 10, FALSE)), "", VLOOKUP(CONCATENATE($B$194, $B209), 'Airport Passengers'!$A$8:$M$3879, 10, FALSE))</f>
        <v>1190837</v>
      </c>
      <c r="E209" s="67">
        <f>IF(ISNA(VLOOKUP(CONCATENATE($B$194, $B209), 'Airport Passengers'!$A$8:$M$3879, 13, FALSE)), "", VLOOKUP(CONCATENATE($B$194, $B209), 'Airport Passengers'!$A$8:$M$3879, 13, FALSE))</f>
        <v>3974525</v>
      </c>
      <c r="F209" s="67"/>
      <c r="G209" s="68">
        <f t="shared" si="43"/>
        <v>9.9291698785588814E-2</v>
      </c>
      <c r="H209" s="68">
        <f t="shared" si="44"/>
        <v>6.2255250899606263E-2</v>
      </c>
      <c r="I209" s="68">
        <f t="shared" si="45"/>
        <v>8.7926757765988142E-2</v>
      </c>
      <c r="J209" s="52"/>
      <c r="L209" s="67"/>
      <c r="M209" s="68"/>
      <c r="N209" s="69"/>
      <c r="O209" s="68"/>
      <c r="P209" s="68"/>
      <c r="Q209" s="69"/>
    </row>
    <row r="210" spans="1:17" x14ac:dyDescent="0.25">
      <c r="A210" s="1"/>
      <c r="B210" s="46">
        <v>1996</v>
      </c>
      <c r="C210" s="71">
        <f>IF(ISNA(VLOOKUP(CONCATENATE($B$194, $B210), 'Airport Passengers'!$A$8:$M$3879, 7, FALSE)), "", VLOOKUP(CONCATENATE($B$194, $B210), 'Airport Passengers'!$A$8:$M$3879, 7, FALSE))</f>
        <v>3066332</v>
      </c>
      <c r="D210" s="71">
        <f>IF(ISNA(VLOOKUP(CONCATENATE($B$194, $B210), 'Airport Passengers'!$A$8:$M$3879, 10, FALSE)), "", VLOOKUP(CONCATENATE($B$194, $B210), 'Airport Passengers'!$A$8:$M$3879, 10, FALSE))</f>
        <v>1292127</v>
      </c>
      <c r="E210" s="67">
        <f>IF(ISNA(VLOOKUP(CONCATENATE($B$194, $B210), 'Airport Passengers'!$A$8:$M$3879, 13, FALSE)), "", VLOOKUP(CONCATENATE($B$194, $B210), 'Airport Passengers'!$A$8:$M$3879, 13, FALSE))</f>
        <v>4358459</v>
      </c>
      <c r="F210" s="67"/>
      <c r="G210" s="68">
        <f t="shared" si="43"/>
        <v>0.10153580429990718</v>
      </c>
      <c r="H210" s="68">
        <f t="shared" si="44"/>
        <v>8.5057820675709606E-2</v>
      </c>
      <c r="I210" s="68">
        <f t="shared" si="45"/>
        <v>9.6598713053761137E-2</v>
      </c>
      <c r="J210" s="52"/>
      <c r="L210" s="67"/>
      <c r="M210" s="68"/>
      <c r="N210" s="69"/>
      <c r="O210" s="68"/>
      <c r="P210" s="68"/>
      <c r="Q210" s="69"/>
    </row>
    <row r="211" spans="1:17" x14ac:dyDescent="0.25">
      <c r="A211" s="1"/>
      <c r="B211" s="46">
        <v>1997</v>
      </c>
      <c r="C211" s="71">
        <f>IF(ISNA(VLOOKUP(CONCATENATE($B$194, $B211), 'Airport Passengers'!$A$8:$M$3879, 7, FALSE)), "", VLOOKUP(CONCATENATE($B$194, $B211), 'Airport Passengers'!$A$8:$M$3879, 7, FALSE))</f>
        <v>3152995</v>
      </c>
      <c r="D211" s="71">
        <f>IF(ISNA(VLOOKUP(CONCATENATE($B$194, $B211), 'Airport Passengers'!$A$8:$M$3879, 10, FALSE)), "", VLOOKUP(CONCATENATE($B$194, $B211), 'Airport Passengers'!$A$8:$M$3879, 10, FALSE))</f>
        <v>1399514</v>
      </c>
      <c r="E211" s="67">
        <f>IF(ISNA(VLOOKUP(CONCATENATE($B$194, $B211), 'Airport Passengers'!$A$8:$M$3879, 13, FALSE)), "", VLOOKUP(CONCATENATE($B$194, $B211), 'Airport Passengers'!$A$8:$M$3879, 13, FALSE))</f>
        <v>4552509</v>
      </c>
      <c r="F211" s="67"/>
      <c r="G211" s="68">
        <f t="shared" si="43"/>
        <v>2.826275824013838E-2</v>
      </c>
      <c r="H211" s="68">
        <f t="shared" si="44"/>
        <v>8.3108703711012921E-2</v>
      </c>
      <c r="I211" s="68">
        <f t="shared" si="45"/>
        <v>4.4522616823973793E-2</v>
      </c>
      <c r="J211" s="52"/>
      <c r="L211" s="67"/>
      <c r="M211" s="68"/>
      <c r="N211" s="69"/>
      <c r="O211" s="68"/>
      <c r="P211" s="68"/>
      <c r="Q211" s="69"/>
    </row>
    <row r="212" spans="1:17" x14ac:dyDescent="0.25">
      <c r="A212" s="1"/>
      <c r="B212" s="46">
        <v>1998</v>
      </c>
      <c r="C212" s="71">
        <f>IF(ISNA(VLOOKUP(CONCATENATE($B$194, $B212), 'Airport Passengers'!$A$8:$M$3879, 7, FALSE)), "", VLOOKUP(CONCATENATE($B$194, $B212), 'Airport Passengers'!$A$8:$M$3879, 7, FALSE))</f>
        <v>3235524</v>
      </c>
      <c r="D212" s="71">
        <f>IF(ISNA(VLOOKUP(CONCATENATE($B$194, $B212), 'Airport Passengers'!$A$8:$M$3879, 10, FALSE)), "", VLOOKUP(CONCATENATE($B$194, $B212), 'Airport Passengers'!$A$8:$M$3879, 10, FALSE))</f>
        <v>1434077</v>
      </c>
      <c r="E212" s="67">
        <f>IF(ISNA(VLOOKUP(CONCATENATE($B$194, $B212), 'Airport Passengers'!$A$8:$M$3879, 13, FALSE)), "", VLOOKUP(CONCATENATE($B$194, $B212), 'Airport Passengers'!$A$8:$M$3879, 13, FALSE))</f>
        <v>4669601</v>
      </c>
      <c r="F212" s="67"/>
      <c r="G212" s="68">
        <f t="shared" si="43"/>
        <v>2.6174795710110544E-2</v>
      </c>
      <c r="H212" s="68">
        <f t="shared" si="44"/>
        <v>2.4696430332243908E-2</v>
      </c>
      <c r="I212" s="68">
        <f t="shared" si="45"/>
        <v>2.5720322573771957E-2</v>
      </c>
      <c r="J212" s="52"/>
      <c r="L212" s="67"/>
      <c r="M212" s="68"/>
      <c r="N212" s="69"/>
      <c r="O212" s="68"/>
      <c r="P212" s="68"/>
      <c r="Q212" s="69"/>
    </row>
    <row r="213" spans="1:17" x14ac:dyDescent="0.25">
      <c r="A213" s="1"/>
      <c r="B213" s="46">
        <v>1999</v>
      </c>
      <c r="C213" s="71">
        <f>IF(ISNA(VLOOKUP(CONCATENATE($B$194, $B213), 'Airport Passengers'!$A$8:$M$3879, 7, FALSE)), "", VLOOKUP(CONCATENATE($B$194, $B213), 'Airport Passengers'!$A$8:$M$3879, 7, FALSE))</f>
        <v>3257087</v>
      </c>
      <c r="D213" s="71">
        <f>IF(ISNA(VLOOKUP(CONCATENATE($B$194, $B213), 'Airport Passengers'!$A$8:$M$3879, 10, FALSE)), "", VLOOKUP(CONCATENATE($B$194, $B213), 'Airport Passengers'!$A$8:$M$3879, 10, FALSE))</f>
        <v>1474898</v>
      </c>
      <c r="E213" s="67">
        <f>IF(ISNA(VLOOKUP(CONCATENATE($B$194, $B213), 'Airport Passengers'!$A$8:$M$3879, 13, FALSE)), "", VLOOKUP(CONCATENATE($B$194, $B213), 'Airport Passengers'!$A$8:$M$3879, 13, FALSE))</f>
        <v>4731985</v>
      </c>
      <c r="F213" s="67"/>
      <c r="G213" s="68">
        <f t="shared" si="43"/>
        <v>6.6644537329965722E-3</v>
      </c>
      <c r="H213" s="68">
        <f t="shared" si="44"/>
        <v>2.8464998741350708E-2</v>
      </c>
      <c r="I213" s="68">
        <f t="shared" si="45"/>
        <v>1.3359599674576051E-2</v>
      </c>
      <c r="J213" s="52"/>
      <c r="L213" s="67"/>
      <c r="M213" s="68"/>
      <c r="N213" s="69"/>
      <c r="O213" s="68"/>
      <c r="P213" s="68"/>
      <c r="Q213" s="69"/>
    </row>
    <row r="214" spans="1:17" x14ac:dyDescent="0.25">
      <c r="A214" s="1"/>
      <c r="B214" s="46">
        <v>2000</v>
      </c>
      <c r="C214" s="71">
        <f>IF(ISNA(VLOOKUP(CONCATENATE($B$194, $B214), 'Airport Passengers'!$A$8:$M$3879, 7, FALSE)), "", VLOOKUP(CONCATENATE($B$194, $B214), 'Airport Passengers'!$A$8:$M$3879, 7, FALSE))</f>
        <v>3463122</v>
      </c>
      <c r="D214" s="71">
        <f>IF(ISNA(VLOOKUP(CONCATENATE($B$194, $B214), 'Airport Passengers'!$A$8:$M$3879, 10, FALSE)), "", VLOOKUP(CONCATENATE($B$194, $B214), 'Airport Passengers'!$A$8:$M$3879, 10, FALSE))</f>
        <v>1580622</v>
      </c>
      <c r="E214" s="67">
        <f>IF(ISNA(VLOOKUP(CONCATENATE($B$194, $B214), 'Airport Passengers'!$A$8:$M$3879, 13, FALSE)), "", VLOOKUP(CONCATENATE($B$194, $B214), 'Airport Passengers'!$A$8:$M$3879, 13, FALSE))</f>
        <v>5043744</v>
      </c>
      <c r="F214" s="67"/>
      <c r="G214" s="68">
        <f t="shared" si="43"/>
        <v>6.3257444458806295E-2</v>
      </c>
      <c r="H214" s="68">
        <f t="shared" si="44"/>
        <v>7.1682245145088003E-2</v>
      </c>
      <c r="I214" s="68">
        <f t="shared" si="45"/>
        <v>6.588334493875192E-2</v>
      </c>
      <c r="J214" s="52"/>
      <c r="L214" s="67"/>
      <c r="M214" s="68"/>
      <c r="N214" s="69"/>
      <c r="O214" s="68"/>
      <c r="P214" s="68"/>
      <c r="Q214" s="69"/>
    </row>
    <row r="215" spans="1:17" x14ac:dyDescent="0.25">
      <c r="A215" s="1"/>
      <c r="B215" s="46">
        <v>2001</v>
      </c>
      <c r="C215" s="71">
        <f>IF(ISNA(VLOOKUP(CONCATENATE($B$194, $B215), 'Airport Passengers'!$A$8:$M$3879, 7, FALSE)), "", VLOOKUP(CONCATENATE($B$194, $B215), 'Airport Passengers'!$A$8:$M$3879, 7, FALSE))</f>
        <v>3341803</v>
      </c>
      <c r="D215" s="71">
        <f>IF(ISNA(VLOOKUP(CONCATENATE($B$194, $B215), 'Airport Passengers'!$A$8:$M$3879, 10, FALSE)), "", VLOOKUP(CONCATENATE($B$194, $B215), 'Airport Passengers'!$A$8:$M$3879, 10, FALSE))</f>
        <v>1587379</v>
      </c>
      <c r="E215" s="67">
        <f>IF(ISNA(VLOOKUP(CONCATENATE($B$194, $B215), 'Airport Passengers'!$A$8:$M$3879, 13, FALSE)), "", VLOOKUP(CONCATENATE($B$194, $B215), 'Airport Passengers'!$A$8:$M$3879, 13, FALSE))</f>
        <v>4929182</v>
      </c>
      <c r="F215" s="67"/>
      <c r="G215" s="68">
        <f t="shared" si="43"/>
        <v>-3.5031685282817068E-2</v>
      </c>
      <c r="H215" s="68">
        <f t="shared" si="44"/>
        <v>4.2748993750561489E-3</v>
      </c>
      <c r="I215" s="68">
        <f t="shared" si="45"/>
        <v>-2.2713682534244401E-2</v>
      </c>
      <c r="J215" s="52"/>
      <c r="L215" s="67"/>
      <c r="M215" s="68"/>
      <c r="N215" s="69"/>
      <c r="O215" s="68"/>
      <c r="P215" s="68"/>
      <c r="Q215" s="69"/>
    </row>
    <row r="216" spans="1:17" x14ac:dyDescent="0.25">
      <c r="A216" s="2"/>
      <c r="B216" s="46">
        <v>2002</v>
      </c>
      <c r="C216" s="71">
        <f>IF(ISNA(VLOOKUP(CONCATENATE($B$194, $B216), 'Airport Passengers'!$A$8:$M$3879, 7, FALSE)), "", VLOOKUP(CONCATENATE($B$194, $B216), 'Airport Passengers'!$A$8:$M$3879, 7, FALSE))</f>
        <v>3371315</v>
      </c>
      <c r="D216" s="71">
        <f>IF(ISNA(VLOOKUP(CONCATENATE($B$194, $B216), 'Airport Passengers'!$A$8:$M$3879, 10, FALSE)), "", VLOOKUP(CONCATENATE($B$194, $B216), 'Airport Passengers'!$A$8:$M$3879, 10, FALSE))</f>
        <v>1636422</v>
      </c>
      <c r="E216" s="67">
        <f>IF(ISNA(VLOOKUP(CONCATENATE($B$194, $B216), 'Airport Passengers'!$A$8:$M$3879, 13, FALSE)), "", VLOOKUP(CONCATENATE($B$194, $B216), 'Airport Passengers'!$A$8:$M$3879, 13, FALSE))</f>
        <v>5007737</v>
      </c>
      <c r="F216" s="67"/>
      <c r="G216" s="68">
        <f t="shared" si="43"/>
        <v>8.8311609032609047E-3</v>
      </c>
      <c r="H216" s="68">
        <f t="shared" si="44"/>
        <v>3.0895583222406243E-2</v>
      </c>
      <c r="I216" s="68">
        <f t="shared" si="45"/>
        <v>1.5936721346462759E-2</v>
      </c>
      <c r="J216" s="52"/>
      <c r="L216" s="67"/>
      <c r="M216" s="68"/>
      <c r="N216" s="69"/>
      <c r="O216" s="68"/>
      <c r="P216" s="68"/>
      <c r="Q216" s="69"/>
    </row>
    <row r="217" spans="1:17" x14ac:dyDescent="0.25">
      <c r="A217" s="2"/>
      <c r="B217" s="46">
        <v>2003</v>
      </c>
      <c r="C217" s="71">
        <f>IF(ISNA(VLOOKUP(CONCATENATE($B$194, $B217), 'Airport Passengers'!$A$8:$M$3879, 7, FALSE)), "", VLOOKUP(CONCATENATE($B$194, $B217), 'Airport Passengers'!$A$8:$M$3879, 7, FALSE))</f>
        <v>3892623</v>
      </c>
      <c r="D217" s="71">
        <f>IF(ISNA(VLOOKUP(CONCATENATE($B$194, $B217), 'Airport Passengers'!$A$8:$M$3879, 10, FALSE)), "", VLOOKUP(CONCATENATE($B$194, $B217), 'Airport Passengers'!$A$8:$M$3879, 10, FALSE))</f>
        <v>1586622</v>
      </c>
      <c r="E217" s="67">
        <f>IF(ISNA(VLOOKUP(CONCATENATE($B$194, $B217), 'Airport Passengers'!$A$8:$M$3879, 13, FALSE)), "", VLOOKUP(CONCATENATE($B$194, $B217), 'Airport Passengers'!$A$8:$M$3879, 13, FALSE))</f>
        <v>5479245</v>
      </c>
      <c r="F217" s="67"/>
      <c r="G217" s="68">
        <f t="shared" si="43"/>
        <v>0.1546304631872133</v>
      </c>
      <c r="H217" s="68">
        <f t="shared" si="44"/>
        <v>-3.0432247916490979E-2</v>
      </c>
      <c r="I217" s="68">
        <f t="shared" si="45"/>
        <v>9.4155903155457243E-2</v>
      </c>
      <c r="J217" s="52"/>
    </row>
    <row r="218" spans="1:17" x14ac:dyDescent="0.25">
      <c r="A218" s="2"/>
      <c r="B218" s="46">
        <v>2004</v>
      </c>
      <c r="C218" s="71">
        <f>IF(ISNA(VLOOKUP(CONCATENATE($B$194, $B218), 'Airport Passengers'!$A$8:$M$3879, 7, FALSE)), "", VLOOKUP(CONCATENATE($B$194, $B218), 'Airport Passengers'!$A$8:$M$3879, 7, FALSE))</f>
        <v>4437291</v>
      </c>
      <c r="D218" s="71">
        <f>IF(ISNA(VLOOKUP(CONCATENATE($B$194, $B218), 'Airport Passengers'!$A$8:$M$3879, 10, FALSE)), "", VLOOKUP(CONCATENATE($B$194, $B218), 'Airport Passengers'!$A$8:$M$3879, 10, FALSE))</f>
        <v>1827389</v>
      </c>
      <c r="E218" s="67">
        <f>IF(ISNA(VLOOKUP(CONCATENATE($B$194, $B218), 'Airport Passengers'!$A$8:$M$3879, 13, FALSE)), "", VLOOKUP(CONCATENATE($B$194, $B218), 'Airport Passengers'!$A$8:$M$3879, 13, FALSE))</f>
        <v>6264680</v>
      </c>
      <c r="F218" s="67"/>
      <c r="G218" s="68">
        <f t="shared" si="43"/>
        <v>0.13992313152339694</v>
      </c>
      <c r="H218" s="68">
        <f t="shared" si="44"/>
        <v>0.15174817946555638</v>
      </c>
      <c r="I218" s="68">
        <f t="shared" si="45"/>
        <v>0.14334730423625883</v>
      </c>
      <c r="J218" s="52"/>
    </row>
    <row r="219" spans="1:17" x14ac:dyDescent="0.25">
      <c r="A219" s="2"/>
      <c r="B219" s="46">
        <v>2005</v>
      </c>
      <c r="C219" s="71">
        <f>IF(ISNA(VLOOKUP(CONCATENATE($B$194, $B219), 'Airport Passengers'!$A$8:$M$3879, 7, FALSE)), "", VLOOKUP(CONCATENATE($B$194, $B219), 'Airport Passengers'!$A$8:$M$3879, 7, FALSE))</f>
        <v>4754672</v>
      </c>
      <c r="D219" s="71">
        <f>IF(ISNA(VLOOKUP(CONCATENATE($B$194, $B219), 'Airport Passengers'!$A$8:$M$3879, 10, FALSE)), "", VLOOKUP(CONCATENATE($B$194, $B219), 'Airport Passengers'!$A$8:$M$3879, 10, FALSE))</f>
        <v>2007025</v>
      </c>
      <c r="E219" s="67">
        <f>IF(ISNA(VLOOKUP(CONCATENATE($B$194, $B219), 'Airport Passengers'!$A$8:$M$3879, 13, FALSE)), "", VLOOKUP(CONCATENATE($B$194, $B219), 'Airport Passengers'!$A$8:$M$3879, 13, FALSE))</f>
        <v>6761697</v>
      </c>
      <c r="F219" s="67"/>
      <c r="G219" s="68">
        <f t="shared" si="43"/>
        <v>7.1525847639922646E-2</v>
      </c>
      <c r="H219" s="68">
        <f t="shared" si="44"/>
        <v>9.830200356902663E-2</v>
      </c>
      <c r="I219" s="68">
        <f t="shared" si="45"/>
        <v>7.9336374723050496E-2</v>
      </c>
      <c r="J219" s="52"/>
    </row>
    <row r="220" spans="1:17" x14ac:dyDescent="0.25">
      <c r="A220" s="2"/>
      <c r="B220" s="46">
        <v>2006</v>
      </c>
      <c r="C220" s="71">
        <f>IF(ISNA(VLOOKUP(CONCATENATE($B$194, $B220), 'Airport Passengers'!$A$8:$M$3879, 7, FALSE)), "", VLOOKUP(CONCATENATE($B$194, $B220), 'Airport Passengers'!$A$8:$M$3879, 7, FALSE))</f>
        <v>5429870</v>
      </c>
      <c r="D220" s="71">
        <f>IF(ISNA(VLOOKUP(CONCATENATE($B$194, $B220), 'Airport Passengers'!$A$8:$M$3879, 10, FALSE)), "", VLOOKUP(CONCATENATE($B$194, $B220), 'Airport Passengers'!$A$8:$M$3879, 10, FALSE))</f>
        <v>2034877</v>
      </c>
      <c r="E220" s="67">
        <f>IF(ISNA(VLOOKUP(CONCATENATE($B$194, $B220), 'Airport Passengers'!$A$8:$M$3879, 13, FALSE)), "", VLOOKUP(CONCATENATE($B$194, $B220), 'Airport Passengers'!$A$8:$M$3879, 13, FALSE))</f>
        <v>7464747</v>
      </c>
      <c r="F220" s="67"/>
      <c r="G220" s="68">
        <f t="shared" si="43"/>
        <v>0.14200727200530341</v>
      </c>
      <c r="H220" s="68">
        <f t="shared" si="44"/>
        <v>1.3877256137815921E-2</v>
      </c>
      <c r="I220" s="68">
        <f t="shared" si="45"/>
        <v>0.10397537777868485</v>
      </c>
      <c r="J220" s="52"/>
    </row>
    <row r="221" spans="1:17" x14ac:dyDescent="0.25">
      <c r="A221" s="2"/>
      <c r="B221" s="46">
        <v>2007</v>
      </c>
      <c r="C221" s="71">
        <f>IF(ISNA(VLOOKUP(CONCATENATE($B$194, $B221), 'Airport Passengers'!$A$8:$M$3879, 7, FALSE)), "", VLOOKUP(CONCATENATE($B$194, $B221), 'Airport Passengers'!$A$8:$M$3879, 7, FALSE))</f>
        <v>6105246</v>
      </c>
      <c r="D221" s="71">
        <f>IF(ISNA(VLOOKUP(CONCATENATE($B$194, $B221), 'Airport Passengers'!$A$8:$M$3879, 10, FALSE)), "", VLOOKUP(CONCATENATE($B$194, $B221), 'Airport Passengers'!$A$8:$M$3879, 10, FALSE))</f>
        <v>2373568</v>
      </c>
      <c r="E221" s="67">
        <f>IF(ISNA(VLOOKUP(CONCATENATE($B$194, $B221), 'Airport Passengers'!$A$8:$M$3879, 13, FALSE)), "", VLOOKUP(CONCATENATE($B$194, $B221), 'Airport Passengers'!$A$8:$M$3879, 13, FALSE))</f>
        <v>8478814</v>
      </c>
      <c r="F221" s="67"/>
      <c r="G221" s="68">
        <f t="shared" si="43"/>
        <v>0.12438161502945742</v>
      </c>
      <c r="H221" s="68">
        <f t="shared" si="44"/>
        <v>0.16644298402311294</v>
      </c>
      <c r="I221" s="68">
        <f t="shared" si="45"/>
        <v>0.13584747078501119</v>
      </c>
      <c r="J221" s="52"/>
    </row>
    <row r="222" spans="1:17" x14ac:dyDescent="0.25">
      <c r="A222" s="2"/>
      <c r="B222" s="46">
        <v>2008</v>
      </c>
      <c r="C222" s="71">
        <f>IF(ISNA(VLOOKUP(CONCATENATE($B$194, $B222), 'Airport Passengers'!$A$8:$M$3879, 7, FALSE)), "", VLOOKUP(CONCATENATE($B$194, $B222), 'Airport Passengers'!$A$8:$M$3879, 7, FALSE))</f>
        <v>6705180</v>
      </c>
      <c r="D222" s="71">
        <f>IF(ISNA(VLOOKUP(CONCATENATE($B$194, $B222), 'Airport Passengers'!$A$8:$M$3879, 10, FALSE)), "", VLOOKUP(CONCATENATE($B$194, $B222), 'Airport Passengers'!$A$8:$M$3879, 10, FALSE))</f>
        <v>2533022</v>
      </c>
      <c r="E222" s="67">
        <f>IF(ISNA(VLOOKUP(CONCATENATE($B$194, $B222), 'Airport Passengers'!$A$8:$M$3879, 13, FALSE)), "", VLOOKUP(CONCATENATE($B$194, $B222), 'Airport Passengers'!$A$8:$M$3879, 13, FALSE))</f>
        <v>9238202</v>
      </c>
      <c r="F222" s="67"/>
      <c r="G222" s="68">
        <f t="shared" si="43"/>
        <v>9.8265327883593878E-2</v>
      </c>
      <c r="H222" s="68">
        <f t="shared" si="44"/>
        <v>6.7179031736187889E-2</v>
      </c>
      <c r="I222" s="68">
        <f t="shared" si="45"/>
        <v>8.9562997843802214E-2</v>
      </c>
      <c r="J222" s="68"/>
    </row>
    <row r="223" spans="1:17" x14ac:dyDescent="0.25">
      <c r="A223" s="2"/>
      <c r="B223" s="46">
        <v>2009</v>
      </c>
      <c r="C223" s="71">
        <f>IF(ISNA(VLOOKUP(CONCATENATE($B$194, $B223), 'Airport Passengers'!$A$8:$M$3879, 7, FALSE)), "", VLOOKUP(CONCATENATE($B$194, $B223), 'Airport Passengers'!$A$8:$M$3879, 7, FALSE))</f>
        <v>6841037</v>
      </c>
      <c r="D223" s="71">
        <f>IF(ISNA(VLOOKUP(CONCATENATE($B$194, $B223), 'Airport Passengers'!$A$8:$M$3879, 10, FALSE)), "", VLOOKUP(CONCATENATE($B$194, $B223), 'Airport Passengers'!$A$8:$M$3879, 10, FALSE))</f>
        <v>2774737</v>
      </c>
      <c r="E223" s="67">
        <f>IF(ISNA(VLOOKUP(CONCATENATE($B$194, $B223), 'Airport Passengers'!$A$8:$M$3879, 13, FALSE)), "", VLOOKUP(CONCATENATE($B$194, $B223), 'Airport Passengers'!$A$8:$M$3879, 13, FALSE))</f>
        <v>9615774</v>
      </c>
      <c r="F223" s="67"/>
      <c r="G223" s="68">
        <f t="shared" si="43"/>
        <v>2.0261499318437386E-2</v>
      </c>
      <c r="H223" s="68">
        <f t="shared" si="44"/>
        <v>9.5425543086479311E-2</v>
      </c>
      <c r="I223" s="68">
        <f t="shared" si="45"/>
        <v>4.0870723545555723E-2</v>
      </c>
      <c r="J223" s="68"/>
    </row>
    <row r="224" spans="1:17" ht="13" x14ac:dyDescent="0.25">
      <c r="A224" s="2"/>
      <c r="B224" s="46">
        <v>2010</v>
      </c>
      <c r="C224" s="71">
        <f>IF(ISNA(VLOOKUP(CONCATENATE($B$194, $B224), 'Airport Passengers'!$A$8:$M$3879, 7, FALSE)), "", VLOOKUP(CONCATENATE($B$194, $B224), 'Airport Passengers'!$A$8:$M$3879, 7, FALSE))</f>
        <v>7319853</v>
      </c>
      <c r="D224" s="71">
        <f>IF(ISNA(VLOOKUP(CONCATENATE($B$194, $B224), 'Airport Passengers'!$A$8:$M$3879, 10, FALSE)), "", VLOOKUP(CONCATENATE($B$194, $B224), 'Airport Passengers'!$A$8:$M$3879, 10, FALSE))</f>
        <v>3133709</v>
      </c>
      <c r="E224" s="67">
        <f>IF(ISNA(VLOOKUP(CONCATENATE($B$194, $B224), 'Airport Passengers'!$A$8:$M$3879, 13, FALSE)), "", VLOOKUP(CONCATENATE($B$194, $B224), 'Airport Passengers'!$A$8:$M$3879, 13, FALSE))</f>
        <v>10453562</v>
      </c>
      <c r="F224" s="67"/>
      <c r="G224" s="68">
        <f t="shared" si="43"/>
        <v>6.9991727862310935E-2</v>
      </c>
      <c r="H224" s="68">
        <f t="shared" si="44"/>
        <v>0.12937154043788654</v>
      </c>
      <c r="I224" s="68">
        <f t="shared" si="45"/>
        <v>8.7126423728344699E-2</v>
      </c>
      <c r="J224" s="68"/>
      <c r="O224" s="65"/>
      <c r="P224" s="65"/>
      <c r="Q224" s="65"/>
    </row>
    <row r="225" spans="1:17" ht="13" x14ac:dyDescent="0.25">
      <c r="A225" s="2"/>
      <c r="B225" s="46">
        <v>2011</v>
      </c>
      <c r="C225" s="71">
        <f>IF(ISNA(VLOOKUP(CONCATENATE($B$194, $B225), 'Airport Passengers'!$A$8:$M$3879, 7, FALSE)), "", VLOOKUP(CONCATENATE($B$194, $B225), 'Airport Passengers'!$A$8:$M$3879, 7, FALSE))</f>
        <v>8016032</v>
      </c>
      <c r="D225" s="71">
        <f>IF(ISNA(VLOOKUP(CONCATENATE($B$194, $B225), 'Airport Passengers'!$A$8:$M$3879, 10, FALSE)), "", VLOOKUP(CONCATENATE($B$194, $B225), 'Airport Passengers'!$A$8:$M$3879, 10, FALSE))</f>
        <v>3349468</v>
      </c>
      <c r="E225" s="67">
        <f>IF(ISNA(VLOOKUP(CONCATENATE($B$194, $B225), 'Airport Passengers'!$A$8:$M$3879, 13, FALSE)), "", VLOOKUP(CONCATENATE($B$194, $B225), 'Airport Passengers'!$A$8:$M$3879, 13, FALSE))</f>
        <v>11365500</v>
      </c>
      <c r="F225" s="67"/>
      <c r="G225" s="68">
        <f t="shared" si="43"/>
        <v>9.5108330727406681E-2</v>
      </c>
      <c r="H225" s="68">
        <f t="shared" si="44"/>
        <v>6.8851000523660624E-2</v>
      </c>
      <c r="I225" s="68">
        <f t="shared" si="45"/>
        <v>8.7237058526079436E-2</v>
      </c>
      <c r="J225" s="68"/>
      <c r="O225" s="65" t="s">
        <v>130</v>
      </c>
      <c r="P225" s="65" t="s">
        <v>106</v>
      </c>
      <c r="Q225" s="65" t="s">
        <v>107</v>
      </c>
    </row>
    <row r="226" spans="1:17" x14ac:dyDescent="0.25">
      <c r="A226" s="2"/>
      <c r="B226" s="46">
        <v>2012</v>
      </c>
      <c r="C226" s="71">
        <f>IF(ISNA(VLOOKUP(CONCATENATE($B$194, $B226), 'Airport Passengers'!$A$8:$M$3879, 7, FALSE)), "", VLOOKUP(CONCATENATE($B$194, $B226), 'Airport Passengers'!$A$8:$M$3879, 7, FALSE))</f>
        <v>8999571</v>
      </c>
      <c r="D226" s="71">
        <f>IF(ISNA(VLOOKUP(CONCATENATE($B$194, $B226), 'Airport Passengers'!$A$8:$M$3879, 10, FALSE)), "", VLOOKUP(CONCATENATE($B$194, $B226), 'Airport Passengers'!$A$8:$M$3879, 10, FALSE))</f>
        <v>3618768</v>
      </c>
      <c r="E226" s="67">
        <f>IF(ISNA(VLOOKUP(CONCATENATE($B$194, $B226), 'Airport Passengers'!$A$8:$M$3879, 13, FALSE)), "", VLOOKUP(CONCATENATE($B$194, $B226), 'Airport Passengers'!$A$8:$M$3879, 13, FALSE))</f>
        <v>12618339</v>
      </c>
      <c r="F226" s="67"/>
      <c r="G226" s="68">
        <f t="shared" si="43"/>
        <v>0.12269649123157193</v>
      </c>
      <c r="H226" s="68">
        <f t="shared" si="44"/>
        <v>8.040082783295735E-2</v>
      </c>
      <c r="I226" s="68">
        <f t="shared" si="45"/>
        <v>0.11023175399234525</v>
      </c>
      <c r="J226" s="68"/>
    </row>
    <row r="227" spans="1:17" x14ac:dyDescent="0.25">
      <c r="A227" s="2"/>
      <c r="B227" s="46">
        <v>2013</v>
      </c>
      <c r="C227" s="71">
        <f>IF(ISNA(VLOOKUP(CONCATENATE($B$194, $B227), 'Airport Passengers'!$A$8:$M$3879, 7, FALSE)), "", VLOOKUP(CONCATENATE($B$194, $B227), 'Airport Passengers'!$A$8:$M$3879, 7, FALSE))</f>
        <v>8981872</v>
      </c>
      <c r="D227" s="71">
        <f>IF(ISNA(VLOOKUP(CONCATENATE($B$194, $B227), 'Airport Passengers'!$A$8:$M$3879, 10, FALSE)), "", VLOOKUP(CONCATENATE($B$194, $B227), 'Airport Passengers'!$A$8:$M$3879, 10, FALSE))</f>
        <v>3919840</v>
      </c>
      <c r="E227" s="67">
        <f>IF(ISNA(VLOOKUP(CONCATENATE($B$194, $B227), 'Airport Passengers'!$A$8:$M$3879, 13, FALSE)), "", VLOOKUP(CONCATENATE($B$194, $B227), 'Airport Passengers'!$A$8:$M$3879, 13, FALSE))</f>
        <v>12901712</v>
      </c>
      <c r="F227" s="67"/>
      <c r="G227" s="68">
        <f t="shared" si="43"/>
        <v>-1.9666492991721493E-3</v>
      </c>
      <c r="H227" s="68">
        <f t="shared" si="44"/>
        <v>8.3197375460377671E-2</v>
      </c>
      <c r="I227" s="68">
        <f t="shared" si="45"/>
        <v>2.2457234664562429E-2</v>
      </c>
      <c r="J227" s="68"/>
      <c r="K227" s="52" t="s">
        <v>184</v>
      </c>
      <c r="O227" s="73">
        <f>C239/1000000</f>
        <v>9.2241320000000009</v>
      </c>
      <c r="P227" s="73">
        <f t="shared" ref="P227:Q227" si="46">D239/1000000</f>
        <v>5.3950680000000002</v>
      </c>
      <c r="Q227" s="73">
        <f t="shared" si="46"/>
        <v>14.619199999999999</v>
      </c>
    </row>
    <row r="228" spans="1:17" x14ac:dyDescent="0.25">
      <c r="A228" s="2"/>
      <c r="B228" s="46">
        <v>2014</v>
      </c>
      <c r="C228" s="71">
        <f>IF(ISNA(VLOOKUP(CONCATENATE($B$194, $B228), 'Airport Passengers'!$A$8:$M$3879, 7, FALSE)), "", VLOOKUP(CONCATENATE($B$194, $B228), 'Airport Passengers'!$A$8:$M$3879, 7, FALSE))</f>
        <v>8758519</v>
      </c>
      <c r="D228" s="71">
        <f>IF(ISNA(VLOOKUP(CONCATENATE($B$194, $B228), 'Airport Passengers'!$A$8:$M$3879, 10, FALSE)), "", VLOOKUP(CONCATENATE($B$194, $B228), 'Airport Passengers'!$A$8:$M$3879, 10, FALSE))</f>
        <v>4180407</v>
      </c>
      <c r="E228" s="67">
        <f>IF(ISNA(VLOOKUP(CONCATENATE($B$194, $B228), 'Airport Passengers'!$A$8:$M$3879, 13, FALSE)), "", VLOOKUP(CONCATENATE($B$194, $B228), 'Airport Passengers'!$A$8:$M$3879, 13, FALSE))</f>
        <v>12938926</v>
      </c>
      <c r="F228" s="67"/>
      <c r="G228" s="68">
        <f t="shared" si="43"/>
        <v>-2.4867087840931154E-2</v>
      </c>
      <c r="H228" s="68">
        <f t="shared" si="44"/>
        <v>6.6473886689252623E-2</v>
      </c>
      <c r="I228" s="68">
        <f t="shared" si="45"/>
        <v>2.8844234005533527E-3</v>
      </c>
      <c r="J228" s="68"/>
      <c r="K228" s="52" t="s">
        <v>185</v>
      </c>
      <c r="O228" s="72">
        <f>G239</f>
        <v>5.0193259436034705E-2</v>
      </c>
      <c r="P228" s="72">
        <f t="shared" ref="P228:Q228" si="47">H239</f>
        <v>0.12420061904228066</v>
      </c>
      <c r="Q228" s="72">
        <f t="shared" si="47"/>
        <v>7.6342241669431904E-2</v>
      </c>
    </row>
    <row r="229" spans="1:17" x14ac:dyDescent="0.25">
      <c r="A229" s="2"/>
      <c r="B229" s="46">
        <v>2015</v>
      </c>
      <c r="C229" s="71">
        <f>IF(ISNA(VLOOKUP(CONCATENATE($B$194, $B229), 'Airport Passengers'!$A$8:$M$3879, 7, FALSE)), "", VLOOKUP(CONCATENATE($B$194, $B229), 'Airport Passengers'!$A$8:$M$3879, 7, FALSE))</f>
        <v>8401532</v>
      </c>
      <c r="D229" s="71">
        <f>IF(ISNA(VLOOKUP(CONCATENATE($B$194, $B229), 'Airport Passengers'!$A$8:$M$3879, 10, FALSE)), "", VLOOKUP(CONCATENATE($B$194, $B229), 'Airport Passengers'!$A$8:$M$3879, 10, FALSE))</f>
        <v>4192833</v>
      </c>
      <c r="E229" s="67">
        <f>IF(ISNA(VLOOKUP(CONCATENATE($B$194, $B229), 'Airport Passengers'!$A$8:$M$3879, 13, FALSE)), "", VLOOKUP(CONCATENATE($B$194, $B229), 'Airport Passengers'!$A$8:$M$3879, 13, FALSE))</f>
        <v>12594365</v>
      </c>
      <c r="F229" s="67"/>
      <c r="G229" s="68">
        <f t="shared" si="43"/>
        <v>-4.0758831487378175E-2</v>
      </c>
      <c r="H229" s="68">
        <f t="shared" si="44"/>
        <v>2.9724378511470297E-3</v>
      </c>
      <c r="I229" s="68">
        <f t="shared" si="45"/>
        <v>-2.6629799103882346E-2</v>
      </c>
      <c r="J229" s="68"/>
      <c r="K229" s="52" t="s">
        <v>109</v>
      </c>
      <c r="O229" s="72">
        <f>C239/C$48</f>
        <v>7.7007935226901081E-2</v>
      </c>
      <c r="P229" s="72">
        <f t="shared" ref="P229:Q229" si="48">D239/D$48</f>
        <v>0.12031470182746473</v>
      </c>
      <c r="Q229" s="72">
        <f t="shared" si="48"/>
        <v>8.8804180264589097E-2</v>
      </c>
    </row>
    <row r="230" spans="1:17" x14ac:dyDescent="0.25">
      <c r="A230" s="2"/>
      <c r="B230" s="46">
        <v>2016</v>
      </c>
      <c r="C230" s="71">
        <f>IF(ISNA(VLOOKUP(CONCATENATE($B$194, $B230), 'Airport Passengers'!$A$8:$M$3879, 7, FALSE)), "", VLOOKUP(CONCATENATE($B$194, $B230), 'Airport Passengers'!$A$8:$M$3879, 7, FALSE))</f>
        <v>8125486</v>
      </c>
      <c r="D230" s="71">
        <f>IF(ISNA(VLOOKUP(CONCATENATE($B$194, $B230), 'Airport Passengers'!$A$8:$M$3879, 10, FALSE)), "", VLOOKUP(CONCATENATE($B$194, $B230), 'Airport Passengers'!$A$8:$M$3879, 10, FALSE))</f>
        <v>4379175</v>
      </c>
      <c r="E230" s="67">
        <f>IF(ISNA(VLOOKUP(CONCATENATE($B$194, $B230), 'Airport Passengers'!$A$8:$M$3879, 13, FALSE)), "", VLOOKUP(CONCATENATE($B$194, $B230), 'Airport Passengers'!$A$8:$M$3879, 13, FALSE))</f>
        <v>12504661</v>
      </c>
      <c r="F230" s="67"/>
      <c r="G230" s="68">
        <f t="shared" si="43"/>
        <v>-3.2856626624763199E-2</v>
      </c>
      <c r="H230" s="68">
        <f t="shared" si="44"/>
        <v>4.4442981630797122E-2</v>
      </c>
      <c r="I230" s="68">
        <f t="shared" si="45"/>
        <v>-7.122550442201731E-3</v>
      </c>
      <c r="J230" s="68"/>
    </row>
    <row r="231" spans="1:17" x14ac:dyDescent="0.25">
      <c r="A231" s="2"/>
      <c r="B231" s="46">
        <v>2017</v>
      </c>
      <c r="C231" s="71">
        <f>IF(ISNA(VLOOKUP(CONCATENATE($B$194, $B231), 'Airport Passengers'!$A$8:$M$3879, 7, FALSE)), "", VLOOKUP(CONCATENATE($B$194, $B231), 'Airport Passengers'!$A$8:$M$3879, 7, FALSE))</f>
        <v>7985065</v>
      </c>
      <c r="D231" s="71">
        <f>IF(ISNA(VLOOKUP(CONCATENATE($B$194, $B231), 'Airport Passengers'!$A$8:$M$3879, 10, FALSE)), "", VLOOKUP(CONCATENATE($B$194, $B231), 'Airport Passengers'!$A$8:$M$3879, 10, FALSE))</f>
        <v>4385467</v>
      </c>
      <c r="E231" s="67">
        <f>IF(ISNA(VLOOKUP(CONCATENATE($B$194, $B231), 'Airport Passengers'!$A$8:$M$3879, 13, FALSE)), "", VLOOKUP(CONCATENATE($B$194, $B231), 'Airport Passengers'!$A$8:$M$3879, 13, FALSE))</f>
        <v>12370532</v>
      </c>
      <c r="F231" s="67"/>
      <c r="G231" s="68">
        <f t="shared" si="43"/>
        <v>-1.7281550912770019E-2</v>
      </c>
      <c r="H231" s="68">
        <f t="shared" si="44"/>
        <v>1.4368003105607791E-3</v>
      </c>
      <c r="I231" s="68">
        <f t="shared" si="45"/>
        <v>-1.0726320369660562E-2</v>
      </c>
      <c r="J231" s="68"/>
      <c r="K231" s="74" t="s">
        <v>100</v>
      </c>
      <c r="L231" s="74"/>
      <c r="M231" s="74"/>
      <c r="N231" s="74"/>
      <c r="O231" s="67"/>
      <c r="P231" s="67"/>
      <c r="Q231" s="67"/>
    </row>
    <row r="232" spans="1:17" x14ac:dyDescent="0.25">
      <c r="A232" s="2"/>
      <c r="B232" s="46">
        <v>2018</v>
      </c>
      <c r="C232" s="71">
        <f>IF(ISNA(VLOOKUP(CONCATENATE($B$194, $B232), 'Airport Passengers'!$A$8:$M$3879, 7, FALSE)), "", VLOOKUP(CONCATENATE($B$194, $B232), 'Airport Passengers'!$A$8:$M$3879, 7, FALSE))</f>
        <v>8111748</v>
      </c>
      <c r="D232" s="71">
        <f>IF(ISNA(VLOOKUP(CONCATENATE($B$194, $B232), 'Airport Passengers'!$A$8:$M$3879, 10, FALSE)), "", VLOOKUP(CONCATENATE($B$194, $B232), 'Airport Passengers'!$A$8:$M$3879, 10, FALSE))</f>
        <v>4365971</v>
      </c>
      <c r="E232" s="67">
        <f>IF(ISNA(VLOOKUP(CONCATENATE($B$194, $B232), 'Airport Passengers'!$A$8:$M$3879, 13, FALSE)), "", VLOOKUP(CONCATENATE($B$194, $B232), 'Airport Passengers'!$A$8:$M$3879, 13, FALSE))</f>
        <v>12477719</v>
      </c>
      <c r="F232" s="67"/>
      <c r="G232" s="68">
        <f t="shared" si="43"/>
        <v>1.586499295872983E-2</v>
      </c>
      <c r="H232" s="68">
        <f t="shared" si="44"/>
        <v>-4.4455926814635704E-3</v>
      </c>
      <c r="I232" s="68">
        <f t="shared" si="45"/>
        <v>8.6647041533864516E-3</v>
      </c>
      <c r="J232" s="68"/>
      <c r="K232" s="49" t="s">
        <v>181</v>
      </c>
      <c r="O232" s="72">
        <f>IF(C234=0,"..",(C239/C234)^(1/5)-1)</f>
        <v>0.2562620896101484</v>
      </c>
      <c r="P232" s="72">
        <f t="shared" ref="P232:Q232" si="49">IF(D234=0,"..",(D239/D234)^(1/5)-1)</f>
        <v>0.40684546572806757</v>
      </c>
      <c r="Q232" s="72">
        <f t="shared" si="49"/>
        <v>0.30069033336011164</v>
      </c>
    </row>
    <row r="233" spans="1:17" x14ac:dyDescent="0.25">
      <c r="A233" s="2"/>
      <c r="B233" s="46">
        <v>2019</v>
      </c>
      <c r="C233" s="71">
        <f>IF(ISNA(VLOOKUP(CONCATENATE($B$194, $B233), 'Airport Passengers'!$A$8:$M$3879, 7, FALSE)), "", VLOOKUP(CONCATENATE($B$194, $B233), 'Airport Passengers'!$A$8:$M$3879, 7, FALSE))</f>
        <v>8150336</v>
      </c>
      <c r="D233" s="71">
        <f>IF(ISNA(VLOOKUP(CONCATENATE($B$194, $B233), 'Airport Passengers'!$A$8:$M$3879, 10, FALSE)), "", VLOOKUP(CONCATENATE($B$194, $B233), 'Airport Passengers'!$A$8:$M$3879, 10, FALSE))</f>
        <v>4363180</v>
      </c>
      <c r="E233" s="67">
        <f>IF(ISNA(VLOOKUP(CONCATENATE($B$194, $B233), 'Airport Passengers'!$A$8:$M$3879, 13, FALSE)), "", VLOOKUP(CONCATENATE($B$194, $B233), 'Airport Passengers'!$A$8:$M$3879, 13, FALSE))</f>
        <v>12513516</v>
      </c>
      <c r="F233" s="67"/>
      <c r="G233" s="68">
        <f t="shared" si="43"/>
        <v>4.7570511312728155E-3</v>
      </c>
      <c r="H233" s="68">
        <f t="shared" si="44"/>
        <v>-6.3926214809947206E-4</v>
      </c>
      <c r="I233" s="68">
        <f t="shared" si="45"/>
        <v>2.8688737100106198E-3</v>
      </c>
      <c r="J233" s="68"/>
      <c r="K233" s="49" t="s">
        <v>182</v>
      </c>
      <c r="O233" s="72">
        <f>IF(C229=0,"..",(C239/C229)^(1/10)-1)</f>
        <v>9.3846647006226025E-3</v>
      </c>
      <c r="P233" s="72">
        <f t="shared" ref="P233:Q233" si="50">IF(D229=0,"..",(D239/D229)^(1/10)-1)</f>
        <v>2.5531337551994104E-2</v>
      </c>
      <c r="Q233" s="72">
        <f t="shared" si="50"/>
        <v>1.5020312040491701E-2</v>
      </c>
    </row>
    <row r="234" spans="1:17" x14ac:dyDescent="0.25">
      <c r="A234" s="2"/>
      <c r="B234" s="46">
        <v>2020</v>
      </c>
      <c r="C234" s="71">
        <f>IF(ISNA(VLOOKUP(CONCATENATE($B$194, $B234), 'Airport Passengers'!$A$8:$M$3879, 7, FALSE)), "", VLOOKUP(CONCATENATE($B$194, $B234), 'Airport Passengers'!$A$8:$M$3879, 7, FALSE))</f>
        <v>2947978</v>
      </c>
      <c r="D234" s="71">
        <f>IF(ISNA(VLOOKUP(CONCATENATE($B$194, $B234), 'Airport Passengers'!$A$8:$M$3879, 10, FALSE)), "", VLOOKUP(CONCATENATE($B$194, $B234), 'Airport Passengers'!$A$8:$M$3879, 10, FALSE))</f>
        <v>978960</v>
      </c>
      <c r="E234" s="67">
        <f>IF(ISNA(VLOOKUP(CONCATENATE($B$194, $B234), 'Airport Passengers'!$A$8:$M$3879, 13, FALSE)), "", VLOOKUP(CONCATENATE($B$194, $B234), 'Airport Passengers'!$A$8:$M$3879, 13, FALSE))</f>
        <v>3926938</v>
      </c>
      <c r="F234" s="67"/>
      <c r="G234" s="68">
        <f t="shared" si="43"/>
        <v>-0.6382998197865708</v>
      </c>
      <c r="H234" s="68">
        <f t="shared" si="44"/>
        <v>-0.77563153479801428</v>
      </c>
      <c r="I234" s="68">
        <f t="shared" si="45"/>
        <v>-0.68618428265884668</v>
      </c>
      <c r="J234" s="68"/>
      <c r="K234" s="49" t="s">
        <v>183</v>
      </c>
      <c r="O234" s="72">
        <f>IF(C219=0,"..",(C239/C219)^(1/20)-1)</f>
        <v>3.3689839188056014E-2</v>
      </c>
      <c r="P234" s="72">
        <f t="shared" ref="P234:Q234" si="51">IF(D219=0,"..",(D239/D219)^(1/20)-1)</f>
        <v>5.0684213482580676E-2</v>
      </c>
      <c r="Q234" s="72">
        <f t="shared" si="51"/>
        <v>3.9305905681250142E-2</v>
      </c>
    </row>
    <row r="235" spans="1:17" x14ac:dyDescent="0.25">
      <c r="A235" s="2"/>
      <c r="B235" s="46">
        <v>2021</v>
      </c>
      <c r="C235" s="71">
        <f>IF(ISNA(VLOOKUP(CONCATENATE($B$194, $B235), 'Airport Passengers'!$A$8:$M$3879, 7, FALSE)), "", VLOOKUP(CONCATENATE($B$194, $B235), 'Airport Passengers'!$A$8:$M$3879, 7, FALSE))</f>
        <v>3853491</v>
      </c>
      <c r="D235" s="71">
        <f>IF(ISNA(VLOOKUP(CONCATENATE($B$194, $B235), 'Airport Passengers'!$A$8:$M$3879, 10, FALSE)), "", VLOOKUP(CONCATENATE($B$194, $B235), 'Airport Passengers'!$A$8:$M$3879, 10, FALSE))</f>
        <v>90651</v>
      </c>
      <c r="E235" s="67">
        <f>IF(ISNA(VLOOKUP(CONCATENATE($B$194, $B235), 'Airport Passengers'!$A$8:$M$3879, 13, FALSE)), "", VLOOKUP(CONCATENATE($B$194, $B235), 'Airport Passengers'!$A$8:$M$3879, 13, FALSE))</f>
        <v>3944142</v>
      </c>
      <c r="F235" s="67"/>
      <c r="G235" s="68">
        <f t="shared" si="43"/>
        <v>0.30716409688267687</v>
      </c>
      <c r="H235" s="68">
        <f t="shared" si="44"/>
        <v>-0.90740071095856822</v>
      </c>
      <c r="I235" s="68">
        <f t="shared" si="45"/>
        <v>4.3810215491051803E-3</v>
      </c>
      <c r="J235" s="68"/>
    </row>
    <row r="236" spans="1:17" x14ac:dyDescent="0.25">
      <c r="A236" s="2"/>
      <c r="B236" s="46">
        <v>2022</v>
      </c>
      <c r="C236" s="71">
        <f>IF(ISNA(VLOOKUP(CONCATENATE($B$194, $B236), 'Airport Passengers'!$A$8:$M$3879, 7, FALSE)), "", VLOOKUP(CONCATENATE($B$194, $B236), 'Airport Passengers'!$A$8:$M$3879, 7, FALSE))</f>
        <v>6539745</v>
      </c>
      <c r="D236" s="71">
        <f>IF(ISNA(VLOOKUP(CONCATENATE($B$194, $B236), 'Airport Passengers'!$A$8:$M$3879, 10, FALSE)), "", VLOOKUP(CONCATENATE($B$194, $B236), 'Airport Passengers'!$A$8:$M$3879, 10, FALSE))</f>
        <v>1871003</v>
      </c>
      <c r="E236" s="67">
        <f>IF(ISNA(VLOOKUP(CONCATENATE($B$194, $B236), 'Airport Passengers'!$A$8:$M$3879, 13, FALSE)), "", VLOOKUP(CONCATENATE($B$194, $B236), 'Airport Passengers'!$A$8:$M$3879, 13, FALSE))</f>
        <v>8410748</v>
      </c>
      <c r="F236" s="67"/>
      <c r="G236" s="68">
        <f t="shared" si="43"/>
        <v>0.69709621742985772</v>
      </c>
      <c r="H236" s="68">
        <f t="shared" si="44"/>
        <v>19.639628906465454</v>
      </c>
      <c r="I236" s="68">
        <f t="shared" si="45"/>
        <v>1.132465818928426</v>
      </c>
      <c r="J236" s="68"/>
    </row>
    <row r="237" spans="1:17" x14ac:dyDescent="0.25">
      <c r="A237" s="2"/>
      <c r="B237" s="46">
        <v>2023</v>
      </c>
      <c r="C237" s="71">
        <f>IF(ISNA(VLOOKUP(CONCATENATE($B$194, $B237), 'Airport Passengers'!$A$8:$M$3879, 7, FALSE)), "", VLOOKUP(CONCATENATE($B$194, $B237), 'Airport Passengers'!$A$8:$M$3879, 7, FALSE))</f>
        <v>8278641</v>
      </c>
      <c r="D237" s="71">
        <f>IF(ISNA(VLOOKUP(CONCATENATE($B$194, $B237), 'Airport Passengers'!$A$8:$M$3879, 10, FALSE)), "", VLOOKUP(CONCATENATE($B$194, $B237), 'Airport Passengers'!$A$8:$M$3879, 10, FALSE))</f>
        <v>3885836</v>
      </c>
      <c r="E237" s="67">
        <f>IF(ISNA(VLOOKUP(CONCATENATE($B$194, $B237), 'Airport Passengers'!$A$8:$M$3879, 13, FALSE)), "", VLOOKUP(CONCATENATE($B$194, $B237), 'Airport Passengers'!$A$8:$M$3879, 13, FALSE))</f>
        <v>12164477</v>
      </c>
      <c r="F237" s="67"/>
      <c r="G237" s="68">
        <f t="shared" si="43"/>
        <v>0.26589660606032806</v>
      </c>
      <c r="H237" s="68">
        <f t="shared" si="44"/>
        <v>1.0768732065100912</v>
      </c>
      <c r="I237" s="68">
        <f t="shared" si="45"/>
        <v>0.44630144667275728</v>
      </c>
      <c r="J237" s="68"/>
    </row>
    <row r="238" spans="1:17" x14ac:dyDescent="0.25">
      <c r="A238" s="2"/>
      <c r="B238" s="46">
        <v>2024</v>
      </c>
      <c r="C238" s="71">
        <f>IF(ISNA(VLOOKUP(CONCATENATE($B$194, $B238), 'Airport Passengers'!$A$8:$M$3879, 7, FALSE)), "", VLOOKUP(CONCATENATE($B$194, $B238), 'Airport Passengers'!$A$8:$M$3879, 7, FALSE))</f>
        <v>8783271</v>
      </c>
      <c r="D238" s="71">
        <f>IF(ISNA(VLOOKUP(CONCATENATE($B$194, $B238), 'Airport Passengers'!$A$8:$M$3879, 10, FALSE)), "", VLOOKUP(CONCATENATE($B$194, $B238), 'Airport Passengers'!$A$8:$M$3879, 10, FALSE))</f>
        <v>4799026</v>
      </c>
      <c r="E238" s="67">
        <f>IF(ISNA(VLOOKUP(CONCATENATE($B$194, $B238), 'Airport Passengers'!$A$8:$M$3879, 13, FALSE)), "", VLOOKUP(CONCATENATE($B$194, $B238), 'Airport Passengers'!$A$8:$M$3879, 13, FALSE))</f>
        <v>13582297</v>
      </c>
      <c r="F238" s="67"/>
      <c r="G238" s="68">
        <f t="shared" si="43"/>
        <v>6.0955656852374682E-2</v>
      </c>
      <c r="H238" s="68">
        <f t="shared" si="44"/>
        <v>0.23500477117407939</v>
      </c>
      <c r="I238" s="68">
        <f t="shared" si="45"/>
        <v>0.11655412723456997</v>
      </c>
      <c r="J238" s="68"/>
    </row>
    <row r="239" spans="1:17" x14ac:dyDescent="0.25">
      <c r="A239" s="2"/>
      <c r="B239" s="46">
        <v>2025</v>
      </c>
      <c r="C239" s="71">
        <f>IF(ISNA(VLOOKUP(CONCATENATE($B$194, $B239), 'Airport Passengers'!$A$8:$M$3879, 7, FALSE)), "", VLOOKUP(CONCATENATE($B$194, $B239), 'Airport Passengers'!$A$8:$M$3879, 7, FALSE))</f>
        <v>9224132</v>
      </c>
      <c r="D239" s="71">
        <f>IF(ISNA(VLOOKUP(CONCATENATE($B$194, $B239), 'Airport Passengers'!$A$8:$M$3879, 10, FALSE)), "", VLOOKUP(CONCATENATE($B$194, $B239), 'Airport Passengers'!$A$8:$M$3879, 10, FALSE))</f>
        <v>5395068</v>
      </c>
      <c r="E239" s="67">
        <f>IF(ISNA(VLOOKUP(CONCATENATE($B$194, $B239), 'Airport Passengers'!$A$8:$M$3879, 13, FALSE)), "", VLOOKUP(CONCATENATE($B$194, $B239), 'Airport Passengers'!$A$8:$M$3879, 13, FALSE))</f>
        <v>14619200</v>
      </c>
      <c r="F239" s="67"/>
      <c r="G239" s="68">
        <f t="shared" si="43"/>
        <v>5.0193259436034705E-2</v>
      </c>
      <c r="H239" s="68">
        <f t="shared" si="44"/>
        <v>0.12420061904228066</v>
      </c>
      <c r="I239" s="68">
        <f t="shared" si="45"/>
        <v>7.6342241669431904E-2</v>
      </c>
      <c r="J239" s="68"/>
    </row>
    <row r="240" spans="1:17" ht="15" customHeight="1" x14ac:dyDescent="0.25">
      <c r="A240" s="2"/>
      <c r="F240" s="67"/>
      <c r="G240" s="67"/>
      <c r="H240" s="67"/>
      <c r="I240" s="68"/>
      <c r="J240" s="68"/>
    </row>
    <row r="241" spans="1:21" x14ac:dyDescent="0.25">
      <c r="A241" s="2"/>
      <c r="F241" s="72"/>
      <c r="G241" s="72"/>
      <c r="H241" s="72"/>
      <c r="I241" s="52"/>
      <c r="J241" s="68"/>
    </row>
    <row r="242" spans="1:21" s="36" customFormat="1" ht="18" x14ac:dyDescent="0.4">
      <c r="A242" s="35">
        <v>5</v>
      </c>
      <c r="B242" s="54" t="s">
        <v>2</v>
      </c>
      <c r="C242" s="54"/>
      <c r="D242"/>
      <c r="E242"/>
      <c r="F242" s="55"/>
      <c r="G242" s="55"/>
      <c r="H242" s="55"/>
      <c r="I242" s="56"/>
      <c r="J242" s="57"/>
      <c r="K242" s="52"/>
      <c r="L242" s="52"/>
      <c r="M242" s="52"/>
      <c r="N242" s="52"/>
      <c r="O242" s="52"/>
      <c r="P242" s="52"/>
      <c r="Q242" s="52"/>
      <c r="R242" s="10"/>
      <c r="S242" s="37"/>
      <c r="T242" s="37"/>
      <c r="U242" s="37"/>
    </row>
    <row r="243" spans="1:21" ht="18.5" thickBot="1" x14ac:dyDescent="0.45">
      <c r="A243" s="1"/>
      <c r="B243" s="58"/>
      <c r="C243" s="58"/>
      <c r="D243" s="58"/>
      <c r="E243" s="59"/>
      <c r="F243" s="59"/>
      <c r="G243" s="59"/>
      <c r="H243" s="59"/>
      <c r="I243" s="60"/>
      <c r="J243" s="61"/>
      <c r="K243" s="123" t="str">
        <f>CONCATENATE(B242," - PASSENGER MOVEMENTS (millions) - ",UPPER($B$6))</f>
        <v>ADELAIDE - PASSENGER MOVEMENTS (millions) - CALENDAR YEARS</v>
      </c>
      <c r="L243" s="123"/>
      <c r="M243" s="123"/>
      <c r="N243" s="123"/>
      <c r="O243" s="123"/>
      <c r="P243" s="123"/>
      <c r="Q243" s="123"/>
      <c r="R243" s="105"/>
    </row>
    <row r="244" spans="1:21" ht="20.149999999999999" customHeight="1" x14ac:dyDescent="0.25">
      <c r="A244" s="1"/>
      <c r="B244" s="62"/>
      <c r="C244" s="122" t="s">
        <v>104</v>
      </c>
      <c r="D244" s="122"/>
      <c r="E244" s="122"/>
      <c r="F244" s="63"/>
      <c r="G244" s="122" t="s">
        <v>108</v>
      </c>
      <c r="H244" s="122"/>
      <c r="I244" s="122"/>
      <c r="J244" s="64"/>
    </row>
    <row r="245" spans="1:21" ht="40" customHeight="1" x14ac:dyDescent="0.3">
      <c r="A245" s="1"/>
      <c r="B245" s="65" t="str">
        <f>B6</f>
        <v>Calendar Years</v>
      </c>
      <c r="C245" s="65" t="s">
        <v>140</v>
      </c>
      <c r="D245" s="65" t="s">
        <v>106</v>
      </c>
      <c r="E245" s="65" t="s">
        <v>107</v>
      </c>
      <c r="F245" s="65"/>
      <c r="G245" s="65" t="s">
        <v>105</v>
      </c>
      <c r="H245" s="65" t="s">
        <v>106</v>
      </c>
      <c r="I245" s="65" t="s">
        <v>107</v>
      </c>
      <c r="J245" s="66"/>
    </row>
    <row r="246" spans="1:21" ht="12.75" customHeight="1" x14ac:dyDescent="0.3">
      <c r="A246" s="1"/>
      <c r="B246" s="70"/>
      <c r="C246" s="113" t="str">
        <f>C245</f>
        <v>Domestic (including Regional) Airlines</v>
      </c>
      <c r="D246" s="113" t="str">
        <f>D245</f>
        <v>International Airlines</v>
      </c>
      <c r="E246" s="70"/>
      <c r="F246" s="70"/>
      <c r="G246" s="70"/>
      <c r="H246" s="70"/>
      <c r="I246" s="70"/>
      <c r="J246" s="66"/>
      <c r="L246" s="67"/>
      <c r="M246" s="68"/>
      <c r="N246" s="69"/>
      <c r="O246" s="68"/>
      <c r="P246" s="68"/>
      <c r="Q246" s="69"/>
    </row>
    <row r="247" spans="1:21" x14ac:dyDescent="0.25">
      <c r="A247" s="1"/>
      <c r="B247" s="46">
        <v>1985</v>
      </c>
      <c r="C247" s="71">
        <f>IF(ISNA(VLOOKUP(CONCATENATE($B$242, $B247), 'Airport Passengers'!$A$8:$M$3879, 7, FALSE)), "", VLOOKUP(CONCATENATE($B$242, $B247), 'Airport Passengers'!$A$8:$M$3879, 7, FALSE))</f>
        <v>1911747</v>
      </c>
      <c r="D247" s="71">
        <f>IF(ISNA(VLOOKUP(CONCATENATE($B$242, $B247), 'Airport Passengers'!$A$8:$M$3879, 10, FALSE)), "", VLOOKUP(CONCATENATE($B$242, $B247), 'Airport Passengers'!$A$8:$M$3879, 10, FALSE))</f>
        <v>108034</v>
      </c>
      <c r="E247" s="67">
        <f>IF(ISNA(VLOOKUP(CONCATENATE($B$242, $B247), 'Airport Passengers'!$A$8:$M$3879, 13, FALSE)), "", VLOOKUP(CONCATENATE($B$242, $B247), 'Airport Passengers'!$A$8:$M$3879, 13, FALSE))</f>
        <v>2019781</v>
      </c>
      <c r="F247" s="67"/>
      <c r="G247" s="67"/>
      <c r="H247" s="67"/>
      <c r="I247" s="68" t="str">
        <f>IF(AND(ISNUMBER(E245),ISNUMBER(E247)), IF(OR(E245=0, E247=0), "--", (E247-E245)/E245), " ")</f>
        <v xml:space="preserve"> </v>
      </c>
      <c r="J247" s="68"/>
      <c r="L247" s="67"/>
      <c r="M247" s="68"/>
      <c r="N247" s="69"/>
      <c r="O247" s="68"/>
      <c r="P247" s="68"/>
      <c r="Q247" s="69"/>
    </row>
    <row r="248" spans="1:21" x14ac:dyDescent="0.25">
      <c r="A248" s="1"/>
      <c r="B248" s="46">
        <v>1986</v>
      </c>
      <c r="C248" s="71">
        <f>IF(ISNA(VLOOKUP(CONCATENATE($B$242, $B248), 'Airport Passengers'!$A$8:$M$3879, 7, FALSE)), "", VLOOKUP(CONCATENATE($B$242, $B248), 'Airport Passengers'!$A$8:$M$3879, 7, FALSE))</f>
        <v>1978433</v>
      </c>
      <c r="D248" s="71">
        <f>IF(ISNA(VLOOKUP(CONCATENATE($B$242, $B248), 'Airport Passengers'!$A$8:$M$3879, 10, FALSE)), "", VLOOKUP(CONCATENATE($B$242, $B248), 'Airport Passengers'!$A$8:$M$3879, 10, FALSE))</f>
        <v>136571</v>
      </c>
      <c r="E248" s="67">
        <f>IF(ISNA(VLOOKUP(CONCATENATE($B$242, $B248), 'Airport Passengers'!$A$8:$M$3879, 13, FALSE)), "", VLOOKUP(CONCATENATE($B$242, $B248), 'Airport Passengers'!$A$8:$M$3879, 13, FALSE))</f>
        <v>2115004</v>
      </c>
      <c r="F248" s="67"/>
      <c r="G248" s="68">
        <f t="shared" ref="G248:G249" si="52">IF(AND(ISNUMBER(C247),ISNUMBER(C248)), IF(OR(C247=0, C248=0), "..", (C248-C247)/C247), " ")</f>
        <v>3.4882230755429455E-2</v>
      </c>
      <c r="H248" s="68">
        <f t="shared" ref="H248:H249" si="53">IF(AND(ISNUMBER(D247),ISNUMBER(D248)), IF(OR(D247=0, D248=0), "..", (D248-D247)/D247), " ")</f>
        <v>0.26414832367587981</v>
      </c>
      <c r="I248" s="68">
        <f>IF(AND(ISNUMBER(E247),ISNUMBER(E248)), IF(OR(E247=0, E248=0), "..", (E248-E247)/E247), " ")</f>
        <v>4.7145210297552059E-2</v>
      </c>
      <c r="J248" s="52"/>
      <c r="L248" s="67"/>
      <c r="M248" s="68"/>
      <c r="N248" s="69"/>
      <c r="O248" s="68"/>
      <c r="P248" s="68"/>
      <c r="Q248" s="69"/>
    </row>
    <row r="249" spans="1:21" x14ac:dyDescent="0.25">
      <c r="A249" s="1"/>
      <c r="B249" s="46">
        <v>1987</v>
      </c>
      <c r="C249" s="71">
        <f>IF(ISNA(VLOOKUP(CONCATENATE($B$242, $B249), 'Airport Passengers'!$A$8:$M$3879, 7, FALSE)), "", VLOOKUP(CONCATENATE($B$242, $B249), 'Airport Passengers'!$A$8:$M$3879, 7, FALSE))</f>
        <v>2008843</v>
      </c>
      <c r="D249" s="71">
        <f>IF(ISNA(VLOOKUP(CONCATENATE($B$242, $B249), 'Airport Passengers'!$A$8:$M$3879, 10, FALSE)), "", VLOOKUP(CONCATENATE($B$242, $B249), 'Airport Passengers'!$A$8:$M$3879, 10, FALSE))</f>
        <v>139692</v>
      </c>
      <c r="E249" s="67">
        <f>IF(ISNA(VLOOKUP(CONCATENATE($B$242, $B249), 'Airport Passengers'!$A$8:$M$3879, 13, FALSE)), "", VLOOKUP(CONCATENATE($B$242, $B249), 'Airport Passengers'!$A$8:$M$3879, 13, FALSE))</f>
        <v>2148535</v>
      </c>
      <c r="F249" s="67"/>
      <c r="G249" s="68">
        <f t="shared" si="52"/>
        <v>1.5370750487886119E-2</v>
      </c>
      <c r="H249" s="68">
        <f t="shared" si="53"/>
        <v>2.2852582173375022E-2</v>
      </c>
      <c r="I249" s="68">
        <f t="shared" ref="I249:I250" si="54">IF(AND(ISNUMBER(E248),ISNUMBER(E249)), IF(OR(E248=0, E249=0), "..", (E249-E248)/E248), " ")</f>
        <v>1.5853870725539999E-2</v>
      </c>
      <c r="J249" s="52"/>
      <c r="L249" s="67"/>
      <c r="M249" s="68"/>
      <c r="N249" s="69"/>
      <c r="O249" s="68"/>
      <c r="P249" s="68"/>
      <c r="Q249" s="69"/>
    </row>
    <row r="250" spans="1:21" x14ac:dyDescent="0.25">
      <c r="A250" s="1"/>
      <c r="B250" s="46">
        <v>1988</v>
      </c>
      <c r="C250" s="71">
        <f>IF(ISNA(VLOOKUP(CONCATENATE($B$242, $B250), 'Airport Passengers'!$A$8:$M$3879, 7, FALSE)), "", VLOOKUP(CONCATENATE($B$242, $B250), 'Airport Passengers'!$A$8:$M$3879, 7, FALSE))</f>
        <v>2164251</v>
      </c>
      <c r="D250" s="71">
        <f>IF(ISNA(VLOOKUP(CONCATENATE($B$242, $B250), 'Airport Passengers'!$A$8:$M$3879, 10, FALSE)), "", VLOOKUP(CONCATENATE($B$242, $B250), 'Airport Passengers'!$A$8:$M$3879, 10, FALSE))</f>
        <v>140884</v>
      </c>
      <c r="E250" s="67">
        <f>IF(ISNA(VLOOKUP(CONCATENATE($B$242, $B250), 'Airport Passengers'!$A$8:$M$3879, 13, FALSE)), "", VLOOKUP(CONCATENATE($B$242, $B250), 'Airport Passengers'!$A$8:$M$3879, 13, FALSE))</f>
        <v>2305135</v>
      </c>
      <c r="F250" s="67"/>
      <c r="G250" s="68">
        <f t="shared" ref="G250:G287" si="55">IF(AND(ISNUMBER(C249),ISNUMBER(C250)), IF(OR(C249=0, C250=0), "..", (C250-C249)/C249), " ")</f>
        <v>7.7361944163879412E-2</v>
      </c>
      <c r="H250" s="68">
        <f t="shared" ref="H250:H287" si="56">IF(AND(ISNUMBER(D249),ISNUMBER(D250)), IF(OR(D249=0, D250=0), "..", (D250-D249)/D249), " ")</f>
        <v>8.533058442860007E-3</v>
      </c>
      <c r="I250" s="68">
        <f t="shared" si="54"/>
        <v>7.2886874079314504E-2</v>
      </c>
      <c r="J250" s="52"/>
      <c r="L250" s="67"/>
      <c r="M250" s="68"/>
      <c r="N250" s="69"/>
      <c r="O250" s="68"/>
      <c r="P250" s="68"/>
      <c r="Q250" s="69"/>
    </row>
    <row r="251" spans="1:21" x14ac:dyDescent="0.25">
      <c r="A251" s="1"/>
      <c r="B251" s="46">
        <v>1989</v>
      </c>
      <c r="C251" s="71">
        <f>IF(ISNA(VLOOKUP(CONCATENATE($B$242, $B251), 'Airport Passengers'!$A$8:$M$3879, 7, FALSE)), "", VLOOKUP(CONCATENATE($B$242, $B251), 'Airport Passengers'!$A$8:$M$3879, 7, FALSE))</f>
        <v>1735052</v>
      </c>
      <c r="D251" s="71">
        <f>IF(ISNA(VLOOKUP(CONCATENATE($B$242, $B251), 'Airport Passengers'!$A$8:$M$3879, 10, FALSE)), "", VLOOKUP(CONCATENATE($B$242, $B251), 'Airport Passengers'!$A$8:$M$3879, 10, FALSE))</f>
        <v>147178</v>
      </c>
      <c r="E251" s="67">
        <f>IF(ISNA(VLOOKUP(CONCATENATE($B$242, $B251), 'Airport Passengers'!$A$8:$M$3879, 13, FALSE)), "", VLOOKUP(CONCATENATE($B$242, $B251), 'Airport Passengers'!$A$8:$M$3879, 13, FALSE))</f>
        <v>1882230</v>
      </c>
      <c r="F251" s="67"/>
      <c r="G251" s="68">
        <f t="shared" si="55"/>
        <v>-0.19831294983807332</v>
      </c>
      <c r="H251" s="68">
        <f t="shared" si="56"/>
        <v>4.4675051815678143E-2</v>
      </c>
      <c r="I251" s="68">
        <f t="shared" ref="I251:I287" si="57">IF(AND(ISNUMBER(E250),ISNUMBER(E251)), IF(OR(E250=0, E251=0), "..", (E251-E250)/E250), " ")</f>
        <v>-0.18346213996143393</v>
      </c>
      <c r="J251" s="52"/>
      <c r="L251" s="67"/>
      <c r="M251" s="68"/>
      <c r="N251" s="69"/>
      <c r="O251" s="68"/>
      <c r="P251" s="68"/>
      <c r="Q251" s="69"/>
    </row>
    <row r="252" spans="1:21" x14ac:dyDescent="0.25">
      <c r="A252" s="1"/>
      <c r="B252" s="46">
        <v>1990</v>
      </c>
      <c r="C252" s="71">
        <f>IF(ISNA(VLOOKUP(CONCATENATE($B$242, $B252), 'Airport Passengers'!$A$8:$M$3879, 7, FALSE)), "", VLOOKUP(CONCATENATE($B$242, $B252), 'Airport Passengers'!$A$8:$M$3879, 7, FALSE))</f>
        <v>2107846</v>
      </c>
      <c r="D252" s="71">
        <f>IF(ISNA(VLOOKUP(CONCATENATE($B$242, $B252), 'Airport Passengers'!$A$8:$M$3879, 10, FALSE)), "", VLOOKUP(CONCATENATE($B$242, $B252), 'Airport Passengers'!$A$8:$M$3879, 10, FALSE))</f>
        <v>181397</v>
      </c>
      <c r="E252" s="67">
        <f>IF(ISNA(VLOOKUP(CONCATENATE($B$242, $B252), 'Airport Passengers'!$A$8:$M$3879, 13, FALSE)), "", VLOOKUP(CONCATENATE($B$242, $B252), 'Airport Passengers'!$A$8:$M$3879, 13, FALSE))</f>
        <v>2289243</v>
      </c>
      <c r="F252" s="67"/>
      <c r="G252" s="68">
        <f t="shared" si="55"/>
        <v>0.21486041916899321</v>
      </c>
      <c r="H252" s="68">
        <f t="shared" si="56"/>
        <v>0.23250078136678037</v>
      </c>
      <c r="I252" s="68">
        <f t="shared" si="57"/>
        <v>0.21623977941059275</v>
      </c>
      <c r="J252" s="52"/>
      <c r="L252" s="67"/>
      <c r="M252" s="68"/>
      <c r="N252" s="69"/>
      <c r="O252" s="68"/>
      <c r="P252" s="68"/>
      <c r="Q252" s="69"/>
    </row>
    <row r="253" spans="1:21" x14ac:dyDescent="0.25">
      <c r="A253" s="1"/>
      <c r="B253" s="46">
        <v>1991</v>
      </c>
      <c r="C253" s="71">
        <f>IF(ISNA(VLOOKUP(CONCATENATE($B$242, $B253), 'Airport Passengers'!$A$8:$M$3879, 7, FALSE)), "", VLOOKUP(CONCATENATE($B$242, $B253), 'Airport Passengers'!$A$8:$M$3879, 7, FALSE))</f>
        <v>2630016</v>
      </c>
      <c r="D253" s="71">
        <f>IF(ISNA(VLOOKUP(CONCATENATE($B$242, $B253), 'Airport Passengers'!$A$8:$M$3879, 10, FALSE)), "", VLOOKUP(CONCATENATE($B$242, $B253), 'Airport Passengers'!$A$8:$M$3879, 10, FALSE))</f>
        <v>192084</v>
      </c>
      <c r="E253" s="67">
        <f>IF(ISNA(VLOOKUP(CONCATENATE($B$242, $B253), 'Airport Passengers'!$A$8:$M$3879, 13, FALSE)), "", VLOOKUP(CONCATENATE($B$242, $B253), 'Airport Passengers'!$A$8:$M$3879, 13, FALSE))</f>
        <v>2822100</v>
      </c>
      <c r="F253" s="67"/>
      <c r="G253" s="68">
        <f t="shared" si="55"/>
        <v>0.24772682634310098</v>
      </c>
      <c r="H253" s="68">
        <f t="shared" si="56"/>
        <v>5.8914976543162238E-2</v>
      </c>
      <c r="I253" s="68">
        <f t="shared" si="57"/>
        <v>0.23276559107093481</v>
      </c>
      <c r="J253" s="52"/>
      <c r="L253" s="67"/>
      <c r="M253" s="68"/>
      <c r="N253" s="69"/>
      <c r="O253" s="68"/>
      <c r="P253" s="68"/>
      <c r="Q253" s="69"/>
    </row>
    <row r="254" spans="1:21" x14ac:dyDescent="0.25">
      <c r="A254" s="1"/>
      <c r="B254" s="46">
        <v>1992</v>
      </c>
      <c r="C254" s="71">
        <f>IF(ISNA(VLOOKUP(CONCATENATE($B$242, $B254), 'Airport Passengers'!$A$8:$M$3879, 7, FALSE)), "", VLOOKUP(CONCATENATE($B$242, $B254), 'Airport Passengers'!$A$8:$M$3879, 7, FALSE))</f>
        <v>2729855</v>
      </c>
      <c r="D254" s="71">
        <f>IF(ISNA(VLOOKUP(CONCATENATE($B$242, $B254), 'Airport Passengers'!$A$8:$M$3879, 10, FALSE)), "", VLOOKUP(CONCATENATE($B$242, $B254), 'Airport Passengers'!$A$8:$M$3879, 10, FALSE))</f>
        <v>204463</v>
      </c>
      <c r="E254" s="67">
        <f>IF(ISNA(VLOOKUP(CONCATENATE($B$242, $B254), 'Airport Passengers'!$A$8:$M$3879, 13, FALSE)), "", VLOOKUP(CONCATENATE($B$242, $B254), 'Airport Passengers'!$A$8:$M$3879, 13, FALSE))</f>
        <v>2934318</v>
      </c>
      <c r="F254" s="67"/>
      <c r="G254" s="68">
        <f t="shared" si="55"/>
        <v>3.7961366014503332E-2</v>
      </c>
      <c r="H254" s="68">
        <f t="shared" si="56"/>
        <v>6.4445763311884383E-2</v>
      </c>
      <c r="I254" s="68">
        <f t="shared" si="57"/>
        <v>3.9764005527798449E-2</v>
      </c>
      <c r="J254" s="52"/>
      <c r="L254" s="67"/>
      <c r="M254" s="68"/>
      <c r="N254" s="69"/>
      <c r="O254" s="68"/>
      <c r="P254" s="68"/>
      <c r="Q254" s="69"/>
    </row>
    <row r="255" spans="1:21" x14ac:dyDescent="0.25">
      <c r="A255" s="1"/>
      <c r="B255" s="46">
        <v>1993</v>
      </c>
      <c r="C255" s="71">
        <f>IF(ISNA(VLOOKUP(CONCATENATE($B$242, $B255), 'Airport Passengers'!$A$8:$M$3879, 7, FALSE)), "", VLOOKUP(CONCATENATE($B$242, $B255), 'Airport Passengers'!$A$8:$M$3879, 7, FALSE))</f>
        <v>2909895</v>
      </c>
      <c r="D255" s="71">
        <f>IF(ISNA(VLOOKUP(CONCATENATE($B$242, $B255), 'Airport Passengers'!$A$8:$M$3879, 10, FALSE)), "", VLOOKUP(CONCATENATE($B$242, $B255), 'Airport Passengers'!$A$8:$M$3879, 10, FALSE))</f>
        <v>216419</v>
      </c>
      <c r="E255" s="67">
        <f>IF(ISNA(VLOOKUP(CONCATENATE($B$242, $B255), 'Airport Passengers'!$A$8:$M$3879, 13, FALSE)), "", VLOOKUP(CONCATENATE($B$242, $B255), 'Airport Passengers'!$A$8:$M$3879, 13, FALSE))</f>
        <v>3126314</v>
      </c>
      <c r="F255" s="67"/>
      <c r="G255" s="68">
        <f t="shared" si="55"/>
        <v>6.5952220905505968E-2</v>
      </c>
      <c r="H255" s="68">
        <f t="shared" si="56"/>
        <v>5.847512752918621E-2</v>
      </c>
      <c r="I255" s="68">
        <f t="shared" si="57"/>
        <v>6.5431217748042309E-2</v>
      </c>
      <c r="J255" s="52"/>
      <c r="L255" s="67"/>
      <c r="M255" s="68"/>
      <c r="N255" s="69"/>
      <c r="O255" s="68"/>
      <c r="P255" s="68"/>
      <c r="Q255" s="69"/>
    </row>
    <row r="256" spans="1:21" x14ac:dyDescent="0.25">
      <c r="A256" s="1"/>
      <c r="B256" s="46">
        <v>1994</v>
      </c>
      <c r="C256" s="71">
        <f>IF(ISNA(VLOOKUP(CONCATENATE($B$242, $B256), 'Airport Passengers'!$A$8:$M$3879, 7, FALSE)), "", VLOOKUP(CONCATENATE($B$242, $B256), 'Airport Passengers'!$A$8:$M$3879, 7, FALSE))</f>
        <v>3174750</v>
      </c>
      <c r="D256" s="71">
        <f>IF(ISNA(VLOOKUP(CONCATENATE($B$242, $B256), 'Airport Passengers'!$A$8:$M$3879, 10, FALSE)), "", VLOOKUP(CONCATENATE($B$242, $B256), 'Airport Passengers'!$A$8:$M$3879, 10, FALSE))</f>
        <v>214356</v>
      </c>
      <c r="E256" s="67">
        <f>IF(ISNA(VLOOKUP(CONCATENATE($B$242, $B256), 'Airport Passengers'!$A$8:$M$3879, 13, FALSE)), "", VLOOKUP(CONCATENATE($B$242, $B256), 'Airport Passengers'!$A$8:$M$3879, 13, FALSE))</f>
        <v>3389106</v>
      </c>
      <c r="F256" s="67"/>
      <c r="G256" s="68">
        <f t="shared" si="55"/>
        <v>9.101874809915822E-2</v>
      </c>
      <c r="H256" s="68">
        <f t="shared" si="56"/>
        <v>-9.5324347677422042E-3</v>
      </c>
      <c r="I256" s="68">
        <f t="shared" si="57"/>
        <v>8.4058095252108389E-2</v>
      </c>
      <c r="J256" s="52"/>
      <c r="L256" s="67"/>
      <c r="M256" s="68"/>
      <c r="N256" s="69"/>
      <c r="O256" s="68"/>
      <c r="P256" s="68"/>
      <c r="Q256" s="69"/>
    </row>
    <row r="257" spans="1:17" x14ac:dyDescent="0.25">
      <c r="A257" s="1"/>
      <c r="B257" s="46">
        <v>1995</v>
      </c>
      <c r="C257" s="71">
        <f>IF(ISNA(VLOOKUP(CONCATENATE($B$242, $B257), 'Airport Passengers'!$A$8:$M$3879, 7, FALSE)), "", VLOOKUP(CONCATENATE($B$242, $B257), 'Airport Passengers'!$A$8:$M$3879, 7, FALSE))</f>
        <v>3419694</v>
      </c>
      <c r="D257" s="71">
        <f>IF(ISNA(VLOOKUP(CONCATENATE($B$242, $B257), 'Airport Passengers'!$A$8:$M$3879, 10, FALSE)), "", VLOOKUP(CONCATENATE($B$242, $B257), 'Airport Passengers'!$A$8:$M$3879, 10, FALSE))</f>
        <v>207621</v>
      </c>
      <c r="E257" s="67">
        <f>IF(ISNA(VLOOKUP(CONCATENATE($B$242, $B257), 'Airport Passengers'!$A$8:$M$3879, 13, FALSE)), "", VLOOKUP(CONCATENATE($B$242, $B257), 'Airport Passengers'!$A$8:$M$3879, 13, FALSE))</f>
        <v>3627315</v>
      </c>
      <c r="F257" s="67"/>
      <c r="G257" s="68">
        <f t="shared" si="55"/>
        <v>7.7153791637136787E-2</v>
      </c>
      <c r="H257" s="68">
        <f t="shared" si="56"/>
        <v>-3.1419694340256397E-2</v>
      </c>
      <c r="I257" s="68">
        <f t="shared" si="57"/>
        <v>7.0286677371554626E-2</v>
      </c>
      <c r="J257" s="52"/>
      <c r="L257" s="67"/>
      <c r="M257" s="68"/>
      <c r="N257" s="69"/>
      <c r="O257" s="68"/>
      <c r="P257" s="68"/>
      <c r="Q257" s="69"/>
    </row>
    <row r="258" spans="1:17" x14ac:dyDescent="0.25">
      <c r="A258" s="1"/>
      <c r="B258" s="46">
        <v>1996</v>
      </c>
      <c r="C258" s="71">
        <f>IF(ISNA(VLOOKUP(CONCATENATE($B$242, $B258), 'Airport Passengers'!$A$8:$M$3879, 7, FALSE)), "", VLOOKUP(CONCATENATE($B$242, $B258), 'Airport Passengers'!$A$8:$M$3879, 7, FALSE))</f>
        <v>3559829</v>
      </c>
      <c r="D258" s="71">
        <f>IF(ISNA(VLOOKUP(CONCATENATE($B$242, $B258), 'Airport Passengers'!$A$8:$M$3879, 10, FALSE)), "", VLOOKUP(CONCATENATE($B$242, $B258), 'Airport Passengers'!$A$8:$M$3879, 10, FALSE))</f>
        <v>205863</v>
      </c>
      <c r="E258" s="67">
        <f>IF(ISNA(VLOOKUP(CONCATENATE($B$242, $B258), 'Airport Passengers'!$A$8:$M$3879, 13, FALSE)), "", VLOOKUP(CONCATENATE($B$242, $B258), 'Airport Passengers'!$A$8:$M$3879, 13, FALSE))</f>
        <v>3765692</v>
      </c>
      <c r="F258" s="67"/>
      <c r="G258" s="68">
        <f t="shared" si="55"/>
        <v>4.0978812724179414E-2</v>
      </c>
      <c r="H258" s="68">
        <f t="shared" si="56"/>
        <v>-8.4673515684829566E-3</v>
      </c>
      <c r="I258" s="68">
        <f t="shared" si="57"/>
        <v>3.814860303006494E-2</v>
      </c>
      <c r="J258" s="52"/>
      <c r="L258" s="67"/>
      <c r="M258" s="68"/>
      <c r="N258" s="69"/>
      <c r="O258" s="68"/>
      <c r="P258" s="68"/>
      <c r="Q258" s="69"/>
    </row>
    <row r="259" spans="1:17" x14ac:dyDescent="0.25">
      <c r="A259" s="1"/>
      <c r="B259" s="46">
        <v>1997</v>
      </c>
      <c r="C259" s="71">
        <f>IF(ISNA(VLOOKUP(CONCATENATE($B$242, $B259), 'Airport Passengers'!$A$8:$M$3879, 7, FALSE)), "", VLOOKUP(CONCATENATE($B$242, $B259), 'Airport Passengers'!$A$8:$M$3879, 7, FALSE))</f>
        <v>3636402</v>
      </c>
      <c r="D259" s="71">
        <f>IF(ISNA(VLOOKUP(CONCATENATE($B$242, $B259), 'Airport Passengers'!$A$8:$M$3879, 10, FALSE)), "", VLOOKUP(CONCATENATE($B$242, $B259), 'Airport Passengers'!$A$8:$M$3879, 10, FALSE))</f>
        <v>208890</v>
      </c>
      <c r="E259" s="67">
        <f>IF(ISNA(VLOOKUP(CONCATENATE($B$242, $B259), 'Airport Passengers'!$A$8:$M$3879, 13, FALSE)), "", VLOOKUP(CONCATENATE($B$242, $B259), 'Airport Passengers'!$A$8:$M$3879, 13, FALSE))</f>
        <v>3845292</v>
      </c>
      <c r="F259" s="67"/>
      <c r="G259" s="68">
        <f t="shared" si="55"/>
        <v>2.1510302882526099E-2</v>
      </c>
      <c r="H259" s="68">
        <f t="shared" si="56"/>
        <v>1.4703953600209848E-2</v>
      </c>
      <c r="I259" s="68">
        <f t="shared" si="57"/>
        <v>2.113821310930368E-2</v>
      </c>
      <c r="J259" s="52"/>
      <c r="L259" s="67"/>
      <c r="M259" s="68"/>
      <c r="N259" s="69"/>
      <c r="O259" s="68"/>
      <c r="P259" s="68"/>
      <c r="Q259" s="69"/>
    </row>
    <row r="260" spans="1:17" x14ac:dyDescent="0.25">
      <c r="A260" s="1"/>
      <c r="B260" s="46">
        <v>1998</v>
      </c>
      <c r="C260" s="71">
        <f>IF(ISNA(VLOOKUP(CONCATENATE($B$242, $B260), 'Airport Passengers'!$A$8:$M$3879, 7, FALSE)), "", VLOOKUP(CONCATENATE($B$242, $B260), 'Airport Passengers'!$A$8:$M$3879, 7, FALSE))</f>
        <v>3789458</v>
      </c>
      <c r="D260" s="71">
        <f>IF(ISNA(VLOOKUP(CONCATENATE($B$242, $B260), 'Airport Passengers'!$A$8:$M$3879, 10, FALSE)), "", VLOOKUP(CONCATENATE($B$242, $B260), 'Airport Passengers'!$A$8:$M$3879, 10, FALSE))</f>
        <v>223035</v>
      </c>
      <c r="E260" s="67">
        <f>IF(ISNA(VLOOKUP(CONCATENATE($B$242, $B260), 'Airport Passengers'!$A$8:$M$3879, 13, FALSE)), "", VLOOKUP(CONCATENATE($B$242, $B260), 'Airport Passengers'!$A$8:$M$3879, 13, FALSE))</f>
        <v>4012493</v>
      </c>
      <c r="F260" s="67"/>
      <c r="G260" s="68">
        <f t="shared" si="55"/>
        <v>4.2089955950964715E-2</v>
      </c>
      <c r="H260" s="68">
        <f t="shared" si="56"/>
        <v>6.7715065345397105E-2</v>
      </c>
      <c r="I260" s="68">
        <f t="shared" si="57"/>
        <v>4.3482003447332475E-2</v>
      </c>
      <c r="J260" s="52"/>
      <c r="L260" s="67"/>
      <c r="M260" s="68"/>
      <c r="N260" s="69"/>
      <c r="O260" s="68"/>
      <c r="P260" s="68"/>
      <c r="Q260" s="69"/>
    </row>
    <row r="261" spans="1:17" x14ac:dyDescent="0.25">
      <c r="A261" s="1"/>
      <c r="B261" s="46">
        <v>1999</v>
      </c>
      <c r="C261" s="71">
        <f>IF(ISNA(VLOOKUP(CONCATENATE($B$242, $B261), 'Airport Passengers'!$A$8:$M$3879, 7, FALSE)), "", VLOOKUP(CONCATENATE($B$242, $B261), 'Airport Passengers'!$A$8:$M$3879, 7, FALSE))</f>
        <v>3860910</v>
      </c>
      <c r="D261" s="71">
        <f>IF(ISNA(VLOOKUP(CONCATENATE($B$242, $B261), 'Airport Passengers'!$A$8:$M$3879, 10, FALSE)), "", VLOOKUP(CONCATENATE($B$242, $B261), 'Airport Passengers'!$A$8:$M$3879, 10, FALSE))</f>
        <v>241014</v>
      </c>
      <c r="E261" s="67">
        <f>IF(ISNA(VLOOKUP(CONCATENATE($B$242, $B261), 'Airport Passengers'!$A$8:$M$3879, 13, FALSE)), "", VLOOKUP(CONCATENATE($B$242, $B261), 'Airport Passengers'!$A$8:$M$3879, 13, FALSE))</f>
        <v>4101924</v>
      </c>
      <c r="F261" s="67"/>
      <c r="G261" s="68">
        <f t="shared" si="55"/>
        <v>1.8855466929571459E-2</v>
      </c>
      <c r="H261" s="68">
        <f t="shared" si="56"/>
        <v>8.0610666487322624E-2</v>
      </c>
      <c r="I261" s="68">
        <f t="shared" si="57"/>
        <v>2.2288138571207476E-2</v>
      </c>
      <c r="J261" s="52"/>
      <c r="L261" s="67"/>
      <c r="M261" s="68"/>
      <c r="N261" s="69"/>
      <c r="O261" s="68"/>
      <c r="P261" s="68"/>
      <c r="Q261" s="69"/>
    </row>
    <row r="262" spans="1:17" x14ac:dyDescent="0.25">
      <c r="A262" s="1"/>
      <c r="B262" s="46">
        <v>2000</v>
      </c>
      <c r="C262" s="71">
        <f>IF(ISNA(VLOOKUP(CONCATENATE($B$242, $B262), 'Airport Passengers'!$A$8:$M$3879, 7, FALSE)), "", VLOOKUP(CONCATENATE($B$242, $B262), 'Airport Passengers'!$A$8:$M$3879, 7, FALSE))</f>
        <v>3963159</v>
      </c>
      <c r="D262" s="71">
        <f>IF(ISNA(VLOOKUP(CONCATENATE($B$242, $B262), 'Airport Passengers'!$A$8:$M$3879, 10, FALSE)), "", VLOOKUP(CONCATENATE($B$242, $B262), 'Airport Passengers'!$A$8:$M$3879, 10, FALSE))</f>
        <v>270099</v>
      </c>
      <c r="E262" s="67">
        <f>IF(ISNA(VLOOKUP(CONCATENATE($B$242, $B262), 'Airport Passengers'!$A$8:$M$3879, 13, FALSE)), "", VLOOKUP(CONCATENATE($B$242, $B262), 'Airport Passengers'!$A$8:$M$3879, 13, FALSE))</f>
        <v>4233258</v>
      </c>
      <c r="F262" s="67"/>
      <c r="G262" s="68">
        <f t="shared" si="55"/>
        <v>2.6483134805007108E-2</v>
      </c>
      <c r="H262" s="68">
        <f t="shared" si="56"/>
        <v>0.12067763698374369</v>
      </c>
      <c r="I262" s="68">
        <f t="shared" si="57"/>
        <v>3.2017658055098049E-2</v>
      </c>
      <c r="J262" s="52"/>
      <c r="L262" s="67"/>
      <c r="M262" s="68"/>
      <c r="N262" s="69"/>
      <c r="O262" s="68"/>
      <c r="P262" s="68"/>
      <c r="Q262" s="69"/>
    </row>
    <row r="263" spans="1:17" x14ac:dyDescent="0.25">
      <c r="A263" s="1"/>
      <c r="B263" s="46">
        <v>2001</v>
      </c>
      <c r="C263" s="71">
        <f>IF(ISNA(VLOOKUP(CONCATENATE($B$242, $B263), 'Airport Passengers'!$A$8:$M$3879, 7, FALSE)), "", VLOOKUP(CONCATENATE($B$242, $B263), 'Airport Passengers'!$A$8:$M$3879, 7, FALSE))</f>
        <v>4182480</v>
      </c>
      <c r="D263" s="71">
        <f>IF(ISNA(VLOOKUP(CONCATENATE($B$242, $B263), 'Airport Passengers'!$A$8:$M$3879, 10, FALSE)), "", VLOOKUP(CONCATENATE($B$242, $B263), 'Airport Passengers'!$A$8:$M$3879, 10, FALSE))</f>
        <v>241844</v>
      </c>
      <c r="E263" s="67">
        <f>IF(ISNA(VLOOKUP(CONCATENATE($B$242, $B263), 'Airport Passengers'!$A$8:$M$3879, 13, FALSE)), "", VLOOKUP(CONCATENATE($B$242, $B263), 'Airport Passengers'!$A$8:$M$3879, 13, FALSE))</f>
        <v>4424324</v>
      </c>
      <c r="F263" s="67"/>
      <c r="G263" s="68">
        <f t="shared" si="55"/>
        <v>5.5339944725911833E-2</v>
      </c>
      <c r="H263" s="68">
        <f t="shared" si="56"/>
        <v>-0.10460979122469909</v>
      </c>
      <c r="I263" s="68">
        <f t="shared" si="57"/>
        <v>4.5134503968338333E-2</v>
      </c>
      <c r="J263" s="52"/>
      <c r="L263" s="67"/>
      <c r="M263" s="68"/>
      <c r="N263" s="69"/>
      <c r="O263" s="68"/>
      <c r="P263" s="68"/>
      <c r="Q263" s="69"/>
    </row>
    <row r="264" spans="1:17" x14ac:dyDescent="0.25">
      <c r="A264" s="2"/>
      <c r="B264" s="46">
        <v>2002</v>
      </c>
      <c r="C264" s="71">
        <f>IF(ISNA(VLOOKUP(CONCATENATE($B$242, $B264), 'Airport Passengers'!$A$8:$M$3879, 7, FALSE)), "", VLOOKUP(CONCATENATE($B$242, $B264), 'Airport Passengers'!$A$8:$M$3879, 7, FALSE))</f>
        <v>3994310</v>
      </c>
      <c r="D264" s="71">
        <f>IF(ISNA(VLOOKUP(CONCATENATE($B$242, $B264), 'Airport Passengers'!$A$8:$M$3879, 10, FALSE)), "", VLOOKUP(CONCATENATE($B$242, $B264), 'Airport Passengers'!$A$8:$M$3879, 10, FALSE))</f>
        <v>224351</v>
      </c>
      <c r="E264" s="67">
        <f>IF(ISNA(VLOOKUP(CONCATENATE($B$242, $B264), 'Airport Passengers'!$A$8:$M$3879, 13, FALSE)), "", VLOOKUP(CONCATENATE($B$242, $B264), 'Airport Passengers'!$A$8:$M$3879, 13, FALSE))</f>
        <v>4218661</v>
      </c>
      <c r="F264" s="67"/>
      <c r="G264" s="68">
        <f t="shared" si="55"/>
        <v>-4.4990053748015534E-2</v>
      </c>
      <c r="H264" s="68">
        <f t="shared" si="56"/>
        <v>-7.2331751046128906E-2</v>
      </c>
      <c r="I264" s="68">
        <f t="shared" si="57"/>
        <v>-4.648461550284292E-2</v>
      </c>
      <c r="J264" s="52"/>
      <c r="L264" s="67"/>
      <c r="M264" s="68"/>
      <c r="N264" s="69"/>
      <c r="O264" s="68"/>
      <c r="P264" s="68"/>
      <c r="Q264" s="69"/>
    </row>
    <row r="265" spans="1:17" x14ac:dyDescent="0.25">
      <c r="A265" s="2"/>
      <c r="B265" s="46">
        <v>2003</v>
      </c>
      <c r="C265" s="71">
        <f>IF(ISNA(VLOOKUP(CONCATENATE($B$242, $B265), 'Airport Passengers'!$A$8:$M$3879, 7, FALSE)), "", VLOOKUP(CONCATENATE($B$242, $B265), 'Airport Passengers'!$A$8:$M$3879, 7, FALSE))</f>
        <v>4384095</v>
      </c>
      <c r="D265" s="71">
        <f>IF(ISNA(VLOOKUP(CONCATENATE($B$242, $B265), 'Airport Passengers'!$A$8:$M$3879, 10, FALSE)), "", VLOOKUP(CONCATENATE($B$242, $B265), 'Airport Passengers'!$A$8:$M$3879, 10, FALSE))</f>
        <v>206849</v>
      </c>
      <c r="E265" s="67">
        <f>IF(ISNA(VLOOKUP(CONCATENATE($B$242, $B265), 'Airport Passengers'!$A$8:$M$3879, 13, FALSE)), "", VLOOKUP(CONCATENATE($B$242, $B265), 'Airport Passengers'!$A$8:$M$3879, 13, FALSE))</f>
        <v>4590944</v>
      </c>
      <c r="F265" s="67"/>
      <c r="G265" s="68">
        <f t="shared" si="55"/>
        <v>9.758506475461344E-2</v>
      </c>
      <c r="H265" s="68">
        <f t="shared" si="56"/>
        <v>-7.8011687043962358E-2</v>
      </c>
      <c r="I265" s="68">
        <f t="shared" si="57"/>
        <v>8.8246720938231354E-2</v>
      </c>
      <c r="J265" s="52"/>
    </row>
    <row r="266" spans="1:17" x14ac:dyDescent="0.25">
      <c r="A266" s="2"/>
      <c r="B266" s="46">
        <v>2004</v>
      </c>
      <c r="C266" s="71">
        <f>IF(ISNA(VLOOKUP(CONCATENATE($B$242, $B266), 'Airport Passengers'!$A$8:$M$3879, 7, FALSE)), "", VLOOKUP(CONCATENATE($B$242, $B266), 'Airport Passengers'!$A$8:$M$3879, 7, FALSE))</f>
        <v>4839885</v>
      </c>
      <c r="D266" s="71">
        <f>IF(ISNA(VLOOKUP(CONCATENATE($B$242, $B266), 'Airport Passengers'!$A$8:$M$3879, 10, FALSE)), "", VLOOKUP(CONCATENATE($B$242, $B266), 'Airport Passengers'!$A$8:$M$3879, 10, FALSE))</f>
        <v>286083</v>
      </c>
      <c r="E266" s="67">
        <f>IF(ISNA(VLOOKUP(CONCATENATE($B$242, $B266), 'Airport Passengers'!$A$8:$M$3879, 13, FALSE)), "", VLOOKUP(CONCATENATE($B$242, $B266), 'Airport Passengers'!$A$8:$M$3879, 13, FALSE))</f>
        <v>5125968</v>
      </c>
      <c r="F266" s="67"/>
      <c r="G266" s="68">
        <f t="shared" si="55"/>
        <v>0.10396444420114072</v>
      </c>
      <c r="H266" s="68">
        <f t="shared" si="56"/>
        <v>0.38305237153672483</v>
      </c>
      <c r="I266" s="68">
        <f t="shared" si="57"/>
        <v>0.116538995030216</v>
      </c>
      <c r="J266" s="52"/>
    </row>
    <row r="267" spans="1:17" x14ac:dyDescent="0.25">
      <c r="A267" s="2"/>
      <c r="B267" s="46">
        <v>2005</v>
      </c>
      <c r="C267" s="71">
        <f>IF(ISNA(VLOOKUP(CONCATENATE($B$242, $B267), 'Airport Passengers'!$A$8:$M$3879, 7, FALSE)), "", VLOOKUP(CONCATENATE($B$242, $B267), 'Airport Passengers'!$A$8:$M$3879, 7, FALSE))</f>
        <v>5261677</v>
      </c>
      <c r="D267" s="71">
        <f>IF(ISNA(VLOOKUP(CONCATENATE($B$242, $B267), 'Airport Passengers'!$A$8:$M$3879, 10, FALSE)), "", VLOOKUP(CONCATENATE($B$242, $B267), 'Airport Passengers'!$A$8:$M$3879, 10, FALSE))</f>
        <v>334298</v>
      </c>
      <c r="E267" s="67">
        <f>IF(ISNA(VLOOKUP(CONCATENATE($B$242, $B267), 'Airport Passengers'!$A$8:$M$3879, 13, FALSE)), "", VLOOKUP(CONCATENATE($B$242, $B267), 'Airport Passengers'!$A$8:$M$3879, 13, FALSE))</f>
        <v>5595975</v>
      </c>
      <c r="F267" s="67"/>
      <c r="G267" s="68">
        <f t="shared" si="55"/>
        <v>8.7149178131298577E-2</v>
      </c>
      <c r="H267" s="68">
        <f t="shared" si="56"/>
        <v>0.16853500557530507</v>
      </c>
      <c r="I267" s="68">
        <f t="shared" si="57"/>
        <v>9.1691364440823667E-2</v>
      </c>
      <c r="J267" s="52"/>
    </row>
    <row r="268" spans="1:17" x14ac:dyDescent="0.25">
      <c r="A268" s="2"/>
      <c r="B268" s="46">
        <v>2006</v>
      </c>
      <c r="C268" s="71">
        <f>IF(ISNA(VLOOKUP(CONCATENATE($B$242, $B268), 'Airport Passengers'!$A$8:$M$3879, 7, FALSE)), "", VLOOKUP(CONCATENATE($B$242, $B268), 'Airport Passengers'!$A$8:$M$3879, 7, FALSE))</f>
        <v>5592313</v>
      </c>
      <c r="D268" s="71">
        <f>IF(ISNA(VLOOKUP(CONCATENATE($B$242, $B268), 'Airport Passengers'!$A$8:$M$3879, 10, FALSE)), "", VLOOKUP(CONCATENATE($B$242, $B268), 'Airport Passengers'!$A$8:$M$3879, 10, FALSE))</f>
        <v>400489</v>
      </c>
      <c r="E268" s="67">
        <f>IF(ISNA(VLOOKUP(CONCATENATE($B$242, $B268), 'Airport Passengers'!$A$8:$M$3879, 13, FALSE)), "", VLOOKUP(CONCATENATE($B$242, $B268), 'Airport Passengers'!$A$8:$M$3879, 13, FALSE))</f>
        <v>5992802</v>
      </c>
      <c r="F268" s="67"/>
      <c r="G268" s="68">
        <f t="shared" si="55"/>
        <v>6.2838520874618498E-2</v>
      </c>
      <c r="H268" s="68">
        <f t="shared" si="56"/>
        <v>0.19799998803462779</v>
      </c>
      <c r="I268" s="68">
        <f t="shared" si="57"/>
        <v>7.0912932956276611E-2</v>
      </c>
      <c r="J268" s="52"/>
    </row>
    <row r="269" spans="1:17" x14ac:dyDescent="0.25">
      <c r="A269" s="2"/>
      <c r="B269" s="46">
        <v>2007</v>
      </c>
      <c r="C269" s="71">
        <f>IF(ISNA(VLOOKUP(CONCATENATE($B$242, $B269), 'Airport Passengers'!$A$8:$M$3879, 7, FALSE)), "", VLOOKUP(CONCATENATE($B$242, $B269), 'Airport Passengers'!$A$8:$M$3879, 7, FALSE))</f>
        <v>5906429</v>
      </c>
      <c r="D269" s="71">
        <f>IF(ISNA(VLOOKUP(CONCATENATE($B$242, $B269), 'Airport Passengers'!$A$8:$M$3879, 10, FALSE)), "", VLOOKUP(CONCATENATE($B$242, $B269), 'Airport Passengers'!$A$8:$M$3879, 10, FALSE))</f>
        <v>455149</v>
      </c>
      <c r="E269" s="67">
        <f>IF(ISNA(VLOOKUP(CONCATENATE($B$242, $B269), 'Airport Passengers'!$A$8:$M$3879, 13, FALSE)), "", VLOOKUP(CONCATENATE($B$242, $B269), 'Airport Passengers'!$A$8:$M$3879, 13, FALSE))</f>
        <v>6361578</v>
      </c>
      <c r="F269" s="67"/>
      <c r="G269" s="68">
        <f t="shared" si="55"/>
        <v>5.6169245176369779E-2</v>
      </c>
      <c r="H269" s="68">
        <f t="shared" si="56"/>
        <v>0.13648314934991973</v>
      </c>
      <c r="I269" s="68">
        <f t="shared" si="57"/>
        <v>6.1536489942434276E-2</v>
      </c>
      <c r="J269" s="52"/>
    </row>
    <row r="270" spans="1:17" x14ac:dyDescent="0.25">
      <c r="A270" s="2"/>
      <c r="B270" s="46">
        <v>2008</v>
      </c>
      <c r="C270" s="71">
        <f>IF(ISNA(VLOOKUP(CONCATENATE($B$242, $B270), 'Airport Passengers'!$A$8:$M$3879, 7, FALSE)), "", VLOOKUP(CONCATENATE($B$242, $B270), 'Airport Passengers'!$A$8:$M$3879, 7, FALSE))</f>
        <v>6270369</v>
      </c>
      <c r="D270" s="71">
        <f>IF(ISNA(VLOOKUP(CONCATENATE($B$242, $B270), 'Airport Passengers'!$A$8:$M$3879, 10, FALSE)), "", VLOOKUP(CONCATENATE($B$242, $B270), 'Airport Passengers'!$A$8:$M$3879, 10, FALSE))</f>
        <v>479679</v>
      </c>
      <c r="E270" s="67">
        <f>IF(ISNA(VLOOKUP(CONCATENATE($B$242, $B270), 'Airport Passengers'!$A$8:$M$3879, 13, FALSE)), "", VLOOKUP(CONCATENATE($B$242, $B270), 'Airport Passengers'!$A$8:$M$3879, 13, FALSE))</f>
        <v>6750048</v>
      </c>
      <c r="F270" s="67"/>
      <c r="G270" s="68">
        <f t="shared" si="55"/>
        <v>6.1617603462261208E-2</v>
      </c>
      <c r="H270" s="68">
        <f t="shared" si="56"/>
        <v>5.3894438963943678E-2</v>
      </c>
      <c r="I270" s="68">
        <f t="shared" si="57"/>
        <v>6.1065037636888204E-2</v>
      </c>
      <c r="J270" s="68"/>
    </row>
    <row r="271" spans="1:17" x14ac:dyDescent="0.25">
      <c r="A271" s="2"/>
      <c r="B271" s="46">
        <v>2009</v>
      </c>
      <c r="C271" s="71">
        <f>IF(ISNA(VLOOKUP(CONCATENATE($B$242, $B271), 'Airport Passengers'!$A$8:$M$3879, 7, FALSE)), "", VLOOKUP(CONCATENATE($B$242, $B271), 'Airport Passengers'!$A$8:$M$3879, 7, FALSE))</f>
        <v>6340348</v>
      </c>
      <c r="D271" s="71">
        <f>IF(ISNA(VLOOKUP(CONCATENATE($B$242, $B271), 'Airport Passengers'!$A$8:$M$3879, 10, FALSE)), "", VLOOKUP(CONCATENATE($B$242, $B271), 'Airport Passengers'!$A$8:$M$3879, 10, FALSE))</f>
        <v>501399</v>
      </c>
      <c r="E271" s="67">
        <f>IF(ISNA(VLOOKUP(CONCATENATE($B$242, $B271), 'Airport Passengers'!$A$8:$M$3879, 13, FALSE)), "", VLOOKUP(CONCATENATE($B$242, $B271), 'Airport Passengers'!$A$8:$M$3879, 13, FALSE))</f>
        <v>6841747</v>
      </c>
      <c r="F271" s="67"/>
      <c r="G271" s="68">
        <f t="shared" si="55"/>
        <v>1.1160268239397076E-2</v>
      </c>
      <c r="H271" s="68">
        <f t="shared" si="56"/>
        <v>4.5280281188044502E-2</v>
      </c>
      <c r="I271" s="68">
        <f t="shared" si="57"/>
        <v>1.358494043301618E-2</v>
      </c>
      <c r="J271" s="68"/>
    </row>
    <row r="272" spans="1:17" ht="13" x14ac:dyDescent="0.25">
      <c r="A272" s="2"/>
      <c r="B272" s="46">
        <v>2010</v>
      </c>
      <c r="C272" s="71">
        <f>IF(ISNA(VLOOKUP(CONCATENATE($B$242, $B272), 'Airport Passengers'!$A$8:$M$3879, 7, FALSE)), "", VLOOKUP(CONCATENATE($B$242, $B272), 'Airport Passengers'!$A$8:$M$3879, 7, FALSE))</f>
        <v>6758251</v>
      </c>
      <c r="D272" s="71">
        <f>IF(ISNA(VLOOKUP(CONCATENATE($B$242, $B272), 'Airport Passengers'!$A$8:$M$3879, 10, FALSE)), "", VLOOKUP(CONCATENATE($B$242, $B272), 'Airport Passengers'!$A$8:$M$3879, 10, FALSE))</f>
        <v>532392</v>
      </c>
      <c r="E272" s="67">
        <f>IF(ISNA(VLOOKUP(CONCATENATE($B$242, $B272), 'Airport Passengers'!$A$8:$M$3879, 13, FALSE)), "", VLOOKUP(CONCATENATE($B$242, $B272), 'Airport Passengers'!$A$8:$M$3879, 13, FALSE))</f>
        <v>7290643</v>
      </c>
      <c r="F272" s="67"/>
      <c r="G272" s="68">
        <f t="shared" si="55"/>
        <v>6.5911681819357554E-2</v>
      </c>
      <c r="H272" s="68">
        <f t="shared" si="56"/>
        <v>6.1813047094230342E-2</v>
      </c>
      <c r="I272" s="68">
        <f t="shared" si="57"/>
        <v>6.5611312432336366E-2</v>
      </c>
      <c r="J272" s="68"/>
      <c r="O272" s="65"/>
      <c r="P272" s="65"/>
      <c r="Q272" s="65"/>
    </row>
    <row r="273" spans="1:17" ht="13" x14ac:dyDescent="0.25">
      <c r="A273" s="2"/>
      <c r="B273" s="46">
        <v>2011</v>
      </c>
      <c r="C273" s="71">
        <f>IF(ISNA(VLOOKUP(CONCATENATE($B$242, $B273), 'Airport Passengers'!$A$8:$M$3879, 7, FALSE)), "", VLOOKUP(CONCATENATE($B$242, $B273), 'Airport Passengers'!$A$8:$M$3879, 7, FALSE))</f>
        <v>6438334</v>
      </c>
      <c r="D273" s="71">
        <f>IF(ISNA(VLOOKUP(CONCATENATE($B$242, $B273), 'Airport Passengers'!$A$8:$M$3879, 10, FALSE)), "", VLOOKUP(CONCATENATE($B$242, $B273), 'Airport Passengers'!$A$8:$M$3879, 10, FALSE))</f>
        <v>583073</v>
      </c>
      <c r="E273" s="67">
        <f>IF(ISNA(VLOOKUP(CONCATENATE($B$242, $B273), 'Airport Passengers'!$A$8:$M$3879, 13, FALSE)), "", VLOOKUP(CONCATENATE($B$242, $B273), 'Airport Passengers'!$A$8:$M$3879, 13, FALSE))</f>
        <v>7021407</v>
      </c>
      <c r="F273" s="67"/>
      <c r="G273" s="68">
        <f t="shared" si="55"/>
        <v>-4.7337247462398188E-2</v>
      </c>
      <c r="H273" s="68">
        <f t="shared" si="56"/>
        <v>9.5194893987888621E-2</v>
      </c>
      <c r="I273" s="68">
        <f t="shared" si="57"/>
        <v>-3.6928978692277209E-2</v>
      </c>
      <c r="J273" s="68"/>
      <c r="O273" s="65" t="s">
        <v>130</v>
      </c>
      <c r="P273" s="65" t="s">
        <v>106</v>
      </c>
      <c r="Q273" s="65" t="s">
        <v>107</v>
      </c>
    </row>
    <row r="274" spans="1:17" x14ac:dyDescent="0.25">
      <c r="A274" s="2"/>
      <c r="B274" s="46">
        <v>2012</v>
      </c>
      <c r="C274" s="71">
        <f>IF(ISNA(VLOOKUP(CONCATENATE($B$242, $B274), 'Airport Passengers'!$A$8:$M$3879, 7, FALSE)), "", VLOOKUP(CONCATENATE($B$242, $B274), 'Airport Passengers'!$A$8:$M$3879, 7, FALSE))</f>
        <v>6416815</v>
      </c>
      <c r="D274" s="71">
        <f>IF(ISNA(VLOOKUP(CONCATENATE($B$242, $B274), 'Airport Passengers'!$A$8:$M$3879, 10, FALSE)), "", VLOOKUP(CONCATENATE($B$242, $B274), 'Airport Passengers'!$A$8:$M$3879, 10, FALSE))</f>
        <v>650077</v>
      </c>
      <c r="E274" s="67">
        <f>IF(ISNA(VLOOKUP(CONCATENATE($B$242, $B274), 'Airport Passengers'!$A$8:$M$3879, 13, FALSE)), "", VLOOKUP(CONCATENATE($B$242, $B274), 'Airport Passengers'!$A$8:$M$3879, 13, FALSE))</f>
        <v>7066892</v>
      </c>
      <c r="F274" s="67"/>
      <c r="G274" s="68">
        <f t="shared" si="55"/>
        <v>-3.3423242720865367E-3</v>
      </c>
      <c r="H274" s="68">
        <f t="shared" si="56"/>
        <v>0.11491528505007091</v>
      </c>
      <c r="I274" s="68">
        <f t="shared" si="57"/>
        <v>6.4780463516785165E-3</v>
      </c>
      <c r="J274" s="68"/>
    </row>
    <row r="275" spans="1:17" x14ac:dyDescent="0.25">
      <c r="A275" s="2"/>
      <c r="B275" s="46">
        <v>2013</v>
      </c>
      <c r="C275" s="71">
        <f>IF(ISNA(VLOOKUP(CONCATENATE($B$242, $B275), 'Airport Passengers'!$A$8:$M$3879, 7, FALSE)), "", VLOOKUP(CONCATENATE($B$242, $B275), 'Airport Passengers'!$A$8:$M$3879, 7, FALSE))</f>
        <v>6574289</v>
      </c>
      <c r="D275" s="71">
        <f>IF(ISNA(VLOOKUP(CONCATENATE($B$242, $B275), 'Airport Passengers'!$A$8:$M$3879, 10, FALSE)), "", VLOOKUP(CONCATENATE($B$242, $B275), 'Airport Passengers'!$A$8:$M$3879, 10, FALSE))</f>
        <v>799585</v>
      </c>
      <c r="E275" s="67">
        <f>IF(ISNA(VLOOKUP(CONCATENATE($B$242, $B275), 'Airport Passengers'!$A$8:$M$3879, 13, FALSE)), "", VLOOKUP(CONCATENATE($B$242, $B275), 'Airport Passengers'!$A$8:$M$3879, 13, FALSE))</f>
        <v>7373874</v>
      </c>
      <c r="F275" s="67"/>
      <c r="G275" s="68">
        <f t="shared" si="55"/>
        <v>2.4540835289781612E-2</v>
      </c>
      <c r="H275" s="68">
        <f t="shared" si="56"/>
        <v>0.22998506330788507</v>
      </c>
      <c r="I275" s="68">
        <f t="shared" si="57"/>
        <v>4.3439463911433766E-2</v>
      </c>
      <c r="J275" s="68"/>
      <c r="K275" s="52" t="s">
        <v>184</v>
      </c>
      <c r="O275" s="73">
        <f>C287/1000000</f>
        <v>7.4812159999999999</v>
      </c>
      <c r="P275" s="73">
        <f t="shared" ref="P275:Q275" si="58">D287/1000000</f>
        <v>1.1554489999999999</v>
      </c>
      <c r="Q275" s="73">
        <f t="shared" si="58"/>
        <v>8.6366650000000007</v>
      </c>
    </row>
    <row r="276" spans="1:17" x14ac:dyDescent="0.25">
      <c r="A276" s="2"/>
      <c r="B276" s="46">
        <v>2014</v>
      </c>
      <c r="C276" s="71">
        <f>IF(ISNA(VLOOKUP(CONCATENATE($B$242, $B276), 'Airport Passengers'!$A$8:$M$3879, 7, FALSE)), "", VLOOKUP(CONCATENATE($B$242, $B276), 'Airport Passengers'!$A$8:$M$3879, 7, FALSE))</f>
        <v>6731599</v>
      </c>
      <c r="D276" s="71">
        <f>IF(ISNA(VLOOKUP(CONCATENATE($B$242, $B276), 'Airport Passengers'!$A$8:$M$3879, 10, FALSE)), "", VLOOKUP(CONCATENATE($B$242, $B276), 'Airport Passengers'!$A$8:$M$3879, 10, FALSE))</f>
        <v>967265</v>
      </c>
      <c r="E276" s="67">
        <f>IF(ISNA(VLOOKUP(CONCATENATE($B$242, $B276), 'Airport Passengers'!$A$8:$M$3879, 13, FALSE)), "", VLOOKUP(CONCATENATE($B$242, $B276), 'Airport Passengers'!$A$8:$M$3879, 13, FALSE))</f>
        <v>7698864</v>
      </c>
      <c r="F276" s="67"/>
      <c r="G276" s="68">
        <f t="shared" si="55"/>
        <v>2.3928062791276745E-2</v>
      </c>
      <c r="H276" s="68">
        <f t="shared" si="56"/>
        <v>0.20970878643296209</v>
      </c>
      <c r="I276" s="68">
        <f t="shared" si="57"/>
        <v>4.407316967987248E-2</v>
      </c>
      <c r="J276" s="68"/>
      <c r="K276" s="52" t="s">
        <v>185</v>
      </c>
      <c r="O276" s="72">
        <f>G287</f>
        <v>1.2727838571430311E-2</v>
      </c>
      <c r="P276" s="72">
        <f t="shared" ref="P276:Q276" si="59">H287</f>
        <v>0.19804799246819149</v>
      </c>
      <c r="Q276" s="72">
        <f t="shared" si="59"/>
        <v>3.4128522842710098E-2</v>
      </c>
    </row>
    <row r="277" spans="1:17" x14ac:dyDescent="0.25">
      <c r="A277" s="2"/>
      <c r="B277" s="46">
        <v>2015</v>
      </c>
      <c r="C277" s="71">
        <f>IF(ISNA(VLOOKUP(CONCATENATE($B$242, $B277), 'Airport Passengers'!$A$8:$M$3879, 7, FALSE)), "", VLOOKUP(CONCATENATE($B$242, $B277), 'Airport Passengers'!$A$8:$M$3879, 7, FALSE))</f>
        <v>6799781</v>
      </c>
      <c r="D277" s="71">
        <f>IF(ISNA(VLOOKUP(CONCATENATE($B$242, $B277), 'Airport Passengers'!$A$8:$M$3879, 10, FALSE)), "", VLOOKUP(CONCATENATE($B$242, $B277), 'Airport Passengers'!$A$8:$M$3879, 10, FALSE))</f>
        <v>871388</v>
      </c>
      <c r="E277" s="67">
        <f>IF(ISNA(VLOOKUP(CONCATENATE($B$242, $B277), 'Airport Passengers'!$A$8:$M$3879, 13, FALSE)), "", VLOOKUP(CONCATENATE($B$242, $B277), 'Airport Passengers'!$A$8:$M$3879, 13, FALSE))</f>
        <v>7671169</v>
      </c>
      <c r="F277" s="67"/>
      <c r="G277" s="68">
        <f t="shared" si="55"/>
        <v>1.0128648483072151E-2</v>
      </c>
      <c r="H277" s="68">
        <f t="shared" si="56"/>
        <v>-9.912175050270608E-2</v>
      </c>
      <c r="I277" s="68">
        <f t="shared" si="57"/>
        <v>-3.5972839629327133E-3</v>
      </c>
      <c r="J277" s="68"/>
      <c r="K277" s="52" t="s">
        <v>109</v>
      </c>
      <c r="O277" s="72">
        <f>C287/C$48</f>
        <v>6.2457150130381486E-2</v>
      </c>
      <c r="P277" s="72">
        <f t="shared" ref="P277:Q277" si="60">D287/D$48</f>
        <v>2.576751616695884E-2</v>
      </c>
      <c r="Q277" s="72">
        <f t="shared" si="60"/>
        <v>5.2463332846179503E-2</v>
      </c>
    </row>
    <row r="278" spans="1:17" x14ac:dyDescent="0.25">
      <c r="A278" s="2"/>
      <c r="B278" s="46">
        <v>2016</v>
      </c>
      <c r="C278" s="71">
        <f>IF(ISNA(VLOOKUP(CONCATENATE($B$242, $B278), 'Airport Passengers'!$A$8:$M$3879, 7, FALSE)), "", VLOOKUP(CONCATENATE($B$242, $B278), 'Airport Passengers'!$A$8:$M$3879, 7, FALSE))</f>
        <v>6995994</v>
      </c>
      <c r="D278" s="71">
        <f>IF(ISNA(VLOOKUP(CONCATENATE($B$242, $B278), 'Airport Passengers'!$A$8:$M$3879, 10, FALSE)), "", VLOOKUP(CONCATENATE($B$242, $B278), 'Airport Passengers'!$A$8:$M$3879, 10, FALSE))</f>
        <v>924179</v>
      </c>
      <c r="E278" s="67">
        <f>IF(ISNA(VLOOKUP(CONCATENATE($B$242, $B278), 'Airport Passengers'!$A$8:$M$3879, 13, FALSE)), "", VLOOKUP(CONCATENATE($B$242, $B278), 'Airport Passengers'!$A$8:$M$3879, 13, FALSE))</f>
        <v>7920173</v>
      </c>
      <c r="F278" s="67"/>
      <c r="G278" s="68">
        <f t="shared" si="55"/>
        <v>2.8855782267105366E-2</v>
      </c>
      <c r="H278" s="68">
        <f t="shared" si="56"/>
        <v>6.0582656635161374E-2</v>
      </c>
      <c r="I278" s="68">
        <f t="shared" si="57"/>
        <v>3.2459720285135163E-2</v>
      </c>
      <c r="J278" s="68"/>
    </row>
    <row r="279" spans="1:17" x14ac:dyDescent="0.25">
      <c r="A279" s="2"/>
      <c r="B279" s="46">
        <v>2017</v>
      </c>
      <c r="C279" s="71">
        <f>IF(ISNA(VLOOKUP(CONCATENATE($B$242, $B279), 'Airport Passengers'!$A$8:$M$3879, 7, FALSE)), "", VLOOKUP(CONCATENATE($B$242, $B279), 'Airport Passengers'!$A$8:$M$3879, 7, FALSE))</f>
        <v>7148959</v>
      </c>
      <c r="D279" s="71">
        <f>IF(ISNA(VLOOKUP(CONCATENATE($B$242, $B279), 'Airport Passengers'!$A$8:$M$3879, 10, FALSE)), "", VLOOKUP(CONCATENATE($B$242, $B279), 'Airport Passengers'!$A$8:$M$3879, 10, FALSE))</f>
        <v>962975</v>
      </c>
      <c r="E279" s="67">
        <f>IF(ISNA(VLOOKUP(CONCATENATE($B$242, $B279), 'Airport Passengers'!$A$8:$M$3879, 13, FALSE)), "", VLOOKUP(CONCATENATE($B$242, $B279), 'Airport Passengers'!$A$8:$M$3879, 13, FALSE))</f>
        <v>8111934</v>
      </c>
      <c r="F279" s="67"/>
      <c r="G279" s="68">
        <f t="shared" si="55"/>
        <v>2.1864655687240442E-2</v>
      </c>
      <c r="H279" s="68">
        <f t="shared" si="56"/>
        <v>4.1978880714666746E-2</v>
      </c>
      <c r="I279" s="68">
        <f t="shared" si="57"/>
        <v>2.4211718607661727E-2</v>
      </c>
      <c r="J279" s="68"/>
      <c r="K279" s="74" t="s">
        <v>100</v>
      </c>
      <c r="L279" s="74"/>
      <c r="M279" s="74"/>
      <c r="N279" s="74"/>
      <c r="O279" s="67"/>
      <c r="P279" s="67"/>
      <c r="Q279" s="67"/>
    </row>
    <row r="280" spans="1:17" x14ac:dyDescent="0.25">
      <c r="A280" s="2"/>
      <c r="B280" s="46">
        <v>2018</v>
      </c>
      <c r="C280" s="71">
        <f>IF(ISNA(VLOOKUP(CONCATENATE($B$242, $B280), 'Airport Passengers'!$A$8:$M$3879, 7, FALSE)), "", VLOOKUP(CONCATENATE($B$242, $B280), 'Airport Passengers'!$A$8:$M$3879, 7, FALSE))</f>
        <v>7320342</v>
      </c>
      <c r="D280" s="71">
        <f>IF(ISNA(VLOOKUP(CONCATENATE($B$242, $B280), 'Airport Passengers'!$A$8:$M$3879, 10, FALSE)), "", VLOOKUP(CONCATENATE($B$242, $B280), 'Airport Passengers'!$A$8:$M$3879, 10, FALSE))</f>
        <v>1025961</v>
      </c>
      <c r="E280" s="67">
        <f>IF(ISNA(VLOOKUP(CONCATENATE($B$242, $B280), 'Airport Passengers'!$A$8:$M$3879, 13, FALSE)), "", VLOOKUP(CONCATENATE($B$242, $B280), 'Airport Passengers'!$A$8:$M$3879, 13, FALSE))</f>
        <v>8346303</v>
      </c>
      <c r="F280" s="67"/>
      <c r="G280" s="68">
        <f t="shared" si="55"/>
        <v>2.39731407048215E-2</v>
      </c>
      <c r="H280" s="68">
        <f t="shared" si="56"/>
        <v>6.5407720865027649E-2</v>
      </c>
      <c r="I280" s="68">
        <f t="shared" si="57"/>
        <v>2.8891877078881557E-2</v>
      </c>
      <c r="J280" s="68"/>
      <c r="K280" s="49" t="s">
        <v>181</v>
      </c>
      <c r="O280" s="72">
        <f>IF(C282=0,"..",(C287/C282)^(1/5)-1)</f>
        <v>0.26035205066728073</v>
      </c>
      <c r="P280" s="72">
        <f t="shared" ref="P280:Q280" si="61">IF(D282=0,"..",(D287/D282)^(1/5)-1)</f>
        <v>0.36823761527469756</v>
      </c>
      <c r="Q280" s="72">
        <f t="shared" si="61"/>
        <v>0.2720271629083475</v>
      </c>
    </row>
    <row r="281" spans="1:17" x14ac:dyDescent="0.25">
      <c r="A281" s="2"/>
      <c r="B281" s="46">
        <v>2019</v>
      </c>
      <c r="C281" s="71">
        <f>IF(ISNA(VLOOKUP(CONCATENATE($B$242, $B281), 'Airport Passengers'!$A$8:$M$3879, 7, FALSE)), "", VLOOKUP(CONCATENATE($B$242, $B281), 'Airport Passengers'!$A$8:$M$3879, 7, FALSE))</f>
        <v>7387579</v>
      </c>
      <c r="D281" s="71">
        <f>IF(ISNA(VLOOKUP(CONCATENATE($B$242, $B281), 'Airport Passengers'!$A$8:$M$3879, 10, FALSE)), "", VLOOKUP(CONCATENATE($B$242, $B281), 'Airport Passengers'!$A$8:$M$3879, 10, FALSE))</f>
        <v>1128592</v>
      </c>
      <c r="E281" s="67">
        <f>IF(ISNA(VLOOKUP(CONCATENATE($B$242, $B281), 'Airport Passengers'!$A$8:$M$3879, 13, FALSE)), "", VLOOKUP(CONCATENATE($B$242, $B281), 'Airport Passengers'!$A$8:$M$3879, 13, FALSE))</f>
        <v>8516171</v>
      </c>
      <c r="F281" s="67"/>
      <c r="G281" s="68">
        <f t="shared" si="55"/>
        <v>9.1849533805934205E-3</v>
      </c>
      <c r="H281" s="68">
        <f t="shared" si="56"/>
        <v>0.1000340168875815</v>
      </c>
      <c r="I281" s="68">
        <f t="shared" si="57"/>
        <v>2.0352484207678538E-2</v>
      </c>
      <c r="J281" s="68"/>
      <c r="K281" s="49" t="s">
        <v>182</v>
      </c>
      <c r="O281" s="72">
        <f>IF(C277=0,"..",(C287/C277)^(1/10)-1)</f>
        <v>9.5962454852536183E-3</v>
      </c>
      <c r="P281" s="72">
        <f t="shared" ref="P281:Q281" si="62">IF(D277=0,"..",(D287/D277)^(1/10)-1)</f>
        <v>2.8617528086952948E-2</v>
      </c>
      <c r="Q281" s="72">
        <f t="shared" si="62"/>
        <v>1.1925295755335519E-2</v>
      </c>
    </row>
    <row r="282" spans="1:17" x14ac:dyDescent="0.25">
      <c r="A282" s="2"/>
      <c r="B282" s="46">
        <v>2020</v>
      </c>
      <c r="C282" s="71">
        <f>IF(ISNA(VLOOKUP(CONCATENATE($B$242, $B282), 'Airport Passengers'!$A$8:$M$3879, 7, FALSE)), "", VLOOKUP(CONCATENATE($B$242, $B282), 'Airport Passengers'!$A$8:$M$3879, 7, FALSE))</f>
        <v>2352409</v>
      </c>
      <c r="D282" s="71">
        <f>IF(ISNA(VLOOKUP(CONCATENATE($B$242, $B282), 'Airport Passengers'!$A$8:$M$3879, 10, FALSE)), "", VLOOKUP(CONCATENATE($B$242, $B282), 'Airport Passengers'!$A$8:$M$3879, 10, FALSE))</f>
        <v>240959</v>
      </c>
      <c r="E282" s="67">
        <f>IF(ISNA(VLOOKUP(CONCATENATE($B$242, $B282), 'Airport Passengers'!$A$8:$M$3879, 13, FALSE)), "", VLOOKUP(CONCATENATE($B$242, $B282), 'Airport Passengers'!$A$8:$M$3879, 13, FALSE))</f>
        <v>2593368</v>
      </c>
      <c r="F282" s="67"/>
      <c r="G282" s="68">
        <f t="shared" si="55"/>
        <v>-0.68157240687375387</v>
      </c>
      <c r="H282" s="68">
        <f t="shared" si="56"/>
        <v>-0.78649591703644894</v>
      </c>
      <c r="I282" s="68">
        <f t="shared" si="57"/>
        <v>-0.69547722797017575</v>
      </c>
      <c r="J282" s="68"/>
      <c r="K282" s="49" t="s">
        <v>183</v>
      </c>
      <c r="O282" s="72">
        <f>IF(C267=0,"..",(C287/C267)^(1/20)-1)</f>
        <v>1.7753021723066142E-2</v>
      </c>
      <c r="P282" s="72">
        <f t="shared" ref="P282:Q282" si="63">IF(D267=0,"..",(D287/D267)^(1/20)-1)</f>
        <v>6.3973595191590293E-2</v>
      </c>
      <c r="Q282" s="72">
        <f t="shared" si="63"/>
        <v>2.1935569427008472E-2</v>
      </c>
    </row>
    <row r="283" spans="1:17" x14ac:dyDescent="0.25">
      <c r="A283" s="2"/>
      <c r="B283" s="46">
        <v>2021</v>
      </c>
      <c r="C283" s="71">
        <f>IF(ISNA(VLOOKUP(CONCATENATE($B$242, $B283), 'Airport Passengers'!$A$8:$M$3879, 7, FALSE)), "", VLOOKUP(CONCATENATE($B$242, $B283), 'Airport Passengers'!$A$8:$M$3879, 7, FALSE))</f>
        <v>3028607</v>
      </c>
      <c r="D283" s="71">
        <f>IF(ISNA(VLOOKUP(CONCATENATE($B$242, $B283), 'Airport Passengers'!$A$8:$M$3879, 10, FALSE)), "", VLOOKUP(CONCATENATE($B$242, $B283), 'Airport Passengers'!$A$8:$M$3879, 10, FALSE))</f>
        <v>35688</v>
      </c>
      <c r="E283" s="67">
        <f>IF(ISNA(VLOOKUP(CONCATENATE($B$242, $B283), 'Airport Passengers'!$A$8:$M$3879, 13, FALSE)), "", VLOOKUP(CONCATENATE($B$242, $B283), 'Airport Passengers'!$A$8:$M$3879, 13, FALSE))</f>
        <v>3064295</v>
      </c>
      <c r="F283" s="67"/>
      <c r="G283" s="68">
        <f t="shared" si="55"/>
        <v>0.28744916381462576</v>
      </c>
      <c r="H283" s="68">
        <f t="shared" si="56"/>
        <v>-0.85189181562008476</v>
      </c>
      <c r="I283" s="68">
        <f t="shared" si="57"/>
        <v>0.18158896076453476</v>
      </c>
      <c r="J283" s="68"/>
    </row>
    <row r="284" spans="1:17" x14ac:dyDescent="0.25">
      <c r="A284" s="2"/>
      <c r="B284" s="46">
        <v>2022</v>
      </c>
      <c r="C284" s="71">
        <f>IF(ISNA(VLOOKUP(CONCATENATE($B$242, $B284), 'Airport Passengers'!$A$8:$M$3879, 7, FALSE)), "", VLOOKUP(CONCATENATE($B$242, $B284), 'Airport Passengers'!$A$8:$M$3879, 7, FALSE))</f>
        <v>6006859</v>
      </c>
      <c r="D284" s="71">
        <f>IF(ISNA(VLOOKUP(CONCATENATE($B$242, $B284), 'Airport Passengers'!$A$8:$M$3879, 10, FALSE)), "", VLOOKUP(CONCATENATE($B$242, $B284), 'Airport Passengers'!$A$8:$M$3879, 10, FALSE))</f>
        <v>409977</v>
      </c>
      <c r="E284" s="67">
        <f>IF(ISNA(VLOOKUP(CONCATENATE($B$242, $B284), 'Airport Passengers'!$A$8:$M$3879, 13, FALSE)), "", VLOOKUP(CONCATENATE($B$242, $B284), 'Airport Passengers'!$A$8:$M$3879, 13, FALSE))</f>
        <v>6416836</v>
      </c>
      <c r="F284" s="67"/>
      <c r="G284" s="68">
        <f t="shared" si="55"/>
        <v>0.98337354433903112</v>
      </c>
      <c r="H284" s="68">
        <f t="shared" si="56"/>
        <v>10.487811028917283</v>
      </c>
      <c r="I284" s="68">
        <f t="shared" si="57"/>
        <v>1.0940660086577827</v>
      </c>
      <c r="J284" s="68"/>
    </row>
    <row r="285" spans="1:17" x14ac:dyDescent="0.25">
      <c r="A285" s="2"/>
      <c r="B285" s="46">
        <v>2023</v>
      </c>
      <c r="C285" s="71">
        <f>IF(ISNA(VLOOKUP(CONCATENATE($B$242, $B285), 'Airport Passengers'!$A$8:$M$3879, 7, FALSE)), "", VLOOKUP(CONCATENATE($B$242, $B285), 'Airport Passengers'!$A$8:$M$3879, 7, FALSE))</f>
        <v>7116372</v>
      </c>
      <c r="D285" s="71">
        <f>IF(ISNA(VLOOKUP(CONCATENATE($B$242, $B285), 'Airport Passengers'!$A$8:$M$3879, 10, FALSE)), "", VLOOKUP(CONCATENATE($B$242, $B285), 'Airport Passengers'!$A$8:$M$3879, 10, FALSE))</f>
        <v>881114</v>
      </c>
      <c r="E285" s="67">
        <f>IF(ISNA(VLOOKUP(CONCATENATE($B$242, $B285), 'Airport Passengers'!$A$8:$M$3879, 13, FALSE)), "", VLOOKUP(CONCATENATE($B$242, $B285), 'Airport Passengers'!$A$8:$M$3879, 13, FALSE))</f>
        <v>7997486</v>
      </c>
      <c r="F285" s="67"/>
      <c r="G285" s="68">
        <f t="shared" si="55"/>
        <v>0.18470768166857254</v>
      </c>
      <c r="H285" s="68">
        <f t="shared" si="56"/>
        <v>1.1491791002909919</v>
      </c>
      <c r="I285" s="68">
        <f t="shared" si="57"/>
        <v>0.24632856442022205</v>
      </c>
      <c r="J285" s="68"/>
    </row>
    <row r="286" spans="1:17" x14ac:dyDescent="0.25">
      <c r="A286" s="2"/>
      <c r="B286" s="46">
        <v>2024</v>
      </c>
      <c r="C286" s="71">
        <f>IF(ISNA(VLOOKUP(CONCATENATE($B$242, $B286), 'Airport Passengers'!$A$8:$M$3879, 7, FALSE)), "", VLOOKUP(CONCATENATE($B$242, $B286), 'Airport Passengers'!$A$8:$M$3879, 7, FALSE))</f>
        <v>7387193</v>
      </c>
      <c r="D286" s="71">
        <f>IF(ISNA(VLOOKUP(CONCATENATE($B$242, $B286), 'Airport Passengers'!$A$8:$M$3879, 10, FALSE)), "", VLOOKUP(CONCATENATE($B$242, $B286), 'Airport Passengers'!$A$8:$M$3879, 10, FALSE))</f>
        <v>964443</v>
      </c>
      <c r="E286" s="67">
        <f>IF(ISNA(VLOOKUP(CONCATENATE($B$242, $B286), 'Airport Passengers'!$A$8:$M$3879, 13, FALSE)), "", VLOOKUP(CONCATENATE($B$242, $B286), 'Airport Passengers'!$A$8:$M$3879, 13, FALSE))</f>
        <v>8351636</v>
      </c>
      <c r="F286" s="67"/>
      <c r="G286" s="68">
        <f t="shared" si="55"/>
        <v>3.8056048784408686E-2</v>
      </c>
      <c r="H286" s="68">
        <f t="shared" si="56"/>
        <v>9.4572325487961836E-2</v>
      </c>
      <c r="I286" s="68">
        <f t="shared" si="57"/>
        <v>4.4282665827736364E-2</v>
      </c>
      <c r="J286" s="68"/>
    </row>
    <row r="287" spans="1:17" x14ac:dyDescent="0.25">
      <c r="A287" s="2"/>
      <c r="B287" s="46">
        <v>2025</v>
      </c>
      <c r="C287" s="71">
        <f>IF(ISNA(VLOOKUP(CONCATENATE($B$242, $B287), 'Airport Passengers'!$A$8:$M$3879, 7, FALSE)), "", VLOOKUP(CONCATENATE($B$242, $B287), 'Airport Passengers'!$A$8:$M$3879, 7, FALSE))</f>
        <v>7481216</v>
      </c>
      <c r="D287" s="71">
        <f>IF(ISNA(VLOOKUP(CONCATENATE($B$242, $B287), 'Airport Passengers'!$A$8:$M$3879, 10, FALSE)), "", VLOOKUP(CONCATENATE($B$242, $B287), 'Airport Passengers'!$A$8:$M$3879, 10, FALSE))</f>
        <v>1155449</v>
      </c>
      <c r="E287" s="67">
        <f>IF(ISNA(VLOOKUP(CONCATENATE($B$242, $B287), 'Airport Passengers'!$A$8:$M$3879, 13, FALSE)), "", VLOOKUP(CONCATENATE($B$242, $B287), 'Airport Passengers'!$A$8:$M$3879, 13, FALSE))</f>
        <v>8636665</v>
      </c>
      <c r="F287" s="67"/>
      <c r="G287" s="68">
        <f t="shared" si="55"/>
        <v>1.2727838571430311E-2</v>
      </c>
      <c r="H287" s="68">
        <f t="shared" si="56"/>
        <v>0.19804799246819149</v>
      </c>
      <c r="I287" s="68">
        <f t="shared" si="57"/>
        <v>3.4128522842710098E-2</v>
      </c>
      <c r="J287" s="68"/>
    </row>
    <row r="288" spans="1:17" ht="15" customHeight="1" x14ac:dyDescent="0.25">
      <c r="A288" s="2"/>
      <c r="F288" s="67"/>
      <c r="G288" s="67"/>
      <c r="H288" s="67"/>
      <c r="I288" s="68"/>
      <c r="J288" s="68"/>
    </row>
    <row r="289" spans="1:21" x14ac:dyDescent="0.25">
      <c r="A289" s="2"/>
      <c r="F289" s="72"/>
      <c r="G289" s="72"/>
      <c r="H289" s="72"/>
      <c r="I289" s="52"/>
      <c r="J289" s="68"/>
    </row>
    <row r="290" spans="1:21" s="36" customFormat="1" ht="18" x14ac:dyDescent="0.4">
      <c r="A290" s="35">
        <v>6</v>
      </c>
      <c r="B290" s="54" t="s">
        <v>65</v>
      </c>
      <c r="C290" s="54"/>
      <c r="D290"/>
      <c r="E290"/>
      <c r="F290" s="55"/>
      <c r="G290" s="55"/>
      <c r="H290" s="55"/>
      <c r="I290" s="56"/>
      <c r="J290" s="57"/>
      <c r="K290" s="52"/>
      <c r="L290" s="52"/>
      <c r="M290" s="52"/>
      <c r="N290" s="52"/>
      <c r="O290" s="52"/>
      <c r="P290" s="52"/>
      <c r="Q290" s="52"/>
      <c r="R290" s="10"/>
      <c r="S290" s="37"/>
      <c r="T290" s="37"/>
      <c r="U290" s="37"/>
    </row>
    <row r="291" spans="1:21" ht="18.5" thickBot="1" x14ac:dyDescent="0.45">
      <c r="A291" s="1"/>
      <c r="B291" s="58"/>
      <c r="C291" s="58"/>
      <c r="D291" s="58"/>
      <c r="E291" s="59"/>
      <c r="F291" s="59"/>
      <c r="G291" s="59"/>
      <c r="H291" s="59"/>
      <c r="I291" s="60"/>
      <c r="J291" s="61"/>
      <c r="K291" s="123" t="str">
        <f>CONCATENATE(B290," - PASSENGER MOVEMENTS (millions) - ",UPPER($B$6))</f>
        <v>GOLD COAST - PASSENGER MOVEMENTS (millions) - CALENDAR YEARS</v>
      </c>
      <c r="L291" s="123"/>
      <c r="M291" s="123"/>
      <c r="N291" s="123"/>
      <c r="O291" s="123"/>
      <c r="P291" s="123"/>
      <c r="Q291" s="123"/>
      <c r="R291" s="105"/>
    </row>
    <row r="292" spans="1:21" ht="20.149999999999999" customHeight="1" x14ac:dyDescent="0.25">
      <c r="A292" s="1"/>
      <c r="B292" s="62"/>
      <c r="C292" s="122" t="s">
        <v>104</v>
      </c>
      <c r="D292" s="122"/>
      <c r="E292" s="122"/>
      <c r="F292" s="63"/>
      <c r="G292" s="122" t="s">
        <v>108</v>
      </c>
      <c r="H292" s="122"/>
      <c r="I292" s="122"/>
      <c r="J292" s="64"/>
    </row>
    <row r="293" spans="1:21" ht="40" customHeight="1" x14ac:dyDescent="0.3">
      <c r="A293" s="1"/>
      <c r="B293" s="65" t="str">
        <f>B6</f>
        <v>Calendar Years</v>
      </c>
      <c r="C293" s="65" t="s">
        <v>140</v>
      </c>
      <c r="D293" s="65" t="s">
        <v>106</v>
      </c>
      <c r="E293" s="65" t="s">
        <v>107</v>
      </c>
      <c r="F293" s="65"/>
      <c r="G293" s="65" t="s">
        <v>105</v>
      </c>
      <c r="H293" s="65" t="s">
        <v>106</v>
      </c>
      <c r="I293" s="65" t="s">
        <v>107</v>
      </c>
      <c r="J293" s="66"/>
    </row>
    <row r="294" spans="1:21" ht="12.75" customHeight="1" x14ac:dyDescent="0.3">
      <c r="A294" s="1"/>
      <c r="B294" s="70"/>
      <c r="C294" s="113" t="str">
        <f>C293</f>
        <v>Domestic (including Regional) Airlines</v>
      </c>
      <c r="D294" s="113" t="str">
        <f>D293</f>
        <v>International Airlines</v>
      </c>
      <c r="E294" s="70"/>
      <c r="F294" s="70"/>
      <c r="G294" s="70"/>
      <c r="H294" s="70"/>
      <c r="I294" s="70"/>
      <c r="J294" s="66"/>
      <c r="L294" s="67"/>
      <c r="M294" s="68"/>
      <c r="N294" s="69"/>
      <c r="O294" s="68"/>
      <c r="P294" s="68"/>
      <c r="Q294" s="69"/>
    </row>
    <row r="295" spans="1:21" x14ac:dyDescent="0.25">
      <c r="A295" s="1"/>
      <c r="B295" s="46">
        <v>1985</v>
      </c>
      <c r="C295" s="71">
        <f>IF(ISNA(VLOOKUP(CONCATENATE($B$290, $B295), 'Airport Passengers'!$A$8:$M$3879, 7, FALSE)), "", VLOOKUP(CONCATENATE($B$290, $B295), 'Airport Passengers'!$A$8:$M$3879, 7, FALSE))</f>
        <v>714140</v>
      </c>
      <c r="D295" s="71">
        <f>IF(ISNA(VLOOKUP(CONCATENATE($B$290, $B295), 'Airport Passengers'!$A$8:$M$3879, 10, FALSE)), "", VLOOKUP(CONCATENATE($B$290, $B295), 'Airport Passengers'!$A$93:$M$3879, 10, FALSE))</f>
        <v>0</v>
      </c>
      <c r="E295" s="67">
        <f>IF(ISNA(VLOOKUP(CONCATENATE($B$290, $B295), 'Airport Passengers'!$A$8:$M$3879, 13, FALSE)), "", VLOOKUP(CONCATENATE($B$290, $B295), 'Airport Passengers'!$A$8:$M$3879, 13, FALSE))</f>
        <v>714140</v>
      </c>
      <c r="F295" s="67"/>
      <c r="G295" s="67"/>
      <c r="H295" s="67"/>
      <c r="I295" s="68" t="str">
        <f>IF(AND(ISNUMBER(E293),ISNUMBER(E295)), IF(OR(E293=0, E295=0), "--", (E295-E293)/E293), " ")</f>
        <v xml:space="preserve"> </v>
      </c>
      <c r="J295" s="68"/>
      <c r="L295" s="67"/>
      <c r="M295" s="68"/>
      <c r="N295" s="69"/>
      <c r="O295" s="68"/>
      <c r="P295" s="68"/>
      <c r="Q295" s="69"/>
    </row>
    <row r="296" spans="1:21" x14ac:dyDescent="0.25">
      <c r="A296" s="1"/>
      <c r="B296" s="46">
        <v>1986</v>
      </c>
      <c r="C296" s="71">
        <f>IF(ISNA(VLOOKUP(CONCATENATE($B$290, $B296), 'Airport Passengers'!$A$8:$M$3879, 7, FALSE)), "", VLOOKUP(CONCATENATE($B$290, $B296), 'Airport Passengers'!$A$8:$M$3879, 7, FALSE))</f>
        <v>855938</v>
      </c>
      <c r="D296" s="71">
        <f>IF(ISNA(VLOOKUP(CONCATENATE($B$290, $B296), 'Airport Passengers'!$A$8:$M$3879, 10, FALSE)), "", VLOOKUP(CONCATENATE($B$290, $B296), 'Airport Passengers'!$A$93:$M$3879, 10, FALSE))</f>
        <v>0</v>
      </c>
      <c r="E296" s="67">
        <f>IF(ISNA(VLOOKUP(CONCATENATE($B$290, $B296), 'Airport Passengers'!$A$8:$M$3879, 13, FALSE)), "", VLOOKUP(CONCATENATE($B$290, $B296), 'Airport Passengers'!$A$8:$M$3879, 13, FALSE))</f>
        <v>855938</v>
      </c>
      <c r="F296" s="67"/>
      <c r="G296" s="68">
        <f t="shared" ref="G296:G298" si="64">IF(AND(ISNUMBER(C295),ISNUMBER(C296)), IF(OR(C295=0, C296=0), "..", (C296-C295)/C295), " ")</f>
        <v>0.19855770577197748</v>
      </c>
      <c r="H296" s="68" t="str">
        <f t="shared" ref="H296:H298" si="65">IF(AND(ISNUMBER(D295),ISNUMBER(D296)), IF(OR(D295=0, D296=0), "..", (D296-D295)/D295), " ")</f>
        <v>..</v>
      </c>
      <c r="I296" s="68">
        <f>IF(AND(ISNUMBER(E295),ISNUMBER(E296)), IF(OR(E295=0, E296=0), "..", (E296-E295)/E295), " ")</f>
        <v>0.19855770577197748</v>
      </c>
      <c r="J296" s="52"/>
      <c r="L296" s="67"/>
      <c r="M296" s="68"/>
      <c r="N296" s="69"/>
      <c r="O296" s="68"/>
      <c r="P296" s="68"/>
      <c r="Q296" s="69"/>
    </row>
    <row r="297" spans="1:21" x14ac:dyDescent="0.25">
      <c r="A297" s="1"/>
      <c r="B297" s="46">
        <v>1987</v>
      </c>
      <c r="C297" s="71">
        <f>IF(ISNA(VLOOKUP(CONCATENATE($B$290, $B297), 'Airport Passengers'!$A$8:$M$3879, 7, FALSE)), "", VLOOKUP(CONCATENATE($B$290, $B297), 'Airport Passengers'!$A$8:$M$3879, 7, FALSE))</f>
        <v>1015801</v>
      </c>
      <c r="D297" s="71">
        <f>IF(ISNA(VLOOKUP(CONCATENATE($B$290, $B297), 'Airport Passengers'!$A$8:$M$3879, 10, FALSE)), "", VLOOKUP(CONCATENATE($B$290, $B297), 'Airport Passengers'!$A$93:$M$3879, 10, FALSE))</f>
        <v>0</v>
      </c>
      <c r="E297" s="67">
        <f>IF(ISNA(VLOOKUP(CONCATENATE($B$290, $B297), 'Airport Passengers'!$A$8:$M$3879, 13, FALSE)), "", VLOOKUP(CONCATENATE($B$290, $B297), 'Airport Passengers'!$A$8:$M$3879, 13, FALSE))</f>
        <v>1015801</v>
      </c>
      <c r="F297" s="67"/>
      <c r="G297" s="68">
        <f t="shared" si="64"/>
        <v>0.1867693688094231</v>
      </c>
      <c r="H297" s="68" t="str">
        <f t="shared" si="65"/>
        <v>..</v>
      </c>
      <c r="I297" s="68">
        <f t="shared" ref="I297:I299" si="66">IF(AND(ISNUMBER(E296),ISNUMBER(E297)), IF(OR(E296=0, E297=0), "..", (E297-E296)/E296), " ")</f>
        <v>0.1867693688094231</v>
      </c>
      <c r="J297" s="52"/>
      <c r="L297" s="67"/>
      <c r="M297" s="68"/>
      <c r="N297" s="69"/>
      <c r="O297" s="68"/>
      <c r="P297" s="68"/>
      <c r="Q297" s="69"/>
    </row>
    <row r="298" spans="1:21" x14ac:dyDescent="0.25">
      <c r="A298" s="1"/>
      <c r="B298" s="46">
        <v>1988</v>
      </c>
      <c r="C298" s="71">
        <f>IF(ISNA(VLOOKUP(CONCATENATE($B$290, $B298), 'Airport Passengers'!$A$8:$M$3879, 7, FALSE)), "", VLOOKUP(CONCATENATE($B$290, $B298), 'Airport Passengers'!$A$8:$M$3879, 7, FALSE))</f>
        <v>1287480</v>
      </c>
      <c r="D298" s="71">
        <f>IF(ISNA(VLOOKUP(CONCATENATE($B$290, $B298), 'Airport Passengers'!$A$8:$M$3879, 10, FALSE)), "", VLOOKUP(CONCATENATE($B$290, $B298), 'Airport Passengers'!$A$93:$M$3879, 10, FALSE))</f>
        <v>0</v>
      </c>
      <c r="E298" s="67">
        <f>IF(ISNA(VLOOKUP(CONCATENATE($B$290, $B298), 'Airport Passengers'!$A$8:$M$3879, 13, FALSE)), "", VLOOKUP(CONCATENATE($B$290, $B298), 'Airport Passengers'!$A$8:$M$3879, 13, FALSE))</f>
        <v>1287480</v>
      </c>
      <c r="F298" s="67"/>
      <c r="G298" s="68">
        <f t="shared" si="64"/>
        <v>0.26745297553359371</v>
      </c>
      <c r="H298" s="68" t="str">
        <f t="shared" si="65"/>
        <v>..</v>
      </c>
      <c r="I298" s="68">
        <f t="shared" si="66"/>
        <v>0.26745297553359371</v>
      </c>
      <c r="J298" s="52"/>
      <c r="L298" s="67"/>
      <c r="M298" s="68"/>
      <c r="N298" s="69"/>
      <c r="O298" s="68"/>
      <c r="P298" s="68"/>
      <c r="Q298" s="69"/>
    </row>
    <row r="299" spans="1:21" x14ac:dyDescent="0.25">
      <c r="A299" s="1"/>
      <c r="B299" s="46">
        <v>1989</v>
      </c>
      <c r="C299" s="71">
        <f>IF(ISNA(VLOOKUP(CONCATENATE($B$290, $B299), 'Airport Passengers'!$A$8:$M$3879, 7, FALSE)), "", VLOOKUP(CONCATENATE($B$290, $B299), 'Airport Passengers'!$A$8:$M$3879, 7, FALSE))</f>
        <v>780234</v>
      </c>
      <c r="D299" s="71">
        <f>IF(ISNA(VLOOKUP(CONCATENATE($B$290, $B299), 'Airport Passengers'!$A$8:$M$3879, 10, FALSE)), "", VLOOKUP(CONCATENATE($B$290, $B299), 'Airport Passengers'!$A$93:$M$3879, 10, FALSE))</f>
        <v>0</v>
      </c>
      <c r="E299" s="67">
        <f>IF(ISNA(VLOOKUP(CONCATENATE($B$290, $B299), 'Airport Passengers'!$A$8:$M$3879, 13, FALSE)), "", VLOOKUP(CONCATENATE($B$290, $B299), 'Airport Passengers'!$A$8:$M$3879, 13, FALSE))</f>
        <v>780234</v>
      </c>
      <c r="F299" s="67"/>
      <c r="G299" s="68">
        <f t="shared" ref="G299:G335" si="67">IF(AND(ISNUMBER(C298),ISNUMBER(C299)), IF(OR(C298=0, C299=0), "..", (C299-C298)/C298), " ")</f>
        <v>-0.3939835958616833</v>
      </c>
      <c r="H299" s="68" t="str">
        <f t="shared" ref="H299:H335" si="68">IF(AND(ISNUMBER(D298),ISNUMBER(D299)), IF(OR(D298=0, D299=0), "..", (D299-D298)/D298), " ")</f>
        <v>..</v>
      </c>
      <c r="I299" s="68">
        <f t="shared" si="66"/>
        <v>-0.3939835958616833</v>
      </c>
      <c r="J299" s="52"/>
      <c r="L299" s="67"/>
      <c r="M299" s="68"/>
      <c r="N299" s="69"/>
      <c r="O299" s="68"/>
      <c r="P299" s="68"/>
      <c r="Q299" s="69"/>
    </row>
    <row r="300" spans="1:21" x14ac:dyDescent="0.25">
      <c r="A300" s="1"/>
      <c r="B300" s="46">
        <v>1990</v>
      </c>
      <c r="C300" s="71">
        <f>IF(ISNA(VLOOKUP(CONCATENATE($B$290, $B300), 'Airport Passengers'!$A$8:$M$3879, 7, FALSE)), "", VLOOKUP(CONCATENATE($B$290, $B300), 'Airport Passengers'!$A$8:$M$3879, 7, FALSE))</f>
        <v>981916</v>
      </c>
      <c r="D300" s="71">
        <f>IF(ISNA(VLOOKUP(CONCATENATE($B$290, $B300), 'Airport Passengers'!$A$8:$M$3879, 10, FALSE)), "", VLOOKUP(CONCATENATE($B$290, $B300), 'Airport Passengers'!$A$93:$M$3879, 10, FALSE))</f>
        <v>0</v>
      </c>
      <c r="E300" s="67">
        <f>IF(ISNA(VLOOKUP(CONCATENATE($B$290, $B300), 'Airport Passengers'!$A$8:$M$3879, 13, FALSE)), "", VLOOKUP(CONCATENATE($B$290, $B300), 'Airport Passengers'!$A$8:$M$3879, 13, FALSE))</f>
        <v>981916</v>
      </c>
      <c r="F300" s="67"/>
      <c r="G300" s="68">
        <f t="shared" si="67"/>
        <v>0.25848911993068746</v>
      </c>
      <c r="H300" s="68" t="str">
        <f t="shared" si="68"/>
        <v>..</v>
      </c>
      <c r="I300" s="68">
        <f t="shared" ref="I300:I335" si="69">IF(AND(ISNUMBER(E299),ISNUMBER(E300)), IF(OR(E299=0, E300=0), "..", (E300-E299)/E299), " ")</f>
        <v>0.25848911993068746</v>
      </c>
      <c r="J300" s="52"/>
      <c r="L300" s="67"/>
      <c r="M300" s="68"/>
      <c r="N300" s="69"/>
      <c r="O300" s="68"/>
      <c r="P300" s="68"/>
      <c r="Q300" s="69"/>
    </row>
    <row r="301" spans="1:21" x14ac:dyDescent="0.25">
      <c r="A301" s="1"/>
      <c r="B301" s="46">
        <v>1991</v>
      </c>
      <c r="C301" s="71">
        <f>IF(ISNA(VLOOKUP(CONCATENATE($B$290, $B301), 'Airport Passengers'!$A$8:$M$3879, 7, FALSE)), "", VLOOKUP(CONCATENATE($B$290, $B301), 'Airport Passengers'!$A$8:$M$3879, 7, FALSE))</f>
        <v>1293392</v>
      </c>
      <c r="D301" s="71">
        <f>IF(ISNA(VLOOKUP(CONCATENATE($B$290, $B301), 'Airport Passengers'!$A$8:$M$3879, 10, FALSE)), "", VLOOKUP(CONCATENATE($B$290, $B301), 'Airport Passengers'!$A$93:$M$3879, 10, FALSE))</f>
        <v>0</v>
      </c>
      <c r="E301" s="67">
        <f>IF(ISNA(VLOOKUP(CONCATENATE($B$290, $B301), 'Airport Passengers'!$A$8:$M$3879, 13, FALSE)), "", VLOOKUP(CONCATENATE($B$290, $B301), 'Airport Passengers'!$A$8:$M$3879, 13, FALSE))</f>
        <v>1293392</v>
      </c>
      <c r="F301" s="67"/>
      <c r="G301" s="68">
        <f t="shared" si="67"/>
        <v>0.31721247031314287</v>
      </c>
      <c r="H301" s="68" t="str">
        <f t="shared" si="68"/>
        <v>..</v>
      </c>
      <c r="I301" s="68">
        <f t="shared" si="69"/>
        <v>0.31721247031314287</v>
      </c>
      <c r="J301" s="52"/>
      <c r="L301" s="67"/>
      <c r="M301" s="68"/>
      <c r="N301" s="69"/>
      <c r="O301" s="68"/>
      <c r="P301" s="68"/>
      <c r="Q301" s="69"/>
    </row>
    <row r="302" spans="1:21" x14ac:dyDescent="0.25">
      <c r="A302" s="1"/>
      <c r="B302" s="46">
        <v>1992</v>
      </c>
      <c r="C302" s="71">
        <f>IF(ISNA(VLOOKUP(CONCATENATE($B$290, $B302), 'Airport Passengers'!$A$8:$M$3879, 7, FALSE)), "", VLOOKUP(CONCATENATE($B$290, $B302), 'Airport Passengers'!$A$8:$M$3879, 7, FALSE))</f>
        <v>1527988</v>
      </c>
      <c r="D302" s="71">
        <f>IF(ISNA(VLOOKUP(CONCATENATE($B$290, $B302), 'Airport Passengers'!$A$8:$M$3879, 10, FALSE)), "", VLOOKUP(CONCATENATE($B$290, $B302), 'Airport Passengers'!$A$93:$M$3879, 10, FALSE))</f>
        <v>0</v>
      </c>
      <c r="E302" s="67">
        <f>IF(ISNA(VLOOKUP(CONCATENATE($B$290, $B302), 'Airport Passengers'!$A$8:$M$3879, 13, FALSE)), "", VLOOKUP(CONCATENATE($B$290, $B302), 'Airport Passengers'!$A$8:$M$3879, 13, FALSE))</f>
        <v>1527988</v>
      </c>
      <c r="F302" s="67"/>
      <c r="G302" s="68">
        <f t="shared" si="67"/>
        <v>0.18138043222781647</v>
      </c>
      <c r="H302" s="68" t="str">
        <f t="shared" si="68"/>
        <v>..</v>
      </c>
      <c r="I302" s="68">
        <f t="shared" si="69"/>
        <v>0.18138043222781647</v>
      </c>
      <c r="J302" s="52"/>
      <c r="L302" s="67"/>
      <c r="M302" s="68"/>
      <c r="N302" s="69"/>
      <c r="O302" s="68"/>
      <c r="P302" s="68"/>
      <c r="Q302" s="69"/>
    </row>
    <row r="303" spans="1:21" x14ac:dyDescent="0.25">
      <c r="A303" s="1"/>
      <c r="B303" s="46">
        <v>1993</v>
      </c>
      <c r="C303" s="71">
        <f>IF(ISNA(VLOOKUP(CONCATENATE($B$290, $B303), 'Airport Passengers'!$A$8:$M$3879, 7, FALSE)), "", VLOOKUP(CONCATENATE($B$290, $B303), 'Airport Passengers'!$A$8:$M$3879, 7, FALSE))</f>
        <v>1619307</v>
      </c>
      <c r="D303" s="71">
        <f>IF(ISNA(VLOOKUP(CONCATENATE($B$290, $B303), 'Airport Passengers'!$A$8:$M$3879, 10, FALSE)), "", VLOOKUP(CONCATENATE($B$290, $B303), 'Airport Passengers'!$A$93:$M$3879, 10, FALSE))</f>
        <v>0</v>
      </c>
      <c r="E303" s="67">
        <f>IF(ISNA(VLOOKUP(CONCATENATE($B$290, $B303), 'Airport Passengers'!$A$8:$M$3879, 13, FALSE)), "", VLOOKUP(CONCATENATE($B$290, $B303), 'Airport Passengers'!$A$8:$M$3879, 13, FALSE))</f>
        <v>1619307</v>
      </c>
      <c r="F303" s="67"/>
      <c r="G303" s="68">
        <f t="shared" si="67"/>
        <v>5.9764212807953992E-2</v>
      </c>
      <c r="H303" s="68" t="str">
        <f t="shared" si="68"/>
        <v>..</v>
      </c>
      <c r="I303" s="68">
        <f t="shared" si="69"/>
        <v>5.9764212807953992E-2</v>
      </c>
      <c r="J303" s="52"/>
      <c r="L303" s="67"/>
      <c r="M303" s="68"/>
      <c r="N303" s="69"/>
      <c r="O303" s="68"/>
      <c r="P303" s="68"/>
      <c r="Q303" s="69"/>
    </row>
    <row r="304" spans="1:21" x14ac:dyDescent="0.25">
      <c r="A304" s="1"/>
      <c r="B304" s="46">
        <v>1994</v>
      </c>
      <c r="C304" s="71">
        <f>IF(ISNA(VLOOKUP(CONCATENATE($B$290, $B304), 'Airport Passengers'!$A$8:$M$3879, 7, FALSE)), "", VLOOKUP(CONCATENATE($B$290, $B304), 'Airport Passengers'!$A$8:$M$3879, 7, FALSE))</f>
        <v>1818691</v>
      </c>
      <c r="D304" s="71">
        <f>IF(ISNA(VLOOKUP(CONCATENATE($B$290, $B304), 'Airport Passengers'!$A$8:$M$3879, 10, FALSE)), "", VLOOKUP(CONCATENATE($B$290, $B304), 'Airport Passengers'!$A$93:$M$3879, 10, FALSE))</f>
        <v>0</v>
      </c>
      <c r="E304" s="67">
        <f>IF(ISNA(VLOOKUP(CONCATENATE($B$290, $B304), 'Airport Passengers'!$A$8:$M$3879, 13, FALSE)), "", VLOOKUP(CONCATENATE($B$290, $B304), 'Airport Passengers'!$A$8:$M$3879, 13, FALSE))</f>
        <v>1818691</v>
      </c>
      <c r="F304" s="67"/>
      <c r="G304" s="68">
        <f t="shared" si="67"/>
        <v>0.12312921515191375</v>
      </c>
      <c r="H304" s="68" t="str">
        <f t="shared" si="68"/>
        <v>..</v>
      </c>
      <c r="I304" s="68">
        <f t="shared" si="69"/>
        <v>0.12312921515191375</v>
      </c>
      <c r="J304" s="52"/>
      <c r="L304" s="67"/>
      <c r="M304" s="68"/>
      <c r="N304" s="69"/>
      <c r="O304" s="68"/>
      <c r="P304" s="68"/>
      <c r="Q304" s="69"/>
    </row>
    <row r="305" spans="1:17" x14ac:dyDescent="0.25">
      <c r="A305" s="1"/>
      <c r="B305" s="46">
        <v>1995</v>
      </c>
      <c r="C305" s="71">
        <f>IF(ISNA(VLOOKUP(CONCATENATE($B$290, $B305), 'Airport Passengers'!$A$8:$M$3879, 7, FALSE)), "", VLOOKUP(CONCATENATE($B$290, $B305), 'Airport Passengers'!$A$8:$M$3879, 7, FALSE))</f>
        <v>1939819</v>
      </c>
      <c r="D305" s="71">
        <f>IF(ISNA(VLOOKUP(CONCATENATE($B$290, $B305), 'Airport Passengers'!$A$8:$M$3879, 10, FALSE)), "", VLOOKUP(CONCATENATE($B$290, $B305), 'Airport Passengers'!$A$93:$M$3879, 10, FALSE))</f>
        <v>0</v>
      </c>
      <c r="E305" s="67">
        <f>IF(ISNA(VLOOKUP(CONCATENATE($B$290, $B305), 'Airport Passengers'!$A$8:$M$3879, 13, FALSE)), "", VLOOKUP(CONCATENATE($B$290, $B305), 'Airport Passengers'!$A$8:$M$3879, 13, FALSE))</f>
        <v>1939819</v>
      </c>
      <c r="F305" s="67"/>
      <c r="G305" s="68">
        <f t="shared" si="67"/>
        <v>6.6601748180422068E-2</v>
      </c>
      <c r="H305" s="68" t="str">
        <f t="shared" si="68"/>
        <v>..</v>
      </c>
      <c r="I305" s="68">
        <f t="shared" si="69"/>
        <v>6.6601748180422068E-2</v>
      </c>
      <c r="J305" s="52"/>
      <c r="L305" s="67"/>
      <c r="M305" s="68"/>
      <c r="N305" s="69"/>
      <c r="O305" s="68"/>
      <c r="P305" s="68"/>
      <c r="Q305" s="69"/>
    </row>
    <row r="306" spans="1:17" x14ac:dyDescent="0.25">
      <c r="A306" s="1"/>
      <c r="B306" s="46">
        <v>1996</v>
      </c>
      <c r="C306" s="71">
        <f>IF(ISNA(VLOOKUP(CONCATENATE($B$290, $B306), 'Airport Passengers'!$A$8:$M$3879, 7, FALSE)), "", VLOOKUP(CONCATENATE($B$290, $B306), 'Airport Passengers'!$A$8:$M$3879, 7, FALSE))</f>
        <v>1989319</v>
      </c>
      <c r="D306" s="71">
        <f>IF(ISNA(VLOOKUP(CONCATENATE($B$290, $B306), 'Airport Passengers'!$A$8:$M$3879, 10, FALSE)), "", VLOOKUP(CONCATENATE($B$290, $B306), 'Airport Passengers'!$A$93:$M$3879, 10, FALSE))</f>
        <v>463</v>
      </c>
      <c r="E306" s="67">
        <f>IF(ISNA(VLOOKUP(CONCATENATE($B$290, $B306), 'Airport Passengers'!$A$8:$M$3879, 13, FALSE)), "", VLOOKUP(CONCATENATE($B$290, $B306), 'Airport Passengers'!$A$8:$M$3879, 13, FALSE))</f>
        <v>1989782</v>
      </c>
      <c r="F306" s="67"/>
      <c r="G306" s="68">
        <f t="shared" si="67"/>
        <v>2.5517844706129798E-2</v>
      </c>
      <c r="H306" s="68" t="str">
        <f t="shared" si="68"/>
        <v>..</v>
      </c>
      <c r="I306" s="68">
        <f t="shared" si="69"/>
        <v>2.5756526768734609E-2</v>
      </c>
      <c r="J306" s="52"/>
      <c r="L306" s="67"/>
      <c r="M306" s="68"/>
      <c r="N306" s="69"/>
      <c r="O306" s="68"/>
      <c r="P306" s="68"/>
      <c r="Q306" s="69"/>
    </row>
    <row r="307" spans="1:17" x14ac:dyDescent="0.25">
      <c r="A307" s="1"/>
      <c r="B307" s="46">
        <v>1997</v>
      </c>
      <c r="C307" s="71">
        <f>IF(ISNA(VLOOKUP(CONCATENATE($B$290, $B307), 'Airport Passengers'!$A$8:$M$3879, 7, FALSE)), "", VLOOKUP(CONCATENATE($B$290, $B307), 'Airport Passengers'!$A$8:$M$3879, 7, FALSE))</f>
        <v>1877801</v>
      </c>
      <c r="D307" s="71">
        <f>IF(ISNA(VLOOKUP(CONCATENATE($B$290, $B307), 'Airport Passengers'!$A$8:$M$3879, 10, FALSE)), "", VLOOKUP(CONCATENATE($B$290, $B307), 'Airport Passengers'!$A$93:$M$3879, 10, FALSE))</f>
        <v>13822</v>
      </c>
      <c r="E307" s="67">
        <f>IF(ISNA(VLOOKUP(CONCATENATE($B$290, $B307), 'Airport Passengers'!$A$8:$M$3879, 13, FALSE)), "", VLOOKUP(CONCATENATE($B$290, $B307), 'Airport Passengers'!$A$8:$M$3879, 13, FALSE))</f>
        <v>1891623</v>
      </c>
      <c r="F307" s="67"/>
      <c r="G307" s="68">
        <f t="shared" si="67"/>
        <v>-5.6058379777200136E-2</v>
      </c>
      <c r="H307" s="68">
        <f t="shared" si="68"/>
        <v>28.853131749460044</v>
      </c>
      <c r="I307" s="68">
        <f t="shared" si="69"/>
        <v>-4.9331534811351191E-2</v>
      </c>
      <c r="J307" s="52"/>
      <c r="L307" s="67"/>
      <c r="M307" s="68"/>
      <c r="N307" s="69"/>
      <c r="O307" s="68"/>
      <c r="P307" s="68"/>
      <c r="Q307" s="69"/>
    </row>
    <row r="308" spans="1:17" x14ac:dyDescent="0.25">
      <c r="A308" s="1"/>
      <c r="B308" s="46">
        <v>1998</v>
      </c>
      <c r="C308" s="71">
        <f>IF(ISNA(VLOOKUP(CONCATENATE($B$290, $B308), 'Airport Passengers'!$A$8:$M$3879, 7, FALSE)), "", VLOOKUP(CONCATENATE($B$290, $B308), 'Airport Passengers'!$A$8:$M$3879, 7, FALSE))</f>
        <v>1840196</v>
      </c>
      <c r="D308" s="71">
        <f>IF(ISNA(VLOOKUP(CONCATENATE($B$290, $B308), 'Airport Passengers'!$A$8:$M$3879, 10, FALSE)), "", VLOOKUP(CONCATENATE($B$290, $B308), 'Airport Passengers'!$A$93:$M$3879, 10, FALSE))</f>
        <v>14519</v>
      </c>
      <c r="E308" s="67">
        <f>IF(ISNA(VLOOKUP(CONCATENATE($B$290, $B308), 'Airport Passengers'!$A$8:$M$3879, 13, FALSE)), "", VLOOKUP(CONCATENATE($B$290, $B308), 'Airport Passengers'!$A$8:$M$3879, 13, FALSE))</f>
        <v>1854715</v>
      </c>
      <c r="F308" s="67"/>
      <c r="G308" s="68">
        <f t="shared" si="67"/>
        <v>-2.0026083701095057E-2</v>
      </c>
      <c r="H308" s="68">
        <f t="shared" si="68"/>
        <v>5.0426855737230505E-2</v>
      </c>
      <c r="I308" s="68">
        <f t="shared" si="69"/>
        <v>-1.9511287397118771E-2</v>
      </c>
      <c r="J308" s="52"/>
      <c r="L308" s="67"/>
      <c r="M308" s="68"/>
      <c r="N308" s="69"/>
      <c r="O308" s="68"/>
      <c r="P308" s="68"/>
      <c r="Q308" s="69"/>
    </row>
    <row r="309" spans="1:17" x14ac:dyDescent="0.25">
      <c r="A309" s="1"/>
      <c r="B309" s="46">
        <v>1999</v>
      </c>
      <c r="C309" s="71">
        <f>IF(ISNA(VLOOKUP(CONCATENATE($B$290, $B309), 'Airport Passengers'!$A$8:$M$3879, 7, FALSE)), "", VLOOKUP(CONCATENATE($B$290, $B309), 'Airport Passengers'!$A$8:$M$3879, 7, FALSE))</f>
        <v>1882696</v>
      </c>
      <c r="D309" s="71">
        <f>IF(ISNA(VLOOKUP(CONCATENATE($B$290, $B309), 'Airport Passengers'!$A$8:$M$3879, 10, FALSE)), "", VLOOKUP(CONCATENATE($B$290, $B309), 'Airport Passengers'!$A$93:$M$3879, 10, FALSE))</f>
        <v>16923</v>
      </c>
      <c r="E309" s="67">
        <f>IF(ISNA(VLOOKUP(CONCATENATE($B$290, $B309), 'Airport Passengers'!$A$8:$M$3879, 13, FALSE)), "", VLOOKUP(CONCATENATE($B$290, $B309), 'Airport Passengers'!$A$8:$M$3879, 13, FALSE))</f>
        <v>1899619</v>
      </c>
      <c r="F309" s="67"/>
      <c r="G309" s="68">
        <f t="shared" si="67"/>
        <v>2.3095365928411972E-2</v>
      </c>
      <c r="H309" s="68">
        <f t="shared" si="68"/>
        <v>0.16557614160754872</v>
      </c>
      <c r="I309" s="68">
        <f t="shared" si="69"/>
        <v>2.4210727793758071E-2</v>
      </c>
      <c r="J309" s="52"/>
      <c r="L309" s="67"/>
      <c r="M309" s="68"/>
      <c r="N309" s="69"/>
      <c r="O309" s="68"/>
      <c r="P309" s="68"/>
      <c r="Q309" s="69"/>
    </row>
    <row r="310" spans="1:17" x14ac:dyDescent="0.25">
      <c r="A310" s="1"/>
      <c r="B310" s="46">
        <v>2000</v>
      </c>
      <c r="C310" s="71">
        <f>IF(ISNA(VLOOKUP(CONCATENATE($B$290, $B310), 'Airport Passengers'!$A$8:$M$3879, 7, FALSE)), "", VLOOKUP(CONCATENATE($B$290, $B310), 'Airport Passengers'!$A$8:$M$3879, 7, FALSE))</f>
        <v>1857572</v>
      </c>
      <c r="D310" s="71">
        <f>IF(ISNA(VLOOKUP(CONCATENATE($B$290, $B310), 'Airport Passengers'!$A$8:$M$3879, 10, FALSE)), "", VLOOKUP(CONCATENATE($B$290, $B310), 'Airport Passengers'!$A$93:$M$3879, 10, FALSE))</f>
        <v>28138</v>
      </c>
      <c r="E310" s="67">
        <f>IF(ISNA(VLOOKUP(CONCATENATE($B$290, $B310), 'Airport Passengers'!$A$8:$M$3879, 13, FALSE)), "", VLOOKUP(CONCATENATE($B$290, $B310), 'Airport Passengers'!$A$8:$M$3879, 13, FALSE))</f>
        <v>1885710</v>
      </c>
      <c r="F310" s="67"/>
      <c r="G310" s="68">
        <f t="shared" si="67"/>
        <v>-1.334469292971356E-2</v>
      </c>
      <c r="H310" s="68">
        <f t="shared" si="68"/>
        <v>0.66270755776162615</v>
      </c>
      <c r="I310" s="68">
        <f t="shared" si="69"/>
        <v>-7.3219945683845027E-3</v>
      </c>
      <c r="J310" s="52"/>
      <c r="L310" s="67"/>
      <c r="M310" s="68"/>
      <c r="N310" s="69"/>
      <c r="O310" s="68"/>
      <c r="P310" s="68"/>
      <c r="Q310" s="69"/>
    </row>
    <row r="311" spans="1:17" x14ac:dyDescent="0.25">
      <c r="A311" s="1"/>
      <c r="B311" s="46">
        <v>2001</v>
      </c>
      <c r="C311" s="71">
        <f>IF(ISNA(VLOOKUP(CONCATENATE($B$290, $B311), 'Airport Passengers'!$A$8:$M$3879, 7, FALSE)), "", VLOOKUP(CONCATENATE($B$290, $B311), 'Airport Passengers'!$A$8:$M$3879, 7, FALSE))</f>
        <v>1792051</v>
      </c>
      <c r="D311" s="71">
        <f>IF(ISNA(VLOOKUP(CONCATENATE($B$290, $B311), 'Airport Passengers'!$A$8:$M$3879, 10, FALSE)), "", VLOOKUP(CONCATENATE($B$290, $B311), 'Airport Passengers'!$A$93:$M$3879, 10, FALSE))</f>
        <v>41581</v>
      </c>
      <c r="E311" s="67">
        <f>IF(ISNA(VLOOKUP(CONCATENATE($B$290, $B311), 'Airport Passengers'!$A$8:$M$3879, 13, FALSE)), "", VLOOKUP(CONCATENATE($B$290, $B311), 'Airport Passengers'!$A$8:$M$3879, 13, FALSE))</f>
        <v>1833632</v>
      </c>
      <c r="F311" s="67"/>
      <c r="G311" s="68">
        <f t="shared" si="67"/>
        <v>-3.5272387826689892E-2</v>
      </c>
      <c r="H311" s="68">
        <f t="shared" si="68"/>
        <v>0.47775250550856491</v>
      </c>
      <c r="I311" s="68">
        <f t="shared" si="69"/>
        <v>-2.7617183978448437E-2</v>
      </c>
      <c r="J311" s="52"/>
      <c r="L311" s="67"/>
      <c r="M311" s="68"/>
      <c r="N311" s="69"/>
      <c r="O311" s="68"/>
      <c r="P311" s="68"/>
      <c r="Q311" s="69"/>
    </row>
    <row r="312" spans="1:17" x14ac:dyDescent="0.25">
      <c r="A312" s="2"/>
      <c r="B312" s="46">
        <v>2002</v>
      </c>
      <c r="C312" s="71">
        <f>IF(ISNA(VLOOKUP(CONCATENATE($B$290, $B312), 'Airport Passengers'!$A$8:$M$3879, 7, FALSE)), "", VLOOKUP(CONCATENATE($B$290, $B312), 'Airport Passengers'!$A$8:$M$3879, 7, FALSE))</f>
        <v>1887834</v>
      </c>
      <c r="D312" s="71">
        <f>IF(ISNA(VLOOKUP(CONCATENATE($B$290, $B312), 'Airport Passengers'!$A$8:$M$3879, 10, FALSE)), "", VLOOKUP(CONCATENATE($B$290, $B312), 'Airport Passengers'!$A$93:$M$3879, 10, FALSE))</f>
        <v>113127</v>
      </c>
      <c r="E312" s="67">
        <f>IF(ISNA(VLOOKUP(CONCATENATE($B$290, $B312), 'Airport Passengers'!$A$8:$M$3879, 13, FALSE)), "", VLOOKUP(CONCATENATE($B$290, $B312), 'Airport Passengers'!$A$8:$M$3879, 13, FALSE))</f>
        <v>2000961</v>
      </c>
      <c r="F312" s="67"/>
      <c r="G312" s="68">
        <f t="shared" si="67"/>
        <v>5.3448813677735733E-2</v>
      </c>
      <c r="H312" s="68">
        <f t="shared" si="68"/>
        <v>1.7206416392102162</v>
      </c>
      <c r="I312" s="68">
        <f t="shared" si="69"/>
        <v>9.125549728626027E-2</v>
      </c>
      <c r="J312" s="52"/>
      <c r="L312" s="67"/>
      <c r="M312" s="68"/>
      <c r="N312" s="69"/>
      <c r="O312" s="68"/>
      <c r="P312" s="68"/>
      <c r="Q312" s="69"/>
    </row>
    <row r="313" spans="1:17" x14ac:dyDescent="0.25">
      <c r="A313" s="2"/>
      <c r="B313" s="46">
        <v>2003</v>
      </c>
      <c r="C313" s="71">
        <f>IF(ISNA(VLOOKUP(CONCATENATE($B$290, $B313), 'Airport Passengers'!$A$8:$M$3879, 7, FALSE)), "", VLOOKUP(CONCATENATE($B$290, $B313), 'Airport Passengers'!$A$8:$M$3879, 7, FALSE))</f>
        <v>2116525</v>
      </c>
      <c r="D313" s="71">
        <f>IF(ISNA(VLOOKUP(CONCATENATE($B$290, $B313), 'Airport Passengers'!$A$8:$M$3879, 10, FALSE)), "", VLOOKUP(CONCATENATE($B$290, $B313), 'Airport Passengers'!$A$93:$M$3879, 10, FALSE))</f>
        <v>138938</v>
      </c>
      <c r="E313" s="67">
        <f>IF(ISNA(VLOOKUP(CONCATENATE($B$290, $B313), 'Airport Passengers'!$A$8:$M$3879, 13, FALSE)), "", VLOOKUP(CONCATENATE($B$290, $B313), 'Airport Passengers'!$A$8:$M$3879, 13, FALSE))</f>
        <v>2255463</v>
      </c>
      <c r="F313" s="67"/>
      <c r="G313" s="68">
        <f t="shared" si="67"/>
        <v>0.12113935865123734</v>
      </c>
      <c r="H313" s="68">
        <f t="shared" si="68"/>
        <v>0.22815950215244812</v>
      </c>
      <c r="I313" s="68">
        <f t="shared" si="69"/>
        <v>0.1271898852601325</v>
      </c>
      <c r="J313" s="52"/>
    </row>
    <row r="314" spans="1:17" x14ac:dyDescent="0.25">
      <c r="A314" s="2"/>
      <c r="B314" s="46">
        <v>2004</v>
      </c>
      <c r="C314" s="71">
        <f>IF(ISNA(VLOOKUP(CONCATENATE($B$290, $B314), 'Airport Passengers'!$A$8:$M$3879, 7, FALSE)), "", VLOOKUP(CONCATENATE($B$290, $B314), 'Airport Passengers'!$A$8:$M$3879, 7, FALSE))</f>
        <v>2677820</v>
      </c>
      <c r="D314" s="71">
        <f>IF(ISNA(VLOOKUP(CONCATENATE($B$290, $B314), 'Airport Passengers'!$A$8:$M$3879, 10, FALSE)), "", VLOOKUP(CONCATENATE($B$290, $B314), 'Airport Passengers'!$A$93:$M$3879, 10, FALSE))</f>
        <v>136408</v>
      </c>
      <c r="E314" s="67">
        <f>IF(ISNA(VLOOKUP(CONCATENATE($B$290, $B314), 'Airport Passengers'!$A$8:$M$3879, 13, FALSE)), "", VLOOKUP(CONCATENATE($B$290, $B314), 'Airport Passengers'!$A$8:$M$3879, 13, FALSE))</f>
        <v>2814228</v>
      </c>
      <c r="F314" s="67"/>
      <c r="G314" s="68">
        <f t="shared" si="67"/>
        <v>0.26519648952882674</v>
      </c>
      <c r="H314" s="68">
        <f t="shared" si="68"/>
        <v>-1.8209561099195325E-2</v>
      </c>
      <c r="I314" s="68">
        <f t="shared" si="69"/>
        <v>0.247738490943988</v>
      </c>
      <c r="J314" s="52"/>
    </row>
    <row r="315" spans="1:17" x14ac:dyDescent="0.25">
      <c r="A315" s="2"/>
      <c r="B315" s="46">
        <v>2005</v>
      </c>
      <c r="C315" s="71">
        <f>IF(ISNA(VLOOKUP(CONCATENATE($B$290, $B315), 'Airport Passengers'!$A$8:$M$3879, 7, FALSE)), "", VLOOKUP(CONCATENATE($B$290, $B315), 'Airport Passengers'!$A$8:$M$3879, 7, FALSE))</f>
        <v>3232944</v>
      </c>
      <c r="D315" s="71">
        <f>IF(ISNA(VLOOKUP(CONCATENATE($B$290, $B315), 'Airport Passengers'!$A$8:$M$3879, 10, FALSE)), "", VLOOKUP(CONCATENATE($B$290, $B315), 'Airport Passengers'!$A$93:$M$3879, 10, FALSE))</f>
        <v>203523</v>
      </c>
      <c r="E315" s="67">
        <f>IF(ISNA(VLOOKUP(CONCATENATE($B$290, $B315), 'Airport Passengers'!$A$8:$M$3879, 13, FALSE)), "", VLOOKUP(CONCATENATE($B$290, $B315), 'Airport Passengers'!$A$8:$M$3879, 13, FALSE))</f>
        <v>3436467</v>
      </c>
      <c r="F315" s="67"/>
      <c r="G315" s="68">
        <f t="shared" si="67"/>
        <v>0.20730444914146581</v>
      </c>
      <c r="H315" s="68">
        <f t="shared" si="68"/>
        <v>0.49201659726702246</v>
      </c>
      <c r="I315" s="68">
        <f t="shared" si="69"/>
        <v>0.22110468661387778</v>
      </c>
      <c r="J315" s="52"/>
    </row>
    <row r="316" spans="1:17" x14ac:dyDescent="0.25">
      <c r="A316" s="2"/>
      <c r="B316" s="46">
        <v>2006</v>
      </c>
      <c r="C316" s="71">
        <f>IF(ISNA(VLOOKUP(CONCATENATE($B$290, $B316), 'Airport Passengers'!$A$8:$M$3879, 7, FALSE)), "", VLOOKUP(CONCATENATE($B$290, $B316), 'Airport Passengers'!$A$8:$M$3879, 7, FALSE))</f>
        <v>3423358</v>
      </c>
      <c r="D316" s="71">
        <f>IF(ISNA(VLOOKUP(CONCATENATE($B$290, $B316), 'Airport Passengers'!$A$8:$M$3879, 10, FALSE)), "", VLOOKUP(CONCATENATE($B$290, $B316), 'Airport Passengers'!$A$93:$M$3879, 10, FALSE))</f>
        <v>193441</v>
      </c>
      <c r="E316" s="67">
        <f>IF(ISNA(VLOOKUP(CONCATENATE($B$290, $B316), 'Airport Passengers'!$A$8:$M$3879, 13, FALSE)), "", VLOOKUP(CONCATENATE($B$290, $B316), 'Airport Passengers'!$A$8:$M$3879, 13, FALSE))</f>
        <v>3616799</v>
      </c>
      <c r="F316" s="67"/>
      <c r="G316" s="68">
        <f t="shared" si="67"/>
        <v>5.8898019885281032E-2</v>
      </c>
      <c r="H316" s="68">
        <f t="shared" si="68"/>
        <v>-4.9537398721520416E-2</v>
      </c>
      <c r="I316" s="68">
        <f t="shared" si="69"/>
        <v>5.2475987693174415E-2</v>
      </c>
      <c r="J316" s="52"/>
    </row>
    <row r="317" spans="1:17" x14ac:dyDescent="0.25">
      <c r="A317" s="2"/>
      <c r="B317" s="46">
        <v>2007</v>
      </c>
      <c r="C317" s="71">
        <f>IF(ISNA(VLOOKUP(CONCATENATE($B$290, $B317), 'Airport Passengers'!$A$8:$M$3879, 7, FALSE)), "", VLOOKUP(CONCATENATE($B$290, $B317), 'Airport Passengers'!$A$8:$M$3879, 7, FALSE))</f>
        <v>3735826</v>
      </c>
      <c r="D317" s="71">
        <f>IF(ISNA(VLOOKUP(CONCATENATE($B$290, $B317), 'Airport Passengers'!$A$8:$M$3879, 10, FALSE)), "", VLOOKUP(CONCATENATE($B$290, $B317), 'Airport Passengers'!$A$93:$M$3879, 10, FALSE))</f>
        <v>210762</v>
      </c>
      <c r="E317" s="67">
        <f>IF(ISNA(VLOOKUP(CONCATENATE($B$290, $B317), 'Airport Passengers'!$A$8:$M$3879, 13, FALSE)), "", VLOOKUP(CONCATENATE($B$290, $B317), 'Airport Passengers'!$A$8:$M$3879, 13, FALSE))</f>
        <v>3946588</v>
      </c>
      <c r="F317" s="67"/>
      <c r="G317" s="68">
        <f t="shared" si="67"/>
        <v>9.1275291687284821E-2</v>
      </c>
      <c r="H317" s="68">
        <f t="shared" si="68"/>
        <v>8.9541513949989923E-2</v>
      </c>
      <c r="I317" s="68">
        <f t="shared" si="69"/>
        <v>9.1182562260164302E-2</v>
      </c>
      <c r="J317" s="52"/>
    </row>
    <row r="318" spans="1:17" x14ac:dyDescent="0.25">
      <c r="A318" s="2"/>
      <c r="B318" s="46">
        <v>2008</v>
      </c>
      <c r="C318" s="71">
        <f>IF(ISNA(VLOOKUP(CONCATENATE($B$290, $B318), 'Airport Passengers'!$A$8:$M$3879, 7, FALSE)), "", VLOOKUP(CONCATENATE($B$290, $B318), 'Airport Passengers'!$A$8:$M$3879, 7, FALSE))</f>
        <v>4183352</v>
      </c>
      <c r="D318" s="71">
        <f>IF(ISNA(VLOOKUP(CONCATENATE($B$290, $B318), 'Airport Passengers'!$A$8:$M$3879, 10, FALSE)), "", VLOOKUP(CONCATENATE($B$290, $B318), 'Airport Passengers'!$A$93:$M$3879, 10, FALSE))</f>
        <v>339144</v>
      </c>
      <c r="E318" s="67">
        <f>IF(ISNA(VLOOKUP(CONCATENATE($B$290, $B318), 'Airport Passengers'!$A$8:$M$3879, 13, FALSE)), "", VLOOKUP(CONCATENATE($B$290, $B318), 'Airport Passengers'!$A$8:$M$3879, 13, FALSE))</f>
        <v>4522496</v>
      </c>
      <c r="F318" s="67"/>
      <c r="G318" s="68">
        <f t="shared" si="67"/>
        <v>0.11979305246015205</v>
      </c>
      <c r="H318" s="68">
        <f t="shared" si="68"/>
        <v>0.60913257608107718</v>
      </c>
      <c r="I318" s="68">
        <f t="shared" si="69"/>
        <v>0.14592554378617681</v>
      </c>
      <c r="J318" s="68"/>
    </row>
    <row r="319" spans="1:17" x14ac:dyDescent="0.25">
      <c r="A319" s="2"/>
      <c r="B319" s="46">
        <v>2009</v>
      </c>
      <c r="C319" s="71">
        <f>IF(ISNA(VLOOKUP(CONCATENATE($B$290, $B319), 'Airport Passengers'!$A$8:$M$3879, 7, FALSE)), "", VLOOKUP(CONCATENATE($B$290, $B319), 'Airport Passengers'!$A$8:$M$3879, 7, FALSE))</f>
        <v>4246436</v>
      </c>
      <c r="D319" s="71">
        <f>IF(ISNA(VLOOKUP(CONCATENATE($B$290, $B319), 'Airport Passengers'!$A$8:$M$3879, 10, FALSE)), "", VLOOKUP(CONCATENATE($B$290, $B319), 'Airport Passengers'!$A$93:$M$3879, 10, FALSE))</f>
        <v>636332</v>
      </c>
      <c r="E319" s="67">
        <f>IF(ISNA(VLOOKUP(CONCATENATE($B$290, $B319), 'Airport Passengers'!$A$8:$M$3879, 13, FALSE)), "", VLOOKUP(CONCATENATE($B$290, $B319), 'Airport Passengers'!$A$8:$M$3879, 13, FALSE))</f>
        <v>4882768</v>
      </c>
      <c r="F319" s="67"/>
      <c r="G319" s="68">
        <f t="shared" si="67"/>
        <v>1.5079773349218522E-2</v>
      </c>
      <c r="H319" s="68">
        <f t="shared" si="68"/>
        <v>0.87628853820206165</v>
      </c>
      <c r="I319" s="68">
        <f t="shared" si="69"/>
        <v>7.9662204234122042E-2</v>
      </c>
      <c r="J319" s="68"/>
    </row>
    <row r="320" spans="1:17" ht="13" x14ac:dyDescent="0.25">
      <c r="A320" s="2"/>
      <c r="B320" s="46">
        <v>2010</v>
      </c>
      <c r="C320" s="71">
        <f>IF(ISNA(VLOOKUP(CONCATENATE($B$290, $B320), 'Airport Passengers'!$A$8:$M$3879, 7, FALSE)), "", VLOOKUP(CONCATENATE($B$290, $B320), 'Airport Passengers'!$A$8:$M$3879, 7, FALSE))</f>
        <v>4729951</v>
      </c>
      <c r="D320" s="71">
        <f>IF(ISNA(VLOOKUP(CONCATENATE($B$290, $B320), 'Airport Passengers'!$A$8:$M$3879, 10, FALSE)), "", VLOOKUP(CONCATENATE($B$290, $B320), 'Airport Passengers'!$A$93:$M$3879, 10, FALSE))</f>
        <v>786669</v>
      </c>
      <c r="E320" s="67">
        <f>IF(ISNA(VLOOKUP(CONCATENATE($B$290, $B320), 'Airport Passengers'!$A$8:$M$3879, 13, FALSE)), "", VLOOKUP(CONCATENATE($B$290, $B320), 'Airport Passengers'!$A$8:$M$3879, 13, FALSE))</f>
        <v>5516620</v>
      </c>
      <c r="F320" s="67"/>
      <c r="G320" s="68">
        <f t="shared" si="67"/>
        <v>0.11386372007019534</v>
      </c>
      <c r="H320" s="68">
        <f t="shared" si="68"/>
        <v>0.23625560242137753</v>
      </c>
      <c r="I320" s="68">
        <f t="shared" si="69"/>
        <v>0.1298140726735327</v>
      </c>
      <c r="J320" s="68"/>
      <c r="O320" s="65"/>
      <c r="P320" s="65"/>
      <c r="Q320" s="65"/>
    </row>
    <row r="321" spans="1:17" ht="13" x14ac:dyDescent="0.25">
      <c r="A321" s="2"/>
      <c r="B321" s="46">
        <v>2011</v>
      </c>
      <c r="C321" s="71">
        <f>IF(ISNA(VLOOKUP(CONCATENATE($B$290, $B321), 'Airport Passengers'!$A$8:$M$3879, 7, FALSE)), "", VLOOKUP(CONCATENATE($B$290, $B321), 'Airport Passengers'!$A$8:$M$3879, 7, FALSE))</f>
        <v>4581300</v>
      </c>
      <c r="D321" s="71">
        <f>IF(ISNA(VLOOKUP(CONCATENATE($B$290, $B321), 'Airport Passengers'!$A$8:$M$3879, 10, FALSE)), "", VLOOKUP(CONCATENATE($B$290, $B321), 'Airport Passengers'!$A$93:$M$3879, 10, FALSE))</f>
        <v>715863</v>
      </c>
      <c r="E321" s="67">
        <f>IF(ISNA(VLOOKUP(CONCATENATE($B$290, $B321), 'Airport Passengers'!$A$8:$M$3879, 13, FALSE)), "", VLOOKUP(CONCATENATE($B$290, $B321), 'Airport Passengers'!$A$8:$M$3879, 13, FALSE))</f>
        <v>5297163</v>
      </c>
      <c r="F321" s="67"/>
      <c r="G321" s="68">
        <f t="shared" si="67"/>
        <v>-3.1427598298587024E-2</v>
      </c>
      <c r="H321" s="68">
        <f t="shared" si="68"/>
        <v>-9.0007360147660573E-2</v>
      </c>
      <c r="I321" s="68">
        <f t="shared" si="69"/>
        <v>-3.9781061592061809E-2</v>
      </c>
      <c r="J321" s="68"/>
      <c r="O321" s="65" t="s">
        <v>130</v>
      </c>
      <c r="P321" s="65" t="s">
        <v>106</v>
      </c>
      <c r="Q321" s="65" t="s">
        <v>107</v>
      </c>
    </row>
    <row r="322" spans="1:17" x14ac:dyDescent="0.25">
      <c r="A322" s="2"/>
      <c r="B322" s="46">
        <v>2012</v>
      </c>
      <c r="C322" s="71">
        <f>IF(ISNA(VLOOKUP(CONCATENATE($B$290, $B322), 'Airport Passengers'!$A$8:$M$3879, 7, FALSE)), "", VLOOKUP(CONCATENATE($B$290, $B322), 'Airport Passengers'!$A$8:$M$3879, 7, FALSE))</f>
        <v>4854885</v>
      </c>
      <c r="D322" s="71">
        <f>IF(ISNA(VLOOKUP(CONCATENATE($B$290, $B322), 'Airport Passengers'!$A$8:$M$3879, 10, FALSE)), "", VLOOKUP(CONCATENATE($B$290, $B322), 'Airport Passengers'!$A$93:$M$3879, 10, FALSE))</f>
        <v>824424</v>
      </c>
      <c r="E322" s="67">
        <f>IF(ISNA(VLOOKUP(CONCATENATE($B$290, $B322), 'Airport Passengers'!$A$8:$M$3879, 13, FALSE)), "", VLOOKUP(CONCATENATE($B$290, $B322), 'Airport Passengers'!$A$8:$M$3879, 13, FALSE))</f>
        <v>5679309</v>
      </c>
      <c r="F322" s="67"/>
      <c r="G322" s="68">
        <f t="shared" si="67"/>
        <v>5.9717765699692227E-2</v>
      </c>
      <c r="H322" s="68">
        <f t="shared" si="68"/>
        <v>0.15165052531001044</v>
      </c>
      <c r="I322" s="68">
        <f t="shared" si="69"/>
        <v>7.2141635060125581E-2</v>
      </c>
      <c r="J322" s="68"/>
    </row>
    <row r="323" spans="1:17" x14ac:dyDescent="0.25">
      <c r="A323" s="2"/>
      <c r="B323" s="46">
        <v>2013</v>
      </c>
      <c r="C323" s="71">
        <f>IF(ISNA(VLOOKUP(CONCATENATE($B$290, $B323), 'Airport Passengers'!$A$8:$M$3879, 7, FALSE)), "", VLOOKUP(CONCATENATE($B$290, $B323), 'Airport Passengers'!$A$8:$M$3879, 7, FALSE))</f>
        <v>4902269</v>
      </c>
      <c r="D323" s="71">
        <f>IF(ISNA(VLOOKUP(CONCATENATE($B$290, $B323), 'Airport Passengers'!$A$8:$M$3879, 10, FALSE)), "", VLOOKUP(CONCATENATE($B$290, $B323), 'Airport Passengers'!$A$93:$M$3879, 10, FALSE))</f>
        <v>864905</v>
      </c>
      <c r="E323" s="67">
        <f>IF(ISNA(VLOOKUP(CONCATENATE($B$290, $B323), 'Airport Passengers'!$A$8:$M$3879, 13, FALSE)), "", VLOOKUP(CONCATENATE($B$290, $B323), 'Airport Passengers'!$A$8:$M$3879, 13, FALSE))</f>
        <v>5767174</v>
      </c>
      <c r="F323" s="67"/>
      <c r="G323" s="68">
        <f t="shared" si="67"/>
        <v>9.7600664073402357E-3</v>
      </c>
      <c r="H323" s="68">
        <f t="shared" si="68"/>
        <v>4.9102161023939141E-2</v>
      </c>
      <c r="I323" s="68">
        <f t="shared" si="69"/>
        <v>1.5471072273052937E-2</v>
      </c>
      <c r="J323" s="68"/>
      <c r="K323" s="52" t="s">
        <v>184</v>
      </c>
      <c r="O323" s="73">
        <f>C335/1000000</f>
        <v>5.4998839999999998</v>
      </c>
      <c r="P323" s="73">
        <f t="shared" ref="P323:Q323" si="70">D335/1000000</f>
        <v>0.71476300000000004</v>
      </c>
      <c r="Q323" s="73">
        <f t="shared" si="70"/>
        <v>6.2146470000000003</v>
      </c>
    </row>
    <row r="324" spans="1:17" x14ac:dyDescent="0.25">
      <c r="A324" s="2"/>
      <c r="B324" s="46">
        <v>2014</v>
      </c>
      <c r="C324" s="71">
        <f>IF(ISNA(VLOOKUP(CONCATENATE($B$290, $B324), 'Airport Passengers'!$A$8:$M$3879, 7, FALSE)), "", VLOOKUP(CONCATENATE($B$290, $B324), 'Airport Passengers'!$A$8:$M$3879, 7, FALSE))</f>
        <v>4947853</v>
      </c>
      <c r="D324" s="71">
        <f>IF(ISNA(VLOOKUP(CONCATENATE($B$290, $B324), 'Airport Passengers'!$A$8:$M$3879, 10, FALSE)), "", VLOOKUP(CONCATENATE($B$290, $B324), 'Airport Passengers'!$A$93:$M$3879, 10, FALSE))</f>
        <v>880971</v>
      </c>
      <c r="E324" s="67">
        <f>IF(ISNA(VLOOKUP(CONCATENATE($B$290, $B324), 'Airport Passengers'!$A$8:$M$3879, 13, FALSE)), "", VLOOKUP(CONCATENATE($B$290, $B324), 'Airport Passengers'!$A$8:$M$3879, 13, FALSE))</f>
        <v>5828824</v>
      </c>
      <c r="F324" s="67"/>
      <c r="G324" s="68">
        <f t="shared" si="67"/>
        <v>9.2985513442856767E-3</v>
      </c>
      <c r="H324" s="68">
        <f t="shared" si="68"/>
        <v>1.8575450483001025E-2</v>
      </c>
      <c r="I324" s="68">
        <f t="shared" si="69"/>
        <v>1.0689810988882944E-2</v>
      </c>
      <c r="J324" s="68"/>
      <c r="K324" s="52" t="s">
        <v>185</v>
      </c>
      <c r="O324" s="72">
        <f>G335</f>
        <v>-1.3983443895012479E-2</v>
      </c>
      <c r="P324" s="72">
        <f t="shared" ref="P324:Q324" si="71">H335</f>
        <v>0.13755263920144381</v>
      </c>
      <c r="Q324" s="72">
        <f t="shared" si="71"/>
        <v>1.3584767272038227E-3</v>
      </c>
    </row>
    <row r="325" spans="1:17" x14ac:dyDescent="0.25">
      <c r="A325" s="2"/>
      <c r="B325" s="46">
        <v>2015</v>
      </c>
      <c r="C325" s="71">
        <f>IF(ISNA(VLOOKUP(CONCATENATE($B$290, $B325), 'Airport Passengers'!$A$8:$M$3879, 7, FALSE)), "", VLOOKUP(CONCATENATE($B$290, $B325), 'Airport Passengers'!$A$8:$M$3879, 7, FALSE))</f>
        <v>5081391</v>
      </c>
      <c r="D325" s="71">
        <f>IF(ISNA(VLOOKUP(CONCATENATE($B$290, $B325), 'Airport Passengers'!$A$8:$M$3879, 10, FALSE)), "", VLOOKUP(CONCATENATE($B$290, $B325), 'Airport Passengers'!$A$93:$M$3879, 10, FALSE))</f>
        <v>942967</v>
      </c>
      <c r="E325" s="67">
        <f>IF(ISNA(VLOOKUP(CONCATENATE($B$290, $B325), 'Airport Passengers'!$A$8:$M$3879, 13, FALSE)), "", VLOOKUP(CONCATENATE($B$290, $B325), 'Airport Passengers'!$A$8:$M$3879, 13, FALSE))</f>
        <v>6024358</v>
      </c>
      <c r="F325" s="67"/>
      <c r="G325" s="68">
        <f t="shared" si="67"/>
        <v>2.6989079910013494E-2</v>
      </c>
      <c r="H325" s="68">
        <f t="shared" si="68"/>
        <v>7.0372350508700054E-2</v>
      </c>
      <c r="I325" s="68">
        <f t="shared" si="69"/>
        <v>3.3546046337992019E-2</v>
      </c>
      <c r="J325" s="68"/>
      <c r="K325" s="52" t="s">
        <v>109</v>
      </c>
      <c r="O325" s="72">
        <f>C335/C$48</f>
        <v>4.5915942099209947E-2</v>
      </c>
      <c r="P325" s="72">
        <f t="shared" ref="P325:Q325" si="72">D335/D$48</f>
        <v>1.5939835646613571E-2</v>
      </c>
      <c r="Q325" s="72">
        <f t="shared" si="72"/>
        <v>3.7750809378679265E-2</v>
      </c>
    </row>
    <row r="326" spans="1:17" x14ac:dyDescent="0.25">
      <c r="A326" s="2"/>
      <c r="B326" s="46">
        <v>2016</v>
      </c>
      <c r="C326" s="71">
        <f>IF(ISNA(VLOOKUP(CONCATENATE($B$290, $B326), 'Airport Passengers'!$A$8:$M$3879, 7, FALSE)), "", VLOOKUP(CONCATENATE($B$290, $B326), 'Airport Passengers'!$A$8:$M$3879, 7, FALSE))</f>
        <v>5317757</v>
      </c>
      <c r="D326" s="71">
        <f>IF(ISNA(VLOOKUP(CONCATENATE($B$290, $B326), 'Airport Passengers'!$A$8:$M$3879, 10, FALSE)), "", VLOOKUP(CONCATENATE($B$290, $B326), 'Airport Passengers'!$A$93:$M$3879, 10, FALSE))</f>
        <v>1093558</v>
      </c>
      <c r="E326" s="67">
        <f>IF(ISNA(VLOOKUP(CONCATENATE($B$290, $B326), 'Airport Passengers'!$A$8:$M$3879, 13, FALSE)), "", VLOOKUP(CONCATENATE($B$290, $B326), 'Airport Passengers'!$A$8:$M$3879, 13, FALSE))</f>
        <v>6411315</v>
      </c>
      <c r="F326" s="67"/>
      <c r="G326" s="68">
        <f t="shared" si="67"/>
        <v>4.6516003196762461E-2</v>
      </c>
      <c r="H326" s="68">
        <f t="shared" si="68"/>
        <v>0.15969911990557464</v>
      </c>
      <c r="I326" s="68">
        <f t="shared" si="69"/>
        <v>6.4232072529554193E-2</v>
      </c>
      <c r="J326" s="68"/>
    </row>
    <row r="327" spans="1:17" x14ac:dyDescent="0.25">
      <c r="A327" s="2"/>
      <c r="B327" s="46">
        <v>2017</v>
      </c>
      <c r="C327" s="71">
        <f>IF(ISNA(VLOOKUP(CONCATENATE($B$290, $B327), 'Airport Passengers'!$A$8:$M$3879, 7, FALSE)), "", VLOOKUP(CONCATENATE($B$290, $B327), 'Airport Passengers'!$A$8:$M$3879, 7, FALSE))</f>
        <v>5398985</v>
      </c>
      <c r="D327" s="71">
        <f>IF(ISNA(VLOOKUP(CONCATENATE($B$290, $B327), 'Airport Passengers'!$A$8:$M$3879, 10, FALSE)), "", VLOOKUP(CONCATENATE($B$290, $B327), 'Airport Passengers'!$A$93:$M$3879, 10, FALSE))</f>
        <v>1080098</v>
      </c>
      <c r="E327" s="67">
        <f>IF(ISNA(VLOOKUP(CONCATENATE($B$290, $B327), 'Airport Passengers'!$A$8:$M$3879, 13, FALSE)), "", VLOOKUP(CONCATENATE($B$290, $B327), 'Airport Passengers'!$A$8:$M$3879, 13, FALSE))</f>
        <v>6479083</v>
      </c>
      <c r="F327" s="67"/>
      <c r="G327" s="68">
        <f t="shared" si="67"/>
        <v>1.5274861186774799E-2</v>
      </c>
      <c r="H327" s="68">
        <f t="shared" si="68"/>
        <v>-1.2308446374129218E-2</v>
      </c>
      <c r="I327" s="68">
        <f t="shared" si="69"/>
        <v>1.0570062459885374E-2</v>
      </c>
      <c r="J327" s="68"/>
      <c r="K327" s="74" t="s">
        <v>100</v>
      </c>
      <c r="L327" s="74"/>
      <c r="M327" s="74"/>
      <c r="N327" s="74"/>
      <c r="O327" s="67"/>
      <c r="P327" s="67"/>
      <c r="Q327" s="67"/>
    </row>
    <row r="328" spans="1:17" x14ac:dyDescent="0.25">
      <c r="A328" s="2"/>
      <c r="B328" s="46">
        <v>2018</v>
      </c>
      <c r="C328" s="71">
        <f>IF(ISNA(VLOOKUP(CONCATENATE($B$290, $B328), 'Airport Passengers'!$A$8:$M$3879, 7, FALSE)), "", VLOOKUP(CONCATENATE($B$290, $B328), 'Airport Passengers'!$A$8:$M$3879, 7, FALSE))</f>
        <v>5461184</v>
      </c>
      <c r="D328" s="71">
        <f>IF(ISNA(VLOOKUP(CONCATENATE($B$290, $B328), 'Airport Passengers'!$A$8:$M$3879, 10, FALSE)), "", VLOOKUP(CONCATENATE($B$290, $B328), 'Airport Passengers'!$A$93:$M$3879, 10, FALSE))</f>
        <v>1025198</v>
      </c>
      <c r="E328" s="67">
        <f>IF(ISNA(VLOOKUP(CONCATENATE($B$290, $B328), 'Airport Passengers'!$A$8:$M$3879, 13, FALSE)), "", VLOOKUP(CONCATENATE($B$290, $B328), 'Airport Passengers'!$A$8:$M$3879, 13, FALSE))</f>
        <v>6486382</v>
      </c>
      <c r="F328" s="67"/>
      <c r="G328" s="68">
        <f t="shared" si="67"/>
        <v>1.1520498760415152E-2</v>
      </c>
      <c r="H328" s="68">
        <f t="shared" si="68"/>
        <v>-5.082872109753004E-2</v>
      </c>
      <c r="I328" s="68">
        <f t="shared" si="69"/>
        <v>1.1265483093826703E-3</v>
      </c>
      <c r="J328" s="68"/>
      <c r="K328" s="49" t="s">
        <v>181</v>
      </c>
      <c r="O328" s="72">
        <f>IF(C330=0,"..",(C335/C330)^(1/5)-1)</f>
        <v>0.29425084223167985</v>
      </c>
      <c r="P328" s="72">
        <f t="shared" ref="P328:Q328" si="73">IF(D330=0,"..",(D335/D330)^(1/5)-1)</f>
        <v>0.28034412999053249</v>
      </c>
      <c r="Q328" s="72">
        <f t="shared" si="73"/>
        <v>0.29260481426351381</v>
      </c>
    </row>
    <row r="329" spans="1:17" x14ac:dyDescent="0.25">
      <c r="A329" s="2"/>
      <c r="B329" s="46">
        <v>2019</v>
      </c>
      <c r="C329" s="71">
        <f>IF(ISNA(VLOOKUP(CONCATENATE($B$290, $B329), 'Airport Passengers'!$A$8:$M$3879, 7, FALSE)), "", VLOOKUP(CONCATENATE($B$290, $B329), 'Airport Passengers'!$A$8:$M$3879, 7, FALSE))</f>
        <v>5543608</v>
      </c>
      <c r="D329" s="71">
        <f>IF(ISNA(VLOOKUP(CONCATENATE($B$290, $B329), 'Airport Passengers'!$A$8:$M$3879, 10, FALSE)), "", VLOOKUP(CONCATENATE($B$290, $B329), 'Airport Passengers'!$A$93:$M$3879, 10, FALSE))</f>
        <v>940995</v>
      </c>
      <c r="E329" s="67">
        <f>IF(ISNA(VLOOKUP(CONCATENATE($B$290, $B329), 'Airport Passengers'!$A$8:$M$3879, 13, FALSE)), "", VLOOKUP(CONCATENATE($B$290, $B329), 'Airport Passengers'!$A$8:$M$3879, 13, FALSE))</f>
        <v>6484603</v>
      </c>
      <c r="F329" s="67"/>
      <c r="G329" s="68">
        <f t="shared" si="67"/>
        <v>1.509269784720676E-2</v>
      </c>
      <c r="H329" s="68">
        <f t="shared" si="68"/>
        <v>-8.2133402523219906E-2</v>
      </c>
      <c r="I329" s="68">
        <f t="shared" si="69"/>
        <v>-2.7426691798293718E-4</v>
      </c>
      <c r="J329" s="68"/>
      <c r="K329" s="49" t="s">
        <v>182</v>
      </c>
      <c r="O329" s="72">
        <f>IF(C325=0,"..",(C335/C325)^(1/10)-1)</f>
        <v>7.9455958383682912E-3</v>
      </c>
      <c r="P329" s="72">
        <f t="shared" ref="P329:Q329" si="74">IF(D325=0,"..",(D335/D325)^(1/10)-1)</f>
        <v>-2.7327680414937938E-2</v>
      </c>
      <c r="Q329" s="72">
        <f t="shared" si="74"/>
        <v>3.1146412064695372E-3</v>
      </c>
    </row>
    <row r="330" spans="1:17" x14ac:dyDescent="0.25">
      <c r="A330" s="2"/>
      <c r="B330" s="46">
        <v>2020</v>
      </c>
      <c r="C330" s="71">
        <f>IF(ISNA(VLOOKUP(CONCATENATE($B$290, $B330), 'Airport Passengers'!$A$8:$M$3879, 7, FALSE)), "", VLOOKUP(CONCATENATE($B$290, $B330), 'Airport Passengers'!$A$8:$M$3879, 7, FALSE))</f>
        <v>1514472</v>
      </c>
      <c r="D330" s="71">
        <f>IF(ISNA(VLOOKUP(CONCATENATE($B$290, $B330), 'Airport Passengers'!$A$8:$M$3879, 10, FALSE)), "", VLOOKUP(CONCATENATE($B$290, $B330), 'Airport Passengers'!$A$93:$M$3879, 10, FALSE))</f>
        <v>207744</v>
      </c>
      <c r="E330" s="67">
        <f>IF(ISNA(VLOOKUP(CONCATENATE($B$290, $B330), 'Airport Passengers'!$A$8:$M$3879, 13, FALSE)), "", VLOOKUP(CONCATENATE($B$290, $B330), 'Airport Passengers'!$A$8:$M$3879, 13, FALSE))</f>
        <v>1722216</v>
      </c>
      <c r="F330" s="67"/>
      <c r="G330" s="68">
        <f t="shared" si="67"/>
        <v>-0.72680752318706521</v>
      </c>
      <c r="H330" s="68">
        <f t="shared" si="68"/>
        <v>-0.77922943267498768</v>
      </c>
      <c r="I330" s="68">
        <f t="shared" si="69"/>
        <v>-0.73441458174077889</v>
      </c>
      <c r="J330" s="68"/>
      <c r="K330" s="49" t="s">
        <v>183</v>
      </c>
      <c r="O330" s="72">
        <f>IF(C315=0,"..",(C335/C315)^(1/20)-1)</f>
        <v>2.6922731681482626E-2</v>
      </c>
      <c r="P330" s="72">
        <f t="shared" ref="P330:Q330" si="75">IF(D315=0,"..",(D335/D315)^(1/20)-1)</f>
        <v>6.4823012526865176E-2</v>
      </c>
      <c r="Q330" s="72">
        <f t="shared" si="75"/>
        <v>3.0066384182207306E-2</v>
      </c>
    </row>
    <row r="331" spans="1:17" x14ac:dyDescent="0.25">
      <c r="A331" s="2"/>
      <c r="B331" s="46">
        <v>2021</v>
      </c>
      <c r="C331" s="71">
        <f>IF(ISNA(VLOOKUP(CONCATENATE($B$290, $B331), 'Airport Passengers'!$A$8:$M$3879, 7, FALSE)), "", VLOOKUP(CONCATENATE($B$290, $B331), 'Airport Passengers'!$A$8:$M$3879, 7, FALSE))</f>
        <v>2038812</v>
      </c>
      <c r="D331" s="71">
        <f>IF(ISNA(VLOOKUP(CONCATENATE($B$290, $B331), 'Airport Passengers'!$A$8:$M$3879, 10, FALSE)), "", VLOOKUP(CONCATENATE($B$290, $B331), 'Airport Passengers'!$A$93:$M$3879, 10, FALSE))</f>
        <v>44244</v>
      </c>
      <c r="E331" s="67">
        <f>IF(ISNA(VLOOKUP(CONCATENATE($B$290, $B331), 'Airport Passengers'!$A$8:$M$3879, 13, FALSE)), "", VLOOKUP(CONCATENATE($B$290, $B331), 'Airport Passengers'!$A$8:$M$3879, 13, FALSE))</f>
        <v>2083056</v>
      </c>
      <c r="F331" s="67"/>
      <c r="G331" s="68">
        <f t="shared" si="67"/>
        <v>0.34621967259876707</v>
      </c>
      <c r="H331" s="68">
        <f t="shared" si="68"/>
        <v>-0.78702634011090578</v>
      </c>
      <c r="I331" s="68">
        <f t="shared" si="69"/>
        <v>0.20952075697821876</v>
      </c>
      <c r="J331" s="68"/>
    </row>
    <row r="332" spans="1:17" x14ac:dyDescent="0.25">
      <c r="A332" s="2"/>
      <c r="B332" s="46">
        <v>2022</v>
      </c>
      <c r="C332" s="71">
        <f>IF(ISNA(VLOOKUP(CONCATENATE($B$290, $B332), 'Airport Passengers'!$A$8:$M$3879, 7, FALSE)), "", VLOOKUP(CONCATENATE($B$290, $B332), 'Airport Passengers'!$A$8:$M$3879, 7, FALSE))</f>
        <v>5317495</v>
      </c>
      <c r="D332" s="71">
        <f>IF(ISNA(VLOOKUP(CONCATENATE($B$290, $B332), 'Airport Passengers'!$A$8:$M$3879, 10, FALSE)), "", VLOOKUP(CONCATENATE($B$290, $B332), 'Airport Passengers'!$A$93:$M$3879, 10, FALSE))</f>
        <v>391192</v>
      </c>
      <c r="E332" s="67">
        <f>IF(ISNA(VLOOKUP(CONCATENATE($B$290, $B332), 'Airport Passengers'!$A$8:$M$3879, 13, FALSE)), "", VLOOKUP(CONCATENATE($B$290, $B332), 'Airport Passengers'!$A$8:$M$3879, 13, FALSE))</f>
        <v>5708687</v>
      </c>
      <c r="F332" s="67"/>
      <c r="G332" s="68">
        <f t="shared" si="67"/>
        <v>1.6081340506137889</v>
      </c>
      <c r="H332" s="68">
        <f t="shared" si="68"/>
        <v>7.8416960491818104</v>
      </c>
      <c r="I332" s="68">
        <f t="shared" si="69"/>
        <v>1.7405345799632848</v>
      </c>
      <c r="J332" s="68"/>
    </row>
    <row r="333" spans="1:17" x14ac:dyDescent="0.25">
      <c r="A333" s="2"/>
      <c r="B333" s="46">
        <v>2023</v>
      </c>
      <c r="C333" s="71">
        <f>IF(ISNA(VLOOKUP(CONCATENATE($B$290, $B333), 'Airport Passengers'!$A$8:$M$3879, 7, FALSE)), "", VLOOKUP(CONCATENATE($B$290, $B333), 'Airport Passengers'!$A$8:$M$3879, 7, FALSE))</f>
        <v>5439546</v>
      </c>
      <c r="D333" s="71">
        <f>IF(ISNA(VLOOKUP(CONCATENATE($B$290, $B333), 'Airport Passengers'!$A$8:$M$3879, 10, FALSE)), "", VLOOKUP(CONCATENATE($B$290, $B333), 'Airport Passengers'!$A$93:$M$3879, 10, FALSE))</f>
        <v>790624</v>
      </c>
      <c r="E333" s="67">
        <f>IF(ISNA(VLOOKUP(CONCATENATE($B$290, $B333), 'Airport Passengers'!$A$8:$M$3879, 13, FALSE)), "", VLOOKUP(CONCATENATE($B$290, $B333), 'Airport Passengers'!$A$8:$M$3879, 13, FALSE))</f>
        <v>6230170</v>
      </c>
      <c r="F333" s="67"/>
      <c r="G333" s="68">
        <f t="shared" si="67"/>
        <v>2.2952724920286716E-2</v>
      </c>
      <c r="H333" s="68">
        <f t="shared" si="68"/>
        <v>1.0210638254361031</v>
      </c>
      <c r="I333" s="68">
        <f t="shared" si="69"/>
        <v>9.1349026492431623E-2</v>
      </c>
      <c r="J333" s="68"/>
    </row>
    <row r="334" spans="1:17" x14ac:dyDescent="0.25">
      <c r="A334" s="2"/>
      <c r="B334" s="46">
        <v>2024</v>
      </c>
      <c r="C334" s="71">
        <f>IF(ISNA(VLOOKUP(CONCATENATE($B$290, $B334), 'Airport Passengers'!$A$8:$M$3879, 7, FALSE)), "", VLOOKUP(CONCATENATE($B$290, $B334), 'Airport Passengers'!$A$8:$M$3879, 7, FALSE))</f>
        <v>5577882</v>
      </c>
      <c r="D334" s="71">
        <f>IF(ISNA(VLOOKUP(CONCATENATE($B$290, $B334), 'Airport Passengers'!$A$8:$M$3879, 10, FALSE)), "", VLOOKUP(CONCATENATE($B$290, $B334), 'Airport Passengers'!$A$93:$M$3879, 10, FALSE))</f>
        <v>628334</v>
      </c>
      <c r="E334" s="67">
        <f>IF(ISNA(VLOOKUP(CONCATENATE($B$290, $B334), 'Airport Passengers'!$A$8:$M$3879, 13, FALSE)), "", VLOOKUP(CONCATENATE($B$290, $B334), 'Airport Passengers'!$A$8:$M$3879, 13, FALSE))</f>
        <v>6206216</v>
      </c>
      <c r="F334" s="67"/>
      <c r="G334" s="68">
        <f t="shared" si="67"/>
        <v>2.5431534175830117E-2</v>
      </c>
      <c r="H334" s="68">
        <f t="shared" si="68"/>
        <v>-0.20526824381754158</v>
      </c>
      <c r="I334" s="68">
        <f t="shared" si="69"/>
        <v>-3.844838904877395E-3</v>
      </c>
      <c r="J334" s="68"/>
    </row>
    <row r="335" spans="1:17" x14ac:dyDescent="0.25">
      <c r="A335" s="2"/>
      <c r="B335" s="46">
        <v>2025</v>
      </c>
      <c r="C335" s="71">
        <f>IF(ISNA(VLOOKUP(CONCATENATE($B$290, $B335), 'Airport Passengers'!$A$8:$M$3879, 7, FALSE)), "", VLOOKUP(CONCATENATE($B$290, $B335), 'Airport Passengers'!$A$8:$M$3879, 7, FALSE))</f>
        <v>5499884</v>
      </c>
      <c r="D335" s="71">
        <f>IF(ISNA(VLOOKUP(CONCATENATE($B$290, $B335), 'Airport Passengers'!$A$8:$M$3879, 10, FALSE)), "", VLOOKUP(CONCATENATE($B$290, $B335), 'Airport Passengers'!$A$93:$M$3879, 10, FALSE))</f>
        <v>714763</v>
      </c>
      <c r="E335" s="67">
        <f>IF(ISNA(VLOOKUP(CONCATENATE($B$290, $B335), 'Airport Passengers'!$A$8:$M$3879, 13, FALSE)), "", VLOOKUP(CONCATENATE($B$290, $B335), 'Airport Passengers'!$A$8:$M$3879, 13, FALSE))</f>
        <v>6214647</v>
      </c>
      <c r="F335" s="67"/>
      <c r="G335" s="68">
        <f t="shared" si="67"/>
        <v>-1.3983443895012479E-2</v>
      </c>
      <c r="H335" s="68">
        <f t="shared" si="68"/>
        <v>0.13755263920144381</v>
      </c>
      <c r="I335" s="68">
        <f t="shared" si="69"/>
        <v>1.3584767272038227E-3</v>
      </c>
      <c r="J335" s="68"/>
    </row>
    <row r="336" spans="1:17" ht="15" customHeight="1" x14ac:dyDescent="0.25">
      <c r="A336" s="2"/>
      <c r="F336" s="67"/>
      <c r="G336" s="67"/>
      <c r="H336" s="67"/>
      <c r="I336" s="68"/>
      <c r="J336" s="68"/>
    </row>
    <row r="337" spans="1:22" x14ac:dyDescent="0.25">
      <c r="A337" s="2"/>
      <c r="F337" s="72"/>
      <c r="G337" s="72"/>
      <c r="H337" s="72"/>
      <c r="I337" s="52"/>
      <c r="J337" s="68"/>
    </row>
    <row r="338" spans="1:22" s="36" customFormat="1" ht="18" x14ac:dyDescent="0.4">
      <c r="A338" s="35">
        <v>7</v>
      </c>
      <c r="B338" s="54" t="s">
        <v>15</v>
      </c>
      <c r="C338" s="54"/>
      <c r="D338"/>
      <c r="E338"/>
      <c r="F338" s="55"/>
      <c r="G338" s="55"/>
      <c r="H338" s="55"/>
      <c r="I338" s="56"/>
      <c r="J338" s="57"/>
      <c r="K338" s="52"/>
      <c r="L338" s="52"/>
      <c r="M338" s="52"/>
      <c r="N338" s="52"/>
      <c r="O338" s="52"/>
      <c r="P338" s="52"/>
      <c r="Q338" s="52"/>
      <c r="R338" s="10"/>
      <c r="S338" s="37"/>
      <c r="T338" s="37"/>
      <c r="U338" s="37"/>
    </row>
    <row r="339" spans="1:22" ht="18.5" thickBot="1" x14ac:dyDescent="0.45">
      <c r="A339" s="1"/>
      <c r="B339" s="58"/>
      <c r="C339" s="58"/>
      <c r="D339" s="58"/>
      <c r="E339" s="59"/>
      <c r="F339" s="59"/>
      <c r="G339" s="59"/>
      <c r="H339" s="59"/>
      <c r="I339" s="60"/>
      <c r="J339" s="61"/>
      <c r="K339" s="123" t="str">
        <f>CONCATENATE(B338," - PASSENGER MOVEMENTS (millions) - ",UPPER($B$6))</f>
        <v>CAIRNS - PASSENGER MOVEMENTS (millions) - CALENDAR YEARS</v>
      </c>
      <c r="L339" s="123"/>
      <c r="M339" s="123"/>
      <c r="N339" s="123"/>
      <c r="O339" s="123"/>
      <c r="P339" s="123"/>
      <c r="Q339" s="123"/>
      <c r="R339" s="105"/>
    </row>
    <row r="340" spans="1:22" ht="20.149999999999999" customHeight="1" x14ac:dyDescent="0.25">
      <c r="A340" s="1"/>
      <c r="B340" s="62"/>
      <c r="C340" s="122" t="s">
        <v>104</v>
      </c>
      <c r="D340" s="122"/>
      <c r="E340" s="122"/>
      <c r="F340" s="63"/>
      <c r="G340" s="122" t="s">
        <v>108</v>
      </c>
      <c r="H340" s="122"/>
      <c r="I340" s="122"/>
      <c r="J340" s="64"/>
    </row>
    <row r="341" spans="1:22" ht="40" customHeight="1" x14ac:dyDescent="0.3">
      <c r="A341" s="1"/>
      <c r="B341" s="65" t="str">
        <f>B6</f>
        <v>Calendar Years</v>
      </c>
      <c r="C341" s="65" t="s">
        <v>140</v>
      </c>
      <c r="D341" s="65" t="s">
        <v>106</v>
      </c>
      <c r="E341" s="65" t="s">
        <v>107</v>
      </c>
      <c r="F341" s="65"/>
      <c r="G341" s="65" t="s">
        <v>105</v>
      </c>
      <c r="H341" s="65" t="s">
        <v>106</v>
      </c>
      <c r="I341" s="65" t="s">
        <v>107</v>
      </c>
      <c r="J341" s="66"/>
    </row>
    <row r="342" spans="1:22" ht="12.75" customHeight="1" x14ac:dyDescent="0.3">
      <c r="A342" s="1"/>
      <c r="B342" s="70"/>
      <c r="C342" s="113" t="str">
        <f>C341</f>
        <v>Domestic (including Regional) Airlines</v>
      </c>
      <c r="D342" s="113" t="str">
        <f>D341</f>
        <v>International Airlines</v>
      </c>
      <c r="E342" s="70"/>
      <c r="F342" s="70"/>
      <c r="G342" s="70"/>
      <c r="H342" s="70"/>
      <c r="I342" s="70"/>
      <c r="J342" s="66"/>
      <c r="L342" s="67"/>
      <c r="M342" s="68"/>
      <c r="N342" s="69"/>
      <c r="O342" s="68"/>
      <c r="P342" s="68"/>
      <c r="Q342" s="69"/>
    </row>
    <row r="343" spans="1:22" x14ac:dyDescent="0.25">
      <c r="A343" s="1"/>
      <c r="B343" s="46">
        <v>1985</v>
      </c>
      <c r="C343" s="71">
        <f>IF(ISNA(VLOOKUP(CONCATENATE($B$338, $B343), 'Airport Passengers'!$A$8:$M$3879, 7, FALSE)), "", VLOOKUP(CONCATENATE($B$338, $B343), 'Airport Passengers'!$A$8:$M$3879, 7, FALSE))</f>
        <v>481556</v>
      </c>
      <c r="D343" s="71">
        <f>IF(ISNA(VLOOKUP(CONCATENATE($B$338, $B343), 'Airport Passengers'!$A$8:$M$3879, 10, FALSE)), "", VLOOKUP(CONCATENATE($B$338, $B343), 'Airport Passengers'!$A$8:$M$3879, 10, FALSE))</f>
        <v>45522</v>
      </c>
      <c r="E343" s="67">
        <f>IF(ISNA(VLOOKUP(CONCATENATE($B$338, $B343), 'Airport Passengers'!$A$8:$M$3879, 13, FALSE)), "", VLOOKUP(CONCATENATE($B$338, $B343), 'Airport Passengers'!$A$8:$M$3879, 13, FALSE))</f>
        <v>527078</v>
      </c>
      <c r="F343" s="67"/>
      <c r="G343" s="67"/>
      <c r="H343" s="67"/>
      <c r="I343" s="68" t="str">
        <f>IF(AND(ISNUMBER(E341),ISNUMBER(E343)), IF(OR(E341=0, E343=0), "--", (E343-E341)/E341), " ")</f>
        <v xml:space="preserve"> </v>
      </c>
      <c r="J343" s="68"/>
      <c r="L343" s="67"/>
      <c r="M343" s="68"/>
      <c r="N343" s="69"/>
      <c r="O343" s="68"/>
      <c r="P343" s="68"/>
      <c r="Q343" s="69"/>
    </row>
    <row r="344" spans="1:22" x14ac:dyDescent="0.25">
      <c r="A344" s="1"/>
      <c r="B344" s="46">
        <v>1986</v>
      </c>
      <c r="C344" s="71">
        <f>IF(ISNA(VLOOKUP(CONCATENATE($B$338, $B344), 'Airport Passengers'!$A$8:$M$3879, 7, FALSE)), "", VLOOKUP(CONCATENATE($B$338, $B344), 'Airport Passengers'!$A$8:$M$3879, 7, FALSE))</f>
        <v>599153</v>
      </c>
      <c r="D344" s="71">
        <f>IF(ISNA(VLOOKUP(CONCATENATE($B$338, $B344), 'Airport Passengers'!$A$8:$M$3879, 10, FALSE)), "", VLOOKUP(CONCATENATE($B$338, $B344), 'Airport Passengers'!$A$8:$M$3879, 10, FALSE))</f>
        <v>63413</v>
      </c>
      <c r="E344" s="67">
        <f>IF(ISNA(VLOOKUP(CONCATENATE($B$338, $B344), 'Airport Passengers'!$A$8:$M$3879, 13, FALSE)), "", VLOOKUP(CONCATENATE($B$338, $B344), 'Airport Passengers'!$A$8:$M$3879, 13, FALSE))</f>
        <v>662566</v>
      </c>
      <c r="F344" s="67"/>
      <c r="G344" s="68">
        <f t="shared" ref="G344:G345" si="76">IF(AND(ISNUMBER(C343),ISNUMBER(C344)), IF(OR(C343=0, C344=0), "..", (C344-C343)/C343), " ")</f>
        <v>0.24420212810140463</v>
      </c>
      <c r="H344" s="68">
        <f t="shared" ref="H344:H345" si="77">IF(AND(ISNUMBER(D343),ISNUMBER(D344)), IF(OR(D343=0, D344=0), "..", (D344-D343)/D343), " ")</f>
        <v>0.39301876015992265</v>
      </c>
      <c r="I344" s="68">
        <f>IF(AND(ISNUMBER(E343),ISNUMBER(E344)), IF(OR(E343=0, E344=0), "..", (E344-E343)/E343), " ")</f>
        <v>0.25705493304596283</v>
      </c>
      <c r="J344" s="52"/>
      <c r="L344" s="67"/>
      <c r="M344" s="68"/>
      <c r="N344" s="69"/>
      <c r="O344" s="68"/>
      <c r="P344" s="68"/>
      <c r="Q344" s="69"/>
    </row>
    <row r="345" spans="1:22" ht="13" x14ac:dyDescent="0.3">
      <c r="A345" s="1"/>
      <c r="B345" s="46">
        <v>1987</v>
      </c>
      <c r="C345" s="71">
        <f>IF(ISNA(VLOOKUP(CONCATENATE($B$338, $B345), 'Airport Passengers'!$A$8:$M$3879, 7, FALSE)), "", VLOOKUP(CONCATENATE($B$338, $B345), 'Airport Passengers'!$A$8:$M$3879, 7, FALSE))</f>
        <v>741502</v>
      </c>
      <c r="D345" s="71">
        <f>IF(ISNA(VLOOKUP(CONCATENATE($B$338, $B345), 'Airport Passengers'!$A$8:$M$3879, 10, FALSE)), "", VLOOKUP(CONCATENATE($B$338, $B345), 'Airport Passengers'!$A$8:$M$3879, 10, FALSE))</f>
        <v>110289</v>
      </c>
      <c r="E345" s="67">
        <f>IF(ISNA(VLOOKUP(CONCATENATE($B$338, $B345), 'Airport Passengers'!$A$8:$M$3879, 13, FALSE)), "", VLOOKUP(CONCATENATE($B$338, $B345), 'Airport Passengers'!$A$8:$M$3879, 13, FALSE))</f>
        <v>851791</v>
      </c>
      <c r="F345" s="67"/>
      <c r="G345" s="68">
        <f t="shared" si="76"/>
        <v>0.23758372235472408</v>
      </c>
      <c r="H345" s="68">
        <f t="shared" si="77"/>
        <v>0.73921751060508101</v>
      </c>
      <c r="I345" s="68">
        <f t="shared" ref="I345:I346" si="78">IF(AND(ISNUMBER(E344),ISNUMBER(E345)), IF(OR(E344=0, E345=0), "..", (E345-E344)/E344), " ")</f>
        <v>0.28559418986184015</v>
      </c>
      <c r="J345" s="52"/>
      <c r="L345" s="67"/>
      <c r="M345" s="68"/>
      <c r="N345" s="69"/>
      <c r="O345" s="68"/>
      <c r="P345" s="68"/>
      <c r="Q345" s="69"/>
      <c r="V345"/>
    </row>
    <row r="346" spans="1:22" ht="13" x14ac:dyDescent="0.3">
      <c r="A346" s="1"/>
      <c r="B346" s="46">
        <v>1988</v>
      </c>
      <c r="C346" s="71">
        <f>IF(ISNA(VLOOKUP(CONCATENATE($B$338, $B346), 'Airport Passengers'!$A$8:$M$3879, 7, FALSE)), "", VLOOKUP(CONCATENATE($B$338, $B346), 'Airport Passengers'!$A$8:$M$3879, 7, FALSE))</f>
        <v>867694</v>
      </c>
      <c r="D346" s="71">
        <f>IF(ISNA(VLOOKUP(CONCATENATE($B$338, $B346), 'Airport Passengers'!$A$8:$M$3879, 10, FALSE)), "", VLOOKUP(CONCATENATE($B$338, $B346), 'Airport Passengers'!$A$8:$M$3879, 10, FALSE))</f>
        <v>159795</v>
      </c>
      <c r="E346" s="67">
        <f>IF(ISNA(VLOOKUP(CONCATENATE($B$338, $B346), 'Airport Passengers'!$A$8:$M$3879, 13, FALSE)), "", VLOOKUP(CONCATENATE($B$338, $B346), 'Airport Passengers'!$A$8:$M$3879, 13, FALSE))</f>
        <v>1027489</v>
      </c>
      <c r="F346" s="67"/>
      <c r="G346" s="68">
        <f t="shared" ref="G346:G383" si="79">IF(AND(ISNUMBER(C345),ISNUMBER(C346)), IF(OR(C345=0, C346=0), "..", (C346-C345)/C345), " ")</f>
        <v>0.17018430159325262</v>
      </c>
      <c r="H346" s="68">
        <f t="shared" ref="H346:H383" si="80">IF(AND(ISNUMBER(D345),ISNUMBER(D346)), IF(OR(D345=0, D346=0), "..", (D346-D345)/D345), " ")</f>
        <v>0.44887522781057043</v>
      </c>
      <c r="I346" s="68">
        <f t="shared" si="78"/>
        <v>0.20626890868769451</v>
      </c>
      <c r="J346" s="52"/>
      <c r="L346" s="67"/>
      <c r="M346" s="68"/>
      <c r="N346" s="69"/>
      <c r="O346" s="68"/>
      <c r="P346" s="68"/>
      <c r="Q346" s="69"/>
      <c r="V346"/>
    </row>
    <row r="347" spans="1:22" ht="13" x14ac:dyDescent="0.3">
      <c r="A347" s="1"/>
      <c r="B347" s="46">
        <v>1989</v>
      </c>
      <c r="C347" s="71">
        <f>IF(ISNA(VLOOKUP(CONCATENATE($B$338, $B347), 'Airport Passengers'!$A$8:$M$3879, 7, FALSE)), "", VLOOKUP(CONCATENATE($B$338, $B347), 'Airport Passengers'!$A$8:$M$3879, 7, FALSE))</f>
        <v>651219</v>
      </c>
      <c r="D347" s="71">
        <f>IF(ISNA(VLOOKUP(CONCATENATE($B$338, $B347), 'Airport Passengers'!$A$8:$M$3879, 10, FALSE)), "", VLOOKUP(CONCATENATE($B$338, $B347), 'Airport Passengers'!$A$8:$M$3879, 10, FALSE))</f>
        <v>212648</v>
      </c>
      <c r="E347" s="67">
        <f>IF(ISNA(VLOOKUP(CONCATENATE($B$338, $B347), 'Airport Passengers'!$A$8:$M$3879, 13, FALSE)), "", VLOOKUP(CONCATENATE($B$338, $B347), 'Airport Passengers'!$A$8:$M$3879, 13, FALSE))</f>
        <v>863867</v>
      </c>
      <c r="F347" s="67"/>
      <c r="G347" s="68">
        <f t="shared" si="79"/>
        <v>-0.24948311271024118</v>
      </c>
      <c r="H347" s="68">
        <f t="shared" si="80"/>
        <v>0.33075502988203637</v>
      </c>
      <c r="I347" s="68">
        <f t="shared" ref="I347:I383" si="81">IF(AND(ISNUMBER(E346),ISNUMBER(E347)), IF(OR(E346=0, E347=0), "..", (E347-E346)/E346), " ")</f>
        <v>-0.15924452719201859</v>
      </c>
      <c r="J347" s="52"/>
      <c r="L347" s="67"/>
      <c r="M347" s="68"/>
      <c r="N347" s="69"/>
      <c r="O347" s="68"/>
      <c r="P347" s="68"/>
      <c r="Q347" s="69"/>
      <c r="V347"/>
    </row>
    <row r="348" spans="1:22" x14ac:dyDescent="0.25">
      <c r="A348" s="1"/>
      <c r="B348" s="46">
        <v>1990</v>
      </c>
      <c r="C348" s="71">
        <f>IF(ISNA(VLOOKUP(CONCATENATE($B$338, $B348), 'Airport Passengers'!$A$8:$M$3879, 7, FALSE)), "", VLOOKUP(CONCATENATE($B$338, $B348), 'Airport Passengers'!$A$8:$M$3879, 7, FALSE))</f>
        <v>790640</v>
      </c>
      <c r="D348" s="71">
        <f>IF(ISNA(VLOOKUP(CONCATENATE($B$338, $B348), 'Airport Passengers'!$A$8:$M$3879, 10, FALSE)), "", VLOOKUP(CONCATENATE($B$338, $B348), 'Airport Passengers'!$A$8:$M$3879, 10, FALSE))</f>
        <v>279336</v>
      </c>
      <c r="E348" s="67">
        <f>IF(ISNA(VLOOKUP(CONCATENATE($B$338, $B348), 'Airport Passengers'!$A$8:$M$3879, 13, FALSE)), "", VLOOKUP(CONCATENATE($B$338, $B348), 'Airport Passengers'!$A$8:$M$3879, 13, FALSE))</f>
        <v>1069976</v>
      </c>
      <c r="F348" s="67"/>
      <c r="G348" s="68">
        <f t="shared" si="79"/>
        <v>0.21409234067187843</v>
      </c>
      <c r="H348" s="68">
        <f t="shared" si="80"/>
        <v>0.31360746397802941</v>
      </c>
      <c r="I348" s="68">
        <f t="shared" si="81"/>
        <v>0.23858881054606784</v>
      </c>
      <c r="J348" s="52"/>
      <c r="L348" s="67"/>
      <c r="M348" s="68"/>
      <c r="N348" s="69"/>
      <c r="O348" s="68"/>
      <c r="P348" s="68"/>
      <c r="Q348" s="69"/>
    </row>
    <row r="349" spans="1:22" x14ac:dyDescent="0.25">
      <c r="A349" s="1"/>
      <c r="B349" s="46">
        <v>1991</v>
      </c>
      <c r="C349" s="71">
        <f>IF(ISNA(VLOOKUP(CONCATENATE($B$338, $B349), 'Airport Passengers'!$A$8:$M$3879, 7, FALSE)), "", VLOOKUP(CONCATENATE($B$338, $B349), 'Airport Passengers'!$A$8:$M$3879, 7, FALSE))</f>
        <v>1257437</v>
      </c>
      <c r="D349" s="71">
        <f>IF(ISNA(VLOOKUP(CONCATENATE($B$338, $B349), 'Airport Passengers'!$A$8:$M$3879, 10, FALSE)), "", VLOOKUP(CONCATENATE($B$338, $B349), 'Airport Passengers'!$A$8:$M$3879, 10, FALSE))</f>
        <v>379974</v>
      </c>
      <c r="E349" s="67">
        <f>IF(ISNA(VLOOKUP(CONCATENATE($B$338, $B349), 'Airport Passengers'!$A$8:$M$3879, 13, FALSE)), "", VLOOKUP(CONCATENATE($B$338, $B349), 'Airport Passengers'!$A$8:$M$3879, 13, FALSE))</f>
        <v>1637411</v>
      </c>
      <c r="F349" s="67"/>
      <c r="G349" s="68">
        <f t="shared" si="79"/>
        <v>0.5904039765253466</v>
      </c>
      <c r="H349" s="68">
        <f t="shared" si="80"/>
        <v>0.36027579688976719</v>
      </c>
      <c r="I349" s="68">
        <f t="shared" si="81"/>
        <v>0.53032497925187105</v>
      </c>
      <c r="J349" s="52"/>
      <c r="L349" s="67"/>
      <c r="M349" s="68"/>
      <c r="N349" s="69"/>
      <c r="O349" s="68"/>
      <c r="P349" s="68"/>
      <c r="Q349" s="69"/>
    </row>
    <row r="350" spans="1:22" x14ac:dyDescent="0.25">
      <c r="A350" s="1"/>
      <c r="B350" s="46">
        <v>1992</v>
      </c>
      <c r="C350" s="71">
        <f>IF(ISNA(VLOOKUP(CONCATENATE($B$338, $B350), 'Airport Passengers'!$A$8:$M$3879, 7, FALSE)), "", VLOOKUP(CONCATENATE($B$338, $B350), 'Airport Passengers'!$A$8:$M$3879, 7, FALSE))</f>
        <v>1271683</v>
      </c>
      <c r="D350" s="71">
        <f>IF(ISNA(VLOOKUP(CONCATENATE($B$338, $B350), 'Airport Passengers'!$A$8:$M$3879, 10, FALSE)), "", VLOOKUP(CONCATENATE($B$338, $B350), 'Airport Passengers'!$A$8:$M$3879, 10, FALSE))</f>
        <v>526213</v>
      </c>
      <c r="E350" s="67">
        <f>IF(ISNA(VLOOKUP(CONCATENATE($B$338, $B350), 'Airport Passengers'!$A$8:$M$3879, 13, FALSE)), "", VLOOKUP(CONCATENATE($B$338, $B350), 'Airport Passengers'!$A$8:$M$3879, 13, FALSE))</f>
        <v>1797896</v>
      </c>
      <c r="F350" s="67"/>
      <c r="G350" s="68">
        <f t="shared" si="79"/>
        <v>1.1329394633687413E-2</v>
      </c>
      <c r="H350" s="68">
        <f t="shared" si="80"/>
        <v>0.38486580660782055</v>
      </c>
      <c r="I350" s="68">
        <f t="shared" si="81"/>
        <v>9.8011433903888515E-2</v>
      </c>
      <c r="J350" s="52"/>
      <c r="L350" s="67"/>
      <c r="M350" s="68"/>
      <c r="N350" s="69"/>
      <c r="O350" s="68"/>
      <c r="P350" s="68"/>
      <c r="Q350" s="69"/>
    </row>
    <row r="351" spans="1:22" x14ac:dyDescent="0.25">
      <c r="A351" s="1"/>
      <c r="B351" s="46">
        <v>1993</v>
      </c>
      <c r="C351" s="71">
        <f>IF(ISNA(VLOOKUP(CONCATENATE($B$338, $B351), 'Airport Passengers'!$A$8:$M$3879, 7, FALSE)), "", VLOOKUP(CONCATENATE($B$338, $B351), 'Airport Passengers'!$A$8:$M$3879, 7, FALSE))</f>
        <v>1440759</v>
      </c>
      <c r="D351" s="71">
        <f>IF(ISNA(VLOOKUP(CONCATENATE($B$338, $B351), 'Airport Passengers'!$A$8:$M$3879, 10, FALSE)), "", VLOOKUP(CONCATENATE($B$338, $B351), 'Airport Passengers'!$A$8:$M$3879, 10, FALSE))</f>
        <v>651437</v>
      </c>
      <c r="E351" s="67">
        <f>IF(ISNA(VLOOKUP(CONCATENATE($B$338, $B351), 'Airport Passengers'!$A$8:$M$3879, 13, FALSE)), "", VLOOKUP(CONCATENATE($B$338, $B351), 'Airport Passengers'!$A$8:$M$3879, 13, FALSE))</f>
        <v>2092196</v>
      </c>
      <c r="F351" s="67"/>
      <c r="G351" s="68">
        <f t="shared" si="79"/>
        <v>0.1329545177532451</v>
      </c>
      <c r="H351" s="68">
        <f t="shared" si="80"/>
        <v>0.23797207594643233</v>
      </c>
      <c r="I351" s="68">
        <f t="shared" si="81"/>
        <v>0.16369133698500915</v>
      </c>
      <c r="J351" s="52"/>
      <c r="L351" s="67"/>
      <c r="M351" s="68"/>
      <c r="N351" s="69"/>
      <c r="O351" s="68"/>
      <c r="P351" s="68"/>
      <c r="Q351" s="69"/>
    </row>
    <row r="352" spans="1:22" x14ac:dyDescent="0.25">
      <c r="A352" s="1"/>
      <c r="B352" s="46">
        <v>1994</v>
      </c>
      <c r="C352" s="71">
        <f>IF(ISNA(VLOOKUP(CONCATENATE($B$338, $B352), 'Airport Passengers'!$A$8:$M$3879, 7, FALSE)), "", VLOOKUP(CONCATENATE($B$338, $B352), 'Airport Passengers'!$A$8:$M$3879, 7, FALSE))</f>
        <v>1690467</v>
      </c>
      <c r="D352" s="71">
        <f>IF(ISNA(VLOOKUP(CONCATENATE($B$338, $B352), 'Airport Passengers'!$A$8:$M$3879, 10, FALSE)), "", VLOOKUP(CONCATENATE($B$338, $B352), 'Airport Passengers'!$A$8:$M$3879, 10, FALSE))</f>
        <v>679275</v>
      </c>
      <c r="E352" s="67">
        <f>IF(ISNA(VLOOKUP(CONCATENATE($B$338, $B352), 'Airport Passengers'!$A$8:$M$3879, 13, FALSE)), "", VLOOKUP(CONCATENATE($B$338, $B352), 'Airport Passengers'!$A$8:$M$3879, 13, FALSE))</f>
        <v>2369742</v>
      </c>
      <c r="F352" s="67"/>
      <c r="G352" s="68">
        <f t="shared" si="79"/>
        <v>0.17331698084134819</v>
      </c>
      <c r="H352" s="68">
        <f t="shared" si="80"/>
        <v>4.2733219021946864E-2</v>
      </c>
      <c r="I352" s="68">
        <f t="shared" si="81"/>
        <v>0.13265774334718161</v>
      </c>
      <c r="J352" s="52"/>
      <c r="L352" s="67"/>
      <c r="M352" s="68"/>
      <c r="N352" s="69"/>
      <c r="O352" s="68"/>
      <c r="P352" s="68"/>
      <c r="Q352" s="69"/>
    </row>
    <row r="353" spans="1:17" x14ac:dyDescent="0.25">
      <c r="A353" s="1"/>
      <c r="B353" s="46">
        <v>1995</v>
      </c>
      <c r="C353" s="71">
        <f>IF(ISNA(VLOOKUP(CONCATENATE($B$338, $B353), 'Airport Passengers'!$A$8:$M$3879, 7, FALSE)), "", VLOOKUP(CONCATENATE($B$338, $B353), 'Airport Passengers'!$A$8:$M$3879, 7, FALSE))</f>
        <v>1844027</v>
      </c>
      <c r="D353" s="71">
        <f>IF(ISNA(VLOOKUP(CONCATENATE($B$338, $B353), 'Airport Passengers'!$A$8:$M$3879, 10, FALSE)), "", VLOOKUP(CONCATENATE($B$338, $B353), 'Airport Passengers'!$A$8:$M$3879, 10, FALSE))</f>
        <v>658397</v>
      </c>
      <c r="E353" s="67">
        <f>IF(ISNA(VLOOKUP(CONCATENATE($B$338, $B353), 'Airport Passengers'!$A$8:$M$3879, 13, FALSE)), "", VLOOKUP(CONCATENATE($B$338, $B353), 'Airport Passengers'!$A$8:$M$3879, 13, FALSE))</f>
        <v>2502424</v>
      </c>
      <c r="F353" s="67"/>
      <c r="G353" s="68">
        <f t="shared" si="79"/>
        <v>9.0838803715186392E-2</v>
      </c>
      <c r="H353" s="68">
        <f t="shared" si="80"/>
        <v>-3.0735710868205073E-2</v>
      </c>
      <c r="I353" s="68">
        <f t="shared" si="81"/>
        <v>5.5990061365330066E-2</v>
      </c>
      <c r="J353" s="52"/>
      <c r="L353" s="67"/>
      <c r="M353" s="68"/>
      <c r="N353" s="69"/>
      <c r="O353" s="68"/>
      <c r="P353" s="68"/>
      <c r="Q353" s="69"/>
    </row>
    <row r="354" spans="1:17" x14ac:dyDescent="0.25">
      <c r="A354" s="1"/>
      <c r="B354" s="46">
        <v>1996</v>
      </c>
      <c r="C354" s="71">
        <f>IF(ISNA(VLOOKUP(CONCATENATE($B$338, $B354), 'Airport Passengers'!$A$8:$M$3879, 7, FALSE)), "", VLOOKUP(CONCATENATE($B$338, $B354), 'Airport Passengers'!$A$8:$M$3879, 7, FALSE))</f>
        <v>1926515</v>
      </c>
      <c r="D354" s="71">
        <f>IF(ISNA(VLOOKUP(CONCATENATE($B$338, $B354), 'Airport Passengers'!$A$8:$M$3879, 10, FALSE)), "", VLOOKUP(CONCATENATE($B$338, $B354), 'Airport Passengers'!$A$8:$M$3879, 10, FALSE))</f>
        <v>719396</v>
      </c>
      <c r="E354" s="67">
        <f>IF(ISNA(VLOOKUP(CONCATENATE($B$338, $B354), 'Airport Passengers'!$A$8:$M$3879, 13, FALSE)), "", VLOOKUP(CONCATENATE($B$338, $B354), 'Airport Passengers'!$A$8:$M$3879, 13, FALSE))</f>
        <v>2645911</v>
      </c>
      <c r="F354" s="67"/>
      <c r="G354" s="68">
        <f t="shared" si="79"/>
        <v>4.4732533742727197E-2</v>
      </c>
      <c r="H354" s="68">
        <f t="shared" si="80"/>
        <v>9.2647749002501528E-2</v>
      </c>
      <c r="I354" s="68">
        <f t="shared" si="81"/>
        <v>5.7339203907890907E-2</v>
      </c>
      <c r="J354" s="52"/>
      <c r="L354" s="67"/>
      <c r="M354" s="68"/>
      <c r="N354" s="69"/>
      <c r="O354" s="68"/>
      <c r="P354" s="68"/>
      <c r="Q354" s="69"/>
    </row>
    <row r="355" spans="1:17" x14ac:dyDescent="0.25">
      <c r="A355" s="1"/>
      <c r="B355" s="46">
        <v>1997</v>
      </c>
      <c r="C355" s="71">
        <f>IF(ISNA(VLOOKUP(CONCATENATE($B$338, $B355), 'Airport Passengers'!$A$8:$M$3879, 7, FALSE)), "", VLOOKUP(CONCATENATE($B$338, $B355), 'Airport Passengers'!$A$8:$M$3879, 7, FALSE))</f>
        <v>1918238</v>
      </c>
      <c r="D355" s="71">
        <f>IF(ISNA(VLOOKUP(CONCATENATE($B$338, $B355), 'Airport Passengers'!$A$8:$M$3879, 10, FALSE)), "", VLOOKUP(CONCATENATE($B$338, $B355), 'Airport Passengers'!$A$8:$M$3879, 10, FALSE))</f>
        <v>745110</v>
      </c>
      <c r="E355" s="67">
        <f>IF(ISNA(VLOOKUP(CONCATENATE($B$338, $B355), 'Airport Passengers'!$A$8:$M$3879, 13, FALSE)), "", VLOOKUP(CONCATENATE($B$338, $B355), 'Airport Passengers'!$A$8:$M$3879, 13, FALSE))</f>
        <v>2663348</v>
      </c>
      <c r="F355" s="67"/>
      <c r="G355" s="68">
        <f t="shared" si="79"/>
        <v>-4.2963589694344452E-3</v>
      </c>
      <c r="H355" s="68">
        <f t="shared" si="80"/>
        <v>3.5743874027656532E-2</v>
      </c>
      <c r="I355" s="68">
        <f t="shared" si="81"/>
        <v>6.5901687547313568E-3</v>
      </c>
      <c r="J355" s="52"/>
      <c r="L355" s="67"/>
      <c r="M355" s="68"/>
      <c r="N355" s="69"/>
      <c r="O355" s="68"/>
      <c r="P355" s="68"/>
      <c r="Q355" s="69"/>
    </row>
    <row r="356" spans="1:17" x14ac:dyDescent="0.25">
      <c r="A356" s="1"/>
      <c r="B356" s="46">
        <v>1998</v>
      </c>
      <c r="C356" s="71">
        <f>IF(ISNA(VLOOKUP(CONCATENATE($B$338, $B356), 'Airport Passengers'!$A$8:$M$3879, 7, FALSE)), "", VLOOKUP(CONCATENATE($B$338, $B356), 'Airport Passengers'!$A$8:$M$3879, 7, FALSE))</f>
        <v>1915717</v>
      </c>
      <c r="D356" s="71">
        <f>IF(ISNA(VLOOKUP(CONCATENATE($B$338, $B356), 'Airport Passengers'!$A$8:$M$3879, 10, FALSE)), "", VLOOKUP(CONCATENATE($B$338, $B356), 'Airport Passengers'!$A$8:$M$3879, 10, FALSE))</f>
        <v>688058</v>
      </c>
      <c r="E356" s="67">
        <f>IF(ISNA(VLOOKUP(CONCATENATE($B$338, $B356), 'Airport Passengers'!$A$8:$M$3879, 13, FALSE)), "", VLOOKUP(CONCATENATE($B$338, $B356), 'Airport Passengers'!$A$8:$M$3879, 13, FALSE))</f>
        <v>2603775</v>
      </c>
      <c r="F356" s="67"/>
      <c r="G356" s="68">
        <f t="shared" si="79"/>
        <v>-1.3142269103208256E-3</v>
      </c>
      <c r="H356" s="68">
        <f t="shared" si="80"/>
        <v>-7.6568560346794434E-2</v>
      </c>
      <c r="I356" s="68">
        <f t="shared" si="81"/>
        <v>-2.2367711617107489E-2</v>
      </c>
      <c r="J356" s="52"/>
      <c r="L356" s="67"/>
      <c r="M356" s="68"/>
      <c r="N356" s="69"/>
      <c r="O356" s="68"/>
      <c r="P356" s="68"/>
      <c r="Q356" s="69"/>
    </row>
    <row r="357" spans="1:17" x14ac:dyDescent="0.25">
      <c r="A357" s="1"/>
      <c r="B357" s="46">
        <v>1999</v>
      </c>
      <c r="C357" s="71">
        <f>IF(ISNA(VLOOKUP(CONCATENATE($B$338, $B357), 'Airport Passengers'!$A$8:$M$3879, 7, FALSE)), "", VLOOKUP(CONCATENATE($B$338, $B357), 'Airport Passengers'!$A$8:$M$3879, 7, FALSE))</f>
        <v>2022908</v>
      </c>
      <c r="D357" s="71">
        <f>IF(ISNA(VLOOKUP(CONCATENATE($B$338, $B357), 'Airport Passengers'!$A$8:$M$3879, 10, FALSE)), "", VLOOKUP(CONCATENATE($B$338, $B357), 'Airport Passengers'!$A$8:$M$3879, 10, FALSE))</f>
        <v>660659</v>
      </c>
      <c r="E357" s="67">
        <f>IF(ISNA(VLOOKUP(CONCATENATE($B$338, $B357), 'Airport Passengers'!$A$8:$M$3879, 13, FALSE)), "", VLOOKUP(CONCATENATE($B$338, $B357), 'Airport Passengers'!$A$8:$M$3879, 13, FALSE))</f>
        <v>2683567</v>
      </c>
      <c r="F357" s="67"/>
      <c r="G357" s="68">
        <f t="shared" si="79"/>
        <v>5.5953462854899758E-2</v>
      </c>
      <c r="H357" s="68">
        <f t="shared" si="80"/>
        <v>-3.982077092338146E-2</v>
      </c>
      <c r="I357" s="68">
        <f t="shared" si="81"/>
        <v>3.0644736968440053E-2</v>
      </c>
      <c r="J357" s="52"/>
      <c r="L357" s="67"/>
      <c r="M357" s="68"/>
      <c r="N357" s="69"/>
      <c r="O357" s="68"/>
      <c r="P357" s="68"/>
      <c r="Q357" s="69"/>
    </row>
    <row r="358" spans="1:17" x14ac:dyDescent="0.25">
      <c r="A358" s="1"/>
      <c r="B358" s="46">
        <v>2000</v>
      </c>
      <c r="C358" s="71">
        <f>IF(ISNA(VLOOKUP(CONCATENATE($B$338, $B358), 'Airport Passengers'!$A$8:$M$3879, 7, FALSE)), "", VLOOKUP(CONCATENATE($B$338, $B358), 'Airport Passengers'!$A$8:$M$3879, 7, FALSE))</f>
        <v>2132713</v>
      </c>
      <c r="D358" s="71">
        <f>IF(ISNA(VLOOKUP(CONCATENATE($B$338, $B358), 'Airport Passengers'!$A$8:$M$3879, 10, FALSE)), "", VLOOKUP(CONCATENATE($B$338, $B358), 'Airport Passengers'!$A$8:$M$3879, 10, FALSE))</f>
        <v>680133</v>
      </c>
      <c r="E358" s="67">
        <f>IF(ISNA(VLOOKUP(CONCATENATE($B$338, $B358), 'Airport Passengers'!$A$8:$M$3879, 13, FALSE)), "", VLOOKUP(CONCATENATE($B$338, $B358), 'Airport Passengers'!$A$8:$M$3879, 13, FALSE))</f>
        <v>2812846</v>
      </c>
      <c r="F358" s="67"/>
      <c r="G358" s="68">
        <f t="shared" si="79"/>
        <v>5.428076808238437E-2</v>
      </c>
      <c r="H358" s="68">
        <f t="shared" si="80"/>
        <v>2.9476628638980169E-2</v>
      </c>
      <c r="I358" s="68">
        <f t="shared" si="81"/>
        <v>4.8174314261577963E-2</v>
      </c>
      <c r="J358" s="52"/>
      <c r="L358" s="67"/>
      <c r="M358" s="68"/>
      <c r="N358" s="69"/>
      <c r="O358" s="68"/>
      <c r="P358" s="68"/>
      <c r="Q358" s="69"/>
    </row>
    <row r="359" spans="1:17" x14ac:dyDescent="0.25">
      <c r="A359" s="1"/>
      <c r="B359" s="46">
        <v>2001</v>
      </c>
      <c r="C359" s="71">
        <f>IF(ISNA(VLOOKUP(CONCATENATE($B$338, $B359), 'Airport Passengers'!$A$8:$M$3879, 7, FALSE)), "", VLOOKUP(CONCATENATE($B$338, $B359), 'Airport Passengers'!$A$8:$M$3879, 7, FALSE))</f>
        <v>2025193</v>
      </c>
      <c r="D359" s="71">
        <f>IF(ISNA(VLOOKUP(CONCATENATE($B$338, $B359), 'Airport Passengers'!$A$8:$M$3879, 10, FALSE)), "", VLOOKUP(CONCATENATE($B$338, $B359), 'Airport Passengers'!$A$8:$M$3879, 10, FALSE))</f>
        <v>665118</v>
      </c>
      <c r="E359" s="67">
        <f>IF(ISNA(VLOOKUP(CONCATENATE($B$338, $B359), 'Airport Passengers'!$A$8:$M$3879, 13, FALSE)), "", VLOOKUP(CONCATENATE($B$338, $B359), 'Airport Passengers'!$A$8:$M$3879, 13, FALSE))</f>
        <v>2690311</v>
      </c>
      <c r="F359" s="67"/>
      <c r="G359" s="68">
        <f t="shared" si="79"/>
        <v>-5.0414659637747786E-2</v>
      </c>
      <c r="H359" s="68">
        <f t="shared" si="80"/>
        <v>-2.2076564436661655E-2</v>
      </c>
      <c r="I359" s="68">
        <f t="shared" si="81"/>
        <v>-4.3562640827119581E-2</v>
      </c>
      <c r="J359" s="52"/>
      <c r="L359" s="67"/>
      <c r="M359" s="68"/>
      <c r="N359" s="69"/>
      <c r="O359" s="68"/>
      <c r="P359" s="68"/>
      <c r="Q359" s="69"/>
    </row>
    <row r="360" spans="1:17" x14ac:dyDescent="0.25">
      <c r="A360" s="2"/>
      <c r="B360" s="46">
        <v>2002</v>
      </c>
      <c r="C360" s="71">
        <f>IF(ISNA(VLOOKUP(CONCATENATE($B$338, $B360), 'Airport Passengers'!$A$8:$M$3879, 7, FALSE)), "", VLOOKUP(CONCATENATE($B$338, $B360), 'Airport Passengers'!$A$8:$M$3879, 7, FALSE))</f>
        <v>2087643</v>
      </c>
      <c r="D360" s="71">
        <f>IF(ISNA(VLOOKUP(CONCATENATE($B$338, $B360), 'Airport Passengers'!$A$8:$M$3879, 10, FALSE)), "", VLOOKUP(CONCATENATE($B$338, $B360), 'Airport Passengers'!$A$8:$M$3879, 10, FALSE))</f>
        <v>766256</v>
      </c>
      <c r="E360" s="67">
        <f>IF(ISNA(VLOOKUP(CONCATENATE($B$338, $B360), 'Airport Passengers'!$A$8:$M$3879, 13, FALSE)), "", VLOOKUP(CONCATENATE($B$338, $B360), 'Airport Passengers'!$A$8:$M$3879, 13, FALSE))</f>
        <v>2853899</v>
      </c>
      <c r="F360" s="67"/>
      <c r="G360" s="68">
        <f t="shared" si="79"/>
        <v>3.0836567181498256E-2</v>
      </c>
      <c r="H360" s="68">
        <f t="shared" si="80"/>
        <v>0.15206023592806089</v>
      </c>
      <c r="I360" s="68">
        <f t="shared" si="81"/>
        <v>6.0806352871470994E-2</v>
      </c>
      <c r="J360" s="52"/>
      <c r="L360" s="67"/>
      <c r="M360" s="68"/>
      <c r="N360" s="69"/>
      <c r="O360" s="68"/>
      <c r="P360" s="68"/>
      <c r="Q360" s="69"/>
    </row>
    <row r="361" spans="1:17" x14ac:dyDescent="0.25">
      <c r="A361" s="2"/>
      <c r="B361" s="46">
        <v>2003</v>
      </c>
      <c r="C361" s="71">
        <f>IF(ISNA(VLOOKUP(CONCATENATE($B$338, $B361), 'Airport Passengers'!$A$8:$M$3879, 7, FALSE)), "", VLOOKUP(CONCATENATE($B$338, $B361), 'Airport Passengers'!$A$8:$M$3879, 7, FALSE))</f>
        <v>2246566</v>
      </c>
      <c r="D361" s="71">
        <f>IF(ISNA(VLOOKUP(CONCATENATE($B$338, $B361), 'Airport Passengers'!$A$8:$M$3879, 10, FALSE)), "", VLOOKUP(CONCATENATE($B$338, $B361), 'Airport Passengers'!$A$8:$M$3879, 10, FALSE))</f>
        <v>746561</v>
      </c>
      <c r="E361" s="67">
        <f>IF(ISNA(VLOOKUP(CONCATENATE($B$338, $B361), 'Airport Passengers'!$A$8:$M$3879, 13, FALSE)), "", VLOOKUP(CONCATENATE($B$338, $B361), 'Airport Passengers'!$A$8:$M$3879, 13, FALSE))</f>
        <v>2993127</v>
      </c>
      <c r="F361" s="67"/>
      <c r="G361" s="68">
        <f t="shared" si="79"/>
        <v>7.6125563614085359E-2</v>
      </c>
      <c r="H361" s="68">
        <f t="shared" si="80"/>
        <v>-2.5702898248105073E-2</v>
      </c>
      <c r="I361" s="68">
        <f t="shared" si="81"/>
        <v>4.8785188263494962E-2</v>
      </c>
      <c r="J361" s="52"/>
    </row>
    <row r="362" spans="1:17" x14ac:dyDescent="0.25">
      <c r="A362" s="2"/>
      <c r="B362" s="46">
        <v>2004</v>
      </c>
      <c r="C362" s="71">
        <f>IF(ISNA(VLOOKUP(CONCATENATE($B$338, $B362), 'Airport Passengers'!$A$8:$M$3879, 7, FALSE)), "", VLOOKUP(CONCATENATE($B$338, $B362), 'Airport Passengers'!$A$8:$M$3879, 7, FALSE))</f>
        <v>2581627</v>
      </c>
      <c r="D362" s="71">
        <f>IF(ISNA(VLOOKUP(CONCATENATE($B$338, $B362), 'Airport Passengers'!$A$8:$M$3879, 10, FALSE)), "", VLOOKUP(CONCATENATE($B$338, $B362), 'Airport Passengers'!$A$8:$M$3879, 10, FALSE))</f>
        <v>846846</v>
      </c>
      <c r="E362" s="67">
        <f>IF(ISNA(VLOOKUP(CONCATENATE($B$338, $B362), 'Airport Passengers'!$A$8:$M$3879, 13, FALSE)), "", VLOOKUP(CONCATENATE($B$338, $B362), 'Airport Passengers'!$A$8:$M$3879, 13, FALSE))</f>
        <v>3428473</v>
      </c>
      <c r="F362" s="67"/>
      <c r="G362" s="68">
        <f t="shared" si="79"/>
        <v>0.14914362631678749</v>
      </c>
      <c r="H362" s="68">
        <f t="shared" si="80"/>
        <v>0.13432927784869556</v>
      </c>
      <c r="I362" s="68">
        <f t="shared" si="81"/>
        <v>0.14544855597507222</v>
      </c>
      <c r="J362" s="52"/>
    </row>
    <row r="363" spans="1:17" x14ac:dyDescent="0.25">
      <c r="A363" s="2"/>
      <c r="B363" s="46">
        <v>2005</v>
      </c>
      <c r="C363" s="71">
        <f>IF(ISNA(VLOOKUP(CONCATENATE($B$338, $B363), 'Airport Passengers'!$A$8:$M$3879, 7, FALSE)), "", VLOOKUP(CONCATENATE($B$338, $B363), 'Airport Passengers'!$A$8:$M$3879, 7, FALSE))</f>
        <v>2842947</v>
      </c>
      <c r="D363" s="71">
        <f>IF(ISNA(VLOOKUP(CONCATENATE($B$338, $B363), 'Airport Passengers'!$A$8:$M$3879, 10, FALSE)), "", VLOOKUP(CONCATENATE($B$338, $B363), 'Airport Passengers'!$A$8:$M$3879, 10, FALSE))</f>
        <v>862184</v>
      </c>
      <c r="E363" s="67">
        <f>IF(ISNA(VLOOKUP(CONCATENATE($B$338, $B363), 'Airport Passengers'!$A$8:$M$3879, 13, FALSE)), "", VLOOKUP(CONCATENATE($B$338, $B363), 'Airport Passengers'!$A$8:$M$3879, 13, FALSE))</f>
        <v>3705131</v>
      </c>
      <c r="F363" s="67"/>
      <c r="G363" s="68">
        <f t="shared" si="79"/>
        <v>0.10122298844875731</v>
      </c>
      <c r="H363" s="68">
        <f t="shared" si="80"/>
        <v>1.8111911728933006E-2</v>
      </c>
      <c r="I363" s="68">
        <f t="shared" si="81"/>
        <v>8.0694233263613274E-2</v>
      </c>
      <c r="J363" s="52"/>
    </row>
    <row r="364" spans="1:17" x14ac:dyDescent="0.25">
      <c r="A364" s="2"/>
      <c r="B364" s="46">
        <v>2006</v>
      </c>
      <c r="C364" s="71">
        <f>IF(ISNA(VLOOKUP(CONCATENATE($B$338, $B364), 'Airport Passengers'!$A$8:$M$3879, 7, FALSE)), "", VLOOKUP(CONCATENATE($B$338, $B364), 'Airport Passengers'!$A$8:$M$3879, 7, FALSE))</f>
        <v>2967077</v>
      </c>
      <c r="D364" s="71">
        <f>IF(ISNA(VLOOKUP(CONCATENATE($B$338, $B364), 'Airport Passengers'!$A$8:$M$3879, 10, FALSE)), "", VLOOKUP(CONCATENATE($B$338, $B364), 'Airport Passengers'!$A$8:$M$3879, 10, FALSE))</f>
        <v>791709</v>
      </c>
      <c r="E364" s="67">
        <f>IF(ISNA(VLOOKUP(CONCATENATE($B$338, $B364), 'Airport Passengers'!$A$8:$M$3879, 13, FALSE)), "", VLOOKUP(CONCATENATE($B$338, $B364), 'Airport Passengers'!$A$8:$M$3879, 13, FALSE))</f>
        <v>3758786</v>
      </c>
      <c r="F364" s="67"/>
      <c r="G364" s="68">
        <f t="shared" si="79"/>
        <v>4.3662439011349842E-2</v>
      </c>
      <c r="H364" s="68">
        <f t="shared" si="80"/>
        <v>-8.174009260204318E-2</v>
      </c>
      <c r="I364" s="68">
        <f t="shared" si="81"/>
        <v>1.4481269353229347E-2</v>
      </c>
      <c r="J364" s="52"/>
    </row>
    <row r="365" spans="1:17" x14ac:dyDescent="0.25">
      <c r="A365" s="2"/>
      <c r="B365" s="46">
        <v>2007</v>
      </c>
      <c r="C365" s="71">
        <f>IF(ISNA(VLOOKUP(CONCATENATE($B$338, $B365), 'Airport Passengers'!$A$8:$M$3879, 7, FALSE)), "", VLOOKUP(CONCATENATE($B$338, $B365), 'Airport Passengers'!$A$8:$M$3879, 7, FALSE))</f>
        <v>3066414</v>
      </c>
      <c r="D365" s="71">
        <f>IF(ISNA(VLOOKUP(CONCATENATE($B$338, $B365), 'Airport Passengers'!$A$8:$M$3879, 10, FALSE)), "", VLOOKUP(CONCATENATE($B$338, $B365), 'Airport Passengers'!$A$8:$M$3879, 10, FALSE))</f>
        <v>702048</v>
      </c>
      <c r="E365" s="67">
        <f>IF(ISNA(VLOOKUP(CONCATENATE($B$338, $B365), 'Airport Passengers'!$A$8:$M$3879, 13, FALSE)), "", VLOOKUP(CONCATENATE($B$338, $B365), 'Airport Passengers'!$A$8:$M$3879, 13, FALSE))</f>
        <v>3768462</v>
      </c>
      <c r="F365" s="67"/>
      <c r="G365" s="68">
        <f t="shared" si="79"/>
        <v>3.3479751283839281E-2</v>
      </c>
      <c r="H365" s="68">
        <f t="shared" si="80"/>
        <v>-0.1132499441082519</v>
      </c>
      <c r="I365" s="68">
        <f t="shared" si="81"/>
        <v>2.5742354047290799E-3</v>
      </c>
      <c r="J365" s="52"/>
    </row>
    <row r="366" spans="1:17" x14ac:dyDescent="0.25">
      <c r="A366" s="2"/>
      <c r="B366" s="46">
        <v>2008</v>
      </c>
      <c r="C366" s="71">
        <f>IF(ISNA(VLOOKUP(CONCATENATE($B$338, $B366), 'Airport Passengers'!$A$8:$M$3879, 7, FALSE)), "", VLOOKUP(CONCATENATE($B$338, $B366), 'Airport Passengers'!$A$8:$M$3879, 7, FALSE))</f>
        <v>3153171</v>
      </c>
      <c r="D366" s="71">
        <f>IF(ISNA(VLOOKUP(CONCATENATE($B$338, $B366), 'Airport Passengers'!$A$8:$M$3879, 10, FALSE)), "", VLOOKUP(CONCATENATE($B$338, $B366), 'Airport Passengers'!$A$8:$M$3879, 10, FALSE))</f>
        <v>595461</v>
      </c>
      <c r="E366" s="67">
        <f>IF(ISNA(VLOOKUP(CONCATENATE($B$338, $B366), 'Airport Passengers'!$A$8:$M$3879, 13, FALSE)), "", VLOOKUP(CONCATENATE($B$338, $B366), 'Airport Passengers'!$A$8:$M$3879, 13, FALSE))</f>
        <v>3748632</v>
      </c>
      <c r="F366" s="67"/>
      <c r="G366" s="68">
        <f t="shared" si="79"/>
        <v>2.8292657155883062E-2</v>
      </c>
      <c r="H366" s="68">
        <f t="shared" si="80"/>
        <v>-0.1518229522767674</v>
      </c>
      <c r="I366" s="68">
        <f t="shared" si="81"/>
        <v>-5.2620936604906724E-3</v>
      </c>
      <c r="J366" s="68"/>
    </row>
    <row r="367" spans="1:17" x14ac:dyDescent="0.25">
      <c r="A367" s="2"/>
      <c r="B367" s="46">
        <v>2009</v>
      </c>
      <c r="C367" s="71">
        <f>IF(ISNA(VLOOKUP(CONCATENATE($B$338, $B367), 'Airport Passengers'!$A$8:$M$3879, 7, FALSE)), "", VLOOKUP(CONCATENATE($B$338, $B367), 'Airport Passengers'!$A$8:$M$3879, 7, FALSE))</f>
        <v>3133393</v>
      </c>
      <c r="D367" s="71">
        <f>IF(ISNA(VLOOKUP(CONCATENATE($B$338, $B367), 'Airport Passengers'!$A$8:$M$3879, 10, FALSE)), "", VLOOKUP(CONCATENATE($B$338, $B367), 'Airport Passengers'!$A$8:$M$3879, 10, FALSE))</f>
        <v>404803</v>
      </c>
      <c r="E367" s="67">
        <f>IF(ISNA(VLOOKUP(CONCATENATE($B$338, $B367), 'Airport Passengers'!$A$8:$M$3879, 13, FALSE)), "", VLOOKUP(CONCATENATE($B$338, $B367), 'Airport Passengers'!$A$8:$M$3879, 13, FALSE))</f>
        <v>3538196</v>
      </c>
      <c r="F367" s="67"/>
      <c r="G367" s="68">
        <f t="shared" si="79"/>
        <v>-6.2724159266972831E-3</v>
      </c>
      <c r="H367" s="68">
        <f t="shared" si="80"/>
        <v>-0.32018553692013413</v>
      </c>
      <c r="I367" s="68">
        <f t="shared" si="81"/>
        <v>-5.6136745351370844E-2</v>
      </c>
      <c r="J367" s="68"/>
    </row>
    <row r="368" spans="1:17" ht="13" x14ac:dyDescent="0.25">
      <c r="A368" s="2"/>
      <c r="B368" s="46">
        <v>2010</v>
      </c>
      <c r="C368" s="71">
        <f>IF(ISNA(VLOOKUP(CONCATENATE($B$338, $B368), 'Airport Passengers'!$A$8:$M$3879, 7, FALSE)), "", VLOOKUP(CONCATENATE($B$338, $B368), 'Airport Passengers'!$A$8:$M$3879, 7, FALSE))</f>
        <v>3254097</v>
      </c>
      <c r="D368" s="71">
        <f>IF(ISNA(VLOOKUP(CONCATENATE($B$338, $B368), 'Airport Passengers'!$A$8:$M$3879, 10, FALSE)), "", VLOOKUP(CONCATENATE($B$338, $B368), 'Airport Passengers'!$A$8:$M$3879, 10, FALSE))</f>
        <v>495873</v>
      </c>
      <c r="E368" s="67">
        <f>IF(ISNA(VLOOKUP(CONCATENATE($B$338, $B368), 'Airport Passengers'!$A$8:$M$3879, 13, FALSE)), "", VLOOKUP(CONCATENATE($B$338, $B368), 'Airport Passengers'!$A$8:$M$3879, 13, FALSE))</f>
        <v>3749970</v>
      </c>
      <c r="F368" s="67"/>
      <c r="G368" s="68">
        <f t="shared" si="79"/>
        <v>3.8521819637689879E-2</v>
      </c>
      <c r="H368" s="68">
        <f t="shared" si="80"/>
        <v>0.22497362914800534</v>
      </c>
      <c r="I368" s="68">
        <f t="shared" si="81"/>
        <v>5.9853665540292283E-2</v>
      </c>
      <c r="J368" s="68"/>
      <c r="O368" s="65"/>
      <c r="P368" s="65"/>
      <c r="Q368" s="65"/>
    </row>
    <row r="369" spans="1:17" ht="13" x14ac:dyDescent="0.25">
      <c r="A369" s="2"/>
      <c r="B369" s="46">
        <v>2011</v>
      </c>
      <c r="C369" s="71">
        <f>IF(ISNA(VLOOKUP(CONCATENATE($B$338, $B369), 'Airport Passengers'!$A$8:$M$3879, 7, FALSE)), "", VLOOKUP(CONCATENATE($B$338, $B369), 'Airport Passengers'!$A$8:$M$3879, 7, FALSE))</f>
        <v>3361097</v>
      </c>
      <c r="D369" s="71">
        <f>IF(ISNA(VLOOKUP(CONCATENATE($B$338, $B369), 'Airport Passengers'!$A$8:$M$3879, 10, FALSE)), "", VLOOKUP(CONCATENATE($B$338, $B369), 'Airport Passengers'!$A$8:$M$3879, 10, FALSE))</f>
        <v>504072</v>
      </c>
      <c r="E369" s="67">
        <f>IF(ISNA(VLOOKUP(CONCATENATE($B$338, $B369), 'Airport Passengers'!$A$8:$M$3879, 13, FALSE)), "", VLOOKUP(CONCATENATE($B$338, $B369), 'Airport Passengers'!$A$8:$M$3879, 13, FALSE))</f>
        <v>3865169</v>
      </c>
      <c r="F369" s="67"/>
      <c r="G369" s="68">
        <f t="shared" si="79"/>
        <v>3.2881625839672267E-2</v>
      </c>
      <c r="H369" s="68">
        <f t="shared" si="80"/>
        <v>1.6534475561282829E-2</v>
      </c>
      <c r="I369" s="68">
        <f t="shared" si="81"/>
        <v>3.0719979093166077E-2</v>
      </c>
      <c r="J369" s="68"/>
      <c r="O369" s="65" t="s">
        <v>130</v>
      </c>
      <c r="P369" s="65" t="s">
        <v>106</v>
      </c>
      <c r="Q369" s="65" t="s">
        <v>107</v>
      </c>
    </row>
    <row r="370" spans="1:17" x14ac:dyDescent="0.25">
      <c r="A370" s="2"/>
      <c r="B370" s="46">
        <v>2012</v>
      </c>
      <c r="C370" s="71">
        <f>IF(ISNA(VLOOKUP(CONCATENATE($B$338, $B370), 'Airport Passengers'!$A$8:$M$3879, 7, FALSE)), "", VLOOKUP(CONCATENATE($B$338, $B370), 'Airport Passengers'!$A$8:$M$3879, 7, FALSE))</f>
        <v>3569195</v>
      </c>
      <c r="D370" s="71">
        <f>IF(ISNA(VLOOKUP(CONCATENATE($B$338, $B370), 'Airport Passengers'!$A$8:$M$3879, 10, FALSE)), "", VLOOKUP(CONCATENATE($B$338, $B370), 'Airport Passengers'!$A$8:$M$3879, 10, FALSE))</f>
        <v>511359</v>
      </c>
      <c r="E370" s="67">
        <f>IF(ISNA(VLOOKUP(CONCATENATE($B$338, $B370), 'Airport Passengers'!$A$8:$M$3879, 13, FALSE)), "", VLOOKUP(CONCATENATE($B$338, $B370), 'Airport Passengers'!$A$8:$M$3879, 13, FALSE))</f>
        <v>4080554</v>
      </c>
      <c r="F370" s="67"/>
      <c r="G370" s="68">
        <f t="shared" si="79"/>
        <v>6.1913714480718647E-2</v>
      </c>
      <c r="H370" s="68">
        <f t="shared" si="80"/>
        <v>1.4456268152168737E-2</v>
      </c>
      <c r="I370" s="68">
        <f t="shared" si="81"/>
        <v>5.5724600916544659E-2</v>
      </c>
      <c r="J370" s="68"/>
    </row>
    <row r="371" spans="1:17" x14ac:dyDescent="0.25">
      <c r="A371" s="2"/>
      <c r="B371" s="46">
        <v>2013</v>
      </c>
      <c r="C371" s="71">
        <f>IF(ISNA(VLOOKUP(CONCATENATE($B$338, $B371), 'Airport Passengers'!$A$8:$M$3879, 7, FALSE)), "", VLOOKUP(CONCATENATE($B$338, $B371), 'Airport Passengers'!$A$8:$M$3879, 7, FALSE))</f>
        <v>3754331</v>
      </c>
      <c r="D371" s="71">
        <f>IF(ISNA(VLOOKUP(CONCATENATE($B$338, $B371), 'Airport Passengers'!$A$8:$M$3879, 10, FALSE)), "", VLOOKUP(CONCATENATE($B$338, $B371), 'Airport Passengers'!$A$8:$M$3879, 10, FALSE))</f>
        <v>492091</v>
      </c>
      <c r="E371" s="67">
        <f>IF(ISNA(VLOOKUP(CONCATENATE($B$338, $B371), 'Airport Passengers'!$A$8:$M$3879, 13, FALSE)), "", VLOOKUP(CONCATENATE($B$338, $B371), 'Airport Passengers'!$A$8:$M$3879, 13, FALSE))</f>
        <v>4246422</v>
      </c>
      <c r="F371" s="67"/>
      <c r="G371" s="68">
        <f t="shared" si="79"/>
        <v>5.1870519823097365E-2</v>
      </c>
      <c r="H371" s="68">
        <f t="shared" si="80"/>
        <v>-3.76799860763182E-2</v>
      </c>
      <c r="I371" s="68">
        <f t="shared" si="81"/>
        <v>4.0648402153237034E-2</v>
      </c>
      <c r="J371" s="68"/>
      <c r="K371" s="52" t="s">
        <v>184</v>
      </c>
      <c r="O371" s="73">
        <f>C383/1000000</f>
        <v>4.0346010000000003</v>
      </c>
      <c r="P371" s="73">
        <f t="shared" ref="P371:Q371" si="82">D383/1000000</f>
        <v>0.68389999999999995</v>
      </c>
      <c r="Q371" s="73">
        <f t="shared" si="82"/>
        <v>4.7185009999999998</v>
      </c>
    </row>
    <row r="372" spans="1:17" x14ac:dyDescent="0.25">
      <c r="A372" s="2"/>
      <c r="B372" s="46">
        <v>2014</v>
      </c>
      <c r="C372" s="71">
        <f>IF(ISNA(VLOOKUP(CONCATENATE($B$338, $B372), 'Airport Passengers'!$A$8:$M$3879, 7, FALSE)), "", VLOOKUP(CONCATENATE($B$338, $B372), 'Airport Passengers'!$A$8:$M$3879, 7, FALSE))</f>
        <v>3857399</v>
      </c>
      <c r="D372" s="71">
        <f>IF(ISNA(VLOOKUP(CONCATENATE($B$338, $B372), 'Airport Passengers'!$A$8:$M$3879, 10, FALSE)), "", VLOOKUP(CONCATENATE($B$338, $B372), 'Airport Passengers'!$A$8:$M$3879, 10, FALSE))</f>
        <v>460910</v>
      </c>
      <c r="E372" s="67">
        <f>IF(ISNA(VLOOKUP(CONCATENATE($B$338, $B372), 'Airport Passengers'!$A$8:$M$3879, 13, FALSE)), "", VLOOKUP(CONCATENATE($B$338, $B372), 'Airport Passengers'!$A$8:$M$3879, 13, FALSE))</f>
        <v>4318309</v>
      </c>
      <c r="F372" s="67"/>
      <c r="G372" s="68">
        <f t="shared" si="79"/>
        <v>2.7453093507205411E-2</v>
      </c>
      <c r="H372" s="68">
        <f t="shared" si="80"/>
        <v>-6.3364296441105403E-2</v>
      </c>
      <c r="I372" s="68">
        <f t="shared" si="81"/>
        <v>1.6928840327221365E-2</v>
      </c>
      <c r="J372" s="68"/>
      <c r="K372" s="52" t="s">
        <v>185</v>
      </c>
      <c r="O372" s="72">
        <f>G383</f>
        <v>-8.7031449208026593E-3</v>
      </c>
      <c r="P372" s="72">
        <f t="shared" ref="P372:Q372" si="83">H383</f>
        <v>9.2642120163472938E-2</v>
      </c>
      <c r="Q372" s="72">
        <f t="shared" si="83"/>
        <v>4.8050048371602941E-3</v>
      </c>
    </row>
    <row r="373" spans="1:17" x14ac:dyDescent="0.25">
      <c r="A373" s="2"/>
      <c r="B373" s="46">
        <v>2015</v>
      </c>
      <c r="C373" s="71">
        <f>IF(ISNA(VLOOKUP(CONCATENATE($B$338, $B373), 'Airport Passengers'!$A$8:$M$3879, 7, FALSE)), "", VLOOKUP(CONCATENATE($B$338, $B373), 'Airport Passengers'!$A$8:$M$3879, 7, FALSE))</f>
        <v>3975309</v>
      </c>
      <c r="D373" s="71">
        <f>IF(ISNA(VLOOKUP(CONCATENATE($B$338, $B373), 'Airport Passengers'!$A$8:$M$3879, 10, FALSE)), "", VLOOKUP(CONCATENATE($B$338, $B373), 'Airport Passengers'!$A$8:$M$3879, 10, FALSE))</f>
        <v>545733</v>
      </c>
      <c r="E373" s="67">
        <f>IF(ISNA(VLOOKUP(CONCATENATE($B$338, $B373), 'Airport Passengers'!$A$8:$M$3879, 13, FALSE)), "", VLOOKUP(CONCATENATE($B$338, $B373), 'Airport Passengers'!$A$8:$M$3879, 13, FALSE))</f>
        <v>4521042</v>
      </c>
      <c r="F373" s="67"/>
      <c r="G373" s="68">
        <f t="shared" si="79"/>
        <v>3.0567229368805248E-2</v>
      </c>
      <c r="H373" s="68">
        <f t="shared" si="80"/>
        <v>0.18403375930224991</v>
      </c>
      <c r="I373" s="68">
        <f t="shared" si="81"/>
        <v>4.6947312014957707E-2</v>
      </c>
      <c r="J373" s="68"/>
      <c r="K373" s="52" t="s">
        <v>109</v>
      </c>
      <c r="O373" s="72">
        <f>C383/C$48</f>
        <v>3.3682984206469549E-2</v>
      </c>
      <c r="P373" s="72">
        <f t="shared" ref="P373:Q373" si="84">D383/D$48</f>
        <v>1.5251563943179796E-2</v>
      </c>
      <c r="Q373" s="72">
        <f t="shared" si="84"/>
        <v>2.8662485866712537E-2</v>
      </c>
    </row>
    <row r="374" spans="1:17" x14ac:dyDescent="0.25">
      <c r="A374" s="2"/>
      <c r="B374" s="46">
        <v>2016</v>
      </c>
      <c r="C374" s="71">
        <f>IF(ISNA(VLOOKUP(CONCATENATE($B$338, $B374), 'Airport Passengers'!$A$8:$M$3879, 7, FALSE)), "", VLOOKUP(CONCATENATE($B$338, $B374), 'Airport Passengers'!$A$8:$M$3879, 7, FALSE))</f>
        <v>4208221</v>
      </c>
      <c r="D374" s="71">
        <f>IF(ISNA(VLOOKUP(CONCATENATE($B$338, $B374), 'Airport Passengers'!$A$8:$M$3879, 10, FALSE)), "", VLOOKUP(CONCATENATE($B$338, $B374), 'Airport Passengers'!$A$8:$M$3879, 10, FALSE))</f>
        <v>642293</v>
      </c>
      <c r="E374" s="67">
        <f>IF(ISNA(VLOOKUP(CONCATENATE($B$338, $B374), 'Airport Passengers'!$A$8:$M$3879, 13, FALSE)), "", VLOOKUP(CONCATENATE($B$338, $B374), 'Airport Passengers'!$A$8:$M$3879, 13, FALSE))</f>
        <v>4850514</v>
      </c>
      <c r="F374" s="67"/>
      <c r="G374" s="68">
        <f t="shared" si="79"/>
        <v>5.8589659319564842E-2</v>
      </c>
      <c r="H374" s="68">
        <f t="shared" si="80"/>
        <v>0.1769363406647573</v>
      </c>
      <c r="I374" s="68">
        <f t="shared" si="81"/>
        <v>7.2875235399273E-2</v>
      </c>
      <c r="J374" s="68"/>
    </row>
    <row r="375" spans="1:17" x14ac:dyDescent="0.25">
      <c r="A375" s="2"/>
      <c r="B375" s="46">
        <v>2017</v>
      </c>
      <c r="C375" s="71">
        <f>IF(ISNA(VLOOKUP(CONCATENATE($B$338, $B375), 'Airport Passengers'!$A$8:$M$3879, 7, FALSE)), "", VLOOKUP(CONCATENATE($B$338, $B375), 'Airport Passengers'!$A$8:$M$3879, 7, FALSE))</f>
        <v>4278311</v>
      </c>
      <c r="D375" s="71">
        <f>IF(ISNA(VLOOKUP(CONCATENATE($B$338, $B375), 'Airport Passengers'!$A$8:$M$3879, 10, FALSE)), "", VLOOKUP(CONCATENATE($B$338, $B375), 'Airport Passengers'!$A$8:$M$3879, 10, FALSE))</f>
        <v>662173</v>
      </c>
      <c r="E375" s="67">
        <f>IF(ISNA(VLOOKUP(CONCATENATE($B$338, $B375), 'Airport Passengers'!$A$8:$M$3879, 13, FALSE)), "", VLOOKUP(CONCATENATE($B$338, $B375), 'Airport Passengers'!$A$8:$M$3879, 13, FALSE))</f>
        <v>4940484</v>
      </c>
      <c r="F375" s="67"/>
      <c r="G375" s="68">
        <f t="shared" si="79"/>
        <v>1.6655494091208613E-2</v>
      </c>
      <c r="H375" s="68">
        <f t="shared" si="80"/>
        <v>3.0951606198417234E-2</v>
      </c>
      <c r="I375" s="68">
        <f t="shared" si="81"/>
        <v>1.854854970009364E-2</v>
      </c>
      <c r="J375" s="68"/>
      <c r="K375" s="74" t="s">
        <v>100</v>
      </c>
      <c r="L375" s="74"/>
      <c r="M375" s="74"/>
      <c r="N375" s="74"/>
      <c r="O375" s="67"/>
      <c r="P375" s="67"/>
      <c r="Q375" s="67"/>
    </row>
    <row r="376" spans="1:17" x14ac:dyDescent="0.25">
      <c r="A376" s="2"/>
      <c r="B376" s="46">
        <v>2018</v>
      </c>
      <c r="C376" s="71">
        <f>IF(ISNA(VLOOKUP(CONCATENATE($B$338, $B376), 'Airport Passengers'!$A$8:$M$3879, 7, FALSE)), "", VLOOKUP(CONCATENATE($B$338, $B376), 'Airport Passengers'!$A$8:$M$3879, 7, FALSE))</f>
        <v>4283247</v>
      </c>
      <c r="D376" s="71">
        <f>IF(ISNA(VLOOKUP(CONCATENATE($B$338, $B376), 'Airport Passengers'!$A$8:$M$3879, 10, FALSE)), "", VLOOKUP(CONCATENATE($B$338, $B376), 'Airport Passengers'!$A$8:$M$3879, 10, FALSE))</f>
        <v>662551</v>
      </c>
      <c r="E376" s="67">
        <f>IF(ISNA(VLOOKUP(CONCATENATE($B$338, $B376), 'Airport Passengers'!$A$8:$M$3879, 13, FALSE)), "", VLOOKUP(CONCATENATE($B$338, $B376), 'Airport Passengers'!$A$8:$M$3879, 13, FALSE))</f>
        <v>4945798</v>
      </c>
      <c r="F376" s="67"/>
      <c r="G376" s="68">
        <f t="shared" si="79"/>
        <v>1.1537263186336851E-3</v>
      </c>
      <c r="H376" s="68">
        <f t="shared" si="80"/>
        <v>5.7084779959315772E-4</v>
      </c>
      <c r="I376" s="68">
        <f t="shared" si="81"/>
        <v>1.0756031190466359E-3</v>
      </c>
      <c r="J376" s="68"/>
      <c r="K376" s="49" t="s">
        <v>181</v>
      </c>
      <c r="O376" s="72">
        <f>IF(C378=0,"..",(C383/C378)^(1/5)-1)</f>
        <v>0.20517069917540964</v>
      </c>
      <c r="P376" s="72">
        <f t="shared" ref="P376:Q376" si="85">IF(D378=0,"..",(D383/D378)^(1/5)-1)</f>
        <v>0.41816893752097339</v>
      </c>
      <c r="Q376" s="72">
        <f t="shared" si="85"/>
        <v>0.22562417105588262</v>
      </c>
    </row>
    <row r="377" spans="1:17" x14ac:dyDescent="0.25">
      <c r="A377" s="2"/>
      <c r="B377" s="46">
        <v>2019</v>
      </c>
      <c r="C377" s="71">
        <f>IF(ISNA(VLOOKUP(CONCATENATE($B$338, $B377), 'Airport Passengers'!$A$8:$M$3879, 7, FALSE)), "", VLOOKUP(CONCATENATE($B$338, $B377), 'Airport Passengers'!$A$8:$M$3879, 7, FALSE))</f>
        <v>4126357</v>
      </c>
      <c r="D377" s="71">
        <f>IF(ISNA(VLOOKUP(CONCATENATE($B$338, $B377), 'Airport Passengers'!$A$8:$M$3879, 10, FALSE)), "", VLOOKUP(CONCATENATE($B$338, $B377), 'Airport Passengers'!$A$8:$M$3879, 10, FALSE))</f>
        <v>651824</v>
      </c>
      <c r="E377" s="67">
        <f>IF(ISNA(VLOOKUP(CONCATENATE($B$338, $B377), 'Airport Passengers'!$A$8:$M$3879, 13, FALSE)), "", VLOOKUP(CONCATENATE($B$338, $B377), 'Airport Passengers'!$A$8:$M$3879, 13, FALSE))</f>
        <v>4778181</v>
      </c>
      <c r="F377" s="67"/>
      <c r="G377" s="68">
        <f t="shared" si="79"/>
        <v>-3.66287538402525E-2</v>
      </c>
      <c r="H377" s="68">
        <f t="shared" si="80"/>
        <v>-1.619045175390272E-2</v>
      </c>
      <c r="I377" s="68">
        <f t="shared" si="81"/>
        <v>-3.3890789716846503E-2</v>
      </c>
      <c r="J377" s="68"/>
      <c r="K377" s="49" t="s">
        <v>182</v>
      </c>
      <c r="O377" s="72">
        <f>IF(C373=0,"..",(C383/C373)^(1/10)-1)</f>
        <v>1.4815895849744631E-3</v>
      </c>
      <c r="P377" s="72">
        <f t="shared" ref="P377:Q377" si="86">IF(D373=0,"..",(D383/D373)^(1/10)-1)</f>
        <v>2.2824774418865212E-2</v>
      </c>
      <c r="Q377" s="72">
        <f t="shared" si="86"/>
        <v>4.2840168925415423E-3</v>
      </c>
    </row>
    <row r="378" spans="1:17" x14ac:dyDescent="0.25">
      <c r="A378" s="2"/>
      <c r="B378" s="46">
        <v>2020</v>
      </c>
      <c r="C378" s="71">
        <f>IF(ISNA(VLOOKUP(CONCATENATE($B$338, $B378), 'Airport Passengers'!$A$8:$M$3879, 7, FALSE)), "", VLOOKUP(CONCATENATE($B$338, $B378), 'Airport Passengers'!$A$8:$M$3879, 7, FALSE))</f>
        <v>1586930</v>
      </c>
      <c r="D378" s="71">
        <f>IF(ISNA(VLOOKUP(CONCATENATE($B$338, $B378), 'Airport Passengers'!$A$8:$M$3879, 10, FALSE)), "", VLOOKUP(CONCATENATE($B$338, $B378), 'Airport Passengers'!$A$8:$M$3879, 10, FALSE))</f>
        <v>119221</v>
      </c>
      <c r="E378" s="67">
        <f>IF(ISNA(VLOOKUP(CONCATENATE($B$338, $B378), 'Airport Passengers'!$A$8:$M$3879, 13, FALSE)), "", VLOOKUP(CONCATENATE($B$338, $B378), 'Airport Passengers'!$A$8:$M$3879, 13, FALSE))</f>
        <v>1706151</v>
      </c>
      <c r="F378" s="67"/>
      <c r="G378" s="68">
        <f t="shared" si="79"/>
        <v>-0.61541621338144037</v>
      </c>
      <c r="H378" s="68">
        <f t="shared" si="80"/>
        <v>-0.81709633275239946</v>
      </c>
      <c r="I378" s="68">
        <f t="shared" si="81"/>
        <v>-0.64292876305857816</v>
      </c>
      <c r="J378" s="68"/>
      <c r="K378" s="49" t="s">
        <v>183</v>
      </c>
      <c r="O378" s="72">
        <f>IF(C363=0,"..",(C383/C363)^(1/20)-1)</f>
        <v>1.7657391703363778E-2</v>
      </c>
      <c r="P378" s="72">
        <f t="shared" ref="P378:Q378" si="87">IF(D363=0,"..",(D383/D363)^(1/20)-1)</f>
        <v>-1.1516026886561725E-2</v>
      </c>
      <c r="Q378" s="72">
        <f t="shared" si="87"/>
        <v>1.2161990210151963E-2</v>
      </c>
    </row>
    <row r="379" spans="1:17" x14ac:dyDescent="0.25">
      <c r="A379" s="2"/>
      <c r="B379" s="46">
        <v>2021</v>
      </c>
      <c r="C379" s="71">
        <f>IF(ISNA(VLOOKUP(CONCATENATE($B$338, $B379), 'Airport Passengers'!$A$8:$M$3879, 7, FALSE)), "", VLOOKUP(CONCATENATE($B$338, $B379), 'Airport Passengers'!$A$8:$M$3879, 7, FALSE))</f>
        <v>2307498</v>
      </c>
      <c r="D379" s="71">
        <f>IF(ISNA(VLOOKUP(CONCATENATE($B$338, $B379), 'Airport Passengers'!$A$8:$M$3879, 10, FALSE)), "", VLOOKUP(CONCATENATE($B$338, $B379), 'Airport Passengers'!$A$8:$M$3879, 10, FALSE))</f>
        <v>2490</v>
      </c>
      <c r="E379" s="67">
        <f>IF(ISNA(VLOOKUP(CONCATENATE($B$338, $B379), 'Airport Passengers'!$A$8:$M$3879, 13, FALSE)), "", VLOOKUP(CONCATENATE($B$338, $B379), 'Airport Passengers'!$A$8:$M$3879, 13, FALSE))</f>
        <v>2309988</v>
      </c>
      <c r="F379" s="67"/>
      <c r="G379" s="68">
        <f t="shared" si="79"/>
        <v>0.45406413641433457</v>
      </c>
      <c r="H379" s="68">
        <f t="shared" si="80"/>
        <v>-0.9791144177619715</v>
      </c>
      <c r="I379" s="68">
        <f t="shared" si="81"/>
        <v>0.35391767786086931</v>
      </c>
      <c r="J379" s="68"/>
    </row>
    <row r="380" spans="1:17" x14ac:dyDescent="0.25">
      <c r="A380" s="2"/>
      <c r="B380" s="46">
        <v>2022</v>
      </c>
      <c r="C380" s="71">
        <f>IF(ISNA(VLOOKUP(CONCATENATE($B$338, $B380), 'Airport Passengers'!$A$8:$M$3879, 7, FALSE)), "", VLOOKUP(CONCATENATE($B$338, $B380), 'Airport Passengers'!$A$8:$M$3879, 7, FALSE))</f>
        <v>3672612</v>
      </c>
      <c r="D380" s="71">
        <f>IF(ISNA(VLOOKUP(CONCATENATE($B$338, $B380), 'Airport Passengers'!$A$8:$M$3879, 10, FALSE)), "", VLOOKUP(CONCATENATE($B$338, $B380), 'Airport Passengers'!$A$8:$M$3879, 10, FALSE))</f>
        <v>135262</v>
      </c>
      <c r="E380" s="67">
        <f>IF(ISNA(VLOOKUP(CONCATENATE($B$338, $B380), 'Airport Passengers'!$A$8:$M$3879, 13, FALSE)), "", VLOOKUP(CONCATENATE($B$338, $B380), 'Airport Passengers'!$A$8:$M$3879, 13, FALSE))</f>
        <v>3807874</v>
      </c>
      <c r="F380" s="67"/>
      <c r="G380" s="68">
        <f t="shared" si="79"/>
        <v>0.59159921265370541</v>
      </c>
      <c r="H380" s="68">
        <f t="shared" si="80"/>
        <v>53.322088353413655</v>
      </c>
      <c r="I380" s="68">
        <f t="shared" si="81"/>
        <v>0.6484388663490892</v>
      </c>
      <c r="J380" s="68"/>
    </row>
    <row r="381" spans="1:17" x14ac:dyDescent="0.25">
      <c r="A381" s="2"/>
      <c r="B381" s="46">
        <v>2023</v>
      </c>
      <c r="C381" s="71">
        <f>IF(ISNA(VLOOKUP(CONCATENATE($B$338, $B381), 'Airport Passengers'!$A$8:$M$3879, 7, FALSE)), "", VLOOKUP(CONCATENATE($B$338, $B381), 'Airport Passengers'!$A$8:$M$3879, 7, FALSE))</f>
        <v>3951928</v>
      </c>
      <c r="D381" s="71">
        <f>IF(ISNA(VLOOKUP(CONCATENATE($B$338, $B381), 'Airport Passengers'!$A$8:$M$3879, 10, FALSE)), "", VLOOKUP(CONCATENATE($B$338, $B381), 'Airport Passengers'!$A$8:$M$3879, 10, FALSE))</f>
        <v>506793</v>
      </c>
      <c r="E381" s="67">
        <f>IF(ISNA(VLOOKUP(CONCATENATE($B$338, $B381), 'Airport Passengers'!$A$8:$M$3879, 13, FALSE)), "", VLOOKUP(CONCATENATE($B$338, $B381), 'Airport Passengers'!$A$8:$M$3879, 13, FALSE))</f>
        <v>4458721</v>
      </c>
      <c r="F381" s="67"/>
      <c r="G381" s="68">
        <f t="shared" si="79"/>
        <v>7.605377317288077E-2</v>
      </c>
      <c r="H381" s="68">
        <f t="shared" si="80"/>
        <v>2.7467507503955289</v>
      </c>
      <c r="I381" s="68">
        <f t="shared" si="81"/>
        <v>0.17092135926766486</v>
      </c>
      <c r="J381" s="68"/>
    </row>
    <row r="382" spans="1:17" x14ac:dyDescent="0.25">
      <c r="A382" s="2"/>
      <c r="B382" s="46">
        <v>2024</v>
      </c>
      <c r="C382" s="71">
        <f>IF(ISNA(VLOOKUP(CONCATENATE($B$338, $B382), 'Airport Passengers'!$A$8:$M$3879, 7, FALSE)), "", VLOOKUP(CONCATENATE($B$338, $B382), 'Airport Passengers'!$A$8:$M$3879, 7, FALSE))</f>
        <v>4070023</v>
      </c>
      <c r="D382" s="71">
        <f>IF(ISNA(VLOOKUP(CONCATENATE($B$338, $B382), 'Airport Passengers'!$A$8:$M$3879, 10, FALSE)), "", VLOOKUP(CONCATENATE($B$338, $B382), 'Airport Passengers'!$A$8:$M$3879, 10, FALSE))</f>
        <v>625914</v>
      </c>
      <c r="E382" s="67">
        <f>IF(ISNA(VLOOKUP(CONCATENATE($B$338, $B382), 'Airport Passengers'!$A$8:$M$3879, 13, FALSE)), "", VLOOKUP(CONCATENATE($B$338, $B382), 'Airport Passengers'!$A$8:$M$3879, 13, FALSE))</f>
        <v>4695937</v>
      </c>
      <c r="F382" s="67"/>
      <c r="G382" s="68">
        <f t="shared" si="79"/>
        <v>2.9882882481664645E-2</v>
      </c>
      <c r="H382" s="68">
        <f t="shared" si="80"/>
        <v>0.23504862932203088</v>
      </c>
      <c r="I382" s="68">
        <f t="shared" si="81"/>
        <v>5.3202700953928268E-2</v>
      </c>
      <c r="J382" s="68"/>
    </row>
    <row r="383" spans="1:17" x14ac:dyDescent="0.25">
      <c r="A383" s="2"/>
      <c r="B383" s="46">
        <v>2025</v>
      </c>
      <c r="C383" s="71">
        <f>IF(ISNA(VLOOKUP(CONCATENATE($B$338, $B383), 'Airport Passengers'!$A$8:$M$3879, 7, FALSE)), "", VLOOKUP(CONCATENATE($B$338, $B383), 'Airport Passengers'!$A$8:$M$3879, 7, FALSE))</f>
        <v>4034601</v>
      </c>
      <c r="D383" s="71">
        <f>IF(ISNA(VLOOKUP(CONCATENATE($B$338, $B383), 'Airport Passengers'!$A$8:$M$3879, 10, FALSE)), "", VLOOKUP(CONCATENATE($B$338, $B383), 'Airport Passengers'!$A$8:$M$3879, 10, FALSE))</f>
        <v>683900</v>
      </c>
      <c r="E383" s="67">
        <f>IF(ISNA(VLOOKUP(CONCATENATE($B$338, $B383), 'Airport Passengers'!$A$8:$M$3879, 13, FALSE)), "", VLOOKUP(CONCATENATE($B$338, $B383), 'Airport Passengers'!$A$8:$M$3879, 13, FALSE))</f>
        <v>4718501</v>
      </c>
      <c r="F383" s="67"/>
      <c r="G383" s="68">
        <f t="shared" si="79"/>
        <v>-8.7031449208026593E-3</v>
      </c>
      <c r="H383" s="68">
        <f t="shared" si="80"/>
        <v>9.2642120163472938E-2</v>
      </c>
      <c r="I383" s="68">
        <f t="shared" si="81"/>
        <v>4.8050048371602941E-3</v>
      </c>
      <c r="J383" s="68"/>
    </row>
    <row r="384" spans="1:17" ht="15" customHeight="1" x14ac:dyDescent="0.25">
      <c r="A384" s="2"/>
      <c r="F384" s="67"/>
      <c r="G384" s="67"/>
      <c r="H384" s="67"/>
      <c r="I384" s="68"/>
      <c r="J384" s="68"/>
    </row>
    <row r="385" spans="1:21" x14ac:dyDescent="0.25">
      <c r="A385" s="2"/>
      <c r="F385" s="72"/>
      <c r="G385" s="72"/>
      <c r="H385" s="72"/>
      <c r="I385" s="52"/>
      <c r="J385" s="68"/>
    </row>
    <row r="386" spans="1:21" s="36" customFormat="1" ht="18" x14ac:dyDescent="0.4">
      <c r="A386" s="35">
        <v>8</v>
      </c>
      <c r="B386" s="54" t="s">
        <v>61</v>
      </c>
      <c r="C386" s="54"/>
      <c r="D386"/>
      <c r="E386"/>
      <c r="F386" s="55"/>
      <c r="G386" s="55"/>
      <c r="H386" s="55"/>
      <c r="I386" s="56"/>
      <c r="J386" s="57"/>
      <c r="K386" s="52"/>
      <c r="L386" s="52"/>
      <c r="M386" s="52"/>
      <c r="N386" s="52"/>
      <c r="O386" s="52"/>
      <c r="P386" s="52"/>
      <c r="Q386" s="52"/>
      <c r="R386" s="10"/>
      <c r="S386" s="37"/>
      <c r="T386" s="37"/>
      <c r="U386" s="37"/>
    </row>
    <row r="387" spans="1:21" ht="18.5" thickBot="1" x14ac:dyDescent="0.45">
      <c r="A387" s="1"/>
      <c r="B387" s="58"/>
      <c r="C387" s="58"/>
      <c r="D387" s="58"/>
      <c r="E387" s="59"/>
      <c r="F387" s="59"/>
      <c r="G387" s="59"/>
      <c r="H387" s="59"/>
      <c r="I387" s="60"/>
      <c r="J387" s="61"/>
      <c r="K387" s="123" t="str">
        <f>CONCATENATE(B386," - PASSENGER MOVEMENTS (millions) - ",UPPER($B$6))</f>
        <v>HOBART - PASSENGER MOVEMENTS (millions) - CALENDAR YEARS</v>
      </c>
      <c r="L387" s="123"/>
      <c r="M387" s="123"/>
      <c r="N387" s="123"/>
      <c r="O387" s="123"/>
      <c r="P387" s="123"/>
      <c r="Q387" s="123"/>
      <c r="R387" s="105"/>
    </row>
    <row r="388" spans="1:21" ht="20.149999999999999" customHeight="1" x14ac:dyDescent="0.25">
      <c r="A388" s="1"/>
      <c r="B388" s="62"/>
      <c r="C388" s="122" t="s">
        <v>104</v>
      </c>
      <c r="D388" s="122"/>
      <c r="E388" s="122"/>
      <c r="F388" s="63"/>
      <c r="G388" s="122" t="s">
        <v>108</v>
      </c>
      <c r="H388" s="122"/>
      <c r="I388" s="122"/>
      <c r="J388" s="64"/>
    </row>
    <row r="389" spans="1:21" ht="40" customHeight="1" x14ac:dyDescent="0.3">
      <c r="A389" s="1"/>
      <c r="B389" s="65" t="str">
        <f>B6</f>
        <v>Calendar Years</v>
      </c>
      <c r="C389" s="65" t="s">
        <v>140</v>
      </c>
      <c r="D389" s="65" t="s">
        <v>106</v>
      </c>
      <c r="E389" s="65" t="s">
        <v>107</v>
      </c>
      <c r="F389" s="65"/>
      <c r="G389" s="65" t="s">
        <v>105</v>
      </c>
      <c r="H389" s="65" t="s">
        <v>106</v>
      </c>
      <c r="I389" s="65" t="s">
        <v>107</v>
      </c>
      <c r="J389" s="66"/>
    </row>
    <row r="390" spans="1:21" ht="12.75" customHeight="1" x14ac:dyDescent="0.3">
      <c r="A390" s="1"/>
      <c r="B390" s="70"/>
      <c r="C390" s="113" t="str">
        <f>C389</f>
        <v>Domestic (including Regional) Airlines</v>
      </c>
      <c r="D390" s="113" t="str">
        <f>D389</f>
        <v>International Airlines</v>
      </c>
      <c r="E390" s="70"/>
      <c r="F390" s="70"/>
      <c r="G390" s="70"/>
      <c r="H390" s="70"/>
      <c r="I390" s="70"/>
      <c r="J390" s="66"/>
      <c r="L390" s="67"/>
      <c r="M390" s="68"/>
      <c r="N390" s="69"/>
      <c r="O390" s="68"/>
      <c r="P390" s="68"/>
      <c r="Q390" s="69"/>
    </row>
    <row r="391" spans="1:21" x14ac:dyDescent="0.25">
      <c r="A391" s="1"/>
      <c r="B391" s="46">
        <v>1985</v>
      </c>
      <c r="C391" s="71">
        <f>IF(ISNA(VLOOKUP(CONCATENATE($B$386, $B391), 'Airport Passengers'!$A$8:$M$3879, 7, FALSE)), "", VLOOKUP(CONCATENATE($B$386, $B391), 'Airport Passengers'!$A$8:$M$3879, 7, FALSE))</f>
        <v>493997</v>
      </c>
      <c r="D391" s="71">
        <f>IF(ISNA(VLOOKUP(CONCATENATE($B$386, $B391), 'Airport Passengers'!$A$8:$M$3879, 10, FALSE)), "", VLOOKUP(CONCATENATE($B$386, $B391), 'Airport Passengers'!$A$8:$M$3879, 10, FALSE))</f>
        <v>15306</v>
      </c>
      <c r="E391" s="67">
        <f>IF(ISNA(VLOOKUP(CONCATENATE($B$386, $B391), 'Airport Passengers'!$A$8:$M$3879, 13, FALSE)), "", VLOOKUP(CONCATENATE($B$386, $B391), 'Airport Passengers'!$A$8:$M$3879, 13, FALSE))</f>
        <v>509303</v>
      </c>
      <c r="F391" s="67"/>
      <c r="G391" s="67"/>
      <c r="H391" s="67"/>
      <c r="I391" s="68" t="str">
        <f>IF(AND(ISNUMBER(E389),ISNUMBER(E391)), IF(OR(E389=0, E391=0), "--", (E391-E389)/E389), " ")</f>
        <v xml:space="preserve"> </v>
      </c>
      <c r="J391" s="68"/>
      <c r="L391" s="67"/>
      <c r="M391" s="68"/>
      <c r="N391" s="69"/>
      <c r="O391" s="68"/>
      <c r="P391" s="68"/>
      <c r="Q391" s="69"/>
    </row>
    <row r="392" spans="1:21" x14ac:dyDescent="0.25">
      <c r="A392" s="1"/>
      <c r="B392" s="46">
        <v>1986</v>
      </c>
      <c r="C392" s="71">
        <f>IF(ISNA(VLOOKUP(CONCATENATE($B$386, $B392), 'Airport Passengers'!$A$8:$M$3879, 7, FALSE)), "", VLOOKUP(CONCATENATE($B$386, $B392), 'Airport Passengers'!$A$8:$M$3879, 7, FALSE))</f>
        <v>481281</v>
      </c>
      <c r="D392" s="71">
        <f>IF(ISNA(VLOOKUP(CONCATENATE($B$386, $B392), 'Airport Passengers'!$A$8:$M$3879, 10, FALSE)), "", VLOOKUP(CONCATENATE($B$386, $B392), 'Airport Passengers'!$A$8:$M$3879, 10, FALSE))</f>
        <v>14144</v>
      </c>
      <c r="E392" s="67">
        <f>IF(ISNA(VLOOKUP(CONCATENATE($B$386, $B392), 'Airport Passengers'!$A$8:$M$3879, 13, FALSE)), "", VLOOKUP(CONCATENATE($B$386, $B392), 'Airport Passengers'!$A$8:$M$3879, 13, FALSE))</f>
        <v>495425</v>
      </c>
      <c r="F392" s="67"/>
      <c r="G392" s="68">
        <f t="shared" ref="G392:G393" si="88">IF(AND(ISNUMBER(C391),ISNUMBER(C392)), IF(OR(C391=0, C392=0), "..", (C392-C391)/C391), " ")</f>
        <v>-2.5741047010406946E-2</v>
      </c>
      <c r="H392" s="68">
        <f t="shared" ref="H392:H393" si="89">IF(AND(ISNUMBER(D391),ISNUMBER(D392)), IF(OR(D391=0, D392=0), "..", (D392-D391)/D391), " ")</f>
        <v>-7.5917940676858753E-2</v>
      </c>
      <c r="I392" s="68">
        <f>IF(AND(ISNUMBER(E391),ISNUMBER(E392)), IF(OR(E391=0, E392=0), "..", (E392-E391)/E391), " ")</f>
        <v>-2.7249005012733089E-2</v>
      </c>
      <c r="J392" s="52"/>
      <c r="L392" s="67"/>
      <c r="M392" s="68"/>
      <c r="N392" s="69"/>
      <c r="O392" s="68"/>
      <c r="P392" s="68"/>
      <c r="Q392" s="69"/>
    </row>
    <row r="393" spans="1:21" x14ac:dyDescent="0.25">
      <c r="A393" s="1"/>
      <c r="B393" s="46">
        <v>1987</v>
      </c>
      <c r="C393" s="71">
        <f>IF(ISNA(VLOOKUP(CONCATENATE($B$386, $B393), 'Airport Passengers'!$A$8:$M$3879, 7, FALSE)), "", VLOOKUP(CONCATENATE($B$386, $B393), 'Airport Passengers'!$A$8:$M$3879, 7, FALSE))</f>
        <v>504775</v>
      </c>
      <c r="D393" s="71">
        <f>IF(ISNA(VLOOKUP(CONCATENATE($B$386, $B393), 'Airport Passengers'!$A$8:$M$3879, 10, FALSE)), "", VLOOKUP(CONCATENATE($B$386, $B393), 'Airport Passengers'!$A$8:$M$3879, 10, FALSE))</f>
        <v>17422</v>
      </c>
      <c r="E393" s="67">
        <f>IF(ISNA(VLOOKUP(CONCATENATE($B$386, $B393), 'Airport Passengers'!$A$8:$M$3879, 13, FALSE)), "", VLOOKUP(CONCATENATE($B$386, $B393), 'Airport Passengers'!$A$8:$M$3879, 13, FALSE))</f>
        <v>522197</v>
      </c>
      <c r="F393" s="67"/>
      <c r="G393" s="68">
        <f t="shared" si="88"/>
        <v>4.8815556816080422E-2</v>
      </c>
      <c r="H393" s="68">
        <f t="shared" si="89"/>
        <v>0.23175904977375567</v>
      </c>
      <c r="I393" s="68">
        <f t="shared" ref="I393:I394" si="90">IF(AND(ISNUMBER(E392),ISNUMBER(E393)), IF(OR(E392=0, E393=0), "..", (E393-E392)/E392), " ")</f>
        <v>5.4038451834283699E-2</v>
      </c>
      <c r="J393" s="52"/>
      <c r="L393" s="67"/>
      <c r="M393" s="68"/>
      <c r="N393" s="69"/>
      <c r="O393" s="68"/>
      <c r="P393" s="68"/>
      <c r="Q393" s="69"/>
    </row>
    <row r="394" spans="1:21" x14ac:dyDescent="0.25">
      <c r="A394" s="1"/>
      <c r="B394" s="46">
        <v>1988</v>
      </c>
      <c r="C394" s="71">
        <f>IF(ISNA(VLOOKUP(CONCATENATE($B$386, $B394), 'Airport Passengers'!$A$8:$M$3879, 7, FALSE)), "", VLOOKUP(CONCATENATE($B$386, $B394), 'Airport Passengers'!$A$8:$M$3879, 7, FALSE))</f>
        <v>529813</v>
      </c>
      <c r="D394" s="71">
        <f>IF(ISNA(VLOOKUP(CONCATENATE($B$386, $B394), 'Airport Passengers'!$A$8:$M$3879, 10, FALSE)), "", VLOOKUP(CONCATENATE($B$386, $B394), 'Airport Passengers'!$A$8:$M$3879, 10, FALSE))</f>
        <v>15363</v>
      </c>
      <c r="E394" s="67">
        <f>IF(ISNA(VLOOKUP(CONCATENATE($B$386, $B394), 'Airport Passengers'!$A$8:$M$3879, 13, FALSE)), "", VLOOKUP(CONCATENATE($B$386, $B394), 'Airport Passengers'!$A$8:$M$3879, 13, FALSE))</f>
        <v>545176</v>
      </c>
      <c r="F394" s="67"/>
      <c r="G394" s="68">
        <f t="shared" ref="G394:G431" si="91">IF(AND(ISNUMBER(C393),ISNUMBER(C394)), IF(OR(C393=0, C394=0), "..", (C394-C393)/C393), " ")</f>
        <v>4.9602298053588234E-2</v>
      </c>
      <c r="H394" s="68">
        <f t="shared" ref="H394:H431" si="92">IF(AND(ISNUMBER(D393),ISNUMBER(D394)), IF(OR(D393=0, D394=0), "..", (D394-D393)/D393), " ")</f>
        <v>-0.11818390540695672</v>
      </c>
      <c r="I394" s="68">
        <f t="shared" si="90"/>
        <v>4.4004465747601001E-2</v>
      </c>
      <c r="J394" s="52"/>
      <c r="L394" s="67"/>
      <c r="M394" s="68"/>
      <c r="N394" s="69"/>
      <c r="O394" s="68"/>
      <c r="P394" s="68"/>
      <c r="Q394" s="69"/>
    </row>
    <row r="395" spans="1:21" x14ac:dyDescent="0.25">
      <c r="A395" s="1"/>
      <c r="B395" s="46">
        <v>1989</v>
      </c>
      <c r="C395" s="71">
        <f>IF(ISNA(VLOOKUP(CONCATENATE($B$386, $B395), 'Airport Passengers'!$A$8:$M$3879, 7, FALSE)), "", VLOOKUP(CONCATENATE($B$386, $B395), 'Airport Passengers'!$A$8:$M$3879, 7, FALSE))</f>
        <v>444367</v>
      </c>
      <c r="D395" s="71">
        <f>IF(ISNA(VLOOKUP(CONCATENATE($B$386, $B395), 'Airport Passengers'!$A$8:$M$3879, 10, FALSE)), "", VLOOKUP(CONCATENATE($B$386, $B395), 'Airport Passengers'!$A$8:$M$3879, 10, FALSE))</f>
        <v>15735</v>
      </c>
      <c r="E395" s="67">
        <f>IF(ISNA(VLOOKUP(CONCATENATE($B$386, $B395), 'Airport Passengers'!$A$8:$M$3879, 13, FALSE)), "", VLOOKUP(CONCATENATE($B$386, $B395), 'Airport Passengers'!$A$8:$M$3879, 13, FALSE))</f>
        <v>460102</v>
      </c>
      <c r="F395" s="67"/>
      <c r="G395" s="68">
        <f t="shared" si="91"/>
        <v>-0.16127577088519912</v>
      </c>
      <c r="H395" s="68">
        <f t="shared" si="92"/>
        <v>2.4214020699082212E-2</v>
      </c>
      <c r="I395" s="68">
        <f t="shared" ref="I395:I431" si="93">IF(AND(ISNUMBER(E394),ISNUMBER(E395)), IF(OR(E394=0, E395=0), "..", (E395-E394)/E394), " ")</f>
        <v>-0.15604868886377976</v>
      </c>
      <c r="J395" s="52"/>
      <c r="L395" s="67"/>
      <c r="M395" s="68"/>
      <c r="N395" s="69"/>
      <c r="O395" s="68"/>
      <c r="P395" s="68"/>
      <c r="Q395" s="69"/>
    </row>
    <row r="396" spans="1:21" x14ac:dyDescent="0.25">
      <c r="A396" s="1"/>
      <c r="B396" s="46">
        <v>1990</v>
      </c>
      <c r="C396" s="71">
        <f>IF(ISNA(VLOOKUP(CONCATENATE($B$386, $B396), 'Airport Passengers'!$A$8:$M$3879, 7, FALSE)), "", VLOOKUP(CONCATENATE($B$386, $B396), 'Airport Passengers'!$A$8:$M$3879, 7, FALSE))</f>
        <v>536077</v>
      </c>
      <c r="D396" s="71">
        <f>IF(ISNA(VLOOKUP(CONCATENATE($B$386, $B396), 'Airport Passengers'!$A$8:$M$3879, 10, FALSE)), "", VLOOKUP(CONCATENATE($B$386, $B396), 'Airport Passengers'!$A$8:$M$3879, 10, FALSE))</f>
        <v>17095</v>
      </c>
      <c r="E396" s="67">
        <f>IF(ISNA(VLOOKUP(CONCATENATE($B$386, $B396), 'Airport Passengers'!$A$8:$M$3879, 13, FALSE)), "", VLOOKUP(CONCATENATE($B$386, $B396), 'Airport Passengers'!$A$8:$M$3879, 13, FALSE))</f>
        <v>553172</v>
      </c>
      <c r="F396" s="67"/>
      <c r="G396" s="68">
        <f t="shared" si="91"/>
        <v>0.20638346231830895</v>
      </c>
      <c r="H396" s="68">
        <f t="shared" si="92"/>
        <v>8.6431522084524939E-2</v>
      </c>
      <c r="I396" s="68">
        <f t="shared" si="93"/>
        <v>0.20228123329174835</v>
      </c>
      <c r="J396" s="52"/>
      <c r="L396" s="67"/>
      <c r="M396" s="68"/>
      <c r="N396" s="69"/>
      <c r="O396" s="68"/>
      <c r="P396" s="68"/>
      <c r="Q396" s="69"/>
    </row>
    <row r="397" spans="1:21" x14ac:dyDescent="0.25">
      <c r="A397" s="1"/>
      <c r="B397" s="46">
        <v>1991</v>
      </c>
      <c r="C397" s="71">
        <f>IF(ISNA(VLOOKUP(CONCATENATE($B$386, $B397), 'Airport Passengers'!$A$8:$M$3879, 7, FALSE)), "", VLOOKUP(CONCATENATE($B$386, $B397), 'Airport Passengers'!$A$8:$M$3879, 7, FALSE))</f>
        <v>631437</v>
      </c>
      <c r="D397" s="71">
        <f>IF(ISNA(VLOOKUP(CONCATENATE($B$386, $B397), 'Airport Passengers'!$A$8:$M$3879, 10, FALSE)), "", VLOOKUP(CONCATENATE($B$386, $B397), 'Airport Passengers'!$A$8:$M$3879, 10, FALSE))</f>
        <v>11765</v>
      </c>
      <c r="E397" s="67">
        <f>IF(ISNA(VLOOKUP(CONCATENATE($B$386, $B397), 'Airport Passengers'!$A$8:$M$3879, 13, FALSE)), "", VLOOKUP(CONCATENATE($B$386, $B397), 'Airport Passengers'!$A$8:$M$3879, 13, FALSE))</f>
        <v>643202</v>
      </c>
      <c r="F397" s="67"/>
      <c r="G397" s="68">
        <f t="shared" si="91"/>
        <v>0.17788489340150762</v>
      </c>
      <c r="H397" s="68">
        <f t="shared" si="92"/>
        <v>-0.31178707224334601</v>
      </c>
      <c r="I397" s="68">
        <f t="shared" si="93"/>
        <v>0.16275227234928738</v>
      </c>
      <c r="J397" s="52"/>
      <c r="L397" s="67"/>
      <c r="M397" s="68"/>
      <c r="N397" s="69"/>
      <c r="O397" s="68"/>
      <c r="P397" s="68"/>
      <c r="Q397" s="69"/>
    </row>
    <row r="398" spans="1:21" x14ac:dyDescent="0.25">
      <c r="A398" s="1"/>
      <c r="B398" s="46">
        <v>1992</v>
      </c>
      <c r="C398" s="71">
        <f>IF(ISNA(VLOOKUP(CONCATENATE($B$386, $B398), 'Airport Passengers'!$A$8:$M$3879, 7, FALSE)), "", VLOOKUP(CONCATENATE($B$386, $B398), 'Airport Passengers'!$A$8:$M$3879, 7, FALSE))</f>
        <v>674416</v>
      </c>
      <c r="D398" s="71">
        <f>IF(ISNA(VLOOKUP(CONCATENATE($B$386, $B398), 'Airport Passengers'!$A$8:$M$3879, 10, FALSE)), "", VLOOKUP(CONCATENATE($B$386, $B398), 'Airport Passengers'!$A$8:$M$3879, 10, FALSE))</f>
        <v>8659</v>
      </c>
      <c r="E398" s="67">
        <f>IF(ISNA(VLOOKUP(CONCATENATE($B$386, $B398), 'Airport Passengers'!$A$8:$M$3879, 13, FALSE)), "", VLOOKUP(CONCATENATE($B$386, $B398), 'Airport Passengers'!$A$8:$M$3879, 13, FALSE))</f>
        <v>683075</v>
      </c>
      <c r="F398" s="67"/>
      <c r="G398" s="68">
        <f t="shared" si="91"/>
        <v>6.8065381027719307E-2</v>
      </c>
      <c r="H398" s="68">
        <f t="shared" si="92"/>
        <v>-0.2640033999150021</v>
      </c>
      <c r="I398" s="68">
        <f t="shared" si="93"/>
        <v>6.1991411718247146E-2</v>
      </c>
      <c r="J398" s="52"/>
      <c r="L398" s="67"/>
      <c r="M398" s="68"/>
      <c r="N398" s="69"/>
      <c r="O398" s="68"/>
      <c r="P398" s="68"/>
      <c r="Q398" s="69"/>
    </row>
    <row r="399" spans="1:21" x14ac:dyDescent="0.25">
      <c r="A399" s="1"/>
      <c r="B399" s="46">
        <v>1993</v>
      </c>
      <c r="C399" s="71">
        <f>IF(ISNA(VLOOKUP(CONCATENATE($B$386, $B399), 'Airport Passengers'!$A$8:$M$3879, 7, FALSE)), "", VLOOKUP(CONCATENATE($B$386, $B399), 'Airport Passengers'!$A$8:$M$3879, 7, FALSE))</f>
        <v>717083</v>
      </c>
      <c r="D399" s="71">
        <f>IF(ISNA(VLOOKUP(CONCATENATE($B$386, $B399), 'Airport Passengers'!$A$8:$M$3879, 10, FALSE)), "", VLOOKUP(CONCATENATE($B$386, $B399), 'Airport Passengers'!$A$8:$M$3879, 10, FALSE))</f>
        <v>8867</v>
      </c>
      <c r="E399" s="67">
        <f>IF(ISNA(VLOOKUP(CONCATENATE($B$386, $B399), 'Airport Passengers'!$A$8:$M$3879, 13, FALSE)), "", VLOOKUP(CONCATENATE($B$386, $B399), 'Airport Passengers'!$A$8:$M$3879, 13, FALSE))</f>
        <v>725950</v>
      </c>
      <c r="F399" s="67"/>
      <c r="G399" s="68">
        <f t="shared" si="91"/>
        <v>6.3265106403169555E-2</v>
      </c>
      <c r="H399" s="68">
        <f t="shared" si="92"/>
        <v>2.4021249566924589E-2</v>
      </c>
      <c r="I399" s="68">
        <f t="shared" si="93"/>
        <v>6.2767631665629695E-2</v>
      </c>
      <c r="J399" s="52"/>
      <c r="L399" s="67"/>
      <c r="M399" s="68"/>
      <c r="N399" s="69"/>
      <c r="O399" s="68"/>
      <c r="P399" s="68"/>
      <c r="Q399" s="69"/>
    </row>
    <row r="400" spans="1:21" x14ac:dyDescent="0.25">
      <c r="A400" s="1"/>
      <c r="B400" s="46">
        <v>1994</v>
      </c>
      <c r="C400" s="71">
        <f>IF(ISNA(VLOOKUP(CONCATENATE($B$386, $B400), 'Airport Passengers'!$A$8:$M$3879, 7, FALSE)), "", VLOOKUP(CONCATENATE($B$386, $B400), 'Airport Passengers'!$A$8:$M$3879, 7, FALSE))</f>
        <v>770259</v>
      </c>
      <c r="D400" s="71">
        <f>IF(ISNA(VLOOKUP(CONCATENATE($B$386, $B400), 'Airport Passengers'!$A$8:$M$3879, 10, FALSE)), "", VLOOKUP(CONCATENATE($B$386, $B400), 'Airport Passengers'!$A$8:$M$3879, 10, FALSE))</f>
        <v>7976</v>
      </c>
      <c r="E400" s="67">
        <f>IF(ISNA(VLOOKUP(CONCATENATE($B$386, $B400), 'Airport Passengers'!$A$8:$M$3879, 13, FALSE)), "", VLOOKUP(CONCATENATE($B$386, $B400), 'Airport Passengers'!$A$8:$M$3879, 13, FALSE))</f>
        <v>778235</v>
      </c>
      <c r="F400" s="67"/>
      <c r="G400" s="68">
        <f t="shared" si="91"/>
        <v>7.415599031074506E-2</v>
      </c>
      <c r="H400" s="68">
        <f t="shared" si="92"/>
        <v>-0.10048494417503101</v>
      </c>
      <c r="I400" s="68">
        <f t="shared" si="93"/>
        <v>7.2022866588608028E-2</v>
      </c>
      <c r="J400" s="52"/>
      <c r="L400" s="67"/>
      <c r="M400" s="68"/>
      <c r="N400" s="69"/>
      <c r="O400" s="68"/>
      <c r="P400" s="68"/>
      <c r="Q400" s="69"/>
    </row>
    <row r="401" spans="1:17" x14ac:dyDescent="0.25">
      <c r="A401" s="1"/>
      <c r="B401" s="46">
        <v>1995</v>
      </c>
      <c r="C401" s="71">
        <f>IF(ISNA(VLOOKUP(CONCATENATE($B$386, $B401), 'Airport Passengers'!$A$8:$M$3879, 7, FALSE)), "", VLOOKUP(CONCATENATE($B$386, $B401), 'Airport Passengers'!$A$8:$M$3879, 7, FALSE))</f>
        <v>828986</v>
      </c>
      <c r="D401" s="71">
        <f>IF(ISNA(VLOOKUP(CONCATENATE($B$386, $B401), 'Airport Passengers'!$A$8:$M$3879, 10, FALSE)), "", VLOOKUP(CONCATENATE($B$386, $B401), 'Airport Passengers'!$A$8:$M$3879, 10, FALSE))</f>
        <v>7362</v>
      </c>
      <c r="E401" s="67">
        <f>IF(ISNA(VLOOKUP(CONCATENATE($B$386, $B401), 'Airport Passengers'!$A$8:$M$3879, 13, FALSE)), "", VLOOKUP(CONCATENATE($B$386, $B401), 'Airport Passengers'!$A$8:$M$3879, 13, FALSE))</f>
        <v>836348</v>
      </c>
      <c r="F401" s="67"/>
      <c r="G401" s="68">
        <f t="shared" si="91"/>
        <v>7.6243185733629856E-2</v>
      </c>
      <c r="H401" s="68">
        <f t="shared" si="92"/>
        <v>-7.6980942828485457E-2</v>
      </c>
      <c r="I401" s="68">
        <f t="shared" si="93"/>
        <v>7.4672817336665656E-2</v>
      </c>
      <c r="J401" s="52"/>
      <c r="L401" s="67"/>
      <c r="M401" s="68"/>
      <c r="N401" s="69"/>
      <c r="O401" s="68"/>
      <c r="P401" s="68"/>
      <c r="Q401" s="69"/>
    </row>
    <row r="402" spans="1:17" x14ac:dyDescent="0.25">
      <c r="A402" s="1"/>
      <c r="B402" s="46">
        <v>1996</v>
      </c>
      <c r="C402" s="71">
        <f>IF(ISNA(VLOOKUP(CONCATENATE($B$386, $B402), 'Airport Passengers'!$A$8:$M$3879, 7, FALSE)), "", VLOOKUP(CONCATENATE($B$386, $B402), 'Airport Passengers'!$A$8:$M$3879, 7, FALSE))</f>
        <v>852506</v>
      </c>
      <c r="D402" s="71">
        <f>IF(ISNA(VLOOKUP(CONCATENATE($B$386, $B402), 'Airport Passengers'!$A$8:$M$3879, 10, FALSE)), "", VLOOKUP(CONCATENATE($B$386, $B402), 'Airport Passengers'!$A$8:$M$3879, 10, FALSE))</f>
        <v>5103</v>
      </c>
      <c r="E402" s="67">
        <f>IF(ISNA(VLOOKUP(CONCATENATE($B$386, $B402), 'Airport Passengers'!$A$8:$M$3879, 13, FALSE)), "", VLOOKUP(CONCATENATE($B$386, $B402), 'Airport Passengers'!$A$8:$M$3879, 13, FALSE))</f>
        <v>857609</v>
      </c>
      <c r="F402" s="67"/>
      <c r="G402" s="68">
        <f t="shared" si="91"/>
        <v>2.8372011107545846E-2</v>
      </c>
      <c r="H402" s="68">
        <f t="shared" si="92"/>
        <v>-0.30684596577017115</v>
      </c>
      <c r="I402" s="68">
        <f t="shared" si="93"/>
        <v>2.5421236136153848E-2</v>
      </c>
      <c r="J402" s="52"/>
      <c r="L402" s="67"/>
      <c r="M402" s="68"/>
      <c r="N402" s="69"/>
      <c r="O402" s="68"/>
      <c r="P402" s="68"/>
      <c r="Q402" s="69"/>
    </row>
    <row r="403" spans="1:17" x14ac:dyDescent="0.25">
      <c r="A403" s="1"/>
      <c r="B403" s="46">
        <v>1997</v>
      </c>
      <c r="C403" s="71">
        <f>IF(ISNA(VLOOKUP(CONCATENATE($B$386, $B403), 'Airport Passengers'!$A$8:$M$3879, 7, FALSE)), "", VLOOKUP(CONCATENATE($B$386, $B403), 'Airport Passengers'!$A$8:$M$3879, 7, FALSE))</f>
        <v>832207</v>
      </c>
      <c r="D403" s="71">
        <f>IF(ISNA(VLOOKUP(CONCATENATE($B$386, $B403), 'Airport Passengers'!$A$8:$M$3879, 10, FALSE)), "", VLOOKUP(CONCATENATE($B$386, $B403), 'Airport Passengers'!$A$8:$M$3879, 10, FALSE))</f>
        <v>3689</v>
      </c>
      <c r="E403" s="67">
        <f>IF(ISNA(VLOOKUP(CONCATENATE($B$386, $B403), 'Airport Passengers'!$A$8:$M$3879, 13, FALSE)), "", VLOOKUP(CONCATENATE($B$386, $B403), 'Airport Passengers'!$A$8:$M$3879, 13, FALSE))</f>
        <v>835896</v>
      </c>
      <c r="F403" s="67"/>
      <c r="G403" s="68">
        <f t="shared" si="91"/>
        <v>-2.3810976110432067E-2</v>
      </c>
      <c r="H403" s="68">
        <f t="shared" si="92"/>
        <v>-0.27709190672153633</v>
      </c>
      <c r="I403" s="68">
        <f t="shared" si="93"/>
        <v>-2.5318064525908662E-2</v>
      </c>
      <c r="J403" s="52"/>
      <c r="L403" s="67"/>
      <c r="M403" s="68"/>
      <c r="N403" s="69"/>
      <c r="O403" s="68"/>
      <c r="P403" s="68"/>
      <c r="Q403" s="69"/>
    </row>
    <row r="404" spans="1:17" x14ac:dyDescent="0.25">
      <c r="A404" s="1"/>
      <c r="B404" s="46">
        <v>1998</v>
      </c>
      <c r="C404" s="71">
        <f>IF(ISNA(VLOOKUP(CONCATENATE($B$386, $B404), 'Airport Passengers'!$A$8:$M$3879, 7, FALSE)), "", VLOOKUP(CONCATENATE($B$386, $B404), 'Airport Passengers'!$A$8:$M$3879, 7, FALSE))</f>
        <v>855934</v>
      </c>
      <c r="D404" s="71">
        <f>IF(ISNA(VLOOKUP(CONCATENATE($B$386, $B404), 'Airport Passengers'!$A$8:$M$3879, 10, FALSE)), "", VLOOKUP(CONCATENATE($B$386, $B404), 'Airport Passengers'!$A$8:$M$3879, 10, FALSE))</f>
        <v>2690</v>
      </c>
      <c r="E404" s="67">
        <f>IF(ISNA(VLOOKUP(CONCATENATE($B$386, $B404), 'Airport Passengers'!$A$8:$M$3879, 13, FALSE)), "", VLOOKUP(CONCATENATE($B$386, $B404), 'Airport Passengers'!$A$8:$M$3879, 13, FALSE))</f>
        <v>858624</v>
      </c>
      <c r="F404" s="67"/>
      <c r="G404" s="68">
        <f t="shared" si="91"/>
        <v>2.851093538025996E-2</v>
      </c>
      <c r="H404" s="68">
        <f t="shared" si="92"/>
        <v>-0.27080509623204119</v>
      </c>
      <c r="I404" s="68">
        <f t="shared" si="93"/>
        <v>2.7189985357030062E-2</v>
      </c>
      <c r="J404" s="52"/>
      <c r="L404" s="67"/>
      <c r="M404" s="68"/>
      <c r="N404" s="69"/>
      <c r="O404" s="68"/>
      <c r="P404" s="68"/>
      <c r="Q404" s="69"/>
    </row>
    <row r="405" spans="1:17" x14ac:dyDescent="0.25">
      <c r="A405" s="1"/>
      <c r="B405" s="46">
        <v>1999</v>
      </c>
      <c r="C405" s="71">
        <f>IF(ISNA(VLOOKUP(CONCATENATE($B$386, $B405), 'Airport Passengers'!$A$8:$M$3879, 7, FALSE)), "", VLOOKUP(CONCATENATE($B$386, $B405), 'Airport Passengers'!$A$8:$M$3879, 7, FALSE))</f>
        <v>877992</v>
      </c>
      <c r="D405" s="71">
        <f>IF(ISNA(VLOOKUP(CONCATENATE($B$386, $B405), 'Airport Passengers'!$A$8:$M$3879, 10, FALSE)), "", VLOOKUP(CONCATENATE($B$386, $B405), 'Airport Passengers'!$A$8:$M$3879, 10, FALSE))</f>
        <v>0</v>
      </c>
      <c r="E405" s="67">
        <f>IF(ISNA(VLOOKUP(CONCATENATE($B$386, $B405), 'Airport Passengers'!$A$8:$M$3879, 13, FALSE)), "", VLOOKUP(CONCATENATE($B$386, $B405), 'Airport Passengers'!$A$8:$M$3879, 13, FALSE))</f>
        <v>877992</v>
      </c>
      <c r="F405" s="67"/>
      <c r="G405" s="68">
        <f t="shared" si="91"/>
        <v>2.5770678580357833E-2</v>
      </c>
      <c r="H405" s="68" t="str">
        <f t="shared" si="92"/>
        <v>..</v>
      </c>
      <c r="I405" s="68">
        <f t="shared" si="93"/>
        <v>2.2557021466905188E-2</v>
      </c>
      <c r="J405" s="52"/>
      <c r="L405" s="67"/>
      <c r="M405" s="68"/>
      <c r="N405" s="69"/>
      <c r="O405" s="68"/>
      <c r="P405" s="68"/>
      <c r="Q405" s="69"/>
    </row>
    <row r="406" spans="1:17" x14ac:dyDescent="0.25">
      <c r="A406" s="1"/>
      <c r="B406" s="46">
        <v>2000</v>
      </c>
      <c r="C406" s="71">
        <f>IF(ISNA(VLOOKUP(CONCATENATE($B$386, $B406), 'Airport Passengers'!$A$8:$M$3879, 7, FALSE)), "", VLOOKUP(CONCATENATE($B$386, $B406), 'Airport Passengers'!$A$8:$M$3879, 7, FALSE))</f>
        <v>927957</v>
      </c>
      <c r="D406" s="71">
        <f>IF(ISNA(VLOOKUP(CONCATENATE($B$386, $B406), 'Airport Passengers'!$A$8:$M$3879, 10, FALSE)), "", VLOOKUP(CONCATENATE($B$386, $B406), 'Airport Passengers'!$A$8:$M$3879, 10, FALSE))</f>
        <v>0</v>
      </c>
      <c r="E406" s="67">
        <f>IF(ISNA(VLOOKUP(CONCATENATE($B$386, $B406), 'Airport Passengers'!$A$8:$M$3879, 13, FALSE)), "", VLOOKUP(CONCATENATE($B$386, $B406), 'Airport Passengers'!$A$8:$M$3879, 13, FALSE))</f>
        <v>927957</v>
      </c>
      <c r="F406" s="67"/>
      <c r="G406" s="68">
        <f t="shared" si="91"/>
        <v>5.690826340103327E-2</v>
      </c>
      <c r="H406" s="68" t="str">
        <f t="shared" si="92"/>
        <v>..</v>
      </c>
      <c r="I406" s="68">
        <f t="shared" si="93"/>
        <v>5.690826340103327E-2</v>
      </c>
      <c r="J406" s="52"/>
      <c r="L406" s="67"/>
      <c r="M406" s="68"/>
      <c r="N406" s="69"/>
      <c r="O406" s="68"/>
      <c r="P406" s="68"/>
      <c r="Q406" s="69"/>
    </row>
    <row r="407" spans="1:17" x14ac:dyDescent="0.25">
      <c r="A407" s="1"/>
      <c r="B407" s="46">
        <v>2001</v>
      </c>
      <c r="C407" s="71">
        <f>IF(ISNA(VLOOKUP(CONCATENATE($B$386, $B407), 'Airport Passengers'!$A$8:$M$3879, 7, FALSE)), "", VLOOKUP(CONCATENATE($B$386, $B407), 'Airport Passengers'!$A$8:$M$3879, 7, FALSE))</f>
        <v>996179</v>
      </c>
      <c r="D407" s="71">
        <f>IF(ISNA(VLOOKUP(CONCATENATE($B$386, $B407), 'Airport Passengers'!$A$8:$M$3879, 10, FALSE)), "", VLOOKUP(CONCATENATE($B$386, $B407), 'Airport Passengers'!$A$8:$M$3879, 10, FALSE))</f>
        <v>0</v>
      </c>
      <c r="E407" s="67">
        <f>IF(ISNA(VLOOKUP(CONCATENATE($B$386, $B407), 'Airport Passengers'!$A$8:$M$3879, 13, FALSE)), "", VLOOKUP(CONCATENATE($B$386, $B407), 'Airport Passengers'!$A$8:$M$3879, 13, FALSE))</f>
        <v>996179</v>
      </c>
      <c r="F407" s="67"/>
      <c r="G407" s="68">
        <f t="shared" si="91"/>
        <v>7.3518492774988495E-2</v>
      </c>
      <c r="H407" s="68" t="str">
        <f t="shared" si="92"/>
        <v>..</v>
      </c>
      <c r="I407" s="68">
        <f t="shared" si="93"/>
        <v>7.3518492774988495E-2</v>
      </c>
      <c r="J407" s="52"/>
      <c r="L407" s="67"/>
      <c r="M407" s="68"/>
      <c r="N407" s="69"/>
      <c r="O407" s="68"/>
      <c r="P407" s="68"/>
      <c r="Q407" s="69"/>
    </row>
    <row r="408" spans="1:17" x14ac:dyDescent="0.25">
      <c r="A408" s="2"/>
      <c r="B408" s="46">
        <v>2002</v>
      </c>
      <c r="C408" s="71">
        <f>IF(ISNA(VLOOKUP(CONCATENATE($B$386, $B408), 'Airport Passengers'!$A$8:$M$3879, 7, FALSE)), "", VLOOKUP(CONCATENATE($B$386, $B408), 'Airport Passengers'!$A$8:$M$3879, 7, FALSE))</f>
        <v>947682</v>
      </c>
      <c r="D408" s="71">
        <f>IF(ISNA(VLOOKUP(CONCATENATE($B$386, $B408), 'Airport Passengers'!$A$8:$M$3879, 10, FALSE)), "", VLOOKUP(CONCATENATE($B$386, $B408), 'Airport Passengers'!$A$8:$M$3879, 10, FALSE))</f>
        <v>0</v>
      </c>
      <c r="E408" s="67">
        <f>IF(ISNA(VLOOKUP(CONCATENATE($B$386, $B408), 'Airport Passengers'!$A$8:$M$3879, 13, FALSE)), "", VLOOKUP(CONCATENATE($B$386, $B408), 'Airport Passengers'!$A$8:$M$3879, 13, FALSE))</f>
        <v>947682</v>
      </c>
      <c r="F408" s="67"/>
      <c r="G408" s="68">
        <f t="shared" si="91"/>
        <v>-4.8683017811056044E-2</v>
      </c>
      <c r="H408" s="68" t="str">
        <f t="shared" si="92"/>
        <v>..</v>
      </c>
      <c r="I408" s="68">
        <f t="shared" si="93"/>
        <v>-4.8683017811056044E-2</v>
      </c>
      <c r="J408" s="52"/>
      <c r="L408" s="67"/>
      <c r="M408" s="68"/>
      <c r="N408" s="69"/>
      <c r="O408" s="68"/>
      <c r="P408" s="68"/>
      <c r="Q408" s="69"/>
    </row>
    <row r="409" spans="1:17" x14ac:dyDescent="0.25">
      <c r="A409" s="2"/>
      <c r="B409" s="46">
        <v>2003</v>
      </c>
      <c r="C409" s="71">
        <f>IF(ISNA(VLOOKUP(CONCATENATE($B$386, $B409), 'Airport Passengers'!$A$8:$M$3879, 7, FALSE)), "", VLOOKUP(CONCATENATE($B$386, $B409), 'Airport Passengers'!$A$8:$M$3879, 7, FALSE))</f>
        <v>1101555</v>
      </c>
      <c r="D409" s="71">
        <f>IF(ISNA(VLOOKUP(CONCATENATE($B$386, $B409), 'Airport Passengers'!$A$8:$M$3879, 10, FALSE)), "", VLOOKUP(CONCATENATE($B$386, $B409), 'Airport Passengers'!$A$8:$M$3879, 10, FALSE))</f>
        <v>0</v>
      </c>
      <c r="E409" s="67">
        <f>IF(ISNA(VLOOKUP(CONCATENATE($B$386, $B409), 'Airport Passengers'!$A$8:$M$3879, 13, FALSE)), "", VLOOKUP(CONCATENATE($B$386, $B409), 'Airport Passengers'!$A$8:$M$3879, 13, FALSE))</f>
        <v>1101555</v>
      </c>
      <c r="F409" s="67"/>
      <c r="G409" s="68">
        <f t="shared" si="91"/>
        <v>0.16236775627267375</v>
      </c>
      <c r="H409" s="68" t="str">
        <f t="shared" si="92"/>
        <v>..</v>
      </c>
      <c r="I409" s="68">
        <f t="shared" si="93"/>
        <v>0.16236775627267375</v>
      </c>
      <c r="J409" s="52"/>
    </row>
    <row r="410" spans="1:17" x14ac:dyDescent="0.25">
      <c r="A410" s="2"/>
      <c r="B410" s="46">
        <v>2004</v>
      </c>
      <c r="C410" s="71">
        <f>IF(ISNA(VLOOKUP(CONCATENATE($B$386, $B410), 'Airport Passengers'!$A$8:$M$3879, 7, FALSE)), "", VLOOKUP(CONCATENATE($B$386, $B410), 'Airport Passengers'!$A$8:$M$3879, 7, FALSE))</f>
        <v>1380849</v>
      </c>
      <c r="D410" s="71">
        <f>IF(ISNA(VLOOKUP(CONCATENATE($B$386, $B410), 'Airport Passengers'!$A$8:$M$3879, 10, FALSE)), "", VLOOKUP(CONCATENATE($B$386, $B410), 'Airport Passengers'!$A$8:$M$3879, 10, FALSE))</f>
        <v>0</v>
      </c>
      <c r="E410" s="67">
        <f>IF(ISNA(VLOOKUP(CONCATENATE($B$386, $B410), 'Airport Passengers'!$A$8:$M$3879, 13, FALSE)), "", VLOOKUP(CONCATENATE($B$386, $B410), 'Airport Passengers'!$A$8:$M$3879, 13, FALSE))</f>
        <v>1380849</v>
      </c>
      <c r="F410" s="67"/>
      <c r="G410" s="68">
        <f t="shared" si="91"/>
        <v>0.253545215627</v>
      </c>
      <c r="H410" s="68" t="str">
        <f t="shared" si="92"/>
        <v>..</v>
      </c>
      <c r="I410" s="68">
        <f t="shared" si="93"/>
        <v>0.253545215627</v>
      </c>
      <c r="J410" s="52"/>
    </row>
    <row r="411" spans="1:17" x14ac:dyDescent="0.25">
      <c r="A411" s="2"/>
      <c r="B411" s="46">
        <v>2005</v>
      </c>
      <c r="C411" s="71">
        <f>IF(ISNA(VLOOKUP(CONCATENATE($B$386, $B411), 'Airport Passengers'!$A$8:$M$3879, 7, FALSE)), "", VLOOKUP(CONCATENATE($B$386, $B411), 'Airport Passengers'!$A$8:$M$3879, 7, FALSE))</f>
        <v>1600185</v>
      </c>
      <c r="D411" s="71">
        <f>IF(ISNA(VLOOKUP(CONCATENATE($B$386, $B411), 'Airport Passengers'!$A$8:$M$3879, 10, FALSE)), "", VLOOKUP(CONCATENATE($B$386, $B411), 'Airport Passengers'!$A$8:$M$3879, 10, FALSE))</f>
        <v>0</v>
      </c>
      <c r="E411" s="67">
        <f>IF(ISNA(VLOOKUP(CONCATENATE($B$386, $B411), 'Airport Passengers'!$A$8:$M$3879, 13, FALSE)), "", VLOOKUP(CONCATENATE($B$386, $B411), 'Airport Passengers'!$A$8:$M$3879, 13, FALSE))</f>
        <v>1600185</v>
      </c>
      <c r="F411" s="67"/>
      <c r="G411" s="68">
        <f t="shared" si="91"/>
        <v>0.15884140843785235</v>
      </c>
      <c r="H411" s="68" t="str">
        <f t="shared" si="92"/>
        <v>..</v>
      </c>
      <c r="I411" s="68">
        <f t="shared" si="93"/>
        <v>0.15884140843785235</v>
      </c>
      <c r="J411" s="52"/>
    </row>
    <row r="412" spans="1:17" x14ac:dyDescent="0.25">
      <c r="A412" s="2"/>
      <c r="B412" s="46">
        <v>2006</v>
      </c>
      <c r="C412" s="71">
        <f>IF(ISNA(VLOOKUP(CONCATENATE($B$386, $B412), 'Airport Passengers'!$A$8:$M$3879, 7, FALSE)), "", VLOOKUP(CONCATENATE($B$386, $B412), 'Airport Passengers'!$A$8:$M$3879, 7, FALSE))</f>
        <v>1617810</v>
      </c>
      <c r="D412" s="71">
        <f>IF(ISNA(VLOOKUP(CONCATENATE($B$386, $B412), 'Airport Passengers'!$A$8:$M$3879, 10, FALSE)), "", VLOOKUP(CONCATENATE($B$386, $B412), 'Airport Passengers'!$A$8:$M$3879, 10, FALSE))</f>
        <v>0</v>
      </c>
      <c r="E412" s="67">
        <f>IF(ISNA(VLOOKUP(CONCATENATE($B$386, $B412), 'Airport Passengers'!$A$8:$M$3879, 13, FALSE)), "", VLOOKUP(CONCATENATE($B$386, $B412), 'Airport Passengers'!$A$8:$M$3879, 13, FALSE))</f>
        <v>1617810</v>
      </c>
      <c r="F412" s="67"/>
      <c r="G412" s="68">
        <f t="shared" si="91"/>
        <v>1.1014351465611789E-2</v>
      </c>
      <c r="H412" s="68" t="str">
        <f t="shared" si="92"/>
        <v>..</v>
      </c>
      <c r="I412" s="68">
        <f t="shared" si="93"/>
        <v>1.1014351465611789E-2</v>
      </c>
      <c r="J412" s="52"/>
    </row>
    <row r="413" spans="1:17" x14ac:dyDescent="0.25">
      <c r="A413" s="2"/>
      <c r="B413" s="46">
        <v>2007</v>
      </c>
      <c r="C413" s="71">
        <f>IF(ISNA(VLOOKUP(CONCATENATE($B$386, $B413), 'Airport Passengers'!$A$8:$M$3879, 7, FALSE)), "", VLOOKUP(CONCATENATE($B$386, $B413), 'Airport Passengers'!$A$8:$M$3879, 7, FALSE))</f>
        <v>1663596</v>
      </c>
      <c r="D413" s="71">
        <f>IF(ISNA(VLOOKUP(CONCATENATE($B$386, $B413), 'Airport Passengers'!$A$8:$M$3879, 10, FALSE)), "", VLOOKUP(CONCATENATE($B$386, $B413), 'Airport Passengers'!$A$8:$M$3879, 10, FALSE))</f>
        <v>0</v>
      </c>
      <c r="E413" s="67">
        <f>IF(ISNA(VLOOKUP(CONCATENATE($B$386, $B413), 'Airport Passengers'!$A$8:$M$3879, 13, FALSE)), "", VLOOKUP(CONCATENATE($B$386, $B413), 'Airport Passengers'!$A$8:$M$3879, 13, FALSE))</f>
        <v>1663596</v>
      </c>
      <c r="F413" s="67"/>
      <c r="G413" s="68">
        <f t="shared" si="91"/>
        <v>2.8301222022363567E-2</v>
      </c>
      <c r="H413" s="68" t="str">
        <f t="shared" si="92"/>
        <v>..</v>
      </c>
      <c r="I413" s="68">
        <f t="shared" si="93"/>
        <v>2.8301222022363567E-2</v>
      </c>
      <c r="J413" s="52"/>
    </row>
    <row r="414" spans="1:17" x14ac:dyDescent="0.25">
      <c r="A414" s="2"/>
      <c r="B414" s="46">
        <v>2008</v>
      </c>
      <c r="C414" s="71">
        <f>IF(ISNA(VLOOKUP(CONCATENATE($B$386, $B414), 'Airport Passengers'!$A$8:$M$3879, 7, FALSE)), "", VLOOKUP(CONCATENATE($B$386, $B414), 'Airport Passengers'!$A$8:$M$3879, 7, FALSE))</f>
        <v>1830870</v>
      </c>
      <c r="D414" s="71">
        <f>IF(ISNA(VLOOKUP(CONCATENATE($B$386, $B414), 'Airport Passengers'!$A$8:$M$3879, 10, FALSE)), "", VLOOKUP(CONCATENATE($B$386, $B414), 'Airport Passengers'!$A$8:$M$3879, 10, FALSE))</f>
        <v>0</v>
      </c>
      <c r="E414" s="67">
        <f>IF(ISNA(VLOOKUP(CONCATENATE($B$386, $B414), 'Airport Passengers'!$A$8:$M$3879, 13, FALSE)), "", VLOOKUP(CONCATENATE($B$386, $B414), 'Airport Passengers'!$A$8:$M$3879, 13, FALSE))</f>
        <v>1830870</v>
      </c>
      <c r="F414" s="67"/>
      <c r="G414" s="68">
        <f t="shared" si="91"/>
        <v>0.10054965268009781</v>
      </c>
      <c r="H414" s="68" t="str">
        <f t="shared" si="92"/>
        <v>..</v>
      </c>
      <c r="I414" s="68">
        <f t="shared" si="93"/>
        <v>0.10054965268009781</v>
      </c>
      <c r="J414" s="68"/>
    </row>
    <row r="415" spans="1:17" x14ac:dyDescent="0.25">
      <c r="A415" s="2"/>
      <c r="B415" s="46">
        <v>2009</v>
      </c>
      <c r="C415" s="71">
        <f>IF(ISNA(VLOOKUP(CONCATENATE($B$386, $B415), 'Airport Passengers'!$A$8:$M$3879, 7, FALSE)), "", VLOOKUP(CONCATENATE($B$386, $B415), 'Airport Passengers'!$A$8:$M$3879, 7, FALSE))</f>
        <v>1874459</v>
      </c>
      <c r="D415" s="71">
        <f>IF(ISNA(VLOOKUP(CONCATENATE($B$386, $B415), 'Airport Passengers'!$A$8:$M$3879, 10, FALSE)), "", VLOOKUP(CONCATENATE($B$386, $B415), 'Airport Passengers'!$A$8:$M$3879, 10, FALSE))</f>
        <v>0</v>
      </c>
      <c r="E415" s="67">
        <f>IF(ISNA(VLOOKUP(CONCATENATE($B$386, $B415), 'Airport Passengers'!$A$8:$M$3879, 13, FALSE)), "", VLOOKUP(CONCATENATE($B$386, $B415), 'Airport Passengers'!$A$8:$M$3879, 13, FALSE))</f>
        <v>1874459</v>
      </c>
      <c r="F415" s="67"/>
      <c r="G415" s="68">
        <f t="shared" si="91"/>
        <v>2.3807807217333835E-2</v>
      </c>
      <c r="H415" s="68" t="str">
        <f t="shared" si="92"/>
        <v>..</v>
      </c>
      <c r="I415" s="68">
        <f t="shared" si="93"/>
        <v>2.3807807217333835E-2</v>
      </c>
      <c r="J415" s="68"/>
    </row>
    <row r="416" spans="1:17" ht="13" x14ac:dyDescent="0.25">
      <c r="A416" s="2"/>
      <c r="B416" s="46">
        <v>2010</v>
      </c>
      <c r="C416" s="71">
        <f>IF(ISNA(VLOOKUP(CONCATENATE($B$386, $B416), 'Airport Passengers'!$A$8:$M$3879, 7, FALSE)), "", VLOOKUP(CONCATENATE($B$386, $B416), 'Airport Passengers'!$A$8:$M$3879, 7, FALSE))</f>
        <v>1882092</v>
      </c>
      <c r="D416" s="71">
        <f>IF(ISNA(VLOOKUP(CONCATENATE($B$386, $B416), 'Airport Passengers'!$A$8:$M$3879, 10, FALSE)), "", VLOOKUP(CONCATENATE($B$386, $B416), 'Airport Passengers'!$A$8:$M$3879, 10, FALSE))</f>
        <v>0</v>
      </c>
      <c r="E416" s="67">
        <f>IF(ISNA(VLOOKUP(CONCATENATE($B$386, $B416), 'Airport Passengers'!$A$8:$M$3879, 13, FALSE)), "", VLOOKUP(CONCATENATE($B$386, $B416), 'Airport Passengers'!$A$8:$M$3879, 13, FALSE))</f>
        <v>1882092</v>
      </c>
      <c r="F416" s="67"/>
      <c r="G416" s="68">
        <f t="shared" si="91"/>
        <v>4.0721082723068364E-3</v>
      </c>
      <c r="H416" s="68" t="str">
        <f t="shared" si="92"/>
        <v>..</v>
      </c>
      <c r="I416" s="68">
        <f t="shared" si="93"/>
        <v>4.0721082723068364E-3</v>
      </c>
      <c r="J416" s="68"/>
      <c r="O416" s="65"/>
      <c r="P416" s="65"/>
      <c r="Q416" s="65"/>
    </row>
    <row r="417" spans="1:17" ht="13" x14ac:dyDescent="0.25">
      <c r="A417" s="2"/>
      <c r="B417" s="46">
        <v>2011</v>
      </c>
      <c r="C417" s="71">
        <f>IF(ISNA(VLOOKUP(CONCATENATE($B$386, $B417), 'Airport Passengers'!$A$8:$M$3879, 7, FALSE)), "", VLOOKUP(CONCATENATE($B$386, $B417), 'Airport Passengers'!$A$8:$M$3879, 7, FALSE))</f>
        <v>1844681</v>
      </c>
      <c r="D417" s="71">
        <f>IF(ISNA(VLOOKUP(CONCATENATE($B$386, $B417), 'Airport Passengers'!$A$8:$M$3879, 10, FALSE)), "", VLOOKUP(CONCATENATE($B$386, $B417), 'Airport Passengers'!$A$8:$M$3879, 10, FALSE))</f>
        <v>0</v>
      </c>
      <c r="E417" s="67">
        <f>IF(ISNA(VLOOKUP(CONCATENATE($B$386, $B417), 'Airport Passengers'!$A$8:$M$3879, 13, FALSE)), "", VLOOKUP(CONCATENATE($B$386, $B417), 'Airport Passengers'!$A$8:$M$3879, 13, FALSE))</f>
        <v>1844681</v>
      </c>
      <c r="F417" s="67"/>
      <c r="G417" s="68">
        <f t="shared" si="91"/>
        <v>-1.9877349247539439E-2</v>
      </c>
      <c r="H417" s="68" t="str">
        <f t="shared" si="92"/>
        <v>..</v>
      </c>
      <c r="I417" s="68">
        <f t="shared" si="93"/>
        <v>-1.9877349247539439E-2</v>
      </c>
      <c r="J417" s="68"/>
      <c r="O417" s="65" t="s">
        <v>130</v>
      </c>
      <c r="P417" s="65" t="s">
        <v>106</v>
      </c>
      <c r="Q417" s="65" t="s">
        <v>107</v>
      </c>
    </row>
    <row r="418" spans="1:17" x14ac:dyDescent="0.25">
      <c r="A418" s="2"/>
      <c r="B418" s="46">
        <v>2012</v>
      </c>
      <c r="C418" s="71">
        <f>IF(ISNA(VLOOKUP(CONCATENATE($B$386, $B418), 'Airport Passengers'!$A$8:$M$3879, 7, FALSE)), "", VLOOKUP(CONCATENATE($B$386, $B418), 'Airport Passengers'!$A$8:$M$3879, 7, FALSE))</f>
        <v>1919026</v>
      </c>
      <c r="D418" s="71">
        <f>IF(ISNA(VLOOKUP(CONCATENATE($B$386, $B418), 'Airport Passengers'!$A$8:$M$3879, 10, FALSE)), "", VLOOKUP(CONCATENATE($B$386, $B418), 'Airport Passengers'!$A$8:$M$3879, 10, FALSE))</f>
        <v>0</v>
      </c>
      <c r="E418" s="67">
        <f>IF(ISNA(VLOOKUP(CONCATENATE($B$386, $B418), 'Airport Passengers'!$A$8:$M$3879, 13, FALSE)), "", VLOOKUP(CONCATENATE($B$386, $B418), 'Airport Passengers'!$A$8:$M$3879, 13, FALSE))</f>
        <v>1919026</v>
      </c>
      <c r="F418" s="67"/>
      <c r="G418" s="68">
        <f t="shared" si="91"/>
        <v>4.0302361221262649E-2</v>
      </c>
      <c r="H418" s="68" t="str">
        <f t="shared" si="92"/>
        <v>..</v>
      </c>
      <c r="I418" s="68">
        <f t="shared" si="93"/>
        <v>4.0302361221262649E-2</v>
      </c>
      <c r="J418" s="68"/>
    </row>
    <row r="419" spans="1:17" x14ac:dyDescent="0.25">
      <c r="A419" s="2"/>
      <c r="B419" s="46">
        <v>2013</v>
      </c>
      <c r="C419" s="71">
        <f>IF(ISNA(VLOOKUP(CONCATENATE($B$386, $B419), 'Airport Passengers'!$A$8:$M$3879, 7, FALSE)), "", VLOOKUP(CONCATENATE($B$386, $B419), 'Airport Passengers'!$A$8:$M$3879, 7, FALSE))</f>
        <v>2091706</v>
      </c>
      <c r="D419" s="71">
        <f>IF(ISNA(VLOOKUP(CONCATENATE($B$386, $B419), 'Airport Passengers'!$A$8:$M$3879, 10, FALSE)), "", VLOOKUP(CONCATENATE($B$386, $B419), 'Airport Passengers'!$A$8:$M$3879, 10, FALSE))</f>
        <v>0</v>
      </c>
      <c r="E419" s="67">
        <f>IF(ISNA(VLOOKUP(CONCATENATE($B$386, $B419), 'Airport Passengers'!$A$8:$M$3879, 13, FALSE)), "", VLOOKUP(CONCATENATE($B$386, $B419), 'Airport Passengers'!$A$8:$M$3879, 13, FALSE))</f>
        <v>2091706</v>
      </c>
      <c r="F419" s="67"/>
      <c r="G419" s="68">
        <f t="shared" si="91"/>
        <v>8.9983147700969143E-2</v>
      </c>
      <c r="H419" s="68" t="str">
        <f t="shared" si="92"/>
        <v>..</v>
      </c>
      <c r="I419" s="68">
        <f t="shared" si="93"/>
        <v>8.9983147700969143E-2</v>
      </c>
      <c r="J419" s="68"/>
      <c r="K419" s="52" t="s">
        <v>184</v>
      </c>
      <c r="O419" s="73">
        <f>C431/1000000</f>
        <v>2.8653870000000001</v>
      </c>
      <c r="P419" s="73">
        <f t="shared" ref="P419:Q419" si="94">D431/1000000</f>
        <v>1.958E-2</v>
      </c>
      <c r="Q419" s="73">
        <f t="shared" si="94"/>
        <v>2.8849670000000001</v>
      </c>
    </row>
    <row r="420" spans="1:17" x14ac:dyDescent="0.25">
      <c r="A420" s="2"/>
      <c r="B420" s="46">
        <v>2014</v>
      </c>
      <c r="C420" s="71">
        <f>IF(ISNA(VLOOKUP(CONCATENATE($B$386, $B420), 'Airport Passengers'!$A$8:$M$3879, 7, FALSE)), "", VLOOKUP(CONCATENATE($B$386, $B420), 'Airport Passengers'!$A$8:$M$3879, 7, FALSE))</f>
        <v>2127981</v>
      </c>
      <c r="D420" s="71">
        <f>IF(ISNA(VLOOKUP(CONCATENATE($B$386, $B420), 'Airport Passengers'!$A$8:$M$3879, 10, FALSE)), "", VLOOKUP(CONCATENATE($B$386, $B420), 'Airport Passengers'!$A$8:$M$3879, 10, FALSE))</f>
        <v>0</v>
      </c>
      <c r="E420" s="67">
        <f>IF(ISNA(VLOOKUP(CONCATENATE($B$386, $B420), 'Airport Passengers'!$A$8:$M$3879, 13, FALSE)), "", VLOOKUP(CONCATENATE($B$386, $B420), 'Airport Passengers'!$A$8:$M$3879, 13, FALSE))</f>
        <v>2127981</v>
      </c>
      <c r="F420" s="67"/>
      <c r="G420" s="68">
        <f t="shared" si="91"/>
        <v>1.7342303363857062E-2</v>
      </c>
      <c r="H420" s="68" t="str">
        <f t="shared" si="92"/>
        <v>..</v>
      </c>
      <c r="I420" s="68">
        <f t="shared" si="93"/>
        <v>1.7342303363857062E-2</v>
      </c>
      <c r="J420" s="68"/>
      <c r="K420" s="52" t="s">
        <v>185</v>
      </c>
      <c r="O420" s="72">
        <f>G431</f>
        <v>4.9866888263084191E-2</v>
      </c>
      <c r="P420" s="72">
        <f t="shared" ref="P420:Q420" si="95">H431</f>
        <v>-3.5087719298245612E-2</v>
      </c>
      <c r="Q420" s="72">
        <f t="shared" si="95"/>
        <v>4.923991972586339E-2</v>
      </c>
    </row>
    <row r="421" spans="1:17" x14ac:dyDescent="0.25">
      <c r="A421" s="2"/>
      <c r="B421" s="46">
        <v>2015</v>
      </c>
      <c r="C421" s="71">
        <f>IF(ISNA(VLOOKUP(CONCATENATE($B$386, $B421), 'Airport Passengers'!$A$8:$M$3879, 7, FALSE)), "", VLOOKUP(CONCATENATE($B$386, $B421), 'Airport Passengers'!$A$8:$M$3879, 7, FALSE))</f>
        <v>2238432</v>
      </c>
      <c r="D421" s="71">
        <f>IF(ISNA(VLOOKUP(CONCATENATE($B$386, $B421), 'Airport Passengers'!$A$8:$M$3879, 10, FALSE)), "", VLOOKUP(CONCATENATE($B$386, $B421), 'Airport Passengers'!$A$8:$M$3879, 10, FALSE))</f>
        <v>0</v>
      </c>
      <c r="E421" s="67">
        <f>IF(ISNA(VLOOKUP(CONCATENATE($B$386, $B421), 'Airport Passengers'!$A$8:$M$3879, 13, FALSE)), "", VLOOKUP(CONCATENATE($B$386, $B421), 'Airport Passengers'!$A$8:$M$3879, 13, FALSE))</f>
        <v>2238432</v>
      </c>
      <c r="F421" s="67"/>
      <c r="G421" s="68">
        <f t="shared" si="91"/>
        <v>5.1904128843255647E-2</v>
      </c>
      <c r="H421" s="68" t="str">
        <f t="shared" si="92"/>
        <v>..</v>
      </c>
      <c r="I421" s="68">
        <f t="shared" si="93"/>
        <v>5.1904128843255647E-2</v>
      </c>
      <c r="J421" s="68"/>
      <c r="K421" s="52" t="s">
        <v>109</v>
      </c>
      <c r="O421" s="72">
        <f>C431/C$48</f>
        <v>2.3921767001600196E-2</v>
      </c>
      <c r="P421" s="72">
        <f t="shared" ref="P421:Q421" si="96">D431/D$48</f>
        <v>4.3665100454373505E-4</v>
      </c>
      <c r="Q421" s="72">
        <f t="shared" si="96"/>
        <v>1.7524702413633499E-2</v>
      </c>
    </row>
    <row r="422" spans="1:17" x14ac:dyDescent="0.25">
      <c r="A422" s="2"/>
      <c r="B422" s="46">
        <v>2016</v>
      </c>
      <c r="C422" s="71">
        <f>IF(ISNA(VLOOKUP(CONCATENATE($B$386, $B422), 'Airport Passengers'!$A$8:$M$3879, 7, FALSE)), "", VLOOKUP(CONCATENATE($B$386, $B422), 'Airport Passengers'!$A$8:$M$3879, 7, FALSE))</f>
        <v>2378137</v>
      </c>
      <c r="D422" s="71">
        <f>IF(ISNA(VLOOKUP(CONCATENATE($B$386, $B422), 'Airport Passengers'!$A$8:$M$3879, 10, FALSE)), "", VLOOKUP(CONCATENATE($B$386, $B422), 'Airport Passengers'!$A$8:$M$3879, 10, FALSE))</f>
        <v>0</v>
      </c>
      <c r="E422" s="67">
        <f>IF(ISNA(VLOOKUP(CONCATENATE($B$386, $B422), 'Airport Passengers'!$A$8:$M$3879, 13, FALSE)), "", VLOOKUP(CONCATENATE($B$386, $B422), 'Airport Passengers'!$A$8:$M$3879, 13, FALSE))</f>
        <v>2378137</v>
      </c>
      <c r="F422" s="67"/>
      <c r="G422" s="68">
        <f t="shared" si="91"/>
        <v>6.2411991965804638E-2</v>
      </c>
      <c r="H422" s="68" t="str">
        <f t="shared" si="92"/>
        <v>..</v>
      </c>
      <c r="I422" s="68">
        <f t="shared" si="93"/>
        <v>6.2411991965804638E-2</v>
      </c>
      <c r="J422" s="68"/>
    </row>
    <row r="423" spans="1:17" x14ac:dyDescent="0.25">
      <c r="A423" s="2"/>
      <c r="B423" s="46">
        <v>2017</v>
      </c>
      <c r="C423" s="71">
        <f>IF(ISNA(VLOOKUP(CONCATENATE($B$386, $B423), 'Airport Passengers'!$A$8:$M$3879, 7, FALSE)), "", VLOOKUP(CONCATENATE($B$386, $B423), 'Airport Passengers'!$A$8:$M$3879, 7, FALSE))</f>
        <v>2510343</v>
      </c>
      <c r="D423" s="71">
        <f>IF(ISNA(VLOOKUP(CONCATENATE($B$386, $B423), 'Airport Passengers'!$A$8:$M$3879, 10, FALSE)), "", VLOOKUP(CONCATENATE($B$386, $B423), 'Airport Passengers'!$A$8:$M$3879, 10, FALSE))</f>
        <v>0</v>
      </c>
      <c r="E423" s="67">
        <f>IF(ISNA(VLOOKUP(CONCATENATE($B$386, $B423), 'Airport Passengers'!$A$8:$M$3879, 13, FALSE)), "", VLOOKUP(CONCATENATE($B$386, $B423), 'Airport Passengers'!$A$8:$M$3879, 13, FALSE))</f>
        <v>2510343</v>
      </c>
      <c r="F423" s="67"/>
      <c r="G423" s="68">
        <f t="shared" si="91"/>
        <v>5.5592255618578744E-2</v>
      </c>
      <c r="H423" s="68" t="str">
        <f t="shared" si="92"/>
        <v>..</v>
      </c>
      <c r="I423" s="68">
        <f t="shared" si="93"/>
        <v>5.5592255618578744E-2</v>
      </c>
      <c r="J423" s="68"/>
      <c r="K423" s="74" t="s">
        <v>100</v>
      </c>
      <c r="L423" s="74"/>
      <c r="M423" s="74"/>
      <c r="N423" s="74"/>
      <c r="O423" s="67"/>
      <c r="P423" s="67"/>
      <c r="Q423" s="67"/>
    </row>
    <row r="424" spans="1:17" x14ac:dyDescent="0.25">
      <c r="A424" s="2"/>
      <c r="B424" s="46">
        <v>2018</v>
      </c>
      <c r="C424" s="71">
        <f>IF(ISNA(VLOOKUP(CONCATENATE($B$386, $B424), 'Airport Passengers'!$A$8:$M$3879, 7, FALSE)), "", VLOOKUP(CONCATENATE($B$386, $B424), 'Airport Passengers'!$A$8:$M$3879, 7, FALSE))</f>
        <v>2676628</v>
      </c>
      <c r="D424" s="71">
        <f>IF(ISNA(VLOOKUP(CONCATENATE($B$386, $B424), 'Airport Passengers'!$A$8:$M$3879, 10, FALSE)), "", VLOOKUP(CONCATENATE($B$386, $B424), 'Airport Passengers'!$A$8:$M$3879, 10, FALSE))</f>
        <v>0</v>
      </c>
      <c r="E424" s="67">
        <f>IF(ISNA(VLOOKUP(CONCATENATE($B$386, $B424), 'Airport Passengers'!$A$8:$M$3879, 13, FALSE)), "", VLOOKUP(CONCATENATE($B$386, $B424), 'Airport Passengers'!$A$8:$M$3879, 13, FALSE))</f>
        <v>2676628</v>
      </c>
      <c r="F424" s="67"/>
      <c r="G424" s="68">
        <f t="shared" si="91"/>
        <v>6.6239952070294775E-2</v>
      </c>
      <c r="H424" s="68" t="str">
        <f t="shared" si="92"/>
        <v>..</v>
      </c>
      <c r="I424" s="68">
        <f t="shared" si="93"/>
        <v>6.6239952070294775E-2</v>
      </c>
      <c r="J424" s="68"/>
      <c r="K424" s="49" t="s">
        <v>181</v>
      </c>
      <c r="O424" s="72">
        <f>IF(C426=0,"..",(C431/C426)^(1/5)-1)</f>
        <v>0.26640726182595542</v>
      </c>
      <c r="P424" s="72" t="str">
        <f t="shared" ref="P424:Q424" si="97">IF(D426=0,"..",(D431/D426)^(1/5)-1)</f>
        <v>..</v>
      </c>
      <c r="Q424" s="72">
        <f t="shared" si="97"/>
        <v>0.26813329428269261</v>
      </c>
    </row>
    <row r="425" spans="1:17" x14ac:dyDescent="0.25">
      <c r="A425" s="2"/>
      <c r="B425" s="46">
        <v>2019</v>
      </c>
      <c r="C425" s="71">
        <f>IF(ISNA(VLOOKUP(CONCATENATE($B$386, $B425), 'Airport Passengers'!$A$8:$M$3879, 7, FALSE)), "", VLOOKUP(CONCATENATE($B$386, $B425), 'Airport Passengers'!$A$8:$M$3879, 7, FALSE))</f>
        <v>2781739</v>
      </c>
      <c r="D425" s="71">
        <f>IF(ISNA(VLOOKUP(CONCATENATE($B$386, $B425), 'Airport Passengers'!$A$8:$M$3879, 10, FALSE)), "", VLOOKUP(CONCATENATE($B$386, $B425), 'Airport Passengers'!$A$8:$M$3879, 10, FALSE))</f>
        <v>0</v>
      </c>
      <c r="E425" s="67">
        <f>IF(ISNA(VLOOKUP(CONCATENATE($B$386, $B425), 'Airport Passengers'!$A$8:$M$3879, 13, FALSE)), "", VLOOKUP(CONCATENATE($B$386, $B425), 'Airport Passengers'!$A$8:$M$3879, 13, FALSE))</f>
        <v>2781739</v>
      </c>
      <c r="F425" s="67"/>
      <c r="G425" s="68">
        <f t="shared" si="91"/>
        <v>3.9269932168385001E-2</v>
      </c>
      <c r="H425" s="68" t="str">
        <f t="shared" si="92"/>
        <v>..</v>
      </c>
      <c r="I425" s="68">
        <f t="shared" si="93"/>
        <v>3.9269932168385001E-2</v>
      </c>
      <c r="J425" s="68"/>
      <c r="K425" s="49" t="s">
        <v>182</v>
      </c>
      <c r="O425" s="72">
        <f>IF(C421=0,"..",(C431/C421)^(1/10)-1)</f>
        <v>2.5000171474537813E-2</v>
      </c>
      <c r="P425" s="72" t="str">
        <f t="shared" ref="P425:Q425" si="98">IF(D421=0,"..",(D431/D421)^(1/10)-1)</f>
        <v>..</v>
      </c>
      <c r="Q425" s="72">
        <f t="shared" si="98"/>
        <v>2.5698438614484065E-2</v>
      </c>
    </row>
    <row r="426" spans="1:17" x14ac:dyDescent="0.25">
      <c r="A426" s="2"/>
      <c r="B426" s="46">
        <v>2020</v>
      </c>
      <c r="C426" s="71">
        <f>IF(ISNA(VLOOKUP(CONCATENATE($B$386, $B426), 'Airport Passengers'!$A$8:$M$3879, 7, FALSE)), "", VLOOKUP(CONCATENATE($B$386, $B426), 'Airport Passengers'!$A$8:$M$3879, 7, FALSE))</f>
        <v>879663</v>
      </c>
      <c r="D426" s="71">
        <f>IF(ISNA(VLOOKUP(CONCATENATE($B$386, $B426), 'Airport Passengers'!$A$8:$M$3879, 10, FALSE)), "", VLOOKUP(CONCATENATE($B$386, $B426), 'Airport Passengers'!$A$8:$M$3879, 10, FALSE))</f>
        <v>0</v>
      </c>
      <c r="E426" s="67">
        <f>IF(ISNA(VLOOKUP(CONCATENATE($B$386, $B426), 'Airport Passengers'!$A$8:$M$3879, 13, FALSE)), "", VLOOKUP(CONCATENATE($B$386, $B426), 'Airport Passengers'!$A$8:$M$3879, 13, FALSE))</f>
        <v>879663</v>
      </c>
      <c r="F426" s="67"/>
      <c r="G426" s="68">
        <f t="shared" si="91"/>
        <v>-0.68377227338725888</v>
      </c>
      <c r="H426" s="68" t="str">
        <f t="shared" si="92"/>
        <v>..</v>
      </c>
      <c r="I426" s="68">
        <f t="shared" si="93"/>
        <v>-0.68377227338725888</v>
      </c>
      <c r="J426" s="68"/>
      <c r="K426" s="49" t="s">
        <v>183</v>
      </c>
      <c r="O426" s="72">
        <f>IF(C411=0,"..",(C431/C411)^(1/20)-1)</f>
        <v>2.9557613580072806E-2</v>
      </c>
      <c r="P426" s="72" t="str">
        <f t="shared" ref="P426:Q426" si="99">IF(D411=0,"..",(D431/D411)^(1/20)-1)</f>
        <v>..</v>
      </c>
      <c r="Q426" s="72">
        <f t="shared" si="99"/>
        <v>2.9908239792491242E-2</v>
      </c>
    </row>
    <row r="427" spans="1:17" x14ac:dyDescent="0.25">
      <c r="A427" s="2"/>
      <c r="B427" s="46">
        <v>2021</v>
      </c>
      <c r="C427" s="71">
        <f>IF(ISNA(VLOOKUP(CONCATENATE($B$386, $B427), 'Airport Passengers'!$A$8:$M$3879, 7, FALSE)), "", VLOOKUP(CONCATENATE($B$386, $B427), 'Airport Passengers'!$A$8:$M$3879, 7, FALSE))</f>
        <v>1261289</v>
      </c>
      <c r="D427" s="71">
        <f>IF(ISNA(VLOOKUP(CONCATENATE($B$386, $B427), 'Airport Passengers'!$A$8:$M$3879, 10, FALSE)), "", VLOOKUP(CONCATENATE($B$386, $B427), 'Airport Passengers'!$A$8:$M$3879, 10, FALSE))</f>
        <v>4480</v>
      </c>
      <c r="E427" s="67">
        <f>IF(ISNA(VLOOKUP(CONCATENATE($B$386, $B427), 'Airport Passengers'!$A$8:$M$3879, 13, FALSE)), "", VLOOKUP(CONCATENATE($B$386, $B427), 'Airport Passengers'!$A$8:$M$3879, 13, FALSE))</f>
        <v>1265769</v>
      </c>
      <c r="F427" s="67"/>
      <c r="G427" s="68">
        <f t="shared" si="91"/>
        <v>0.43383204704528894</v>
      </c>
      <c r="H427" s="68" t="str">
        <f t="shared" si="92"/>
        <v>..</v>
      </c>
      <c r="I427" s="68">
        <f t="shared" si="93"/>
        <v>0.43892490646986404</v>
      </c>
      <c r="J427" s="68"/>
    </row>
    <row r="428" spans="1:17" x14ac:dyDescent="0.25">
      <c r="A428" s="2"/>
      <c r="B428" s="46">
        <v>2022</v>
      </c>
      <c r="C428" s="71">
        <f>IF(ISNA(VLOOKUP(CONCATENATE($B$386, $B428), 'Airport Passengers'!$A$8:$M$3879, 7, FALSE)), "", VLOOKUP(CONCATENATE($B$386, $B428), 'Airport Passengers'!$A$8:$M$3879, 7, FALSE))</f>
        <v>2289011</v>
      </c>
      <c r="D428" s="71">
        <f>IF(ISNA(VLOOKUP(CONCATENATE($B$386, $B428), 'Airport Passengers'!$A$8:$M$3879, 10, FALSE)), "", VLOOKUP(CONCATENATE($B$386, $B428), 'Airport Passengers'!$A$8:$M$3879, 10, FALSE))</f>
        <v>14527</v>
      </c>
      <c r="E428" s="67">
        <f>IF(ISNA(VLOOKUP(CONCATENATE($B$386, $B428), 'Airport Passengers'!$A$8:$M$3879, 13, FALSE)), "", VLOOKUP(CONCATENATE($B$386, $B428), 'Airport Passengers'!$A$8:$M$3879, 13, FALSE))</f>
        <v>2303538</v>
      </c>
      <c r="F428" s="67"/>
      <c r="G428" s="68">
        <f t="shared" si="91"/>
        <v>0.81481880837777865</v>
      </c>
      <c r="H428" s="68">
        <f t="shared" si="92"/>
        <v>2.2426339285714287</v>
      </c>
      <c r="I428" s="68">
        <f t="shared" si="93"/>
        <v>0.81987234637599748</v>
      </c>
      <c r="J428" s="68"/>
    </row>
    <row r="429" spans="1:17" x14ac:dyDescent="0.25">
      <c r="A429" s="2"/>
      <c r="B429" s="46">
        <v>2023</v>
      </c>
      <c r="C429" s="71">
        <f>IF(ISNA(VLOOKUP(CONCATENATE($B$386, $B429), 'Airport Passengers'!$A$8:$M$3879, 7, FALSE)), "", VLOOKUP(CONCATENATE($B$386, $B429), 'Airport Passengers'!$A$8:$M$3879, 7, FALSE))</f>
        <v>2579514</v>
      </c>
      <c r="D429" s="71">
        <f>IF(ISNA(VLOOKUP(CONCATENATE($B$386, $B429), 'Airport Passengers'!$A$8:$M$3879, 10, FALSE)), "", VLOOKUP(CONCATENATE($B$386, $B429), 'Airport Passengers'!$A$8:$M$3879, 10, FALSE))</f>
        <v>31915</v>
      </c>
      <c r="E429" s="67">
        <f>IF(ISNA(VLOOKUP(CONCATENATE($B$386, $B429), 'Airport Passengers'!$A$8:$M$3879, 13, FALSE)), "", VLOOKUP(CONCATENATE($B$386, $B429), 'Airport Passengers'!$A$8:$M$3879, 13, FALSE))</f>
        <v>2611429</v>
      </c>
      <c r="F429" s="67"/>
      <c r="G429" s="68">
        <f t="shared" si="91"/>
        <v>0.12691201571333646</v>
      </c>
      <c r="H429" s="68">
        <f t="shared" si="92"/>
        <v>1.1969436222206924</v>
      </c>
      <c r="I429" s="68">
        <f t="shared" si="93"/>
        <v>0.1336600481520166</v>
      </c>
      <c r="J429" s="68"/>
    </row>
    <row r="430" spans="1:17" x14ac:dyDescent="0.25">
      <c r="A430" s="2"/>
      <c r="B430" s="46">
        <v>2024</v>
      </c>
      <c r="C430" s="71">
        <f>IF(ISNA(VLOOKUP(CONCATENATE($B$386, $B430), 'Airport Passengers'!$A$8:$M$3879, 7, FALSE)), "", VLOOKUP(CONCATENATE($B$386, $B430), 'Airport Passengers'!$A$8:$M$3879, 7, FALSE))</f>
        <v>2729286</v>
      </c>
      <c r="D430" s="71">
        <f>IF(ISNA(VLOOKUP(CONCATENATE($B$386, $B430), 'Airport Passengers'!$A$8:$M$3879, 10, FALSE)), "", VLOOKUP(CONCATENATE($B$386, $B430), 'Airport Passengers'!$A$8:$M$3879, 10, FALSE))</f>
        <v>20292</v>
      </c>
      <c r="E430" s="67">
        <f>IF(ISNA(VLOOKUP(CONCATENATE($B$386, $B430), 'Airport Passengers'!$A$8:$M$3879, 13, FALSE)), "", VLOOKUP(CONCATENATE($B$386, $B430), 'Airport Passengers'!$A$8:$M$3879, 13, FALSE))</f>
        <v>2749578</v>
      </c>
      <c r="F430" s="67"/>
      <c r="G430" s="68">
        <f t="shared" si="91"/>
        <v>5.8062100070013188E-2</v>
      </c>
      <c r="H430" s="68">
        <f t="shared" si="92"/>
        <v>-0.36418611937960205</v>
      </c>
      <c r="I430" s="68">
        <f t="shared" si="93"/>
        <v>5.2901687160554621E-2</v>
      </c>
      <c r="J430" s="68"/>
    </row>
    <row r="431" spans="1:17" x14ac:dyDescent="0.25">
      <c r="A431" s="2"/>
      <c r="B431" s="46">
        <v>2025</v>
      </c>
      <c r="C431" s="71">
        <f>IF(ISNA(VLOOKUP(CONCATENATE($B$386, $B431), 'Airport Passengers'!$A$8:$M$3879, 7, FALSE)), "", VLOOKUP(CONCATENATE($B$386, $B431), 'Airport Passengers'!$A$8:$M$3879, 7, FALSE))</f>
        <v>2865387</v>
      </c>
      <c r="D431" s="71">
        <f>IF(ISNA(VLOOKUP(CONCATENATE($B$386, $B431), 'Airport Passengers'!$A$8:$M$3879, 10, FALSE)), "", VLOOKUP(CONCATENATE($B$386, $B431), 'Airport Passengers'!$A$8:$M$3879, 10, FALSE))</f>
        <v>19580</v>
      </c>
      <c r="E431" s="67">
        <f>IF(ISNA(VLOOKUP(CONCATENATE($B$386, $B431), 'Airport Passengers'!$A$8:$M$3879, 13, FALSE)), "", VLOOKUP(CONCATENATE($B$386, $B431), 'Airport Passengers'!$A$8:$M$3879, 13, FALSE))</f>
        <v>2884967</v>
      </c>
      <c r="F431" s="67"/>
      <c r="G431" s="68">
        <f t="shared" si="91"/>
        <v>4.9866888263084191E-2</v>
      </c>
      <c r="H431" s="68">
        <f t="shared" si="92"/>
        <v>-3.5087719298245612E-2</v>
      </c>
      <c r="I431" s="68">
        <f t="shared" si="93"/>
        <v>4.923991972586339E-2</v>
      </c>
      <c r="J431" s="68"/>
    </row>
    <row r="432" spans="1:17" ht="15" customHeight="1" x14ac:dyDescent="0.25">
      <c r="A432" s="2"/>
      <c r="F432" s="67"/>
      <c r="G432" s="67"/>
      <c r="H432" s="67"/>
      <c r="I432" s="68"/>
      <c r="J432" s="68"/>
    </row>
    <row r="433" spans="1:21" x14ac:dyDescent="0.25">
      <c r="A433" s="2"/>
      <c r="F433" s="72"/>
      <c r="G433" s="72"/>
      <c r="H433" s="72"/>
      <c r="I433" s="52"/>
      <c r="J433" s="68"/>
    </row>
    <row r="434" spans="1:21" s="36" customFormat="1" ht="18" x14ac:dyDescent="0.4">
      <c r="A434" s="35">
        <v>9</v>
      </c>
      <c r="B434" s="54" t="s">
        <v>25</v>
      </c>
      <c r="C434" s="54"/>
      <c r="D434"/>
      <c r="E434"/>
      <c r="F434" s="55"/>
      <c r="G434" s="55"/>
      <c r="H434" s="55"/>
      <c r="I434" s="56"/>
      <c r="J434" s="57"/>
      <c r="K434" s="52"/>
      <c r="L434" s="52"/>
      <c r="M434" s="52"/>
      <c r="N434" s="52"/>
      <c r="O434" s="52"/>
      <c r="P434" s="52"/>
      <c r="Q434" s="52"/>
      <c r="R434" s="10"/>
      <c r="S434" s="37"/>
      <c r="T434" s="37"/>
      <c r="U434" s="37"/>
    </row>
    <row r="435" spans="1:21" ht="18.5" thickBot="1" x14ac:dyDescent="0.45">
      <c r="A435" s="1"/>
      <c r="B435" s="58"/>
      <c r="C435" s="58"/>
      <c r="D435" s="58"/>
      <c r="E435" s="59"/>
      <c r="F435" s="59"/>
      <c r="G435" s="59"/>
      <c r="H435" s="59"/>
      <c r="I435" s="60"/>
      <c r="J435" s="61"/>
      <c r="K435" s="123" t="str">
        <f>CONCATENATE(B434," - PASSENGER MOVEMENTS (millions) - ",UPPER($B$6))</f>
        <v>CANBERRA - PASSENGER MOVEMENTS (millions) - CALENDAR YEARS</v>
      </c>
      <c r="L435" s="123"/>
      <c r="M435" s="123"/>
      <c r="N435" s="123"/>
      <c r="O435" s="123"/>
      <c r="P435" s="123"/>
      <c r="Q435" s="123"/>
      <c r="R435" s="105"/>
    </row>
    <row r="436" spans="1:21" ht="20.149999999999999" customHeight="1" x14ac:dyDescent="0.25">
      <c r="A436" s="1"/>
      <c r="B436" s="62"/>
      <c r="C436" s="122" t="s">
        <v>104</v>
      </c>
      <c r="D436" s="122"/>
      <c r="E436" s="122"/>
      <c r="F436" s="63"/>
      <c r="G436" s="122" t="s">
        <v>108</v>
      </c>
      <c r="H436" s="122"/>
      <c r="I436" s="122"/>
      <c r="J436" s="64"/>
    </row>
    <row r="437" spans="1:21" ht="40" customHeight="1" x14ac:dyDescent="0.3">
      <c r="A437" s="1"/>
      <c r="B437" s="65" t="str">
        <f>B6</f>
        <v>Calendar Years</v>
      </c>
      <c r="C437" s="65" t="s">
        <v>140</v>
      </c>
      <c r="D437" s="65" t="s">
        <v>106</v>
      </c>
      <c r="E437" s="65" t="s">
        <v>107</v>
      </c>
      <c r="F437" s="65"/>
      <c r="G437" s="65" t="s">
        <v>105</v>
      </c>
      <c r="H437" s="65" t="s">
        <v>106</v>
      </c>
      <c r="I437" s="65" t="s">
        <v>107</v>
      </c>
      <c r="J437" s="66"/>
    </row>
    <row r="438" spans="1:21" ht="12.75" customHeight="1" x14ac:dyDescent="0.3">
      <c r="A438" s="1"/>
      <c r="B438" s="70"/>
      <c r="C438" s="113" t="str">
        <f>C437</f>
        <v>Domestic (including Regional) Airlines</v>
      </c>
      <c r="D438" s="113" t="str">
        <f>D437</f>
        <v>International Airlines</v>
      </c>
      <c r="E438" s="70"/>
      <c r="F438" s="70"/>
      <c r="G438" s="70"/>
      <c r="H438" s="70"/>
      <c r="I438" s="70"/>
      <c r="J438" s="66"/>
      <c r="L438" s="67"/>
      <c r="M438" s="68"/>
      <c r="N438" s="69"/>
      <c r="O438" s="68"/>
      <c r="P438" s="68"/>
      <c r="Q438" s="69"/>
    </row>
    <row r="439" spans="1:21" x14ac:dyDescent="0.25">
      <c r="A439" s="1"/>
      <c r="B439" s="46">
        <v>1985</v>
      </c>
      <c r="C439" s="71">
        <f>IF(ISNA(VLOOKUP(CONCATENATE($B$434, $B439), 'Airport Passengers'!$A$8:$M$3879, 7, FALSE)), "", VLOOKUP(CONCATENATE($B$434, $B439), 'Airport Passengers'!$A$8:$M$3879, 7, FALSE))</f>
        <v>986482</v>
      </c>
      <c r="D439" s="71">
        <f>IF(ISNA(VLOOKUP(CONCATENATE($B$434, $B439), 'Airport Passengers'!$A$8:$M$3879, 10, FALSE)), "", VLOOKUP(CONCATENATE($B$434, $B439), 'Airport Passengers'!$A$8:$M$3879, 10, FALSE))</f>
        <v>0</v>
      </c>
      <c r="E439" s="67">
        <f>IF(ISNA(VLOOKUP(CONCATENATE($B$434, $B439), 'Airport Passengers'!$A$8:$M$3879, 13, FALSE)), "", VLOOKUP(CONCATENATE($B$434, $B439), 'Airport Passengers'!$A$8:$M$3879, 13, FALSE))</f>
        <v>986482</v>
      </c>
      <c r="F439" s="67"/>
      <c r="G439" s="67"/>
      <c r="H439" s="67"/>
      <c r="I439" s="68" t="str">
        <f>IF(AND(ISNUMBER(E437),ISNUMBER(E439)), IF(OR(E437=0, E439=0), "--", (E439-E437)/E437), " ")</f>
        <v xml:space="preserve"> </v>
      </c>
      <c r="J439" s="68"/>
      <c r="L439" s="67"/>
      <c r="M439" s="68"/>
      <c r="N439" s="69"/>
      <c r="O439" s="68"/>
      <c r="P439" s="68"/>
      <c r="Q439" s="69"/>
    </row>
    <row r="440" spans="1:21" x14ac:dyDescent="0.25">
      <c r="A440" s="1"/>
      <c r="B440" s="46">
        <v>1986</v>
      </c>
      <c r="C440" s="71">
        <f>IF(ISNA(VLOOKUP(CONCATENATE($B$434, $B440), 'Airport Passengers'!$A$8:$M$3879, 7, FALSE)), "", VLOOKUP(CONCATENATE($B$434, $B440), 'Airport Passengers'!$A$8:$M$3879, 7, FALSE))</f>
        <v>1027954</v>
      </c>
      <c r="D440" s="71">
        <f>IF(ISNA(VLOOKUP(CONCATENATE($B$434, $B440), 'Airport Passengers'!$A$8:$M$3879, 10, FALSE)), "", VLOOKUP(CONCATENATE($B$434, $B440), 'Airport Passengers'!$A$8:$M$3879, 10, FALSE))</f>
        <v>0</v>
      </c>
      <c r="E440" s="67">
        <f>IF(ISNA(VLOOKUP(CONCATENATE($B$434, $B440), 'Airport Passengers'!$A$8:$M$3879, 13, FALSE)), "", VLOOKUP(CONCATENATE($B$434, $B440), 'Airport Passengers'!$A$8:$M$3879, 13, FALSE))</f>
        <v>1027954</v>
      </c>
      <c r="F440" s="67"/>
      <c r="G440" s="68">
        <f t="shared" ref="G440:G441" si="100">IF(AND(ISNUMBER(C439),ISNUMBER(C440)), IF(OR(C439=0, C440=0), "..", (C440-C439)/C439), " ")</f>
        <v>4.204030078602549E-2</v>
      </c>
      <c r="H440" s="68" t="str">
        <f t="shared" ref="H440:H441" si="101">IF(AND(ISNUMBER(D439),ISNUMBER(D440)), IF(OR(D439=0, D440=0), "..", (D440-D439)/D439), " ")</f>
        <v>..</v>
      </c>
      <c r="I440" s="68">
        <f>IF(AND(ISNUMBER(E439),ISNUMBER(E440)), IF(OR(E439=0, E440=0), "..", (E440-E439)/E439), " ")</f>
        <v>4.204030078602549E-2</v>
      </c>
      <c r="J440" s="52"/>
      <c r="L440" s="67"/>
      <c r="M440" s="68"/>
      <c r="N440" s="69"/>
      <c r="O440" s="68"/>
      <c r="P440" s="68"/>
      <c r="Q440" s="69"/>
    </row>
    <row r="441" spans="1:21" x14ac:dyDescent="0.25">
      <c r="A441" s="1"/>
      <c r="B441" s="46">
        <v>1987</v>
      </c>
      <c r="C441" s="71">
        <f>IF(ISNA(VLOOKUP(CONCATENATE($B$434, $B441), 'Airport Passengers'!$A$8:$M$3879, 7, FALSE)), "", VLOOKUP(CONCATENATE($B$434, $B441), 'Airport Passengers'!$A$8:$M$3879, 7, FALSE))</f>
        <v>1083112</v>
      </c>
      <c r="D441" s="71">
        <f>IF(ISNA(VLOOKUP(CONCATENATE($B$434, $B441), 'Airport Passengers'!$A$8:$M$3879, 10, FALSE)), "", VLOOKUP(CONCATENATE($B$434, $B441), 'Airport Passengers'!$A$8:$M$3879, 10, FALSE))</f>
        <v>0</v>
      </c>
      <c r="E441" s="67">
        <f>IF(ISNA(VLOOKUP(CONCATENATE($B$434, $B441), 'Airport Passengers'!$A$8:$M$3879, 13, FALSE)), "", VLOOKUP(CONCATENATE($B$434, $B441), 'Airport Passengers'!$A$8:$M$3879, 13, FALSE))</f>
        <v>1083112</v>
      </c>
      <c r="F441" s="67"/>
      <c r="G441" s="68">
        <f t="shared" si="100"/>
        <v>5.3658043064183807E-2</v>
      </c>
      <c r="H441" s="68" t="str">
        <f t="shared" si="101"/>
        <v>..</v>
      </c>
      <c r="I441" s="68">
        <f t="shared" ref="I441:I442" si="102">IF(AND(ISNUMBER(E440),ISNUMBER(E441)), IF(OR(E440=0, E441=0), "..", (E441-E440)/E440), " ")</f>
        <v>5.3658043064183807E-2</v>
      </c>
      <c r="J441" s="52"/>
      <c r="L441" s="67"/>
      <c r="M441" s="68"/>
      <c r="N441" s="69"/>
      <c r="O441" s="68"/>
      <c r="P441" s="68"/>
      <c r="Q441" s="69"/>
    </row>
    <row r="442" spans="1:21" x14ac:dyDescent="0.25">
      <c r="A442" s="1"/>
      <c r="B442" s="46">
        <v>1988</v>
      </c>
      <c r="C442" s="71">
        <f>IF(ISNA(VLOOKUP(CONCATENATE($B$434, $B442), 'Airport Passengers'!$A$8:$M$3879, 7, FALSE)), "", VLOOKUP(CONCATENATE($B$434, $B442), 'Airport Passengers'!$A$8:$M$3879, 7, FALSE))</f>
        <v>1127565</v>
      </c>
      <c r="D442" s="71">
        <f>IF(ISNA(VLOOKUP(CONCATENATE($B$434, $B442), 'Airport Passengers'!$A$8:$M$3879, 10, FALSE)), "", VLOOKUP(CONCATENATE($B$434, $B442), 'Airport Passengers'!$A$8:$M$3879, 10, FALSE))</f>
        <v>0</v>
      </c>
      <c r="E442" s="67">
        <f>IF(ISNA(VLOOKUP(CONCATENATE($B$434, $B442), 'Airport Passengers'!$A$8:$M$3879, 13, FALSE)), "", VLOOKUP(CONCATENATE($B$434, $B442), 'Airport Passengers'!$A$8:$M$3879, 13, FALSE))</f>
        <v>1127565</v>
      </c>
      <c r="F442" s="67"/>
      <c r="G442" s="68">
        <f t="shared" ref="G442:G479" si="103">IF(AND(ISNUMBER(C441),ISNUMBER(C442)), IF(OR(C441=0, C442=0), "..", (C442-C441)/C441), " ")</f>
        <v>4.1041923642245674E-2</v>
      </c>
      <c r="H442" s="68" t="str">
        <f t="shared" ref="H442:H479" si="104">IF(AND(ISNUMBER(D441),ISNUMBER(D442)), IF(OR(D441=0, D442=0), "..", (D442-D441)/D441), " ")</f>
        <v>..</v>
      </c>
      <c r="I442" s="68">
        <f t="shared" si="102"/>
        <v>4.1041923642245674E-2</v>
      </c>
      <c r="J442" s="52"/>
      <c r="L442" s="67"/>
      <c r="M442" s="68"/>
      <c r="N442" s="69"/>
      <c r="O442" s="68"/>
      <c r="P442" s="68"/>
      <c r="Q442" s="69"/>
    </row>
    <row r="443" spans="1:21" x14ac:dyDescent="0.25">
      <c r="A443" s="1"/>
      <c r="B443" s="46">
        <v>1989</v>
      </c>
      <c r="C443" s="71">
        <f>IF(ISNA(VLOOKUP(CONCATENATE($B$434, $B443), 'Airport Passengers'!$A$8:$M$3879, 7, FALSE)), "", VLOOKUP(CONCATENATE($B$434, $B443), 'Airport Passengers'!$A$8:$M$3879, 7, FALSE))</f>
        <v>779536</v>
      </c>
      <c r="D443" s="71">
        <f>IF(ISNA(VLOOKUP(CONCATENATE($B$434, $B443), 'Airport Passengers'!$A$8:$M$3879, 10, FALSE)), "", VLOOKUP(CONCATENATE($B$434, $B443), 'Airport Passengers'!$A$8:$M$3879, 10, FALSE))</f>
        <v>0</v>
      </c>
      <c r="E443" s="67">
        <f>IF(ISNA(VLOOKUP(CONCATENATE($B$434, $B443), 'Airport Passengers'!$A$8:$M$3879, 13, FALSE)), "", VLOOKUP(CONCATENATE($B$434, $B443), 'Airport Passengers'!$A$8:$M$3879, 13, FALSE))</f>
        <v>779536</v>
      </c>
      <c r="F443" s="67"/>
      <c r="G443" s="68">
        <f t="shared" si="103"/>
        <v>-0.30865537685188882</v>
      </c>
      <c r="H443" s="68" t="str">
        <f t="shared" si="104"/>
        <v>..</v>
      </c>
      <c r="I443" s="68">
        <f t="shared" ref="I443:I479" si="105">IF(AND(ISNUMBER(E442),ISNUMBER(E443)), IF(OR(E442=0, E443=0), "..", (E443-E442)/E442), " ")</f>
        <v>-0.30865537685188882</v>
      </c>
      <c r="J443" s="52"/>
      <c r="L443" s="67"/>
      <c r="M443" s="68"/>
      <c r="N443" s="69"/>
      <c r="O443" s="68"/>
      <c r="P443" s="68"/>
      <c r="Q443" s="69"/>
    </row>
    <row r="444" spans="1:21" x14ac:dyDescent="0.25">
      <c r="A444" s="1"/>
      <c r="B444" s="46">
        <v>1990</v>
      </c>
      <c r="C444" s="71">
        <f>IF(ISNA(VLOOKUP(CONCATENATE($B$434, $B444), 'Airport Passengers'!$A$8:$M$3879, 7, FALSE)), "", VLOOKUP(CONCATENATE($B$434, $B444), 'Airport Passengers'!$A$8:$M$3879, 7, FALSE))</f>
        <v>1020620</v>
      </c>
      <c r="D444" s="71">
        <f>IF(ISNA(VLOOKUP(CONCATENATE($B$434, $B444), 'Airport Passengers'!$A$8:$M$3879, 10, FALSE)), "", VLOOKUP(CONCATENATE($B$434, $B444), 'Airport Passengers'!$A$8:$M$3879, 10, FALSE))</f>
        <v>0</v>
      </c>
      <c r="E444" s="67">
        <f>IF(ISNA(VLOOKUP(CONCATENATE($B$434, $B444), 'Airport Passengers'!$A$8:$M$3879, 13, FALSE)), "", VLOOKUP(CONCATENATE($B$434, $B444), 'Airport Passengers'!$A$8:$M$3879, 13, FALSE))</f>
        <v>1020620</v>
      </c>
      <c r="F444" s="67"/>
      <c r="G444" s="68">
        <f t="shared" si="103"/>
        <v>0.30926602491738675</v>
      </c>
      <c r="H444" s="68" t="str">
        <f t="shared" si="104"/>
        <v>..</v>
      </c>
      <c r="I444" s="68">
        <f t="shared" si="105"/>
        <v>0.30926602491738675</v>
      </c>
      <c r="J444" s="52"/>
      <c r="L444" s="67"/>
      <c r="M444" s="68"/>
      <c r="N444" s="69"/>
      <c r="O444" s="68"/>
      <c r="P444" s="68"/>
      <c r="Q444" s="69"/>
    </row>
    <row r="445" spans="1:21" x14ac:dyDescent="0.25">
      <c r="A445" s="1"/>
      <c r="B445" s="46">
        <v>1991</v>
      </c>
      <c r="C445" s="71">
        <f>IF(ISNA(VLOOKUP(CONCATENATE($B$434, $B445), 'Airport Passengers'!$A$8:$M$3879, 7, FALSE)), "", VLOOKUP(CONCATENATE($B$434, $B445), 'Airport Passengers'!$A$8:$M$3879, 7, FALSE))</f>
        <v>1261479</v>
      </c>
      <c r="D445" s="71">
        <f>IF(ISNA(VLOOKUP(CONCATENATE($B$434, $B445), 'Airport Passengers'!$A$8:$M$3879, 10, FALSE)), "", VLOOKUP(CONCATENATE($B$434, $B445), 'Airport Passengers'!$A$8:$M$3879, 10, FALSE))</f>
        <v>0</v>
      </c>
      <c r="E445" s="67">
        <f>IF(ISNA(VLOOKUP(CONCATENATE($B$434, $B445), 'Airport Passengers'!$A$8:$M$3879, 13, FALSE)), "", VLOOKUP(CONCATENATE($B$434, $B445), 'Airport Passengers'!$A$8:$M$3879, 13, FALSE))</f>
        <v>1261479</v>
      </c>
      <c r="F445" s="67"/>
      <c r="G445" s="68">
        <f t="shared" si="103"/>
        <v>0.23599282788893025</v>
      </c>
      <c r="H445" s="68" t="str">
        <f t="shared" si="104"/>
        <v>..</v>
      </c>
      <c r="I445" s="68">
        <f t="shared" si="105"/>
        <v>0.23599282788893025</v>
      </c>
      <c r="J445" s="52"/>
      <c r="L445" s="67"/>
      <c r="M445" s="68"/>
      <c r="N445" s="69"/>
      <c r="O445" s="68"/>
      <c r="P445" s="68"/>
      <c r="Q445" s="69"/>
    </row>
    <row r="446" spans="1:21" x14ac:dyDescent="0.25">
      <c r="A446" s="1"/>
      <c r="B446" s="46">
        <v>1992</v>
      </c>
      <c r="C446" s="71">
        <f>IF(ISNA(VLOOKUP(CONCATENATE($B$434, $B446), 'Airport Passengers'!$A$8:$M$3879, 7, FALSE)), "", VLOOKUP(CONCATENATE($B$434, $B446), 'Airport Passengers'!$A$8:$M$3879, 7, FALSE))</f>
        <v>1367154</v>
      </c>
      <c r="D446" s="71">
        <f>IF(ISNA(VLOOKUP(CONCATENATE($B$434, $B446), 'Airport Passengers'!$A$8:$M$3879, 10, FALSE)), "", VLOOKUP(CONCATENATE($B$434, $B446), 'Airport Passengers'!$A$8:$M$3879, 10, FALSE))</f>
        <v>0</v>
      </c>
      <c r="E446" s="67">
        <f>IF(ISNA(VLOOKUP(CONCATENATE($B$434, $B446), 'Airport Passengers'!$A$8:$M$3879, 13, FALSE)), "", VLOOKUP(CONCATENATE($B$434, $B446), 'Airport Passengers'!$A$8:$M$3879, 13, FALSE))</f>
        <v>1367154</v>
      </c>
      <c r="F446" s="67"/>
      <c r="G446" s="68">
        <f t="shared" si="103"/>
        <v>8.377071675390553E-2</v>
      </c>
      <c r="H446" s="68" t="str">
        <f t="shared" si="104"/>
        <v>..</v>
      </c>
      <c r="I446" s="68">
        <f t="shared" si="105"/>
        <v>8.377071675390553E-2</v>
      </c>
      <c r="J446" s="52"/>
      <c r="L446" s="67"/>
      <c r="M446" s="68"/>
      <c r="N446" s="69"/>
      <c r="O446" s="68"/>
      <c r="P446" s="68"/>
      <c r="Q446" s="69"/>
    </row>
    <row r="447" spans="1:21" x14ac:dyDescent="0.25">
      <c r="A447" s="1"/>
      <c r="B447" s="46">
        <v>1993</v>
      </c>
      <c r="C447" s="71">
        <f>IF(ISNA(VLOOKUP(CONCATENATE($B$434, $B447), 'Airport Passengers'!$A$8:$M$3879, 7, FALSE)), "", VLOOKUP(CONCATENATE($B$434, $B447), 'Airport Passengers'!$A$8:$M$3879, 7, FALSE))</f>
        <v>1431091</v>
      </c>
      <c r="D447" s="71">
        <f>IF(ISNA(VLOOKUP(CONCATENATE($B$434, $B447), 'Airport Passengers'!$A$8:$M$3879, 10, FALSE)), "", VLOOKUP(CONCATENATE($B$434, $B447), 'Airport Passengers'!$A$8:$M$3879, 10, FALSE))</f>
        <v>0</v>
      </c>
      <c r="E447" s="67">
        <f>IF(ISNA(VLOOKUP(CONCATENATE($B$434, $B447), 'Airport Passengers'!$A$8:$M$3879, 13, FALSE)), "", VLOOKUP(CONCATENATE($B$434, $B447), 'Airport Passengers'!$A$8:$M$3879, 13, FALSE))</f>
        <v>1431091</v>
      </c>
      <c r="F447" s="67"/>
      <c r="G447" s="68">
        <f t="shared" si="103"/>
        <v>4.6766494484161987E-2</v>
      </c>
      <c r="H447" s="68" t="str">
        <f t="shared" si="104"/>
        <v>..</v>
      </c>
      <c r="I447" s="68">
        <f t="shared" si="105"/>
        <v>4.6766494484161987E-2</v>
      </c>
      <c r="J447" s="52"/>
      <c r="L447" s="67"/>
      <c r="M447" s="68"/>
      <c r="N447" s="69"/>
      <c r="O447" s="68"/>
      <c r="P447" s="68"/>
      <c r="Q447" s="69"/>
    </row>
    <row r="448" spans="1:21" x14ac:dyDescent="0.25">
      <c r="A448" s="1"/>
      <c r="B448" s="46">
        <v>1994</v>
      </c>
      <c r="C448" s="71">
        <f>IF(ISNA(VLOOKUP(CONCATENATE($B$434, $B448), 'Airport Passengers'!$A$8:$M$3879, 7, FALSE)), "", VLOOKUP(CONCATENATE($B$434, $B448), 'Airport Passengers'!$A$8:$M$3879, 7, FALSE))</f>
        <v>1591868</v>
      </c>
      <c r="D448" s="71">
        <f>IF(ISNA(VLOOKUP(CONCATENATE($B$434, $B448), 'Airport Passengers'!$A$8:$M$3879, 10, FALSE)), "", VLOOKUP(CONCATENATE($B$434, $B448), 'Airport Passengers'!$A$8:$M$3879, 10, FALSE))</f>
        <v>0</v>
      </c>
      <c r="E448" s="67">
        <f>IF(ISNA(VLOOKUP(CONCATENATE($B$434, $B448), 'Airport Passengers'!$A$8:$M$3879, 13, FALSE)), "", VLOOKUP(CONCATENATE($B$434, $B448), 'Airport Passengers'!$A$8:$M$3879, 13, FALSE))</f>
        <v>1591868</v>
      </c>
      <c r="F448" s="67"/>
      <c r="G448" s="68">
        <f t="shared" si="103"/>
        <v>0.11234575579051227</v>
      </c>
      <c r="H448" s="68" t="str">
        <f t="shared" si="104"/>
        <v>..</v>
      </c>
      <c r="I448" s="68">
        <f t="shared" si="105"/>
        <v>0.11234575579051227</v>
      </c>
      <c r="J448" s="52"/>
      <c r="L448" s="67"/>
      <c r="M448" s="68"/>
      <c r="N448" s="69"/>
      <c r="O448" s="68"/>
      <c r="P448" s="68"/>
      <c r="Q448" s="69"/>
    </row>
    <row r="449" spans="1:17" x14ac:dyDescent="0.25">
      <c r="A449" s="1"/>
      <c r="B449" s="46">
        <v>1995</v>
      </c>
      <c r="C449" s="71">
        <f>IF(ISNA(VLOOKUP(CONCATENATE($B$434, $B449), 'Airport Passengers'!$A$8:$M$3879, 7, FALSE)), "", VLOOKUP(CONCATENATE($B$434, $B449), 'Airport Passengers'!$A$8:$M$3879, 7, FALSE))</f>
        <v>1739064</v>
      </c>
      <c r="D449" s="71">
        <f>IF(ISNA(VLOOKUP(CONCATENATE($B$434, $B449), 'Airport Passengers'!$A$8:$M$3879, 10, FALSE)), "", VLOOKUP(CONCATENATE($B$434, $B449), 'Airport Passengers'!$A$8:$M$3879, 10, FALSE))</f>
        <v>0</v>
      </c>
      <c r="E449" s="67">
        <f>IF(ISNA(VLOOKUP(CONCATENATE($B$434, $B449), 'Airport Passengers'!$A$8:$M$3879, 13, FALSE)), "", VLOOKUP(CONCATENATE($B$434, $B449), 'Airport Passengers'!$A$8:$M$3879, 13, FALSE))</f>
        <v>1739064</v>
      </c>
      <c r="F449" s="67"/>
      <c r="G449" s="68">
        <f t="shared" si="103"/>
        <v>9.2467465895413437E-2</v>
      </c>
      <c r="H449" s="68" t="str">
        <f t="shared" si="104"/>
        <v>..</v>
      </c>
      <c r="I449" s="68">
        <f t="shared" si="105"/>
        <v>9.2467465895413437E-2</v>
      </c>
      <c r="J449" s="52"/>
      <c r="L449" s="67"/>
      <c r="M449" s="68"/>
      <c r="N449" s="69"/>
      <c r="O449" s="68"/>
      <c r="P449" s="68"/>
      <c r="Q449" s="69"/>
    </row>
    <row r="450" spans="1:17" x14ac:dyDescent="0.25">
      <c r="A450" s="1"/>
      <c r="B450" s="46">
        <v>1996</v>
      </c>
      <c r="C450" s="71">
        <f>IF(ISNA(VLOOKUP(CONCATENATE($B$434, $B450), 'Airport Passengers'!$A$8:$M$3879, 7, FALSE)), "", VLOOKUP(CONCATENATE($B$434, $B450), 'Airport Passengers'!$A$8:$M$3879, 7, FALSE))</f>
        <v>1735758</v>
      </c>
      <c r="D450" s="71">
        <f>IF(ISNA(VLOOKUP(CONCATENATE($B$434, $B450), 'Airport Passengers'!$A$8:$M$3879, 10, FALSE)), "", VLOOKUP(CONCATENATE($B$434, $B450), 'Airport Passengers'!$A$8:$M$3879, 10, FALSE))</f>
        <v>0</v>
      </c>
      <c r="E450" s="67">
        <f>IF(ISNA(VLOOKUP(CONCATENATE($B$434, $B450), 'Airport Passengers'!$A$8:$M$3879, 13, FALSE)), "", VLOOKUP(CONCATENATE($B$434, $B450), 'Airport Passengers'!$A$8:$M$3879, 13, FALSE))</f>
        <v>1735758</v>
      </c>
      <c r="F450" s="67"/>
      <c r="G450" s="68">
        <f t="shared" si="103"/>
        <v>-1.9010226190640483E-3</v>
      </c>
      <c r="H450" s="68" t="str">
        <f t="shared" si="104"/>
        <v>..</v>
      </c>
      <c r="I450" s="68">
        <f t="shared" si="105"/>
        <v>-1.9010226190640483E-3</v>
      </c>
      <c r="J450" s="52"/>
      <c r="L450" s="67"/>
      <c r="M450" s="68"/>
      <c r="N450" s="69"/>
      <c r="O450" s="68"/>
      <c r="P450" s="68"/>
      <c r="Q450" s="69"/>
    </row>
    <row r="451" spans="1:17" x14ac:dyDescent="0.25">
      <c r="A451" s="1"/>
      <c r="B451" s="46">
        <v>1997</v>
      </c>
      <c r="C451" s="71">
        <f>IF(ISNA(VLOOKUP(CONCATENATE($B$434, $B451), 'Airport Passengers'!$A$8:$M$3879, 7, FALSE)), "", VLOOKUP(CONCATENATE($B$434, $B451), 'Airport Passengers'!$A$8:$M$3879, 7, FALSE))</f>
        <v>1788030</v>
      </c>
      <c r="D451" s="71">
        <f>IF(ISNA(VLOOKUP(CONCATENATE($B$434, $B451), 'Airport Passengers'!$A$8:$M$3879, 10, FALSE)), "", VLOOKUP(CONCATENATE($B$434, $B451), 'Airport Passengers'!$A$8:$M$3879, 10, FALSE))</f>
        <v>0</v>
      </c>
      <c r="E451" s="67">
        <f>IF(ISNA(VLOOKUP(CONCATENATE($B$434, $B451), 'Airport Passengers'!$A$8:$M$3879, 13, FALSE)), "", VLOOKUP(CONCATENATE($B$434, $B451), 'Airport Passengers'!$A$8:$M$3879, 13, FALSE))</f>
        <v>1788030</v>
      </c>
      <c r="F451" s="67"/>
      <c r="G451" s="68">
        <f t="shared" si="103"/>
        <v>3.0114797108813554E-2</v>
      </c>
      <c r="H451" s="68" t="str">
        <f t="shared" si="104"/>
        <v>..</v>
      </c>
      <c r="I451" s="68">
        <f t="shared" si="105"/>
        <v>3.0114797108813554E-2</v>
      </c>
      <c r="J451" s="52"/>
      <c r="L451" s="67"/>
      <c r="M451" s="68"/>
      <c r="N451" s="69"/>
      <c r="O451" s="68"/>
      <c r="P451" s="68"/>
      <c r="Q451" s="69"/>
    </row>
    <row r="452" spans="1:17" x14ac:dyDescent="0.25">
      <c r="A452" s="1"/>
      <c r="B452" s="46">
        <v>1998</v>
      </c>
      <c r="C452" s="71">
        <f>IF(ISNA(VLOOKUP(CONCATENATE($B$434, $B452), 'Airport Passengers'!$A$8:$M$3879, 7, FALSE)), "", VLOOKUP(CONCATENATE($B$434, $B452), 'Airport Passengers'!$A$8:$M$3879, 7, FALSE))</f>
        <v>1805091</v>
      </c>
      <c r="D452" s="71">
        <f>IF(ISNA(VLOOKUP(CONCATENATE($B$434, $B452), 'Airport Passengers'!$A$8:$M$3879, 10, FALSE)), "", VLOOKUP(CONCATENATE($B$434, $B452), 'Airport Passengers'!$A$8:$M$3879, 10, FALSE))</f>
        <v>0</v>
      </c>
      <c r="E452" s="67">
        <f>IF(ISNA(VLOOKUP(CONCATENATE($B$434, $B452), 'Airport Passengers'!$A$8:$M$3879, 13, FALSE)), "", VLOOKUP(CONCATENATE($B$434, $B452), 'Airport Passengers'!$A$8:$M$3879, 13, FALSE))</f>
        <v>1805091</v>
      </c>
      <c r="F452" s="67"/>
      <c r="G452" s="68">
        <f t="shared" si="103"/>
        <v>9.5417862116407449E-3</v>
      </c>
      <c r="H452" s="68" t="str">
        <f t="shared" si="104"/>
        <v>..</v>
      </c>
      <c r="I452" s="68">
        <f t="shared" si="105"/>
        <v>9.5417862116407449E-3</v>
      </c>
      <c r="J452" s="52"/>
      <c r="L452" s="67"/>
      <c r="M452" s="68"/>
      <c r="N452" s="69"/>
      <c r="O452" s="68"/>
      <c r="P452" s="68"/>
      <c r="Q452" s="69"/>
    </row>
    <row r="453" spans="1:17" x14ac:dyDescent="0.25">
      <c r="A453" s="1"/>
      <c r="B453" s="46">
        <v>1999</v>
      </c>
      <c r="C453" s="71">
        <f>IF(ISNA(VLOOKUP(CONCATENATE($B$434, $B453), 'Airport Passengers'!$A$8:$M$3879, 7, FALSE)), "", VLOOKUP(CONCATENATE($B$434, $B453), 'Airport Passengers'!$A$8:$M$3879, 7, FALSE))</f>
        <v>1899694</v>
      </c>
      <c r="D453" s="71">
        <f>IF(ISNA(VLOOKUP(CONCATENATE($B$434, $B453), 'Airport Passengers'!$A$8:$M$3879, 10, FALSE)), "", VLOOKUP(CONCATENATE($B$434, $B453), 'Airport Passengers'!$A$8:$M$3879, 10, FALSE))</f>
        <v>0</v>
      </c>
      <c r="E453" s="67">
        <f>IF(ISNA(VLOOKUP(CONCATENATE($B$434, $B453), 'Airport Passengers'!$A$8:$M$3879, 13, FALSE)), "", VLOOKUP(CONCATENATE($B$434, $B453), 'Airport Passengers'!$A$8:$M$3879, 13, FALSE))</f>
        <v>1899694</v>
      </c>
      <c r="F453" s="67"/>
      <c r="G453" s="68">
        <f t="shared" si="103"/>
        <v>5.2408992122834806E-2</v>
      </c>
      <c r="H453" s="68" t="str">
        <f t="shared" si="104"/>
        <v>..</v>
      </c>
      <c r="I453" s="68">
        <f t="shared" si="105"/>
        <v>5.2408992122834806E-2</v>
      </c>
      <c r="J453" s="52"/>
      <c r="L453" s="67"/>
      <c r="M453" s="68"/>
      <c r="N453" s="69"/>
      <c r="O453" s="68"/>
      <c r="P453" s="68"/>
      <c r="Q453" s="69"/>
    </row>
    <row r="454" spans="1:17" x14ac:dyDescent="0.25">
      <c r="A454" s="1"/>
      <c r="B454" s="46">
        <v>2000</v>
      </c>
      <c r="C454" s="71">
        <f>IF(ISNA(VLOOKUP(CONCATENATE($B$434, $B454), 'Airport Passengers'!$A$8:$M$3879, 7, FALSE)), "", VLOOKUP(CONCATENATE($B$434, $B454), 'Airport Passengers'!$A$8:$M$3879, 7, FALSE))</f>
        <v>2039304</v>
      </c>
      <c r="D454" s="71">
        <f>IF(ISNA(VLOOKUP(CONCATENATE($B$434, $B454), 'Airport Passengers'!$A$8:$M$3879, 10, FALSE)), "", VLOOKUP(CONCATENATE($B$434, $B454), 'Airport Passengers'!$A$8:$M$3879, 10, FALSE))</f>
        <v>0</v>
      </c>
      <c r="E454" s="67">
        <f>IF(ISNA(VLOOKUP(CONCATENATE($B$434, $B454), 'Airport Passengers'!$A$8:$M$3879, 13, FALSE)), "", VLOOKUP(CONCATENATE($B$434, $B454), 'Airport Passengers'!$A$8:$M$3879, 13, FALSE))</f>
        <v>2039304</v>
      </c>
      <c r="F454" s="67"/>
      <c r="G454" s="68">
        <f t="shared" si="103"/>
        <v>7.3490783252460654E-2</v>
      </c>
      <c r="H454" s="68" t="str">
        <f t="shared" si="104"/>
        <v>..</v>
      </c>
      <c r="I454" s="68">
        <f t="shared" si="105"/>
        <v>7.3490783252460654E-2</v>
      </c>
      <c r="J454" s="52"/>
      <c r="L454" s="67"/>
      <c r="M454" s="68"/>
      <c r="N454" s="69"/>
      <c r="O454" s="68"/>
      <c r="P454" s="68"/>
      <c r="Q454" s="69"/>
    </row>
    <row r="455" spans="1:17" x14ac:dyDescent="0.25">
      <c r="A455" s="1"/>
      <c r="B455" s="46">
        <v>2001</v>
      </c>
      <c r="C455" s="71">
        <f>IF(ISNA(VLOOKUP(CONCATENATE($B$434, $B455), 'Airport Passengers'!$A$8:$M$3879, 7, FALSE)), "", VLOOKUP(CONCATENATE($B$434, $B455), 'Airport Passengers'!$A$8:$M$3879, 7, FALSE))</f>
        <v>1972202</v>
      </c>
      <c r="D455" s="71">
        <f>IF(ISNA(VLOOKUP(CONCATENATE($B$434, $B455), 'Airport Passengers'!$A$8:$M$3879, 10, FALSE)), "", VLOOKUP(CONCATENATE($B$434, $B455), 'Airport Passengers'!$A$8:$M$3879, 10, FALSE))</f>
        <v>0</v>
      </c>
      <c r="E455" s="67">
        <f>IF(ISNA(VLOOKUP(CONCATENATE($B$434, $B455), 'Airport Passengers'!$A$8:$M$3879, 13, FALSE)), "", VLOOKUP(CONCATENATE($B$434, $B455), 'Airport Passengers'!$A$8:$M$3879, 13, FALSE))</f>
        <v>1972202</v>
      </c>
      <c r="F455" s="67"/>
      <c r="G455" s="68">
        <f t="shared" si="103"/>
        <v>-3.290436344949061E-2</v>
      </c>
      <c r="H455" s="68" t="str">
        <f t="shared" si="104"/>
        <v>..</v>
      </c>
      <c r="I455" s="68">
        <f t="shared" si="105"/>
        <v>-3.290436344949061E-2</v>
      </c>
      <c r="J455" s="52"/>
      <c r="L455" s="67"/>
      <c r="M455" s="68"/>
      <c r="N455" s="69"/>
      <c r="O455" s="68"/>
      <c r="P455" s="68"/>
      <c r="Q455" s="69"/>
    </row>
    <row r="456" spans="1:17" x14ac:dyDescent="0.25">
      <c r="A456" s="2"/>
      <c r="B456" s="46">
        <v>2002</v>
      </c>
      <c r="C456" s="71">
        <f>IF(ISNA(VLOOKUP(CONCATENATE($B$434, $B456), 'Airport Passengers'!$A$8:$M$3879, 7, FALSE)), "", VLOOKUP(CONCATENATE($B$434, $B456), 'Airport Passengers'!$A$8:$M$3879, 7, FALSE))</f>
        <v>1884766</v>
      </c>
      <c r="D456" s="71">
        <f>IF(ISNA(VLOOKUP(CONCATENATE($B$434, $B456), 'Airport Passengers'!$A$8:$M$3879, 10, FALSE)), "", VLOOKUP(CONCATENATE($B$434, $B456), 'Airport Passengers'!$A$8:$M$3879, 10, FALSE))</f>
        <v>0</v>
      </c>
      <c r="E456" s="67">
        <f>IF(ISNA(VLOOKUP(CONCATENATE($B$434, $B456), 'Airport Passengers'!$A$8:$M$3879, 13, FALSE)), "", VLOOKUP(CONCATENATE($B$434, $B456), 'Airport Passengers'!$A$8:$M$3879, 13, FALSE))</f>
        <v>1884766</v>
      </c>
      <c r="F456" s="67"/>
      <c r="G456" s="68">
        <f t="shared" si="103"/>
        <v>-4.4334201060540451E-2</v>
      </c>
      <c r="H456" s="68" t="str">
        <f t="shared" si="104"/>
        <v>..</v>
      </c>
      <c r="I456" s="68">
        <f t="shared" si="105"/>
        <v>-4.4334201060540451E-2</v>
      </c>
      <c r="J456" s="52"/>
      <c r="L456" s="67"/>
      <c r="M456" s="68"/>
      <c r="N456" s="69"/>
      <c r="O456" s="68"/>
      <c r="P456" s="68"/>
      <c r="Q456" s="69"/>
    </row>
    <row r="457" spans="1:17" x14ac:dyDescent="0.25">
      <c r="A457" s="2"/>
      <c r="B457" s="46">
        <v>2003</v>
      </c>
      <c r="C457" s="71">
        <f>IF(ISNA(VLOOKUP(CONCATENATE($B$434, $B457), 'Airport Passengers'!$A$8:$M$3879, 7, FALSE)), "", VLOOKUP(CONCATENATE($B$434, $B457), 'Airport Passengers'!$A$8:$M$3879, 7, FALSE))</f>
        <v>2074167</v>
      </c>
      <c r="D457" s="71">
        <f>IF(ISNA(VLOOKUP(CONCATENATE($B$434, $B457), 'Airport Passengers'!$A$8:$M$3879, 10, FALSE)), "", VLOOKUP(CONCATENATE($B$434, $B457), 'Airport Passengers'!$A$8:$M$3879, 10, FALSE))</f>
        <v>0</v>
      </c>
      <c r="E457" s="67">
        <f>IF(ISNA(VLOOKUP(CONCATENATE($B$434, $B457), 'Airport Passengers'!$A$8:$M$3879, 13, FALSE)), "", VLOOKUP(CONCATENATE($B$434, $B457), 'Airport Passengers'!$A$8:$M$3879, 13, FALSE))</f>
        <v>2074167</v>
      </c>
      <c r="F457" s="67"/>
      <c r="G457" s="68">
        <f t="shared" si="103"/>
        <v>0.10049045876252012</v>
      </c>
      <c r="H457" s="68" t="str">
        <f t="shared" si="104"/>
        <v>..</v>
      </c>
      <c r="I457" s="68">
        <f t="shared" si="105"/>
        <v>0.10049045876252012</v>
      </c>
      <c r="J457" s="52"/>
    </row>
    <row r="458" spans="1:17" x14ac:dyDescent="0.25">
      <c r="A458" s="2"/>
      <c r="B458" s="46">
        <v>2004</v>
      </c>
      <c r="C458" s="71">
        <f>IF(ISNA(VLOOKUP(CONCATENATE($B$434, $B458), 'Airport Passengers'!$A$8:$M$3879, 7, FALSE)), "", VLOOKUP(CONCATENATE($B$434, $B458), 'Airport Passengers'!$A$8:$M$3879, 7, FALSE))</f>
        <v>2434463</v>
      </c>
      <c r="D458" s="71">
        <f>IF(ISNA(VLOOKUP(CONCATENATE($B$434, $B458), 'Airport Passengers'!$A$8:$M$3879, 10, FALSE)), "", VLOOKUP(CONCATENATE($B$434, $B458), 'Airport Passengers'!$A$8:$M$3879, 10, FALSE))</f>
        <v>1996</v>
      </c>
      <c r="E458" s="67">
        <f>IF(ISNA(VLOOKUP(CONCATENATE($B$434, $B458), 'Airport Passengers'!$A$8:$M$3879, 13, FALSE)), "", VLOOKUP(CONCATENATE($B$434, $B458), 'Airport Passengers'!$A$8:$M$3879, 13, FALSE))</f>
        <v>2436459</v>
      </c>
      <c r="F458" s="67"/>
      <c r="G458" s="68">
        <f t="shared" si="103"/>
        <v>0.17370636019182639</v>
      </c>
      <c r="H458" s="68" t="str">
        <f t="shared" si="104"/>
        <v>..</v>
      </c>
      <c r="I458" s="68">
        <f t="shared" si="105"/>
        <v>0.17466867421957827</v>
      </c>
      <c r="J458" s="52"/>
    </row>
    <row r="459" spans="1:17" x14ac:dyDescent="0.25">
      <c r="A459" s="2"/>
      <c r="B459" s="46">
        <v>2005</v>
      </c>
      <c r="C459" s="71">
        <f>IF(ISNA(VLOOKUP(CONCATENATE($B$434, $B459), 'Airport Passengers'!$A$8:$M$3879, 7, FALSE)), "", VLOOKUP(CONCATENATE($B$434, $B459), 'Airport Passengers'!$A$8:$M$3879, 7, FALSE))</f>
        <v>2524753</v>
      </c>
      <c r="D459" s="71">
        <f>IF(ISNA(VLOOKUP(CONCATENATE($B$434, $B459), 'Airport Passengers'!$A$8:$M$3879, 10, FALSE)), "", VLOOKUP(CONCATENATE($B$434, $B459), 'Airport Passengers'!$A$8:$M$3879, 10, FALSE))</f>
        <v>0</v>
      </c>
      <c r="E459" s="67">
        <f>IF(ISNA(VLOOKUP(CONCATENATE($B$434, $B459), 'Airport Passengers'!$A$8:$M$3879, 13, FALSE)), "", VLOOKUP(CONCATENATE($B$434, $B459), 'Airport Passengers'!$A$8:$M$3879, 13, FALSE))</f>
        <v>2524753</v>
      </c>
      <c r="F459" s="67"/>
      <c r="G459" s="68">
        <f t="shared" si="103"/>
        <v>3.7088261353735913E-2</v>
      </c>
      <c r="H459" s="68" t="str">
        <f t="shared" si="104"/>
        <v>..</v>
      </c>
      <c r="I459" s="68">
        <f t="shared" si="105"/>
        <v>3.6238656180957694E-2</v>
      </c>
      <c r="J459" s="52"/>
    </row>
    <row r="460" spans="1:17" x14ac:dyDescent="0.25">
      <c r="A460" s="2"/>
      <c r="B460" s="46">
        <v>2006</v>
      </c>
      <c r="C460" s="71">
        <f>IF(ISNA(VLOOKUP(CONCATENATE($B$434, $B460), 'Airport Passengers'!$A$8:$M$3879, 7, FALSE)), "", VLOOKUP(CONCATENATE($B$434, $B460), 'Airport Passengers'!$A$8:$M$3879, 7, FALSE))</f>
        <v>2612679</v>
      </c>
      <c r="D460" s="71">
        <f>IF(ISNA(VLOOKUP(CONCATENATE($B$434, $B460), 'Airport Passengers'!$A$8:$M$3879, 10, FALSE)), "", VLOOKUP(CONCATENATE($B$434, $B460), 'Airport Passengers'!$A$8:$M$3879, 10, FALSE))</f>
        <v>0</v>
      </c>
      <c r="E460" s="67">
        <f>IF(ISNA(VLOOKUP(CONCATENATE($B$434, $B460), 'Airport Passengers'!$A$8:$M$3879, 13, FALSE)), "", VLOOKUP(CONCATENATE($B$434, $B460), 'Airport Passengers'!$A$8:$M$3879, 13, FALSE))</f>
        <v>2612679</v>
      </c>
      <c r="F460" s="67"/>
      <c r="G460" s="68">
        <f t="shared" si="103"/>
        <v>3.4825584918603922E-2</v>
      </c>
      <c r="H460" s="68" t="str">
        <f t="shared" si="104"/>
        <v>..</v>
      </c>
      <c r="I460" s="68">
        <f t="shared" si="105"/>
        <v>3.4825584918603922E-2</v>
      </c>
      <c r="J460" s="52"/>
    </row>
    <row r="461" spans="1:17" x14ac:dyDescent="0.25">
      <c r="A461" s="2"/>
      <c r="B461" s="46">
        <v>2007</v>
      </c>
      <c r="C461" s="71">
        <f>IF(ISNA(VLOOKUP(CONCATENATE($B$434, $B461), 'Airport Passengers'!$A$8:$M$3879, 7, FALSE)), "", VLOOKUP(CONCATENATE($B$434, $B461), 'Airport Passengers'!$A$8:$M$3879, 7, FALSE))</f>
        <v>2734875</v>
      </c>
      <c r="D461" s="71">
        <f>IF(ISNA(VLOOKUP(CONCATENATE($B$434, $B461), 'Airport Passengers'!$A$8:$M$3879, 10, FALSE)), "", VLOOKUP(CONCATENATE($B$434, $B461), 'Airport Passengers'!$A$8:$M$3879, 10, FALSE))</f>
        <v>0</v>
      </c>
      <c r="E461" s="67">
        <f>IF(ISNA(VLOOKUP(CONCATENATE($B$434, $B461), 'Airport Passengers'!$A$8:$M$3879, 13, FALSE)), "", VLOOKUP(CONCATENATE($B$434, $B461), 'Airport Passengers'!$A$8:$M$3879, 13, FALSE))</f>
        <v>2734875</v>
      </c>
      <c r="F461" s="67"/>
      <c r="G461" s="68">
        <f t="shared" si="103"/>
        <v>4.6770383962208908E-2</v>
      </c>
      <c r="H461" s="68" t="str">
        <f t="shared" si="104"/>
        <v>..</v>
      </c>
      <c r="I461" s="68">
        <f t="shared" si="105"/>
        <v>4.6770383962208908E-2</v>
      </c>
      <c r="J461" s="52"/>
    </row>
    <row r="462" spans="1:17" x14ac:dyDescent="0.25">
      <c r="A462" s="2"/>
      <c r="B462" s="46">
        <v>2008</v>
      </c>
      <c r="C462" s="71">
        <f>IF(ISNA(VLOOKUP(CONCATENATE($B$434, $B462), 'Airport Passengers'!$A$8:$M$3879, 7, FALSE)), "", VLOOKUP(CONCATENATE($B$434, $B462), 'Airport Passengers'!$A$8:$M$3879, 7, FALSE))</f>
        <v>2983488</v>
      </c>
      <c r="D462" s="71">
        <f>IF(ISNA(VLOOKUP(CONCATENATE($B$434, $B462), 'Airport Passengers'!$A$8:$M$3879, 10, FALSE)), "", VLOOKUP(CONCATENATE($B$434, $B462), 'Airport Passengers'!$A$8:$M$3879, 10, FALSE))</f>
        <v>0</v>
      </c>
      <c r="E462" s="67">
        <f>IF(ISNA(VLOOKUP(CONCATENATE($B$434, $B462), 'Airport Passengers'!$A$8:$M$3879, 13, FALSE)), "", VLOOKUP(CONCATENATE($B$434, $B462), 'Airport Passengers'!$A$8:$M$3879, 13, FALSE))</f>
        <v>2983488</v>
      </c>
      <c r="F462" s="67"/>
      <c r="G462" s="68">
        <f t="shared" si="103"/>
        <v>9.0904703139997253E-2</v>
      </c>
      <c r="H462" s="68" t="str">
        <f t="shared" si="104"/>
        <v>..</v>
      </c>
      <c r="I462" s="68">
        <f t="shared" si="105"/>
        <v>9.0904703139997253E-2</v>
      </c>
      <c r="J462" s="68"/>
    </row>
    <row r="463" spans="1:17" x14ac:dyDescent="0.25">
      <c r="A463" s="2"/>
      <c r="B463" s="46">
        <v>2009</v>
      </c>
      <c r="C463" s="71">
        <f>IF(ISNA(VLOOKUP(CONCATENATE($B$434, $B463), 'Airport Passengers'!$A$8:$M$3879, 7, FALSE)), "", VLOOKUP(CONCATENATE($B$434, $B463), 'Airport Passengers'!$A$8:$M$3879, 7, FALSE))</f>
        <v>3148420</v>
      </c>
      <c r="D463" s="71">
        <f>IF(ISNA(VLOOKUP(CONCATENATE($B$434, $B463), 'Airport Passengers'!$A$8:$M$3879, 10, FALSE)), "", VLOOKUP(CONCATENATE($B$434, $B463), 'Airport Passengers'!$A$8:$M$3879, 10, FALSE))</f>
        <v>0</v>
      </c>
      <c r="E463" s="67">
        <f>IF(ISNA(VLOOKUP(CONCATENATE($B$434, $B463), 'Airport Passengers'!$A$8:$M$3879, 13, FALSE)), "", VLOOKUP(CONCATENATE($B$434, $B463), 'Airport Passengers'!$A$8:$M$3879, 13, FALSE))</f>
        <v>3148420</v>
      </c>
      <c r="F463" s="67"/>
      <c r="G463" s="68">
        <f t="shared" si="103"/>
        <v>5.5281603277774205E-2</v>
      </c>
      <c r="H463" s="68" t="str">
        <f t="shared" si="104"/>
        <v>..</v>
      </c>
      <c r="I463" s="68">
        <f t="shared" si="105"/>
        <v>5.5281603277774205E-2</v>
      </c>
      <c r="J463" s="68"/>
    </row>
    <row r="464" spans="1:17" ht="13" x14ac:dyDescent="0.25">
      <c r="A464" s="2"/>
      <c r="B464" s="46">
        <v>2010</v>
      </c>
      <c r="C464" s="71">
        <f>IF(ISNA(VLOOKUP(CONCATENATE($B$434, $B464), 'Airport Passengers'!$A$8:$M$3879, 7, FALSE)), "", VLOOKUP(CONCATENATE($B$434, $B464), 'Airport Passengers'!$A$8:$M$3879, 7, FALSE))</f>
        <v>3304010</v>
      </c>
      <c r="D464" s="71">
        <f>IF(ISNA(VLOOKUP(CONCATENATE($B$434, $B464), 'Airport Passengers'!$A$8:$M$3879, 10, FALSE)), "", VLOOKUP(CONCATENATE($B$434, $B464), 'Airport Passengers'!$A$8:$M$3879, 10, FALSE))</f>
        <v>0</v>
      </c>
      <c r="E464" s="67">
        <f>IF(ISNA(VLOOKUP(CONCATENATE($B$434, $B464), 'Airport Passengers'!$A$8:$M$3879, 13, FALSE)), "", VLOOKUP(CONCATENATE($B$434, $B464), 'Airport Passengers'!$A$8:$M$3879, 13, FALSE))</f>
        <v>3304010</v>
      </c>
      <c r="F464" s="67"/>
      <c r="G464" s="68">
        <f t="shared" si="103"/>
        <v>4.9418438454844019E-2</v>
      </c>
      <c r="H464" s="68" t="str">
        <f t="shared" si="104"/>
        <v>..</v>
      </c>
      <c r="I464" s="68">
        <f t="shared" si="105"/>
        <v>4.9418438454844019E-2</v>
      </c>
      <c r="J464" s="68"/>
      <c r="O464" s="65"/>
      <c r="P464" s="65"/>
      <c r="Q464" s="65"/>
    </row>
    <row r="465" spans="1:17" ht="13" x14ac:dyDescent="0.25">
      <c r="A465" s="2"/>
      <c r="B465" s="46">
        <v>2011</v>
      </c>
      <c r="C465" s="71">
        <f>IF(ISNA(VLOOKUP(CONCATENATE($B$434, $B465), 'Airport Passengers'!$A$8:$M$3879, 7, FALSE)), "", VLOOKUP(CONCATENATE($B$434, $B465), 'Airport Passengers'!$A$8:$M$3879, 7, FALSE))</f>
        <v>3208225</v>
      </c>
      <c r="D465" s="71">
        <f>IF(ISNA(VLOOKUP(CONCATENATE($B$434, $B465), 'Airport Passengers'!$A$8:$M$3879, 10, FALSE)), "", VLOOKUP(CONCATENATE($B$434, $B465), 'Airport Passengers'!$A$8:$M$3879, 10, FALSE))</f>
        <v>0</v>
      </c>
      <c r="E465" s="67">
        <f>IF(ISNA(VLOOKUP(CONCATENATE($B$434, $B465), 'Airport Passengers'!$A$8:$M$3879, 13, FALSE)), "", VLOOKUP(CONCATENATE($B$434, $B465), 'Airport Passengers'!$A$8:$M$3879, 13, FALSE))</f>
        <v>3208225</v>
      </c>
      <c r="F465" s="67"/>
      <c r="G465" s="68">
        <f t="shared" si="103"/>
        <v>-2.8990529689680116E-2</v>
      </c>
      <c r="H465" s="68" t="str">
        <f t="shared" si="104"/>
        <v>..</v>
      </c>
      <c r="I465" s="68">
        <f t="shared" si="105"/>
        <v>-2.8990529689680116E-2</v>
      </c>
      <c r="J465" s="68"/>
      <c r="O465" s="65" t="s">
        <v>130</v>
      </c>
      <c r="P465" s="65" t="s">
        <v>106</v>
      </c>
      <c r="Q465" s="65" t="s">
        <v>107</v>
      </c>
    </row>
    <row r="466" spans="1:17" x14ac:dyDescent="0.25">
      <c r="A466" s="2"/>
      <c r="B466" s="46">
        <v>2012</v>
      </c>
      <c r="C466" s="71">
        <f>IF(ISNA(VLOOKUP(CONCATENATE($B$434, $B466), 'Airport Passengers'!$A$8:$M$3879, 7, FALSE)), "", VLOOKUP(CONCATENATE($B$434, $B466), 'Airport Passengers'!$A$8:$M$3879, 7, FALSE))</f>
        <v>3065893</v>
      </c>
      <c r="D466" s="71">
        <f>IF(ISNA(VLOOKUP(CONCATENATE($B$434, $B466), 'Airport Passengers'!$A$8:$M$3879, 10, FALSE)), "", VLOOKUP(CONCATENATE($B$434, $B466), 'Airport Passengers'!$A$8:$M$3879, 10, FALSE))</f>
        <v>0</v>
      </c>
      <c r="E466" s="67">
        <f>IF(ISNA(VLOOKUP(CONCATENATE($B$434, $B466), 'Airport Passengers'!$A$8:$M$3879, 13, FALSE)), "", VLOOKUP(CONCATENATE($B$434, $B466), 'Airport Passengers'!$A$8:$M$3879, 13, FALSE))</f>
        <v>3065893</v>
      </c>
      <c r="F466" s="67"/>
      <c r="G466" s="68">
        <f t="shared" si="103"/>
        <v>-4.4364718808687045E-2</v>
      </c>
      <c r="H466" s="68" t="str">
        <f t="shared" si="104"/>
        <v>..</v>
      </c>
      <c r="I466" s="68">
        <f t="shared" si="105"/>
        <v>-4.4364718808687045E-2</v>
      </c>
      <c r="J466" s="68"/>
    </row>
    <row r="467" spans="1:17" x14ac:dyDescent="0.25">
      <c r="A467" s="2"/>
      <c r="B467" s="46">
        <v>2013</v>
      </c>
      <c r="C467" s="71">
        <f>IF(ISNA(VLOOKUP(CONCATENATE($B$434, $B467), 'Airport Passengers'!$A$8:$M$3879, 7, FALSE)), "", VLOOKUP(CONCATENATE($B$434, $B467), 'Airport Passengers'!$A$8:$M$3879, 7, FALSE))</f>
        <v>2956448</v>
      </c>
      <c r="D467" s="71">
        <f>IF(ISNA(VLOOKUP(CONCATENATE($B$434, $B467), 'Airport Passengers'!$A$8:$M$3879, 10, FALSE)), "", VLOOKUP(CONCATENATE($B$434, $B467), 'Airport Passengers'!$A$8:$M$3879, 10, FALSE))</f>
        <v>0</v>
      </c>
      <c r="E467" s="67">
        <f>IF(ISNA(VLOOKUP(CONCATENATE($B$434, $B467), 'Airport Passengers'!$A$8:$M$3879, 13, FALSE)), "", VLOOKUP(CONCATENATE($B$434, $B467), 'Airport Passengers'!$A$8:$M$3879, 13, FALSE))</f>
        <v>2956448</v>
      </c>
      <c r="F467" s="67"/>
      <c r="G467" s="68">
        <f t="shared" si="103"/>
        <v>-3.5697592838367161E-2</v>
      </c>
      <c r="H467" s="68" t="str">
        <f t="shared" si="104"/>
        <v>..</v>
      </c>
      <c r="I467" s="68">
        <f t="shared" si="105"/>
        <v>-3.5697592838367161E-2</v>
      </c>
      <c r="J467" s="68"/>
      <c r="K467" s="52" t="s">
        <v>184</v>
      </c>
      <c r="O467" s="73">
        <f>C479/1000000</f>
        <v>2.7627739999999998</v>
      </c>
      <c r="P467" s="73">
        <f t="shared" ref="P467:Q467" si="106">D479/1000000</f>
        <v>3.0848E-2</v>
      </c>
      <c r="Q467" s="73">
        <f t="shared" si="106"/>
        <v>2.793622</v>
      </c>
    </row>
    <row r="468" spans="1:17" x14ac:dyDescent="0.25">
      <c r="A468" s="2"/>
      <c r="B468" s="46">
        <v>2014</v>
      </c>
      <c r="C468" s="71">
        <f>IF(ISNA(VLOOKUP(CONCATENATE($B$434, $B468), 'Airport Passengers'!$A$8:$M$3879, 7, FALSE)), "", VLOOKUP(CONCATENATE($B$434, $B468), 'Airport Passengers'!$A$8:$M$3879, 7, FALSE))</f>
        <v>2811822</v>
      </c>
      <c r="D468" s="71">
        <f>IF(ISNA(VLOOKUP(CONCATENATE($B$434, $B468), 'Airport Passengers'!$A$8:$M$3879, 10, FALSE)), "", VLOOKUP(CONCATENATE($B$434, $B468), 'Airport Passengers'!$A$8:$M$3879, 10, FALSE))</f>
        <v>0</v>
      </c>
      <c r="E468" s="67">
        <f>IF(ISNA(VLOOKUP(CONCATENATE($B$434, $B468), 'Airport Passengers'!$A$8:$M$3879, 13, FALSE)), "", VLOOKUP(CONCATENATE($B$434, $B468), 'Airport Passengers'!$A$8:$M$3879, 13, FALSE))</f>
        <v>2811822</v>
      </c>
      <c r="F468" s="67"/>
      <c r="G468" s="68">
        <f t="shared" si="103"/>
        <v>-4.8918837740423646E-2</v>
      </c>
      <c r="H468" s="68" t="str">
        <f t="shared" si="104"/>
        <v>..</v>
      </c>
      <c r="I468" s="68">
        <f t="shared" si="105"/>
        <v>-4.8918837740423646E-2</v>
      </c>
      <c r="J468" s="68"/>
      <c r="K468" s="52" t="s">
        <v>185</v>
      </c>
      <c r="O468" s="72">
        <f>G479</f>
        <v>-1.1822969144393309E-2</v>
      </c>
      <c r="P468" s="72">
        <f t="shared" ref="P468:Q468" si="107">H479</f>
        <v>-0.17275408956824886</v>
      </c>
      <c r="Q468" s="72">
        <f t="shared" si="107"/>
        <v>-1.3941172255736522E-2</v>
      </c>
    </row>
    <row r="469" spans="1:17" x14ac:dyDescent="0.25">
      <c r="A469" s="2"/>
      <c r="B469" s="46">
        <v>2015</v>
      </c>
      <c r="C469" s="71">
        <f>IF(ISNA(VLOOKUP(CONCATENATE($B$434, $B469), 'Airport Passengers'!$A$8:$M$3879, 7, FALSE)), "", VLOOKUP(CONCATENATE($B$434, $B469), 'Airport Passengers'!$A$8:$M$3879, 7, FALSE))</f>
        <v>2805306</v>
      </c>
      <c r="D469" s="71">
        <f>IF(ISNA(VLOOKUP(CONCATENATE($B$434, $B469), 'Airport Passengers'!$A$8:$M$3879, 10, FALSE)), "", VLOOKUP(CONCATENATE($B$434, $B469), 'Airport Passengers'!$A$8:$M$3879, 10, FALSE))</f>
        <v>0</v>
      </c>
      <c r="E469" s="67">
        <f>IF(ISNA(VLOOKUP(CONCATENATE($B$434, $B469), 'Airport Passengers'!$A$8:$M$3879, 13, FALSE)), "", VLOOKUP(CONCATENATE($B$434, $B469), 'Airport Passengers'!$A$8:$M$3879, 13, FALSE))</f>
        <v>2805306</v>
      </c>
      <c r="F469" s="67"/>
      <c r="G469" s="68">
        <f t="shared" si="103"/>
        <v>-2.3173586379223151E-3</v>
      </c>
      <c r="H469" s="68" t="str">
        <f t="shared" si="104"/>
        <v>..</v>
      </c>
      <c r="I469" s="68">
        <f t="shared" si="105"/>
        <v>-2.3173586379223151E-3</v>
      </c>
      <c r="J469" s="68"/>
      <c r="K469" s="52" t="s">
        <v>109</v>
      </c>
      <c r="O469" s="72">
        <f>C479/C$48</f>
        <v>2.306509937613278E-2</v>
      </c>
      <c r="P469" s="72">
        <f t="shared" ref="P469:Q469" si="108">D479/D$48</f>
        <v>6.8793719040679971E-4</v>
      </c>
      <c r="Q469" s="72">
        <f t="shared" si="108"/>
        <v>1.6969828149223071E-2</v>
      </c>
    </row>
    <row r="470" spans="1:17" x14ac:dyDescent="0.25">
      <c r="A470" s="2"/>
      <c r="B470" s="46">
        <v>2016</v>
      </c>
      <c r="C470" s="71">
        <f>IF(ISNA(VLOOKUP(CONCATENATE($B$434, $B470), 'Airport Passengers'!$A$8:$M$3879, 7, FALSE)), "", VLOOKUP(CONCATENATE($B$434, $B470), 'Airport Passengers'!$A$8:$M$3879, 7, FALSE))</f>
        <v>2885793</v>
      </c>
      <c r="D470" s="71">
        <f>IF(ISNA(VLOOKUP(CONCATENATE($B$434, $B470), 'Airport Passengers'!$A$8:$M$3879, 10, FALSE)), "", VLOOKUP(CONCATENATE($B$434, $B470), 'Airport Passengers'!$A$8:$M$3879, 10, FALSE))</f>
        <v>23771</v>
      </c>
      <c r="E470" s="67">
        <f>IF(ISNA(VLOOKUP(CONCATENATE($B$434, $B470), 'Airport Passengers'!$A$8:$M$3879, 13, FALSE)), "", VLOOKUP(CONCATENATE($B$434, $B470), 'Airport Passengers'!$A$8:$M$3879, 13, FALSE))</f>
        <v>2909564</v>
      </c>
      <c r="F470" s="67"/>
      <c r="G470" s="68">
        <f t="shared" si="103"/>
        <v>2.8690987721125608E-2</v>
      </c>
      <c r="H470" s="68" t="str">
        <f t="shared" si="104"/>
        <v>..</v>
      </c>
      <c r="I470" s="68">
        <f t="shared" si="105"/>
        <v>3.7164573133911236E-2</v>
      </c>
      <c r="J470" s="68"/>
    </row>
    <row r="471" spans="1:17" x14ac:dyDescent="0.25">
      <c r="A471" s="2"/>
      <c r="B471" s="46">
        <v>2017</v>
      </c>
      <c r="C471" s="71">
        <f>IF(ISNA(VLOOKUP(CONCATENATE($B$434, $B471), 'Airport Passengers'!$A$8:$M$3879, 7, FALSE)), "", VLOOKUP(CONCATENATE($B$434, $B471), 'Airport Passengers'!$A$8:$M$3879, 7, FALSE))</f>
        <v>3021340</v>
      </c>
      <c r="D471" s="71">
        <f>IF(ISNA(VLOOKUP(CONCATENATE($B$434, $B471), 'Airport Passengers'!$A$8:$M$3879, 10, FALSE)), "", VLOOKUP(CONCATENATE($B$434, $B471), 'Airport Passengers'!$A$8:$M$3879, 10, FALSE))</f>
        <v>84435</v>
      </c>
      <c r="E471" s="67">
        <f>IF(ISNA(VLOOKUP(CONCATENATE($B$434, $B471), 'Airport Passengers'!$A$8:$M$3879, 13, FALSE)), "", VLOOKUP(CONCATENATE($B$434, $B471), 'Airport Passengers'!$A$8:$M$3879, 13, FALSE))</f>
        <v>3105775</v>
      </c>
      <c r="F471" s="67"/>
      <c r="G471" s="68">
        <f t="shared" si="103"/>
        <v>4.6970451449566894E-2</v>
      </c>
      <c r="H471" s="68">
        <f t="shared" si="104"/>
        <v>2.5520171637709814</v>
      </c>
      <c r="I471" s="68">
        <f t="shared" si="105"/>
        <v>6.7436564378717909E-2</v>
      </c>
      <c r="J471" s="68"/>
      <c r="K471" s="74" t="s">
        <v>100</v>
      </c>
      <c r="L471" s="74"/>
      <c r="M471" s="74"/>
      <c r="N471" s="74"/>
      <c r="O471" s="67"/>
      <c r="P471" s="67"/>
      <c r="Q471" s="67"/>
    </row>
    <row r="472" spans="1:17" x14ac:dyDescent="0.25">
      <c r="A472" s="2"/>
      <c r="B472" s="46">
        <v>2018</v>
      </c>
      <c r="C472" s="71">
        <f>IF(ISNA(VLOOKUP(CONCATENATE($B$434, $B472), 'Airport Passengers'!$A$8:$M$3879, 7, FALSE)), "", VLOOKUP(CONCATENATE($B$434, $B472), 'Airport Passengers'!$A$8:$M$3879, 7, FALSE))</f>
        <v>3153143</v>
      </c>
      <c r="D472" s="71">
        <f>IF(ISNA(VLOOKUP(CONCATENATE($B$434, $B472), 'Airport Passengers'!$A$8:$M$3879, 10, FALSE)), "", VLOOKUP(CONCATENATE($B$434, $B472), 'Airport Passengers'!$A$8:$M$3879, 10, FALSE))</f>
        <v>94922</v>
      </c>
      <c r="E472" s="67">
        <f>IF(ISNA(VLOOKUP(CONCATENATE($B$434, $B472), 'Airport Passengers'!$A$8:$M$3879, 13, FALSE)), "", VLOOKUP(CONCATENATE($B$434, $B472), 'Airport Passengers'!$A$8:$M$3879, 13, FALSE))</f>
        <v>3248065</v>
      </c>
      <c r="F472" s="67"/>
      <c r="G472" s="68">
        <f t="shared" si="103"/>
        <v>4.3624021129697418E-2</v>
      </c>
      <c r="H472" s="68">
        <f t="shared" si="104"/>
        <v>0.12420204891336531</v>
      </c>
      <c r="I472" s="68">
        <f t="shared" si="105"/>
        <v>4.5814651737489033E-2</v>
      </c>
      <c r="J472" s="68"/>
      <c r="K472" s="49" t="s">
        <v>181</v>
      </c>
      <c r="O472" s="72">
        <f>IF(C474=0,"..",(C479/C474)^(1/5)-1)</f>
        <v>0.25259163157812536</v>
      </c>
      <c r="P472" s="72">
        <f t="shared" ref="P472:Q472" si="109">IF(D474=0,"..",(D479/D474)^(1/5)-1)</f>
        <v>0.18845643652493083</v>
      </c>
      <c r="Q472" s="72">
        <f t="shared" si="109"/>
        <v>0.25176183825654364</v>
      </c>
    </row>
    <row r="473" spans="1:17" x14ac:dyDescent="0.25">
      <c r="A473" s="2"/>
      <c r="B473" s="46">
        <v>2019</v>
      </c>
      <c r="C473" s="71">
        <f>IF(ISNA(VLOOKUP(CONCATENATE($B$434, $B473), 'Airport Passengers'!$A$8:$M$3879, 7, FALSE)), "", VLOOKUP(CONCATENATE($B$434, $B473), 'Airport Passengers'!$A$8:$M$3879, 7, FALSE))</f>
        <v>3153043</v>
      </c>
      <c r="D473" s="71">
        <f>IF(ISNA(VLOOKUP(CONCATENATE($B$434, $B473), 'Airport Passengers'!$A$8:$M$3879, 10, FALSE)), "", VLOOKUP(CONCATENATE($B$434, $B473), 'Airport Passengers'!$A$8:$M$3879, 10, FALSE))</f>
        <v>85069</v>
      </c>
      <c r="E473" s="67">
        <f>IF(ISNA(VLOOKUP(CONCATENATE($B$434, $B473), 'Airport Passengers'!$A$8:$M$3879, 13, FALSE)), "", VLOOKUP(CONCATENATE($B$434, $B473), 'Airport Passengers'!$A$8:$M$3879, 13, FALSE))</f>
        <v>3238112</v>
      </c>
      <c r="F473" s="67"/>
      <c r="G473" s="68">
        <f t="shared" si="103"/>
        <v>-3.1714387834614543E-5</v>
      </c>
      <c r="H473" s="68">
        <f t="shared" si="104"/>
        <v>-0.10380101557067908</v>
      </c>
      <c r="I473" s="68">
        <f t="shared" si="105"/>
        <v>-3.0642859671835385E-3</v>
      </c>
      <c r="J473" s="68"/>
      <c r="K473" s="49" t="s">
        <v>182</v>
      </c>
      <c r="O473" s="72">
        <f>IF(C469=0,"..",(C479/C469)^(1/10)-1)</f>
        <v>-1.526571251706299E-3</v>
      </c>
      <c r="P473" s="72" t="str">
        <f t="shared" ref="P473:Q473" si="110">IF(D469=0,"..",(D479/D469)^(1/10)-1)</f>
        <v>..</v>
      </c>
      <c r="Q473" s="72">
        <f t="shared" si="110"/>
        <v>-4.1727913068168032E-4</v>
      </c>
    </row>
    <row r="474" spans="1:17" x14ac:dyDescent="0.25">
      <c r="A474" s="2"/>
      <c r="B474" s="46">
        <v>2020</v>
      </c>
      <c r="C474" s="71">
        <f>IF(ISNA(VLOOKUP(CONCATENATE($B$434, $B474), 'Airport Passengers'!$A$8:$M$3879, 7, FALSE)), "", VLOOKUP(CONCATENATE($B$434, $B474), 'Airport Passengers'!$A$8:$M$3879, 7, FALSE))</f>
        <v>895979</v>
      </c>
      <c r="D474" s="71">
        <f>IF(ISNA(VLOOKUP(CONCATENATE($B$434, $B474), 'Airport Passengers'!$A$8:$M$3879, 10, FALSE)), "", VLOOKUP(CONCATENATE($B$434, $B474), 'Airport Passengers'!$A$8:$M$3879, 10, FALSE))</f>
        <v>13011</v>
      </c>
      <c r="E474" s="67">
        <f>IF(ISNA(VLOOKUP(CONCATENATE($B$434, $B474), 'Airport Passengers'!$A$8:$M$3879, 13, FALSE)), "", VLOOKUP(CONCATENATE($B$434, $B474), 'Airport Passengers'!$A$8:$M$3879, 13, FALSE))</f>
        <v>908990</v>
      </c>
      <c r="F474" s="67"/>
      <c r="G474" s="68">
        <f t="shared" si="103"/>
        <v>-0.71583673295923966</v>
      </c>
      <c r="H474" s="68">
        <f t="shared" si="104"/>
        <v>-0.84705356827986689</v>
      </c>
      <c r="I474" s="68">
        <f t="shared" si="105"/>
        <v>-0.71928395311836035</v>
      </c>
      <c r="J474" s="68"/>
      <c r="K474" s="49" t="s">
        <v>183</v>
      </c>
      <c r="O474" s="72">
        <f>IF(C459=0,"..",(C479/C459)^(1/20)-1)</f>
        <v>4.5147615286911247E-3</v>
      </c>
      <c r="P474" s="72" t="str">
        <f t="shared" ref="P474:Q474" si="111">IF(D459=0,"..",(D479/D459)^(1/20)-1)</f>
        <v>..</v>
      </c>
      <c r="Q474" s="72">
        <f t="shared" si="111"/>
        <v>5.0726086163261908E-3</v>
      </c>
    </row>
    <row r="475" spans="1:17" x14ac:dyDescent="0.25">
      <c r="A475" s="2"/>
      <c r="B475" s="46">
        <v>2021</v>
      </c>
      <c r="C475" s="71">
        <f>IF(ISNA(VLOOKUP(CONCATENATE($B$434, $B475), 'Airport Passengers'!$A$8:$M$3879, 7, FALSE)), "", VLOOKUP(CONCATENATE($B$434, $B475), 'Airport Passengers'!$A$8:$M$3879, 7, FALSE))</f>
        <v>1023139</v>
      </c>
      <c r="D475" s="71">
        <f>IF(ISNA(VLOOKUP(CONCATENATE($B$434, $B475), 'Airport Passengers'!$A$8:$M$3879, 10, FALSE)), "", VLOOKUP(CONCATENATE($B$434, $B475), 'Airport Passengers'!$A$8:$M$3879, 10, FALSE))</f>
        <v>137</v>
      </c>
      <c r="E475" s="67">
        <f>IF(ISNA(VLOOKUP(CONCATENATE($B$434, $B475), 'Airport Passengers'!$A$8:$M$3879, 13, FALSE)), "", VLOOKUP(CONCATENATE($B$434, $B475), 'Airport Passengers'!$A$8:$M$3879, 13, FALSE))</f>
        <v>1023276</v>
      </c>
      <c r="F475" s="67"/>
      <c r="G475" s="68">
        <f t="shared" si="103"/>
        <v>0.14192296917673294</v>
      </c>
      <c r="H475" s="68">
        <f t="shared" si="104"/>
        <v>-0.98947044808239182</v>
      </c>
      <c r="I475" s="68">
        <f t="shared" si="105"/>
        <v>0.12572855586970152</v>
      </c>
      <c r="J475" s="68"/>
      <c r="K475" s="10"/>
    </row>
    <row r="476" spans="1:17" x14ac:dyDescent="0.25">
      <c r="A476" s="2"/>
      <c r="B476" s="46">
        <v>2022</v>
      </c>
      <c r="C476" s="71">
        <f>IF(ISNA(VLOOKUP(CONCATENATE($B$434, $B476), 'Airport Passengers'!$A$8:$M$3879, 7, FALSE)), "", VLOOKUP(CONCATENATE($B$434, $B476), 'Airport Passengers'!$A$8:$M$3879, 7, FALSE))</f>
        <v>2437607</v>
      </c>
      <c r="D476" s="71">
        <f>IF(ISNA(VLOOKUP(CONCATENATE($B$434, $B476), 'Airport Passengers'!$A$8:$M$3879, 10, FALSE)), "", VLOOKUP(CONCATENATE($B$434, $B476), 'Airport Passengers'!$A$8:$M$3879, 10, FALSE))</f>
        <v>0</v>
      </c>
      <c r="E476" s="67">
        <f>IF(ISNA(VLOOKUP(CONCATENATE($B$434, $B476), 'Airport Passengers'!$A$8:$M$3879, 13, FALSE)), "", VLOOKUP(CONCATENATE($B$434, $B476), 'Airport Passengers'!$A$8:$M$3879, 13, FALSE))</f>
        <v>2437607</v>
      </c>
      <c r="F476" s="67"/>
      <c r="G476" s="68">
        <f t="shared" si="103"/>
        <v>1.3824788225255806</v>
      </c>
      <c r="H476" s="68" t="str">
        <f t="shared" si="104"/>
        <v>..</v>
      </c>
      <c r="I476" s="68">
        <f t="shared" si="105"/>
        <v>1.3821598473921015</v>
      </c>
      <c r="J476" s="68"/>
      <c r="K476" s="10"/>
    </row>
    <row r="477" spans="1:17" x14ac:dyDescent="0.25">
      <c r="A477" s="2"/>
      <c r="B477" s="46">
        <v>2023</v>
      </c>
      <c r="C477" s="71">
        <f>IF(ISNA(VLOOKUP(CONCATENATE($B$434, $B477), 'Airport Passengers'!$A$8:$M$3879, 7, FALSE)), "", VLOOKUP(CONCATENATE($B$434, $B477), 'Airport Passengers'!$A$8:$M$3879, 7, FALSE))</f>
        <v>2757350</v>
      </c>
      <c r="D477" s="71">
        <f>IF(ISNA(VLOOKUP(CONCATENATE($B$434, $B477), 'Airport Passengers'!$A$8:$M$3879, 10, FALSE)), "", VLOOKUP(CONCATENATE($B$434, $B477), 'Airport Passengers'!$A$8:$M$3879, 10, FALSE))</f>
        <v>12080</v>
      </c>
      <c r="E477" s="67">
        <f>IF(ISNA(VLOOKUP(CONCATENATE($B$434, $B477), 'Airport Passengers'!$A$8:$M$3879, 13, FALSE)), "", VLOOKUP(CONCATENATE($B$434, $B477), 'Airport Passengers'!$A$8:$M$3879, 13, FALSE))</f>
        <v>2769430</v>
      </c>
      <c r="F477" s="67"/>
      <c r="G477" s="68">
        <f t="shared" si="103"/>
        <v>0.13117085732031455</v>
      </c>
      <c r="H477" s="68" t="str">
        <f t="shared" si="104"/>
        <v>..</v>
      </c>
      <c r="I477" s="68">
        <f t="shared" si="105"/>
        <v>0.13612653721457149</v>
      </c>
      <c r="J477" s="68"/>
      <c r="K477" s="10"/>
    </row>
    <row r="478" spans="1:17" x14ac:dyDescent="0.25">
      <c r="A478" s="2"/>
      <c r="B478" s="46">
        <v>2024</v>
      </c>
      <c r="C478" s="71">
        <f>IF(ISNA(VLOOKUP(CONCATENATE($B$434, $B478), 'Airport Passengers'!$A$8:$M$3879, 7, FALSE)), "", VLOOKUP(CONCATENATE($B$434, $B478), 'Airport Passengers'!$A$8:$M$3879, 7, FALSE))</f>
        <v>2795829</v>
      </c>
      <c r="D478" s="71">
        <f>IF(ISNA(VLOOKUP(CONCATENATE($B$434, $B478), 'Airport Passengers'!$A$8:$M$3879, 10, FALSE)), "", VLOOKUP(CONCATENATE($B$434, $B478), 'Airport Passengers'!$A$8:$M$3879, 10, FALSE))</f>
        <v>37290</v>
      </c>
      <c r="E478" s="67">
        <f>IF(ISNA(VLOOKUP(CONCATENATE($B$434, $B478), 'Airport Passengers'!$A$8:$M$3879, 13, FALSE)), "", VLOOKUP(CONCATENATE($B$434, $B478), 'Airport Passengers'!$A$8:$M$3879, 13, FALSE))</f>
        <v>2833119</v>
      </c>
      <c r="F478" s="67"/>
      <c r="G478" s="68">
        <f t="shared" si="103"/>
        <v>1.3955065552069922E-2</v>
      </c>
      <c r="H478" s="68">
        <f t="shared" si="104"/>
        <v>2.0869205298013247</v>
      </c>
      <c r="I478" s="68">
        <f t="shared" si="105"/>
        <v>2.2997151038300301E-2</v>
      </c>
      <c r="J478" s="68"/>
      <c r="K478" s="10"/>
    </row>
    <row r="479" spans="1:17" x14ac:dyDescent="0.25">
      <c r="A479" s="2"/>
      <c r="B479" s="46">
        <v>2025</v>
      </c>
      <c r="C479" s="71">
        <f>IF(ISNA(VLOOKUP(CONCATENATE($B$434, $B479), 'Airport Passengers'!$A$8:$M$3879, 7, FALSE)), "", VLOOKUP(CONCATENATE($B$434, $B479), 'Airport Passengers'!$A$8:$M$3879, 7, FALSE))</f>
        <v>2762774</v>
      </c>
      <c r="D479" s="71">
        <f>IF(ISNA(VLOOKUP(CONCATENATE($B$434, $B479), 'Airport Passengers'!$A$8:$M$3879, 10, FALSE)), "", VLOOKUP(CONCATENATE($B$434, $B479), 'Airport Passengers'!$A$8:$M$3879, 10, FALSE))</f>
        <v>30848</v>
      </c>
      <c r="E479" s="67">
        <f>IF(ISNA(VLOOKUP(CONCATENATE($B$434, $B479), 'Airport Passengers'!$A$8:$M$3879, 13, FALSE)), "", VLOOKUP(CONCATENATE($B$434, $B479), 'Airport Passengers'!$A$8:$M$3879, 13, FALSE))</f>
        <v>2793622</v>
      </c>
      <c r="F479" s="67"/>
      <c r="G479" s="68">
        <f t="shared" si="103"/>
        <v>-1.1822969144393309E-2</v>
      </c>
      <c r="H479" s="68">
        <f t="shared" si="104"/>
        <v>-0.17275408956824886</v>
      </c>
      <c r="I479" s="68">
        <f t="shared" si="105"/>
        <v>-1.3941172255736522E-2</v>
      </c>
      <c r="J479" s="68"/>
      <c r="K479" s="10"/>
    </row>
    <row r="480" spans="1:17" ht="15" customHeight="1" x14ac:dyDescent="0.25">
      <c r="A480" s="2"/>
      <c r="F480" s="67"/>
      <c r="G480" s="67"/>
      <c r="H480" s="67"/>
      <c r="I480" s="68"/>
      <c r="J480" s="68"/>
    </row>
    <row r="481" spans="1:22" x14ac:dyDescent="0.25">
      <c r="A481" s="2"/>
      <c r="F481" s="72"/>
      <c r="G481" s="72"/>
      <c r="H481" s="72"/>
      <c r="I481" s="52"/>
      <c r="J481" s="68"/>
    </row>
    <row r="482" spans="1:22" s="36" customFormat="1" ht="18" x14ac:dyDescent="0.4">
      <c r="A482" s="35">
        <v>10</v>
      </c>
      <c r="B482" s="54" t="s">
        <v>49</v>
      </c>
      <c r="C482" s="54"/>
      <c r="D482"/>
      <c r="E482"/>
      <c r="F482" s="55"/>
      <c r="G482" s="55"/>
      <c r="H482" s="55"/>
      <c r="I482" s="56"/>
      <c r="J482" s="57"/>
      <c r="K482" s="52"/>
      <c r="L482" s="52"/>
      <c r="M482" s="52"/>
      <c r="N482" s="52"/>
      <c r="O482" s="52"/>
      <c r="P482" s="52"/>
      <c r="Q482" s="52"/>
      <c r="R482" s="10"/>
      <c r="S482" s="37"/>
      <c r="T482" s="37"/>
      <c r="U482" s="37"/>
    </row>
    <row r="483" spans="1:22" ht="18.5" thickBot="1" x14ac:dyDescent="0.45">
      <c r="A483" s="1"/>
      <c r="B483" s="58"/>
      <c r="C483" s="58"/>
      <c r="D483" s="58"/>
      <c r="E483" s="59"/>
      <c r="F483" s="59"/>
      <c r="G483" s="59"/>
      <c r="H483" s="59"/>
      <c r="I483" s="60"/>
      <c r="J483" s="61"/>
      <c r="K483" s="123" t="str">
        <f>CONCATENATE(B482," - PASSENGER MOVEMENTS (millions) - ",UPPER($B$6))</f>
        <v>TOWNSVILLE - PASSENGER MOVEMENTS (millions) - CALENDAR YEARS</v>
      </c>
      <c r="L483" s="123"/>
      <c r="M483" s="123"/>
      <c r="N483" s="123"/>
      <c r="O483" s="123"/>
      <c r="P483" s="123"/>
      <c r="Q483" s="123"/>
      <c r="R483" s="105"/>
    </row>
    <row r="484" spans="1:22" ht="20.149999999999999" customHeight="1" x14ac:dyDescent="0.25">
      <c r="A484" s="1"/>
      <c r="B484" s="62"/>
      <c r="C484" s="122" t="s">
        <v>104</v>
      </c>
      <c r="D484" s="122"/>
      <c r="E484" s="122"/>
      <c r="F484" s="63"/>
      <c r="G484" s="122" t="s">
        <v>108</v>
      </c>
      <c r="H484" s="122"/>
      <c r="I484" s="122"/>
      <c r="J484" s="64"/>
    </row>
    <row r="485" spans="1:22" ht="40" customHeight="1" x14ac:dyDescent="0.3">
      <c r="A485" s="1"/>
      <c r="B485" s="65" t="str">
        <f>B6</f>
        <v>Calendar Years</v>
      </c>
      <c r="C485" s="65" t="s">
        <v>140</v>
      </c>
      <c r="D485" s="65" t="s">
        <v>106</v>
      </c>
      <c r="E485" s="65" t="s">
        <v>107</v>
      </c>
      <c r="F485" s="65"/>
      <c r="G485" s="65" t="s">
        <v>105</v>
      </c>
      <c r="H485" s="65" t="s">
        <v>106</v>
      </c>
      <c r="I485" s="65" t="s">
        <v>107</v>
      </c>
      <c r="J485" s="66"/>
    </row>
    <row r="486" spans="1:22" ht="12.75" customHeight="1" x14ac:dyDescent="0.3">
      <c r="A486" s="1"/>
      <c r="B486" s="70"/>
      <c r="C486" s="113" t="str">
        <f>C485</f>
        <v>Domestic (including Regional) Airlines</v>
      </c>
      <c r="D486" s="113" t="str">
        <f>D485</f>
        <v>International Airlines</v>
      </c>
      <c r="E486" s="70"/>
      <c r="F486" s="70"/>
      <c r="G486" s="70"/>
      <c r="H486" s="70"/>
      <c r="I486" s="70"/>
      <c r="J486" s="66"/>
      <c r="L486" s="67"/>
      <c r="M486" s="68"/>
      <c r="N486" s="69"/>
      <c r="O486" s="68"/>
      <c r="P486" s="68"/>
      <c r="Q486" s="69"/>
    </row>
    <row r="487" spans="1:22" x14ac:dyDescent="0.25">
      <c r="A487" s="1"/>
      <c r="B487" s="46">
        <v>1985</v>
      </c>
      <c r="C487" s="71">
        <f>IF(ISNA(VLOOKUP(CONCATENATE($B$482, $B487), 'Airport Passengers'!$A$8:$M$3879, 7, FALSE)), "", VLOOKUP(CONCATENATE($B$482, $B487), 'Airport Passengers'!$A$8:$M$3879, 7, FALSE))</f>
        <v>965191</v>
      </c>
      <c r="D487" s="71">
        <f>IF(ISNA(VLOOKUP(CONCATENATE($B$482, $B487), 'Airport Passengers'!$A$8:$M$3879, 10, FALSE)), "", VLOOKUP(CONCATENATE($B$482, $B487), 'Airport Passengers'!$A$8:$M$3879, 10, FALSE))</f>
        <v>25538</v>
      </c>
      <c r="E487" s="67">
        <f>IF(ISNA(VLOOKUP(CONCATENATE($B$482, $B487), 'Airport Passengers'!$A$8:$M$3879, 13, FALSE)), "", VLOOKUP(CONCATENATE($B$482, $B487), 'Airport Passengers'!$A$8:$M$3879, 13, FALSE))</f>
        <v>990729</v>
      </c>
      <c r="F487" s="67"/>
      <c r="G487" s="67"/>
      <c r="H487" s="67"/>
      <c r="I487" s="68" t="str">
        <f>IF(AND(ISNUMBER(E485),ISNUMBER(E487)), IF(OR(E485=0, E487=0), "--", (E487-E485)/E485), " ")</f>
        <v xml:space="preserve"> </v>
      </c>
      <c r="J487" s="68"/>
      <c r="L487" s="67"/>
      <c r="M487" s="68"/>
      <c r="N487" s="69"/>
      <c r="O487" s="68"/>
      <c r="P487" s="68"/>
      <c r="Q487" s="69"/>
    </row>
    <row r="488" spans="1:22" ht="13" x14ac:dyDescent="0.3">
      <c r="A488" s="1"/>
      <c r="B488" s="46">
        <v>1986</v>
      </c>
      <c r="C488" s="71">
        <f>IF(ISNA(VLOOKUP(CONCATENATE($B$482, $B488), 'Airport Passengers'!$A$8:$M$3879, 7, FALSE)), "", VLOOKUP(CONCATENATE($B$482, $B488), 'Airport Passengers'!$A$8:$M$3879, 7, FALSE))</f>
        <v>990924</v>
      </c>
      <c r="D488" s="71">
        <f>IF(ISNA(VLOOKUP(CONCATENATE($B$482, $B488), 'Airport Passengers'!$A$8:$M$3879, 10, FALSE)), "", VLOOKUP(CONCATENATE($B$482, $B488), 'Airport Passengers'!$A$8:$M$3879, 10, FALSE))</f>
        <v>29645</v>
      </c>
      <c r="E488" s="67">
        <f>IF(ISNA(VLOOKUP(CONCATENATE($B$482, $B488), 'Airport Passengers'!$A$8:$M$3879, 13, FALSE)), "", VLOOKUP(CONCATENATE($B$482, $B488), 'Airport Passengers'!$A$8:$M$3879, 13, FALSE))</f>
        <v>1020569</v>
      </c>
      <c r="F488" s="67"/>
      <c r="G488" s="68">
        <f t="shared" ref="G488:G489" si="112">IF(AND(ISNUMBER(C487),ISNUMBER(C488)), IF(OR(C487=0, C488=0), "..", (C488-C487)/C487), " ")</f>
        <v>2.6661044290715516E-2</v>
      </c>
      <c r="H488" s="68">
        <f t="shared" ref="H488:H489" si="113">IF(AND(ISNUMBER(D487),ISNUMBER(D488)), IF(OR(D487=0, D488=0), "..", (D488-D487)/D487), " ")</f>
        <v>0.16081917143080898</v>
      </c>
      <c r="I488" s="68">
        <f>IF(AND(ISNUMBER(E487),ISNUMBER(E488)), IF(OR(E487=0, E488=0), "..", (E488-E487)/E487), " ")</f>
        <v>3.0119235431687173E-2</v>
      </c>
      <c r="J488" s="52"/>
      <c r="L488" s="67"/>
      <c r="M488" s="68"/>
      <c r="N488" s="69"/>
      <c r="O488" s="68"/>
      <c r="P488" s="68"/>
      <c r="Q488" s="69"/>
      <c r="V488"/>
    </row>
    <row r="489" spans="1:22" ht="13" x14ac:dyDescent="0.3">
      <c r="A489" s="1"/>
      <c r="B489" s="46">
        <v>1987</v>
      </c>
      <c r="C489" s="71">
        <f>IF(ISNA(VLOOKUP(CONCATENATE($B$482, $B489), 'Airport Passengers'!$A$8:$M$3879, 7, FALSE)), "", VLOOKUP(CONCATENATE($B$482, $B489), 'Airport Passengers'!$A$8:$M$3879, 7, FALSE))</f>
        <v>977684</v>
      </c>
      <c r="D489" s="71">
        <f>IF(ISNA(VLOOKUP(CONCATENATE($B$482, $B489), 'Airport Passengers'!$A$8:$M$3879, 10, FALSE)), "", VLOOKUP(CONCATENATE($B$482, $B489), 'Airport Passengers'!$A$8:$M$3879, 10, FALSE))</f>
        <v>24229</v>
      </c>
      <c r="E489" s="67">
        <f>IF(ISNA(VLOOKUP(CONCATENATE($B$482, $B489), 'Airport Passengers'!$A$8:$M$3879, 13, FALSE)), "", VLOOKUP(CONCATENATE($B$482, $B489), 'Airport Passengers'!$A$8:$M$3879, 13, FALSE))</f>
        <v>1001913</v>
      </c>
      <c r="F489" s="67"/>
      <c r="G489" s="68">
        <f t="shared" si="112"/>
        <v>-1.3361266858003238E-2</v>
      </c>
      <c r="H489" s="68">
        <f t="shared" si="113"/>
        <v>-0.18269522685107101</v>
      </c>
      <c r="I489" s="68">
        <f t="shared" ref="I489:I490" si="114">IF(AND(ISNUMBER(E488),ISNUMBER(E489)), IF(OR(E488=0, E489=0), "..", (E489-E488)/E488), " ")</f>
        <v>-1.8279998706603864E-2</v>
      </c>
      <c r="J489" s="52"/>
      <c r="L489" s="67"/>
      <c r="M489" s="68"/>
      <c r="N489" s="69"/>
      <c r="O489" s="68"/>
      <c r="P489" s="68"/>
      <c r="Q489" s="69"/>
      <c r="V489"/>
    </row>
    <row r="490" spans="1:22" ht="13" x14ac:dyDescent="0.3">
      <c r="A490" s="1"/>
      <c r="B490" s="46">
        <v>1988</v>
      </c>
      <c r="C490" s="71">
        <f>IF(ISNA(VLOOKUP(CONCATENATE($B$482, $B490), 'Airport Passengers'!$A$8:$M$3879, 7, FALSE)), "", VLOOKUP(CONCATENATE($B$482, $B490), 'Airport Passengers'!$A$8:$M$3879, 7, FALSE))</f>
        <v>962609</v>
      </c>
      <c r="D490" s="71">
        <f>IF(ISNA(VLOOKUP(CONCATENATE($B$482, $B490), 'Airport Passengers'!$A$8:$M$3879, 10, FALSE)), "", VLOOKUP(CONCATENATE($B$482, $B490), 'Airport Passengers'!$A$8:$M$3879, 10, FALSE))</f>
        <v>21974</v>
      </c>
      <c r="E490" s="67">
        <f>IF(ISNA(VLOOKUP(CONCATENATE($B$482, $B490), 'Airport Passengers'!$A$8:$M$3879, 13, FALSE)), "", VLOOKUP(CONCATENATE($B$482, $B490), 'Airport Passengers'!$A$8:$M$3879, 13, FALSE))</f>
        <v>984583</v>
      </c>
      <c r="F490" s="67"/>
      <c r="G490" s="68">
        <f t="shared" ref="G490:G527" si="115">IF(AND(ISNUMBER(C489),ISNUMBER(C490)), IF(OR(C489=0, C490=0), "..", (C490-C489)/C489), " ")</f>
        <v>-1.5419092467504837E-2</v>
      </c>
      <c r="H490" s="68">
        <f t="shared" ref="H490:H527" si="116">IF(AND(ISNUMBER(D489),ISNUMBER(D490)), IF(OR(D489=0, D490=0), "..", (D490-D489)/D489), " ")</f>
        <v>-9.3070287671798257E-2</v>
      </c>
      <c r="I490" s="68">
        <f t="shared" si="114"/>
        <v>-1.7296911009239326E-2</v>
      </c>
      <c r="J490" s="52"/>
      <c r="L490" s="67"/>
      <c r="M490" s="68"/>
      <c r="N490" s="69"/>
      <c r="O490" s="68"/>
      <c r="P490" s="68"/>
      <c r="Q490" s="69"/>
      <c r="V490"/>
    </row>
    <row r="491" spans="1:22" x14ac:dyDescent="0.25">
      <c r="A491" s="1"/>
      <c r="B491" s="46">
        <v>1989</v>
      </c>
      <c r="C491" s="71">
        <f>IF(ISNA(VLOOKUP(CONCATENATE($B$482, $B491), 'Airport Passengers'!$A$8:$M$3879, 7, FALSE)), "", VLOOKUP(CONCATENATE($B$482, $B491), 'Airport Passengers'!$A$8:$M$3879, 7, FALSE))</f>
        <v>579665</v>
      </c>
      <c r="D491" s="71">
        <f>IF(ISNA(VLOOKUP(CONCATENATE($B$482, $B491), 'Airport Passengers'!$A$8:$M$3879, 10, FALSE)), "", VLOOKUP(CONCATENATE($B$482, $B491), 'Airport Passengers'!$A$8:$M$3879, 10, FALSE))</f>
        <v>19792</v>
      </c>
      <c r="E491" s="67">
        <f>IF(ISNA(VLOOKUP(CONCATENATE($B$482, $B491), 'Airport Passengers'!$A$8:$M$3879, 13, FALSE)), "", VLOOKUP(CONCATENATE($B$482, $B491), 'Airport Passengers'!$A$8:$M$3879, 13, FALSE))</f>
        <v>599457</v>
      </c>
      <c r="F491" s="67"/>
      <c r="G491" s="68">
        <f t="shared" si="115"/>
        <v>-0.39781884441138615</v>
      </c>
      <c r="H491" s="68">
        <f t="shared" si="116"/>
        <v>-9.9299171748429962E-2</v>
      </c>
      <c r="I491" s="68">
        <f t="shared" ref="I491:I527" si="117">IF(AND(ISNUMBER(E490),ISNUMBER(E491)), IF(OR(E490=0, E491=0), "..", (E491-E490)/E490), " ")</f>
        <v>-0.39115645913041358</v>
      </c>
      <c r="J491" s="52"/>
      <c r="L491" s="67"/>
      <c r="M491" s="68"/>
      <c r="N491" s="69"/>
      <c r="O491" s="68"/>
      <c r="P491" s="68"/>
      <c r="Q491" s="69"/>
    </row>
    <row r="492" spans="1:22" x14ac:dyDescent="0.25">
      <c r="A492" s="1"/>
      <c r="B492" s="46">
        <v>1990</v>
      </c>
      <c r="C492" s="71">
        <f>IF(ISNA(VLOOKUP(CONCATENATE($B$482, $B492), 'Airport Passengers'!$A$8:$M$3879, 7, FALSE)), "", VLOOKUP(CONCATENATE($B$482, $B492), 'Airport Passengers'!$A$8:$M$3879, 7, FALSE))</f>
        <v>515056</v>
      </c>
      <c r="D492" s="71">
        <f>IF(ISNA(VLOOKUP(CONCATENATE($B$482, $B492), 'Airport Passengers'!$A$8:$M$3879, 10, FALSE)), "", VLOOKUP(CONCATENATE($B$482, $B492), 'Airport Passengers'!$A$8:$M$3879, 10, FALSE))</f>
        <v>18105</v>
      </c>
      <c r="E492" s="67">
        <f>IF(ISNA(VLOOKUP(CONCATENATE($B$482, $B492), 'Airport Passengers'!$A$8:$M$3879, 13, FALSE)), "", VLOOKUP(CONCATENATE($B$482, $B492), 'Airport Passengers'!$A$8:$M$3879, 13, FALSE))</f>
        <v>533161</v>
      </c>
      <c r="F492" s="67"/>
      <c r="G492" s="68">
        <f t="shared" si="115"/>
        <v>-0.11145920488558046</v>
      </c>
      <c r="H492" s="68">
        <f t="shared" si="116"/>
        <v>-8.5236459175424412E-2</v>
      </c>
      <c r="I492" s="68">
        <f t="shared" si="117"/>
        <v>-0.11059342037877612</v>
      </c>
      <c r="J492" s="52"/>
      <c r="L492" s="67"/>
      <c r="M492" s="68"/>
      <c r="N492" s="69"/>
      <c r="O492" s="68"/>
      <c r="P492" s="68"/>
      <c r="Q492" s="69"/>
    </row>
    <row r="493" spans="1:22" x14ac:dyDescent="0.25">
      <c r="A493" s="1"/>
      <c r="B493" s="46">
        <v>1991</v>
      </c>
      <c r="C493" s="71">
        <f>IF(ISNA(VLOOKUP(CONCATENATE($B$482, $B493), 'Airport Passengers'!$A$8:$M$3879, 7, FALSE)), "", VLOOKUP(CONCATENATE($B$482, $B493), 'Airport Passengers'!$A$8:$M$3879, 7, FALSE))</f>
        <v>492439</v>
      </c>
      <c r="D493" s="71">
        <f>IF(ISNA(VLOOKUP(CONCATENATE($B$482, $B493), 'Airport Passengers'!$A$8:$M$3879, 10, FALSE)), "", VLOOKUP(CONCATENATE($B$482, $B493), 'Airport Passengers'!$A$8:$M$3879, 10, FALSE))</f>
        <v>2880</v>
      </c>
      <c r="E493" s="67">
        <f>IF(ISNA(VLOOKUP(CONCATENATE($B$482, $B493), 'Airport Passengers'!$A$8:$M$3879, 13, FALSE)), "", VLOOKUP(CONCATENATE($B$482, $B493), 'Airport Passengers'!$A$8:$M$3879, 13, FALSE))</f>
        <v>495319</v>
      </c>
      <c r="F493" s="67"/>
      <c r="G493" s="68">
        <f t="shared" si="115"/>
        <v>-4.391172998664223E-2</v>
      </c>
      <c r="H493" s="68">
        <f t="shared" si="116"/>
        <v>-0.84092792046396025</v>
      </c>
      <c r="I493" s="68">
        <f t="shared" si="117"/>
        <v>-7.0976684341127722E-2</v>
      </c>
      <c r="J493" s="52"/>
      <c r="L493" s="67"/>
      <c r="M493" s="68"/>
      <c r="N493" s="69"/>
      <c r="O493" s="68"/>
      <c r="P493" s="68"/>
      <c r="Q493" s="69"/>
    </row>
    <row r="494" spans="1:22" x14ac:dyDescent="0.25">
      <c r="A494" s="1"/>
      <c r="B494" s="46">
        <v>1992</v>
      </c>
      <c r="C494" s="71">
        <f>IF(ISNA(VLOOKUP(CONCATENATE($B$482, $B494), 'Airport Passengers'!$A$8:$M$3879, 7, FALSE)), "", VLOOKUP(CONCATENATE($B$482, $B494), 'Airport Passengers'!$A$8:$M$3879, 7, FALSE))</f>
        <v>519625</v>
      </c>
      <c r="D494" s="71">
        <f>IF(ISNA(VLOOKUP(CONCATENATE($B$482, $B494), 'Airport Passengers'!$A$8:$M$3879, 10, FALSE)), "", VLOOKUP(CONCATENATE($B$482, $B494), 'Airport Passengers'!$A$8:$M$3879, 10, FALSE))</f>
        <v>905</v>
      </c>
      <c r="E494" s="67">
        <f>IF(ISNA(VLOOKUP(CONCATENATE($B$482, $B494), 'Airport Passengers'!$A$8:$M$3879, 13, FALSE)), "", VLOOKUP(CONCATENATE($B$482, $B494), 'Airport Passengers'!$A$8:$M$3879, 13, FALSE))</f>
        <v>520530</v>
      </c>
      <c r="F494" s="67"/>
      <c r="G494" s="68">
        <f t="shared" si="115"/>
        <v>5.5206837801230202E-2</v>
      </c>
      <c r="H494" s="68">
        <f t="shared" si="116"/>
        <v>-0.68576388888888884</v>
      </c>
      <c r="I494" s="68">
        <f t="shared" si="117"/>
        <v>5.0898511868109238E-2</v>
      </c>
      <c r="J494" s="52"/>
      <c r="L494" s="67"/>
      <c r="M494" s="68"/>
      <c r="N494" s="69"/>
      <c r="O494" s="68"/>
      <c r="P494" s="68"/>
      <c r="Q494" s="69"/>
    </row>
    <row r="495" spans="1:22" x14ac:dyDescent="0.25">
      <c r="A495" s="1"/>
      <c r="B495" s="46">
        <v>1993</v>
      </c>
      <c r="C495" s="71">
        <f>IF(ISNA(VLOOKUP(CONCATENATE($B$482, $B495), 'Airport Passengers'!$A$8:$M$3879, 7, FALSE)), "", VLOOKUP(CONCATENATE($B$482, $B495), 'Airport Passengers'!$A$8:$M$3879, 7, FALSE))</f>
        <v>513315</v>
      </c>
      <c r="D495" s="71">
        <f>IF(ISNA(VLOOKUP(CONCATENATE($B$482, $B495), 'Airport Passengers'!$A$8:$M$3879, 10, FALSE)), "", VLOOKUP(CONCATENATE($B$482, $B495), 'Airport Passengers'!$A$8:$M$3879, 10, FALSE))</f>
        <v>5106</v>
      </c>
      <c r="E495" s="67">
        <f>IF(ISNA(VLOOKUP(CONCATENATE($B$482, $B495), 'Airport Passengers'!$A$8:$M$3879, 13, FALSE)), "", VLOOKUP(CONCATENATE($B$482, $B495), 'Airport Passengers'!$A$8:$M$3879, 13, FALSE))</f>
        <v>518421</v>
      </c>
      <c r="F495" s="67"/>
      <c r="G495" s="68">
        <f t="shared" si="115"/>
        <v>-1.2143372624488814E-2</v>
      </c>
      <c r="H495" s="68">
        <f t="shared" si="116"/>
        <v>4.641988950276243</v>
      </c>
      <c r="I495" s="68">
        <f t="shared" si="117"/>
        <v>-4.0516396749466889E-3</v>
      </c>
      <c r="J495" s="52"/>
      <c r="L495" s="67"/>
      <c r="M495" s="68"/>
      <c r="N495" s="69"/>
      <c r="O495" s="68"/>
      <c r="P495" s="68"/>
      <c r="Q495" s="69"/>
    </row>
    <row r="496" spans="1:22" x14ac:dyDescent="0.25">
      <c r="A496" s="1"/>
      <c r="B496" s="46">
        <v>1994</v>
      </c>
      <c r="C496" s="71">
        <f>IF(ISNA(VLOOKUP(CONCATENATE($B$482, $B496), 'Airport Passengers'!$A$8:$M$3879, 7, FALSE)), "", VLOOKUP(CONCATENATE($B$482, $B496), 'Airport Passengers'!$A$8:$M$3879, 7, FALSE))</f>
        <v>547865</v>
      </c>
      <c r="D496" s="71">
        <f>IF(ISNA(VLOOKUP(CONCATENATE($B$482, $B496), 'Airport Passengers'!$A$8:$M$3879, 10, FALSE)), "", VLOOKUP(CONCATENATE($B$482, $B496), 'Airport Passengers'!$A$8:$M$3879, 10, FALSE))</f>
        <v>4031</v>
      </c>
      <c r="E496" s="67">
        <f>IF(ISNA(VLOOKUP(CONCATENATE($B$482, $B496), 'Airport Passengers'!$A$8:$M$3879, 13, FALSE)), "", VLOOKUP(CONCATENATE($B$482, $B496), 'Airport Passengers'!$A$8:$M$3879, 13, FALSE))</f>
        <v>551896</v>
      </c>
      <c r="F496" s="67"/>
      <c r="G496" s="68">
        <f t="shared" si="115"/>
        <v>6.7307598648003661E-2</v>
      </c>
      <c r="H496" s="68">
        <f t="shared" si="116"/>
        <v>-0.21053662358010183</v>
      </c>
      <c r="I496" s="68">
        <f t="shared" si="117"/>
        <v>6.4571072545286559E-2</v>
      </c>
      <c r="J496" s="52"/>
      <c r="L496" s="67"/>
      <c r="M496" s="68"/>
      <c r="N496" s="69"/>
      <c r="O496" s="68"/>
      <c r="P496" s="68"/>
      <c r="Q496" s="69"/>
    </row>
    <row r="497" spans="1:17" x14ac:dyDescent="0.25">
      <c r="A497" s="1"/>
      <c r="B497" s="46">
        <v>1995</v>
      </c>
      <c r="C497" s="71">
        <f>IF(ISNA(VLOOKUP(CONCATENATE($B$482, $B497), 'Airport Passengers'!$A$8:$M$3879, 7, FALSE)), "", VLOOKUP(CONCATENATE($B$482, $B497), 'Airport Passengers'!$A$8:$M$3879, 7, FALSE))</f>
        <v>591277</v>
      </c>
      <c r="D497" s="71">
        <f>IF(ISNA(VLOOKUP(CONCATENATE($B$482, $B497), 'Airport Passengers'!$A$8:$M$3879, 10, FALSE)), "", VLOOKUP(CONCATENATE($B$482, $B497), 'Airport Passengers'!$A$8:$M$3879, 10, FALSE))</f>
        <v>0</v>
      </c>
      <c r="E497" s="67">
        <f>IF(ISNA(VLOOKUP(CONCATENATE($B$482, $B497), 'Airport Passengers'!$A$8:$M$3879, 13, FALSE)), "", VLOOKUP(CONCATENATE($B$482, $B497), 'Airport Passengers'!$A$8:$M$3879, 13, FALSE))</f>
        <v>591277</v>
      </c>
      <c r="F497" s="67"/>
      <c r="G497" s="68">
        <f t="shared" si="115"/>
        <v>7.9238498535223093E-2</v>
      </c>
      <c r="H497" s="68" t="str">
        <f t="shared" si="116"/>
        <v>..</v>
      </c>
      <c r="I497" s="68">
        <f t="shared" si="117"/>
        <v>7.1355835157348488E-2</v>
      </c>
      <c r="J497" s="52"/>
      <c r="L497" s="67"/>
      <c r="M497" s="68"/>
      <c r="N497" s="69"/>
      <c r="O497" s="68"/>
      <c r="P497" s="68"/>
      <c r="Q497" s="69"/>
    </row>
    <row r="498" spans="1:17" x14ac:dyDescent="0.25">
      <c r="A498" s="1"/>
      <c r="B498" s="46">
        <v>1996</v>
      </c>
      <c r="C498" s="71">
        <f>IF(ISNA(VLOOKUP(CONCATENATE($B$482, $B498), 'Airport Passengers'!$A$8:$M$3879, 7, FALSE)), "", VLOOKUP(CONCATENATE($B$482, $B498), 'Airport Passengers'!$A$8:$M$3879, 7, FALSE))</f>
        <v>605046</v>
      </c>
      <c r="D498" s="71">
        <f>IF(ISNA(VLOOKUP(CONCATENATE($B$482, $B498), 'Airport Passengers'!$A$8:$M$3879, 10, FALSE)), "", VLOOKUP(CONCATENATE($B$482, $B498), 'Airport Passengers'!$A$8:$M$3879, 10, FALSE))</f>
        <v>0</v>
      </c>
      <c r="E498" s="67">
        <f>IF(ISNA(VLOOKUP(CONCATENATE($B$482, $B498), 'Airport Passengers'!$A$8:$M$3879, 13, FALSE)), "", VLOOKUP(CONCATENATE($B$482, $B498), 'Airport Passengers'!$A$8:$M$3879, 13, FALSE))</f>
        <v>605046</v>
      </c>
      <c r="F498" s="67"/>
      <c r="G498" s="68">
        <f t="shared" si="115"/>
        <v>2.3286885841999606E-2</v>
      </c>
      <c r="H498" s="68" t="str">
        <f t="shared" si="116"/>
        <v>..</v>
      </c>
      <c r="I498" s="68">
        <f t="shared" si="117"/>
        <v>2.3286885841999606E-2</v>
      </c>
      <c r="J498" s="52"/>
      <c r="L498" s="67"/>
      <c r="M498" s="68"/>
      <c r="N498" s="69"/>
      <c r="O498" s="68"/>
      <c r="P498" s="68"/>
      <c r="Q498" s="69"/>
    </row>
    <row r="499" spans="1:17" x14ac:dyDescent="0.25">
      <c r="A499" s="1"/>
      <c r="B499" s="46">
        <v>1997</v>
      </c>
      <c r="C499" s="71">
        <f>IF(ISNA(VLOOKUP(CONCATENATE($B$482, $B499), 'Airport Passengers'!$A$8:$M$3879, 7, FALSE)), "", VLOOKUP(CONCATENATE($B$482, $B499), 'Airport Passengers'!$A$8:$M$3879, 7, FALSE))</f>
        <v>614085</v>
      </c>
      <c r="D499" s="71">
        <f>IF(ISNA(VLOOKUP(CONCATENATE($B$482, $B499), 'Airport Passengers'!$A$8:$M$3879, 10, FALSE)), "", VLOOKUP(CONCATENATE($B$482, $B499), 'Airport Passengers'!$A$8:$M$3879, 10, FALSE))</f>
        <v>240</v>
      </c>
      <c r="E499" s="67">
        <f>IF(ISNA(VLOOKUP(CONCATENATE($B$482, $B499), 'Airport Passengers'!$A$8:$M$3879, 13, FALSE)), "", VLOOKUP(CONCATENATE($B$482, $B499), 'Airport Passengers'!$A$8:$M$3879, 13, FALSE))</f>
        <v>614325</v>
      </c>
      <c r="F499" s="67"/>
      <c r="G499" s="68">
        <f t="shared" si="115"/>
        <v>1.4939359982546781E-2</v>
      </c>
      <c r="H499" s="68" t="str">
        <f t="shared" si="116"/>
        <v>..</v>
      </c>
      <c r="I499" s="68">
        <f t="shared" si="117"/>
        <v>1.5336024037841751E-2</v>
      </c>
      <c r="J499" s="52"/>
      <c r="L499" s="67"/>
      <c r="M499" s="68"/>
      <c r="N499" s="69"/>
      <c r="O499" s="68"/>
      <c r="P499" s="68"/>
      <c r="Q499" s="69"/>
    </row>
    <row r="500" spans="1:17" x14ac:dyDescent="0.25">
      <c r="A500" s="1"/>
      <c r="B500" s="46">
        <v>1998</v>
      </c>
      <c r="C500" s="71">
        <f>IF(ISNA(VLOOKUP(CONCATENATE($B$482, $B500), 'Airport Passengers'!$A$8:$M$3879, 7, FALSE)), "", VLOOKUP(CONCATENATE($B$482, $B500), 'Airport Passengers'!$A$8:$M$3879, 7, FALSE))</f>
        <v>636612</v>
      </c>
      <c r="D500" s="71">
        <f>IF(ISNA(VLOOKUP(CONCATENATE($B$482, $B500), 'Airport Passengers'!$A$8:$M$3879, 10, FALSE)), "", VLOOKUP(CONCATENATE($B$482, $B500), 'Airport Passengers'!$A$8:$M$3879, 10, FALSE))</f>
        <v>416</v>
      </c>
      <c r="E500" s="67">
        <f>IF(ISNA(VLOOKUP(CONCATENATE($B$482, $B500), 'Airport Passengers'!$A$8:$M$3879, 13, FALSE)), "", VLOOKUP(CONCATENATE($B$482, $B500), 'Airport Passengers'!$A$8:$M$3879, 13, FALSE))</f>
        <v>637028</v>
      </c>
      <c r="F500" s="67"/>
      <c r="G500" s="68">
        <f t="shared" si="115"/>
        <v>3.6683846698746914E-2</v>
      </c>
      <c r="H500" s="68">
        <f t="shared" si="116"/>
        <v>0.73333333333333328</v>
      </c>
      <c r="I500" s="68">
        <f t="shared" si="117"/>
        <v>3.6956008627355229E-2</v>
      </c>
      <c r="J500" s="52"/>
      <c r="L500" s="67"/>
      <c r="M500" s="68"/>
      <c r="N500" s="69"/>
      <c r="O500" s="68"/>
      <c r="P500" s="68"/>
      <c r="Q500" s="69"/>
    </row>
    <row r="501" spans="1:17" x14ac:dyDescent="0.25">
      <c r="A501" s="1"/>
      <c r="B501" s="46">
        <v>1999</v>
      </c>
      <c r="C501" s="71">
        <f>IF(ISNA(VLOOKUP(CONCATENATE($B$482, $B501), 'Airport Passengers'!$A$8:$M$3879, 7, FALSE)), "", VLOOKUP(CONCATENATE($B$482, $B501), 'Airport Passengers'!$A$8:$M$3879, 7, FALSE))</f>
        <v>668058</v>
      </c>
      <c r="D501" s="71">
        <f>IF(ISNA(VLOOKUP(CONCATENATE($B$482, $B501), 'Airport Passengers'!$A$8:$M$3879, 10, FALSE)), "", VLOOKUP(CONCATENATE($B$482, $B501), 'Airport Passengers'!$A$8:$M$3879, 10, FALSE))</f>
        <v>242</v>
      </c>
      <c r="E501" s="67">
        <f>IF(ISNA(VLOOKUP(CONCATENATE($B$482, $B501), 'Airport Passengers'!$A$8:$M$3879, 13, FALSE)), "", VLOOKUP(CONCATENATE($B$482, $B501), 'Airport Passengers'!$A$8:$M$3879, 13, FALSE))</f>
        <v>668300</v>
      </c>
      <c r="F501" s="67"/>
      <c r="G501" s="68">
        <f t="shared" si="115"/>
        <v>4.9395864356939552E-2</v>
      </c>
      <c r="H501" s="68">
        <f t="shared" si="116"/>
        <v>-0.41826923076923078</v>
      </c>
      <c r="I501" s="68">
        <f t="shared" si="117"/>
        <v>4.9090463841463795E-2</v>
      </c>
      <c r="J501" s="52"/>
      <c r="L501" s="67"/>
      <c r="M501" s="68"/>
      <c r="N501" s="69"/>
      <c r="O501" s="68"/>
      <c r="P501" s="68"/>
      <c r="Q501" s="69"/>
    </row>
    <row r="502" spans="1:17" x14ac:dyDescent="0.25">
      <c r="A502" s="1"/>
      <c r="B502" s="46">
        <v>2000</v>
      </c>
      <c r="C502" s="71">
        <f>IF(ISNA(VLOOKUP(CONCATENATE($B$482, $B502), 'Airport Passengers'!$A$8:$M$3879, 7, FALSE)), "", VLOOKUP(CONCATENATE($B$482, $B502), 'Airport Passengers'!$A$8:$M$3879, 7, FALSE))</f>
        <v>691488</v>
      </c>
      <c r="D502" s="71">
        <f>IF(ISNA(VLOOKUP(CONCATENATE($B$482, $B502), 'Airport Passengers'!$A$8:$M$3879, 10, FALSE)), "", VLOOKUP(CONCATENATE($B$482, $B502), 'Airport Passengers'!$A$8:$M$3879, 10, FALSE))</f>
        <v>0</v>
      </c>
      <c r="E502" s="67">
        <f>IF(ISNA(VLOOKUP(CONCATENATE($B$482, $B502), 'Airport Passengers'!$A$8:$M$3879, 13, FALSE)), "", VLOOKUP(CONCATENATE($B$482, $B502), 'Airport Passengers'!$A$8:$M$3879, 13, FALSE))</f>
        <v>691488</v>
      </c>
      <c r="F502" s="67"/>
      <c r="G502" s="68">
        <f t="shared" si="115"/>
        <v>3.5071805142667251E-2</v>
      </c>
      <c r="H502" s="68" t="str">
        <f t="shared" si="116"/>
        <v>..</v>
      </c>
      <c r="I502" s="68">
        <f t="shared" si="117"/>
        <v>3.4696992368696694E-2</v>
      </c>
      <c r="J502" s="52"/>
      <c r="L502" s="67"/>
      <c r="M502" s="68"/>
      <c r="N502" s="69"/>
      <c r="O502" s="68"/>
      <c r="P502" s="68"/>
      <c r="Q502" s="69"/>
    </row>
    <row r="503" spans="1:17" x14ac:dyDescent="0.25">
      <c r="A503" s="1"/>
      <c r="B503" s="46">
        <v>2001</v>
      </c>
      <c r="C503" s="71">
        <f>IF(ISNA(VLOOKUP(CONCATENATE($B$482, $B503), 'Airport Passengers'!$A$8:$M$3879, 7, FALSE)), "", VLOOKUP(CONCATENATE($B$482, $B503), 'Airport Passengers'!$A$8:$M$3879, 7, FALSE))</f>
        <v>736642</v>
      </c>
      <c r="D503" s="71">
        <f>IF(ISNA(VLOOKUP(CONCATENATE($B$482, $B503), 'Airport Passengers'!$A$8:$M$3879, 10, FALSE)), "", VLOOKUP(CONCATENATE($B$482, $B503), 'Airport Passengers'!$A$8:$M$3879, 10, FALSE))</f>
        <v>147</v>
      </c>
      <c r="E503" s="67">
        <f>IF(ISNA(VLOOKUP(CONCATENATE($B$482, $B503), 'Airport Passengers'!$A$8:$M$3879, 13, FALSE)), "", VLOOKUP(CONCATENATE($B$482, $B503), 'Airport Passengers'!$A$8:$M$3879, 13, FALSE))</f>
        <v>736789</v>
      </c>
      <c r="F503" s="67"/>
      <c r="G503" s="68">
        <f t="shared" si="115"/>
        <v>6.529975935952613E-2</v>
      </c>
      <c r="H503" s="68" t="str">
        <f t="shared" si="116"/>
        <v>..</v>
      </c>
      <c r="I503" s="68">
        <f t="shared" si="117"/>
        <v>6.5512344393539729E-2</v>
      </c>
      <c r="J503" s="52"/>
      <c r="L503" s="67"/>
      <c r="M503" s="68"/>
      <c r="N503" s="69"/>
      <c r="O503" s="68"/>
      <c r="P503" s="68"/>
      <c r="Q503" s="69"/>
    </row>
    <row r="504" spans="1:17" x14ac:dyDescent="0.25">
      <c r="A504" s="2"/>
      <c r="B504" s="46">
        <v>2002</v>
      </c>
      <c r="C504" s="71">
        <f>IF(ISNA(VLOOKUP(CONCATENATE($B$482, $B504), 'Airport Passengers'!$A$8:$M$3879, 7, FALSE)), "", VLOOKUP(CONCATENATE($B$482, $B504), 'Airport Passengers'!$A$8:$M$3879, 7, FALSE))</f>
        <v>728824</v>
      </c>
      <c r="D504" s="71">
        <f>IF(ISNA(VLOOKUP(CONCATENATE($B$482, $B504), 'Airport Passengers'!$A$8:$M$3879, 10, FALSE)), "", VLOOKUP(CONCATENATE($B$482, $B504), 'Airport Passengers'!$A$8:$M$3879, 10, FALSE))</f>
        <v>0</v>
      </c>
      <c r="E504" s="67">
        <f>IF(ISNA(VLOOKUP(CONCATENATE($B$482, $B504), 'Airport Passengers'!$A$8:$M$3879, 13, FALSE)), "", VLOOKUP(CONCATENATE($B$482, $B504), 'Airport Passengers'!$A$8:$M$3879, 13, FALSE))</f>
        <v>728824</v>
      </c>
      <c r="F504" s="67"/>
      <c r="G504" s="68">
        <f t="shared" si="115"/>
        <v>-1.0613025051517563E-2</v>
      </c>
      <c r="H504" s="68" t="str">
        <f t="shared" si="116"/>
        <v>..</v>
      </c>
      <c r="I504" s="68">
        <f t="shared" si="117"/>
        <v>-1.0810421979698394E-2</v>
      </c>
      <c r="J504" s="52"/>
      <c r="L504" s="67"/>
      <c r="M504" s="68"/>
      <c r="N504" s="69"/>
      <c r="O504" s="68"/>
      <c r="P504" s="68"/>
      <c r="Q504" s="69"/>
    </row>
    <row r="505" spans="1:17" x14ac:dyDescent="0.25">
      <c r="A505" s="2"/>
      <c r="B505" s="46">
        <v>2003</v>
      </c>
      <c r="C505" s="71">
        <f>IF(ISNA(VLOOKUP(CONCATENATE($B$482, $B505), 'Airport Passengers'!$A$8:$M$3879, 7, FALSE)), "", VLOOKUP(CONCATENATE($B$482, $B505), 'Airport Passengers'!$A$8:$M$3879, 7, FALSE))</f>
        <v>839399</v>
      </c>
      <c r="D505" s="71">
        <f>IF(ISNA(VLOOKUP(CONCATENATE($B$482, $B505), 'Airport Passengers'!$A$8:$M$3879, 10, FALSE)), "", VLOOKUP(CONCATENATE($B$482, $B505), 'Airport Passengers'!$A$8:$M$3879, 10, FALSE))</f>
        <v>0</v>
      </c>
      <c r="E505" s="67">
        <f>IF(ISNA(VLOOKUP(CONCATENATE($B$482, $B505), 'Airport Passengers'!$A$8:$M$3879, 13, FALSE)), "", VLOOKUP(CONCATENATE($B$482, $B505), 'Airport Passengers'!$A$8:$M$3879, 13, FALSE))</f>
        <v>839399</v>
      </c>
      <c r="F505" s="67"/>
      <c r="G505" s="68">
        <f t="shared" si="115"/>
        <v>0.15171701261209838</v>
      </c>
      <c r="H505" s="68" t="str">
        <f t="shared" si="116"/>
        <v>..</v>
      </c>
      <c r="I505" s="68">
        <f t="shared" si="117"/>
        <v>0.15171701261209838</v>
      </c>
      <c r="J505" s="52"/>
    </row>
    <row r="506" spans="1:17" x14ac:dyDescent="0.25">
      <c r="A506" s="2"/>
      <c r="B506" s="46">
        <v>2004</v>
      </c>
      <c r="C506" s="71">
        <f>IF(ISNA(VLOOKUP(CONCATENATE($B$482, $B506), 'Airport Passengers'!$A$8:$M$3879, 7, FALSE)), "", VLOOKUP(CONCATENATE($B$482, $B506), 'Airport Passengers'!$A$8:$M$3879, 7, FALSE))</f>
        <v>1002892</v>
      </c>
      <c r="D506" s="71">
        <f>IF(ISNA(VLOOKUP(CONCATENATE($B$482, $B506), 'Airport Passengers'!$A$8:$M$3879, 10, FALSE)), "", VLOOKUP(CONCATENATE($B$482, $B506), 'Airport Passengers'!$A$8:$M$3879, 10, FALSE))</f>
        <v>0</v>
      </c>
      <c r="E506" s="67">
        <f>IF(ISNA(VLOOKUP(CONCATENATE($B$482, $B506), 'Airport Passengers'!$A$8:$M$3879, 13, FALSE)), "", VLOOKUP(CONCATENATE($B$482, $B506), 'Airport Passengers'!$A$8:$M$3879, 13, FALSE))</f>
        <v>1002892</v>
      </c>
      <c r="F506" s="67"/>
      <c r="G506" s="68">
        <f t="shared" si="115"/>
        <v>0.19477387988310685</v>
      </c>
      <c r="H506" s="68" t="str">
        <f t="shared" si="116"/>
        <v>..</v>
      </c>
      <c r="I506" s="68">
        <f t="shared" si="117"/>
        <v>0.19477387988310685</v>
      </c>
      <c r="J506" s="52"/>
    </row>
    <row r="507" spans="1:17" x14ac:dyDescent="0.25">
      <c r="A507" s="2"/>
      <c r="B507" s="46">
        <v>2005</v>
      </c>
      <c r="C507" s="71">
        <f>IF(ISNA(VLOOKUP(CONCATENATE($B$482, $B507), 'Airport Passengers'!$A$8:$M$3879, 7, FALSE)), "", VLOOKUP(CONCATENATE($B$482, $B507), 'Airport Passengers'!$A$8:$M$3879, 7, FALSE))</f>
        <v>1096829</v>
      </c>
      <c r="D507" s="71">
        <f>IF(ISNA(VLOOKUP(CONCATENATE($B$482, $B507), 'Airport Passengers'!$A$8:$M$3879, 10, FALSE)), "", VLOOKUP(CONCATENATE($B$482, $B507), 'Airport Passengers'!$A$8:$M$3879, 10, FALSE))</f>
        <v>0</v>
      </c>
      <c r="E507" s="67">
        <f>IF(ISNA(VLOOKUP(CONCATENATE($B$482, $B507), 'Airport Passengers'!$A$8:$M$3879, 13, FALSE)), "", VLOOKUP(CONCATENATE($B$482, $B507), 'Airport Passengers'!$A$8:$M$3879, 13, FALSE))</f>
        <v>1096829</v>
      </c>
      <c r="F507" s="67"/>
      <c r="G507" s="68">
        <f t="shared" si="115"/>
        <v>9.3666117587935693E-2</v>
      </c>
      <c r="H507" s="68" t="str">
        <f t="shared" si="116"/>
        <v>..</v>
      </c>
      <c r="I507" s="68">
        <f t="shared" si="117"/>
        <v>9.3666117587935693E-2</v>
      </c>
      <c r="J507" s="52"/>
    </row>
    <row r="508" spans="1:17" x14ac:dyDescent="0.25">
      <c r="A508" s="2"/>
      <c r="B508" s="46">
        <v>2006</v>
      </c>
      <c r="C508" s="71">
        <f>IF(ISNA(VLOOKUP(CONCATENATE($B$482, $B508), 'Airport Passengers'!$A$8:$M$3879, 7, FALSE)), "", VLOOKUP(CONCATENATE($B$482, $B508), 'Airport Passengers'!$A$8:$M$3879, 7, FALSE))</f>
        <v>1246320</v>
      </c>
      <c r="D508" s="71">
        <f>IF(ISNA(VLOOKUP(CONCATENATE($B$482, $B508), 'Airport Passengers'!$A$8:$M$3879, 10, FALSE)), "", VLOOKUP(CONCATENATE($B$482, $B508), 'Airport Passengers'!$A$8:$M$3879, 10, FALSE))</f>
        <v>0</v>
      </c>
      <c r="E508" s="67">
        <f>IF(ISNA(VLOOKUP(CONCATENATE($B$482, $B508), 'Airport Passengers'!$A$8:$M$3879, 13, FALSE)), "", VLOOKUP(CONCATENATE($B$482, $B508), 'Airport Passengers'!$A$8:$M$3879, 13, FALSE))</f>
        <v>1246320</v>
      </c>
      <c r="F508" s="67"/>
      <c r="G508" s="68">
        <f t="shared" si="115"/>
        <v>0.13629380696535193</v>
      </c>
      <c r="H508" s="68" t="str">
        <f t="shared" si="116"/>
        <v>..</v>
      </c>
      <c r="I508" s="68">
        <f t="shared" si="117"/>
        <v>0.13629380696535193</v>
      </c>
      <c r="J508" s="52"/>
    </row>
    <row r="509" spans="1:17" x14ac:dyDescent="0.25">
      <c r="A509" s="2"/>
      <c r="B509" s="46">
        <v>2007</v>
      </c>
      <c r="C509" s="71">
        <f>IF(ISNA(VLOOKUP(CONCATENATE($B$482, $B509), 'Airport Passengers'!$A$8:$M$3879, 7, FALSE)), "", VLOOKUP(CONCATENATE($B$482, $B509), 'Airport Passengers'!$A$8:$M$3879, 7, FALSE))</f>
        <v>1310156</v>
      </c>
      <c r="D509" s="71">
        <f>IF(ISNA(VLOOKUP(CONCATENATE($B$482, $B509), 'Airport Passengers'!$A$8:$M$3879, 10, FALSE)), "", VLOOKUP(CONCATENATE($B$482, $B509), 'Airport Passengers'!$A$8:$M$3879, 10, FALSE))</f>
        <v>0</v>
      </c>
      <c r="E509" s="67">
        <f>IF(ISNA(VLOOKUP(CONCATENATE($B$482, $B509), 'Airport Passengers'!$A$8:$M$3879, 13, FALSE)), "", VLOOKUP(CONCATENATE($B$482, $B509), 'Airport Passengers'!$A$8:$M$3879, 13, FALSE))</f>
        <v>1310156</v>
      </c>
      <c r="F509" s="67"/>
      <c r="G509" s="68">
        <f t="shared" si="115"/>
        <v>5.1219590474356508E-2</v>
      </c>
      <c r="H509" s="68" t="str">
        <f t="shared" si="116"/>
        <v>..</v>
      </c>
      <c r="I509" s="68">
        <f t="shared" si="117"/>
        <v>5.1219590474356508E-2</v>
      </c>
      <c r="J509" s="52"/>
    </row>
    <row r="510" spans="1:17" x14ac:dyDescent="0.25">
      <c r="A510" s="2"/>
      <c r="B510" s="46">
        <v>2008</v>
      </c>
      <c r="C510" s="71">
        <f>IF(ISNA(VLOOKUP(CONCATENATE($B$482, $B510), 'Airport Passengers'!$A$8:$M$3879, 7, FALSE)), "", VLOOKUP(CONCATENATE($B$482, $B510), 'Airport Passengers'!$A$8:$M$3879, 7, FALSE))</f>
        <v>1411755</v>
      </c>
      <c r="D510" s="71">
        <f>IF(ISNA(VLOOKUP(CONCATENATE($B$482, $B510), 'Airport Passengers'!$A$8:$M$3879, 10, FALSE)), "", VLOOKUP(CONCATENATE($B$482, $B510), 'Airport Passengers'!$A$8:$M$3879, 10, FALSE))</f>
        <v>0</v>
      </c>
      <c r="E510" s="67">
        <f>IF(ISNA(VLOOKUP(CONCATENATE($B$482, $B510), 'Airport Passengers'!$A$8:$M$3879, 13, FALSE)), "", VLOOKUP(CONCATENATE($B$482, $B510), 'Airport Passengers'!$A$8:$M$3879, 13, FALSE))</f>
        <v>1411755</v>
      </c>
      <c r="F510" s="67"/>
      <c r="G510" s="68">
        <f t="shared" si="115"/>
        <v>7.7547253914800982E-2</v>
      </c>
      <c r="H510" s="68" t="str">
        <f t="shared" si="116"/>
        <v>..</v>
      </c>
      <c r="I510" s="68">
        <f t="shared" si="117"/>
        <v>7.7547253914800982E-2</v>
      </c>
      <c r="J510" s="68"/>
    </row>
    <row r="511" spans="1:17" x14ac:dyDescent="0.25">
      <c r="A511" s="2"/>
      <c r="B511" s="46">
        <v>2009</v>
      </c>
      <c r="C511" s="71">
        <f>IF(ISNA(VLOOKUP(CONCATENATE($B$482, $B511), 'Airport Passengers'!$A$8:$M$3879, 7, FALSE)), "", VLOOKUP(CONCATENATE($B$482, $B511), 'Airport Passengers'!$A$8:$M$3879, 7, FALSE))</f>
        <v>1482230</v>
      </c>
      <c r="D511" s="71">
        <f>IF(ISNA(VLOOKUP(CONCATENATE($B$482, $B511), 'Airport Passengers'!$A$8:$M$3879, 10, FALSE)), "", VLOOKUP(CONCATENATE($B$482, $B511), 'Airport Passengers'!$A$8:$M$3879, 10, FALSE))</f>
        <v>0</v>
      </c>
      <c r="E511" s="67">
        <f>IF(ISNA(VLOOKUP(CONCATENATE($B$482, $B511), 'Airport Passengers'!$A$8:$M$3879, 13, FALSE)), "", VLOOKUP(CONCATENATE($B$482, $B511), 'Airport Passengers'!$A$8:$M$3879, 13, FALSE))</f>
        <v>1482230</v>
      </c>
      <c r="F511" s="67"/>
      <c r="G511" s="68">
        <f t="shared" si="115"/>
        <v>4.9920134867593884E-2</v>
      </c>
      <c r="H511" s="68" t="str">
        <f t="shared" si="116"/>
        <v>..</v>
      </c>
      <c r="I511" s="68">
        <f t="shared" si="117"/>
        <v>4.9920134867593884E-2</v>
      </c>
      <c r="J511" s="68"/>
    </row>
    <row r="512" spans="1:17" ht="13" x14ac:dyDescent="0.25">
      <c r="A512" s="2"/>
      <c r="B512" s="46">
        <v>2010</v>
      </c>
      <c r="C512" s="71">
        <f>IF(ISNA(VLOOKUP(CONCATENATE($B$482, $B512), 'Airport Passengers'!$A$8:$M$3879, 7, FALSE)), "", VLOOKUP(CONCATENATE($B$482, $B512), 'Airport Passengers'!$A$8:$M$3879, 7, FALSE))</f>
        <v>1588750</v>
      </c>
      <c r="D512" s="71">
        <f>IF(ISNA(VLOOKUP(CONCATENATE($B$482, $B512), 'Airport Passengers'!$A$8:$M$3879, 10, FALSE)), "", VLOOKUP(CONCATENATE($B$482, $B512), 'Airport Passengers'!$A$8:$M$3879, 10, FALSE))</f>
        <v>1314</v>
      </c>
      <c r="E512" s="67">
        <f>IF(ISNA(VLOOKUP(CONCATENATE($B$482, $B512), 'Airport Passengers'!$A$8:$M$3879, 13, FALSE)), "", VLOOKUP(CONCATENATE($B$482, $B512), 'Airport Passengers'!$A$8:$M$3879, 13, FALSE))</f>
        <v>1590064</v>
      </c>
      <c r="F512" s="67"/>
      <c r="G512" s="68">
        <f t="shared" si="115"/>
        <v>7.1864690365192982E-2</v>
      </c>
      <c r="H512" s="68" t="str">
        <f t="shared" si="116"/>
        <v>..</v>
      </c>
      <c r="I512" s="68">
        <f t="shared" si="117"/>
        <v>7.2751192460009578E-2</v>
      </c>
      <c r="J512" s="68"/>
      <c r="O512" s="65"/>
      <c r="P512" s="65"/>
      <c r="Q512" s="65"/>
    </row>
    <row r="513" spans="1:17" ht="13" x14ac:dyDescent="0.25">
      <c r="A513" s="2"/>
      <c r="B513" s="46">
        <v>2011</v>
      </c>
      <c r="C513" s="71">
        <f>IF(ISNA(VLOOKUP(CONCATENATE($B$482, $B513), 'Airport Passengers'!$A$8:$M$3879, 7, FALSE)), "", VLOOKUP(CONCATENATE($B$482, $B513), 'Airport Passengers'!$A$8:$M$3879, 7, FALSE))</f>
        <v>1607291</v>
      </c>
      <c r="D513" s="71">
        <f>IF(ISNA(VLOOKUP(CONCATENATE($B$482, $B513), 'Airport Passengers'!$A$8:$M$3879, 10, FALSE)), "", VLOOKUP(CONCATENATE($B$482, $B513), 'Airport Passengers'!$A$8:$M$3879, 10, FALSE))</f>
        <v>9592</v>
      </c>
      <c r="E513" s="67">
        <f>IF(ISNA(VLOOKUP(CONCATENATE($B$482, $B513), 'Airport Passengers'!$A$8:$M$3879, 13, FALSE)), "", VLOOKUP(CONCATENATE($B$482, $B513), 'Airport Passengers'!$A$8:$M$3879, 13, FALSE))</f>
        <v>1616883</v>
      </c>
      <c r="F513" s="67"/>
      <c r="G513" s="68">
        <f t="shared" si="115"/>
        <v>1.1670180959874115E-2</v>
      </c>
      <c r="H513" s="68">
        <f t="shared" si="116"/>
        <v>6.2998477929984782</v>
      </c>
      <c r="I513" s="68">
        <f t="shared" si="117"/>
        <v>1.6866616689642681E-2</v>
      </c>
      <c r="J513" s="68"/>
      <c r="O513" s="65" t="s">
        <v>130</v>
      </c>
      <c r="P513" s="65" t="s">
        <v>106</v>
      </c>
      <c r="Q513" s="65" t="s">
        <v>107</v>
      </c>
    </row>
    <row r="514" spans="1:17" x14ac:dyDescent="0.25">
      <c r="A514" s="2"/>
      <c r="B514" s="46">
        <v>2012</v>
      </c>
      <c r="C514" s="71">
        <f>IF(ISNA(VLOOKUP(CONCATENATE($B$482, $B514), 'Airport Passengers'!$A$8:$M$3879, 7, FALSE)), "", VLOOKUP(CONCATENATE($B$482, $B514), 'Airport Passengers'!$A$8:$M$3879, 7, FALSE))</f>
        <v>1609738</v>
      </c>
      <c r="D514" s="71">
        <f>IF(ISNA(VLOOKUP(CONCATENATE($B$482, $B514), 'Airport Passengers'!$A$8:$M$3879, 10, FALSE)), "", VLOOKUP(CONCATENATE($B$482, $B514), 'Airport Passengers'!$A$8:$M$3879, 10, FALSE))</f>
        <v>0</v>
      </c>
      <c r="E514" s="67">
        <f>IF(ISNA(VLOOKUP(CONCATENATE($B$482, $B514), 'Airport Passengers'!$A$8:$M$3879, 13, FALSE)), "", VLOOKUP(CONCATENATE($B$482, $B514), 'Airport Passengers'!$A$8:$M$3879, 13, FALSE))</f>
        <v>1609738</v>
      </c>
      <c r="F514" s="67"/>
      <c r="G514" s="68">
        <f t="shared" si="115"/>
        <v>1.5224374428774877E-3</v>
      </c>
      <c r="H514" s="68" t="str">
        <f t="shared" si="116"/>
        <v>..</v>
      </c>
      <c r="I514" s="68">
        <f t="shared" si="117"/>
        <v>-4.418996303381259E-3</v>
      </c>
      <c r="J514" s="68"/>
    </row>
    <row r="515" spans="1:17" x14ac:dyDescent="0.25">
      <c r="A515" s="2"/>
      <c r="B515" s="46">
        <v>2013</v>
      </c>
      <c r="C515" s="71">
        <f>IF(ISNA(VLOOKUP(CONCATENATE($B$482, $B515), 'Airport Passengers'!$A$8:$M$3879, 7, FALSE)), "", VLOOKUP(CONCATENATE($B$482, $B515), 'Airport Passengers'!$A$8:$M$3879, 7, FALSE))</f>
        <v>1556579</v>
      </c>
      <c r="D515" s="71">
        <f>IF(ISNA(VLOOKUP(CONCATENATE($B$482, $B515), 'Airport Passengers'!$A$8:$M$3879, 10, FALSE)), "", VLOOKUP(CONCATENATE($B$482, $B515), 'Airport Passengers'!$A$8:$M$3879, 10, FALSE))</f>
        <v>0</v>
      </c>
      <c r="E515" s="67">
        <f>IF(ISNA(VLOOKUP(CONCATENATE($B$482, $B515), 'Airport Passengers'!$A$8:$M$3879, 13, FALSE)), "", VLOOKUP(CONCATENATE($B$482, $B515), 'Airport Passengers'!$A$8:$M$3879, 13, FALSE))</f>
        <v>1556579</v>
      </c>
      <c r="F515" s="67"/>
      <c r="G515" s="68">
        <f t="shared" si="115"/>
        <v>-3.3023386414435141E-2</v>
      </c>
      <c r="H515" s="68" t="str">
        <f t="shared" si="116"/>
        <v>..</v>
      </c>
      <c r="I515" s="68">
        <f t="shared" si="117"/>
        <v>-3.3023386414435141E-2</v>
      </c>
      <c r="J515" s="68"/>
      <c r="K515" s="52" t="s">
        <v>184</v>
      </c>
      <c r="O515" s="73">
        <f>C527/1000000</f>
        <v>1.646644</v>
      </c>
      <c r="P515" s="73">
        <f t="shared" ref="P515:Q515" si="118">D527/1000000</f>
        <v>0</v>
      </c>
      <c r="Q515" s="73">
        <f t="shared" si="118"/>
        <v>1.646644</v>
      </c>
    </row>
    <row r="516" spans="1:17" x14ac:dyDescent="0.25">
      <c r="A516" s="2"/>
      <c r="B516" s="46">
        <v>2014</v>
      </c>
      <c r="C516" s="71">
        <f>IF(ISNA(VLOOKUP(CONCATENATE($B$482, $B516), 'Airport Passengers'!$A$8:$M$3879, 7, FALSE)), "", VLOOKUP(CONCATENATE($B$482, $B516), 'Airport Passengers'!$A$8:$M$3879, 7, FALSE))</f>
        <v>1497841</v>
      </c>
      <c r="D516" s="71">
        <f>IF(ISNA(VLOOKUP(CONCATENATE($B$482, $B516), 'Airport Passengers'!$A$8:$M$3879, 10, FALSE)), "", VLOOKUP(CONCATENATE($B$482, $B516), 'Airport Passengers'!$A$8:$M$3879, 10, FALSE))</f>
        <v>0</v>
      </c>
      <c r="E516" s="67">
        <f>IF(ISNA(VLOOKUP(CONCATENATE($B$482, $B516), 'Airport Passengers'!$A$8:$M$3879, 13, FALSE)), "", VLOOKUP(CONCATENATE($B$482, $B516), 'Airport Passengers'!$A$8:$M$3879, 13, FALSE))</f>
        <v>1497841</v>
      </c>
      <c r="F516" s="67"/>
      <c r="G516" s="68">
        <f t="shared" si="115"/>
        <v>-3.7735315714782225E-2</v>
      </c>
      <c r="H516" s="68" t="str">
        <f t="shared" si="116"/>
        <v>..</v>
      </c>
      <c r="I516" s="68">
        <f t="shared" si="117"/>
        <v>-3.7735315714782225E-2</v>
      </c>
      <c r="J516" s="68"/>
      <c r="K516" s="52" t="s">
        <v>185</v>
      </c>
      <c r="O516" s="72">
        <f>G527</f>
        <v>1.7004571800589816E-5</v>
      </c>
      <c r="P516" s="72" t="str">
        <f t="shared" ref="P516:Q516" si="119">H527</f>
        <v>..</v>
      </c>
      <c r="Q516" s="72">
        <f t="shared" si="119"/>
        <v>1.7004571800589816E-5</v>
      </c>
    </row>
    <row r="517" spans="1:17" x14ac:dyDescent="0.25">
      <c r="A517" s="2"/>
      <c r="B517" s="46">
        <v>2015</v>
      </c>
      <c r="C517" s="71">
        <f>IF(ISNA(VLOOKUP(CONCATENATE($B$482, $B517), 'Airport Passengers'!$A$8:$M$3879, 7, FALSE)), "", VLOOKUP(CONCATENATE($B$482, $B517), 'Airport Passengers'!$A$8:$M$3879, 7, FALSE))</f>
        <v>1500111</v>
      </c>
      <c r="D517" s="71">
        <f>IF(ISNA(VLOOKUP(CONCATENATE($B$482, $B517), 'Airport Passengers'!$A$8:$M$3879, 10, FALSE)), "", VLOOKUP(CONCATENATE($B$482, $B517), 'Airport Passengers'!$A$8:$M$3879, 10, FALSE))</f>
        <v>11123</v>
      </c>
      <c r="E517" s="67">
        <f>IF(ISNA(VLOOKUP(CONCATENATE($B$482, $B517), 'Airport Passengers'!$A$8:$M$3879, 13, FALSE)), "", VLOOKUP(CONCATENATE($B$482, $B517), 'Airport Passengers'!$A$8:$M$3879, 13, FALSE))</f>
        <v>1511234</v>
      </c>
      <c r="F517" s="67"/>
      <c r="G517" s="68">
        <f t="shared" si="115"/>
        <v>1.5155146641065373E-3</v>
      </c>
      <c r="H517" s="68" t="str">
        <f t="shared" si="116"/>
        <v>..</v>
      </c>
      <c r="I517" s="68">
        <f t="shared" si="117"/>
        <v>8.9415365182285711E-3</v>
      </c>
      <c r="J517" s="68"/>
      <c r="K517" s="52" t="s">
        <v>109</v>
      </c>
      <c r="O517" s="72">
        <f>C527/C$48</f>
        <v>1.3747055494627063E-2</v>
      </c>
      <c r="P517" s="72">
        <f t="shared" ref="P517:Q517" si="120">D527/D$48</f>
        <v>0</v>
      </c>
      <c r="Q517" s="72">
        <f t="shared" si="120"/>
        <v>1.0002522067391106E-2</v>
      </c>
    </row>
    <row r="518" spans="1:17" x14ac:dyDescent="0.25">
      <c r="A518" s="2"/>
      <c r="B518" s="46">
        <v>2016</v>
      </c>
      <c r="C518" s="71">
        <f>IF(ISNA(VLOOKUP(CONCATENATE($B$482, $B518), 'Airport Passengers'!$A$8:$M$3879, 7, FALSE)), "", VLOOKUP(CONCATENATE($B$482, $B518), 'Airport Passengers'!$A$8:$M$3879, 7, FALSE))</f>
        <v>1488000</v>
      </c>
      <c r="D518" s="71">
        <f>IF(ISNA(VLOOKUP(CONCATENATE($B$482, $B518), 'Airport Passengers'!$A$8:$M$3879, 10, FALSE)), "", VLOOKUP(CONCATENATE($B$482, $B518), 'Airport Passengers'!$A$8:$M$3879, 10, FALSE))</f>
        <v>41479</v>
      </c>
      <c r="E518" s="67">
        <f>IF(ISNA(VLOOKUP(CONCATENATE($B$482, $B518), 'Airport Passengers'!$A$8:$M$3879, 13, FALSE)), "", VLOOKUP(CONCATENATE($B$482, $B518), 'Airport Passengers'!$A$8:$M$3879, 13, FALSE))</f>
        <v>1529479</v>
      </c>
      <c r="F518" s="67"/>
      <c r="G518" s="68">
        <f t="shared" si="115"/>
        <v>-8.0734025682099517E-3</v>
      </c>
      <c r="H518" s="68">
        <f t="shared" si="116"/>
        <v>2.729119841769307</v>
      </c>
      <c r="I518" s="68">
        <f t="shared" si="117"/>
        <v>1.2072915246745374E-2</v>
      </c>
      <c r="J518" s="68"/>
    </row>
    <row r="519" spans="1:17" x14ac:dyDescent="0.25">
      <c r="A519" s="2"/>
      <c r="B519" s="46">
        <v>2017</v>
      </c>
      <c r="C519" s="71">
        <f>IF(ISNA(VLOOKUP(CONCATENATE($B$482, $B519), 'Airport Passengers'!$A$8:$M$3879, 7, FALSE)), "", VLOOKUP(CONCATENATE($B$482, $B519), 'Airport Passengers'!$A$8:$M$3879, 7, FALSE))</f>
        <v>1541490</v>
      </c>
      <c r="D519" s="71">
        <f>IF(ISNA(VLOOKUP(CONCATENATE($B$482, $B519), 'Airport Passengers'!$A$8:$M$3879, 10, FALSE)), "", VLOOKUP(CONCATENATE($B$482, $B519), 'Airport Passengers'!$A$8:$M$3879, 10, FALSE))</f>
        <v>48535</v>
      </c>
      <c r="E519" s="67">
        <f>IF(ISNA(VLOOKUP(CONCATENATE($B$482, $B519), 'Airport Passengers'!$A$8:$M$3879, 13, FALSE)), "", VLOOKUP(CONCATENATE($B$482, $B519), 'Airport Passengers'!$A$8:$M$3879, 13, FALSE))</f>
        <v>1590025</v>
      </c>
      <c r="F519" s="67"/>
      <c r="G519" s="68">
        <f t="shared" si="115"/>
        <v>3.5947580645161292E-2</v>
      </c>
      <c r="H519" s="68">
        <f t="shared" si="116"/>
        <v>0.17011017623375685</v>
      </c>
      <c r="I519" s="68">
        <f t="shared" si="117"/>
        <v>3.9586028968034211E-2</v>
      </c>
      <c r="J519" s="68"/>
      <c r="K519" s="74" t="s">
        <v>100</v>
      </c>
      <c r="L519" s="74"/>
      <c r="M519" s="74"/>
      <c r="N519" s="74"/>
      <c r="O519" s="67"/>
      <c r="P519" s="67"/>
      <c r="Q519" s="67"/>
    </row>
    <row r="520" spans="1:17" x14ac:dyDescent="0.25">
      <c r="A520" s="2"/>
      <c r="B520" s="46">
        <v>2018</v>
      </c>
      <c r="C520" s="71">
        <f>IF(ISNA(VLOOKUP(CONCATENATE($B$482, $B520), 'Airport Passengers'!$A$8:$M$3879, 7, FALSE)), "", VLOOKUP(CONCATENATE($B$482, $B520), 'Airport Passengers'!$A$8:$M$3879, 7, FALSE))</f>
        <v>1594111</v>
      </c>
      <c r="D520" s="71">
        <f>IF(ISNA(VLOOKUP(CONCATENATE($B$482, $B520), 'Airport Passengers'!$A$8:$M$3879, 10, FALSE)), "", VLOOKUP(CONCATENATE($B$482, $B520), 'Airport Passengers'!$A$8:$M$3879, 10, FALSE))</f>
        <v>16187</v>
      </c>
      <c r="E520" s="67">
        <f>IF(ISNA(VLOOKUP(CONCATENATE($B$482, $B520), 'Airport Passengers'!$A$8:$M$3879, 13, FALSE)), "", VLOOKUP(CONCATENATE($B$482, $B520), 'Airport Passengers'!$A$8:$M$3879, 13, FALSE))</f>
        <v>1610298</v>
      </c>
      <c r="F520" s="67"/>
      <c r="G520" s="68">
        <f t="shared" si="115"/>
        <v>3.4136452393463468E-2</v>
      </c>
      <c r="H520" s="68">
        <f t="shared" si="116"/>
        <v>-0.66648810137014525</v>
      </c>
      <c r="I520" s="68">
        <f t="shared" si="117"/>
        <v>1.2750113991918366E-2</v>
      </c>
      <c r="J520" s="68"/>
      <c r="K520" s="49" t="s">
        <v>181</v>
      </c>
      <c r="O520" s="72">
        <f>IF(C522=0,"..",(C527/C522)^(1/5)-1)</f>
        <v>0.16814283180571743</v>
      </c>
      <c r="P520" s="72" t="str">
        <f t="shared" ref="P520:Q520" si="121">IF(D522=0,"..",(D527/D522)^(1/5)-1)</f>
        <v>..</v>
      </c>
      <c r="Q520" s="72">
        <f t="shared" si="121"/>
        <v>0.16814283180571743</v>
      </c>
    </row>
    <row r="521" spans="1:17" x14ac:dyDescent="0.25">
      <c r="A521" s="2"/>
      <c r="B521" s="46">
        <v>2019</v>
      </c>
      <c r="C521" s="71">
        <f>IF(ISNA(VLOOKUP(CONCATENATE($B$482, $B521), 'Airport Passengers'!$A$8:$M$3879, 7, FALSE)), "", VLOOKUP(CONCATENATE($B$482, $B521), 'Airport Passengers'!$A$8:$M$3879, 7, FALSE))</f>
        <v>1607274</v>
      </c>
      <c r="D521" s="71">
        <f>IF(ISNA(VLOOKUP(CONCATENATE($B$482, $B521), 'Airport Passengers'!$A$8:$M$3879, 10, FALSE)), "", VLOOKUP(CONCATENATE($B$482, $B521), 'Airport Passengers'!$A$8:$M$3879, 10, FALSE))</f>
        <v>0</v>
      </c>
      <c r="E521" s="67">
        <f>IF(ISNA(VLOOKUP(CONCATENATE($B$482, $B521), 'Airport Passengers'!$A$8:$M$3879, 13, FALSE)), "", VLOOKUP(CONCATENATE($B$482, $B521), 'Airport Passengers'!$A$8:$M$3879, 13, FALSE))</f>
        <v>1607274</v>
      </c>
      <c r="F521" s="67"/>
      <c r="G521" s="68">
        <f t="shared" si="115"/>
        <v>8.2572669029948361E-3</v>
      </c>
      <c r="H521" s="68" t="str">
        <f t="shared" si="116"/>
        <v>..</v>
      </c>
      <c r="I521" s="68">
        <f t="shared" si="117"/>
        <v>-1.877913280647433E-3</v>
      </c>
      <c r="J521" s="68"/>
      <c r="K521" s="49" t="s">
        <v>182</v>
      </c>
      <c r="O521" s="72">
        <f>IF(C517=0,"..",(C527/C517)^(1/10)-1)</f>
        <v>9.3635837906211883E-3</v>
      </c>
      <c r="P521" s="72" t="str">
        <f t="shared" ref="P521:Q522" si="122">IF(D506=0,"..",(D526/D506)^(1/20)-1)</f>
        <v>..</v>
      </c>
      <c r="Q521" s="72">
        <f t="shared" ref="P521:Q521" si="123">IF(E517=0,"..",(E527/E517)^(1/10)-1)</f>
        <v>8.6181988404328003E-3</v>
      </c>
    </row>
    <row r="522" spans="1:17" x14ac:dyDescent="0.25">
      <c r="A522" s="2"/>
      <c r="B522" s="46">
        <v>2020</v>
      </c>
      <c r="C522" s="71">
        <f>IF(ISNA(VLOOKUP(CONCATENATE($B$482, $B522), 'Airport Passengers'!$A$8:$M$3879, 7, FALSE)), "", VLOOKUP(CONCATENATE($B$482, $B522), 'Airport Passengers'!$A$8:$M$3879, 7, FALSE))</f>
        <v>757042</v>
      </c>
      <c r="D522" s="71">
        <f>IF(ISNA(VLOOKUP(CONCATENATE($B$482, $B522), 'Airport Passengers'!$A$8:$M$3879, 10, FALSE)), "", VLOOKUP(CONCATENATE($B$482, $B522), 'Airport Passengers'!$A$8:$M$3879, 10, FALSE))</f>
        <v>0</v>
      </c>
      <c r="E522" s="67">
        <f>IF(ISNA(VLOOKUP(CONCATENATE($B$482, $B522), 'Airport Passengers'!$A$8:$M$3879, 13, FALSE)), "", VLOOKUP(CONCATENATE($B$482, $B522), 'Airport Passengers'!$A$8:$M$3879, 13, FALSE))</f>
        <v>757042</v>
      </c>
      <c r="F522" s="67"/>
      <c r="G522" s="68">
        <f t="shared" si="115"/>
        <v>-0.52899007885400995</v>
      </c>
      <c r="H522" s="68" t="str">
        <f t="shared" si="116"/>
        <v>..</v>
      </c>
      <c r="I522" s="68">
        <f t="shared" si="117"/>
        <v>-0.52899007885400995</v>
      </c>
      <c r="J522" s="68"/>
      <c r="K522" s="49" t="s">
        <v>183</v>
      </c>
      <c r="O522" s="72">
        <f>IF(C507=0,"..",(C527/C507)^(1/20)-1)</f>
        <v>2.0523569864113744E-2</v>
      </c>
      <c r="P522" s="72" t="str">
        <f t="shared" si="122"/>
        <v>..</v>
      </c>
      <c r="Q522" s="72">
        <f t="shared" si="122"/>
        <v>2.0523569864113744E-2</v>
      </c>
    </row>
    <row r="523" spans="1:17" x14ac:dyDescent="0.25">
      <c r="A523" s="2"/>
      <c r="B523" s="46">
        <v>2021</v>
      </c>
      <c r="C523" s="71">
        <f>IF(ISNA(VLOOKUP(CONCATENATE($B$482, $B523), 'Airport Passengers'!$A$8:$M$3879, 7, FALSE)), "", VLOOKUP(CONCATENATE($B$482, $B523), 'Airport Passengers'!$A$8:$M$3879, 7, FALSE))</f>
        <v>1073998</v>
      </c>
      <c r="D523" s="71">
        <f>IF(ISNA(VLOOKUP(CONCATENATE($B$482, $B523), 'Airport Passengers'!$A$8:$M$3879, 10, FALSE)), "", VLOOKUP(CONCATENATE($B$482, $B523), 'Airport Passengers'!$A$8:$M$3879, 10, FALSE))</f>
        <v>0</v>
      </c>
      <c r="E523" s="67">
        <f>IF(ISNA(VLOOKUP(CONCATENATE($B$482, $B523), 'Airport Passengers'!$A$8:$M$3879, 13, FALSE)), "", VLOOKUP(CONCATENATE($B$482, $B523), 'Airport Passengers'!$A$8:$M$3879, 13, FALSE))</f>
        <v>1073998</v>
      </c>
      <c r="F523" s="67"/>
      <c r="G523" s="68">
        <f t="shared" si="115"/>
        <v>0.4186769029987768</v>
      </c>
      <c r="H523" s="68" t="str">
        <f t="shared" si="116"/>
        <v>..</v>
      </c>
      <c r="I523" s="68">
        <f t="shared" si="117"/>
        <v>0.4186769029987768</v>
      </c>
      <c r="J523" s="68"/>
      <c r="K523" s="10"/>
    </row>
    <row r="524" spans="1:17" x14ac:dyDescent="0.25">
      <c r="A524" s="2"/>
      <c r="B524" s="46">
        <v>2022</v>
      </c>
      <c r="C524" s="71">
        <f>IF(ISNA(VLOOKUP(CONCATENATE($B$482, $B524), 'Airport Passengers'!$A$8:$M$3879, 7, FALSE)), "", VLOOKUP(CONCATENATE($B$482, $B524), 'Airport Passengers'!$A$8:$M$3879, 7, FALSE))</f>
        <v>1505308</v>
      </c>
      <c r="D524" s="71">
        <f>IF(ISNA(VLOOKUP(CONCATENATE($B$482, $B524), 'Airport Passengers'!$A$8:$M$3879, 10, FALSE)), "", VLOOKUP(CONCATENATE($B$482, $B524), 'Airport Passengers'!$A$8:$M$3879, 10, FALSE))</f>
        <v>0</v>
      </c>
      <c r="E524" s="67">
        <f>IF(ISNA(VLOOKUP(CONCATENATE($B$482, $B524), 'Airport Passengers'!$A$8:$M$3879, 13, FALSE)), "", VLOOKUP(CONCATENATE($B$482, $B524), 'Airport Passengers'!$A$8:$M$3879, 13, FALSE))</f>
        <v>1505308</v>
      </c>
      <c r="F524" s="67"/>
      <c r="G524" s="68">
        <f t="shared" si="115"/>
        <v>0.40159292661625068</v>
      </c>
      <c r="H524" s="68" t="str">
        <f t="shared" si="116"/>
        <v>..</v>
      </c>
      <c r="I524" s="68">
        <f t="shared" si="117"/>
        <v>0.40159292661625068</v>
      </c>
      <c r="J524" s="68"/>
      <c r="K524" s="10"/>
    </row>
    <row r="525" spans="1:17" x14ac:dyDescent="0.25">
      <c r="A525" s="2"/>
      <c r="B525" s="46">
        <v>2023</v>
      </c>
      <c r="C525" s="71">
        <f>IF(ISNA(VLOOKUP(CONCATENATE($B$482, $B525), 'Airport Passengers'!$A$8:$M$3879, 7, FALSE)), "", VLOOKUP(CONCATENATE($B$482, $B525), 'Airport Passengers'!$A$8:$M$3879, 7, FALSE))</f>
        <v>1670084</v>
      </c>
      <c r="D525" s="71">
        <f>IF(ISNA(VLOOKUP(CONCATENATE($B$482, $B525), 'Airport Passengers'!$A$8:$M$3879, 10, FALSE)), "", VLOOKUP(CONCATENATE($B$482, $B525), 'Airport Passengers'!$A$8:$M$3879, 10, FALSE))</f>
        <v>0</v>
      </c>
      <c r="E525" s="67">
        <f>IF(ISNA(VLOOKUP(CONCATENATE($B$482, $B525), 'Airport Passengers'!$A$8:$M$3879, 13, FALSE)), "", VLOOKUP(CONCATENATE($B$482, $B525), 'Airport Passengers'!$A$8:$M$3879, 13, FALSE))</f>
        <v>1670084</v>
      </c>
      <c r="F525" s="67"/>
      <c r="G525" s="68">
        <f t="shared" si="115"/>
        <v>0.10946331249152998</v>
      </c>
      <c r="H525" s="68" t="str">
        <f t="shared" si="116"/>
        <v>..</v>
      </c>
      <c r="I525" s="68">
        <f t="shared" si="117"/>
        <v>0.10946331249152998</v>
      </c>
      <c r="J525" s="68"/>
      <c r="K525" s="10"/>
    </row>
    <row r="526" spans="1:17" x14ac:dyDescent="0.25">
      <c r="A526" s="2"/>
      <c r="B526" s="46">
        <v>2024</v>
      </c>
      <c r="C526" s="71">
        <f>IF(ISNA(VLOOKUP(CONCATENATE($B$482, $B526), 'Airport Passengers'!$A$8:$M$3879, 7, FALSE)), "", VLOOKUP(CONCATENATE($B$482, $B526), 'Airport Passengers'!$A$8:$M$3879, 7, FALSE))</f>
        <v>1646616</v>
      </c>
      <c r="D526" s="71">
        <f>IF(ISNA(VLOOKUP(CONCATENATE($B$482, $B526), 'Airport Passengers'!$A$8:$M$3879, 10, FALSE)), "", VLOOKUP(CONCATENATE($B$482, $B526), 'Airport Passengers'!$A$8:$M$3879, 10, FALSE))</f>
        <v>0</v>
      </c>
      <c r="E526" s="67">
        <f>IF(ISNA(VLOOKUP(CONCATENATE($B$482, $B526), 'Airport Passengers'!$A$8:$M$3879, 13, FALSE)), "", VLOOKUP(CONCATENATE($B$482, $B526), 'Airport Passengers'!$A$8:$M$3879, 13, FALSE))</f>
        <v>1646616</v>
      </c>
      <c r="F526" s="67"/>
      <c r="G526" s="68">
        <f t="shared" si="115"/>
        <v>-1.4051987804206256E-2</v>
      </c>
      <c r="H526" s="68" t="str">
        <f t="shared" si="116"/>
        <v>..</v>
      </c>
      <c r="I526" s="68">
        <f t="shared" si="117"/>
        <v>-1.4051987804206256E-2</v>
      </c>
      <c r="J526" s="68"/>
      <c r="K526" s="10"/>
    </row>
    <row r="527" spans="1:17" x14ac:dyDescent="0.25">
      <c r="A527" s="2"/>
      <c r="B527" s="46">
        <v>2025</v>
      </c>
      <c r="C527" s="71">
        <f>IF(ISNA(VLOOKUP(CONCATENATE($B$482, $B527), 'Airport Passengers'!$A$8:$M$3879, 7, FALSE)), "", VLOOKUP(CONCATENATE($B$482, $B527), 'Airport Passengers'!$A$8:$M$3879, 7, FALSE))</f>
        <v>1646644</v>
      </c>
      <c r="D527" s="71">
        <f>IF(ISNA(VLOOKUP(CONCATENATE($B$482, $B527), 'Airport Passengers'!$A$8:$M$3879, 10, FALSE)), "", VLOOKUP(CONCATENATE($B$482, $B527), 'Airport Passengers'!$A$8:$M$3879, 10, FALSE))</f>
        <v>0</v>
      </c>
      <c r="E527" s="67">
        <f>IF(ISNA(VLOOKUP(CONCATENATE($B$482, $B527), 'Airport Passengers'!$A$8:$M$3879, 13, FALSE)), "", VLOOKUP(CONCATENATE($B$482, $B527), 'Airport Passengers'!$A$8:$M$3879, 13, FALSE))</f>
        <v>1646644</v>
      </c>
      <c r="F527" s="67"/>
      <c r="G527" s="68">
        <f t="shared" si="115"/>
        <v>1.7004571800589816E-5</v>
      </c>
      <c r="H527" s="68" t="str">
        <f t="shared" si="116"/>
        <v>..</v>
      </c>
      <c r="I527" s="68">
        <f t="shared" si="117"/>
        <v>1.7004571800589816E-5</v>
      </c>
      <c r="J527" s="68"/>
      <c r="K527" s="10"/>
    </row>
    <row r="528" spans="1:17" ht="15" customHeight="1" x14ac:dyDescent="0.25">
      <c r="A528" s="2"/>
      <c r="F528" s="67"/>
      <c r="G528" s="67"/>
      <c r="H528" s="67"/>
      <c r="I528" s="68"/>
      <c r="J528" s="68"/>
    </row>
    <row r="529" spans="1:21" x14ac:dyDescent="0.25">
      <c r="A529" s="2"/>
      <c r="F529" s="72"/>
      <c r="G529" s="72"/>
      <c r="H529" s="72"/>
      <c r="I529" s="52"/>
      <c r="J529" s="68"/>
    </row>
    <row r="530" spans="1:21" s="36" customFormat="1" ht="18" x14ac:dyDescent="0.4">
      <c r="A530" s="35"/>
      <c r="B530" s="54" t="s">
        <v>110</v>
      </c>
      <c r="C530" s="54"/>
      <c r="D530"/>
      <c r="E530"/>
      <c r="F530" s="55"/>
      <c r="G530" s="55"/>
      <c r="H530" s="55"/>
      <c r="I530" s="56"/>
      <c r="J530" s="57"/>
      <c r="K530" s="52"/>
      <c r="L530" s="52"/>
      <c r="M530" s="52"/>
      <c r="N530" s="52"/>
      <c r="O530" s="52"/>
      <c r="P530" s="52"/>
      <c r="Q530" s="52"/>
      <c r="R530" s="10"/>
      <c r="S530" s="37"/>
      <c r="T530" s="37"/>
      <c r="U530" s="37"/>
    </row>
    <row r="531" spans="1:21" ht="18.5" thickBot="1" x14ac:dyDescent="0.45">
      <c r="A531" s="1"/>
      <c r="B531" s="58"/>
      <c r="C531" s="58"/>
      <c r="D531" s="58"/>
      <c r="E531" s="59"/>
      <c r="F531" s="59"/>
      <c r="G531" s="59"/>
      <c r="H531" s="59"/>
      <c r="I531" s="60"/>
      <c r="J531" s="61"/>
      <c r="K531" s="123" t="str">
        <f>CONCATENATE(B530," - PASSENGER MOVEMENTS (millions) - ",UPPER($B$6))</f>
        <v>OTHERS - PASSENGER MOVEMENTS (millions) - CALENDAR YEARS</v>
      </c>
      <c r="L531" s="123"/>
      <c r="M531" s="123"/>
      <c r="N531" s="123"/>
      <c r="O531" s="123"/>
      <c r="P531" s="123"/>
      <c r="Q531" s="123"/>
      <c r="R531" s="105"/>
    </row>
    <row r="532" spans="1:21" ht="20.149999999999999" customHeight="1" x14ac:dyDescent="0.25">
      <c r="A532" s="1"/>
      <c r="B532" s="62"/>
      <c r="C532" s="122" t="s">
        <v>104</v>
      </c>
      <c r="D532" s="122"/>
      <c r="E532" s="122"/>
      <c r="F532" s="63"/>
      <c r="G532" s="122" t="s">
        <v>108</v>
      </c>
      <c r="H532" s="122"/>
      <c r="I532" s="122"/>
      <c r="J532" s="64"/>
    </row>
    <row r="533" spans="1:21" ht="40" customHeight="1" x14ac:dyDescent="0.3">
      <c r="A533" s="1"/>
      <c r="B533" s="65" t="str">
        <f>B6</f>
        <v>Calendar Years</v>
      </c>
      <c r="C533" s="65" t="s">
        <v>140</v>
      </c>
      <c r="D533" s="65" t="s">
        <v>106</v>
      </c>
      <c r="E533" s="65" t="s">
        <v>107</v>
      </c>
      <c r="F533" s="65"/>
      <c r="G533" s="65" t="s">
        <v>105</v>
      </c>
      <c r="H533" s="65" t="s">
        <v>106</v>
      </c>
      <c r="I533" s="65" t="s">
        <v>107</v>
      </c>
      <c r="J533" s="66"/>
    </row>
    <row r="534" spans="1:21" ht="12.75" customHeight="1" x14ac:dyDescent="0.3">
      <c r="A534" s="1"/>
      <c r="B534" s="70"/>
      <c r="C534" s="113" t="str">
        <f>C533</f>
        <v>Domestic (including Regional) Airlines</v>
      </c>
      <c r="D534" s="113" t="str">
        <f>D533</f>
        <v>International Airlines</v>
      </c>
      <c r="E534" s="70"/>
      <c r="F534" s="70"/>
      <c r="G534" s="70"/>
      <c r="H534" s="70"/>
      <c r="I534" s="70"/>
      <c r="J534" s="66"/>
      <c r="L534" s="67"/>
      <c r="M534" s="68"/>
      <c r="N534" s="69"/>
      <c r="O534" s="68"/>
      <c r="P534" s="68"/>
      <c r="Q534" s="69"/>
    </row>
    <row r="535" spans="1:21" x14ac:dyDescent="0.25">
      <c r="A535" s="1"/>
      <c r="B535" s="46">
        <v>1985</v>
      </c>
      <c r="C535" s="71">
        <f>C8-C55-C103-C151-C199-C247-C295-C343-C391-C439-C487</f>
        <v>6917252</v>
      </c>
      <c r="D535" s="71">
        <f>D8-D55-D103-D151-D199-D247-D295-D343-D391-D439-D487</f>
        <v>66065</v>
      </c>
      <c r="E535" s="71">
        <f t="shared" ref="C535:E547" si="124">E8-E55-E103-E151-E199-E247-E295-E343-E391-E439-E487</f>
        <v>6983317</v>
      </c>
      <c r="F535" s="67"/>
      <c r="G535" s="67"/>
      <c r="H535" s="67"/>
      <c r="I535" s="68" t="str">
        <f>IF(AND(ISNUMBER(E533),ISNUMBER(E535)), IF(OR(E533=0, E535=0), "--", (E535-E533)/E533), " ")</f>
        <v xml:space="preserve"> </v>
      </c>
      <c r="J535" s="68"/>
      <c r="L535" s="67"/>
      <c r="M535" s="68"/>
      <c r="N535" s="69"/>
      <c r="O535" s="68"/>
      <c r="P535" s="68"/>
      <c r="Q535" s="69"/>
    </row>
    <row r="536" spans="1:21" x14ac:dyDescent="0.25">
      <c r="A536" s="1"/>
      <c r="B536" s="46">
        <v>1986</v>
      </c>
      <c r="C536" s="71">
        <f t="shared" si="124"/>
        <v>7104151</v>
      </c>
      <c r="D536" s="71">
        <f t="shared" si="124"/>
        <v>72219</v>
      </c>
      <c r="E536" s="71">
        <f t="shared" si="124"/>
        <v>7176370</v>
      </c>
      <c r="F536" s="67"/>
      <c r="G536" s="68">
        <f t="shared" ref="G536:G537" si="125">IF(AND(ISNUMBER(C535),ISNUMBER(C536)), IF(OR(C535=0, C536=0), "..", (C536-C535)/C535), " ")</f>
        <v>2.7019255623475912E-2</v>
      </c>
      <c r="H536" s="68">
        <f t="shared" ref="H536:H537" si="126">IF(AND(ISNUMBER(D535),ISNUMBER(D536)), IF(OR(D535=0, D536=0), "..", (D536-D535)/D535), " ")</f>
        <v>9.3150684931506855E-2</v>
      </c>
      <c r="I536" s="68">
        <f>IF(AND(ISNUMBER(E535),ISNUMBER(E536)), IF(OR(E535=0, E536=0), "..", (E536-E535)/E535), " ")</f>
        <v>2.7644885661069089E-2</v>
      </c>
      <c r="J536" s="52"/>
      <c r="L536" s="67"/>
      <c r="M536" s="68"/>
      <c r="N536" s="69"/>
      <c r="O536" s="68"/>
      <c r="P536" s="68"/>
      <c r="Q536" s="69"/>
    </row>
    <row r="537" spans="1:21" x14ac:dyDescent="0.25">
      <c r="A537" s="1"/>
      <c r="B537" s="46">
        <v>1987</v>
      </c>
      <c r="C537" s="71">
        <f t="shared" si="124"/>
        <v>7099998</v>
      </c>
      <c r="D537" s="71">
        <f t="shared" si="124"/>
        <v>87948</v>
      </c>
      <c r="E537" s="71">
        <f t="shared" si="124"/>
        <v>7187946</v>
      </c>
      <c r="F537" s="67"/>
      <c r="G537" s="68">
        <f t="shared" si="125"/>
        <v>-5.8458779944288908E-4</v>
      </c>
      <c r="H537" s="68">
        <f t="shared" si="126"/>
        <v>0.21779587089270136</v>
      </c>
      <c r="I537" s="68">
        <f t="shared" ref="I537:I538" si="127">IF(AND(ISNUMBER(E536),ISNUMBER(E537)), IF(OR(E536=0, E537=0), "..", (E537-E536)/E536), " ")</f>
        <v>1.6130717897767256E-3</v>
      </c>
      <c r="J537" s="52"/>
      <c r="L537" s="67"/>
      <c r="M537" s="68"/>
      <c r="N537" s="69"/>
      <c r="O537" s="68"/>
      <c r="P537" s="68"/>
      <c r="Q537" s="69"/>
    </row>
    <row r="538" spans="1:21" x14ac:dyDescent="0.25">
      <c r="A538" s="1"/>
      <c r="B538" s="46">
        <v>1988</v>
      </c>
      <c r="C538" s="71">
        <f t="shared" si="124"/>
        <v>6933747</v>
      </c>
      <c r="D538" s="71">
        <f t="shared" si="124"/>
        <v>110130</v>
      </c>
      <c r="E538" s="71">
        <f t="shared" si="124"/>
        <v>7043877</v>
      </c>
      <c r="F538" s="67"/>
      <c r="G538" s="68">
        <f t="shared" ref="G538:G575" si="128">IF(AND(ISNUMBER(C537),ISNUMBER(C538)), IF(OR(C537=0, C538=0), "..", (C538-C537)/C537), " ")</f>
        <v>-2.3415640398771944E-2</v>
      </c>
      <c r="H538" s="68">
        <f t="shared" ref="H538:H575" si="129">IF(AND(ISNUMBER(D537),ISNUMBER(D538)), IF(OR(D537=0, D538=0), "..", (D538-D537)/D537), " ")</f>
        <v>0.25221721926592988</v>
      </c>
      <c r="I538" s="68">
        <f t="shared" si="127"/>
        <v>-2.0043138888355589E-2</v>
      </c>
      <c r="J538" s="52"/>
      <c r="L538" s="67"/>
      <c r="M538" s="68"/>
      <c r="N538" s="69"/>
      <c r="O538" s="68"/>
      <c r="P538" s="68"/>
      <c r="Q538" s="69"/>
    </row>
    <row r="539" spans="1:21" x14ac:dyDescent="0.25">
      <c r="A539" s="1"/>
      <c r="B539" s="46">
        <v>1989</v>
      </c>
      <c r="C539" s="71">
        <f t="shared" si="124"/>
        <v>4967528</v>
      </c>
      <c r="D539" s="71">
        <f t="shared" si="124"/>
        <v>122351</v>
      </c>
      <c r="E539" s="71">
        <f t="shared" si="124"/>
        <v>5089879</v>
      </c>
      <c r="F539" s="67"/>
      <c r="G539" s="68">
        <f t="shared" si="128"/>
        <v>-0.28357235993756336</v>
      </c>
      <c r="H539" s="68">
        <f t="shared" si="129"/>
        <v>0.11096885498955779</v>
      </c>
      <c r="I539" s="68">
        <f t="shared" ref="I539:I575" si="130">IF(AND(ISNUMBER(E538),ISNUMBER(E539)), IF(OR(E538=0, E539=0), "..", (E539-E538)/E538), " ")</f>
        <v>-0.2774037650004394</v>
      </c>
      <c r="J539" s="52"/>
      <c r="L539" s="67"/>
      <c r="M539" s="68"/>
      <c r="N539" s="69"/>
      <c r="O539" s="68"/>
      <c r="P539" s="68"/>
      <c r="Q539" s="69"/>
    </row>
    <row r="540" spans="1:21" x14ac:dyDescent="0.25">
      <c r="A540" s="1"/>
      <c r="B540" s="46">
        <v>1990</v>
      </c>
      <c r="C540" s="71">
        <f t="shared" si="124"/>
        <v>5507883</v>
      </c>
      <c r="D540" s="71">
        <f t="shared" si="124"/>
        <v>121457</v>
      </c>
      <c r="E540" s="71">
        <f t="shared" si="124"/>
        <v>5629340</v>
      </c>
      <c r="F540" s="67"/>
      <c r="G540" s="68">
        <f t="shared" si="128"/>
        <v>0.1087774442338322</v>
      </c>
      <c r="H540" s="68">
        <f t="shared" si="129"/>
        <v>-7.3068466951639139E-3</v>
      </c>
      <c r="I540" s="68">
        <f t="shared" si="130"/>
        <v>0.10598699890508202</v>
      </c>
      <c r="J540" s="52"/>
      <c r="L540" s="67"/>
      <c r="M540" s="68"/>
      <c r="N540" s="69"/>
      <c r="O540" s="68"/>
      <c r="P540" s="68"/>
      <c r="Q540" s="69"/>
    </row>
    <row r="541" spans="1:21" x14ac:dyDescent="0.25">
      <c r="A541" s="1"/>
      <c r="B541" s="46">
        <v>1991</v>
      </c>
      <c r="C541" s="71">
        <f t="shared" si="124"/>
        <v>5984431</v>
      </c>
      <c r="D541" s="71">
        <f t="shared" si="124"/>
        <v>115394</v>
      </c>
      <c r="E541" s="71">
        <f t="shared" si="124"/>
        <v>6099825</v>
      </c>
      <c r="F541" s="67"/>
      <c r="G541" s="68">
        <f t="shared" si="128"/>
        <v>8.6521082601064697E-2</v>
      </c>
      <c r="H541" s="68">
        <f t="shared" si="129"/>
        <v>-4.9918901339568736E-2</v>
      </c>
      <c r="I541" s="68">
        <f t="shared" si="130"/>
        <v>8.3577293252850252E-2</v>
      </c>
      <c r="J541" s="52"/>
      <c r="L541" s="67"/>
      <c r="M541" s="68"/>
      <c r="N541" s="69"/>
      <c r="O541" s="68"/>
      <c r="P541" s="68"/>
      <c r="Q541" s="69"/>
    </row>
    <row r="542" spans="1:21" x14ac:dyDescent="0.25">
      <c r="A542" s="1"/>
      <c r="B542" s="46">
        <v>1992</v>
      </c>
      <c r="C542" s="71">
        <f t="shared" si="124"/>
        <v>6416969</v>
      </c>
      <c r="D542" s="71">
        <f t="shared" si="124"/>
        <v>113847</v>
      </c>
      <c r="E542" s="71">
        <f t="shared" si="124"/>
        <v>6530816</v>
      </c>
      <c r="F542" s="67"/>
      <c r="G542" s="68">
        <f t="shared" si="128"/>
        <v>7.2277213990770389E-2</v>
      </c>
      <c r="H542" s="68">
        <f t="shared" si="129"/>
        <v>-1.3406242958906009E-2</v>
      </c>
      <c r="I542" s="68">
        <f t="shared" si="130"/>
        <v>7.0656289319775564E-2</v>
      </c>
      <c r="J542" s="52"/>
      <c r="L542" s="67"/>
      <c r="M542" s="68"/>
      <c r="N542" s="69"/>
      <c r="O542" s="68"/>
      <c r="P542" s="68"/>
      <c r="Q542" s="69"/>
    </row>
    <row r="543" spans="1:21" x14ac:dyDescent="0.25">
      <c r="A543" s="1"/>
      <c r="B543" s="46">
        <v>1993</v>
      </c>
      <c r="C543" s="71">
        <f t="shared" si="124"/>
        <v>7024591</v>
      </c>
      <c r="D543" s="71">
        <f t="shared" si="124"/>
        <v>127484</v>
      </c>
      <c r="E543" s="71">
        <f t="shared" si="124"/>
        <v>7152075</v>
      </c>
      <c r="F543" s="67"/>
      <c r="G543" s="68">
        <f t="shared" si="128"/>
        <v>9.4689876170509779E-2</v>
      </c>
      <c r="H543" s="68">
        <f t="shared" si="129"/>
        <v>0.11978356917617504</v>
      </c>
      <c r="I543" s="68">
        <f t="shared" si="130"/>
        <v>9.5127316402728229E-2</v>
      </c>
      <c r="J543" s="52"/>
      <c r="L543" s="67"/>
      <c r="M543" s="68"/>
      <c r="N543" s="69"/>
      <c r="O543" s="68"/>
      <c r="P543" s="68"/>
      <c r="Q543" s="69"/>
    </row>
    <row r="544" spans="1:21" x14ac:dyDescent="0.25">
      <c r="A544" s="1"/>
      <c r="B544" s="46">
        <v>1994</v>
      </c>
      <c r="C544" s="71">
        <f t="shared" si="124"/>
        <v>7818077</v>
      </c>
      <c r="D544" s="71">
        <f t="shared" si="124"/>
        <v>170857</v>
      </c>
      <c r="E544" s="71">
        <f t="shared" si="124"/>
        <v>7988934</v>
      </c>
      <c r="F544" s="67"/>
      <c r="G544" s="68">
        <f t="shared" si="128"/>
        <v>0.11295832027800622</v>
      </c>
      <c r="H544" s="68">
        <f t="shared" si="129"/>
        <v>0.34022308681873803</v>
      </c>
      <c r="I544" s="68">
        <f t="shared" si="130"/>
        <v>0.11700925955055001</v>
      </c>
      <c r="J544" s="52"/>
      <c r="L544" s="67"/>
      <c r="M544" s="68"/>
      <c r="N544" s="69"/>
      <c r="O544" s="68"/>
      <c r="P544" s="68"/>
      <c r="Q544" s="69"/>
    </row>
    <row r="545" spans="1:17" x14ac:dyDescent="0.25">
      <c r="A545" s="1"/>
      <c r="B545" s="46">
        <v>1995</v>
      </c>
      <c r="C545" s="71">
        <f t="shared" si="124"/>
        <v>8149363</v>
      </c>
      <c r="D545" s="71">
        <f t="shared" si="124"/>
        <v>184059</v>
      </c>
      <c r="E545" s="71">
        <f t="shared" si="124"/>
        <v>8333422</v>
      </c>
      <c r="F545" s="67"/>
      <c r="G545" s="68">
        <f t="shared" si="128"/>
        <v>4.237435880971753E-2</v>
      </c>
      <c r="H545" s="68">
        <f t="shared" si="129"/>
        <v>7.7269295375665029E-2</v>
      </c>
      <c r="I545" s="68">
        <f t="shared" si="130"/>
        <v>4.312064663445711E-2</v>
      </c>
      <c r="J545" s="52"/>
      <c r="L545" s="67"/>
      <c r="M545" s="68"/>
      <c r="N545" s="69"/>
      <c r="O545" s="68"/>
      <c r="P545" s="68"/>
      <c r="Q545" s="69"/>
    </row>
    <row r="546" spans="1:17" x14ac:dyDescent="0.25">
      <c r="A546" s="1"/>
      <c r="B546" s="46">
        <v>1996</v>
      </c>
      <c r="C546" s="71">
        <f t="shared" si="124"/>
        <v>8353961</v>
      </c>
      <c r="D546" s="71">
        <f t="shared" si="124"/>
        <v>181072</v>
      </c>
      <c r="E546" s="71">
        <f t="shared" si="124"/>
        <v>8535033</v>
      </c>
      <c r="F546" s="67"/>
      <c r="G546" s="68">
        <f t="shared" si="128"/>
        <v>2.5106011353280003E-2</v>
      </c>
      <c r="H546" s="68">
        <f t="shared" si="129"/>
        <v>-1.622849195095051E-2</v>
      </c>
      <c r="I546" s="68">
        <f t="shared" si="130"/>
        <v>2.4193062585814086E-2</v>
      </c>
      <c r="J546" s="52"/>
      <c r="L546" s="67"/>
      <c r="M546" s="68"/>
      <c r="N546" s="69"/>
      <c r="O546" s="68"/>
      <c r="P546" s="68"/>
      <c r="Q546" s="69"/>
    </row>
    <row r="547" spans="1:17" x14ac:dyDescent="0.25">
      <c r="A547" s="1"/>
      <c r="B547" s="46">
        <v>1997</v>
      </c>
      <c r="C547" s="71">
        <f t="shared" si="124"/>
        <v>8432464</v>
      </c>
      <c r="D547" s="71">
        <f t="shared" si="124"/>
        <v>194859</v>
      </c>
      <c r="E547" s="71">
        <f t="shared" si="124"/>
        <v>8627323</v>
      </c>
      <c r="F547" s="67"/>
      <c r="G547" s="68">
        <f t="shared" si="128"/>
        <v>9.3970991724763864E-3</v>
      </c>
      <c r="H547" s="68">
        <f t="shared" si="129"/>
        <v>7.6140982592559872E-2</v>
      </c>
      <c r="I547" s="68">
        <f t="shared" si="130"/>
        <v>1.0813080628979408E-2</v>
      </c>
      <c r="J547" s="52"/>
      <c r="L547" s="67"/>
      <c r="M547" s="68"/>
      <c r="N547" s="69"/>
      <c r="O547" s="68"/>
      <c r="P547" s="68"/>
      <c r="Q547" s="69"/>
    </row>
    <row r="548" spans="1:17" x14ac:dyDescent="0.25">
      <c r="A548" s="1"/>
      <c r="B548" s="46">
        <v>1998</v>
      </c>
      <c r="C548" s="71">
        <f t="shared" ref="C548:E548" si="131">C21-C68-C116-C164-C212-C260-C308-C356-C404-C452-C500</f>
        <v>8512129</v>
      </c>
      <c r="D548" s="71">
        <f t="shared" si="131"/>
        <v>200587</v>
      </c>
      <c r="E548" s="71">
        <f t="shared" si="131"/>
        <v>8712716</v>
      </c>
      <c r="F548" s="67"/>
      <c r="G548" s="68">
        <f t="shared" si="128"/>
        <v>9.447416555825202E-3</v>
      </c>
      <c r="H548" s="68">
        <f t="shared" si="129"/>
        <v>2.9395614264673429E-2</v>
      </c>
      <c r="I548" s="68">
        <f t="shared" si="130"/>
        <v>9.8979718274139032E-3</v>
      </c>
      <c r="J548" s="52"/>
      <c r="L548" s="67"/>
      <c r="M548" s="68"/>
      <c r="N548" s="69"/>
      <c r="O548" s="68"/>
      <c r="P548" s="68"/>
      <c r="Q548" s="69"/>
    </row>
    <row r="549" spans="1:17" x14ac:dyDescent="0.25">
      <c r="A549" s="1"/>
      <c r="B549" s="46">
        <v>1999</v>
      </c>
      <c r="C549" s="71">
        <f t="shared" ref="C549:E549" si="132">C22-C69-C117-C165-C213-C261-C309-C357-C405-C453-C501</f>
        <v>8550056</v>
      </c>
      <c r="D549" s="71">
        <f t="shared" si="132"/>
        <v>174100</v>
      </c>
      <c r="E549" s="71">
        <f t="shared" si="132"/>
        <v>8724156</v>
      </c>
      <c r="F549" s="67"/>
      <c r="G549" s="68">
        <f t="shared" si="128"/>
        <v>4.4556420608757221E-3</v>
      </c>
      <c r="H549" s="68">
        <f t="shared" si="129"/>
        <v>-0.1320474407613654</v>
      </c>
      <c r="I549" s="68">
        <f t="shared" si="130"/>
        <v>1.3130234016579905E-3</v>
      </c>
      <c r="J549" s="52"/>
      <c r="L549" s="67"/>
      <c r="M549" s="68"/>
      <c r="N549" s="69"/>
      <c r="O549" s="68"/>
      <c r="P549" s="68"/>
      <c r="Q549" s="69"/>
    </row>
    <row r="550" spans="1:17" x14ac:dyDescent="0.25">
      <c r="A550" s="1"/>
      <c r="B550" s="46">
        <v>2000</v>
      </c>
      <c r="C550" s="71">
        <f t="shared" ref="C550:E550" si="133">C23-C70-C118-C166-C214-C262-C310-C358-C406-C454-C502</f>
        <v>8604258</v>
      </c>
      <c r="D550" s="71">
        <f t="shared" si="133"/>
        <v>186452</v>
      </c>
      <c r="E550" s="71">
        <f t="shared" si="133"/>
        <v>8790710</v>
      </c>
      <c r="F550" s="67"/>
      <c r="G550" s="68">
        <f t="shared" si="128"/>
        <v>6.3393736836343528E-3</v>
      </c>
      <c r="H550" s="68">
        <f t="shared" si="129"/>
        <v>7.0947731188971852E-2</v>
      </c>
      <c r="I550" s="68">
        <f t="shared" si="130"/>
        <v>7.6287035674281849E-3</v>
      </c>
      <c r="J550" s="52"/>
      <c r="L550" s="67"/>
      <c r="M550" s="68"/>
      <c r="N550" s="69"/>
      <c r="O550" s="68"/>
      <c r="P550" s="68"/>
      <c r="Q550" s="69"/>
    </row>
    <row r="551" spans="1:17" x14ac:dyDescent="0.25">
      <c r="A551" s="1"/>
      <c r="B551" s="46">
        <v>2001</v>
      </c>
      <c r="C551" s="71">
        <f t="shared" ref="C551:E551" si="134">C24-C71-C119-C167-C215-C263-C311-C359-C407-C455-C503</f>
        <v>7551858</v>
      </c>
      <c r="D551" s="71">
        <f t="shared" si="134"/>
        <v>171381</v>
      </c>
      <c r="E551" s="71">
        <f t="shared" si="134"/>
        <v>7723239</v>
      </c>
      <c r="F551" s="67"/>
      <c r="G551" s="68">
        <f t="shared" si="128"/>
        <v>-0.12231153459136163</v>
      </c>
      <c r="H551" s="68">
        <f t="shared" si="129"/>
        <v>-8.0830455023276765E-2</v>
      </c>
      <c r="I551" s="68">
        <f t="shared" si="130"/>
        <v>-0.12143171598198553</v>
      </c>
      <c r="J551" s="52"/>
      <c r="L551" s="67"/>
      <c r="M551" s="68"/>
      <c r="N551" s="69"/>
      <c r="O551" s="68"/>
      <c r="P551" s="68"/>
      <c r="Q551" s="69"/>
    </row>
    <row r="552" spans="1:17" x14ac:dyDescent="0.25">
      <c r="A552" s="2"/>
      <c r="B552" s="46">
        <v>2002</v>
      </c>
      <c r="C552" s="71">
        <f t="shared" ref="C552:E552" si="135">C25-C72-C120-C168-C216-C264-C312-C360-C408-C456-C504</f>
        <v>7269839</v>
      </c>
      <c r="D552" s="71">
        <f t="shared" si="135"/>
        <v>128609</v>
      </c>
      <c r="E552" s="71">
        <f t="shared" si="135"/>
        <v>7398448</v>
      </c>
      <c r="F552" s="67"/>
      <c r="G552" s="68">
        <f t="shared" si="128"/>
        <v>-3.7344319768724467E-2</v>
      </c>
      <c r="H552" s="68">
        <f t="shared" si="129"/>
        <v>-0.24957258972698257</v>
      </c>
      <c r="I552" s="68">
        <f t="shared" si="130"/>
        <v>-4.2053729011882188E-2</v>
      </c>
      <c r="J552" s="52"/>
      <c r="L552" s="67"/>
      <c r="M552" s="68"/>
      <c r="N552" s="69"/>
      <c r="O552" s="68"/>
      <c r="P552" s="68"/>
      <c r="Q552" s="69"/>
    </row>
    <row r="553" spans="1:17" x14ac:dyDescent="0.25">
      <c r="A553" s="2"/>
      <c r="B553" s="46">
        <v>2003</v>
      </c>
      <c r="C553" s="71">
        <f t="shared" ref="C553:E553" si="136">C26-C73-C121-C169-C217-C265-C313-C361-C409-C457-C505</f>
        <v>8085447</v>
      </c>
      <c r="D553" s="71">
        <f t="shared" si="136"/>
        <v>92942</v>
      </c>
      <c r="E553" s="71">
        <f t="shared" si="136"/>
        <v>8178389</v>
      </c>
      <c r="F553" s="67"/>
      <c r="G553" s="68">
        <f t="shared" si="128"/>
        <v>0.11219065511629625</v>
      </c>
      <c r="H553" s="68">
        <f t="shared" si="129"/>
        <v>-0.27732895831551446</v>
      </c>
      <c r="I553" s="68">
        <f t="shared" si="130"/>
        <v>0.10541954204449365</v>
      </c>
      <c r="J553" s="52"/>
    </row>
    <row r="554" spans="1:17" x14ac:dyDescent="0.25">
      <c r="A554" s="2"/>
      <c r="B554" s="46">
        <v>2004</v>
      </c>
      <c r="C554" s="71">
        <f t="shared" ref="C554:E554" si="137">C27-C74-C122-C170-C218-C266-C314-C362-C410-C458-C506</f>
        <v>9929803</v>
      </c>
      <c r="D554" s="71">
        <f t="shared" si="137"/>
        <v>117587</v>
      </c>
      <c r="E554" s="71">
        <f t="shared" si="137"/>
        <v>10047390</v>
      </c>
      <c r="F554" s="67"/>
      <c r="G554" s="68">
        <f t="shared" si="128"/>
        <v>0.22810810583508864</v>
      </c>
      <c r="H554" s="68">
        <f t="shared" si="129"/>
        <v>0.26516537195240042</v>
      </c>
      <c r="I554" s="68">
        <f t="shared" si="130"/>
        <v>0.2285292372373092</v>
      </c>
      <c r="J554" s="52"/>
    </row>
    <row r="555" spans="1:17" x14ac:dyDescent="0.25">
      <c r="A555" s="2"/>
      <c r="B555" s="46">
        <v>2005</v>
      </c>
      <c r="C555" s="71">
        <f t="shared" ref="C555:E555" si="138">C28-C75-C123-C171-C219-C267-C315-C363-C411-C459-C507</f>
        <v>11877510</v>
      </c>
      <c r="D555" s="71">
        <f t="shared" si="138"/>
        <v>124061</v>
      </c>
      <c r="E555" s="71">
        <f t="shared" si="138"/>
        <v>12001571</v>
      </c>
      <c r="F555" s="67"/>
      <c r="G555" s="68">
        <f t="shared" si="128"/>
        <v>0.19614759728868739</v>
      </c>
      <c r="H555" s="68">
        <f t="shared" si="129"/>
        <v>5.505710665294633E-2</v>
      </c>
      <c r="I555" s="68">
        <f t="shared" si="130"/>
        <v>0.1944963816473731</v>
      </c>
      <c r="J555" s="52"/>
    </row>
    <row r="556" spans="1:17" x14ac:dyDescent="0.25">
      <c r="A556" s="2"/>
      <c r="B556" s="46">
        <v>2006</v>
      </c>
      <c r="C556" s="71">
        <f t="shared" ref="C556:E556" si="139">C29-C76-C124-C172-C220-C268-C316-C364-C412-C460-C508</f>
        <v>13375822</v>
      </c>
      <c r="D556" s="71">
        <f t="shared" si="139"/>
        <v>145994</v>
      </c>
      <c r="E556" s="71">
        <f t="shared" si="139"/>
        <v>13521816</v>
      </c>
      <c r="F556" s="67"/>
      <c r="G556" s="68">
        <f t="shared" si="128"/>
        <v>0.12614697861757221</v>
      </c>
      <c r="H556" s="68">
        <f t="shared" si="129"/>
        <v>0.176792061969515</v>
      </c>
      <c r="I556" s="68">
        <f t="shared" si="130"/>
        <v>0.12667050005370131</v>
      </c>
      <c r="J556" s="52"/>
    </row>
    <row r="557" spans="1:17" x14ac:dyDescent="0.25">
      <c r="A557" s="2"/>
      <c r="B557" s="46">
        <v>2007</v>
      </c>
      <c r="C557" s="71">
        <f t="shared" ref="C557:E557" si="140">C30-C77-C125-C173-C221-C269-C317-C365-C413-C461-C509</f>
        <v>14621362</v>
      </c>
      <c r="D557" s="71">
        <f t="shared" si="140"/>
        <v>169076</v>
      </c>
      <c r="E557" s="71">
        <f t="shared" si="140"/>
        <v>14790438</v>
      </c>
      <c r="F557" s="67"/>
      <c r="G557" s="68">
        <f t="shared" si="128"/>
        <v>9.3118763093587825E-2</v>
      </c>
      <c r="H557" s="68">
        <f t="shared" si="129"/>
        <v>0.15810238776936039</v>
      </c>
      <c r="I557" s="68">
        <f t="shared" si="130"/>
        <v>9.3820386255810614E-2</v>
      </c>
      <c r="J557" s="52"/>
    </row>
    <row r="558" spans="1:17" x14ac:dyDescent="0.25">
      <c r="A558" s="2"/>
      <c r="B558" s="46">
        <v>2008</v>
      </c>
      <c r="C558" s="71">
        <f t="shared" ref="C558:E558" si="141">C31-C78-C126-C174-C222-C270-C318-C366-C414-C462-C510</f>
        <v>15729277</v>
      </c>
      <c r="D558" s="71">
        <f t="shared" si="141"/>
        <v>203490</v>
      </c>
      <c r="E558" s="71">
        <f t="shared" si="141"/>
        <v>15932767</v>
      </c>
      <c r="F558" s="67"/>
      <c r="G558" s="68">
        <f t="shared" si="128"/>
        <v>7.5773720669798067E-2</v>
      </c>
      <c r="H558" s="68">
        <f t="shared" si="129"/>
        <v>0.20354160259291679</v>
      </c>
      <c r="I558" s="68">
        <f t="shared" si="130"/>
        <v>7.723429150644491E-2</v>
      </c>
      <c r="J558" s="68"/>
    </row>
    <row r="559" spans="1:17" x14ac:dyDescent="0.25">
      <c r="A559" s="2"/>
      <c r="B559" s="46">
        <v>2009</v>
      </c>
      <c r="C559" s="71">
        <f t="shared" ref="C559:E559" si="142">C32-C79-C127-C175-C223-C271-C319-C367-C415-C463-C511</f>
        <v>15252247</v>
      </c>
      <c r="D559" s="71">
        <f t="shared" si="142"/>
        <v>206836</v>
      </c>
      <c r="E559" s="71">
        <f t="shared" si="142"/>
        <v>15459083</v>
      </c>
      <c r="F559" s="67"/>
      <c r="G559" s="68">
        <f t="shared" si="128"/>
        <v>-3.0327522364823254E-2</v>
      </c>
      <c r="H559" s="68">
        <f t="shared" si="129"/>
        <v>1.6443068455452358E-2</v>
      </c>
      <c r="I559" s="68">
        <f t="shared" si="130"/>
        <v>-2.9730178066371019E-2</v>
      </c>
      <c r="J559" s="68"/>
    </row>
    <row r="560" spans="1:17" ht="13" x14ac:dyDescent="0.25">
      <c r="A560" s="2"/>
      <c r="B560" s="46">
        <v>2010</v>
      </c>
      <c r="C560" s="71">
        <f t="shared" ref="C560:E560" si="143">C33-C80-C128-C176-C224-C272-C320-C368-C416-C464-C512</f>
        <v>16056632</v>
      </c>
      <c r="D560" s="71">
        <f t="shared" si="143"/>
        <v>230053</v>
      </c>
      <c r="E560" s="71">
        <f t="shared" si="143"/>
        <v>16286685</v>
      </c>
      <c r="F560" s="67"/>
      <c r="G560" s="68">
        <f t="shared" si="128"/>
        <v>5.2738786619440405E-2</v>
      </c>
      <c r="H560" s="68">
        <f t="shared" si="129"/>
        <v>0.11224835135082868</v>
      </c>
      <c r="I560" s="68">
        <f t="shared" si="130"/>
        <v>5.3534999456306694E-2</v>
      </c>
      <c r="J560" s="68"/>
      <c r="O560" s="65"/>
      <c r="P560" s="65"/>
      <c r="Q560" s="65"/>
    </row>
    <row r="561" spans="1:17" ht="13" x14ac:dyDescent="0.25">
      <c r="A561" s="2"/>
      <c r="B561" s="46">
        <v>2011</v>
      </c>
      <c r="C561" s="71">
        <f t="shared" ref="C561:E561" si="144">C34-C81-C129-C177-C225-C273-C321-C369-C417-C465-C513</f>
        <v>16865540</v>
      </c>
      <c r="D561" s="71">
        <f t="shared" si="144"/>
        <v>338534</v>
      </c>
      <c r="E561" s="71">
        <f t="shared" si="144"/>
        <v>17204074</v>
      </c>
      <c r="F561" s="67"/>
      <c r="G561" s="68">
        <f t="shared" si="128"/>
        <v>5.0378435527450589E-2</v>
      </c>
      <c r="H561" s="68">
        <f t="shared" si="129"/>
        <v>0.47154786071035804</v>
      </c>
      <c r="I561" s="68">
        <f t="shared" si="130"/>
        <v>5.6327546090564166E-2</v>
      </c>
      <c r="J561" s="68"/>
      <c r="O561" s="65" t="s">
        <v>130</v>
      </c>
      <c r="P561" s="65" t="s">
        <v>106</v>
      </c>
      <c r="Q561" s="65" t="s">
        <v>107</v>
      </c>
    </row>
    <row r="562" spans="1:17" x14ac:dyDescent="0.25">
      <c r="A562" s="2"/>
      <c r="B562" s="46">
        <v>2012</v>
      </c>
      <c r="C562" s="71">
        <f t="shared" ref="C562:E562" si="145">C35-C82-C130-C178-C226-C274-C322-C370-C418-C466-C514</f>
        <v>17594445</v>
      </c>
      <c r="D562" s="71">
        <f t="shared" si="145"/>
        <v>344516</v>
      </c>
      <c r="E562" s="71">
        <f t="shared" si="145"/>
        <v>17938961</v>
      </c>
      <c r="F562" s="67"/>
      <c r="G562" s="68">
        <f t="shared" si="128"/>
        <v>4.3218598396493682E-2</v>
      </c>
      <c r="H562" s="68">
        <f t="shared" si="129"/>
        <v>1.7670307856817925E-2</v>
      </c>
      <c r="I562" s="68">
        <f t="shared" si="130"/>
        <v>4.271587067109802E-2</v>
      </c>
      <c r="J562" s="68"/>
    </row>
    <row r="563" spans="1:17" x14ac:dyDescent="0.25">
      <c r="A563" s="2"/>
      <c r="B563" s="46">
        <v>2013</v>
      </c>
      <c r="C563" s="71">
        <f t="shared" ref="C563:E563" si="146">C36-C83-C131-C179-C227-C275-C323-C371-C419-C467-C515</f>
        <v>17866846</v>
      </c>
      <c r="D563" s="71">
        <f t="shared" si="146"/>
        <v>352926</v>
      </c>
      <c r="E563" s="71">
        <f t="shared" si="146"/>
        <v>18219772</v>
      </c>
      <c r="F563" s="67"/>
      <c r="G563" s="68">
        <f t="shared" si="128"/>
        <v>1.5482216119917394E-2</v>
      </c>
      <c r="H563" s="68">
        <f t="shared" si="129"/>
        <v>2.4411057831856865E-2</v>
      </c>
      <c r="I563" s="68">
        <f t="shared" si="130"/>
        <v>1.5653693655948077E-2</v>
      </c>
      <c r="J563" s="68"/>
      <c r="K563" s="52" t="s">
        <v>184</v>
      </c>
      <c r="O563" s="73">
        <f>C575/1000000</f>
        <v>18.977806999999999</v>
      </c>
      <c r="P563" s="73">
        <f t="shared" ref="P563:Q563" si="147">D575/1000000</f>
        <v>0.35659299999999999</v>
      </c>
      <c r="Q563" s="73">
        <f t="shared" si="147"/>
        <v>19.334399999999999</v>
      </c>
    </row>
    <row r="564" spans="1:17" x14ac:dyDescent="0.25">
      <c r="A564" s="2"/>
      <c r="B564" s="46">
        <v>2014</v>
      </c>
      <c r="C564" s="71">
        <f t="shared" ref="C564:E564" si="148">C37-C84-C132-C180-C228-C276-C324-C372-C420-C468-C516</f>
        <v>17511484</v>
      </c>
      <c r="D564" s="71">
        <f t="shared" si="148"/>
        <v>340253</v>
      </c>
      <c r="E564" s="71">
        <f t="shared" si="148"/>
        <v>17851737</v>
      </c>
      <c r="F564" s="67"/>
      <c r="G564" s="68">
        <f t="shared" si="128"/>
        <v>-1.9889464542314855E-2</v>
      </c>
      <c r="H564" s="68">
        <f t="shared" si="129"/>
        <v>-3.5908377393561258E-2</v>
      </c>
      <c r="I564" s="68">
        <f t="shared" si="130"/>
        <v>-2.0199758811471406E-2</v>
      </c>
      <c r="J564" s="68"/>
      <c r="K564" s="52" t="s">
        <v>185</v>
      </c>
      <c r="O564" s="72">
        <f>G575</f>
        <v>2.0258722997047198E-2</v>
      </c>
      <c r="P564" s="72">
        <f t="shared" ref="P564:Q564" si="149">H575</f>
        <v>0.50899873471823154</v>
      </c>
      <c r="Q564" s="72">
        <f t="shared" si="149"/>
        <v>2.6389895019908918E-2</v>
      </c>
    </row>
    <row r="565" spans="1:17" x14ac:dyDescent="0.25">
      <c r="A565" s="2"/>
      <c r="B565" s="46">
        <v>2015</v>
      </c>
      <c r="C565" s="71">
        <f t="shared" ref="C565:E565" si="150">C38-C85-C133-C181-C229-C277-C325-C373-C421-C469-C517</f>
        <v>16874634</v>
      </c>
      <c r="D565" s="71">
        <f t="shared" si="150"/>
        <v>293539</v>
      </c>
      <c r="E565" s="71">
        <f t="shared" si="150"/>
        <v>17168173</v>
      </c>
      <c r="F565" s="67"/>
      <c r="G565" s="68">
        <f t="shared" si="128"/>
        <v>-3.6367563137424563E-2</v>
      </c>
      <c r="H565" s="68">
        <f t="shared" si="129"/>
        <v>-0.13729195627959195</v>
      </c>
      <c r="I565" s="68">
        <f t="shared" si="130"/>
        <v>-3.8291175811070936E-2</v>
      </c>
      <c r="J565" s="68"/>
      <c r="K565" s="52" t="s">
        <v>109</v>
      </c>
      <c r="O565" s="72">
        <f>C575/C$48</f>
        <v>0.15843677564508291</v>
      </c>
      <c r="P565" s="72">
        <f t="shared" ref="P565:Q565" si="151">D575/D$48</f>
        <v>7.9523335885221709E-3</v>
      </c>
      <c r="Q565" s="72">
        <f t="shared" si="151"/>
        <v>0.11744661424070206</v>
      </c>
    </row>
    <row r="566" spans="1:17" x14ac:dyDescent="0.25">
      <c r="A566" s="2"/>
      <c r="B566" s="46">
        <v>2016</v>
      </c>
      <c r="C566" s="71">
        <f t="shared" ref="C566:E566" si="152">C39-C86-C134-C182-C230-C278-C326-C374-C422-C470-C518</f>
        <v>17143957</v>
      </c>
      <c r="D566" s="71">
        <f t="shared" si="152"/>
        <v>307991</v>
      </c>
      <c r="E566" s="71">
        <f t="shared" si="152"/>
        <v>17451948</v>
      </c>
      <c r="F566" s="67"/>
      <c r="G566" s="68">
        <f t="shared" si="128"/>
        <v>1.5960227641085432E-2</v>
      </c>
      <c r="H566" s="68">
        <f t="shared" si="129"/>
        <v>4.923366230722323E-2</v>
      </c>
      <c r="I566" s="68">
        <f t="shared" si="130"/>
        <v>1.6529132133046423E-2</v>
      </c>
      <c r="J566" s="68"/>
    </row>
    <row r="567" spans="1:17" x14ac:dyDescent="0.25">
      <c r="A567" s="2"/>
      <c r="B567" s="46">
        <v>2017</v>
      </c>
      <c r="C567" s="71">
        <f t="shared" ref="C567:E567" si="153">C40-C87-C135-C183-C231-C279-C327-C375-C423-C471-C519</f>
        <v>17520303</v>
      </c>
      <c r="D567" s="71">
        <f t="shared" si="153"/>
        <v>300715</v>
      </c>
      <c r="E567" s="71">
        <f t="shared" si="153"/>
        <v>17821018</v>
      </c>
      <c r="F567" s="67"/>
      <c r="G567" s="68">
        <f t="shared" si="128"/>
        <v>2.1952108255987809E-2</v>
      </c>
      <c r="H567" s="68">
        <f t="shared" si="129"/>
        <v>-2.3624066937020887E-2</v>
      </c>
      <c r="I567" s="68">
        <f t="shared" si="130"/>
        <v>2.114778247104564E-2</v>
      </c>
      <c r="J567" s="68"/>
      <c r="K567" s="74" t="s">
        <v>100</v>
      </c>
      <c r="L567" s="74"/>
      <c r="M567" s="74"/>
      <c r="N567" s="74"/>
      <c r="O567" s="67"/>
      <c r="P567" s="67"/>
      <c r="Q567" s="67"/>
    </row>
    <row r="568" spans="1:17" x14ac:dyDescent="0.25">
      <c r="A568" s="2"/>
      <c r="B568" s="46">
        <v>2018</v>
      </c>
      <c r="C568" s="71">
        <f t="shared" ref="C568:E568" si="154">C41-C88-C136-C184-C232-C280-C328-C376-C424-C472-C520</f>
        <v>17944228</v>
      </c>
      <c r="D568" s="71">
        <f t="shared" si="154"/>
        <v>285920</v>
      </c>
      <c r="E568" s="71">
        <f t="shared" si="154"/>
        <v>18230148</v>
      </c>
      <c r="F568" s="67"/>
      <c r="G568" s="68">
        <f t="shared" si="128"/>
        <v>2.4196213958171842E-2</v>
      </c>
      <c r="H568" s="68">
        <f t="shared" si="129"/>
        <v>-4.9199408077415491E-2</v>
      </c>
      <c r="I568" s="68">
        <f t="shared" si="130"/>
        <v>2.2957723290555006E-2</v>
      </c>
      <c r="J568" s="68"/>
      <c r="K568" s="49" t="s">
        <v>181</v>
      </c>
      <c r="O568" s="72">
        <f>IF(C570=0,"..",(C575/C570)^(1/5)-1)</f>
        <v>0.210628542605104</v>
      </c>
      <c r="P568" s="72">
        <f t="shared" ref="P568:Q568" si="155">IF(D570=0,"..",(D575/D570)^(1/5)-1)</f>
        <v>0.21146105513979174</v>
      </c>
      <c r="Q568" s="72">
        <f t="shared" si="155"/>
        <v>0.21064386596303364</v>
      </c>
    </row>
    <row r="569" spans="1:17" x14ac:dyDescent="0.25">
      <c r="A569" s="2"/>
      <c r="B569" s="46">
        <v>2019</v>
      </c>
      <c r="C569" s="71">
        <f t="shared" ref="C569:E569" si="156">C42-C89-C137-C185-C233-C281-C329-C377-C425-C473-C521</f>
        <v>18124360</v>
      </c>
      <c r="D569" s="71">
        <f t="shared" si="156"/>
        <v>704146</v>
      </c>
      <c r="E569" s="71">
        <f t="shared" si="156"/>
        <v>18828506</v>
      </c>
      <c r="F569" s="67"/>
      <c r="G569" s="68">
        <f t="shared" si="128"/>
        <v>1.003843687229119E-2</v>
      </c>
      <c r="H569" s="68">
        <f t="shared" si="129"/>
        <v>1.4627378287632904</v>
      </c>
      <c r="I569" s="68">
        <f t="shared" si="130"/>
        <v>3.2822443350432481E-2</v>
      </c>
      <c r="J569" s="68"/>
      <c r="K569" s="49" t="s">
        <v>182</v>
      </c>
      <c r="O569" s="72">
        <f>IF(C565=0,"..",(C575/C565)^(1/10)-1)</f>
        <v>1.1815123228420932E-2</v>
      </c>
      <c r="P569" s="72">
        <f t="shared" ref="P569:Q569" si="157">IF(D565=0,"..",(D575/D565)^(1/10)-1)</f>
        <v>1.9649006285314519E-2</v>
      </c>
      <c r="Q569" s="72">
        <f t="shared" si="157"/>
        <v>1.1953744702056568E-2</v>
      </c>
    </row>
    <row r="570" spans="1:17" x14ac:dyDescent="0.25">
      <c r="A570" s="2"/>
      <c r="B570" s="46">
        <v>2020</v>
      </c>
      <c r="C570" s="71">
        <f t="shared" ref="C570:E570" si="158">C43-C90-C138-C186-C234-C282-C330-C378-C426-C474-C522</f>
        <v>7297792</v>
      </c>
      <c r="D570" s="71">
        <f t="shared" si="158"/>
        <v>136655</v>
      </c>
      <c r="E570" s="71">
        <f t="shared" si="158"/>
        <v>7434447</v>
      </c>
      <c r="F570" s="67"/>
      <c r="G570" s="68">
        <f t="shared" si="128"/>
        <v>-0.59734898225371824</v>
      </c>
      <c r="H570" s="68">
        <f t="shared" si="129"/>
        <v>-0.80592803197064244</v>
      </c>
      <c r="I570" s="68">
        <f t="shared" si="130"/>
        <v>-0.60514939422171887</v>
      </c>
      <c r="J570" s="68"/>
      <c r="K570" s="49" t="s">
        <v>183</v>
      </c>
      <c r="O570" s="72">
        <f>IF(C555=0,"..",(C575/C555)^(1/20)-1)</f>
        <v>2.3707844077627271E-2</v>
      </c>
      <c r="P570" s="72">
        <f t="shared" ref="P570:Q570" si="159">IF(D555=0,"..",(D575/D555)^(1/20)-1)</f>
        <v>5.4209381709702464E-2</v>
      </c>
      <c r="Q570" s="72">
        <f t="shared" si="159"/>
        <v>2.4128919604628596E-2</v>
      </c>
    </row>
    <row r="571" spans="1:17" x14ac:dyDescent="0.25">
      <c r="A571" s="2"/>
      <c r="B571" s="46">
        <v>2021</v>
      </c>
      <c r="C571" s="71">
        <f t="shared" ref="C571:E575" si="160">C44-C91-C139-C187-C235-C283-C331-C379-C427-C475-C523</f>
        <v>10507848</v>
      </c>
      <c r="D571" s="71">
        <f t="shared" si="160"/>
        <v>3553</v>
      </c>
      <c r="E571" s="71">
        <f t="shared" si="160"/>
        <v>10511401</v>
      </c>
      <c r="F571" s="67"/>
      <c r="G571" s="68">
        <f t="shared" si="128"/>
        <v>0.43986674325604236</v>
      </c>
      <c r="H571" s="68">
        <f t="shared" si="129"/>
        <v>-0.97400021953093552</v>
      </c>
      <c r="I571" s="68">
        <f t="shared" si="130"/>
        <v>0.41387799253932406</v>
      </c>
      <c r="J571" s="68"/>
    </row>
    <row r="572" spans="1:17" x14ac:dyDescent="0.25">
      <c r="A572" s="2"/>
      <c r="B572" s="46">
        <v>2022</v>
      </c>
      <c r="C572" s="71">
        <f t="shared" si="160"/>
        <v>16120765</v>
      </c>
      <c r="D572" s="71">
        <f t="shared" si="160"/>
        <v>136633</v>
      </c>
      <c r="E572" s="71">
        <f t="shared" si="160"/>
        <v>16257398</v>
      </c>
      <c r="F572" s="67"/>
      <c r="G572" s="68">
        <f t="shared" si="128"/>
        <v>0.53416427416917334</v>
      </c>
      <c r="H572" s="68">
        <f t="shared" si="129"/>
        <v>37.455671263720802</v>
      </c>
      <c r="I572" s="68">
        <f t="shared" si="130"/>
        <v>0.5466442579823565</v>
      </c>
      <c r="J572" s="68"/>
    </row>
    <row r="573" spans="1:17" x14ac:dyDescent="0.25">
      <c r="A573" s="2"/>
      <c r="B573" s="46">
        <v>2023</v>
      </c>
      <c r="C573" s="71">
        <f t="shared" si="160"/>
        <v>18221846</v>
      </c>
      <c r="D573" s="71">
        <f t="shared" si="160"/>
        <v>183210</v>
      </c>
      <c r="E573" s="71">
        <f t="shared" si="160"/>
        <v>18405056</v>
      </c>
      <c r="F573" s="67"/>
      <c r="G573" s="68">
        <f t="shared" si="128"/>
        <v>0.13033382720981293</v>
      </c>
      <c r="H573" s="68">
        <f t="shared" si="129"/>
        <v>0.34089129273308788</v>
      </c>
      <c r="I573" s="68">
        <f t="shared" si="130"/>
        <v>0.13210342762107441</v>
      </c>
      <c r="J573" s="68"/>
    </row>
    <row r="574" spans="1:17" x14ac:dyDescent="0.25">
      <c r="A574" s="2"/>
      <c r="B574" s="46">
        <v>2024</v>
      </c>
      <c r="C574" s="71">
        <f t="shared" si="160"/>
        <v>18600975</v>
      </c>
      <c r="D574" s="71">
        <f t="shared" si="160"/>
        <v>236311</v>
      </c>
      <c r="E574" s="71">
        <f t="shared" si="160"/>
        <v>18837286</v>
      </c>
      <c r="F574" s="67"/>
      <c r="G574" s="68">
        <f t="shared" si="128"/>
        <v>2.0806289329851652E-2</v>
      </c>
      <c r="H574" s="68">
        <f t="shared" si="129"/>
        <v>0.2898367993013482</v>
      </c>
      <c r="I574" s="68">
        <f t="shared" si="130"/>
        <v>2.3484307790207212E-2</v>
      </c>
      <c r="J574" s="68"/>
    </row>
    <row r="575" spans="1:17" x14ac:dyDescent="0.25">
      <c r="A575" s="2"/>
      <c r="B575" s="46">
        <v>2025</v>
      </c>
      <c r="C575" s="71">
        <f>C48-C95-C143-C191-C239-C287-C335-C383-C431-C479-C527</f>
        <v>18977807</v>
      </c>
      <c r="D575" s="71">
        <f t="shared" si="160"/>
        <v>356593</v>
      </c>
      <c r="E575" s="71">
        <f t="shared" si="160"/>
        <v>19334400</v>
      </c>
      <c r="F575" s="67"/>
      <c r="G575" s="68">
        <f t="shared" si="128"/>
        <v>2.0258722997047198E-2</v>
      </c>
      <c r="H575" s="68">
        <f t="shared" si="129"/>
        <v>0.50899873471823154</v>
      </c>
      <c r="I575" s="68">
        <f t="shared" si="130"/>
        <v>2.6389895019908918E-2</v>
      </c>
      <c r="J575" s="68"/>
    </row>
    <row r="576" spans="1:17" ht="15" customHeight="1" x14ac:dyDescent="0.25">
      <c r="A576" s="2"/>
      <c r="F576" s="67"/>
      <c r="G576" s="67"/>
      <c r="H576" s="67"/>
      <c r="I576" s="68"/>
      <c r="J576" s="68"/>
    </row>
  </sheetData>
  <mergeCells count="36">
    <mergeCell ref="K483:Q483"/>
    <mergeCell ref="C484:E484"/>
    <mergeCell ref="G484:I484"/>
    <mergeCell ref="K531:Q531"/>
    <mergeCell ref="C532:E532"/>
    <mergeCell ref="G532:I532"/>
    <mergeCell ref="K387:Q387"/>
    <mergeCell ref="C388:E388"/>
    <mergeCell ref="G388:I388"/>
    <mergeCell ref="K435:Q435"/>
    <mergeCell ref="C436:E436"/>
    <mergeCell ref="G436:I436"/>
    <mergeCell ref="K291:Q291"/>
    <mergeCell ref="C292:E292"/>
    <mergeCell ref="G292:I292"/>
    <mergeCell ref="K339:Q339"/>
    <mergeCell ref="C340:E340"/>
    <mergeCell ref="G340:I340"/>
    <mergeCell ref="K195:Q195"/>
    <mergeCell ref="C196:E196"/>
    <mergeCell ref="G196:I196"/>
    <mergeCell ref="K243:Q243"/>
    <mergeCell ref="C244:E244"/>
    <mergeCell ref="G244:I244"/>
    <mergeCell ref="K99:Q99"/>
    <mergeCell ref="C100:E100"/>
    <mergeCell ref="G100:I100"/>
    <mergeCell ref="K147:Q147"/>
    <mergeCell ref="C148:E148"/>
    <mergeCell ref="G148:I148"/>
    <mergeCell ref="C5:E5"/>
    <mergeCell ref="G5:I5"/>
    <mergeCell ref="K3:Q3"/>
    <mergeCell ref="K51:Q51"/>
    <mergeCell ref="C52:E52"/>
    <mergeCell ref="G52:I52"/>
  </mergeCells>
  <pageMargins left="0.7" right="0.7" top="0.75" bottom="0.75" header="0.3" footer="0.3"/>
  <pageSetup paperSize="9" orientation="portrait" r:id="rId1"/>
  <ignoredErrors>
    <ignoredError sqref="P521"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sheetPr>
  <dimension ref="A1:Q3879"/>
  <sheetViews>
    <sheetView showGridLines="0" zoomScaleNormal="100" workbookViewId="0">
      <pane xSplit="3" ySplit="7" topLeftCell="D47" activePane="bottomRight" state="frozen"/>
      <selection activeCell="L1026" sqref="L1026"/>
      <selection pane="topRight" activeCell="L1026" sqref="L1026"/>
      <selection pane="bottomLeft" activeCell="L1026" sqref="L1026"/>
      <selection pane="bottomRight" activeCell="N51" sqref="N51"/>
    </sheetView>
  </sheetViews>
  <sheetFormatPr defaultColWidth="10.453125" defaultRowHeight="10" x14ac:dyDescent="0.2"/>
  <cols>
    <col min="1" max="1" width="0.54296875" style="3" hidden="1" customWidth="1"/>
    <col min="2" max="2" width="17" style="3" customWidth="1"/>
    <col min="3" max="4" width="10.453125" style="12"/>
    <col min="5" max="13" width="10.453125" style="13"/>
    <col min="14" max="16384" width="10.453125" style="3"/>
  </cols>
  <sheetData>
    <row r="1" spans="1:17" ht="13" x14ac:dyDescent="0.3">
      <c r="B1" s="102" t="s">
        <v>179</v>
      </c>
      <c r="C1" s="75"/>
      <c r="D1" s="75"/>
      <c r="E1" s="81"/>
      <c r="F1"/>
      <c r="G1"/>
      <c r="H1"/>
    </row>
    <row r="2" spans="1:17" ht="13" x14ac:dyDescent="0.3">
      <c r="B2" s="102" t="s">
        <v>74</v>
      </c>
      <c r="C2" s="75"/>
      <c r="D2" s="75"/>
      <c r="E2" s="81"/>
      <c r="F2" s="81"/>
      <c r="G2" s="81"/>
      <c r="L2" s="106"/>
      <c r="M2" s="106"/>
      <c r="N2"/>
    </row>
    <row r="3" spans="1:17" ht="15.75" customHeight="1" x14ac:dyDescent="0.2">
      <c r="B3" s="103" t="s">
        <v>137</v>
      </c>
      <c r="C3" s="80"/>
      <c r="D3" s="80"/>
      <c r="E3" s="82"/>
      <c r="F3" s="82"/>
      <c r="G3" s="81"/>
      <c r="O3" s="13"/>
      <c r="P3" s="13"/>
      <c r="Q3" s="13"/>
    </row>
    <row r="4" spans="1:17" ht="11" thickBot="1" x14ac:dyDescent="0.25">
      <c r="C4" s="80"/>
      <c r="D4" s="80"/>
      <c r="E4" s="82"/>
      <c r="F4" s="82"/>
      <c r="G4" s="81"/>
      <c r="O4" s="13"/>
      <c r="P4" s="13"/>
      <c r="Q4" s="13"/>
    </row>
    <row r="5" spans="1:17" ht="10.5" x14ac:dyDescent="0.25">
      <c r="B5" s="78"/>
      <c r="C5" s="79"/>
      <c r="D5" s="79"/>
      <c r="E5" s="126" t="s">
        <v>138</v>
      </c>
      <c r="F5" s="126"/>
      <c r="G5" s="126"/>
      <c r="H5" s="127" t="s">
        <v>85</v>
      </c>
      <c r="I5" s="127"/>
      <c r="J5" s="127"/>
      <c r="K5" s="124" t="s">
        <v>75</v>
      </c>
      <c r="L5" s="124"/>
      <c r="M5" s="124"/>
    </row>
    <row r="6" spans="1:17" ht="11" thickBot="1" x14ac:dyDescent="0.25">
      <c r="B6" s="76"/>
      <c r="C6" s="75"/>
      <c r="D6" s="75"/>
      <c r="E6" s="125" t="s">
        <v>76</v>
      </c>
      <c r="F6" s="125"/>
      <c r="G6" s="125"/>
      <c r="H6" s="125" t="s">
        <v>76</v>
      </c>
      <c r="I6" s="125"/>
      <c r="J6" s="125"/>
      <c r="K6" s="125" t="s">
        <v>76</v>
      </c>
      <c r="L6" s="125"/>
      <c r="M6" s="125"/>
    </row>
    <row r="7" spans="1:17" ht="18" customHeight="1" thickBot="1" x14ac:dyDescent="0.25">
      <c r="B7" s="30" t="s">
        <v>77</v>
      </c>
      <c r="C7" s="31" t="s">
        <v>0</v>
      </c>
      <c r="D7" s="31" t="s">
        <v>89</v>
      </c>
      <c r="E7" s="83" t="s">
        <v>78</v>
      </c>
      <c r="F7" s="83" t="s">
        <v>79</v>
      </c>
      <c r="G7" s="83" t="s">
        <v>80</v>
      </c>
      <c r="H7" s="83" t="s">
        <v>78</v>
      </c>
      <c r="I7" s="83" t="s">
        <v>79</v>
      </c>
      <c r="J7" s="83" t="s">
        <v>80</v>
      </c>
      <c r="K7" s="83" t="s">
        <v>78</v>
      </c>
      <c r="L7" s="83" t="s">
        <v>79</v>
      </c>
      <c r="M7" s="83" t="s">
        <v>80</v>
      </c>
    </row>
    <row r="8" spans="1:17" ht="13.15" customHeight="1" x14ac:dyDescent="0.2">
      <c r="A8" s="109" t="str">
        <f t="shared" ref="A8:A33" si="0">CONCATENATE(B8,C8)</f>
        <v>TOTAL AUSTRALIA1985</v>
      </c>
      <c r="B8" s="84" t="s">
        <v>72</v>
      </c>
      <c r="C8" s="85">
        <v>1985</v>
      </c>
      <c r="E8" s="15">
        <v>14097448</v>
      </c>
      <c r="F8" s="15">
        <v>14097448</v>
      </c>
      <c r="G8" s="15">
        <v>28194896</v>
      </c>
      <c r="H8" s="15">
        <v>2646731</v>
      </c>
      <c r="I8" s="15">
        <v>2553642</v>
      </c>
      <c r="J8" s="15">
        <v>5200373</v>
      </c>
      <c r="K8" s="15">
        <v>16744179</v>
      </c>
      <c r="L8" s="15">
        <v>16651090</v>
      </c>
      <c r="M8" s="15">
        <v>33395269</v>
      </c>
      <c r="O8" s="13"/>
      <c r="P8" s="13"/>
    </row>
    <row r="9" spans="1:17" ht="13.15" customHeight="1" x14ac:dyDescent="0.2">
      <c r="A9" s="109" t="str">
        <f t="shared" si="0"/>
        <v>TOTAL AUSTRALIA1986</v>
      </c>
      <c r="B9" s="84" t="s">
        <v>72</v>
      </c>
      <c r="C9" s="85">
        <v>1986</v>
      </c>
      <c r="E9" s="15">
        <v>14831080</v>
      </c>
      <c r="F9" s="15">
        <v>14831080</v>
      </c>
      <c r="G9" s="15">
        <v>29662160</v>
      </c>
      <c r="H9" s="15">
        <v>2973834</v>
      </c>
      <c r="I9" s="15">
        <v>2844603</v>
      </c>
      <c r="J9" s="15">
        <v>5818437</v>
      </c>
      <c r="K9" s="15">
        <v>17804914</v>
      </c>
      <c r="L9" s="15">
        <v>17675683</v>
      </c>
      <c r="M9" s="15">
        <v>35480597</v>
      </c>
      <c r="O9" s="13"/>
      <c r="P9" s="13"/>
    </row>
    <row r="10" spans="1:17" ht="13.15" customHeight="1" x14ac:dyDescent="0.2">
      <c r="A10" s="109" t="str">
        <f t="shared" si="0"/>
        <v>TOTAL AUSTRALIA1987</v>
      </c>
      <c r="B10" s="84" t="s">
        <v>72</v>
      </c>
      <c r="C10" s="85">
        <v>1987</v>
      </c>
      <c r="E10" s="15">
        <v>15601526</v>
      </c>
      <c r="F10" s="15">
        <v>15601526</v>
      </c>
      <c r="G10" s="15">
        <v>31203052</v>
      </c>
      <c r="H10" s="15">
        <v>3436278</v>
      </c>
      <c r="I10" s="15">
        <v>3278154</v>
      </c>
      <c r="J10" s="15">
        <v>6714432</v>
      </c>
      <c r="K10" s="15">
        <v>19037804</v>
      </c>
      <c r="L10" s="15">
        <v>18879680</v>
      </c>
      <c r="M10" s="15">
        <v>37917484</v>
      </c>
      <c r="O10" s="13"/>
      <c r="P10" s="13"/>
    </row>
    <row r="11" spans="1:17" ht="13.15" customHeight="1" x14ac:dyDescent="0.2">
      <c r="A11" s="109" t="str">
        <f t="shared" si="0"/>
        <v>TOTAL AUSTRALIA1988</v>
      </c>
      <c r="B11" s="84" t="s">
        <v>72</v>
      </c>
      <c r="C11" s="85">
        <v>1988</v>
      </c>
      <c r="E11" s="15">
        <v>16859253</v>
      </c>
      <c r="F11" s="15">
        <v>16859253</v>
      </c>
      <c r="G11" s="15">
        <v>33718506</v>
      </c>
      <c r="H11" s="15">
        <v>3955119</v>
      </c>
      <c r="I11" s="15">
        <v>3811663</v>
      </c>
      <c r="J11" s="15">
        <v>7766782</v>
      </c>
      <c r="K11" s="15">
        <v>20814372</v>
      </c>
      <c r="L11" s="15">
        <v>20670916</v>
      </c>
      <c r="M11" s="15">
        <v>41485288</v>
      </c>
      <c r="O11" s="13"/>
      <c r="P11" s="13"/>
    </row>
    <row r="12" spans="1:17" ht="13.15" customHeight="1" x14ac:dyDescent="0.2">
      <c r="A12" s="109" t="str">
        <f t="shared" si="0"/>
        <v>TOTAL AUSTRALIA1989</v>
      </c>
      <c r="B12" s="84" t="s">
        <v>72</v>
      </c>
      <c r="C12" s="85">
        <v>1989</v>
      </c>
      <c r="E12" s="15">
        <v>12555685</v>
      </c>
      <c r="F12" s="15">
        <v>12555685</v>
      </c>
      <c r="G12" s="15">
        <v>25111370</v>
      </c>
      <c r="H12" s="15">
        <v>4015692</v>
      </c>
      <c r="I12" s="15">
        <v>3915411</v>
      </c>
      <c r="J12" s="15">
        <v>7931103</v>
      </c>
      <c r="K12" s="15">
        <v>16571377</v>
      </c>
      <c r="L12" s="15">
        <v>16471096</v>
      </c>
      <c r="M12" s="15">
        <v>33042473</v>
      </c>
      <c r="O12" s="13"/>
      <c r="P12" s="13"/>
    </row>
    <row r="13" spans="1:17" ht="13.15" customHeight="1" x14ac:dyDescent="0.2">
      <c r="A13" s="109" t="str">
        <f t="shared" si="0"/>
        <v>TOTAL AUSTRALIA1990</v>
      </c>
      <c r="B13" s="84" t="s">
        <v>72</v>
      </c>
      <c r="C13" s="85">
        <v>1990</v>
      </c>
      <c r="E13" s="15">
        <v>15200051</v>
      </c>
      <c r="F13" s="15">
        <v>15200051</v>
      </c>
      <c r="G13" s="15">
        <v>30400102</v>
      </c>
      <c r="H13" s="15">
        <v>4303048</v>
      </c>
      <c r="I13" s="15">
        <v>4219177</v>
      </c>
      <c r="J13" s="15">
        <v>8522225</v>
      </c>
      <c r="K13" s="15">
        <v>19503099</v>
      </c>
      <c r="L13" s="15">
        <v>19419228</v>
      </c>
      <c r="M13" s="15">
        <v>38922327</v>
      </c>
      <c r="O13" s="13"/>
      <c r="P13" s="13"/>
    </row>
    <row r="14" spans="1:17" ht="13.15" customHeight="1" x14ac:dyDescent="0.2">
      <c r="A14" s="109" t="str">
        <f t="shared" si="0"/>
        <v>TOTAL AUSTRALIA1991</v>
      </c>
      <c r="B14" s="84" t="s">
        <v>72</v>
      </c>
      <c r="C14" s="85">
        <v>1991</v>
      </c>
      <c r="E14" s="15">
        <v>19205741</v>
      </c>
      <c r="F14" s="15">
        <v>19205741</v>
      </c>
      <c r="G14" s="15">
        <v>38411482</v>
      </c>
      <c r="H14" s="15">
        <v>4354044</v>
      </c>
      <c r="I14" s="15">
        <v>4298533</v>
      </c>
      <c r="J14" s="15">
        <v>8652577</v>
      </c>
      <c r="K14" s="15">
        <v>23559785</v>
      </c>
      <c r="L14" s="15">
        <v>23504274</v>
      </c>
      <c r="M14" s="15">
        <v>47064059</v>
      </c>
      <c r="O14" s="13"/>
      <c r="P14" s="13"/>
    </row>
    <row r="15" spans="1:17" ht="13.15" customHeight="1" x14ac:dyDescent="0.2">
      <c r="A15" s="109" t="str">
        <f t="shared" si="0"/>
        <v>TOTAL AUSTRALIA1992</v>
      </c>
      <c r="B15" s="84" t="s">
        <v>72</v>
      </c>
      <c r="C15" s="85">
        <v>1992</v>
      </c>
      <c r="E15" s="15">
        <v>20185381</v>
      </c>
      <c r="F15" s="15">
        <v>20185381</v>
      </c>
      <c r="G15" s="15">
        <v>40370762</v>
      </c>
      <c r="H15" s="15">
        <v>4670465</v>
      </c>
      <c r="I15" s="15">
        <v>4637463</v>
      </c>
      <c r="J15" s="15">
        <v>9307928</v>
      </c>
      <c r="K15" s="15">
        <v>24855846</v>
      </c>
      <c r="L15" s="15">
        <v>24822844</v>
      </c>
      <c r="M15" s="15">
        <v>49678690</v>
      </c>
      <c r="O15" s="13"/>
      <c r="P15" s="13"/>
    </row>
    <row r="16" spans="1:17" ht="13.15" customHeight="1" x14ac:dyDescent="0.2">
      <c r="A16" s="109" t="str">
        <f t="shared" si="0"/>
        <v>TOTAL AUSTRALIA1993</v>
      </c>
      <c r="B16" s="84" t="s">
        <v>72</v>
      </c>
      <c r="C16" s="85">
        <v>1993</v>
      </c>
      <c r="E16" s="15">
        <v>21602443</v>
      </c>
      <c r="F16" s="15">
        <v>21602443</v>
      </c>
      <c r="G16" s="15">
        <v>43204886</v>
      </c>
      <c r="H16" s="15">
        <v>5127845</v>
      </c>
      <c r="I16" s="15">
        <v>5050440</v>
      </c>
      <c r="J16" s="15">
        <v>10178285</v>
      </c>
      <c r="K16" s="15">
        <v>26730288</v>
      </c>
      <c r="L16" s="15">
        <v>26652883</v>
      </c>
      <c r="M16" s="15">
        <v>53383171</v>
      </c>
      <c r="O16" s="13"/>
      <c r="P16" s="13"/>
    </row>
    <row r="17" spans="1:16" ht="13.15" customHeight="1" x14ac:dyDescent="0.2">
      <c r="A17" s="109" t="str">
        <f t="shared" si="0"/>
        <v>TOTAL AUSTRALIA1994</v>
      </c>
      <c r="B17" s="84" t="s">
        <v>72</v>
      </c>
      <c r="C17" s="85">
        <v>1994</v>
      </c>
      <c r="E17" s="15">
        <v>24146413</v>
      </c>
      <c r="F17" s="15">
        <v>24146413</v>
      </c>
      <c r="G17" s="15">
        <v>48292826</v>
      </c>
      <c r="H17" s="15">
        <v>5591850</v>
      </c>
      <c r="I17" s="15">
        <v>5521750</v>
      </c>
      <c r="J17" s="15">
        <v>11113600</v>
      </c>
      <c r="K17" s="15">
        <v>29738263</v>
      </c>
      <c r="L17" s="15">
        <v>29668163</v>
      </c>
      <c r="M17" s="15">
        <v>59406426</v>
      </c>
      <c r="O17" s="13"/>
      <c r="P17" s="13"/>
    </row>
    <row r="18" spans="1:16" ht="13.15" customHeight="1" x14ac:dyDescent="0.2">
      <c r="A18" s="109" t="str">
        <f t="shared" si="0"/>
        <v>TOTAL AUSTRALIA1995</v>
      </c>
      <c r="B18" s="84" t="s">
        <v>72</v>
      </c>
      <c r="C18" s="85">
        <v>1995</v>
      </c>
      <c r="E18" s="15">
        <v>25957728</v>
      </c>
      <c r="F18" s="15">
        <v>25957728</v>
      </c>
      <c r="G18" s="15">
        <v>51915456</v>
      </c>
      <c r="H18" s="15">
        <v>6081266</v>
      </c>
      <c r="I18" s="15">
        <v>5981942</v>
      </c>
      <c r="J18" s="15">
        <v>12063208</v>
      </c>
      <c r="K18" s="15">
        <v>32038994</v>
      </c>
      <c r="L18" s="15">
        <v>31939670</v>
      </c>
      <c r="M18" s="15">
        <v>63978664</v>
      </c>
      <c r="O18" s="13"/>
      <c r="P18" s="13"/>
    </row>
    <row r="19" spans="1:16" ht="13.15" customHeight="1" x14ac:dyDescent="0.2">
      <c r="A19" s="109" t="str">
        <f t="shared" si="0"/>
        <v>TOTAL AUSTRALIA1996</v>
      </c>
      <c r="B19" s="84" t="s">
        <v>72</v>
      </c>
      <c r="C19" s="85">
        <v>1996</v>
      </c>
      <c r="E19" s="15">
        <v>27231827</v>
      </c>
      <c r="F19" s="15">
        <v>27231827</v>
      </c>
      <c r="G19" s="15">
        <v>54463654</v>
      </c>
      <c r="H19" s="110">
        <v>6691018</v>
      </c>
      <c r="I19" s="110">
        <v>6576169</v>
      </c>
      <c r="J19" s="15">
        <v>13267187</v>
      </c>
      <c r="K19" s="15">
        <v>33922845</v>
      </c>
      <c r="L19" s="15">
        <v>33807996</v>
      </c>
      <c r="M19" s="15">
        <v>67730841</v>
      </c>
      <c r="O19" s="13"/>
      <c r="P19" s="13"/>
    </row>
    <row r="20" spans="1:16" ht="13.15" customHeight="1" x14ac:dyDescent="0.2">
      <c r="A20" s="109" t="str">
        <f t="shared" si="0"/>
        <v>TOTAL AUSTRALIA1997</v>
      </c>
      <c r="B20" s="84" t="s">
        <v>72</v>
      </c>
      <c r="C20" s="85">
        <v>1997</v>
      </c>
      <c r="E20" s="15">
        <v>27510075</v>
      </c>
      <c r="F20" s="15">
        <v>27510075</v>
      </c>
      <c r="G20" s="15">
        <v>55020150</v>
      </c>
      <c r="H20" s="110">
        <v>7074238</v>
      </c>
      <c r="I20" s="110">
        <v>7000617</v>
      </c>
      <c r="J20" s="15">
        <v>14074855</v>
      </c>
      <c r="K20" s="15">
        <v>34584313</v>
      </c>
      <c r="L20" s="15">
        <v>34510692</v>
      </c>
      <c r="M20" s="15">
        <v>69095005</v>
      </c>
      <c r="O20" s="13"/>
      <c r="P20" s="13"/>
    </row>
    <row r="21" spans="1:16" ht="13.15" customHeight="1" x14ac:dyDescent="0.2">
      <c r="A21" s="109" t="str">
        <f t="shared" si="0"/>
        <v>TOTAL AUSTRALIA1998</v>
      </c>
      <c r="B21" s="84" t="s">
        <v>72</v>
      </c>
      <c r="C21" s="85">
        <v>1998</v>
      </c>
      <c r="E21" s="15">
        <v>27866610</v>
      </c>
      <c r="F21" s="15">
        <v>27866610</v>
      </c>
      <c r="G21" s="15">
        <v>55733220</v>
      </c>
      <c r="H21" s="110">
        <v>7153314</v>
      </c>
      <c r="I21" s="110">
        <v>7083991</v>
      </c>
      <c r="J21" s="15">
        <v>14237305</v>
      </c>
      <c r="K21" s="15">
        <v>35019924</v>
      </c>
      <c r="L21" s="15">
        <v>34950601</v>
      </c>
      <c r="M21" s="15">
        <v>69970525</v>
      </c>
      <c r="O21" s="13"/>
      <c r="P21" s="13"/>
    </row>
    <row r="22" spans="1:16" ht="13.15" customHeight="1" x14ac:dyDescent="0.2">
      <c r="A22" s="109" t="str">
        <f t="shared" si="0"/>
        <v>TOTAL AUSTRALIA1999</v>
      </c>
      <c r="B22" s="84" t="s">
        <v>72</v>
      </c>
      <c r="C22" s="85">
        <v>1999</v>
      </c>
      <c r="E22" s="15">
        <v>28815847</v>
      </c>
      <c r="F22" s="15">
        <v>28815847</v>
      </c>
      <c r="G22" s="15">
        <v>57631694</v>
      </c>
      <c r="H22" s="110">
        <v>7542323</v>
      </c>
      <c r="I22" s="110">
        <v>7444240</v>
      </c>
      <c r="J22" s="15">
        <v>14986563</v>
      </c>
      <c r="K22" s="15">
        <v>36358170</v>
      </c>
      <c r="L22" s="15">
        <v>36260087</v>
      </c>
      <c r="M22" s="15">
        <v>72618257</v>
      </c>
      <c r="O22" s="13"/>
      <c r="P22" s="13"/>
    </row>
    <row r="23" spans="1:16" ht="13.15" customHeight="1" x14ac:dyDescent="0.2">
      <c r="A23" s="109" t="str">
        <f t="shared" si="0"/>
        <v>TOTAL AUSTRALIA2000</v>
      </c>
      <c r="B23" s="84" t="s">
        <v>72</v>
      </c>
      <c r="C23" s="85">
        <v>2000</v>
      </c>
      <c r="E23" s="15">
        <v>30832150</v>
      </c>
      <c r="F23" s="15">
        <v>30832150</v>
      </c>
      <c r="G23" s="15">
        <v>61664300</v>
      </c>
      <c r="H23" s="110">
        <v>8264740</v>
      </c>
      <c r="I23" s="110">
        <v>8222934</v>
      </c>
      <c r="J23" s="15">
        <v>16487674</v>
      </c>
      <c r="K23" s="15">
        <v>39096890</v>
      </c>
      <c r="L23" s="15">
        <v>39055084</v>
      </c>
      <c r="M23" s="15">
        <v>78151974</v>
      </c>
      <c r="O23" s="13"/>
      <c r="P23" s="13"/>
    </row>
    <row r="24" spans="1:16" ht="13.15" customHeight="1" x14ac:dyDescent="0.2">
      <c r="A24" s="109" t="str">
        <f t="shared" si="0"/>
        <v>TOTAL AUSTRALIA2001</v>
      </c>
      <c r="B24" s="84" t="s">
        <v>72</v>
      </c>
      <c r="C24" s="85">
        <v>2001</v>
      </c>
      <c r="E24" s="15">
        <v>31186813</v>
      </c>
      <c r="F24" s="15">
        <v>31186813</v>
      </c>
      <c r="G24" s="15">
        <v>62373626</v>
      </c>
      <c r="H24" s="110">
        <v>8449152</v>
      </c>
      <c r="I24" s="110">
        <v>8350563</v>
      </c>
      <c r="J24" s="15">
        <v>16799715</v>
      </c>
      <c r="K24" s="15">
        <v>39635965</v>
      </c>
      <c r="L24" s="15">
        <v>39537376</v>
      </c>
      <c r="M24" s="15">
        <v>79173341</v>
      </c>
      <c r="O24" s="13"/>
      <c r="P24" s="13"/>
    </row>
    <row r="25" spans="1:16" ht="13.15" customHeight="1" x14ac:dyDescent="0.2">
      <c r="A25" s="109" t="str">
        <f t="shared" si="0"/>
        <v>TOTAL AUSTRALIA2002</v>
      </c>
      <c r="B25" s="84" t="s">
        <v>72</v>
      </c>
      <c r="C25" s="85">
        <v>2002</v>
      </c>
      <c r="E25" s="15">
        <v>29703395</v>
      </c>
      <c r="F25" s="15">
        <v>29703395</v>
      </c>
      <c r="G25" s="15">
        <v>59406790</v>
      </c>
      <c r="H25" s="110">
        <v>8371767</v>
      </c>
      <c r="I25" s="110">
        <v>8310606</v>
      </c>
      <c r="J25" s="15">
        <v>16682373</v>
      </c>
      <c r="K25" s="15">
        <v>38075162</v>
      </c>
      <c r="L25" s="15">
        <v>38014001</v>
      </c>
      <c r="M25" s="15">
        <v>76089163</v>
      </c>
      <c r="O25" s="13"/>
      <c r="P25" s="13"/>
    </row>
    <row r="26" spans="1:16" ht="13.15" customHeight="1" x14ac:dyDescent="0.2">
      <c r="A26" s="109" t="str">
        <f t="shared" si="0"/>
        <v>TOTAL AUSTRALIA2003</v>
      </c>
      <c r="B26" s="84" t="s">
        <v>72</v>
      </c>
      <c r="C26" s="85">
        <v>2003</v>
      </c>
      <c r="E26" s="15">
        <v>32707777</v>
      </c>
      <c r="F26" s="15">
        <v>32707777</v>
      </c>
      <c r="G26" s="15">
        <v>65415554</v>
      </c>
      <c r="H26" s="110">
        <v>8263130</v>
      </c>
      <c r="I26" s="110">
        <v>8187601</v>
      </c>
      <c r="J26" s="15">
        <v>16450731</v>
      </c>
      <c r="K26" s="15">
        <v>40970907</v>
      </c>
      <c r="L26" s="15">
        <v>40895378</v>
      </c>
      <c r="M26" s="15">
        <v>81866285</v>
      </c>
      <c r="O26" s="13"/>
      <c r="P26" s="13"/>
    </row>
    <row r="27" spans="1:16" ht="13.15" customHeight="1" x14ac:dyDescent="0.2">
      <c r="A27" s="109" t="str">
        <f t="shared" si="0"/>
        <v>TOTAL AUSTRALIA2004</v>
      </c>
      <c r="B27" s="6" t="s">
        <v>72</v>
      </c>
      <c r="C27" s="111">
        <v>2004</v>
      </c>
      <c r="E27" s="112">
        <v>37430457</v>
      </c>
      <c r="F27" s="112">
        <v>37430457</v>
      </c>
      <c r="G27" s="112">
        <v>74860914</v>
      </c>
      <c r="H27" s="112">
        <v>9707573</v>
      </c>
      <c r="I27" s="112">
        <v>9663477</v>
      </c>
      <c r="J27" s="112">
        <v>19371050</v>
      </c>
      <c r="K27" s="15">
        <v>47138030</v>
      </c>
      <c r="L27" s="15">
        <v>47093934</v>
      </c>
      <c r="M27" s="15">
        <v>94231964</v>
      </c>
      <c r="O27" s="13"/>
      <c r="P27" s="13"/>
    </row>
    <row r="28" spans="1:16" ht="13.15" customHeight="1" x14ac:dyDescent="0.2">
      <c r="A28" s="109" t="str">
        <f t="shared" si="0"/>
        <v>TOTAL AUSTRALIA2005</v>
      </c>
      <c r="B28" s="6" t="s">
        <v>72</v>
      </c>
      <c r="C28" s="111">
        <v>2005</v>
      </c>
      <c r="E28" s="112">
        <v>40369710</v>
      </c>
      <c r="F28" s="112">
        <v>40369710</v>
      </c>
      <c r="G28" s="112">
        <v>80739420</v>
      </c>
      <c r="H28" s="112">
        <v>10503173</v>
      </c>
      <c r="I28" s="112">
        <v>10375226</v>
      </c>
      <c r="J28" s="112">
        <v>20878399</v>
      </c>
      <c r="K28" s="15">
        <v>50872883</v>
      </c>
      <c r="L28" s="15">
        <v>50744936</v>
      </c>
      <c r="M28" s="15">
        <v>101617819</v>
      </c>
      <c r="O28" s="13"/>
      <c r="P28" s="13"/>
    </row>
    <row r="29" spans="1:16" ht="13.15" customHeight="1" x14ac:dyDescent="0.2">
      <c r="A29" s="109" t="str">
        <f t="shared" si="0"/>
        <v>TOTAL AUSTRALIA2006</v>
      </c>
      <c r="B29" s="6" t="s">
        <v>72</v>
      </c>
      <c r="C29" s="111">
        <v>2006</v>
      </c>
      <c r="E29" s="112">
        <v>43301781</v>
      </c>
      <c r="F29" s="112">
        <v>43301781</v>
      </c>
      <c r="G29" s="112">
        <v>86603562</v>
      </c>
      <c r="H29" s="112">
        <v>10842804</v>
      </c>
      <c r="I29" s="112">
        <v>10644280</v>
      </c>
      <c r="J29" s="112">
        <v>21487084</v>
      </c>
      <c r="K29" s="15">
        <v>54144585</v>
      </c>
      <c r="L29" s="15">
        <v>53946061</v>
      </c>
      <c r="M29" s="15">
        <v>108090646</v>
      </c>
      <c r="O29" s="13"/>
      <c r="P29" s="13"/>
    </row>
    <row r="30" spans="1:16" ht="13.15" customHeight="1" x14ac:dyDescent="0.2">
      <c r="A30" s="109" t="str">
        <f t="shared" si="0"/>
        <v>TOTAL AUSTRALIA2007</v>
      </c>
      <c r="B30" s="6" t="s">
        <v>72</v>
      </c>
      <c r="C30" s="111">
        <v>2007</v>
      </c>
      <c r="E30" s="112">
        <v>46385310</v>
      </c>
      <c r="F30" s="112">
        <v>46385310</v>
      </c>
      <c r="G30" s="112">
        <v>92770620</v>
      </c>
      <c r="H30" s="112">
        <v>11476806</v>
      </c>
      <c r="I30" s="112">
        <v>11298873</v>
      </c>
      <c r="J30" s="112">
        <v>22775679</v>
      </c>
      <c r="K30" s="15">
        <v>57862116</v>
      </c>
      <c r="L30" s="15">
        <v>57684183</v>
      </c>
      <c r="M30" s="15">
        <v>115546299</v>
      </c>
      <c r="O30" s="13"/>
      <c r="P30" s="13"/>
    </row>
    <row r="31" spans="1:16" ht="13.15" customHeight="1" x14ac:dyDescent="0.2">
      <c r="A31" s="109" t="str">
        <f t="shared" si="0"/>
        <v>TOTAL AUSTRALIA2008</v>
      </c>
      <c r="B31" s="6" t="s">
        <v>72</v>
      </c>
      <c r="C31" s="111">
        <v>2008</v>
      </c>
      <c r="E31" s="112">
        <v>49498145</v>
      </c>
      <c r="F31" s="112">
        <v>49498145</v>
      </c>
      <c r="G31" s="112">
        <v>98996290</v>
      </c>
      <c r="H31" s="112">
        <v>11886410</v>
      </c>
      <c r="I31" s="112">
        <v>11585620</v>
      </c>
      <c r="J31" s="112">
        <v>23472030</v>
      </c>
      <c r="K31" s="15">
        <v>61384555</v>
      </c>
      <c r="L31" s="15">
        <v>61083765</v>
      </c>
      <c r="M31" s="15">
        <v>122468320</v>
      </c>
      <c r="O31" s="13"/>
      <c r="P31" s="13"/>
    </row>
    <row r="32" spans="1:16" ht="13.15" customHeight="1" x14ac:dyDescent="0.2">
      <c r="A32" s="109" t="str">
        <f t="shared" si="0"/>
        <v>TOTAL AUSTRALIA2009</v>
      </c>
      <c r="B32" s="6" t="s">
        <v>72</v>
      </c>
      <c r="C32" s="111">
        <v>2009</v>
      </c>
      <c r="E32" s="112">
        <v>49516242</v>
      </c>
      <c r="F32" s="112">
        <v>49516242</v>
      </c>
      <c r="G32" s="112">
        <v>99032484</v>
      </c>
      <c r="H32" s="112">
        <v>12307119</v>
      </c>
      <c r="I32" s="112">
        <v>12099781</v>
      </c>
      <c r="J32" s="112">
        <v>24406900</v>
      </c>
      <c r="K32" s="15">
        <v>61823361</v>
      </c>
      <c r="L32" s="15">
        <v>61616023</v>
      </c>
      <c r="M32" s="15">
        <v>123439384</v>
      </c>
      <c r="O32" s="13"/>
      <c r="P32" s="13"/>
    </row>
    <row r="33" spans="1:16" ht="13.15" customHeight="1" x14ac:dyDescent="0.2">
      <c r="A33" s="109" t="str">
        <f t="shared" si="0"/>
        <v>TOTAL AUSTRALIA2010</v>
      </c>
      <c r="B33" s="6" t="s">
        <v>72</v>
      </c>
      <c r="C33" s="111">
        <v>2010</v>
      </c>
      <c r="E33" s="112">
        <v>52974442</v>
      </c>
      <c r="F33" s="112">
        <v>52974442</v>
      </c>
      <c r="G33" s="112">
        <v>105948884</v>
      </c>
      <c r="H33" s="112">
        <v>13429400</v>
      </c>
      <c r="I33" s="112">
        <v>13360915</v>
      </c>
      <c r="J33" s="112">
        <v>26790315</v>
      </c>
      <c r="K33" s="15">
        <v>66403842</v>
      </c>
      <c r="L33" s="15">
        <v>66335357</v>
      </c>
      <c r="M33" s="15">
        <v>132739199</v>
      </c>
      <c r="O33" s="13"/>
      <c r="P33" s="13"/>
    </row>
    <row r="34" spans="1:16" ht="13.15" customHeight="1" x14ac:dyDescent="0.2">
      <c r="A34" s="109" t="str">
        <f t="shared" ref="A34:A104" si="1">CONCATENATE(B34,C34)</f>
        <v>TOTAL AUSTRALIA2011</v>
      </c>
      <c r="B34" s="6" t="s">
        <v>72</v>
      </c>
      <c r="C34" s="85">
        <v>2011</v>
      </c>
      <c r="E34" s="15">
        <v>53471690</v>
      </c>
      <c r="F34" s="15">
        <v>53471690</v>
      </c>
      <c r="G34" s="15">
        <v>106943380</v>
      </c>
      <c r="H34" s="110">
        <v>14151843</v>
      </c>
      <c r="I34" s="110">
        <v>14003166</v>
      </c>
      <c r="J34" s="15">
        <v>28155009</v>
      </c>
      <c r="K34" s="15">
        <v>67623533</v>
      </c>
      <c r="L34" s="15">
        <v>67474856</v>
      </c>
      <c r="M34" s="15">
        <v>135098389</v>
      </c>
      <c r="O34" s="13"/>
      <c r="P34" s="13"/>
    </row>
    <row r="35" spans="1:16" ht="13.15" customHeight="1" x14ac:dyDescent="0.2">
      <c r="A35" s="109" t="str">
        <f t="shared" si="1"/>
        <v>TOTAL AUSTRALIA2012</v>
      </c>
      <c r="B35" s="6" t="s">
        <v>72</v>
      </c>
      <c r="C35" s="85">
        <v>2012</v>
      </c>
      <c r="E35" s="15">
        <v>55684072</v>
      </c>
      <c r="F35" s="15">
        <v>55684072</v>
      </c>
      <c r="G35" s="15">
        <v>111368144</v>
      </c>
      <c r="H35" s="110">
        <v>14913333</v>
      </c>
      <c r="I35" s="110">
        <v>14695659</v>
      </c>
      <c r="J35" s="15">
        <v>29608992</v>
      </c>
      <c r="K35" s="15">
        <v>70597405</v>
      </c>
      <c r="L35" s="15">
        <v>70379731</v>
      </c>
      <c r="M35" s="15">
        <v>140977136</v>
      </c>
      <c r="O35" s="13"/>
      <c r="P35" s="13"/>
    </row>
    <row r="36" spans="1:16" ht="13.15" customHeight="1" x14ac:dyDescent="0.2">
      <c r="A36" s="109" t="str">
        <f t="shared" si="1"/>
        <v>TOTAL AUSTRALIA2013</v>
      </c>
      <c r="B36" s="6" t="s">
        <v>72</v>
      </c>
      <c r="C36" s="85">
        <v>2013</v>
      </c>
      <c r="E36" s="15">
        <v>56792491</v>
      </c>
      <c r="F36" s="15">
        <v>56792491</v>
      </c>
      <c r="G36" s="15">
        <v>113584982</v>
      </c>
      <c r="H36" s="110">
        <v>15781860</v>
      </c>
      <c r="I36" s="110">
        <v>15562656</v>
      </c>
      <c r="J36" s="15">
        <v>31344516</v>
      </c>
      <c r="K36" s="15">
        <v>72574351</v>
      </c>
      <c r="L36" s="15">
        <v>72355147</v>
      </c>
      <c r="M36" s="15">
        <v>144929498</v>
      </c>
      <c r="O36" s="13"/>
      <c r="P36" s="13"/>
    </row>
    <row r="37" spans="1:16" ht="13.15" customHeight="1" x14ac:dyDescent="0.2">
      <c r="A37" s="109" t="str">
        <f>CONCATENATE(B37,C37)</f>
        <v>TOTAL AUSTRALIA2014</v>
      </c>
      <c r="B37" s="6" t="s">
        <v>72</v>
      </c>
      <c r="C37" s="85">
        <v>2014</v>
      </c>
      <c r="E37" s="15">
        <v>57004384</v>
      </c>
      <c r="F37" s="15">
        <v>57004384</v>
      </c>
      <c r="G37" s="15">
        <v>114008768</v>
      </c>
      <c r="H37" s="110">
        <v>16645812</v>
      </c>
      <c r="I37" s="110">
        <v>16487276</v>
      </c>
      <c r="J37" s="15">
        <v>33133088</v>
      </c>
      <c r="K37" s="15">
        <v>73650196</v>
      </c>
      <c r="L37" s="15">
        <v>73491660</v>
      </c>
      <c r="M37" s="15">
        <v>147141856</v>
      </c>
      <c r="O37" s="13"/>
      <c r="P37" s="13"/>
    </row>
    <row r="38" spans="1:16" ht="13.15" customHeight="1" x14ac:dyDescent="0.2">
      <c r="A38" s="109" t="str">
        <f>CONCATENATE(B38,C38)</f>
        <v>TOTAL AUSTRALIA2015</v>
      </c>
      <c r="B38" s="6" t="s">
        <v>72</v>
      </c>
      <c r="C38" s="85">
        <v>2015</v>
      </c>
      <c r="E38" s="15">
        <v>57145993</v>
      </c>
      <c r="F38" s="15">
        <v>57145993</v>
      </c>
      <c r="G38" s="15">
        <v>114291986</v>
      </c>
      <c r="H38" s="110">
        <v>17517506</v>
      </c>
      <c r="I38" s="110">
        <v>17349143</v>
      </c>
      <c r="J38" s="15">
        <v>34866649</v>
      </c>
      <c r="K38" s="15">
        <v>74663499</v>
      </c>
      <c r="L38" s="15">
        <v>74495136</v>
      </c>
      <c r="M38" s="15">
        <v>149158635</v>
      </c>
      <c r="O38" s="13"/>
      <c r="P38" s="13"/>
    </row>
    <row r="39" spans="1:16" ht="13.15" customHeight="1" x14ac:dyDescent="0.2">
      <c r="A39" s="109" t="str">
        <f>CONCATENATE(B39,C39)</f>
        <v>TOTAL AUSTRALIA2016</v>
      </c>
      <c r="B39" s="6" t="s">
        <v>72</v>
      </c>
      <c r="C39" s="85">
        <v>2016</v>
      </c>
      <c r="E39" s="15">
        <v>58618872</v>
      </c>
      <c r="F39" s="15">
        <v>58618872</v>
      </c>
      <c r="G39" s="15">
        <v>117237744</v>
      </c>
      <c r="H39" s="110">
        <v>18913689</v>
      </c>
      <c r="I39" s="110">
        <v>18703064</v>
      </c>
      <c r="J39" s="15">
        <v>37616753</v>
      </c>
      <c r="K39" s="15">
        <v>77532561</v>
      </c>
      <c r="L39" s="15">
        <v>77321936</v>
      </c>
      <c r="M39" s="15">
        <v>154854497</v>
      </c>
      <c r="O39" s="13"/>
      <c r="P39" s="13"/>
    </row>
    <row r="40" spans="1:16" ht="13.15" customHeight="1" x14ac:dyDescent="0.2">
      <c r="A40" s="11" t="str">
        <f t="shared" si="1"/>
        <v>TOTAL AUSTRALIA2017</v>
      </c>
      <c r="B40" s="6" t="s">
        <v>72</v>
      </c>
      <c r="C40" s="12">
        <v>2017</v>
      </c>
      <c r="E40" s="13">
        <v>59576167</v>
      </c>
      <c r="F40" s="13">
        <v>59576167</v>
      </c>
      <c r="G40" s="13">
        <v>119152334</v>
      </c>
      <c r="H40" s="13">
        <v>19931301</v>
      </c>
      <c r="I40" s="13">
        <v>19684406</v>
      </c>
      <c r="J40" s="13">
        <v>39615707</v>
      </c>
      <c r="K40" s="15">
        <v>79507468</v>
      </c>
      <c r="L40" s="15">
        <v>79260573</v>
      </c>
      <c r="M40" s="15">
        <v>158768041</v>
      </c>
      <c r="O40" s="13"/>
      <c r="P40" s="13"/>
    </row>
    <row r="41" spans="1:16" ht="13.15" customHeight="1" x14ac:dyDescent="0.2">
      <c r="A41" s="11" t="str">
        <f t="shared" si="1"/>
        <v>TOTAL AUSTRALIA2018</v>
      </c>
      <c r="B41" s="6" t="s">
        <v>72</v>
      </c>
      <c r="C41" s="12">
        <v>2018</v>
      </c>
      <c r="E41" s="13">
        <v>60629589</v>
      </c>
      <c r="F41" s="13">
        <v>60629589</v>
      </c>
      <c r="G41" s="13">
        <v>121259178</v>
      </c>
      <c r="H41" s="13">
        <v>20889591</v>
      </c>
      <c r="I41" s="13">
        <v>20685722</v>
      </c>
      <c r="J41" s="13">
        <v>41575313</v>
      </c>
      <c r="K41" s="15">
        <v>81519180</v>
      </c>
      <c r="L41" s="15">
        <v>81315311</v>
      </c>
      <c r="M41" s="15">
        <v>162834491</v>
      </c>
      <c r="O41" s="13"/>
      <c r="P41" s="13"/>
    </row>
    <row r="42" spans="1:16" ht="13.15" customHeight="1" x14ac:dyDescent="0.2">
      <c r="A42" s="11" t="str">
        <f t="shared" si="1"/>
        <v>TOTAL AUSTRALIA2019</v>
      </c>
      <c r="B42" s="6" t="s">
        <v>72</v>
      </c>
      <c r="C42" s="12">
        <v>2019</v>
      </c>
      <c r="E42" s="13">
        <v>60904230</v>
      </c>
      <c r="F42" s="13">
        <v>60904230</v>
      </c>
      <c r="G42" s="13">
        <v>121808460</v>
      </c>
      <c r="H42" s="13">
        <v>21350917</v>
      </c>
      <c r="I42" s="13">
        <v>21157538</v>
      </c>
      <c r="J42" s="13">
        <v>42508455</v>
      </c>
      <c r="K42" s="15">
        <v>82255147</v>
      </c>
      <c r="L42" s="15">
        <v>82061768</v>
      </c>
      <c r="M42" s="15">
        <v>164316915</v>
      </c>
      <c r="O42" s="13"/>
      <c r="P42" s="13"/>
    </row>
    <row r="43" spans="1:16" ht="13.15" customHeight="1" x14ac:dyDescent="0.2">
      <c r="A43" s="11" t="str">
        <f t="shared" si="1"/>
        <v>TOTAL AUSTRALIA2020</v>
      </c>
      <c r="B43" s="6" t="s">
        <v>72</v>
      </c>
      <c r="C43" s="85">
        <v>2020</v>
      </c>
      <c r="E43" s="15">
        <v>19263429</v>
      </c>
      <c r="F43" s="15">
        <v>19263429</v>
      </c>
      <c r="G43" s="15">
        <v>38526858</v>
      </c>
      <c r="H43" s="15">
        <v>4827135</v>
      </c>
      <c r="I43" s="15">
        <v>4475069</v>
      </c>
      <c r="J43" s="15">
        <v>9302204</v>
      </c>
      <c r="K43" s="15">
        <v>24090564</v>
      </c>
      <c r="L43" s="15">
        <v>23738498</v>
      </c>
      <c r="M43" s="15">
        <v>47829062</v>
      </c>
      <c r="O43" s="13"/>
      <c r="P43" s="13"/>
    </row>
    <row r="44" spans="1:16" ht="13.15" customHeight="1" x14ac:dyDescent="0.2">
      <c r="A44" s="11" t="str">
        <f t="shared" ref="A44:A45" si="2">CONCATENATE(B44,C44)</f>
        <v>TOTAL AUSTRALIA2021</v>
      </c>
      <c r="B44" s="6" t="s">
        <v>72</v>
      </c>
      <c r="C44" s="85">
        <v>2021</v>
      </c>
      <c r="E44" s="15">
        <v>23337814</v>
      </c>
      <c r="F44" s="15">
        <v>23337814</v>
      </c>
      <c r="G44" s="15">
        <v>46675628</v>
      </c>
      <c r="H44" s="15">
        <v>702775</v>
      </c>
      <c r="I44" s="15">
        <v>852586</v>
      </c>
      <c r="J44" s="15">
        <v>1555361</v>
      </c>
      <c r="K44" s="15">
        <v>24040589</v>
      </c>
      <c r="L44" s="15">
        <v>24190400</v>
      </c>
      <c r="M44" s="15">
        <v>48230989</v>
      </c>
      <c r="O44" s="13"/>
      <c r="P44" s="13"/>
    </row>
    <row r="45" spans="1:16" ht="13.15" customHeight="1" x14ac:dyDescent="0.2">
      <c r="A45" s="11" t="str">
        <f t="shared" si="2"/>
        <v>TOTAL AUSTRALIA2022</v>
      </c>
      <c r="B45" s="6" t="s">
        <v>72</v>
      </c>
      <c r="C45" s="85">
        <v>2022</v>
      </c>
      <c r="E45" s="15">
        <v>49716569</v>
      </c>
      <c r="F45" s="15">
        <v>49716569</v>
      </c>
      <c r="G45" s="15">
        <v>99433138</v>
      </c>
      <c r="H45" s="15">
        <v>9643740</v>
      </c>
      <c r="I45" s="15">
        <v>9435018</v>
      </c>
      <c r="J45" s="15">
        <v>19078758</v>
      </c>
      <c r="K45" s="15">
        <v>59360309</v>
      </c>
      <c r="L45" s="15">
        <v>59151587</v>
      </c>
      <c r="M45" s="15">
        <v>118511896</v>
      </c>
      <c r="O45" s="13"/>
      <c r="P45" s="13"/>
    </row>
    <row r="46" spans="1:16" ht="13.15" customHeight="1" x14ac:dyDescent="0.2">
      <c r="A46" s="11" t="str">
        <f t="shared" si="1"/>
        <v>TOTAL AUSTRALIA2023</v>
      </c>
      <c r="B46" s="3" t="s">
        <v>72</v>
      </c>
      <c r="C46" s="12">
        <v>2023</v>
      </c>
      <c r="E46" s="13">
        <v>56824860</v>
      </c>
      <c r="F46" s="13">
        <v>56824860</v>
      </c>
      <c r="G46" s="13">
        <v>113649720</v>
      </c>
      <c r="H46" s="13">
        <v>18094368</v>
      </c>
      <c r="I46" s="13">
        <v>17683672</v>
      </c>
      <c r="J46" s="13">
        <v>35778040</v>
      </c>
      <c r="K46" s="15">
        <v>74919228</v>
      </c>
      <c r="L46" s="15">
        <v>74508532</v>
      </c>
      <c r="M46" s="15">
        <v>149427760</v>
      </c>
      <c r="O46" s="13"/>
      <c r="P46" s="13"/>
    </row>
    <row r="47" spans="1:16" ht="13.15" customHeight="1" x14ac:dyDescent="0.2">
      <c r="A47" s="11" t="str">
        <f t="shared" si="1"/>
        <v>TOTAL AUSTRALIA2024</v>
      </c>
      <c r="B47" s="88" t="s">
        <v>72</v>
      </c>
      <c r="C47" s="16">
        <v>2024</v>
      </c>
      <c r="D47" s="86"/>
      <c r="E47" s="89">
        <v>58879880</v>
      </c>
      <c r="F47" s="89">
        <v>58879880</v>
      </c>
      <c r="G47" s="89">
        <v>117759760</v>
      </c>
      <c r="H47" s="89">
        <v>20785907</v>
      </c>
      <c r="I47" s="89">
        <v>20571918</v>
      </c>
      <c r="J47" s="89">
        <v>41357825</v>
      </c>
      <c r="K47" s="15">
        <v>79665787</v>
      </c>
      <c r="L47" s="15">
        <v>79451798</v>
      </c>
      <c r="M47" s="15">
        <v>159117585</v>
      </c>
      <c r="O47" s="13"/>
      <c r="P47" s="13"/>
    </row>
    <row r="48" spans="1:16" ht="13.15" customHeight="1" x14ac:dyDescent="0.2">
      <c r="A48" s="11" t="str">
        <f t="shared" si="1"/>
        <v>TOTAL AUSTRALIA2025</v>
      </c>
      <c r="B48" s="88" t="s">
        <v>72</v>
      </c>
      <c r="C48" s="12">
        <v>2025</v>
      </c>
      <c r="E48" s="13">
        <v>59890789</v>
      </c>
      <c r="F48" s="13">
        <v>59890789</v>
      </c>
      <c r="G48" s="13">
        <v>119781578</v>
      </c>
      <c r="H48" s="13">
        <v>22542939</v>
      </c>
      <c r="I48" s="13">
        <v>22298364</v>
      </c>
      <c r="J48" s="13">
        <v>44841303</v>
      </c>
      <c r="K48" s="15">
        <v>82433728</v>
      </c>
      <c r="L48" s="15">
        <v>82189153</v>
      </c>
      <c r="M48" s="15">
        <v>164622881</v>
      </c>
      <c r="O48" s="13"/>
      <c r="P48" s="13"/>
    </row>
    <row r="49" spans="1:16" ht="13.15" customHeight="1" x14ac:dyDescent="0.2">
      <c r="A49" s="11" t="str">
        <f t="shared" si="1"/>
        <v>ADELAIDE1985</v>
      </c>
      <c r="B49" s="3" t="s">
        <v>2</v>
      </c>
      <c r="C49" s="12">
        <v>1985</v>
      </c>
      <c r="D49" s="12">
        <v>4</v>
      </c>
      <c r="E49" s="13">
        <v>957880</v>
      </c>
      <c r="F49" s="13">
        <v>953867</v>
      </c>
      <c r="G49" s="13">
        <v>1911747</v>
      </c>
      <c r="H49" s="13">
        <v>55353</v>
      </c>
      <c r="I49" s="13">
        <v>52681</v>
      </c>
      <c r="J49" s="13">
        <v>108034</v>
      </c>
      <c r="K49" s="15">
        <f t="shared" ref="K49:K112" si="3">E49+H49</f>
        <v>1013233</v>
      </c>
      <c r="L49" s="15">
        <f t="shared" ref="L49:L112" si="4">F49+I49</f>
        <v>1006548</v>
      </c>
      <c r="M49" s="15">
        <f t="shared" ref="M49:M112" si="5">G49+J49</f>
        <v>2019781</v>
      </c>
      <c r="O49" s="13"/>
      <c r="P49" s="13"/>
    </row>
    <row r="50" spans="1:16" ht="13.15" customHeight="1" x14ac:dyDescent="0.2">
      <c r="A50" s="11" t="str">
        <f t="shared" si="1"/>
        <v>ADELAIDE1986</v>
      </c>
      <c r="B50" s="92" t="s">
        <v>2</v>
      </c>
      <c r="C50" s="85">
        <v>1986</v>
      </c>
      <c r="D50" s="86">
        <v>4</v>
      </c>
      <c r="E50" s="15">
        <v>991011</v>
      </c>
      <c r="F50" s="15">
        <v>987422</v>
      </c>
      <c r="G50" s="15">
        <v>1978433</v>
      </c>
      <c r="H50" s="15">
        <v>70273</v>
      </c>
      <c r="I50" s="15">
        <v>66298</v>
      </c>
      <c r="J50" s="15">
        <v>136571</v>
      </c>
      <c r="K50" s="15">
        <f t="shared" si="3"/>
        <v>1061284</v>
      </c>
      <c r="L50" s="15">
        <f t="shared" si="4"/>
        <v>1053720</v>
      </c>
      <c r="M50" s="15">
        <f t="shared" si="5"/>
        <v>2115004</v>
      </c>
      <c r="O50" s="13"/>
      <c r="P50" s="13"/>
    </row>
    <row r="51" spans="1:16" ht="13.15" customHeight="1" x14ac:dyDescent="0.2">
      <c r="A51" s="11" t="str">
        <f t="shared" si="1"/>
        <v>ADELAIDE1987</v>
      </c>
      <c r="B51" s="90" t="s">
        <v>2</v>
      </c>
      <c r="C51" s="85">
        <v>1987</v>
      </c>
      <c r="D51" s="86">
        <v>5</v>
      </c>
      <c r="E51" s="15">
        <v>1004223</v>
      </c>
      <c r="F51" s="15">
        <v>1004620</v>
      </c>
      <c r="G51" s="15">
        <v>2008843</v>
      </c>
      <c r="H51" s="15">
        <v>71765</v>
      </c>
      <c r="I51" s="15">
        <v>67927</v>
      </c>
      <c r="J51" s="15">
        <v>139692</v>
      </c>
      <c r="K51" s="15">
        <f t="shared" si="3"/>
        <v>1075988</v>
      </c>
      <c r="L51" s="15">
        <f t="shared" si="4"/>
        <v>1072547</v>
      </c>
      <c r="M51" s="15">
        <f t="shared" si="5"/>
        <v>2148535</v>
      </c>
      <c r="O51" s="13"/>
      <c r="P51" s="13"/>
    </row>
    <row r="52" spans="1:16" ht="13.15" customHeight="1" x14ac:dyDescent="0.2">
      <c r="A52" s="11" t="str">
        <f t="shared" si="1"/>
        <v>ADELAIDE1988</v>
      </c>
      <c r="B52" s="92" t="s">
        <v>2</v>
      </c>
      <c r="C52" s="85">
        <v>1988</v>
      </c>
      <c r="D52" s="86">
        <v>4</v>
      </c>
      <c r="E52" s="15">
        <v>1082379</v>
      </c>
      <c r="F52" s="15">
        <v>1081872</v>
      </c>
      <c r="G52" s="15">
        <v>2164251</v>
      </c>
      <c r="H52" s="15">
        <v>72473</v>
      </c>
      <c r="I52" s="15">
        <v>68411</v>
      </c>
      <c r="J52" s="15">
        <v>140884</v>
      </c>
      <c r="K52" s="15">
        <f t="shared" si="3"/>
        <v>1154852</v>
      </c>
      <c r="L52" s="15">
        <f t="shared" si="4"/>
        <v>1150283</v>
      </c>
      <c r="M52" s="15">
        <f t="shared" si="5"/>
        <v>2305135</v>
      </c>
      <c r="O52" s="13"/>
      <c r="P52" s="13"/>
    </row>
    <row r="53" spans="1:16" ht="13.15" customHeight="1" x14ac:dyDescent="0.2">
      <c r="A53" s="11" t="str">
        <f t="shared" si="1"/>
        <v>ADELAIDE1989</v>
      </c>
      <c r="B53" s="3" t="s">
        <v>2</v>
      </c>
      <c r="C53" s="12">
        <v>1989</v>
      </c>
      <c r="D53" s="12">
        <v>5</v>
      </c>
      <c r="E53" s="13">
        <v>864156</v>
      </c>
      <c r="F53" s="13">
        <v>870896</v>
      </c>
      <c r="G53" s="13">
        <v>1735052</v>
      </c>
      <c r="H53" s="13">
        <v>75625</v>
      </c>
      <c r="I53" s="13">
        <v>71553</v>
      </c>
      <c r="J53" s="13">
        <v>147178</v>
      </c>
      <c r="K53" s="15">
        <f t="shared" si="3"/>
        <v>939781</v>
      </c>
      <c r="L53" s="15">
        <f t="shared" si="4"/>
        <v>942449</v>
      </c>
      <c r="M53" s="15">
        <f t="shared" si="5"/>
        <v>1882230</v>
      </c>
      <c r="O53" s="13"/>
      <c r="P53" s="13"/>
    </row>
    <row r="54" spans="1:16" ht="13.15" customHeight="1" x14ac:dyDescent="0.2">
      <c r="A54" s="11" t="str">
        <f t="shared" si="1"/>
        <v>ADELAIDE1990</v>
      </c>
      <c r="B54" s="3" t="s">
        <v>2</v>
      </c>
      <c r="C54" s="12">
        <v>1990</v>
      </c>
      <c r="D54" s="12">
        <v>5</v>
      </c>
      <c r="E54" s="13">
        <v>1050530</v>
      </c>
      <c r="F54" s="13">
        <v>1057316</v>
      </c>
      <c r="G54" s="13">
        <v>2107846</v>
      </c>
      <c r="H54" s="13">
        <v>92869</v>
      </c>
      <c r="I54" s="13">
        <v>88528</v>
      </c>
      <c r="J54" s="13">
        <v>181397</v>
      </c>
      <c r="K54" s="15">
        <f t="shared" si="3"/>
        <v>1143399</v>
      </c>
      <c r="L54" s="15">
        <f t="shared" si="4"/>
        <v>1145844</v>
      </c>
      <c r="M54" s="15">
        <f t="shared" si="5"/>
        <v>2289243</v>
      </c>
      <c r="O54" s="13"/>
      <c r="P54" s="13"/>
    </row>
    <row r="55" spans="1:16" ht="13.15" customHeight="1" x14ac:dyDescent="0.2">
      <c r="A55" s="11" t="str">
        <f t="shared" si="1"/>
        <v>ADELAIDE1991</v>
      </c>
      <c r="B55" s="3" t="s">
        <v>2</v>
      </c>
      <c r="C55" s="12">
        <v>1991</v>
      </c>
      <c r="D55" s="12">
        <v>5</v>
      </c>
      <c r="E55" s="13">
        <v>1312333</v>
      </c>
      <c r="F55" s="13">
        <v>1317683</v>
      </c>
      <c r="G55" s="13">
        <v>2630016</v>
      </c>
      <c r="H55" s="13">
        <v>96960</v>
      </c>
      <c r="I55" s="13">
        <v>95124</v>
      </c>
      <c r="J55" s="13">
        <v>192084</v>
      </c>
      <c r="K55" s="15">
        <f t="shared" si="3"/>
        <v>1409293</v>
      </c>
      <c r="L55" s="15">
        <f t="shared" si="4"/>
        <v>1412807</v>
      </c>
      <c r="M55" s="15">
        <f t="shared" si="5"/>
        <v>2822100</v>
      </c>
      <c r="O55" s="13"/>
      <c r="P55" s="13"/>
    </row>
    <row r="56" spans="1:16" ht="13.15" customHeight="1" x14ac:dyDescent="0.2">
      <c r="A56" s="11" t="str">
        <f t="shared" si="1"/>
        <v>ADELAIDE1992</v>
      </c>
      <c r="B56" s="88" t="s">
        <v>2</v>
      </c>
      <c r="C56" s="16">
        <v>1992</v>
      </c>
      <c r="D56" s="86">
        <v>4</v>
      </c>
      <c r="E56" s="89">
        <v>1363408</v>
      </c>
      <c r="F56" s="89">
        <v>1366447</v>
      </c>
      <c r="G56" s="89">
        <v>2729855</v>
      </c>
      <c r="H56" s="89">
        <v>103932</v>
      </c>
      <c r="I56" s="89">
        <v>100531</v>
      </c>
      <c r="J56" s="89">
        <v>204463</v>
      </c>
      <c r="K56" s="15">
        <f t="shared" si="3"/>
        <v>1467340</v>
      </c>
      <c r="L56" s="15">
        <f t="shared" si="4"/>
        <v>1466978</v>
      </c>
      <c r="M56" s="15">
        <f t="shared" si="5"/>
        <v>2934318</v>
      </c>
      <c r="O56" s="13"/>
      <c r="P56" s="13"/>
    </row>
    <row r="57" spans="1:16" ht="13.15" customHeight="1" x14ac:dyDescent="0.2">
      <c r="A57" s="11" t="str">
        <f t="shared" si="1"/>
        <v>ADELAIDE1993</v>
      </c>
      <c r="B57" s="92" t="s">
        <v>2</v>
      </c>
      <c r="C57" s="85">
        <v>1993</v>
      </c>
      <c r="D57" s="86">
        <v>5</v>
      </c>
      <c r="E57" s="15">
        <v>1452121</v>
      </c>
      <c r="F57" s="15">
        <v>1457774</v>
      </c>
      <c r="G57" s="15">
        <v>2909895</v>
      </c>
      <c r="H57" s="87">
        <v>112290</v>
      </c>
      <c r="I57" s="87">
        <v>104129</v>
      </c>
      <c r="J57" s="15">
        <v>216419</v>
      </c>
      <c r="K57" s="15">
        <f t="shared" si="3"/>
        <v>1564411</v>
      </c>
      <c r="L57" s="15">
        <f t="shared" si="4"/>
        <v>1561903</v>
      </c>
      <c r="M57" s="15">
        <f t="shared" si="5"/>
        <v>3126314</v>
      </c>
      <c r="O57" s="13"/>
      <c r="P57" s="13"/>
    </row>
    <row r="58" spans="1:16" ht="13.15" customHeight="1" x14ac:dyDescent="0.2">
      <c r="A58" s="11" t="str">
        <f t="shared" si="1"/>
        <v>ADELAIDE1994</v>
      </c>
      <c r="B58" s="3" t="s">
        <v>2</v>
      </c>
      <c r="C58" s="12">
        <v>1994</v>
      </c>
      <c r="D58" s="12">
        <v>5</v>
      </c>
      <c r="E58" s="13">
        <v>1578541</v>
      </c>
      <c r="F58" s="13">
        <v>1596209</v>
      </c>
      <c r="G58" s="13">
        <v>3174750</v>
      </c>
      <c r="H58" s="13">
        <v>111407</v>
      </c>
      <c r="I58" s="13">
        <v>102949</v>
      </c>
      <c r="J58" s="13">
        <v>214356</v>
      </c>
      <c r="K58" s="15">
        <f t="shared" si="3"/>
        <v>1689948</v>
      </c>
      <c r="L58" s="15">
        <f t="shared" si="4"/>
        <v>1699158</v>
      </c>
      <c r="M58" s="15">
        <f t="shared" si="5"/>
        <v>3389106</v>
      </c>
      <c r="O58" s="13"/>
      <c r="P58" s="13"/>
    </row>
    <row r="59" spans="1:16" ht="13.15" customHeight="1" x14ac:dyDescent="0.2">
      <c r="A59" s="11" t="str">
        <f t="shared" si="1"/>
        <v>ADELAIDE1995</v>
      </c>
      <c r="B59" s="3" t="s">
        <v>2</v>
      </c>
      <c r="C59" s="12">
        <v>1995</v>
      </c>
      <c r="D59" s="12">
        <v>5</v>
      </c>
      <c r="E59" s="13">
        <v>1704117</v>
      </c>
      <c r="F59" s="13">
        <v>1715577</v>
      </c>
      <c r="G59" s="13">
        <v>3419694</v>
      </c>
      <c r="H59" s="13">
        <v>107676</v>
      </c>
      <c r="I59" s="13">
        <v>99945</v>
      </c>
      <c r="J59" s="13">
        <v>207621</v>
      </c>
      <c r="K59" s="15">
        <f t="shared" si="3"/>
        <v>1811793</v>
      </c>
      <c r="L59" s="15">
        <f t="shared" si="4"/>
        <v>1815522</v>
      </c>
      <c r="M59" s="15">
        <f t="shared" si="5"/>
        <v>3627315</v>
      </c>
      <c r="O59" s="13"/>
      <c r="P59" s="13"/>
    </row>
    <row r="60" spans="1:16" ht="13.15" customHeight="1" x14ac:dyDescent="0.2">
      <c r="A60" s="11" t="str">
        <f t="shared" si="1"/>
        <v>ADELAIDE1996</v>
      </c>
      <c r="B60" s="92" t="s">
        <v>2</v>
      </c>
      <c r="C60" s="85">
        <v>1996</v>
      </c>
      <c r="D60" s="86">
        <v>5</v>
      </c>
      <c r="E60" s="15">
        <v>1777723</v>
      </c>
      <c r="F60" s="15">
        <v>1782106</v>
      </c>
      <c r="G60" s="15">
        <v>3559829</v>
      </c>
      <c r="H60" s="87">
        <v>103704</v>
      </c>
      <c r="I60" s="87">
        <v>102159</v>
      </c>
      <c r="J60" s="15">
        <v>205863</v>
      </c>
      <c r="K60" s="15">
        <f t="shared" si="3"/>
        <v>1881427</v>
      </c>
      <c r="L60" s="15">
        <f t="shared" si="4"/>
        <v>1884265</v>
      </c>
      <c r="M60" s="15">
        <f t="shared" si="5"/>
        <v>3765692</v>
      </c>
      <c r="O60" s="13"/>
      <c r="P60" s="13"/>
    </row>
    <row r="61" spans="1:16" ht="13.15" customHeight="1" x14ac:dyDescent="0.2">
      <c r="A61" s="11" t="str">
        <f t="shared" si="1"/>
        <v>ADELAIDE1997</v>
      </c>
      <c r="B61" s="90" t="s">
        <v>2</v>
      </c>
      <c r="C61" s="85">
        <v>1997</v>
      </c>
      <c r="D61" s="86">
        <v>5</v>
      </c>
      <c r="E61" s="15">
        <v>1815098</v>
      </c>
      <c r="F61" s="15">
        <v>1821304</v>
      </c>
      <c r="G61" s="15">
        <v>3636402</v>
      </c>
      <c r="H61" s="15">
        <v>105895</v>
      </c>
      <c r="I61" s="15">
        <v>102995</v>
      </c>
      <c r="J61" s="15">
        <v>208890</v>
      </c>
      <c r="K61" s="15">
        <f t="shared" si="3"/>
        <v>1920993</v>
      </c>
      <c r="L61" s="15">
        <f t="shared" si="4"/>
        <v>1924299</v>
      </c>
      <c r="M61" s="15">
        <f t="shared" si="5"/>
        <v>3845292</v>
      </c>
      <c r="O61" s="13"/>
      <c r="P61" s="13"/>
    </row>
    <row r="62" spans="1:16" ht="13.15" customHeight="1" x14ac:dyDescent="0.2">
      <c r="A62" s="11" t="str">
        <f t="shared" si="1"/>
        <v>ADELAIDE1998</v>
      </c>
      <c r="B62" s="3" t="s">
        <v>2</v>
      </c>
      <c r="C62" s="12">
        <v>1998</v>
      </c>
      <c r="D62" s="12">
        <v>5</v>
      </c>
      <c r="E62" s="13">
        <v>1893971</v>
      </c>
      <c r="F62" s="13">
        <v>1895487</v>
      </c>
      <c r="G62" s="13">
        <v>3789458</v>
      </c>
      <c r="H62" s="13">
        <v>112689</v>
      </c>
      <c r="I62" s="13">
        <v>110346</v>
      </c>
      <c r="J62" s="13">
        <v>223035</v>
      </c>
      <c r="K62" s="15">
        <f t="shared" si="3"/>
        <v>2006660</v>
      </c>
      <c r="L62" s="15">
        <f t="shared" si="4"/>
        <v>2005833</v>
      </c>
      <c r="M62" s="15">
        <f t="shared" si="5"/>
        <v>4012493</v>
      </c>
      <c r="O62" s="13"/>
      <c r="P62" s="13"/>
    </row>
    <row r="63" spans="1:16" ht="13.15" customHeight="1" x14ac:dyDescent="0.2">
      <c r="A63" s="11" t="str">
        <f t="shared" si="1"/>
        <v>ADELAIDE1999</v>
      </c>
      <c r="B63" s="92" t="s">
        <v>2</v>
      </c>
      <c r="C63" s="85">
        <v>1999</v>
      </c>
      <c r="D63" s="86">
        <v>5</v>
      </c>
      <c r="E63" s="15">
        <v>1925483</v>
      </c>
      <c r="F63" s="15">
        <v>1935427</v>
      </c>
      <c r="G63" s="15">
        <v>3860910</v>
      </c>
      <c r="H63" s="87">
        <v>123513</v>
      </c>
      <c r="I63" s="87">
        <v>117501</v>
      </c>
      <c r="J63" s="15">
        <v>241014</v>
      </c>
      <c r="K63" s="15">
        <f t="shared" si="3"/>
        <v>2048996</v>
      </c>
      <c r="L63" s="15">
        <f t="shared" si="4"/>
        <v>2052928</v>
      </c>
      <c r="M63" s="15">
        <f t="shared" si="5"/>
        <v>4101924</v>
      </c>
      <c r="O63" s="13"/>
      <c r="P63" s="13"/>
    </row>
    <row r="64" spans="1:16" ht="13.15" customHeight="1" x14ac:dyDescent="0.2">
      <c r="A64" s="11" t="str">
        <f t="shared" si="1"/>
        <v>ADELAIDE2000</v>
      </c>
      <c r="B64" s="3" t="s">
        <v>2</v>
      </c>
      <c r="C64" s="12">
        <v>2000</v>
      </c>
      <c r="D64" s="86">
        <v>5</v>
      </c>
      <c r="E64" s="13">
        <v>1983734</v>
      </c>
      <c r="F64" s="13">
        <v>1979425</v>
      </c>
      <c r="G64" s="13">
        <v>3963159</v>
      </c>
      <c r="H64" s="13">
        <v>139535</v>
      </c>
      <c r="I64" s="13">
        <v>130564</v>
      </c>
      <c r="J64" s="13">
        <v>270099</v>
      </c>
      <c r="K64" s="15">
        <f t="shared" si="3"/>
        <v>2123269</v>
      </c>
      <c r="L64" s="15">
        <f t="shared" si="4"/>
        <v>2109989</v>
      </c>
      <c r="M64" s="15">
        <f t="shared" si="5"/>
        <v>4233258</v>
      </c>
      <c r="O64" s="13"/>
      <c r="P64" s="13"/>
    </row>
    <row r="65" spans="1:16" ht="13.15" customHeight="1" x14ac:dyDescent="0.2">
      <c r="A65" s="11" t="str">
        <f t="shared" si="1"/>
        <v>ADELAIDE2001</v>
      </c>
      <c r="B65" s="90" t="s">
        <v>2</v>
      </c>
      <c r="C65" s="85">
        <v>2001</v>
      </c>
      <c r="D65" s="86">
        <v>5</v>
      </c>
      <c r="E65" s="15">
        <v>2088198</v>
      </c>
      <c r="F65" s="15">
        <v>2094282</v>
      </c>
      <c r="G65" s="15">
        <v>4182480</v>
      </c>
      <c r="H65" s="15">
        <v>124361</v>
      </c>
      <c r="I65" s="15">
        <v>117483</v>
      </c>
      <c r="J65" s="15">
        <v>241844</v>
      </c>
      <c r="K65" s="15">
        <f t="shared" si="3"/>
        <v>2212559</v>
      </c>
      <c r="L65" s="15">
        <f t="shared" si="4"/>
        <v>2211765</v>
      </c>
      <c r="M65" s="15">
        <f t="shared" si="5"/>
        <v>4424324</v>
      </c>
      <c r="O65" s="13"/>
      <c r="P65" s="13"/>
    </row>
    <row r="66" spans="1:16" ht="13.15" customHeight="1" x14ac:dyDescent="0.2">
      <c r="A66" s="11" t="str">
        <f t="shared" si="1"/>
        <v>ADELAIDE2002</v>
      </c>
      <c r="B66" s="92" t="s">
        <v>2</v>
      </c>
      <c r="C66" s="85">
        <v>2002</v>
      </c>
      <c r="D66" s="86">
        <v>5</v>
      </c>
      <c r="E66" s="15">
        <v>1996080</v>
      </c>
      <c r="F66" s="15">
        <v>1998230</v>
      </c>
      <c r="G66" s="15">
        <v>3994310</v>
      </c>
      <c r="H66" s="87">
        <v>115448</v>
      </c>
      <c r="I66" s="87">
        <v>108903</v>
      </c>
      <c r="J66" s="15">
        <v>224351</v>
      </c>
      <c r="K66" s="15">
        <f t="shared" si="3"/>
        <v>2111528</v>
      </c>
      <c r="L66" s="15">
        <f t="shared" si="4"/>
        <v>2107133</v>
      </c>
      <c r="M66" s="15">
        <f t="shared" si="5"/>
        <v>4218661</v>
      </c>
      <c r="O66" s="13"/>
      <c r="P66" s="13"/>
    </row>
    <row r="67" spans="1:16" ht="13.15" customHeight="1" x14ac:dyDescent="0.2">
      <c r="A67" s="11" t="str">
        <f t="shared" si="1"/>
        <v>ADELAIDE2003</v>
      </c>
      <c r="B67" s="92" t="s">
        <v>2</v>
      </c>
      <c r="C67" s="85">
        <v>2003</v>
      </c>
      <c r="D67" s="86">
        <v>5</v>
      </c>
      <c r="E67" s="15">
        <v>2188997</v>
      </c>
      <c r="F67" s="15">
        <v>2195098</v>
      </c>
      <c r="G67" s="15">
        <v>4384095</v>
      </c>
      <c r="H67" s="87">
        <v>107577</v>
      </c>
      <c r="I67" s="87">
        <v>99272</v>
      </c>
      <c r="J67" s="15">
        <v>206849</v>
      </c>
      <c r="K67" s="15">
        <f t="shared" si="3"/>
        <v>2296574</v>
      </c>
      <c r="L67" s="15">
        <f t="shared" si="4"/>
        <v>2294370</v>
      </c>
      <c r="M67" s="15">
        <f t="shared" si="5"/>
        <v>4590944</v>
      </c>
      <c r="O67" s="13"/>
      <c r="P67" s="13"/>
    </row>
    <row r="68" spans="1:16" ht="13.15" customHeight="1" x14ac:dyDescent="0.2">
      <c r="A68" s="11" t="str">
        <f t="shared" si="1"/>
        <v>ADELAIDE2004</v>
      </c>
      <c r="B68" s="3" t="s">
        <v>2</v>
      </c>
      <c r="C68" s="12">
        <v>2004</v>
      </c>
      <c r="D68" s="12">
        <v>5</v>
      </c>
      <c r="E68" s="13">
        <v>2415418</v>
      </c>
      <c r="F68" s="13">
        <v>2424467</v>
      </c>
      <c r="G68" s="13">
        <v>4839885</v>
      </c>
      <c r="H68" s="13">
        <v>147055</v>
      </c>
      <c r="I68" s="13">
        <v>139028</v>
      </c>
      <c r="J68" s="13">
        <v>286083</v>
      </c>
      <c r="K68" s="15">
        <f t="shared" si="3"/>
        <v>2562473</v>
      </c>
      <c r="L68" s="15">
        <f t="shared" si="4"/>
        <v>2563495</v>
      </c>
      <c r="M68" s="15">
        <f t="shared" si="5"/>
        <v>5125968</v>
      </c>
      <c r="O68" s="13"/>
      <c r="P68" s="13"/>
    </row>
    <row r="69" spans="1:16" ht="13.15" customHeight="1" x14ac:dyDescent="0.2">
      <c r="A69" s="11" t="str">
        <f t="shared" si="1"/>
        <v>ADELAIDE2005</v>
      </c>
      <c r="B69" s="3" t="s">
        <v>2</v>
      </c>
      <c r="C69" s="12">
        <v>2005</v>
      </c>
      <c r="D69" s="12">
        <v>5</v>
      </c>
      <c r="E69" s="13">
        <v>2621067</v>
      </c>
      <c r="F69" s="13">
        <v>2640610</v>
      </c>
      <c r="G69" s="13">
        <v>5261677</v>
      </c>
      <c r="H69" s="13">
        <v>172571</v>
      </c>
      <c r="I69" s="13">
        <v>161727</v>
      </c>
      <c r="J69" s="13">
        <v>334298</v>
      </c>
      <c r="K69" s="15">
        <f t="shared" si="3"/>
        <v>2793638</v>
      </c>
      <c r="L69" s="15">
        <f t="shared" si="4"/>
        <v>2802337</v>
      </c>
      <c r="M69" s="15">
        <f t="shared" si="5"/>
        <v>5595975</v>
      </c>
      <c r="O69" s="13"/>
      <c r="P69" s="13"/>
    </row>
    <row r="70" spans="1:16" ht="13.15" customHeight="1" x14ac:dyDescent="0.2">
      <c r="A70" s="11" t="str">
        <f t="shared" si="1"/>
        <v>ADELAIDE2006</v>
      </c>
      <c r="B70" s="3" t="s">
        <v>2</v>
      </c>
      <c r="C70" s="12">
        <v>2006</v>
      </c>
      <c r="D70" s="12">
        <v>5</v>
      </c>
      <c r="E70" s="13">
        <v>2793335</v>
      </c>
      <c r="F70" s="13">
        <v>2798978</v>
      </c>
      <c r="G70" s="13">
        <v>5592313</v>
      </c>
      <c r="H70" s="13">
        <v>209029</v>
      </c>
      <c r="I70" s="13">
        <v>191460</v>
      </c>
      <c r="J70" s="13">
        <v>400489</v>
      </c>
      <c r="K70" s="15">
        <f t="shared" si="3"/>
        <v>3002364</v>
      </c>
      <c r="L70" s="15">
        <f t="shared" si="4"/>
        <v>2990438</v>
      </c>
      <c r="M70" s="15">
        <f t="shared" si="5"/>
        <v>5992802</v>
      </c>
      <c r="O70" s="13"/>
      <c r="P70" s="13"/>
    </row>
    <row r="71" spans="1:16" ht="13.15" customHeight="1" x14ac:dyDescent="0.2">
      <c r="A71" s="11" t="str">
        <f t="shared" si="1"/>
        <v>ADELAIDE2007</v>
      </c>
      <c r="B71" s="92" t="s">
        <v>2</v>
      </c>
      <c r="C71" s="85">
        <v>2007</v>
      </c>
      <c r="D71" s="86">
        <v>5</v>
      </c>
      <c r="E71" s="15">
        <v>2946819</v>
      </c>
      <c r="F71" s="15">
        <v>2959610</v>
      </c>
      <c r="G71" s="15">
        <v>5906429</v>
      </c>
      <c r="H71" s="87">
        <v>234751</v>
      </c>
      <c r="I71" s="87">
        <v>220398</v>
      </c>
      <c r="J71" s="15">
        <v>455149</v>
      </c>
      <c r="K71" s="15">
        <f t="shared" si="3"/>
        <v>3181570</v>
      </c>
      <c r="L71" s="15">
        <f t="shared" si="4"/>
        <v>3180008</v>
      </c>
      <c r="M71" s="15">
        <f t="shared" si="5"/>
        <v>6361578</v>
      </c>
      <c r="O71" s="13"/>
      <c r="P71" s="13"/>
    </row>
    <row r="72" spans="1:16" ht="13.15" customHeight="1" x14ac:dyDescent="0.2">
      <c r="A72" s="11" t="str">
        <f t="shared" si="1"/>
        <v>ADELAIDE2008</v>
      </c>
      <c r="B72" s="92" t="s">
        <v>2</v>
      </c>
      <c r="C72" s="85">
        <v>2008</v>
      </c>
      <c r="D72" s="86">
        <v>5</v>
      </c>
      <c r="E72" s="15">
        <v>3127058</v>
      </c>
      <c r="F72" s="15">
        <v>3143311</v>
      </c>
      <c r="G72" s="15">
        <v>6270369</v>
      </c>
      <c r="H72" s="87">
        <v>249375</v>
      </c>
      <c r="I72" s="87">
        <v>230304</v>
      </c>
      <c r="J72" s="15">
        <v>479679</v>
      </c>
      <c r="K72" s="15">
        <f t="shared" si="3"/>
        <v>3376433</v>
      </c>
      <c r="L72" s="15">
        <f t="shared" si="4"/>
        <v>3373615</v>
      </c>
      <c r="M72" s="15">
        <f t="shared" si="5"/>
        <v>6750048</v>
      </c>
      <c r="O72" s="13"/>
      <c r="P72" s="13"/>
    </row>
    <row r="73" spans="1:16" ht="13.15" customHeight="1" x14ac:dyDescent="0.2">
      <c r="A73" s="11" t="str">
        <f t="shared" si="1"/>
        <v>ADELAIDE2009</v>
      </c>
      <c r="B73" s="3" t="s">
        <v>2</v>
      </c>
      <c r="C73" s="12">
        <v>2009</v>
      </c>
      <c r="D73" s="12">
        <v>5</v>
      </c>
      <c r="E73" s="13">
        <v>3164872</v>
      </c>
      <c r="F73" s="13">
        <v>3175476</v>
      </c>
      <c r="G73" s="13">
        <v>6340348</v>
      </c>
      <c r="H73" s="13">
        <v>257754</v>
      </c>
      <c r="I73" s="13">
        <v>243645</v>
      </c>
      <c r="J73" s="13">
        <v>501399</v>
      </c>
      <c r="K73" s="15">
        <f t="shared" si="3"/>
        <v>3422626</v>
      </c>
      <c r="L73" s="15">
        <f t="shared" si="4"/>
        <v>3419121</v>
      </c>
      <c r="M73" s="15">
        <f t="shared" si="5"/>
        <v>6841747</v>
      </c>
      <c r="O73" s="13"/>
      <c r="P73" s="13"/>
    </row>
    <row r="74" spans="1:16" ht="13.15" customHeight="1" x14ac:dyDescent="0.2">
      <c r="A74" s="11" t="str">
        <f t="shared" si="1"/>
        <v>ADELAIDE2010</v>
      </c>
      <c r="B74" s="92" t="s">
        <v>2</v>
      </c>
      <c r="C74" s="85">
        <v>2010</v>
      </c>
      <c r="D74" s="86">
        <v>5</v>
      </c>
      <c r="E74" s="15">
        <v>3374644</v>
      </c>
      <c r="F74" s="15">
        <v>3383607</v>
      </c>
      <c r="G74" s="15">
        <v>6758251</v>
      </c>
      <c r="H74" s="87">
        <v>273337</v>
      </c>
      <c r="I74" s="87">
        <v>259055</v>
      </c>
      <c r="J74" s="15">
        <v>532392</v>
      </c>
      <c r="K74" s="15">
        <f t="shared" si="3"/>
        <v>3647981</v>
      </c>
      <c r="L74" s="15">
        <f t="shared" si="4"/>
        <v>3642662</v>
      </c>
      <c r="M74" s="15">
        <f t="shared" si="5"/>
        <v>7290643</v>
      </c>
      <c r="O74" s="13"/>
      <c r="P74" s="13"/>
    </row>
    <row r="75" spans="1:16" ht="13.15" customHeight="1" x14ac:dyDescent="0.2">
      <c r="A75" s="11" t="str">
        <f t="shared" si="1"/>
        <v>ADELAIDE2011</v>
      </c>
      <c r="B75" s="3" t="s">
        <v>2</v>
      </c>
      <c r="C75" s="12">
        <v>2011</v>
      </c>
      <c r="D75" s="12">
        <v>5</v>
      </c>
      <c r="E75" s="13">
        <v>3221062</v>
      </c>
      <c r="F75" s="13">
        <v>3217272</v>
      </c>
      <c r="G75" s="13">
        <v>6438334</v>
      </c>
      <c r="H75" s="13">
        <v>296137</v>
      </c>
      <c r="I75" s="13">
        <v>286936</v>
      </c>
      <c r="J75" s="13">
        <v>583073</v>
      </c>
      <c r="K75" s="15">
        <f t="shared" si="3"/>
        <v>3517199</v>
      </c>
      <c r="L75" s="15">
        <f t="shared" si="4"/>
        <v>3504208</v>
      </c>
      <c r="M75" s="15">
        <f t="shared" si="5"/>
        <v>7021407</v>
      </c>
      <c r="O75" s="13"/>
      <c r="P75" s="13"/>
    </row>
    <row r="76" spans="1:16" ht="13.15" customHeight="1" x14ac:dyDescent="0.2">
      <c r="A76" s="11" t="str">
        <f t="shared" si="1"/>
        <v>ADELAIDE2012</v>
      </c>
      <c r="B76" s="3" t="s">
        <v>2</v>
      </c>
      <c r="C76" s="12">
        <v>2012</v>
      </c>
      <c r="D76" s="12">
        <v>5</v>
      </c>
      <c r="E76" s="13">
        <v>3208500</v>
      </c>
      <c r="F76" s="13">
        <v>3208315</v>
      </c>
      <c r="G76" s="13">
        <v>6416815</v>
      </c>
      <c r="H76" s="13">
        <v>330842</v>
      </c>
      <c r="I76" s="13">
        <v>319235</v>
      </c>
      <c r="J76" s="13">
        <v>650077</v>
      </c>
      <c r="K76" s="15">
        <f t="shared" si="3"/>
        <v>3539342</v>
      </c>
      <c r="L76" s="15">
        <f t="shared" si="4"/>
        <v>3527550</v>
      </c>
      <c r="M76" s="15">
        <f t="shared" si="5"/>
        <v>7066892</v>
      </c>
      <c r="O76" s="13"/>
      <c r="P76" s="13"/>
    </row>
    <row r="77" spans="1:16" ht="13.15" customHeight="1" x14ac:dyDescent="0.2">
      <c r="A77" s="11" t="str">
        <f t="shared" si="1"/>
        <v>ADELAIDE2013</v>
      </c>
      <c r="B77" s="3" t="s">
        <v>2</v>
      </c>
      <c r="C77" s="12">
        <v>2013</v>
      </c>
      <c r="D77" s="12">
        <v>5</v>
      </c>
      <c r="E77" s="13">
        <v>3285242</v>
      </c>
      <c r="F77" s="13">
        <v>3289047</v>
      </c>
      <c r="G77" s="13">
        <v>6574289</v>
      </c>
      <c r="H77" s="13">
        <v>406878</v>
      </c>
      <c r="I77" s="13">
        <v>392707</v>
      </c>
      <c r="J77" s="13">
        <v>799585</v>
      </c>
      <c r="K77" s="15">
        <f t="shared" si="3"/>
        <v>3692120</v>
      </c>
      <c r="L77" s="15">
        <f t="shared" si="4"/>
        <v>3681754</v>
      </c>
      <c r="M77" s="15">
        <f t="shared" si="5"/>
        <v>7373874</v>
      </c>
      <c r="O77" s="13"/>
      <c r="P77" s="13"/>
    </row>
    <row r="78" spans="1:16" ht="13.15" customHeight="1" x14ac:dyDescent="0.2">
      <c r="A78" s="11" t="str">
        <f t="shared" si="1"/>
        <v>ADELAIDE2014</v>
      </c>
      <c r="B78" s="92" t="s">
        <v>2</v>
      </c>
      <c r="C78" s="85">
        <v>2014</v>
      </c>
      <c r="D78" s="86">
        <v>5</v>
      </c>
      <c r="E78" s="15">
        <v>3364494</v>
      </c>
      <c r="F78" s="15">
        <v>3367105</v>
      </c>
      <c r="G78" s="15">
        <v>6731599</v>
      </c>
      <c r="H78" s="87">
        <v>488795</v>
      </c>
      <c r="I78" s="87">
        <v>478470</v>
      </c>
      <c r="J78" s="15">
        <v>967265</v>
      </c>
      <c r="K78" s="15">
        <f t="shared" si="3"/>
        <v>3853289</v>
      </c>
      <c r="L78" s="15">
        <f t="shared" si="4"/>
        <v>3845575</v>
      </c>
      <c r="M78" s="15">
        <f t="shared" si="5"/>
        <v>7698864</v>
      </c>
      <c r="O78" s="13"/>
      <c r="P78" s="13"/>
    </row>
    <row r="79" spans="1:16" ht="13.15" customHeight="1" x14ac:dyDescent="0.2">
      <c r="A79" s="11" t="str">
        <f t="shared" si="1"/>
        <v>ADELAIDE2015</v>
      </c>
      <c r="B79" s="3" t="s">
        <v>2</v>
      </c>
      <c r="C79" s="12">
        <v>2015</v>
      </c>
      <c r="D79" s="12">
        <v>5</v>
      </c>
      <c r="E79" s="13">
        <v>3402848</v>
      </c>
      <c r="F79" s="13">
        <v>3396933</v>
      </c>
      <c r="G79" s="13">
        <v>6799781</v>
      </c>
      <c r="H79" s="13">
        <v>438120</v>
      </c>
      <c r="I79" s="13">
        <v>433268</v>
      </c>
      <c r="J79" s="13">
        <v>871388</v>
      </c>
      <c r="K79" s="15">
        <f t="shared" si="3"/>
        <v>3840968</v>
      </c>
      <c r="L79" s="15">
        <f t="shared" si="4"/>
        <v>3830201</v>
      </c>
      <c r="M79" s="15">
        <f t="shared" si="5"/>
        <v>7671169</v>
      </c>
      <c r="O79" s="13"/>
      <c r="P79" s="13"/>
    </row>
    <row r="80" spans="1:16" ht="13.15" customHeight="1" x14ac:dyDescent="0.2">
      <c r="A80" s="11" t="str">
        <f t="shared" si="1"/>
        <v>ADELAIDE2016</v>
      </c>
      <c r="B80" s="3" t="s">
        <v>2</v>
      </c>
      <c r="C80" s="12">
        <v>2016</v>
      </c>
      <c r="D80" s="12">
        <v>5</v>
      </c>
      <c r="E80" s="13">
        <v>3502850</v>
      </c>
      <c r="F80" s="13">
        <v>3493144</v>
      </c>
      <c r="G80" s="13">
        <v>6995994</v>
      </c>
      <c r="H80" s="13">
        <v>460538</v>
      </c>
      <c r="I80" s="13">
        <v>463641</v>
      </c>
      <c r="J80" s="13">
        <v>924179</v>
      </c>
      <c r="K80" s="15">
        <f t="shared" si="3"/>
        <v>3963388</v>
      </c>
      <c r="L80" s="15">
        <f t="shared" si="4"/>
        <v>3956785</v>
      </c>
      <c r="M80" s="15">
        <f t="shared" si="5"/>
        <v>7920173</v>
      </c>
      <c r="O80" s="13"/>
      <c r="P80" s="13"/>
    </row>
    <row r="81" spans="1:16" ht="13.15" customHeight="1" x14ac:dyDescent="0.2">
      <c r="A81" s="11" t="str">
        <f t="shared" si="1"/>
        <v>ADELAIDE2017</v>
      </c>
      <c r="B81" s="3" t="s">
        <v>2</v>
      </c>
      <c r="C81" s="12">
        <v>2017</v>
      </c>
      <c r="D81" s="12">
        <v>5</v>
      </c>
      <c r="E81" s="13">
        <v>3577907</v>
      </c>
      <c r="F81" s="13">
        <v>3571052</v>
      </c>
      <c r="G81" s="13">
        <v>7148959</v>
      </c>
      <c r="H81" s="13">
        <v>484696</v>
      </c>
      <c r="I81" s="13">
        <v>478279</v>
      </c>
      <c r="J81" s="13">
        <v>962975</v>
      </c>
      <c r="K81" s="15">
        <f t="shared" si="3"/>
        <v>4062603</v>
      </c>
      <c r="L81" s="15">
        <f t="shared" si="4"/>
        <v>4049331</v>
      </c>
      <c r="M81" s="15">
        <f t="shared" si="5"/>
        <v>8111934</v>
      </c>
      <c r="O81" s="13"/>
      <c r="P81" s="13"/>
    </row>
    <row r="82" spans="1:16" ht="13.15" customHeight="1" x14ac:dyDescent="0.2">
      <c r="A82" s="11" t="str">
        <f t="shared" si="1"/>
        <v>ADELAIDE2018</v>
      </c>
      <c r="B82" s="3" t="s">
        <v>2</v>
      </c>
      <c r="C82" s="12">
        <v>2018</v>
      </c>
      <c r="D82" s="12">
        <v>5</v>
      </c>
      <c r="E82" s="13">
        <v>3662255</v>
      </c>
      <c r="F82" s="13">
        <v>3658087</v>
      </c>
      <c r="G82" s="13">
        <v>7320342</v>
      </c>
      <c r="H82" s="13">
        <v>515561</v>
      </c>
      <c r="I82" s="13">
        <v>510400</v>
      </c>
      <c r="J82" s="13">
        <v>1025961</v>
      </c>
      <c r="K82" s="15">
        <f t="shared" si="3"/>
        <v>4177816</v>
      </c>
      <c r="L82" s="15">
        <f t="shared" si="4"/>
        <v>4168487</v>
      </c>
      <c r="M82" s="15">
        <f t="shared" si="5"/>
        <v>8346303</v>
      </c>
      <c r="O82" s="13"/>
      <c r="P82" s="13"/>
    </row>
    <row r="83" spans="1:16" ht="13.15" customHeight="1" x14ac:dyDescent="0.2">
      <c r="A83" s="11" t="str">
        <f t="shared" si="1"/>
        <v>ADELAIDE2019</v>
      </c>
      <c r="B83" s="3" t="s">
        <v>2</v>
      </c>
      <c r="C83" s="12">
        <v>2019</v>
      </c>
      <c r="D83" s="12">
        <v>5</v>
      </c>
      <c r="E83" s="13">
        <v>3692959</v>
      </c>
      <c r="F83" s="13">
        <v>3694620</v>
      </c>
      <c r="G83" s="13">
        <v>7387579</v>
      </c>
      <c r="H83" s="13">
        <v>569488</v>
      </c>
      <c r="I83" s="13">
        <v>559104</v>
      </c>
      <c r="J83" s="13">
        <v>1128592</v>
      </c>
      <c r="K83" s="15">
        <f t="shared" si="3"/>
        <v>4262447</v>
      </c>
      <c r="L83" s="15">
        <f t="shared" si="4"/>
        <v>4253724</v>
      </c>
      <c r="M83" s="15">
        <f t="shared" si="5"/>
        <v>8516171</v>
      </c>
      <c r="O83" s="13"/>
      <c r="P83" s="13"/>
    </row>
    <row r="84" spans="1:16" ht="13.15" customHeight="1" x14ac:dyDescent="0.2">
      <c r="A84" s="11" t="str">
        <f t="shared" si="1"/>
        <v>ADELAIDE2020</v>
      </c>
      <c r="B84" s="3" t="s">
        <v>2</v>
      </c>
      <c r="C84" s="12">
        <v>2020</v>
      </c>
      <c r="D84" s="12">
        <v>5</v>
      </c>
      <c r="E84" s="13">
        <v>1174590</v>
      </c>
      <c r="F84" s="13">
        <v>1177819</v>
      </c>
      <c r="G84" s="13">
        <v>2352409</v>
      </c>
      <c r="H84" s="13">
        <v>135001</v>
      </c>
      <c r="I84" s="13">
        <v>105958</v>
      </c>
      <c r="J84" s="13">
        <v>240959</v>
      </c>
      <c r="K84" s="15">
        <f t="shared" si="3"/>
        <v>1309591</v>
      </c>
      <c r="L84" s="15">
        <f t="shared" si="4"/>
        <v>1283777</v>
      </c>
      <c r="M84" s="15">
        <f t="shared" si="5"/>
        <v>2593368</v>
      </c>
      <c r="O84" s="13"/>
      <c r="P84" s="13"/>
    </row>
    <row r="85" spans="1:16" ht="13.15" customHeight="1" x14ac:dyDescent="0.2">
      <c r="A85" s="11" t="str">
        <f t="shared" si="1"/>
        <v>ADELAIDE2021</v>
      </c>
      <c r="B85" s="90" t="s">
        <v>2</v>
      </c>
      <c r="C85" s="85">
        <v>2021</v>
      </c>
      <c r="D85" s="86">
        <v>5</v>
      </c>
      <c r="E85" s="15">
        <v>1510627</v>
      </c>
      <c r="F85" s="15">
        <v>1517980</v>
      </c>
      <c r="G85" s="15">
        <v>3028607</v>
      </c>
      <c r="H85" s="15">
        <v>22140</v>
      </c>
      <c r="I85" s="15">
        <v>13548</v>
      </c>
      <c r="J85" s="15">
        <v>35688</v>
      </c>
      <c r="K85" s="15">
        <f t="shared" si="3"/>
        <v>1532767</v>
      </c>
      <c r="L85" s="15">
        <f t="shared" si="4"/>
        <v>1531528</v>
      </c>
      <c r="M85" s="15">
        <f t="shared" si="5"/>
        <v>3064295</v>
      </c>
      <c r="O85" s="13"/>
      <c r="P85" s="13"/>
    </row>
    <row r="86" spans="1:16" ht="13.15" customHeight="1" x14ac:dyDescent="0.2">
      <c r="A86" s="11" t="str">
        <f t="shared" si="1"/>
        <v>ADELAIDE2022</v>
      </c>
      <c r="B86" s="90" t="s">
        <v>2</v>
      </c>
      <c r="C86" s="85">
        <v>2022</v>
      </c>
      <c r="D86" s="86">
        <v>5</v>
      </c>
      <c r="E86" s="15">
        <v>3015324</v>
      </c>
      <c r="F86" s="15">
        <v>2991535</v>
      </c>
      <c r="G86" s="15">
        <v>6006859</v>
      </c>
      <c r="H86" s="15">
        <v>202603</v>
      </c>
      <c r="I86" s="15">
        <v>207374</v>
      </c>
      <c r="J86" s="15">
        <v>409977</v>
      </c>
      <c r="K86" s="15">
        <f t="shared" si="3"/>
        <v>3217927</v>
      </c>
      <c r="L86" s="15">
        <f t="shared" si="4"/>
        <v>3198909</v>
      </c>
      <c r="M86" s="15">
        <f t="shared" si="5"/>
        <v>6416836</v>
      </c>
      <c r="O86" s="13"/>
      <c r="P86" s="13"/>
    </row>
    <row r="87" spans="1:16" ht="13.15" customHeight="1" x14ac:dyDescent="0.2">
      <c r="A87" s="11" t="str">
        <f t="shared" si="1"/>
        <v>ADELAIDE2023</v>
      </c>
      <c r="B87" s="3" t="s">
        <v>2</v>
      </c>
      <c r="C87" s="12">
        <v>2023</v>
      </c>
      <c r="D87" s="12">
        <v>5</v>
      </c>
      <c r="E87" s="13">
        <v>3561187</v>
      </c>
      <c r="F87" s="13">
        <v>3555185</v>
      </c>
      <c r="G87" s="13">
        <v>7116372</v>
      </c>
      <c r="H87" s="13">
        <v>449165</v>
      </c>
      <c r="I87" s="13">
        <v>431949</v>
      </c>
      <c r="J87" s="13">
        <v>881114</v>
      </c>
      <c r="K87" s="15">
        <f t="shared" si="3"/>
        <v>4010352</v>
      </c>
      <c r="L87" s="15">
        <f t="shared" si="4"/>
        <v>3987134</v>
      </c>
      <c r="M87" s="15">
        <f t="shared" si="5"/>
        <v>7997486</v>
      </c>
      <c r="O87" s="13"/>
      <c r="P87" s="13"/>
    </row>
    <row r="88" spans="1:16" ht="13.15" customHeight="1" x14ac:dyDescent="0.2">
      <c r="A88" s="11" t="str">
        <f t="shared" si="1"/>
        <v>ADELAIDE2024</v>
      </c>
      <c r="B88" s="3" t="s">
        <v>2</v>
      </c>
      <c r="C88" s="12">
        <v>2024</v>
      </c>
      <c r="D88" s="12">
        <v>5</v>
      </c>
      <c r="E88" s="13">
        <v>3694044</v>
      </c>
      <c r="F88" s="13">
        <v>3693149</v>
      </c>
      <c r="G88" s="13">
        <v>7387193</v>
      </c>
      <c r="H88" s="13">
        <v>490963</v>
      </c>
      <c r="I88" s="13">
        <v>473480</v>
      </c>
      <c r="J88" s="13">
        <v>964443</v>
      </c>
      <c r="K88" s="15">
        <f t="shared" si="3"/>
        <v>4185007</v>
      </c>
      <c r="L88" s="15">
        <f t="shared" si="4"/>
        <v>4166629</v>
      </c>
      <c r="M88" s="15">
        <f t="shared" si="5"/>
        <v>8351636</v>
      </c>
      <c r="O88" s="13"/>
      <c r="P88" s="13"/>
    </row>
    <row r="89" spans="1:16" ht="13.15" customHeight="1" x14ac:dyDescent="0.2">
      <c r="A89" s="11" t="str">
        <f t="shared" si="1"/>
        <v>ADELAIDE2025</v>
      </c>
      <c r="B89" s="92" t="s">
        <v>2</v>
      </c>
      <c r="C89" s="85">
        <v>2025</v>
      </c>
      <c r="D89" s="86">
        <v>5</v>
      </c>
      <c r="E89" s="15">
        <v>3744869</v>
      </c>
      <c r="F89" s="15">
        <v>3736347</v>
      </c>
      <c r="G89" s="15">
        <v>7481216</v>
      </c>
      <c r="H89" s="87">
        <v>581542</v>
      </c>
      <c r="I89" s="87">
        <v>573907</v>
      </c>
      <c r="J89" s="15">
        <v>1155449</v>
      </c>
      <c r="K89" s="15">
        <f t="shared" si="3"/>
        <v>4326411</v>
      </c>
      <c r="L89" s="15">
        <f t="shared" si="4"/>
        <v>4310254</v>
      </c>
      <c r="M89" s="15">
        <f t="shared" si="5"/>
        <v>8636665</v>
      </c>
      <c r="O89" s="13"/>
      <c r="P89" s="13"/>
    </row>
    <row r="90" spans="1:16" ht="13.15" customHeight="1" x14ac:dyDescent="0.2">
      <c r="A90" s="11" t="str">
        <f t="shared" si="1"/>
        <v>ALBANY1985</v>
      </c>
      <c r="B90" s="90" t="s">
        <v>3</v>
      </c>
      <c r="C90" s="85">
        <v>1985</v>
      </c>
      <c r="D90" s="86" t="s">
        <v>174</v>
      </c>
      <c r="E90" s="15">
        <v>6330</v>
      </c>
      <c r="F90" s="15">
        <v>6313</v>
      </c>
      <c r="G90" s="15">
        <v>12643</v>
      </c>
      <c r="H90" s="15">
        <v>0</v>
      </c>
      <c r="I90" s="15">
        <v>0</v>
      </c>
      <c r="J90" s="15">
        <v>0</v>
      </c>
      <c r="K90" s="15">
        <f t="shared" si="3"/>
        <v>6330</v>
      </c>
      <c r="L90" s="15">
        <f t="shared" si="4"/>
        <v>6313</v>
      </c>
      <c r="M90" s="15">
        <f t="shared" si="5"/>
        <v>12643</v>
      </c>
      <c r="O90" s="13"/>
      <c r="P90" s="13"/>
    </row>
    <row r="91" spans="1:16" ht="13.15" customHeight="1" x14ac:dyDescent="0.2">
      <c r="A91" s="11" t="str">
        <f t="shared" si="1"/>
        <v>ALBANY1986</v>
      </c>
      <c r="B91" s="92" t="s">
        <v>3</v>
      </c>
      <c r="C91" s="85">
        <v>1986</v>
      </c>
      <c r="D91" s="86" t="s">
        <v>174</v>
      </c>
      <c r="E91" s="15">
        <v>7298</v>
      </c>
      <c r="F91" s="15">
        <v>7152</v>
      </c>
      <c r="G91" s="15">
        <v>14450</v>
      </c>
      <c r="H91" s="87">
        <v>0</v>
      </c>
      <c r="I91" s="87">
        <v>0</v>
      </c>
      <c r="J91" s="15">
        <v>0</v>
      </c>
      <c r="K91" s="15">
        <f t="shared" si="3"/>
        <v>7298</v>
      </c>
      <c r="L91" s="15">
        <f t="shared" si="4"/>
        <v>7152</v>
      </c>
      <c r="M91" s="15">
        <f t="shared" si="5"/>
        <v>14450</v>
      </c>
      <c r="O91" s="13"/>
      <c r="P91" s="13"/>
    </row>
    <row r="92" spans="1:16" ht="13.15" customHeight="1" x14ac:dyDescent="0.2">
      <c r="A92" s="11" t="str">
        <f t="shared" si="1"/>
        <v>ALBANY1987</v>
      </c>
      <c r="B92" s="90" t="s">
        <v>3</v>
      </c>
      <c r="C92" s="85">
        <v>1987</v>
      </c>
      <c r="D92" s="86" t="s">
        <v>174</v>
      </c>
      <c r="E92" s="15">
        <v>7601</v>
      </c>
      <c r="F92" s="15">
        <v>7497</v>
      </c>
      <c r="G92" s="15">
        <v>15098</v>
      </c>
      <c r="H92" s="15">
        <v>0</v>
      </c>
      <c r="I92" s="15">
        <v>0</v>
      </c>
      <c r="J92" s="15">
        <v>0</v>
      </c>
      <c r="K92" s="15">
        <f t="shared" si="3"/>
        <v>7601</v>
      </c>
      <c r="L92" s="15">
        <f t="shared" si="4"/>
        <v>7497</v>
      </c>
      <c r="M92" s="15">
        <f t="shared" si="5"/>
        <v>15098</v>
      </c>
      <c r="O92" s="13"/>
      <c r="P92" s="13"/>
    </row>
    <row r="93" spans="1:16" ht="13.15" customHeight="1" x14ac:dyDescent="0.2">
      <c r="A93" s="11" t="str">
        <f t="shared" si="1"/>
        <v>ALBANY1988</v>
      </c>
      <c r="B93" s="90" t="s">
        <v>3</v>
      </c>
      <c r="C93" s="85">
        <v>1988</v>
      </c>
      <c r="D93" s="17" t="s">
        <v>174</v>
      </c>
      <c r="E93" s="15">
        <v>7729</v>
      </c>
      <c r="F93" s="15">
        <v>7764</v>
      </c>
      <c r="G93" s="15">
        <v>15493</v>
      </c>
      <c r="H93" s="15">
        <v>0</v>
      </c>
      <c r="I93" s="15">
        <v>0</v>
      </c>
      <c r="J93" s="15">
        <v>0</v>
      </c>
      <c r="K93" s="15">
        <f t="shared" si="3"/>
        <v>7729</v>
      </c>
      <c r="L93" s="15">
        <f t="shared" si="4"/>
        <v>7764</v>
      </c>
      <c r="M93" s="15">
        <f t="shared" si="5"/>
        <v>15493</v>
      </c>
      <c r="O93" s="13"/>
      <c r="P93" s="13"/>
    </row>
    <row r="94" spans="1:16" ht="13.15" customHeight="1" x14ac:dyDescent="0.2">
      <c r="A94" s="11" t="str">
        <f t="shared" si="1"/>
        <v>ALBANY1989</v>
      </c>
      <c r="B94" s="90" t="s">
        <v>3</v>
      </c>
      <c r="C94" s="85">
        <v>1989</v>
      </c>
      <c r="D94" s="86" t="s">
        <v>174</v>
      </c>
      <c r="E94" s="15">
        <v>7173</v>
      </c>
      <c r="F94" s="15">
        <v>7223</v>
      </c>
      <c r="G94" s="15">
        <v>14396</v>
      </c>
      <c r="H94" s="15">
        <v>0</v>
      </c>
      <c r="I94" s="15">
        <v>0</v>
      </c>
      <c r="J94" s="15">
        <v>0</v>
      </c>
      <c r="K94" s="15">
        <f t="shared" si="3"/>
        <v>7173</v>
      </c>
      <c r="L94" s="15">
        <f t="shared" si="4"/>
        <v>7223</v>
      </c>
      <c r="M94" s="15">
        <f t="shared" si="5"/>
        <v>14396</v>
      </c>
      <c r="O94" s="13"/>
      <c r="P94" s="13"/>
    </row>
    <row r="95" spans="1:16" ht="13.15" customHeight="1" x14ac:dyDescent="0.2">
      <c r="A95" s="11" t="str">
        <f t="shared" si="1"/>
        <v>ALBANY1990</v>
      </c>
      <c r="B95" s="3" t="s">
        <v>3</v>
      </c>
      <c r="C95" s="12">
        <v>1990</v>
      </c>
      <c r="D95" s="12" t="s">
        <v>174</v>
      </c>
      <c r="E95" s="13">
        <v>7428</v>
      </c>
      <c r="F95" s="13">
        <v>7390</v>
      </c>
      <c r="G95" s="13">
        <v>14818</v>
      </c>
      <c r="H95" s="13">
        <v>0</v>
      </c>
      <c r="I95" s="13">
        <v>0</v>
      </c>
      <c r="J95" s="13">
        <v>0</v>
      </c>
      <c r="K95" s="15">
        <f t="shared" si="3"/>
        <v>7428</v>
      </c>
      <c r="L95" s="15">
        <f t="shared" si="4"/>
        <v>7390</v>
      </c>
      <c r="M95" s="15">
        <f t="shared" si="5"/>
        <v>14818</v>
      </c>
      <c r="O95" s="13"/>
      <c r="P95" s="13"/>
    </row>
    <row r="96" spans="1:16" ht="13.15" customHeight="1" x14ac:dyDescent="0.2">
      <c r="A96" s="11" t="str">
        <f t="shared" si="1"/>
        <v>ALBANY1991</v>
      </c>
      <c r="B96" s="3" t="s">
        <v>3</v>
      </c>
      <c r="C96" s="12">
        <v>1991</v>
      </c>
      <c r="D96" s="86" t="s">
        <v>174</v>
      </c>
      <c r="E96" s="13">
        <v>7434</v>
      </c>
      <c r="F96" s="13">
        <v>7159</v>
      </c>
      <c r="G96" s="13">
        <v>14593</v>
      </c>
      <c r="H96" s="13">
        <v>0</v>
      </c>
      <c r="I96" s="13">
        <v>0</v>
      </c>
      <c r="J96" s="13">
        <v>0</v>
      </c>
      <c r="K96" s="15">
        <f t="shared" si="3"/>
        <v>7434</v>
      </c>
      <c r="L96" s="15">
        <f t="shared" si="4"/>
        <v>7159</v>
      </c>
      <c r="M96" s="15">
        <f t="shared" si="5"/>
        <v>14593</v>
      </c>
      <c r="O96" s="13"/>
      <c r="P96" s="13"/>
    </row>
    <row r="97" spans="1:16" ht="13.15" customHeight="1" x14ac:dyDescent="0.2">
      <c r="A97" s="11" t="str">
        <f t="shared" si="1"/>
        <v>ALBANY1992</v>
      </c>
      <c r="B97" s="3" t="s">
        <v>3</v>
      </c>
      <c r="C97" s="12">
        <v>1992</v>
      </c>
      <c r="D97" s="86" t="s">
        <v>174</v>
      </c>
      <c r="E97" s="13">
        <v>7485</v>
      </c>
      <c r="F97" s="13">
        <v>7526</v>
      </c>
      <c r="G97" s="13">
        <v>15011</v>
      </c>
      <c r="H97" s="13">
        <v>0</v>
      </c>
      <c r="I97" s="13">
        <v>0</v>
      </c>
      <c r="J97" s="13">
        <v>0</v>
      </c>
      <c r="K97" s="15">
        <f t="shared" si="3"/>
        <v>7485</v>
      </c>
      <c r="L97" s="15">
        <f t="shared" si="4"/>
        <v>7526</v>
      </c>
      <c r="M97" s="15">
        <f t="shared" si="5"/>
        <v>15011</v>
      </c>
      <c r="O97" s="13"/>
      <c r="P97" s="13"/>
    </row>
    <row r="98" spans="1:16" ht="13.15" customHeight="1" x14ac:dyDescent="0.2">
      <c r="A98" s="11" t="str">
        <f t="shared" si="1"/>
        <v>ALBANY1993</v>
      </c>
      <c r="B98" s="3" t="s">
        <v>3</v>
      </c>
      <c r="C98" s="12">
        <v>1993</v>
      </c>
      <c r="D98" s="12" t="s">
        <v>174</v>
      </c>
      <c r="E98" s="13">
        <v>8192</v>
      </c>
      <c r="F98" s="13">
        <v>8032</v>
      </c>
      <c r="G98" s="13">
        <v>16224</v>
      </c>
      <c r="H98" s="13">
        <v>0</v>
      </c>
      <c r="I98" s="13">
        <v>0</v>
      </c>
      <c r="J98" s="13">
        <v>0</v>
      </c>
      <c r="K98" s="15">
        <f t="shared" si="3"/>
        <v>8192</v>
      </c>
      <c r="L98" s="15">
        <f t="shared" si="4"/>
        <v>8032</v>
      </c>
      <c r="M98" s="15">
        <f t="shared" si="5"/>
        <v>16224</v>
      </c>
      <c r="O98" s="13"/>
      <c r="P98" s="13"/>
    </row>
    <row r="99" spans="1:16" ht="13.15" customHeight="1" x14ac:dyDescent="0.2">
      <c r="A99" s="11" t="str">
        <f t="shared" si="1"/>
        <v>ALBANY1994</v>
      </c>
      <c r="B99" s="3" t="s">
        <v>3</v>
      </c>
      <c r="C99" s="12">
        <v>1994</v>
      </c>
      <c r="D99" s="12" t="s">
        <v>174</v>
      </c>
      <c r="E99" s="13">
        <v>9492</v>
      </c>
      <c r="F99" s="13">
        <v>9464</v>
      </c>
      <c r="G99" s="13">
        <v>18956</v>
      </c>
      <c r="H99" s="13">
        <v>0</v>
      </c>
      <c r="I99" s="13">
        <v>0</v>
      </c>
      <c r="J99" s="13">
        <v>0</v>
      </c>
      <c r="K99" s="15">
        <f t="shared" si="3"/>
        <v>9492</v>
      </c>
      <c r="L99" s="15">
        <f t="shared" si="4"/>
        <v>9464</v>
      </c>
      <c r="M99" s="15">
        <f t="shared" si="5"/>
        <v>18956</v>
      </c>
      <c r="O99" s="13"/>
      <c r="P99" s="13"/>
    </row>
    <row r="100" spans="1:16" ht="13.15" customHeight="1" x14ac:dyDescent="0.2">
      <c r="A100" s="11" t="str">
        <f t="shared" si="1"/>
        <v>ALBANY1995</v>
      </c>
      <c r="B100" s="3" t="s">
        <v>3</v>
      </c>
      <c r="C100" s="12">
        <v>1995</v>
      </c>
      <c r="D100" s="12" t="s">
        <v>174</v>
      </c>
      <c r="E100" s="13">
        <v>12176</v>
      </c>
      <c r="F100" s="13">
        <v>12008</v>
      </c>
      <c r="G100" s="13">
        <v>24184</v>
      </c>
      <c r="H100" s="13">
        <v>0</v>
      </c>
      <c r="I100" s="13">
        <v>0</v>
      </c>
      <c r="J100" s="13">
        <v>0</v>
      </c>
      <c r="K100" s="15">
        <f t="shared" si="3"/>
        <v>12176</v>
      </c>
      <c r="L100" s="15">
        <f t="shared" si="4"/>
        <v>12008</v>
      </c>
      <c r="M100" s="15">
        <f t="shared" si="5"/>
        <v>24184</v>
      </c>
      <c r="O100" s="13"/>
      <c r="P100" s="13"/>
    </row>
    <row r="101" spans="1:16" ht="13.15" customHeight="1" x14ac:dyDescent="0.2">
      <c r="A101" s="11" t="str">
        <f t="shared" si="1"/>
        <v>ALBANY1996</v>
      </c>
      <c r="B101" s="90" t="s">
        <v>3</v>
      </c>
      <c r="C101" s="85">
        <v>1996</v>
      </c>
      <c r="D101" s="86" t="s">
        <v>174</v>
      </c>
      <c r="E101" s="15">
        <v>15007</v>
      </c>
      <c r="F101" s="15">
        <v>14986</v>
      </c>
      <c r="G101" s="15">
        <v>29993</v>
      </c>
      <c r="H101" s="15">
        <v>0</v>
      </c>
      <c r="I101" s="15">
        <v>0</v>
      </c>
      <c r="J101" s="15">
        <v>0</v>
      </c>
      <c r="K101" s="15">
        <f t="shared" si="3"/>
        <v>15007</v>
      </c>
      <c r="L101" s="15">
        <f t="shared" si="4"/>
        <v>14986</v>
      </c>
      <c r="M101" s="15">
        <f t="shared" si="5"/>
        <v>29993</v>
      </c>
      <c r="O101" s="13"/>
      <c r="P101" s="13"/>
    </row>
    <row r="102" spans="1:16" ht="13.15" customHeight="1" x14ac:dyDescent="0.2">
      <c r="A102" s="11" t="str">
        <f t="shared" si="1"/>
        <v>ALBANY1997</v>
      </c>
      <c r="B102" s="90" t="s">
        <v>3</v>
      </c>
      <c r="C102" s="85">
        <v>1997</v>
      </c>
      <c r="D102" s="86" t="s">
        <v>174</v>
      </c>
      <c r="E102" s="15">
        <v>16225</v>
      </c>
      <c r="F102" s="15">
        <v>15843</v>
      </c>
      <c r="G102" s="15">
        <v>32068</v>
      </c>
      <c r="H102" s="15">
        <v>0</v>
      </c>
      <c r="I102" s="15">
        <v>0</v>
      </c>
      <c r="J102" s="15">
        <v>0</v>
      </c>
      <c r="K102" s="15">
        <f t="shared" si="3"/>
        <v>16225</v>
      </c>
      <c r="L102" s="15">
        <f t="shared" si="4"/>
        <v>15843</v>
      </c>
      <c r="M102" s="15">
        <f t="shared" si="5"/>
        <v>32068</v>
      </c>
      <c r="O102" s="13"/>
      <c r="P102" s="13"/>
    </row>
    <row r="103" spans="1:16" ht="13.15" customHeight="1" x14ac:dyDescent="0.2">
      <c r="A103" s="11" t="str">
        <f t="shared" si="1"/>
        <v>ALBANY1998</v>
      </c>
      <c r="B103" s="3" t="s">
        <v>3</v>
      </c>
      <c r="C103" s="12">
        <v>1998</v>
      </c>
      <c r="D103" s="12" t="s">
        <v>174</v>
      </c>
      <c r="E103" s="13">
        <v>17543</v>
      </c>
      <c r="F103" s="13">
        <v>17296</v>
      </c>
      <c r="G103" s="13">
        <v>34839</v>
      </c>
      <c r="H103" s="13">
        <v>0</v>
      </c>
      <c r="I103" s="13">
        <v>0</v>
      </c>
      <c r="J103" s="13">
        <v>0</v>
      </c>
      <c r="K103" s="15">
        <f t="shared" si="3"/>
        <v>17543</v>
      </c>
      <c r="L103" s="15">
        <f t="shared" si="4"/>
        <v>17296</v>
      </c>
      <c r="M103" s="15">
        <f t="shared" si="5"/>
        <v>34839</v>
      </c>
      <c r="O103" s="13"/>
      <c r="P103" s="13"/>
    </row>
    <row r="104" spans="1:16" ht="13.15" customHeight="1" x14ac:dyDescent="0.2">
      <c r="A104" s="11" t="str">
        <f t="shared" si="1"/>
        <v>ALBANY1999</v>
      </c>
      <c r="B104" s="92" t="s">
        <v>3</v>
      </c>
      <c r="C104" s="85">
        <v>1999</v>
      </c>
      <c r="D104" s="86" t="s">
        <v>174</v>
      </c>
      <c r="E104" s="15">
        <v>19973</v>
      </c>
      <c r="F104" s="15">
        <v>19931</v>
      </c>
      <c r="G104" s="15">
        <v>39904</v>
      </c>
      <c r="H104" s="87">
        <v>0</v>
      </c>
      <c r="I104" s="87">
        <v>0</v>
      </c>
      <c r="J104" s="15">
        <v>0</v>
      </c>
      <c r="K104" s="15">
        <f t="shared" si="3"/>
        <v>19973</v>
      </c>
      <c r="L104" s="15">
        <f t="shared" si="4"/>
        <v>19931</v>
      </c>
      <c r="M104" s="15">
        <f t="shared" si="5"/>
        <v>39904</v>
      </c>
      <c r="O104" s="13"/>
      <c r="P104" s="13"/>
    </row>
    <row r="105" spans="1:16" ht="13.15" customHeight="1" x14ac:dyDescent="0.2">
      <c r="A105" s="11" t="str">
        <f t="shared" ref="A105:A168" si="6">CONCATENATE(B105,C105)</f>
        <v>ALBANY2000</v>
      </c>
      <c r="B105" s="3" t="s">
        <v>3</v>
      </c>
      <c r="C105" s="12">
        <v>2000</v>
      </c>
      <c r="D105" s="12" t="s">
        <v>174</v>
      </c>
      <c r="E105" s="13">
        <v>22150</v>
      </c>
      <c r="F105" s="13">
        <v>21872</v>
      </c>
      <c r="G105" s="13">
        <v>44022</v>
      </c>
      <c r="H105" s="13">
        <v>0</v>
      </c>
      <c r="I105" s="13">
        <v>0</v>
      </c>
      <c r="J105" s="13">
        <v>0</v>
      </c>
      <c r="K105" s="15">
        <f t="shared" si="3"/>
        <v>22150</v>
      </c>
      <c r="L105" s="15">
        <f t="shared" si="4"/>
        <v>21872</v>
      </c>
      <c r="M105" s="15">
        <f t="shared" si="5"/>
        <v>44022</v>
      </c>
      <c r="O105" s="13"/>
      <c r="P105" s="13"/>
    </row>
    <row r="106" spans="1:16" ht="13.15" customHeight="1" x14ac:dyDescent="0.2">
      <c r="A106" s="11" t="str">
        <f t="shared" si="6"/>
        <v>ALBANY2001</v>
      </c>
      <c r="B106" s="3" t="s">
        <v>3</v>
      </c>
      <c r="C106" s="12">
        <v>2001</v>
      </c>
      <c r="D106" s="12" t="s">
        <v>174</v>
      </c>
      <c r="E106" s="13">
        <v>18883</v>
      </c>
      <c r="F106" s="13">
        <v>18915</v>
      </c>
      <c r="G106" s="13">
        <v>37798</v>
      </c>
      <c r="H106" s="13">
        <v>0</v>
      </c>
      <c r="I106" s="13">
        <v>0</v>
      </c>
      <c r="J106" s="13">
        <v>0</v>
      </c>
      <c r="K106" s="15">
        <f t="shared" si="3"/>
        <v>18883</v>
      </c>
      <c r="L106" s="15">
        <f t="shared" si="4"/>
        <v>18915</v>
      </c>
      <c r="M106" s="15">
        <f t="shared" si="5"/>
        <v>37798</v>
      </c>
      <c r="O106" s="13"/>
      <c r="P106" s="13"/>
    </row>
    <row r="107" spans="1:16" ht="13.15" customHeight="1" x14ac:dyDescent="0.2">
      <c r="A107" s="11" t="str">
        <f t="shared" si="6"/>
        <v>ALBANY2002</v>
      </c>
      <c r="B107" s="92" t="s">
        <v>3</v>
      </c>
      <c r="C107" s="85">
        <v>2002</v>
      </c>
      <c r="D107" s="86" t="s">
        <v>174</v>
      </c>
      <c r="E107" s="15">
        <v>16837</v>
      </c>
      <c r="F107" s="15">
        <v>16991</v>
      </c>
      <c r="G107" s="15">
        <v>33828</v>
      </c>
      <c r="H107" s="15">
        <v>0</v>
      </c>
      <c r="I107" s="15">
        <v>0</v>
      </c>
      <c r="J107" s="15">
        <v>0</v>
      </c>
      <c r="K107" s="15">
        <f t="shared" si="3"/>
        <v>16837</v>
      </c>
      <c r="L107" s="15">
        <f t="shared" si="4"/>
        <v>16991</v>
      </c>
      <c r="M107" s="15">
        <f t="shared" si="5"/>
        <v>33828</v>
      </c>
      <c r="O107" s="13"/>
      <c r="P107" s="13"/>
    </row>
    <row r="108" spans="1:16" ht="13.15" customHeight="1" x14ac:dyDescent="0.2">
      <c r="A108" s="11" t="str">
        <f t="shared" si="6"/>
        <v>ALBANY2003</v>
      </c>
      <c r="B108" s="90" t="s">
        <v>3</v>
      </c>
      <c r="C108" s="85">
        <v>2003</v>
      </c>
      <c r="D108" s="86" t="s">
        <v>174</v>
      </c>
      <c r="E108" s="15">
        <v>17622</v>
      </c>
      <c r="F108" s="15">
        <v>17620</v>
      </c>
      <c r="G108" s="15">
        <v>35242</v>
      </c>
      <c r="H108" s="15">
        <v>0</v>
      </c>
      <c r="I108" s="15">
        <v>0</v>
      </c>
      <c r="J108" s="15">
        <v>0</v>
      </c>
      <c r="K108" s="15">
        <f t="shared" si="3"/>
        <v>17622</v>
      </c>
      <c r="L108" s="15">
        <f t="shared" si="4"/>
        <v>17620</v>
      </c>
      <c r="M108" s="15">
        <f t="shared" si="5"/>
        <v>35242</v>
      </c>
      <c r="O108" s="13"/>
      <c r="P108" s="13"/>
    </row>
    <row r="109" spans="1:16" ht="13.15" customHeight="1" x14ac:dyDescent="0.2">
      <c r="A109" s="11" t="str">
        <f t="shared" si="6"/>
        <v>ALBANY2004</v>
      </c>
      <c r="B109" s="90" t="s">
        <v>3</v>
      </c>
      <c r="C109" s="85">
        <v>2004</v>
      </c>
      <c r="D109" s="86" t="s">
        <v>174</v>
      </c>
      <c r="E109" s="15">
        <v>20548</v>
      </c>
      <c r="F109" s="15">
        <v>20330</v>
      </c>
      <c r="G109" s="15">
        <v>40878</v>
      </c>
      <c r="H109" s="15">
        <v>0</v>
      </c>
      <c r="I109" s="15">
        <v>0</v>
      </c>
      <c r="J109" s="15">
        <v>0</v>
      </c>
      <c r="K109" s="15">
        <f t="shared" si="3"/>
        <v>20548</v>
      </c>
      <c r="L109" s="15">
        <f t="shared" si="4"/>
        <v>20330</v>
      </c>
      <c r="M109" s="15">
        <f t="shared" si="5"/>
        <v>40878</v>
      </c>
      <c r="O109" s="13"/>
      <c r="P109" s="13"/>
    </row>
    <row r="110" spans="1:16" ht="13.15" customHeight="1" x14ac:dyDescent="0.2">
      <c r="A110" s="11" t="str">
        <f t="shared" si="6"/>
        <v>ALBANY2005</v>
      </c>
      <c r="B110" s="3" t="s">
        <v>3</v>
      </c>
      <c r="C110" s="12">
        <v>2005</v>
      </c>
      <c r="D110" s="12" t="s">
        <v>174</v>
      </c>
      <c r="E110" s="13">
        <v>22681</v>
      </c>
      <c r="F110" s="13">
        <v>22939</v>
      </c>
      <c r="G110" s="13">
        <v>45620</v>
      </c>
      <c r="H110" s="13">
        <v>0</v>
      </c>
      <c r="I110" s="13">
        <v>0</v>
      </c>
      <c r="J110" s="13">
        <v>0</v>
      </c>
      <c r="K110" s="15">
        <f t="shared" si="3"/>
        <v>22681</v>
      </c>
      <c r="L110" s="15">
        <f t="shared" si="4"/>
        <v>22939</v>
      </c>
      <c r="M110" s="15">
        <f t="shared" si="5"/>
        <v>45620</v>
      </c>
      <c r="O110" s="13"/>
      <c r="P110" s="13"/>
    </row>
    <row r="111" spans="1:16" ht="13.15" customHeight="1" x14ac:dyDescent="0.2">
      <c r="A111" s="11" t="str">
        <f t="shared" si="6"/>
        <v>ALBANY2006</v>
      </c>
      <c r="B111" s="3" t="s">
        <v>3</v>
      </c>
      <c r="C111" s="12">
        <v>2006</v>
      </c>
      <c r="D111" s="12">
        <v>55</v>
      </c>
      <c r="E111" s="13">
        <v>25820</v>
      </c>
      <c r="F111" s="13">
        <v>25884</v>
      </c>
      <c r="G111" s="13">
        <v>51704</v>
      </c>
      <c r="H111" s="13">
        <v>0</v>
      </c>
      <c r="I111" s="13">
        <v>0</v>
      </c>
      <c r="J111" s="13">
        <v>0</v>
      </c>
      <c r="K111" s="15">
        <f t="shared" si="3"/>
        <v>25820</v>
      </c>
      <c r="L111" s="15">
        <f t="shared" si="4"/>
        <v>25884</v>
      </c>
      <c r="M111" s="15">
        <f t="shared" si="5"/>
        <v>51704</v>
      </c>
      <c r="O111" s="13"/>
      <c r="P111" s="13"/>
    </row>
    <row r="112" spans="1:16" ht="13.15" customHeight="1" x14ac:dyDescent="0.2">
      <c r="A112" s="11" t="str">
        <f t="shared" si="6"/>
        <v>ALBANY2007</v>
      </c>
      <c r="B112" s="3" t="s">
        <v>3</v>
      </c>
      <c r="C112" s="12">
        <v>2007</v>
      </c>
      <c r="D112" s="12">
        <v>56</v>
      </c>
      <c r="E112" s="13">
        <v>27243</v>
      </c>
      <c r="F112" s="13">
        <v>27395</v>
      </c>
      <c r="G112" s="13">
        <v>54638</v>
      </c>
      <c r="H112" s="13">
        <v>0</v>
      </c>
      <c r="I112" s="13">
        <v>0</v>
      </c>
      <c r="J112" s="13">
        <v>0</v>
      </c>
      <c r="K112" s="15">
        <f t="shared" si="3"/>
        <v>27243</v>
      </c>
      <c r="L112" s="15">
        <f t="shared" si="4"/>
        <v>27395</v>
      </c>
      <c r="M112" s="15">
        <f t="shared" si="5"/>
        <v>54638</v>
      </c>
      <c r="O112" s="13"/>
      <c r="P112" s="13"/>
    </row>
    <row r="113" spans="1:16" ht="13.15" customHeight="1" x14ac:dyDescent="0.2">
      <c r="A113" s="11" t="str">
        <f t="shared" si="6"/>
        <v>ALBANY2008</v>
      </c>
      <c r="B113" s="90" t="s">
        <v>3</v>
      </c>
      <c r="C113" s="85">
        <v>2008</v>
      </c>
      <c r="D113" s="86">
        <v>58</v>
      </c>
      <c r="E113" s="15">
        <v>28406</v>
      </c>
      <c r="F113" s="15">
        <v>28435</v>
      </c>
      <c r="G113" s="15">
        <v>56841</v>
      </c>
      <c r="H113" s="15">
        <v>0</v>
      </c>
      <c r="I113" s="15">
        <v>0</v>
      </c>
      <c r="J113" s="15">
        <v>0</v>
      </c>
      <c r="K113" s="15">
        <f t="shared" ref="K113:K176" si="7">E113+H113</f>
        <v>28406</v>
      </c>
      <c r="L113" s="15">
        <f t="shared" ref="L113:L176" si="8">F113+I113</f>
        <v>28435</v>
      </c>
      <c r="M113" s="15">
        <f t="shared" ref="M113:M176" si="9">G113+J113</f>
        <v>56841</v>
      </c>
      <c r="O113" s="13"/>
      <c r="P113" s="13"/>
    </row>
    <row r="114" spans="1:16" ht="13.15" customHeight="1" x14ac:dyDescent="0.2">
      <c r="A114" s="11" t="str">
        <f t="shared" si="6"/>
        <v>ALBANY2009</v>
      </c>
      <c r="B114" s="92" t="s">
        <v>3</v>
      </c>
      <c r="C114" s="85">
        <v>2009</v>
      </c>
      <c r="D114" s="86">
        <v>58</v>
      </c>
      <c r="E114" s="15">
        <v>25016</v>
      </c>
      <c r="F114" s="15">
        <v>25365</v>
      </c>
      <c r="G114" s="15">
        <v>50381</v>
      </c>
      <c r="H114" s="87">
        <v>0</v>
      </c>
      <c r="I114" s="87">
        <v>0</v>
      </c>
      <c r="J114" s="15">
        <v>0</v>
      </c>
      <c r="K114" s="15">
        <f t="shared" si="7"/>
        <v>25016</v>
      </c>
      <c r="L114" s="15">
        <f t="shared" si="8"/>
        <v>25365</v>
      </c>
      <c r="M114" s="15">
        <f t="shared" si="9"/>
        <v>50381</v>
      </c>
      <c r="O114" s="13"/>
      <c r="P114" s="13"/>
    </row>
    <row r="115" spans="1:16" ht="13.15" customHeight="1" x14ac:dyDescent="0.2">
      <c r="A115" s="11" t="str">
        <f t="shared" si="6"/>
        <v>ALBANY2010</v>
      </c>
      <c r="B115" s="92" t="s">
        <v>3</v>
      </c>
      <c r="C115" s="85">
        <v>2010</v>
      </c>
      <c r="D115" s="86">
        <v>55</v>
      </c>
      <c r="E115" s="15">
        <v>27289</v>
      </c>
      <c r="F115" s="15">
        <v>27113</v>
      </c>
      <c r="G115" s="15">
        <v>54402</v>
      </c>
      <c r="H115" s="87">
        <v>0</v>
      </c>
      <c r="I115" s="87">
        <v>0</v>
      </c>
      <c r="J115" s="15">
        <v>0</v>
      </c>
      <c r="K115" s="15">
        <f t="shared" si="7"/>
        <v>27289</v>
      </c>
      <c r="L115" s="15">
        <f t="shared" si="8"/>
        <v>27113</v>
      </c>
      <c r="M115" s="15">
        <f t="shared" si="9"/>
        <v>54402</v>
      </c>
      <c r="O115" s="13"/>
      <c r="P115" s="13"/>
    </row>
    <row r="116" spans="1:16" ht="13.15" customHeight="1" x14ac:dyDescent="0.2">
      <c r="A116" s="11" t="str">
        <f t="shared" si="6"/>
        <v>ALBANY2011</v>
      </c>
      <c r="B116" s="3" t="s">
        <v>3</v>
      </c>
      <c r="C116" s="12">
        <v>2011</v>
      </c>
      <c r="D116" s="12">
        <v>59</v>
      </c>
      <c r="E116" s="13">
        <v>29274</v>
      </c>
      <c r="F116" s="13">
        <v>29089</v>
      </c>
      <c r="G116" s="13">
        <v>58363</v>
      </c>
      <c r="H116" s="13">
        <v>0</v>
      </c>
      <c r="I116" s="13">
        <v>0</v>
      </c>
      <c r="J116" s="13">
        <v>0</v>
      </c>
      <c r="K116" s="15">
        <f t="shared" si="7"/>
        <v>29274</v>
      </c>
      <c r="L116" s="15">
        <f t="shared" si="8"/>
        <v>29089</v>
      </c>
      <c r="M116" s="15">
        <f t="shared" si="9"/>
        <v>58363</v>
      </c>
      <c r="O116" s="13"/>
      <c r="P116" s="13"/>
    </row>
    <row r="117" spans="1:16" ht="13.15" customHeight="1" x14ac:dyDescent="0.2">
      <c r="A117" s="11" t="str">
        <f t="shared" si="6"/>
        <v>ALBANY2012</v>
      </c>
      <c r="B117" s="3" t="s">
        <v>3</v>
      </c>
      <c r="C117" s="12">
        <v>2012</v>
      </c>
      <c r="D117" s="12">
        <v>58</v>
      </c>
      <c r="E117" s="13">
        <v>29502</v>
      </c>
      <c r="F117" s="13">
        <v>29496</v>
      </c>
      <c r="G117" s="13">
        <v>58998</v>
      </c>
      <c r="H117" s="13">
        <v>0</v>
      </c>
      <c r="I117" s="13">
        <v>0</v>
      </c>
      <c r="J117" s="13">
        <v>0</v>
      </c>
      <c r="K117" s="15">
        <f t="shared" si="7"/>
        <v>29502</v>
      </c>
      <c r="L117" s="15">
        <f t="shared" si="8"/>
        <v>29496</v>
      </c>
      <c r="M117" s="15">
        <f t="shared" si="9"/>
        <v>58998</v>
      </c>
      <c r="O117" s="13"/>
      <c r="P117" s="13"/>
    </row>
    <row r="118" spans="1:16" ht="13.15" customHeight="1" x14ac:dyDescent="0.2">
      <c r="A118" s="11" t="str">
        <f t="shared" si="6"/>
        <v>ALBANY2013</v>
      </c>
      <c r="B118" s="90" t="s">
        <v>3</v>
      </c>
      <c r="C118" s="85">
        <v>2013</v>
      </c>
      <c r="D118" s="86">
        <v>57</v>
      </c>
      <c r="E118" s="15">
        <v>29380</v>
      </c>
      <c r="F118" s="15">
        <v>29523</v>
      </c>
      <c r="G118" s="15">
        <v>58903</v>
      </c>
      <c r="H118" s="15">
        <v>0</v>
      </c>
      <c r="I118" s="15">
        <v>0</v>
      </c>
      <c r="J118" s="15">
        <v>0</v>
      </c>
      <c r="K118" s="15">
        <f t="shared" si="7"/>
        <v>29380</v>
      </c>
      <c r="L118" s="15">
        <f t="shared" si="8"/>
        <v>29523</v>
      </c>
      <c r="M118" s="15">
        <f t="shared" si="9"/>
        <v>58903</v>
      </c>
      <c r="O118" s="13"/>
      <c r="P118" s="13"/>
    </row>
    <row r="119" spans="1:16" ht="13.15" customHeight="1" x14ac:dyDescent="0.2">
      <c r="A119" s="11" t="str">
        <f t="shared" si="6"/>
        <v>ALBANY2014</v>
      </c>
      <c r="B119" s="92" t="s">
        <v>3</v>
      </c>
      <c r="C119" s="85">
        <v>2014</v>
      </c>
      <c r="D119" s="86">
        <v>56</v>
      </c>
      <c r="E119" s="15">
        <v>29996</v>
      </c>
      <c r="F119" s="15">
        <v>30059</v>
      </c>
      <c r="G119" s="15">
        <v>60055</v>
      </c>
      <c r="H119" s="87">
        <v>0</v>
      </c>
      <c r="I119" s="87">
        <v>0</v>
      </c>
      <c r="J119" s="15">
        <v>0</v>
      </c>
      <c r="K119" s="15">
        <f t="shared" si="7"/>
        <v>29996</v>
      </c>
      <c r="L119" s="15">
        <f t="shared" si="8"/>
        <v>30059</v>
      </c>
      <c r="M119" s="15">
        <f t="shared" si="9"/>
        <v>60055</v>
      </c>
      <c r="O119" s="13"/>
      <c r="P119" s="13"/>
    </row>
    <row r="120" spans="1:16" ht="13.15" customHeight="1" x14ac:dyDescent="0.2">
      <c r="A120" s="11" t="str">
        <f t="shared" si="6"/>
        <v>ALBANY2015</v>
      </c>
      <c r="B120" s="92" t="s">
        <v>3</v>
      </c>
      <c r="C120" s="85">
        <v>2015</v>
      </c>
      <c r="D120" s="86">
        <v>59</v>
      </c>
      <c r="E120" s="15">
        <v>26791</v>
      </c>
      <c r="F120" s="15">
        <v>26766</v>
      </c>
      <c r="G120" s="15">
        <v>53557</v>
      </c>
      <c r="H120" s="87">
        <v>0</v>
      </c>
      <c r="I120" s="87">
        <v>0</v>
      </c>
      <c r="J120" s="15">
        <v>0</v>
      </c>
      <c r="K120" s="15">
        <f t="shared" si="7"/>
        <v>26791</v>
      </c>
      <c r="L120" s="15">
        <f t="shared" si="8"/>
        <v>26766</v>
      </c>
      <c r="M120" s="15">
        <f t="shared" si="9"/>
        <v>53557</v>
      </c>
      <c r="O120" s="13"/>
      <c r="P120" s="13"/>
    </row>
    <row r="121" spans="1:16" ht="13.15" customHeight="1" x14ac:dyDescent="0.2">
      <c r="A121" s="11" t="str">
        <f t="shared" si="6"/>
        <v>ALBANY2016</v>
      </c>
      <c r="B121" s="3" t="s">
        <v>3</v>
      </c>
      <c r="C121" s="12">
        <v>2016</v>
      </c>
      <c r="D121" s="12">
        <v>58</v>
      </c>
      <c r="E121" s="13">
        <v>27069</v>
      </c>
      <c r="F121" s="13">
        <v>27338</v>
      </c>
      <c r="G121" s="13">
        <v>54407</v>
      </c>
      <c r="H121" s="13">
        <v>0</v>
      </c>
      <c r="I121" s="13">
        <v>0</v>
      </c>
      <c r="J121" s="13">
        <v>0</v>
      </c>
      <c r="K121" s="15">
        <f t="shared" si="7"/>
        <v>27069</v>
      </c>
      <c r="L121" s="15">
        <f t="shared" si="8"/>
        <v>27338</v>
      </c>
      <c r="M121" s="15">
        <f t="shared" si="9"/>
        <v>54407</v>
      </c>
      <c r="O121" s="13"/>
      <c r="P121" s="13"/>
    </row>
    <row r="122" spans="1:16" ht="13.15" customHeight="1" x14ac:dyDescent="0.2">
      <c r="A122" s="11" t="str">
        <f t="shared" si="6"/>
        <v>ALBANY2017</v>
      </c>
      <c r="B122" s="3" t="s">
        <v>3</v>
      </c>
      <c r="C122" s="12">
        <v>2017</v>
      </c>
      <c r="D122" s="12">
        <v>61</v>
      </c>
      <c r="E122" s="13">
        <v>28117</v>
      </c>
      <c r="F122" s="13">
        <v>28444</v>
      </c>
      <c r="G122" s="13">
        <v>56561</v>
      </c>
      <c r="H122" s="13">
        <v>0</v>
      </c>
      <c r="I122" s="13">
        <v>0</v>
      </c>
      <c r="J122" s="13">
        <v>0</v>
      </c>
      <c r="K122" s="15">
        <f t="shared" si="7"/>
        <v>28117</v>
      </c>
      <c r="L122" s="15">
        <f t="shared" si="8"/>
        <v>28444</v>
      </c>
      <c r="M122" s="15">
        <f t="shared" si="9"/>
        <v>56561</v>
      </c>
      <c r="O122" s="13"/>
      <c r="P122" s="13"/>
    </row>
    <row r="123" spans="1:16" ht="13.15" customHeight="1" x14ac:dyDescent="0.2">
      <c r="A123" s="11" t="str">
        <f t="shared" si="6"/>
        <v>ALBANY2018</v>
      </c>
      <c r="B123" s="3" t="s">
        <v>3</v>
      </c>
      <c r="C123" s="12">
        <v>2018</v>
      </c>
      <c r="D123" s="12">
        <v>60</v>
      </c>
      <c r="E123" s="13">
        <v>30109</v>
      </c>
      <c r="F123" s="13">
        <v>30524</v>
      </c>
      <c r="G123" s="13">
        <v>60633</v>
      </c>
      <c r="H123" s="13">
        <v>0</v>
      </c>
      <c r="I123" s="13">
        <v>0</v>
      </c>
      <c r="J123" s="13">
        <v>0</v>
      </c>
      <c r="K123" s="15">
        <f t="shared" si="7"/>
        <v>30109</v>
      </c>
      <c r="L123" s="15">
        <f t="shared" si="8"/>
        <v>30524</v>
      </c>
      <c r="M123" s="15">
        <f t="shared" si="9"/>
        <v>60633</v>
      </c>
      <c r="O123" s="13"/>
      <c r="P123" s="13"/>
    </row>
    <row r="124" spans="1:16" ht="13.15" customHeight="1" x14ac:dyDescent="0.2">
      <c r="A124" s="11" t="str">
        <f t="shared" si="6"/>
        <v>ALBANY2019</v>
      </c>
      <c r="B124" s="3" t="s">
        <v>3</v>
      </c>
      <c r="C124" s="12">
        <v>2019</v>
      </c>
      <c r="D124" s="12">
        <v>57</v>
      </c>
      <c r="E124" s="13">
        <v>31038</v>
      </c>
      <c r="F124" s="13">
        <v>31203</v>
      </c>
      <c r="G124" s="13">
        <v>62241</v>
      </c>
      <c r="H124" s="13">
        <v>0</v>
      </c>
      <c r="I124" s="13">
        <v>0</v>
      </c>
      <c r="J124" s="13">
        <v>0</v>
      </c>
      <c r="K124" s="15">
        <f t="shared" si="7"/>
        <v>31038</v>
      </c>
      <c r="L124" s="15">
        <f t="shared" si="8"/>
        <v>31203</v>
      </c>
      <c r="M124" s="15">
        <f t="shared" si="9"/>
        <v>62241</v>
      </c>
      <c r="O124" s="13"/>
      <c r="P124" s="13"/>
    </row>
    <row r="125" spans="1:16" ht="13.15" customHeight="1" x14ac:dyDescent="0.2">
      <c r="A125" s="11" t="str">
        <f t="shared" si="6"/>
        <v>ALBANY2020</v>
      </c>
      <c r="B125" s="3" t="s">
        <v>3</v>
      </c>
      <c r="C125" s="12">
        <v>2020</v>
      </c>
      <c r="D125" s="12" t="s">
        <v>174</v>
      </c>
      <c r="E125" s="13">
        <v>16500</v>
      </c>
      <c r="F125" s="13">
        <v>16960</v>
      </c>
      <c r="G125" s="13">
        <v>33460</v>
      </c>
      <c r="H125" s="13">
        <v>0</v>
      </c>
      <c r="I125" s="13">
        <v>0</v>
      </c>
      <c r="J125" s="13">
        <v>0</v>
      </c>
      <c r="K125" s="15">
        <f t="shared" si="7"/>
        <v>16500</v>
      </c>
      <c r="L125" s="15">
        <f t="shared" si="8"/>
        <v>16960</v>
      </c>
      <c r="M125" s="15">
        <f t="shared" si="9"/>
        <v>33460</v>
      </c>
      <c r="O125" s="13"/>
      <c r="P125" s="13"/>
    </row>
    <row r="126" spans="1:16" ht="13.15" customHeight="1" x14ac:dyDescent="0.2">
      <c r="A126" s="11" t="str">
        <f t="shared" si="6"/>
        <v>ALBANY2021</v>
      </c>
      <c r="B126" s="88" t="s">
        <v>3</v>
      </c>
      <c r="C126" s="16">
        <v>2021</v>
      </c>
      <c r="D126" s="86" t="s">
        <v>174</v>
      </c>
      <c r="E126" s="89">
        <v>23920</v>
      </c>
      <c r="F126" s="89">
        <v>24495</v>
      </c>
      <c r="G126" s="89">
        <v>48415</v>
      </c>
      <c r="H126" s="89">
        <v>0</v>
      </c>
      <c r="I126" s="89">
        <v>0</v>
      </c>
      <c r="J126" s="89">
        <v>0</v>
      </c>
      <c r="K126" s="15">
        <f t="shared" si="7"/>
        <v>23920</v>
      </c>
      <c r="L126" s="15">
        <f t="shared" si="8"/>
        <v>24495</v>
      </c>
      <c r="M126" s="15">
        <f t="shared" si="9"/>
        <v>48415</v>
      </c>
      <c r="O126" s="13"/>
      <c r="P126" s="13"/>
    </row>
    <row r="127" spans="1:16" ht="13.15" customHeight="1" x14ac:dyDescent="0.2">
      <c r="A127" s="11" t="str">
        <f t="shared" si="6"/>
        <v>ALBANY2022</v>
      </c>
      <c r="B127" s="3" t="s">
        <v>3</v>
      </c>
      <c r="C127" s="12">
        <v>2022</v>
      </c>
      <c r="D127" s="12">
        <v>56</v>
      </c>
      <c r="E127" s="13">
        <v>27523</v>
      </c>
      <c r="F127" s="13">
        <v>27894</v>
      </c>
      <c r="G127" s="13">
        <v>55417</v>
      </c>
      <c r="H127" s="13">
        <v>0</v>
      </c>
      <c r="I127" s="13">
        <v>0</v>
      </c>
      <c r="J127" s="13">
        <v>0</v>
      </c>
      <c r="K127" s="15">
        <f t="shared" si="7"/>
        <v>27523</v>
      </c>
      <c r="L127" s="15">
        <f t="shared" si="8"/>
        <v>27894</v>
      </c>
      <c r="M127" s="15">
        <f t="shared" si="9"/>
        <v>55417</v>
      </c>
      <c r="O127" s="13"/>
      <c r="P127" s="13"/>
    </row>
    <row r="128" spans="1:16" ht="13.15" customHeight="1" x14ac:dyDescent="0.2">
      <c r="A128" s="11" t="str">
        <f t="shared" si="6"/>
        <v>ALBANY2023</v>
      </c>
      <c r="B128" s="3" t="s">
        <v>3</v>
      </c>
      <c r="C128" s="12">
        <v>2023</v>
      </c>
      <c r="D128" s="12">
        <v>57</v>
      </c>
      <c r="E128" s="13">
        <v>31362</v>
      </c>
      <c r="F128" s="13">
        <v>31864</v>
      </c>
      <c r="G128" s="13">
        <v>63226</v>
      </c>
      <c r="H128" s="13">
        <v>0</v>
      </c>
      <c r="I128" s="13">
        <v>0</v>
      </c>
      <c r="J128" s="13">
        <v>0</v>
      </c>
      <c r="K128" s="15">
        <f t="shared" si="7"/>
        <v>31362</v>
      </c>
      <c r="L128" s="15">
        <f t="shared" si="8"/>
        <v>31864</v>
      </c>
      <c r="M128" s="15">
        <f t="shared" si="9"/>
        <v>63226</v>
      </c>
      <c r="O128" s="13"/>
      <c r="P128" s="13"/>
    </row>
    <row r="129" spans="1:16" ht="13.15" customHeight="1" x14ac:dyDescent="0.2">
      <c r="A129" s="11" t="str">
        <f t="shared" si="6"/>
        <v>ALBANY2024</v>
      </c>
      <c r="B129" s="3" t="s">
        <v>3</v>
      </c>
      <c r="C129" s="12">
        <v>2024</v>
      </c>
      <c r="D129" s="12">
        <v>57</v>
      </c>
      <c r="E129" s="13">
        <v>33316</v>
      </c>
      <c r="F129" s="13">
        <v>33800</v>
      </c>
      <c r="G129" s="13">
        <v>67116</v>
      </c>
      <c r="H129" s="13">
        <v>0</v>
      </c>
      <c r="I129" s="13">
        <v>0</v>
      </c>
      <c r="J129" s="13">
        <v>0</v>
      </c>
      <c r="K129" s="15">
        <f t="shared" si="7"/>
        <v>33316</v>
      </c>
      <c r="L129" s="15">
        <f t="shared" si="8"/>
        <v>33800</v>
      </c>
      <c r="M129" s="15">
        <f t="shared" si="9"/>
        <v>67116</v>
      </c>
      <c r="O129" s="13"/>
      <c r="P129" s="13"/>
    </row>
    <row r="130" spans="1:16" ht="13.15" customHeight="1" x14ac:dyDescent="0.2">
      <c r="A130" s="11" t="str">
        <f t="shared" si="6"/>
        <v>ALBANY2025</v>
      </c>
      <c r="B130" s="90" t="s">
        <v>3</v>
      </c>
      <c r="C130" s="85">
        <v>2025</v>
      </c>
      <c r="D130" s="86">
        <v>57</v>
      </c>
      <c r="E130" s="15">
        <v>32872</v>
      </c>
      <c r="F130" s="15">
        <v>33117</v>
      </c>
      <c r="G130" s="15">
        <v>65989</v>
      </c>
      <c r="H130" s="15">
        <v>0</v>
      </c>
      <c r="I130" s="15">
        <v>0</v>
      </c>
      <c r="J130" s="15">
        <v>0</v>
      </c>
      <c r="K130" s="15">
        <f t="shared" si="7"/>
        <v>32872</v>
      </c>
      <c r="L130" s="15">
        <f t="shared" si="8"/>
        <v>33117</v>
      </c>
      <c r="M130" s="15">
        <f t="shared" si="9"/>
        <v>65989</v>
      </c>
      <c r="O130" s="13"/>
      <c r="P130" s="13"/>
    </row>
    <row r="131" spans="1:16" ht="13.15" customHeight="1" x14ac:dyDescent="0.2">
      <c r="A131" s="11" t="str">
        <f t="shared" si="6"/>
        <v>ALBURY1985</v>
      </c>
      <c r="B131" s="3" t="s">
        <v>4</v>
      </c>
      <c r="C131" s="12">
        <v>1985</v>
      </c>
      <c r="D131" s="12">
        <v>15</v>
      </c>
      <c r="E131" s="13">
        <v>133837</v>
      </c>
      <c r="F131" s="13">
        <v>132536</v>
      </c>
      <c r="G131" s="13">
        <v>266373</v>
      </c>
      <c r="H131" s="13">
        <v>0</v>
      </c>
      <c r="I131" s="13">
        <v>0</v>
      </c>
      <c r="J131" s="13">
        <v>0</v>
      </c>
      <c r="K131" s="15">
        <f t="shared" si="7"/>
        <v>133837</v>
      </c>
      <c r="L131" s="15">
        <f t="shared" si="8"/>
        <v>132536</v>
      </c>
      <c r="M131" s="15">
        <f t="shared" si="9"/>
        <v>266373</v>
      </c>
      <c r="O131" s="13"/>
      <c r="P131" s="13"/>
    </row>
    <row r="132" spans="1:16" ht="13.15" customHeight="1" x14ac:dyDescent="0.2">
      <c r="A132" s="11" t="str">
        <f t="shared" si="6"/>
        <v>ALBURY1986</v>
      </c>
      <c r="B132" s="3" t="s">
        <v>4</v>
      </c>
      <c r="C132" s="12">
        <v>1986</v>
      </c>
      <c r="D132" s="12">
        <v>16</v>
      </c>
      <c r="E132" s="13">
        <v>140242</v>
      </c>
      <c r="F132" s="13">
        <v>139806</v>
      </c>
      <c r="G132" s="13">
        <v>280048</v>
      </c>
      <c r="H132" s="13">
        <v>0</v>
      </c>
      <c r="I132" s="13">
        <v>0</v>
      </c>
      <c r="J132" s="13">
        <v>0</v>
      </c>
      <c r="K132" s="15">
        <f t="shared" si="7"/>
        <v>140242</v>
      </c>
      <c r="L132" s="15">
        <f t="shared" si="8"/>
        <v>139806</v>
      </c>
      <c r="M132" s="15">
        <f t="shared" si="9"/>
        <v>280048</v>
      </c>
      <c r="O132" s="13"/>
      <c r="P132" s="13"/>
    </row>
    <row r="133" spans="1:16" ht="13.15" customHeight="1" x14ac:dyDescent="0.2">
      <c r="A133" s="11" t="str">
        <f t="shared" si="6"/>
        <v>ALBURY1987</v>
      </c>
      <c r="B133" s="3" t="s">
        <v>4</v>
      </c>
      <c r="C133" s="12">
        <v>1987</v>
      </c>
      <c r="D133" s="12">
        <v>16</v>
      </c>
      <c r="E133" s="13">
        <v>129544</v>
      </c>
      <c r="F133" s="13">
        <v>128137</v>
      </c>
      <c r="G133" s="13">
        <v>257681</v>
      </c>
      <c r="H133" s="13">
        <v>0</v>
      </c>
      <c r="I133" s="13">
        <v>0</v>
      </c>
      <c r="J133" s="13">
        <v>0</v>
      </c>
      <c r="K133" s="15">
        <f t="shared" si="7"/>
        <v>129544</v>
      </c>
      <c r="L133" s="15">
        <f t="shared" si="8"/>
        <v>128137</v>
      </c>
      <c r="M133" s="15">
        <f t="shared" si="9"/>
        <v>257681</v>
      </c>
      <c r="O133" s="13"/>
      <c r="P133" s="13"/>
    </row>
    <row r="134" spans="1:16" ht="13.15" customHeight="1" x14ac:dyDescent="0.2">
      <c r="A134" s="11" t="str">
        <f t="shared" si="6"/>
        <v>ALBURY1988</v>
      </c>
      <c r="B134" s="3" t="s">
        <v>4</v>
      </c>
      <c r="C134" s="12">
        <v>1988</v>
      </c>
      <c r="D134" s="12">
        <v>17</v>
      </c>
      <c r="E134" s="13">
        <v>100096</v>
      </c>
      <c r="F134" s="13">
        <v>99269</v>
      </c>
      <c r="G134" s="13">
        <v>199365</v>
      </c>
      <c r="H134" s="13">
        <v>0</v>
      </c>
      <c r="I134" s="13">
        <v>0</v>
      </c>
      <c r="J134" s="13">
        <v>0</v>
      </c>
      <c r="K134" s="15">
        <f t="shared" si="7"/>
        <v>100096</v>
      </c>
      <c r="L134" s="15">
        <f t="shared" si="8"/>
        <v>99269</v>
      </c>
      <c r="M134" s="15">
        <f t="shared" si="9"/>
        <v>199365</v>
      </c>
      <c r="O134" s="13"/>
      <c r="P134" s="13"/>
    </row>
    <row r="135" spans="1:16" ht="13.15" customHeight="1" x14ac:dyDescent="0.2">
      <c r="A135" s="11" t="str">
        <f t="shared" si="6"/>
        <v>ALBURY1989</v>
      </c>
      <c r="B135" s="3" t="s">
        <v>4</v>
      </c>
      <c r="C135" s="12">
        <v>1989</v>
      </c>
      <c r="D135" s="12">
        <v>19</v>
      </c>
      <c r="E135" s="13">
        <v>56835</v>
      </c>
      <c r="F135" s="13">
        <v>56776</v>
      </c>
      <c r="G135" s="13">
        <v>113611</v>
      </c>
      <c r="H135" s="13">
        <v>0</v>
      </c>
      <c r="I135" s="13">
        <v>0</v>
      </c>
      <c r="J135" s="13">
        <v>0</v>
      </c>
      <c r="K135" s="15">
        <f t="shared" si="7"/>
        <v>56835</v>
      </c>
      <c r="L135" s="15">
        <f t="shared" si="8"/>
        <v>56776</v>
      </c>
      <c r="M135" s="15">
        <f t="shared" si="9"/>
        <v>113611</v>
      </c>
      <c r="O135" s="13"/>
      <c r="P135" s="13"/>
    </row>
    <row r="136" spans="1:16" ht="13.15" customHeight="1" x14ac:dyDescent="0.2">
      <c r="A136" s="11" t="str">
        <f t="shared" si="6"/>
        <v>ALBURY1990</v>
      </c>
      <c r="B136" s="90" t="s">
        <v>4</v>
      </c>
      <c r="C136" s="85">
        <v>1990</v>
      </c>
      <c r="D136" s="86">
        <v>24</v>
      </c>
      <c r="E136" s="15">
        <v>47392</v>
      </c>
      <c r="F136" s="15">
        <v>46707</v>
      </c>
      <c r="G136" s="15">
        <v>94099</v>
      </c>
      <c r="H136" s="15">
        <v>0</v>
      </c>
      <c r="I136" s="15">
        <v>0</v>
      </c>
      <c r="J136" s="15">
        <v>0</v>
      </c>
      <c r="K136" s="15">
        <f t="shared" si="7"/>
        <v>47392</v>
      </c>
      <c r="L136" s="15">
        <f t="shared" si="8"/>
        <v>46707</v>
      </c>
      <c r="M136" s="15">
        <f t="shared" si="9"/>
        <v>94099</v>
      </c>
      <c r="O136" s="13"/>
      <c r="P136" s="13"/>
    </row>
    <row r="137" spans="1:16" ht="13.15" customHeight="1" x14ac:dyDescent="0.2">
      <c r="A137" s="11" t="str">
        <f t="shared" si="6"/>
        <v>ALBURY1991</v>
      </c>
      <c r="B137" s="90" t="s">
        <v>4</v>
      </c>
      <c r="C137" s="85">
        <v>1991</v>
      </c>
      <c r="D137" s="86">
        <v>23</v>
      </c>
      <c r="E137" s="15">
        <v>54748</v>
      </c>
      <c r="F137" s="15">
        <v>55298</v>
      </c>
      <c r="G137" s="15">
        <v>110046</v>
      </c>
      <c r="H137" s="15">
        <v>0</v>
      </c>
      <c r="I137" s="15">
        <v>0</v>
      </c>
      <c r="J137" s="15">
        <v>0</v>
      </c>
      <c r="K137" s="15">
        <f t="shared" si="7"/>
        <v>54748</v>
      </c>
      <c r="L137" s="15">
        <f t="shared" si="8"/>
        <v>55298</v>
      </c>
      <c r="M137" s="15">
        <f t="shared" si="9"/>
        <v>110046</v>
      </c>
      <c r="O137" s="13"/>
      <c r="P137" s="13"/>
    </row>
    <row r="138" spans="1:16" ht="13.15" customHeight="1" x14ac:dyDescent="0.2">
      <c r="A138" s="11" t="str">
        <f t="shared" si="6"/>
        <v>ALBURY1992</v>
      </c>
      <c r="B138" s="3" t="s">
        <v>4</v>
      </c>
      <c r="C138" s="12">
        <v>1992</v>
      </c>
      <c r="D138" s="12">
        <v>23</v>
      </c>
      <c r="E138" s="13">
        <v>59819</v>
      </c>
      <c r="F138" s="13">
        <v>58559</v>
      </c>
      <c r="G138" s="13">
        <v>118378</v>
      </c>
      <c r="H138" s="13">
        <v>0</v>
      </c>
      <c r="I138" s="13">
        <v>0</v>
      </c>
      <c r="J138" s="13">
        <v>0</v>
      </c>
      <c r="K138" s="15">
        <f t="shared" si="7"/>
        <v>59819</v>
      </c>
      <c r="L138" s="15">
        <f t="shared" si="8"/>
        <v>58559</v>
      </c>
      <c r="M138" s="15">
        <f t="shared" si="9"/>
        <v>118378</v>
      </c>
      <c r="O138" s="13"/>
      <c r="P138" s="13"/>
    </row>
    <row r="139" spans="1:16" ht="13.15" customHeight="1" x14ac:dyDescent="0.2">
      <c r="A139" s="11" t="str">
        <f t="shared" si="6"/>
        <v>ALBURY1993</v>
      </c>
      <c r="B139" s="90" t="s">
        <v>4</v>
      </c>
      <c r="C139" s="85">
        <v>1993</v>
      </c>
      <c r="D139" s="86">
        <v>22</v>
      </c>
      <c r="E139" s="15">
        <v>62158</v>
      </c>
      <c r="F139" s="15">
        <v>62801</v>
      </c>
      <c r="G139" s="15">
        <v>124959</v>
      </c>
      <c r="H139" s="15">
        <v>0</v>
      </c>
      <c r="I139" s="15">
        <v>0</v>
      </c>
      <c r="J139" s="15">
        <v>0</v>
      </c>
      <c r="K139" s="15">
        <f t="shared" si="7"/>
        <v>62158</v>
      </c>
      <c r="L139" s="15">
        <f t="shared" si="8"/>
        <v>62801</v>
      </c>
      <c r="M139" s="15">
        <f t="shared" si="9"/>
        <v>124959</v>
      </c>
      <c r="O139" s="13"/>
      <c r="P139" s="13"/>
    </row>
    <row r="140" spans="1:16" ht="13.15" customHeight="1" x14ac:dyDescent="0.2">
      <c r="A140" s="11" t="str">
        <f t="shared" si="6"/>
        <v>ALBURY1994</v>
      </c>
      <c r="B140" s="92" t="s">
        <v>4</v>
      </c>
      <c r="C140" s="85">
        <v>1994</v>
      </c>
      <c r="D140" s="86">
        <v>23</v>
      </c>
      <c r="E140" s="15">
        <v>71409</v>
      </c>
      <c r="F140" s="15">
        <v>71862</v>
      </c>
      <c r="G140" s="15">
        <v>143271</v>
      </c>
      <c r="H140" s="87">
        <v>0</v>
      </c>
      <c r="I140" s="87">
        <v>0</v>
      </c>
      <c r="J140" s="15">
        <v>0</v>
      </c>
      <c r="K140" s="15">
        <f t="shared" si="7"/>
        <v>71409</v>
      </c>
      <c r="L140" s="15">
        <f t="shared" si="8"/>
        <v>71862</v>
      </c>
      <c r="M140" s="15">
        <f t="shared" si="9"/>
        <v>143271</v>
      </c>
      <c r="O140" s="13"/>
      <c r="P140" s="13"/>
    </row>
    <row r="141" spans="1:16" ht="13.15" customHeight="1" x14ac:dyDescent="0.2">
      <c r="A141" s="11" t="str">
        <f t="shared" si="6"/>
        <v>ALBURY1995</v>
      </c>
      <c r="B141" s="90" t="s">
        <v>4</v>
      </c>
      <c r="C141" s="85">
        <v>1995</v>
      </c>
      <c r="D141" s="86">
        <v>23</v>
      </c>
      <c r="E141" s="15">
        <v>74539</v>
      </c>
      <c r="F141" s="15">
        <v>73971</v>
      </c>
      <c r="G141" s="15">
        <v>148510</v>
      </c>
      <c r="H141" s="15">
        <v>0</v>
      </c>
      <c r="I141" s="15">
        <v>0</v>
      </c>
      <c r="J141" s="15">
        <v>0</v>
      </c>
      <c r="K141" s="15">
        <f t="shared" si="7"/>
        <v>74539</v>
      </c>
      <c r="L141" s="15">
        <f t="shared" si="8"/>
        <v>73971</v>
      </c>
      <c r="M141" s="15">
        <f t="shared" si="9"/>
        <v>148510</v>
      </c>
      <c r="O141" s="13"/>
      <c r="P141" s="13"/>
    </row>
    <row r="142" spans="1:16" ht="13.15" customHeight="1" x14ac:dyDescent="0.2">
      <c r="A142" s="11" t="str">
        <f t="shared" si="6"/>
        <v>ALBURY1996</v>
      </c>
      <c r="B142" s="92" t="s">
        <v>4</v>
      </c>
      <c r="C142" s="85">
        <v>1996</v>
      </c>
      <c r="D142" s="86">
        <v>23</v>
      </c>
      <c r="E142" s="15">
        <v>75765</v>
      </c>
      <c r="F142" s="15">
        <v>76325</v>
      </c>
      <c r="G142" s="15">
        <v>152090</v>
      </c>
      <c r="H142" s="87">
        <v>0</v>
      </c>
      <c r="I142" s="87">
        <v>0</v>
      </c>
      <c r="J142" s="15">
        <v>0</v>
      </c>
      <c r="K142" s="15">
        <f t="shared" si="7"/>
        <v>75765</v>
      </c>
      <c r="L142" s="15">
        <f t="shared" si="8"/>
        <v>76325</v>
      </c>
      <c r="M142" s="15">
        <f t="shared" si="9"/>
        <v>152090</v>
      </c>
      <c r="O142" s="13"/>
      <c r="P142" s="13"/>
    </row>
    <row r="143" spans="1:16" ht="13.15" customHeight="1" x14ac:dyDescent="0.2">
      <c r="A143" s="11" t="str">
        <f t="shared" si="6"/>
        <v>ALBURY1997</v>
      </c>
      <c r="B143" s="3" t="s">
        <v>4</v>
      </c>
      <c r="C143" s="12">
        <v>1997</v>
      </c>
      <c r="D143" s="12">
        <v>23</v>
      </c>
      <c r="E143" s="13">
        <v>78085</v>
      </c>
      <c r="F143" s="13">
        <v>78540</v>
      </c>
      <c r="G143" s="13">
        <v>156625</v>
      </c>
      <c r="H143" s="13">
        <v>0</v>
      </c>
      <c r="I143" s="13">
        <v>0</v>
      </c>
      <c r="J143" s="13">
        <v>0</v>
      </c>
      <c r="K143" s="15">
        <f t="shared" si="7"/>
        <v>78085</v>
      </c>
      <c r="L143" s="15">
        <f t="shared" si="8"/>
        <v>78540</v>
      </c>
      <c r="M143" s="15">
        <f t="shared" si="9"/>
        <v>156625</v>
      </c>
      <c r="O143" s="13"/>
      <c r="P143" s="13"/>
    </row>
    <row r="144" spans="1:16" ht="13.15" customHeight="1" x14ac:dyDescent="0.2">
      <c r="A144" s="11" t="str">
        <f t="shared" si="6"/>
        <v>ALBURY1998</v>
      </c>
      <c r="B144" s="3" t="s">
        <v>4</v>
      </c>
      <c r="C144" s="12">
        <v>1998</v>
      </c>
      <c r="D144" s="12">
        <v>23</v>
      </c>
      <c r="E144" s="13">
        <v>78407</v>
      </c>
      <c r="F144" s="13">
        <v>78379</v>
      </c>
      <c r="G144" s="13">
        <v>156786</v>
      </c>
      <c r="H144" s="13">
        <v>0</v>
      </c>
      <c r="I144" s="13">
        <v>0</v>
      </c>
      <c r="J144" s="13">
        <v>0</v>
      </c>
      <c r="K144" s="15">
        <f t="shared" si="7"/>
        <v>78407</v>
      </c>
      <c r="L144" s="15">
        <f t="shared" si="8"/>
        <v>78379</v>
      </c>
      <c r="M144" s="15">
        <f t="shared" si="9"/>
        <v>156786</v>
      </c>
      <c r="O144" s="13"/>
      <c r="P144" s="13"/>
    </row>
    <row r="145" spans="1:16" ht="13.15" customHeight="1" x14ac:dyDescent="0.2">
      <c r="A145" s="11" t="str">
        <f t="shared" si="6"/>
        <v>ALBURY1999</v>
      </c>
      <c r="B145" s="92" t="s">
        <v>4</v>
      </c>
      <c r="C145" s="85">
        <v>1999</v>
      </c>
      <c r="D145" s="12">
        <v>25</v>
      </c>
      <c r="E145" s="15">
        <v>78589</v>
      </c>
      <c r="F145" s="15">
        <v>78993</v>
      </c>
      <c r="G145" s="15">
        <v>157582</v>
      </c>
      <c r="H145" s="87">
        <v>0</v>
      </c>
      <c r="I145" s="87">
        <v>0</v>
      </c>
      <c r="J145" s="15">
        <v>0</v>
      </c>
      <c r="K145" s="15">
        <f t="shared" si="7"/>
        <v>78589</v>
      </c>
      <c r="L145" s="15">
        <f t="shared" si="8"/>
        <v>78993</v>
      </c>
      <c r="M145" s="15">
        <f t="shared" si="9"/>
        <v>157582</v>
      </c>
      <c r="O145" s="13"/>
      <c r="P145" s="13"/>
    </row>
    <row r="146" spans="1:16" ht="13.15" customHeight="1" x14ac:dyDescent="0.2">
      <c r="A146" s="11" t="str">
        <f t="shared" si="6"/>
        <v>ALBURY2000</v>
      </c>
      <c r="B146" s="3" t="s">
        <v>4</v>
      </c>
      <c r="C146" s="12">
        <v>2000</v>
      </c>
      <c r="D146" s="12">
        <v>24</v>
      </c>
      <c r="E146" s="13">
        <v>83572</v>
      </c>
      <c r="F146" s="13">
        <v>83623</v>
      </c>
      <c r="G146" s="13">
        <v>167195</v>
      </c>
      <c r="H146" s="13">
        <v>0</v>
      </c>
      <c r="I146" s="13">
        <v>0</v>
      </c>
      <c r="J146" s="13">
        <v>0</v>
      </c>
      <c r="K146" s="15">
        <f t="shared" si="7"/>
        <v>83572</v>
      </c>
      <c r="L146" s="15">
        <f t="shared" si="8"/>
        <v>83623</v>
      </c>
      <c r="M146" s="15">
        <f t="shared" si="9"/>
        <v>167195</v>
      </c>
      <c r="O146" s="13"/>
      <c r="P146" s="13"/>
    </row>
    <row r="147" spans="1:16" ht="13.15" customHeight="1" x14ac:dyDescent="0.2">
      <c r="A147" s="11" t="str">
        <f t="shared" si="6"/>
        <v>ALBURY2001</v>
      </c>
      <c r="B147" s="92" t="s">
        <v>4</v>
      </c>
      <c r="C147" s="85">
        <v>2001</v>
      </c>
      <c r="D147" s="86">
        <v>24</v>
      </c>
      <c r="E147" s="15">
        <v>72600</v>
      </c>
      <c r="F147" s="15">
        <v>71884</v>
      </c>
      <c r="G147" s="15">
        <v>144484</v>
      </c>
      <c r="H147" s="87">
        <v>0</v>
      </c>
      <c r="I147" s="87">
        <v>0</v>
      </c>
      <c r="J147" s="15">
        <v>0</v>
      </c>
      <c r="K147" s="15">
        <f t="shared" si="7"/>
        <v>72600</v>
      </c>
      <c r="L147" s="15">
        <f t="shared" si="8"/>
        <v>71884</v>
      </c>
      <c r="M147" s="15">
        <f t="shared" si="9"/>
        <v>144484</v>
      </c>
      <c r="O147" s="13"/>
      <c r="P147" s="13"/>
    </row>
    <row r="148" spans="1:16" ht="13.15" customHeight="1" x14ac:dyDescent="0.2">
      <c r="A148" s="11" t="str">
        <f t="shared" si="6"/>
        <v>ALBURY2002</v>
      </c>
      <c r="B148" s="92" t="s">
        <v>4</v>
      </c>
      <c r="C148" s="85">
        <v>2002</v>
      </c>
      <c r="D148" s="86">
        <v>25</v>
      </c>
      <c r="E148" s="15">
        <v>62926</v>
      </c>
      <c r="F148" s="15">
        <v>62043</v>
      </c>
      <c r="G148" s="15">
        <v>124969</v>
      </c>
      <c r="H148" s="87">
        <v>0</v>
      </c>
      <c r="I148" s="87">
        <v>0</v>
      </c>
      <c r="J148" s="15">
        <v>0</v>
      </c>
      <c r="K148" s="15">
        <f t="shared" si="7"/>
        <v>62926</v>
      </c>
      <c r="L148" s="15">
        <f t="shared" si="8"/>
        <v>62043</v>
      </c>
      <c r="M148" s="15">
        <f t="shared" si="9"/>
        <v>124969</v>
      </c>
      <c r="O148" s="13"/>
      <c r="P148" s="13"/>
    </row>
    <row r="149" spans="1:16" ht="13.15" customHeight="1" x14ac:dyDescent="0.2">
      <c r="A149" s="11" t="str">
        <f t="shared" si="6"/>
        <v>ALBURY2003</v>
      </c>
      <c r="B149" s="90" t="s">
        <v>4</v>
      </c>
      <c r="C149" s="85">
        <v>2003</v>
      </c>
      <c r="D149" s="86">
        <v>24</v>
      </c>
      <c r="E149" s="15">
        <v>70889</v>
      </c>
      <c r="F149" s="15">
        <v>70981</v>
      </c>
      <c r="G149" s="15">
        <v>141870</v>
      </c>
      <c r="H149" s="15">
        <v>0</v>
      </c>
      <c r="I149" s="15">
        <v>0</v>
      </c>
      <c r="J149" s="15">
        <v>0</v>
      </c>
      <c r="K149" s="15">
        <f t="shared" si="7"/>
        <v>70889</v>
      </c>
      <c r="L149" s="15">
        <f t="shared" si="8"/>
        <v>70981</v>
      </c>
      <c r="M149" s="15">
        <f t="shared" si="9"/>
        <v>141870</v>
      </c>
      <c r="O149" s="13"/>
      <c r="P149" s="13"/>
    </row>
    <row r="150" spans="1:16" ht="13.15" customHeight="1" x14ac:dyDescent="0.2">
      <c r="A150" s="11" t="str">
        <f t="shared" si="6"/>
        <v>ALBURY2004</v>
      </c>
      <c r="B150" s="90" t="s">
        <v>4</v>
      </c>
      <c r="C150" s="85">
        <v>2004</v>
      </c>
      <c r="D150" s="86">
        <v>24</v>
      </c>
      <c r="E150" s="15">
        <v>88308</v>
      </c>
      <c r="F150" s="15">
        <v>88592</v>
      </c>
      <c r="G150" s="15">
        <v>176900</v>
      </c>
      <c r="H150" s="15">
        <v>0</v>
      </c>
      <c r="I150" s="15">
        <v>0</v>
      </c>
      <c r="J150" s="15">
        <v>0</v>
      </c>
      <c r="K150" s="15">
        <f t="shared" si="7"/>
        <v>88308</v>
      </c>
      <c r="L150" s="15">
        <f t="shared" si="8"/>
        <v>88592</v>
      </c>
      <c r="M150" s="15">
        <f t="shared" si="9"/>
        <v>176900</v>
      </c>
      <c r="O150" s="13"/>
      <c r="P150" s="13"/>
    </row>
    <row r="151" spans="1:16" ht="13.15" customHeight="1" x14ac:dyDescent="0.2">
      <c r="A151" s="11" t="str">
        <f t="shared" si="6"/>
        <v>ALBURY2005</v>
      </c>
      <c r="B151" s="3" t="s">
        <v>4</v>
      </c>
      <c r="C151" s="12">
        <v>2005</v>
      </c>
      <c r="D151" s="86">
        <v>26</v>
      </c>
      <c r="E151" s="13">
        <v>95424</v>
      </c>
      <c r="F151" s="13">
        <v>95348</v>
      </c>
      <c r="G151" s="13">
        <v>190772</v>
      </c>
      <c r="H151" s="13">
        <v>0</v>
      </c>
      <c r="I151" s="13">
        <v>0</v>
      </c>
      <c r="J151" s="13">
        <v>0</v>
      </c>
      <c r="K151" s="15">
        <f t="shared" si="7"/>
        <v>95424</v>
      </c>
      <c r="L151" s="15">
        <f t="shared" si="8"/>
        <v>95348</v>
      </c>
      <c r="M151" s="15">
        <f t="shared" si="9"/>
        <v>190772</v>
      </c>
      <c r="O151" s="13"/>
      <c r="P151" s="13"/>
    </row>
    <row r="152" spans="1:16" ht="13.15" customHeight="1" x14ac:dyDescent="0.2">
      <c r="A152" s="11" t="str">
        <f t="shared" si="6"/>
        <v>ALBURY2006</v>
      </c>
      <c r="B152" s="3" t="s">
        <v>4</v>
      </c>
      <c r="C152" s="12">
        <v>2006</v>
      </c>
      <c r="D152" s="12">
        <v>25</v>
      </c>
      <c r="E152" s="13">
        <v>102111</v>
      </c>
      <c r="F152" s="13">
        <v>102355</v>
      </c>
      <c r="G152" s="13">
        <v>204466</v>
      </c>
      <c r="H152" s="13">
        <v>0</v>
      </c>
      <c r="I152" s="13">
        <v>0</v>
      </c>
      <c r="J152" s="13">
        <v>0</v>
      </c>
      <c r="K152" s="15">
        <f t="shared" si="7"/>
        <v>102111</v>
      </c>
      <c r="L152" s="15">
        <f t="shared" si="8"/>
        <v>102355</v>
      </c>
      <c r="M152" s="15">
        <f t="shared" si="9"/>
        <v>204466</v>
      </c>
      <c r="O152" s="13"/>
      <c r="P152" s="13"/>
    </row>
    <row r="153" spans="1:16" ht="13.15" customHeight="1" x14ac:dyDescent="0.2">
      <c r="A153" s="11" t="str">
        <f t="shared" si="6"/>
        <v>ALBURY2007</v>
      </c>
      <c r="B153" s="92" t="s">
        <v>4</v>
      </c>
      <c r="C153" s="85">
        <v>2007</v>
      </c>
      <c r="D153" s="86">
        <v>26</v>
      </c>
      <c r="E153" s="15">
        <v>109138</v>
      </c>
      <c r="F153" s="15">
        <v>110874</v>
      </c>
      <c r="G153" s="15">
        <v>220012</v>
      </c>
      <c r="H153" s="87">
        <v>0</v>
      </c>
      <c r="I153" s="87">
        <v>0</v>
      </c>
      <c r="J153" s="15">
        <v>0</v>
      </c>
      <c r="K153" s="15">
        <f t="shared" si="7"/>
        <v>109138</v>
      </c>
      <c r="L153" s="15">
        <f t="shared" si="8"/>
        <v>110874</v>
      </c>
      <c r="M153" s="15">
        <f t="shared" si="9"/>
        <v>220012</v>
      </c>
      <c r="O153" s="13"/>
      <c r="P153" s="13"/>
    </row>
    <row r="154" spans="1:16" ht="13.15" customHeight="1" x14ac:dyDescent="0.2">
      <c r="A154" s="11" t="str">
        <f t="shared" si="6"/>
        <v>ALBURY2008</v>
      </c>
      <c r="B154" s="90" t="s">
        <v>4</v>
      </c>
      <c r="C154" s="85">
        <v>2008</v>
      </c>
      <c r="D154" s="86">
        <v>24</v>
      </c>
      <c r="E154" s="15">
        <v>140183</v>
      </c>
      <c r="F154" s="15">
        <v>138131</v>
      </c>
      <c r="G154" s="15">
        <v>278314</v>
      </c>
      <c r="H154" s="15">
        <v>0</v>
      </c>
      <c r="I154" s="15">
        <v>0</v>
      </c>
      <c r="J154" s="15">
        <v>0</v>
      </c>
      <c r="K154" s="15">
        <f t="shared" si="7"/>
        <v>140183</v>
      </c>
      <c r="L154" s="15">
        <f t="shared" si="8"/>
        <v>138131</v>
      </c>
      <c r="M154" s="15">
        <f t="shared" si="9"/>
        <v>278314</v>
      </c>
      <c r="O154" s="13"/>
      <c r="P154" s="13"/>
    </row>
    <row r="155" spans="1:16" ht="13.15" customHeight="1" x14ac:dyDescent="0.2">
      <c r="A155" s="11" t="str">
        <f t="shared" si="6"/>
        <v>ALBURY2009</v>
      </c>
      <c r="B155" s="90" t="s">
        <v>4</v>
      </c>
      <c r="C155" s="85">
        <v>2009</v>
      </c>
      <c r="D155" s="86">
        <v>24</v>
      </c>
      <c r="E155" s="15">
        <v>141601</v>
      </c>
      <c r="F155" s="15">
        <v>140600</v>
      </c>
      <c r="G155" s="15">
        <v>282201</v>
      </c>
      <c r="H155" s="15">
        <v>0</v>
      </c>
      <c r="I155" s="15">
        <v>0</v>
      </c>
      <c r="J155" s="15">
        <v>0</v>
      </c>
      <c r="K155" s="15">
        <f t="shared" si="7"/>
        <v>141601</v>
      </c>
      <c r="L155" s="15">
        <f t="shared" si="8"/>
        <v>140600</v>
      </c>
      <c r="M155" s="15">
        <f t="shared" si="9"/>
        <v>282201</v>
      </c>
      <c r="O155" s="13"/>
      <c r="P155" s="13"/>
    </row>
    <row r="156" spans="1:16" ht="13.15" customHeight="1" x14ac:dyDescent="0.2">
      <c r="A156" s="11" t="str">
        <f t="shared" si="6"/>
        <v>ALBURY2010</v>
      </c>
      <c r="B156" s="90" t="s">
        <v>4</v>
      </c>
      <c r="C156" s="85">
        <v>2010</v>
      </c>
      <c r="D156" s="86">
        <v>24</v>
      </c>
      <c r="E156" s="15">
        <v>146339</v>
      </c>
      <c r="F156" s="15">
        <v>145460</v>
      </c>
      <c r="G156" s="15">
        <v>291799</v>
      </c>
      <c r="H156" s="15">
        <v>0</v>
      </c>
      <c r="I156" s="15">
        <v>0</v>
      </c>
      <c r="J156" s="15">
        <v>0</v>
      </c>
      <c r="K156" s="15">
        <f t="shared" si="7"/>
        <v>146339</v>
      </c>
      <c r="L156" s="15">
        <f t="shared" si="8"/>
        <v>145460</v>
      </c>
      <c r="M156" s="15">
        <f t="shared" si="9"/>
        <v>291799</v>
      </c>
      <c r="O156" s="13"/>
      <c r="P156" s="13"/>
    </row>
    <row r="157" spans="1:16" ht="13.15" customHeight="1" x14ac:dyDescent="0.2">
      <c r="A157" s="11" t="str">
        <f t="shared" si="6"/>
        <v>ALBURY2011</v>
      </c>
      <c r="B157" s="90" t="s">
        <v>4</v>
      </c>
      <c r="C157" s="85">
        <v>2011</v>
      </c>
      <c r="D157" s="86">
        <v>26</v>
      </c>
      <c r="E157" s="15">
        <v>140033</v>
      </c>
      <c r="F157" s="15">
        <v>140438</v>
      </c>
      <c r="G157" s="15">
        <v>280471</v>
      </c>
      <c r="H157" s="15">
        <v>0</v>
      </c>
      <c r="I157" s="15">
        <v>0</v>
      </c>
      <c r="J157" s="15">
        <v>0</v>
      </c>
      <c r="K157" s="15">
        <f t="shared" si="7"/>
        <v>140033</v>
      </c>
      <c r="L157" s="15">
        <f t="shared" si="8"/>
        <v>140438</v>
      </c>
      <c r="M157" s="15">
        <f t="shared" si="9"/>
        <v>280471</v>
      </c>
      <c r="O157" s="13"/>
      <c r="P157" s="13"/>
    </row>
    <row r="158" spans="1:16" ht="13.15" customHeight="1" x14ac:dyDescent="0.2">
      <c r="A158" s="11" t="str">
        <f t="shared" si="6"/>
        <v>ALBURY2012</v>
      </c>
      <c r="B158" s="3" t="s">
        <v>4</v>
      </c>
      <c r="C158" s="12">
        <v>2012</v>
      </c>
      <c r="D158" s="12">
        <v>29</v>
      </c>
      <c r="E158" s="13">
        <v>137996</v>
      </c>
      <c r="F158" s="13">
        <v>138766</v>
      </c>
      <c r="G158" s="13">
        <v>276762</v>
      </c>
      <c r="H158" s="13">
        <v>0</v>
      </c>
      <c r="I158" s="13">
        <v>0</v>
      </c>
      <c r="J158" s="13">
        <v>0</v>
      </c>
      <c r="K158" s="15">
        <f t="shared" si="7"/>
        <v>137996</v>
      </c>
      <c r="L158" s="15">
        <f t="shared" si="8"/>
        <v>138766</v>
      </c>
      <c r="M158" s="15">
        <f t="shared" si="9"/>
        <v>276762</v>
      </c>
      <c r="O158" s="13"/>
      <c r="P158" s="13"/>
    </row>
    <row r="159" spans="1:16" ht="13.15" customHeight="1" x14ac:dyDescent="0.2">
      <c r="A159" s="11" t="str">
        <f t="shared" si="6"/>
        <v>ALBURY2013</v>
      </c>
      <c r="B159" s="92" t="s">
        <v>4</v>
      </c>
      <c r="C159" s="85">
        <v>2013</v>
      </c>
      <c r="D159" s="86">
        <v>27</v>
      </c>
      <c r="E159" s="15">
        <v>129103</v>
      </c>
      <c r="F159" s="15">
        <v>130343</v>
      </c>
      <c r="G159" s="15">
        <v>259446</v>
      </c>
      <c r="H159" s="87">
        <v>0</v>
      </c>
      <c r="I159" s="87">
        <v>0</v>
      </c>
      <c r="J159" s="15">
        <v>0</v>
      </c>
      <c r="K159" s="15">
        <f t="shared" si="7"/>
        <v>129103</v>
      </c>
      <c r="L159" s="15">
        <f t="shared" si="8"/>
        <v>130343</v>
      </c>
      <c r="M159" s="15">
        <f t="shared" si="9"/>
        <v>259446</v>
      </c>
      <c r="O159" s="13"/>
      <c r="P159" s="13"/>
    </row>
    <row r="160" spans="1:16" ht="13.15" customHeight="1" x14ac:dyDescent="0.2">
      <c r="A160" s="11" t="str">
        <f t="shared" si="6"/>
        <v>ALBURY2014</v>
      </c>
      <c r="B160" s="3" t="s">
        <v>4</v>
      </c>
      <c r="C160" s="12">
        <v>2014</v>
      </c>
      <c r="D160" s="12">
        <v>29</v>
      </c>
      <c r="E160" s="13">
        <v>123256</v>
      </c>
      <c r="F160" s="13">
        <v>124551</v>
      </c>
      <c r="G160" s="13">
        <v>247807</v>
      </c>
      <c r="H160" s="13">
        <v>0</v>
      </c>
      <c r="I160" s="13">
        <v>0</v>
      </c>
      <c r="J160" s="13">
        <v>0</v>
      </c>
      <c r="K160" s="15">
        <f t="shared" si="7"/>
        <v>123256</v>
      </c>
      <c r="L160" s="15">
        <f t="shared" si="8"/>
        <v>124551</v>
      </c>
      <c r="M160" s="15">
        <f t="shared" si="9"/>
        <v>247807</v>
      </c>
      <c r="O160" s="13"/>
      <c r="P160" s="13"/>
    </row>
    <row r="161" spans="1:16" ht="13.15" customHeight="1" x14ac:dyDescent="0.2">
      <c r="A161" s="11" t="str">
        <f t="shared" si="6"/>
        <v>ALBURY2015</v>
      </c>
      <c r="B161" s="92" t="s">
        <v>4</v>
      </c>
      <c r="C161" s="85">
        <v>2015</v>
      </c>
      <c r="D161" s="86">
        <v>28</v>
      </c>
      <c r="E161" s="15">
        <v>119487</v>
      </c>
      <c r="F161" s="15">
        <v>119967</v>
      </c>
      <c r="G161" s="15">
        <v>239454</v>
      </c>
      <c r="H161" s="15">
        <v>0</v>
      </c>
      <c r="I161" s="15">
        <v>0</v>
      </c>
      <c r="J161" s="15">
        <v>0</v>
      </c>
      <c r="K161" s="15">
        <f t="shared" si="7"/>
        <v>119487</v>
      </c>
      <c r="L161" s="15">
        <f t="shared" si="8"/>
        <v>119967</v>
      </c>
      <c r="M161" s="15">
        <f t="shared" si="9"/>
        <v>239454</v>
      </c>
      <c r="O161" s="13"/>
      <c r="P161" s="13"/>
    </row>
    <row r="162" spans="1:16" ht="13.15" customHeight="1" x14ac:dyDescent="0.2">
      <c r="A162" s="11" t="str">
        <f t="shared" si="6"/>
        <v>ALBURY2016</v>
      </c>
      <c r="B162" s="3" t="s">
        <v>4</v>
      </c>
      <c r="C162" s="12">
        <v>2016</v>
      </c>
      <c r="D162" s="12">
        <v>28</v>
      </c>
      <c r="E162" s="13">
        <v>125564</v>
      </c>
      <c r="F162" s="13">
        <v>125790</v>
      </c>
      <c r="G162" s="13">
        <v>251354</v>
      </c>
      <c r="H162" s="13">
        <v>0</v>
      </c>
      <c r="I162" s="13">
        <v>0</v>
      </c>
      <c r="J162" s="13">
        <v>0</v>
      </c>
      <c r="K162" s="15">
        <f t="shared" si="7"/>
        <v>125564</v>
      </c>
      <c r="L162" s="15">
        <f t="shared" si="8"/>
        <v>125790</v>
      </c>
      <c r="M162" s="15">
        <f t="shared" si="9"/>
        <v>251354</v>
      </c>
      <c r="O162" s="13"/>
      <c r="P162" s="13"/>
    </row>
    <row r="163" spans="1:16" ht="13.15" customHeight="1" x14ac:dyDescent="0.2">
      <c r="A163" s="11" t="str">
        <f t="shared" si="6"/>
        <v>ALBURY2017</v>
      </c>
      <c r="B163" s="92" t="s">
        <v>4</v>
      </c>
      <c r="C163" s="85">
        <v>2017</v>
      </c>
      <c r="D163" s="86">
        <v>28</v>
      </c>
      <c r="E163" s="15">
        <v>132538</v>
      </c>
      <c r="F163" s="15">
        <v>133054</v>
      </c>
      <c r="G163" s="15">
        <v>265592</v>
      </c>
      <c r="H163" s="87">
        <v>0</v>
      </c>
      <c r="I163" s="87">
        <v>0</v>
      </c>
      <c r="J163" s="15">
        <v>0</v>
      </c>
      <c r="K163" s="15">
        <f t="shared" si="7"/>
        <v>132538</v>
      </c>
      <c r="L163" s="15">
        <f t="shared" si="8"/>
        <v>133054</v>
      </c>
      <c r="M163" s="15">
        <f t="shared" si="9"/>
        <v>265592</v>
      </c>
      <c r="O163" s="13"/>
      <c r="P163" s="13"/>
    </row>
    <row r="164" spans="1:16" ht="13.15" customHeight="1" x14ac:dyDescent="0.2">
      <c r="A164" s="11" t="str">
        <f t="shared" si="6"/>
        <v>ALBURY2018</v>
      </c>
      <c r="B164" s="3" t="s">
        <v>4</v>
      </c>
      <c r="C164" s="12">
        <v>2018</v>
      </c>
      <c r="D164" s="12">
        <v>28</v>
      </c>
      <c r="E164" s="13">
        <v>128157</v>
      </c>
      <c r="F164" s="13">
        <v>129177</v>
      </c>
      <c r="G164" s="13">
        <v>257334</v>
      </c>
      <c r="H164" s="13">
        <v>0</v>
      </c>
      <c r="I164" s="13">
        <v>0</v>
      </c>
      <c r="J164" s="13">
        <v>0</v>
      </c>
      <c r="K164" s="15">
        <f t="shared" si="7"/>
        <v>128157</v>
      </c>
      <c r="L164" s="15">
        <f t="shared" si="8"/>
        <v>129177</v>
      </c>
      <c r="M164" s="15">
        <f t="shared" si="9"/>
        <v>257334</v>
      </c>
      <c r="O164" s="13"/>
      <c r="P164" s="13"/>
    </row>
    <row r="165" spans="1:16" ht="13.15" customHeight="1" x14ac:dyDescent="0.2">
      <c r="A165" s="11" t="str">
        <f t="shared" si="6"/>
        <v>ALBURY2019</v>
      </c>
      <c r="B165" s="3" t="s">
        <v>4</v>
      </c>
      <c r="C165" s="12">
        <v>2019</v>
      </c>
      <c r="D165" s="12">
        <v>28</v>
      </c>
      <c r="E165" s="13">
        <v>125760</v>
      </c>
      <c r="F165" s="13">
        <v>126741</v>
      </c>
      <c r="G165" s="13">
        <v>252501</v>
      </c>
      <c r="H165" s="13">
        <v>0</v>
      </c>
      <c r="I165" s="13">
        <v>0</v>
      </c>
      <c r="J165" s="13">
        <v>0</v>
      </c>
      <c r="K165" s="15">
        <f t="shared" si="7"/>
        <v>125760</v>
      </c>
      <c r="L165" s="15">
        <f t="shared" si="8"/>
        <v>126741</v>
      </c>
      <c r="M165" s="15">
        <f t="shared" si="9"/>
        <v>252501</v>
      </c>
      <c r="O165" s="13"/>
      <c r="P165" s="13"/>
    </row>
    <row r="166" spans="1:16" ht="13.15" customHeight="1" x14ac:dyDescent="0.2">
      <c r="A166" s="11" t="str">
        <f t="shared" si="6"/>
        <v>ALBURY2020</v>
      </c>
      <c r="B166" s="3" t="s">
        <v>4</v>
      </c>
      <c r="C166" s="12">
        <v>2020</v>
      </c>
      <c r="D166" s="12">
        <v>34</v>
      </c>
      <c r="E166" s="13">
        <v>31696</v>
      </c>
      <c r="F166" s="13">
        <v>32106</v>
      </c>
      <c r="G166" s="13">
        <v>63802</v>
      </c>
      <c r="H166" s="13">
        <v>0</v>
      </c>
      <c r="I166" s="13">
        <v>0</v>
      </c>
      <c r="J166" s="13">
        <v>0</v>
      </c>
      <c r="K166" s="15">
        <f t="shared" si="7"/>
        <v>31696</v>
      </c>
      <c r="L166" s="15">
        <f t="shared" si="8"/>
        <v>32106</v>
      </c>
      <c r="M166" s="15">
        <f t="shared" si="9"/>
        <v>63802</v>
      </c>
      <c r="O166" s="13"/>
      <c r="P166" s="13"/>
    </row>
    <row r="167" spans="1:16" ht="13.15" customHeight="1" x14ac:dyDescent="0.2">
      <c r="A167" s="11" t="str">
        <f t="shared" si="6"/>
        <v>ALBURY2021</v>
      </c>
      <c r="B167" s="3" t="s">
        <v>4</v>
      </c>
      <c r="C167" s="12">
        <v>2021</v>
      </c>
      <c r="D167" s="12">
        <v>39</v>
      </c>
      <c r="E167" s="13">
        <v>36748</v>
      </c>
      <c r="F167" s="13">
        <v>37355</v>
      </c>
      <c r="G167" s="13">
        <v>74103</v>
      </c>
      <c r="H167" s="13">
        <v>0</v>
      </c>
      <c r="I167" s="13">
        <v>0</v>
      </c>
      <c r="J167" s="13">
        <v>0</v>
      </c>
      <c r="K167" s="15">
        <f t="shared" si="7"/>
        <v>36748</v>
      </c>
      <c r="L167" s="15">
        <f t="shared" si="8"/>
        <v>37355</v>
      </c>
      <c r="M167" s="15">
        <f t="shared" si="9"/>
        <v>74103</v>
      </c>
      <c r="O167" s="13"/>
      <c r="P167" s="13"/>
    </row>
    <row r="168" spans="1:16" ht="13.15" customHeight="1" x14ac:dyDescent="0.2">
      <c r="A168" s="11" t="str">
        <f t="shared" si="6"/>
        <v>ALBURY2022</v>
      </c>
      <c r="B168" s="3" t="s">
        <v>4</v>
      </c>
      <c r="C168" s="12">
        <v>2022</v>
      </c>
      <c r="D168" s="12">
        <v>29</v>
      </c>
      <c r="E168" s="13">
        <v>103553</v>
      </c>
      <c r="F168" s="13">
        <v>104400</v>
      </c>
      <c r="G168" s="13">
        <v>207953</v>
      </c>
      <c r="H168" s="13">
        <v>0</v>
      </c>
      <c r="I168" s="13">
        <v>0</v>
      </c>
      <c r="J168" s="13">
        <v>0</v>
      </c>
      <c r="K168" s="15">
        <f t="shared" si="7"/>
        <v>103553</v>
      </c>
      <c r="L168" s="15">
        <f t="shared" si="8"/>
        <v>104400</v>
      </c>
      <c r="M168" s="15">
        <f t="shared" si="9"/>
        <v>207953</v>
      </c>
      <c r="O168" s="13"/>
      <c r="P168" s="13"/>
    </row>
    <row r="169" spans="1:16" ht="13.15" customHeight="1" x14ac:dyDescent="0.2">
      <c r="A169" s="11" t="str">
        <f t="shared" ref="A169:A232" si="10">CONCATENATE(B169,C169)</f>
        <v>ALBURY2023</v>
      </c>
      <c r="B169" s="92" t="s">
        <v>4</v>
      </c>
      <c r="C169" s="85">
        <v>2023</v>
      </c>
      <c r="D169" s="86">
        <v>28</v>
      </c>
      <c r="E169" s="15">
        <v>129788</v>
      </c>
      <c r="F169" s="15">
        <v>128865</v>
      </c>
      <c r="G169" s="15">
        <v>258653</v>
      </c>
      <c r="H169" s="87">
        <v>0</v>
      </c>
      <c r="I169" s="87">
        <v>0</v>
      </c>
      <c r="J169" s="15">
        <v>0</v>
      </c>
      <c r="K169" s="15">
        <f t="shared" si="7"/>
        <v>129788</v>
      </c>
      <c r="L169" s="15">
        <f t="shared" si="8"/>
        <v>128865</v>
      </c>
      <c r="M169" s="15">
        <f t="shared" si="9"/>
        <v>258653</v>
      </c>
      <c r="O169" s="13"/>
      <c r="P169" s="13"/>
    </row>
    <row r="170" spans="1:16" ht="13.15" customHeight="1" x14ac:dyDescent="0.2">
      <c r="A170" s="11" t="str">
        <f t="shared" si="10"/>
        <v>ALBURY2024</v>
      </c>
      <c r="B170" s="92" t="s">
        <v>4</v>
      </c>
      <c r="C170" s="85">
        <v>2024</v>
      </c>
      <c r="D170" s="86">
        <v>28</v>
      </c>
      <c r="E170" s="15">
        <v>127102</v>
      </c>
      <c r="F170" s="15">
        <v>125948</v>
      </c>
      <c r="G170" s="15">
        <v>253050</v>
      </c>
      <c r="H170" s="87">
        <v>0</v>
      </c>
      <c r="I170" s="87">
        <v>0</v>
      </c>
      <c r="J170" s="15">
        <v>0</v>
      </c>
      <c r="K170" s="15">
        <f t="shared" si="7"/>
        <v>127102</v>
      </c>
      <c r="L170" s="15">
        <f t="shared" si="8"/>
        <v>125948</v>
      </c>
      <c r="M170" s="15">
        <f t="shared" si="9"/>
        <v>253050</v>
      </c>
      <c r="O170" s="13"/>
      <c r="P170" s="13"/>
    </row>
    <row r="171" spans="1:16" ht="13.15" customHeight="1" x14ac:dyDescent="0.2">
      <c r="A171" s="11" t="str">
        <f t="shared" si="10"/>
        <v>ALBURY2025</v>
      </c>
      <c r="B171" s="3" t="s">
        <v>4</v>
      </c>
      <c r="C171" s="12">
        <v>2025</v>
      </c>
      <c r="D171" s="12">
        <v>30</v>
      </c>
      <c r="E171" s="13">
        <v>112017</v>
      </c>
      <c r="F171" s="13">
        <v>111341</v>
      </c>
      <c r="G171" s="13">
        <v>223358</v>
      </c>
      <c r="H171" s="13">
        <v>0</v>
      </c>
      <c r="I171" s="13">
        <v>0</v>
      </c>
      <c r="J171" s="13">
        <v>0</v>
      </c>
      <c r="K171" s="15">
        <f t="shared" si="7"/>
        <v>112017</v>
      </c>
      <c r="L171" s="15">
        <f t="shared" si="8"/>
        <v>111341</v>
      </c>
      <c r="M171" s="15">
        <f t="shared" si="9"/>
        <v>223358</v>
      </c>
      <c r="O171" s="13"/>
      <c r="P171" s="13"/>
    </row>
    <row r="172" spans="1:16" ht="13.15" customHeight="1" x14ac:dyDescent="0.2">
      <c r="A172" s="11" t="str">
        <f t="shared" si="10"/>
        <v>ALICE SPRINGS1985</v>
      </c>
      <c r="B172" s="92" t="s">
        <v>5</v>
      </c>
      <c r="C172" s="85">
        <v>1985</v>
      </c>
      <c r="D172" s="86">
        <v>12</v>
      </c>
      <c r="E172" s="15">
        <v>246496</v>
      </c>
      <c r="F172" s="15">
        <v>247102</v>
      </c>
      <c r="G172" s="15">
        <v>493598</v>
      </c>
      <c r="H172" s="15">
        <v>0</v>
      </c>
      <c r="I172" s="15">
        <v>0</v>
      </c>
      <c r="J172" s="15">
        <v>0</v>
      </c>
      <c r="K172" s="15">
        <f t="shared" si="7"/>
        <v>246496</v>
      </c>
      <c r="L172" s="15">
        <f t="shared" si="8"/>
        <v>247102</v>
      </c>
      <c r="M172" s="15">
        <f t="shared" si="9"/>
        <v>493598</v>
      </c>
      <c r="O172" s="13"/>
      <c r="P172" s="13"/>
    </row>
    <row r="173" spans="1:16" ht="13.15" customHeight="1" x14ac:dyDescent="0.2">
      <c r="A173" s="11" t="str">
        <f t="shared" si="10"/>
        <v>ALICE SPRINGS1986</v>
      </c>
      <c r="B173" s="88" t="s">
        <v>5</v>
      </c>
      <c r="C173" s="16">
        <v>1986</v>
      </c>
      <c r="D173" s="86">
        <v>10</v>
      </c>
      <c r="E173" s="89">
        <v>300054</v>
      </c>
      <c r="F173" s="89">
        <v>298834</v>
      </c>
      <c r="G173" s="89">
        <v>598888</v>
      </c>
      <c r="H173" s="89">
        <v>0</v>
      </c>
      <c r="I173" s="89">
        <v>0</v>
      </c>
      <c r="J173" s="89">
        <v>0</v>
      </c>
      <c r="K173" s="15">
        <f t="shared" si="7"/>
        <v>300054</v>
      </c>
      <c r="L173" s="15">
        <f t="shared" si="8"/>
        <v>298834</v>
      </c>
      <c r="M173" s="15">
        <f t="shared" si="9"/>
        <v>598888</v>
      </c>
      <c r="O173" s="13"/>
      <c r="P173" s="13"/>
    </row>
    <row r="174" spans="1:16" ht="13.15" customHeight="1" x14ac:dyDescent="0.2">
      <c r="A174" s="11" t="str">
        <f t="shared" si="10"/>
        <v>ALICE SPRINGS1987</v>
      </c>
      <c r="B174" s="3" t="s">
        <v>5</v>
      </c>
      <c r="C174" s="12">
        <v>1987</v>
      </c>
      <c r="D174" s="12">
        <v>10</v>
      </c>
      <c r="E174" s="13">
        <v>342412</v>
      </c>
      <c r="F174" s="13">
        <v>346651</v>
      </c>
      <c r="G174" s="13">
        <v>689063</v>
      </c>
      <c r="H174" s="13">
        <v>0</v>
      </c>
      <c r="I174" s="13">
        <v>0</v>
      </c>
      <c r="J174" s="13">
        <v>0</v>
      </c>
      <c r="K174" s="15">
        <f t="shared" si="7"/>
        <v>342412</v>
      </c>
      <c r="L174" s="15">
        <f t="shared" si="8"/>
        <v>346651</v>
      </c>
      <c r="M174" s="15">
        <f t="shared" si="9"/>
        <v>689063</v>
      </c>
      <c r="O174" s="13"/>
      <c r="P174" s="13"/>
    </row>
    <row r="175" spans="1:16" ht="13.15" customHeight="1" x14ac:dyDescent="0.2">
      <c r="A175" s="11" t="str">
        <f t="shared" si="10"/>
        <v>ALICE SPRINGS1988</v>
      </c>
      <c r="B175" s="92" t="s">
        <v>5</v>
      </c>
      <c r="C175" s="85">
        <v>1988</v>
      </c>
      <c r="D175" s="86">
        <v>10</v>
      </c>
      <c r="E175" s="15">
        <v>364014</v>
      </c>
      <c r="F175" s="15">
        <v>366656</v>
      </c>
      <c r="G175" s="15">
        <v>730670</v>
      </c>
      <c r="H175" s="87">
        <v>0</v>
      </c>
      <c r="I175" s="87">
        <v>0</v>
      </c>
      <c r="J175" s="15">
        <v>0</v>
      </c>
      <c r="K175" s="15">
        <f t="shared" si="7"/>
        <v>364014</v>
      </c>
      <c r="L175" s="15">
        <f t="shared" si="8"/>
        <v>366656</v>
      </c>
      <c r="M175" s="15">
        <f t="shared" si="9"/>
        <v>730670</v>
      </c>
      <c r="O175" s="13"/>
      <c r="P175" s="13"/>
    </row>
    <row r="176" spans="1:16" ht="13.15" customHeight="1" x14ac:dyDescent="0.2">
      <c r="A176" s="11" t="str">
        <f t="shared" si="10"/>
        <v>ALICE SPRINGS1989</v>
      </c>
      <c r="B176" s="3" t="s">
        <v>5</v>
      </c>
      <c r="C176" s="12">
        <v>1989</v>
      </c>
      <c r="D176" s="12">
        <v>10</v>
      </c>
      <c r="E176" s="13">
        <v>249855</v>
      </c>
      <c r="F176" s="13">
        <v>251325</v>
      </c>
      <c r="G176" s="13">
        <v>501180</v>
      </c>
      <c r="H176" s="13">
        <v>0</v>
      </c>
      <c r="I176" s="13">
        <v>0</v>
      </c>
      <c r="J176" s="13">
        <v>0</v>
      </c>
      <c r="K176" s="15">
        <f t="shared" si="7"/>
        <v>249855</v>
      </c>
      <c r="L176" s="15">
        <f t="shared" si="8"/>
        <v>251325</v>
      </c>
      <c r="M176" s="15">
        <f t="shared" si="9"/>
        <v>501180</v>
      </c>
      <c r="O176" s="13"/>
      <c r="P176" s="13"/>
    </row>
    <row r="177" spans="1:16" ht="13.15" customHeight="1" x14ac:dyDescent="0.2">
      <c r="A177" s="11" t="str">
        <f t="shared" si="10"/>
        <v>ALICE SPRINGS1990</v>
      </c>
      <c r="B177" s="90" t="s">
        <v>5</v>
      </c>
      <c r="C177" s="85">
        <v>1990</v>
      </c>
      <c r="D177" s="86">
        <v>9</v>
      </c>
      <c r="E177" s="15">
        <v>328047</v>
      </c>
      <c r="F177" s="15">
        <v>330009</v>
      </c>
      <c r="G177" s="15">
        <v>658056</v>
      </c>
      <c r="H177" s="15">
        <v>0</v>
      </c>
      <c r="I177" s="15">
        <v>0</v>
      </c>
      <c r="J177" s="15">
        <v>0</v>
      </c>
      <c r="K177" s="15">
        <f t="shared" ref="K177:K240" si="11">E177+H177</f>
        <v>328047</v>
      </c>
      <c r="L177" s="15">
        <f t="shared" ref="L177:L240" si="12">F177+I177</f>
        <v>330009</v>
      </c>
      <c r="M177" s="15">
        <f t="shared" ref="M177:M240" si="13">G177+J177</f>
        <v>658056</v>
      </c>
      <c r="O177" s="13"/>
      <c r="P177" s="13"/>
    </row>
    <row r="178" spans="1:16" ht="13.15" customHeight="1" x14ac:dyDescent="0.2">
      <c r="A178" s="11" t="str">
        <f t="shared" si="10"/>
        <v>ALICE SPRINGS1991</v>
      </c>
      <c r="B178" s="3" t="s">
        <v>5</v>
      </c>
      <c r="C178" s="12">
        <v>1991</v>
      </c>
      <c r="D178" s="12">
        <v>9</v>
      </c>
      <c r="E178" s="13">
        <v>355306</v>
      </c>
      <c r="F178" s="13">
        <v>357022</v>
      </c>
      <c r="G178" s="13">
        <v>712328</v>
      </c>
      <c r="H178" s="13">
        <v>0</v>
      </c>
      <c r="I178" s="13">
        <v>0</v>
      </c>
      <c r="J178" s="13">
        <v>0</v>
      </c>
      <c r="K178" s="15">
        <f t="shared" si="11"/>
        <v>355306</v>
      </c>
      <c r="L178" s="15">
        <f t="shared" si="12"/>
        <v>357022</v>
      </c>
      <c r="M178" s="15">
        <f t="shared" si="13"/>
        <v>712328</v>
      </c>
      <c r="O178" s="13"/>
      <c r="P178" s="13"/>
    </row>
    <row r="179" spans="1:16" ht="13.15" customHeight="1" x14ac:dyDescent="0.2">
      <c r="A179" s="11" t="str">
        <f t="shared" si="10"/>
        <v>ALICE SPRINGS1992</v>
      </c>
      <c r="B179" s="3" t="s">
        <v>5</v>
      </c>
      <c r="C179" s="12">
        <v>1992</v>
      </c>
      <c r="D179" s="12">
        <v>9</v>
      </c>
      <c r="E179" s="13">
        <v>368621</v>
      </c>
      <c r="F179" s="13">
        <v>371848</v>
      </c>
      <c r="G179" s="13">
        <v>740469</v>
      </c>
      <c r="H179" s="13">
        <v>0</v>
      </c>
      <c r="I179" s="13">
        <v>0</v>
      </c>
      <c r="J179" s="13">
        <v>0</v>
      </c>
      <c r="K179" s="15">
        <f t="shared" si="11"/>
        <v>368621</v>
      </c>
      <c r="L179" s="15">
        <f t="shared" si="12"/>
        <v>371848</v>
      </c>
      <c r="M179" s="15">
        <f t="shared" si="13"/>
        <v>740469</v>
      </c>
      <c r="O179" s="13"/>
      <c r="P179" s="13"/>
    </row>
    <row r="180" spans="1:16" ht="13.15" customHeight="1" x14ac:dyDescent="0.2">
      <c r="A180" s="11" t="str">
        <f t="shared" si="10"/>
        <v>ALICE SPRINGS1993</v>
      </c>
      <c r="B180" s="3" t="s">
        <v>5</v>
      </c>
      <c r="C180" s="12">
        <v>1993</v>
      </c>
      <c r="D180" s="12">
        <v>9</v>
      </c>
      <c r="E180" s="13">
        <v>424882</v>
      </c>
      <c r="F180" s="13">
        <v>430264</v>
      </c>
      <c r="G180" s="13">
        <v>855146</v>
      </c>
      <c r="H180" s="13">
        <v>0</v>
      </c>
      <c r="I180" s="13">
        <v>0</v>
      </c>
      <c r="J180" s="13">
        <v>0</v>
      </c>
      <c r="K180" s="15">
        <f t="shared" si="11"/>
        <v>424882</v>
      </c>
      <c r="L180" s="15">
        <f t="shared" si="12"/>
        <v>430264</v>
      </c>
      <c r="M180" s="15">
        <f t="shared" si="13"/>
        <v>855146</v>
      </c>
      <c r="O180" s="13"/>
      <c r="P180" s="13"/>
    </row>
    <row r="181" spans="1:16" ht="13.15" customHeight="1" x14ac:dyDescent="0.2">
      <c r="A181" s="11" t="str">
        <f t="shared" si="10"/>
        <v>ALICE SPRINGS1994</v>
      </c>
      <c r="B181" s="90" t="s">
        <v>5</v>
      </c>
      <c r="C181" s="85">
        <v>1994</v>
      </c>
      <c r="D181" s="86">
        <v>9</v>
      </c>
      <c r="E181" s="15">
        <v>461370</v>
      </c>
      <c r="F181" s="15">
        <v>471679</v>
      </c>
      <c r="G181" s="15">
        <v>933049</v>
      </c>
      <c r="H181" s="15">
        <v>0</v>
      </c>
      <c r="I181" s="15">
        <v>0</v>
      </c>
      <c r="J181" s="15">
        <v>0</v>
      </c>
      <c r="K181" s="15">
        <f t="shared" si="11"/>
        <v>461370</v>
      </c>
      <c r="L181" s="15">
        <f t="shared" si="12"/>
        <v>471679</v>
      </c>
      <c r="M181" s="15">
        <f t="shared" si="13"/>
        <v>933049</v>
      </c>
      <c r="O181" s="13"/>
      <c r="P181" s="13"/>
    </row>
    <row r="182" spans="1:16" ht="13.15" customHeight="1" x14ac:dyDescent="0.2">
      <c r="A182" s="11" t="str">
        <f t="shared" si="10"/>
        <v>ALICE SPRINGS1995</v>
      </c>
      <c r="B182" s="3" t="s">
        <v>5</v>
      </c>
      <c r="C182" s="12">
        <v>1995</v>
      </c>
      <c r="D182" s="12">
        <v>9</v>
      </c>
      <c r="E182" s="13">
        <v>447523</v>
      </c>
      <c r="F182" s="13">
        <v>461249</v>
      </c>
      <c r="G182" s="13">
        <v>908772</v>
      </c>
      <c r="H182" s="13">
        <v>0</v>
      </c>
      <c r="I182" s="13">
        <v>0</v>
      </c>
      <c r="J182" s="13">
        <v>0</v>
      </c>
      <c r="K182" s="15">
        <f t="shared" si="11"/>
        <v>447523</v>
      </c>
      <c r="L182" s="15">
        <f t="shared" si="12"/>
        <v>461249</v>
      </c>
      <c r="M182" s="15">
        <f t="shared" si="13"/>
        <v>908772</v>
      </c>
      <c r="O182" s="13"/>
      <c r="P182" s="13"/>
    </row>
    <row r="183" spans="1:16" ht="13.15" customHeight="1" x14ac:dyDescent="0.2">
      <c r="A183" s="11" t="str">
        <f t="shared" si="10"/>
        <v>ALICE SPRINGS1996</v>
      </c>
      <c r="B183" s="3" t="s">
        <v>5</v>
      </c>
      <c r="C183" s="12">
        <v>1996</v>
      </c>
      <c r="D183" s="12">
        <v>11</v>
      </c>
      <c r="E183" s="13">
        <v>407053</v>
      </c>
      <c r="F183" s="13">
        <v>416644</v>
      </c>
      <c r="G183" s="13">
        <v>823697</v>
      </c>
      <c r="H183" s="13">
        <v>0</v>
      </c>
      <c r="I183" s="13">
        <v>0</v>
      </c>
      <c r="J183" s="13">
        <v>0</v>
      </c>
      <c r="K183" s="15">
        <f t="shared" si="11"/>
        <v>407053</v>
      </c>
      <c r="L183" s="15">
        <f t="shared" si="12"/>
        <v>416644</v>
      </c>
      <c r="M183" s="15">
        <f t="shared" si="13"/>
        <v>823697</v>
      </c>
      <c r="O183" s="13"/>
      <c r="P183" s="13"/>
    </row>
    <row r="184" spans="1:16" ht="13.15" customHeight="1" x14ac:dyDescent="0.2">
      <c r="A184" s="11" t="str">
        <f t="shared" si="10"/>
        <v>ALICE SPRINGS1997</v>
      </c>
      <c r="B184" s="3" t="s">
        <v>5</v>
      </c>
      <c r="C184" s="12">
        <v>1997</v>
      </c>
      <c r="D184" s="12">
        <v>11</v>
      </c>
      <c r="E184" s="13">
        <v>387807</v>
      </c>
      <c r="F184" s="13">
        <v>394722</v>
      </c>
      <c r="G184" s="13">
        <v>782529</v>
      </c>
      <c r="H184" s="13">
        <v>0</v>
      </c>
      <c r="I184" s="13">
        <v>0</v>
      </c>
      <c r="J184" s="13">
        <v>0</v>
      </c>
      <c r="K184" s="15">
        <f t="shared" si="11"/>
        <v>387807</v>
      </c>
      <c r="L184" s="15">
        <f t="shared" si="12"/>
        <v>394722</v>
      </c>
      <c r="M184" s="15">
        <f t="shared" si="13"/>
        <v>782529</v>
      </c>
      <c r="O184" s="13"/>
      <c r="P184" s="13"/>
    </row>
    <row r="185" spans="1:16" ht="13.15" customHeight="1" x14ac:dyDescent="0.2">
      <c r="A185" s="11" t="str">
        <f t="shared" si="10"/>
        <v>ALICE SPRINGS1998</v>
      </c>
      <c r="B185" s="92" t="s">
        <v>5</v>
      </c>
      <c r="C185" s="85">
        <v>1998</v>
      </c>
      <c r="D185" s="86">
        <v>11</v>
      </c>
      <c r="E185" s="15">
        <v>393923</v>
      </c>
      <c r="F185" s="15">
        <v>402098</v>
      </c>
      <c r="G185" s="15">
        <v>796021</v>
      </c>
      <c r="H185" s="87">
        <v>0</v>
      </c>
      <c r="I185" s="87">
        <v>0</v>
      </c>
      <c r="J185" s="15">
        <v>0</v>
      </c>
      <c r="K185" s="15">
        <f t="shared" si="11"/>
        <v>393923</v>
      </c>
      <c r="L185" s="15">
        <f t="shared" si="12"/>
        <v>402098</v>
      </c>
      <c r="M185" s="15">
        <f t="shared" si="13"/>
        <v>796021</v>
      </c>
      <c r="O185" s="13"/>
      <c r="P185" s="13"/>
    </row>
    <row r="186" spans="1:16" ht="13.15" customHeight="1" x14ac:dyDescent="0.2">
      <c r="A186" s="11" t="str">
        <f t="shared" si="10"/>
        <v>ALICE SPRINGS1999</v>
      </c>
      <c r="B186" s="3" t="s">
        <v>5</v>
      </c>
      <c r="C186" s="12">
        <v>1999</v>
      </c>
      <c r="D186" s="12">
        <v>11</v>
      </c>
      <c r="E186" s="13">
        <v>390960</v>
      </c>
      <c r="F186" s="13">
        <v>399665</v>
      </c>
      <c r="G186" s="13">
        <v>790625</v>
      </c>
      <c r="H186" s="13">
        <v>0</v>
      </c>
      <c r="I186" s="13">
        <v>0</v>
      </c>
      <c r="J186" s="13">
        <v>0</v>
      </c>
      <c r="K186" s="15">
        <f t="shared" si="11"/>
        <v>390960</v>
      </c>
      <c r="L186" s="15">
        <f t="shared" si="12"/>
        <v>399665</v>
      </c>
      <c r="M186" s="15">
        <f t="shared" si="13"/>
        <v>790625</v>
      </c>
      <c r="O186" s="13"/>
      <c r="P186" s="13"/>
    </row>
    <row r="187" spans="1:16" ht="13.15" customHeight="1" x14ac:dyDescent="0.2">
      <c r="A187" s="11" t="str">
        <f t="shared" si="10"/>
        <v>ALICE SPRINGS2000</v>
      </c>
      <c r="B187" s="3" t="s">
        <v>5</v>
      </c>
      <c r="C187" s="12">
        <v>2000</v>
      </c>
      <c r="D187" s="12">
        <v>11</v>
      </c>
      <c r="E187" s="13">
        <v>375679</v>
      </c>
      <c r="F187" s="13">
        <v>383595</v>
      </c>
      <c r="G187" s="13">
        <v>759274</v>
      </c>
      <c r="H187" s="13">
        <v>0</v>
      </c>
      <c r="I187" s="13">
        <v>0</v>
      </c>
      <c r="J187" s="13">
        <v>0</v>
      </c>
      <c r="K187" s="15">
        <f t="shared" si="11"/>
        <v>375679</v>
      </c>
      <c r="L187" s="15">
        <f t="shared" si="12"/>
        <v>383595</v>
      </c>
      <c r="M187" s="15">
        <f t="shared" si="13"/>
        <v>759274</v>
      </c>
      <c r="O187" s="13"/>
      <c r="P187" s="13"/>
    </row>
    <row r="188" spans="1:16" ht="13.15" customHeight="1" x14ac:dyDescent="0.2">
      <c r="A188" s="11" t="str">
        <f t="shared" si="10"/>
        <v>ALICE SPRINGS2001</v>
      </c>
      <c r="B188" s="3" t="s">
        <v>5</v>
      </c>
      <c r="C188" s="12">
        <v>2001</v>
      </c>
      <c r="D188" s="12">
        <v>12</v>
      </c>
      <c r="E188" s="13">
        <v>314744</v>
      </c>
      <c r="F188" s="13">
        <v>320971</v>
      </c>
      <c r="G188" s="13">
        <v>635715</v>
      </c>
      <c r="H188" s="13">
        <v>0</v>
      </c>
      <c r="I188" s="13">
        <v>0</v>
      </c>
      <c r="J188" s="13">
        <v>0</v>
      </c>
      <c r="K188" s="15">
        <f t="shared" si="11"/>
        <v>314744</v>
      </c>
      <c r="L188" s="15">
        <f t="shared" si="12"/>
        <v>320971</v>
      </c>
      <c r="M188" s="15">
        <f t="shared" si="13"/>
        <v>635715</v>
      </c>
      <c r="O188" s="13"/>
      <c r="P188" s="13"/>
    </row>
    <row r="189" spans="1:16" s="6" customFormat="1" ht="13.15" customHeight="1" x14ac:dyDescent="0.2">
      <c r="A189" s="11" t="str">
        <f t="shared" si="10"/>
        <v>ALICE SPRINGS2002</v>
      </c>
      <c r="B189" s="3" t="s">
        <v>5</v>
      </c>
      <c r="C189" s="12">
        <v>2002</v>
      </c>
      <c r="D189" s="12">
        <v>13</v>
      </c>
      <c r="E189" s="13">
        <v>274176</v>
      </c>
      <c r="F189" s="13">
        <v>280058</v>
      </c>
      <c r="G189" s="13">
        <v>554234</v>
      </c>
      <c r="H189" s="13">
        <v>0</v>
      </c>
      <c r="I189" s="13">
        <v>0</v>
      </c>
      <c r="J189" s="13">
        <v>0</v>
      </c>
      <c r="K189" s="15">
        <f t="shared" si="11"/>
        <v>274176</v>
      </c>
      <c r="L189" s="15">
        <f t="shared" si="12"/>
        <v>280058</v>
      </c>
      <c r="M189" s="15">
        <f t="shared" si="13"/>
        <v>554234</v>
      </c>
      <c r="O189" s="13"/>
      <c r="P189" s="13"/>
    </row>
    <row r="190" spans="1:16" ht="13.15" customHeight="1" x14ac:dyDescent="0.2">
      <c r="A190" s="11" t="str">
        <f t="shared" si="10"/>
        <v>ALICE SPRINGS2003</v>
      </c>
      <c r="B190" s="3" t="s">
        <v>5</v>
      </c>
      <c r="C190" s="12">
        <v>2003</v>
      </c>
      <c r="D190" s="12">
        <v>13</v>
      </c>
      <c r="E190" s="13">
        <v>290275</v>
      </c>
      <c r="F190" s="13">
        <v>296142</v>
      </c>
      <c r="G190" s="13">
        <v>586417</v>
      </c>
      <c r="H190" s="13">
        <v>0</v>
      </c>
      <c r="I190" s="13">
        <v>0</v>
      </c>
      <c r="J190" s="13">
        <v>0</v>
      </c>
      <c r="K190" s="15">
        <f t="shared" si="11"/>
        <v>290275</v>
      </c>
      <c r="L190" s="15">
        <f t="shared" si="12"/>
        <v>296142</v>
      </c>
      <c r="M190" s="15">
        <f t="shared" si="13"/>
        <v>586417</v>
      </c>
      <c r="O190" s="13"/>
      <c r="P190" s="13"/>
    </row>
    <row r="191" spans="1:16" ht="13.15" customHeight="1" x14ac:dyDescent="0.2">
      <c r="A191" s="11" t="str">
        <f t="shared" si="10"/>
        <v>ALICE SPRINGS2004</v>
      </c>
      <c r="B191" s="90" t="s">
        <v>5</v>
      </c>
      <c r="C191" s="85">
        <v>2004</v>
      </c>
      <c r="D191" s="86">
        <v>13</v>
      </c>
      <c r="E191" s="15">
        <v>301381</v>
      </c>
      <c r="F191" s="15">
        <v>308527</v>
      </c>
      <c r="G191" s="15">
        <v>609908</v>
      </c>
      <c r="H191" s="15">
        <v>0</v>
      </c>
      <c r="I191" s="15">
        <v>0</v>
      </c>
      <c r="J191" s="15">
        <v>0</v>
      </c>
      <c r="K191" s="15">
        <f t="shared" si="11"/>
        <v>301381</v>
      </c>
      <c r="L191" s="15">
        <f t="shared" si="12"/>
        <v>308527</v>
      </c>
      <c r="M191" s="15">
        <f t="shared" si="13"/>
        <v>609908</v>
      </c>
      <c r="O191" s="13"/>
      <c r="P191" s="13"/>
    </row>
    <row r="192" spans="1:16" ht="13.15" customHeight="1" x14ac:dyDescent="0.2">
      <c r="A192" s="11" t="str">
        <f t="shared" si="10"/>
        <v>ALICE SPRINGS2005</v>
      </c>
      <c r="B192" s="3" t="s">
        <v>5</v>
      </c>
      <c r="C192" s="12">
        <v>2005</v>
      </c>
      <c r="D192" s="12">
        <v>16</v>
      </c>
      <c r="E192" s="13">
        <v>294444</v>
      </c>
      <c r="F192" s="13">
        <v>304636</v>
      </c>
      <c r="G192" s="13">
        <v>599080</v>
      </c>
      <c r="H192" s="13">
        <v>0</v>
      </c>
      <c r="I192" s="13">
        <v>0</v>
      </c>
      <c r="J192" s="13">
        <v>0</v>
      </c>
      <c r="K192" s="15">
        <f t="shared" si="11"/>
        <v>294444</v>
      </c>
      <c r="L192" s="15">
        <f t="shared" si="12"/>
        <v>304636</v>
      </c>
      <c r="M192" s="15">
        <f t="shared" si="13"/>
        <v>599080</v>
      </c>
      <c r="O192" s="13"/>
      <c r="P192" s="13"/>
    </row>
    <row r="193" spans="1:16" ht="13.15" customHeight="1" x14ac:dyDescent="0.2">
      <c r="A193" s="11" t="str">
        <f t="shared" si="10"/>
        <v>ALICE SPRINGS2006</v>
      </c>
      <c r="B193" s="92" t="s">
        <v>5</v>
      </c>
      <c r="C193" s="85">
        <v>2006</v>
      </c>
      <c r="D193" s="86">
        <v>16</v>
      </c>
      <c r="E193" s="15">
        <v>303755</v>
      </c>
      <c r="F193" s="15">
        <v>315134</v>
      </c>
      <c r="G193" s="15">
        <v>618889</v>
      </c>
      <c r="H193" s="87">
        <v>0</v>
      </c>
      <c r="I193" s="87">
        <v>0</v>
      </c>
      <c r="J193" s="15">
        <v>0</v>
      </c>
      <c r="K193" s="15">
        <f t="shared" si="11"/>
        <v>303755</v>
      </c>
      <c r="L193" s="15">
        <f t="shared" si="12"/>
        <v>315134</v>
      </c>
      <c r="M193" s="15">
        <f t="shared" si="13"/>
        <v>618889</v>
      </c>
      <c r="O193" s="13"/>
      <c r="P193" s="13"/>
    </row>
    <row r="194" spans="1:16" ht="13.15" customHeight="1" x14ac:dyDescent="0.2">
      <c r="A194" s="11" t="str">
        <f t="shared" si="10"/>
        <v>ALICE SPRINGS2007</v>
      </c>
      <c r="B194" s="3" t="s">
        <v>5</v>
      </c>
      <c r="C194" s="12">
        <v>2007</v>
      </c>
      <c r="D194" s="12">
        <v>17</v>
      </c>
      <c r="E194" s="13">
        <v>307563</v>
      </c>
      <c r="F194" s="13">
        <v>315962</v>
      </c>
      <c r="G194" s="13">
        <v>623525</v>
      </c>
      <c r="H194" s="13">
        <v>0</v>
      </c>
      <c r="I194" s="13">
        <v>0</v>
      </c>
      <c r="J194" s="13">
        <v>0</v>
      </c>
      <c r="K194" s="15">
        <f t="shared" si="11"/>
        <v>307563</v>
      </c>
      <c r="L194" s="15">
        <f t="shared" si="12"/>
        <v>315962</v>
      </c>
      <c r="M194" s="15">
        <f t="shared" si="13"/>
        <v>623525</v>
      </c>
      <c r="O194" s="13"/>
      <c r="P194" s="13"/>
    </row>
    <row r="195" spans="1:16" ht="13.15" customHeight="1" x14ac:dyDescent="0.2">
      <c r="A195" s="11" t="str">
        <f t="shared" si="10"/>
        <v>ALICE SPRINGS2008</v>
      </c>
      <c r="B195" s="90" t="s">
        <v>5</v>
      </c>
      <c r="C195" s="12">
        <v>2008</v>
      </c>
      <c r="D195" s="12">
        <v>17</v>
      </c>
      <c r="E195" s="91">
        <v>322350</v>
      </c>
      <c r="F195" s="91">
        <v>328530</v>
      </c>
      <c r="G195" s="91">
        <v>650880</v>
      </c>
      <c r="H195" s="97">
        <v>0</v>
      </c>
      <c r="I195" s="97">
        <v>0</v>
      </c>
      <c r="J195" s="91">
        <v>0</v>
      </c>
      <c r="K195" s="15">
        <f t="shared" si="11"/>
        <v>322350</v>
      </c>
      <c r="L195" s="15">
        <f t="shared" si="12"/>
        <v>328530</v>
      </c>
      <c r="M195" s="15">
        <f t="shared" si="13"/>
        <v>650880</v>
      </c>
      <c r="O195" s="13"/>
      <c r="P195" s="13"/>
    </row>
    <row r="196" spans="1:16" ht="13.15" customHeight="1" x14ac:dyDescent="0.2">
      <c r="A196" s="11" t="str">
        <f t="shared" si="10"/>
        <v>ALICE SPRINGS2009</v>
      </c>
      <c r="B196" s="92" t="s">
        <v>5</v>
      </c>
      <c r="C196" s="85">
        <v>2009</v>
      </c>
      <c r="D196" s="17">
        <v>17</v>
      </c>
      <c r="E196" s="15">
        <v>334149</v>
      </c>
      <c r="F196" s="15">
        <v>340752</v>
      </c>
      <c r="G196" s="15">
        <v>674901</v>
      </c>
      <c r="H196" s="87">
        <v>0</v>
      </c>
      <c r="I196" s="87">
        <v>0</v>
      </c>
      <c r="J196" s="15">
        <v>0</v>
      </c>
      <c r="K196" s="15">
        <f t="shared" si="11"/>
        <v>334149</v>
      </c>
      <c r="L196" s="15">
        <f t="shared" si="12"/>
        <v>340752</v>
      </c>
      <c r="M196" s="15">
        <f t="shared" si="13"/>
        <v>674901</v>
      </c>
      <c r="O196" s="13"/>
      <c r="P196" s="13"/>
    </row>
    <row r="197" spans="1:16" ht="13.15" customHeight="1" x14ac:dyDescent="0.2">
      <c r="A197" s="11" t="str">
        <f t="shared" si="10"/>
        <v>ALICE SPRINGS2010</v>
      </c>
      <c r="B197" s="3" t="s">
        <v>5</v>
      </c>
      <c r="C197" s="12">
        <v>2010</v>
      </c>
      <c r="D197" s="12">
        <v>17</v>
      </c>
      <c r="E197" s="13">
        <v>330580</v>
      </c>
      <c r="F197" s="13">
        <v>338264</v>
      </c>
      <c r="G197" s="13">
        <v>668844</v>
      </c>
      <c r="H197" s="13">
        <v>0</v>
      </c>
      <c r="I197" s="13">
        <v>0</v>
      </c>
      <c r="J197" s="13">
        <v>0</v>
      </c>
      <c r="K197" s="15">
        <f t="shared" si="11"/>
        <v>330580</v>
      </c>
      <c r="L197" s="15">
        <f t="shared" si="12"/>
        <v>338264</v>
      </c>
      <c r="M197" s="15">
        <f t="shared" si="13"/>
        <v>668844</v>
      </c>
      <c r="O197" s="13"/>
      <c r="P197" s="13"/>
    </row>
    <row r="198" spans="1:16" ht="13.15" customHeight="1" x14ac:dyDescent="0.2">
      <c r="A198" s="11" t="str">
        <f t="shared" si="10"/>
        <v>ALICE SPRINGS2011</v>
      </c>
      <c r="B198" s="92" t="s">
        <v>5</v>
      </c>
      <c r="C198" s="85">
        <v>2011</v>
      </c>
      <c r="D198" s="86">
        <v>18</v>
      </c>
      <c r="E198" s="15">
        <v>296213</v>
      </c>
      <c r="F198" s="15">
        <v>302536</v>
      </c>
      <c r="G198" s="15">
        <v>598749</v>
      </c>
      <c r="H198" s="87">
        <v>0</v>
      </c>
      <c r="I198" s="87">
        <v>0</v>
      </c>
      <c r="J198" s="15">
        <v>0</v>
      </c>
      <c r="K198" s="15">
        <f t="shared" si="11"/>
        <v>296213</v>
      </c>
      <c r="L198" s="15">
        <f t="shared" si="12"/>
        <v>302536</v>
      </c>
      <c r="M198" s="15">
        <f t="shared" si="13"/>
        <v>598749</v>
      </c>
      <c r="O198" s="13"/>
      <c r="P198" s="13"/>
    </row>
    <row r="199" spans="1:16" ht="13.15" customHeight="1" x14ac:dyDescent="0.2">
      <c r="A199" s="11" t="str">
        <f t="shared" si="10"/>
        <v>ALICE SPRINGS2012</v>
      </c>
      <c r="B199" s="92" t="s">
        <v>5</v>
      </c>
      <c r="C199" s="85">
        <v>2012</v>
      </c>
      <c r="D199" s="86">
        <v>18</v>
      </c>
      <c r="E199" s="15">
        <v>287664</v>
      </c>
      <c r="F199" s="15">
        <v>292088</v>
      </c>
      <c r="G199" s="15">
        <v>579752</v>
      </c>
      <c r="H199" s="87">
        <v>0</v>
      </c>
      <c r="I199" s="87">
        <v>0</v>
      </c>
      <c r="J199" s="15">
        <v>0</v>
      </c>
      <c r="K199" s="15">
        <f t="shared" si="11"/>
        <v>287664</v>
      </c>
      <c r="L199" s="15">
        <f t="shared" si="12"/>
        <v>292088</v>
      </c>
      <c r="M199" s="15">
        <f t="shared" si="13"/>
        <v>579752</v>
      </c>
      <c r="O199" s="13"/>
      <c r="P199" s="13"/>
    </row>
    <row r="200" spans="1:16" ht="13.15" customHeight="1" x14ac:dyDescent="0.2">
      <c r="A200" s="11" t="str">
        <f t="shared" si="10"/>
        <v>ALICE SPRINGS2013</v>
      </c>
      <c r="B200" s="3" t="s">
        <v>5</v>
      </c>
      <c r="C200" s="12">
        <v>2013</v>
      </c>
      <c r="D200" s="12">
        <v>18</v>
      </c>
      <c r="E200" s="13">
        <v>325402</v>
      </c>
      <c r="F200" s="13">
        <v>329843</v>
      </c>
      <c r="G200" s="13">
        <v>655245</v>
      </c>
      <c r="H200" s="13">
        <v>0</v>
      </c>
      <c r="I200" s="13">
        <v>0</v>
      </c>
      <c r="J200" s="13">
        <v>0</v>
      </c>
      <c r="K200" s="15">
        <f t="shared" si="11"/>
        <v>325402</v>
      </c>
      <c r="L200" s="15">
        <f t="shared" si="12"/>
        <v>329843</v>
      </c>
      <c r="M200" s="15">
        <f t="shared" si="13"/>
        <v>655245</v>
      </c>
      <c r="O200" s="13"/>
      <c r="P200" s="13"/>
    </row>
    <row r="201" spans="1:16" ht="13.15" customHeight="1" x14ac:dyDescent="0.2">
      <c r="A201" s="11" t="str">
        <f t="shared" si="10"/>
        <v>ALICE SPRINGS2014</v>
      </c>
      <c r="B201" s="90" t="s">
        <v>5</v>
      </c>
      <c r="C201" s="85">
        <v>2014</v>
      </c>
      <c r="D201" s="86">
        <v>18</v>
      </c>
      <c r="E201" s="15">
        <v>309321</v>
      </c>
      <c r="F201" s="15">
        <v>311748</v>
      </c>
      <c r="G201" s="15">
        <v>621069</v>
      </c>
      <c r="H201" s="15">
        <v>0</v>
      </c>
      <c r="I201" s="15">
        <v>0</v>
      </c>
      <c r="J201" s="15">
        <v>0</v>
      </c>
      <c r="K201" s="15">
        <f t="shared" si="11"/>
        <v>309321</v>
      </c>
      <c r="L201" s="15">
        <f t="shared" si="12"/>
        <v>311748</v>
      </c>
      <c r="M201" s="15">
        <f t="shared" si="13"/>
        <v>621069</v>
      </c>
      <c r="O201" s="13"/>
      <c r="P201" s="13"/>
    </row>
    <row r="202" spans="1:16" ht="13.15" customHeight="1" x14ac:dyDescent="0.2">
      <c r="A202" s="11" t="str">
        <f t="shared" si="10"/>
        <v>ALICE SPRINGS2015</v>
      </c>
      <c r="B202" s="92" t="s">
        <v>5</v>
      </c>
      <c r="C202" s="85">
        <v>2015</v>
      </c>
      <c r="D202" s="86">
        <v>18</v>
      </c>
      <c r="E202" s="15">
        <v>293873</v>
      </c>
      <c r="F202" s="15">
        <v>299637</v>
      </c>
      <c r="G202" s="15">
        <v>593510</v>
      </c>
      <c r="H202" s="87">
        <v>0</v>
      </c>
      <c r="I202" s="87">
        <v>0</v>
      </c>
      <c r="J202" s="15">
        <v>0</v>
      </c>
      <c r="K202" s="15">
        <f t="shared" si="11"/>
        <v>293873</v>
      </c>
      <c r="L202" s="15">
        <f t="shared" si="12"/>
        <v>299637</v>
      </c>
      <c r="M202" s="15">
        <f t="shared" si="13"/>
        <v>593510</v>
      </c>
      <c r="O202" s="13"/>
      <c r="P202" s="13"/>
    </row>
    <row r="203" spans="1:16" ht="13.15" customHeight="1" x14ac:dyDescent="0.2">
      <c r="A203" s="11" t="str">
        <f t="shared" si="10"/>
        <v>ALICE SPRINGS2016</v>
      </c>
      <c r="B203" s="3" t="s">
        <v>5</v>
      </c>
      <c r="C203" s="12">
        <v>2016</v>
      </c>
      <c r="D203" s="12">
        <v>16</v>
      </c>
      <c r="E203" s="13">
        <v>304462</v>
      </c>
      <c r="F203" s="13">
        <v>307712</v>
      </c>
      <c r="G203" s="13">
        <v>612174</v>
      </c>
      <c r="H203" s="13">
        <v>0</v>
      </c>
      <c r="I203" s="13">
        <v>0</v>
      </c>
      <c r="J203" s="13">
        <v>0</v>
      </c>
      <c r="K203" s="15">
        <f t="shared" si="11"/>
        <v>304462</v>
      </c>
      <c r="L203" s="15">
        <f t="shared" si="12"/>
        <v>307712</v>
      </c>
      <c r="M203" s="15">
        <f t="shared" si="13"/>
        <v>612174</v>
      </c>
      <c r="O203" s="13"/>
      <c r="P203" s="13"/>
    </row>
    <row r="204" spans="1:16" ht="13.15" customHeight="1" x14ac:dyDescent="0.2">
      <c r="A204" s="11" t="str">
        <f t="shared" si="10"/>
        <v>ALICE SPRINGS2017</v>
      </c>
      <c r="B204" s="3" t="s">
        <v>5</v>
      </c>
      <c r="C204" s="12">
        <v>2017</v>
      </c>
      <c r="D204" s="12">
        <v>16</v>
      </c>
      <c r="E204" s="13">
        <v>307899</v>
      </c>
      <c r="F204" s="13">
        <v>310595</v>
      </c>
      <c r="G204" s="13">
        <v>618494</v>
      </c>
      <c r="H204" s="13">
        <v>0</v>
      </c>
      <c r="I204" s="13">
        <v>0</v>
      </c>
      <c r="J204" s="13">
        <v>0</v>
      </c>
      <c r="K204" s="15">
        <f t="shared" si="11"/>
        <v>307899</v>
      </c>
      <c r="L204" s="15">
        <f t="shared" si="12"/>
        <v>310595</v>
      </c>
      <c r="M204" s="15">
        <f t="shared" si="13"/>
        <v>618494</v>
      </c>
      <c r="O204" s="13"/>
      <c r="P204" s="13"/>
    </row>
    <row r="205" spans="1:16" ht="13.15" customHeight="1" x14ac:dyDescent="0.2">
      <c r="A205" s="11" t="str">
        <f t="shared" si="10"/>
        <v>ALICE SPRINGS2018</v>
      </c>
      <c r="B205" s="3" t="s">
        <v>5</v>
      </c>
      <c r="C205" s="12">
        <v>2018</v>
      </c>
      <c r="D205" s="12">
        <v>16</v>
      </c>
      <c r="E205" s="13">
        <v>308370</v>
      </c>
      <c r="F205" s="13">
        <v>313042</v>
      </c>
      <c r="G205" s="13">
        <v>621412</v>
      </c>
      <c r="H205" s="13">
        <v>0</v>
      </c>
      <c r="I205" s="13">
        <v>0</v>
      </c>
      <c r="J205" s="13">
        <v>0</v>
      </c>
      <c r="K205" s="15">
        <f t="shared" si="11"/>
        <v>308370</v>
      </c>
      <c r="L205" s="15">
        <f t="shared" si="12"/>
        <v>313042</v>
      </c>
      <c r="M205" s="15">
        <f t="shared" si="13"/>
        <v>621412</v>
      </c>
      <c r="O205" s="13"/>
      <c r="P205" s="13"/>
    </row>
    <row r="206" spans="1:16" ht="13.15" customHeight="1" x14ac:dyDescent="0.2">
      <c r="A206" s="11" t="str">
        <f t="shared" si="10"/>
        <v>ALICE SPRINGS2019</v>
      </c>
      <c r="B206" s="3" t="s">
        <v>5</v>
      </c>
      <c r="C206" s="12">
        <v>2019</v>
      </c>
      <c r="D206" s="12">
        <v>17</v>
      </c>
      <c r="E206" s="13">
        <v>274482</v>
      </c>
      <c r="F206" s="13">
        <v>280062</v>
      </c>
      <c r="G206" s="13">
        <v>554544</v>
      </c>
      <c r="H206" s="13">
        <v>0</v>
      </c>
      <c r="I206" s="13">
        <v>0</v>
      </c>
      <c r="J206" s="13">
        <v>0</v>
      </c>
      <c r="K206" s="15">
        <f t="shared" si="11"/>
        <v>274482</v>
      </c>
      <c r="L206" s="15">
        <f t="shared" si="12"/>
        <v>280062</v>
      </c>
      <c r="M206" s="15">
        <f t="shared" si="13"/>
        <v>554544</v>
      </c>
      <c r="O206" s="13"/>
      <c r="P206" s="13"/>
    </row>
    <row r="207" spans="1:16" ht="13.15" customHeight="1" x14ac:dyDescent="0.2">
      <c r="A207" s="11" t="str">
        <f t="shared" si="10"/>
        <v>ALICE SPRINGS2020</v>
      </c>
      <c r="B207" s="92" t="s">
        <v>5</v>
      </c>
      <c r="C207" s="85">
        <v>2020</v>
      </c>
      <c r="D207" s="86">
        <v>21</v>
      </c>
      <c r="E207" s="15">
        <v>105602</v>
      </c>
      <c r="F207" s="15">
        <v>103631</v>
      </c>
      <c r="G207" s="15">
        <v>209233</v>
      </c>
      <c r="H207" s="87">
        <v>0</v>
      </c>
      <c r="I207" s="87">
        <v>0</v>
      </c>
      <c r="J207" s="15">
        <v>0</v>
      </c>
      <c r="K207" s="15">
        <f t="shared" si="11"/>
        <v>105602</v>
      </c>
      <c r="L207" s="15">
        <f t="shared" si="12"/>
        <v>103631</v>
      </c>
      <c r="M207" s="15">
        <f t="shared" si="13"/>
        <v>209233</v>
      </c>
      <c r="O207" s="13"/>
      <c r="P207" s="13"/>
    </row>
    <row r="208" spans="1:16" ht="13.15" customHeight="1" x14ac:dyDescent="0.2">
      <c r="A208" s="11" t="str">
        <f t="shared" si="10"/>
        <v>ALICE SPRINGS2021</v>
      </c>
      <c r="B208" s="3" t="s">
        <v>5</v>
      </c>
      <c r="C208" s="12">
        <v>2021</v>
      </c>
      <c r="D208" s="12">
        <v>24</v>
      </c>
      <c r="E208" s="13">
        <v>128474</v>
      </c>
      <c r="F208" s="13">
        <v>131074</v>
      </c>
      <c r="G208" s="13">
        <v>259548</v>
      </c>
      <c r="H208" s="13">
        <v>0</v>
      </c>
      <c r="I208" s="13">
        <v>0</v>
      </c>
      <c r="J208" s="13">
        <v>0</v>
      </c>
      <c r="K208" s="15">
        <f t="shared" si="11"/>
        <v>128474</v>
      </c>
      <c r="L208" s="15">
        <f t="shared" si="12"/>
        <v>131074</v>
      </c>
      <c r="M208" s="15">
        <f t="shared" si="13"/>
        <v>259548</v>
      </c>
      <c r="O208" s="13"/>
      <c r="P208" s="13"/>
    </row>
    <row r="209" spans="1:16" ht="13.15" customHeight="1" x14ac:dyDescent="0.2">
      <c r="A209" s="11" t="str">
        <f t="shared" si="10"/>
        <v>ALICE SPRINGS2022</v>
      </c>
      <c r="B209" s="90" t="s">
        <v>5</v>
      </c>
      <c r="C209" s="85">
        <v>2022</v>
      </c>
      <c r="D209" s="86">
        <v>23</v>
      </c>
      <c r="E209" s="15">
        <v>172306</v>
      </c>
      <c r="F209" s="15">
        <v>171885</v>
      </c>
      <c r="G209" s="15">
        <v>344191</v>
      </c>
      <c r="H209" s="15">
        <v>0</v>
      </c>
      <c r="I209" s="15">
        <v>0</v>
      </c>
      <c r="J209" s="15">
        <v>0</v>
      </c>
      <c r="K209" s="15">
        <f t="shared" si="11"/>
        <v>172306</v>
      </c>
      <c r="L209" s="15">
        <f t="shared" si="12"/>
        <v>171885</v>
      </c>
      <c r="M209" s="15">
        <f t="shared" si="13"/>
        <v>344191</v>
      </c>
      <c r="O209" s="13"/>
      <c r="P209" s="13"/>
    </row>
    <row r="210" spans="1:16" ht="13.15" customHeight="1" x14ac:dyDescent="0.2">
      <c r="A210" s="11" t="str">
        <f t="shared" si="10"/>
        <v>ALICE SPRINGS2023</v>
      </c>
      <c r="B210" s="92" t="s">
        <v>5</v>
      </c>
      <c r="C210" s="85">
        <v>2023</v>
      </c>
      <c r="D210" s="86">
        <v>25</v>
      </c>
      <c r="E210" s="15">
        <v>178920</v>
      </c>
      <c r="F210" s="15">
        <v>175149</v>
      </c>
      <c r="G210" s="15">
        <v>354069</v>
      </c>
      <c r="H210" s="87">
        <v>0</v>
      </c>
      <c r="I210" s="87">
        <v>0</v>
      </c>
      <c r="J210" s="15">
        <v>0</v>
      </c>
      <c r="K210" s="15">
        <f t="shared" si="11"/>
        <v>178920</v>
      </c>
      <c r="L210" s="15">
        <f t="shared" si="12"/>
        <v>175149</v>
      </c>
      <c r="M210" s="15">
        <f t="shared" si="13"/>
        <v>354069</v>
      </c>
      <c r="O210" s="13"/>
      <c r="P210" s="13"/>
    </row>
    <row r="211" spans="1:16" ht="13.15" customHeight="1" x14ac:dyDescent="0.2">
      <c r="A211" s="11" t="str">
        <f t="shared" si="10"/>
        <v>ALICE SPRINGS2024</v>
      </c>
      <c r="B211" s="3" t="s">
        <v>5</v>
      </c>
      <c r="C211" s="12">
        <v>2024</v>
      </c>
      <c r="D211" s="12">
        <v>24</v>
      </c>
      <c r="E211" s="13">
        <v>186608</v>
      </c>
      <c r="F211" s="13">
        <v>185176</v>
      </c>
      <c r="G211" s="13">
        <v>371784</v>
      </c>
      <c r="H211" s="13">
        <v>0</v>
      </c>
      <c r="I211" s="13">
        <v>0</v>
      </c>
      <c r="J211" s="13">
        <v>0</v>
      </c>
      <c r="K211" s="15">
        <f t="shared" si="11"/>
        <v>186608</v>
      </c>
      <c r="L211" s="15">
        <f t="shared" si="12"/>
        <v>185176</v>
      </c>
      <c r="M211" s="15">
        <f t="shared" si="13"/>
        <v>371784</v>
      </c>
      <c r="O211" s="13"/>
      <c r="P211" s="13"/>
    </row>
    <row r="212" spans="1:16" ht="13.15" customHeight="1" x14ac:dyDescent="0.2">
      <c r="A212" s="11" t="str">
        <f t="shared" si="10"/>
        <v>ALICE SPRINGS2025</v>
      </c>
      <c r="B212" s="90" t="s">
        <v>5</v>
      </c>
      <c r="C212" s="85">
        <v>2025</v>
      </c>
      <c r="D212" s="86">
        <v>25</v>
      </c>
      <c r="E212" s="15">
        <v>179144</v>
      </c>
      <c r="F212" s="15">
        <v>176062</v>
      </c>
      <c r="G212" s="15">
        <v>355206</v>
      </c>
      <c r="H212" s="15">
        <v>0</v>
      </c>
      <c r="I212" s="15">
        <v>0</v>
      </c>
      <c r="J212" s="15">
        <v>0</v>
      </c>
      <c r="K212" s="15">
        <f t="shared" si="11"/>
        <v>179144</v>
      </c>
      <c r="L212" s="15">
        <f t="shared" si="12"/>
        <v>176062</v>
      </c>
      <c r="M212" s="15">
        <f t="shared" si="13"/>
        <v>355206</v>
      </c>
      <c r="O212" s="13"/>
      <c r="P212" s="13"/>
    </row>
    <row r="213" spans="1:16" ht="13.15" customHeight="1" x14ac:dyDescent="0.2">
      <c r="A213" s="11" t="str">
        <f t="shared" si="10"/>
        <v>ARMIDALE1985</v>
      </c>
      <c r="B213" s="3" t="s">
        <v>22</v>
      </c>
      <c r="C213" s="12">
        <v>1985</v>
      </c>
      <c r="D213" s="12">
        <v>35</v>
      </c>
      <c r="E213" s="13">
        <v>36907</v>
      </c>
      <c r="F213" s="13">
        <v>36972</v>
      </c>
      <c r="G213" s="13">
        <v>73879</v>
      </c>
      <c r="H213" s="13">
        <v>0</v>
      </c>
      <c r="I213" s="13">
        <v>0</v>
      </c>
      <c r="J213" s="13">
        <v>0</v>
      </c>
      <c r="K213" s="15">
        <f t="shared" si="11"/>
        <v>36907</v>
      </c>
      <c r="L213" s="15">
        <f t="shared" si="12"/>
        <v>36972</v>
      </c>
      <c r="M213" s="15">
        <f t="shared" si="13"/>
        <v>73879</v>
      </c>
      <c r="O213" s="13"/>
      <c r="P213" s="13"/>
    </row>
    <row r="214" spans="1:16" ht="13.15" customHeight="1" x14ac:dyDescent="0.2">
      <c r="A214" s="11" t="str">
        <f t="shared" si="10"/>
        <v>ARMIDALE1986</v>
      </c>
      <c r="B214" s="3" t="s">
        <v>22</v>
      </c>
      <c r="C214" s="12">
        <v>1986</v>
      </c>
      <c r="D214" s="12">
        <v>32</v>
      </c>
      <c r="E214" s="13">
        <v>41100</v>
      </c>
      <c r="F214" s="13">
        <v>40245</v>
      </c>
      <c r="G214" s="13">
        <v>81345</v>
      </c>
      <c r="H214" s="13">
        <v>0</v>
      </c>
      <c r="I214" s="13">
        <v>0</v>
      </c>
      <c r="J214" s="13">
        <v>0</v>
      </c>
      <c r="K214" s="15">
        <f t="shared" si="11"/>
        <v>41100</v>
      </c>
      <c r="L214" s="15">
        <f t="shared" si="12"/>
        <v>40245</v>
      </c>
      <c r="M214" s="15">
        <f t="shared" si="13"/>
        <v>81345</v>
      </c>
      <c r="O214" s="13"/>
      <c r="P214" s="13"/>
    </row>
    <row r="215" spans="1:16" ht="13.15" customHeight="1" x14ac:dyDescent="0.2">
      <c r="A215" s="11" t="str">
        <f t="shared" si="10"/>
        <v>ARMIDALE1987</v>
      </c>
      <c r="B215" s="92" t="s">
        <v>22</v>
      </c>
      <c r="C215" s="85">
        <v>1987</v>
      </c>
      <c r="D215" s="86">
        <v>28</v>
      </c>
      <c r="E215" s="15">
        <v>44464</v>
      </c>
      <c r="F215" s="15">
        <v>44133</v>
      </c>
      <c r="G215" s="15">
        <v>88597</v>
      </c>
      <c r="H215" s="87">
        <v>0</v>
      </c>
      <c r="I215" s="87">
        <v>0</v>
      </c>
      <c r="J215" s="15">
        <v>0</v>
      </c>
      <c r="K215" s="15">
        <f t="shared" si="11"/>
        <v>44464</v>
      </c>
      <c r="L215" s="15">
        <f t="shared" si="12"/>
        <v>44133</v>
      </c>
      <c r="M215" s="15">
        <f t="shared" si="13"/>
        <v>88597</v>
      </c>
      <c r="O215" s="13"/>
      <c r="P215" s="13"/>
    </row>
    <row r="216" spans="1:16" ht="13.15" customHeight="1" x14ac:dyDescent="0.2">
      <c r="A216" s="11" t="str">
        <f t="shared" si="10"/>
        <v>ARMIDALE1988</v>
      </c>
      <c r="B216" s="3" t="s">
        <v>22</v>
      </c>
      <c r="C216" s="12">
        <v>1988</v>
      </c>
      <c r="D216" s="12">
        <v>32</v>
      </c>
      <c r="E216" s="13">
        <v>39352</v>
      </c>
      <c r="F216" s="13">
        <v>39069</v>
      </c>
      <c r="G216" s="13">
        <v>78421</v>
      </c>
      <c r="H216" s="13">
        <v>0</v>
      </c>
      <c r="I216" s="13">
        <v>0</v>
      </c>
      <c r="J216" s="13">
        <v>0</v>
      </c>
      <c r="K216" s="15">
        <f t="shared" si="11"/>
        <v>39352</v>
      </c>
      <c r="L216" s="15">
        <f t="shared" si="12"/>
        <v>39069</v>
      </c>
      <c r="M216" s="15">
        <f t="shared" si="13"/>
        <v>78421</v>
      </c>
      <c r="O216" s="13"/>
      <c r="P216" s="13"/>
    </row>
    <row r="217" spans="1:16" ht="13.15" customHeight="1" x14ac:dyDescent="0.2">
      <c r="A217" s="11" t="str">
        <f t="shared" si="10"/>
        <v>ARMIDALE1989</v>
      </c>
      <c r="B217" s="3" t="s">
        <v>22</v>
      </c>
      <c r="C217" s="12">
        <v>1989</v>
      </c>
      <c r="D217" s="86" t="s">
        <v>174</v>
      </c>
      <c r="E217" s="13">
        <v>23031</v>
      </c>
      <c r="F217" s="13">
        <v>22499</v>
      </c>
      <c r="G217" s="13">
        <v>45530</v>
      </c>
      <c r="H217" s="13">
        <v>0</v>
      </c>
      <c r="I217" s="13">
        <v>0</v>
      </c>
      <c r="J217" s="13">
        <v>0</v>
      </c>
      <c r="K217" s="15">
        <f t="shared" si="11"/>
        <v>23031</v>
      </c>
      <c r="L217" s="15">
        <f t="shared" si="12"/>
        <v>22499</v>
      </c>
      <c r="M217" s="15">
        <f t="shared" si="13"/>
        <v>45530</v>
      </c>
      <c r="O217" s="13"/>
      <c r="P217" s="13"/>
    </row>
    <row r="218" spans="1:16" ht="13.15" customHeight="1" x14ac:dyDescent="0.2">
      <c r="A218" s="11" t="str">
        <f t="shared" si="10"/>
        <v>ARMIDALE1990</v>
      </c>
      <c r="B218" s="3" t="s">
        <v>22</v>
      </c>
      <c r="C218" s="12">
        <v>1990</v>
      </c>
      <c r="D218" s="12" t="s">
        <v>174</v>
      </c>
      <c r="E218" s="13">
        <v>24836</v>
      </c>
      <c r="F218" s="13">
        <v>24608</v>
      </c>
      <c r="G218" s="13">
        <v>49444</v>
      </c>
      <c r="H218" s="13">
        <v>0</v>
      </c>
      <c r="I218" s="13">
        <v>0</v>
      </c>
      <c r="J218" s="13">
        <v>0</v>
      </c>
      <c r="K218" s="15">
        <f t="shared" si="11"/>
        <v>24836</v>
      </c>
      <c r="L218" s="15">
        <f t="shared" si="12"/>
        <v>24608</v>
      </c>
      <c r="M218" s="15">
        <f t="shared" si="13"/>
        <v>49444</v>
      </c>
      <c r="O218" s="13"/>
      <c r="P218" s="13"/>
    </row>
    <row r="219" spans="1:16" ht="13.15" customHeight="1" x14ac:dyDescent="0.2">
      <c r="A219" s="11" t="str">
        <f t="shared" si="10"/>
        <v>ARMIDALE1991</v>
      </c>
      <c r="B219" s="3" t="s">
        <v>22</v>
      </c>
      <c r="C219" s="12">
        <v>1991</v>
      </c>
      <c r="D219" s="12">
        <v>42</v>
      </c>
      <c r="E219" s="13">
        <v>25140</v>
      </c>
      <c r="F219" s="13">
        <v>24942</v>
      </c>
      <c r="G219" s="13">
        <v>50082</v>
      </c>
      <c r="H219" s="13">
        <v>0</v>
      </c>
      <c r="I219" s="13">
        <v>0</v>
      </c>
      <c r="J219" s="13">
        <v>0</v>
      </c>
      <c r="K219" s="15">
        <f t="shared" si="11"/>
        <v>25140</v>
      </c>
      <c r="L219" s="15">
        <f t="shared" si="12"/>
        <v>24942</v>
      </c>
      <c r="M219" s="15">
        <f t="shared" si="13"/>
        <v>50082</v>
      </c>
      <c r="O219" s="13"/>
      <c r="P219" s="13"/>
    </row>
    <row r="220" spans="1:16" ht="13.15" customHeight="1" x14ac:dyDescent="0.2">
      <c r="A220" s="11" t="str">
        <f t="shared" si="10"/>
        <v>ARMIDALE1992</v>
      </c>
      <c r="B220" s="90" t="s">
        <v>22</v>
      </c>
      <c r="C220" s="85">
        <v>1992</v>
      </c>
      <c r="D220" s="86">
        <v>44</v>
      </c>
      <c r="E220" s="15">
        <v>25985</v>
      </c>
      <c r="F220" s="15">
        <v>25960</v>
      </c>
      <c r="G220" s="15">
        <v>51945</v>
      </c>
      <c r="H220" s="15">
        <v>0</v>
      </c>
      <c r="I220" s="15">
        <v>0</v>
      </c>
      <c r="J220" s="15">
        <v>0</v>
      </c>
      <c r="K220" s="15">
        <f t="shared" si="11"/>
        <v>25985</v>
      </c>
      <c r="L220" s="15">
        <f t="shared" si="12"/>
        <v>25960</v>
      </c>
      <c r="M220" s="15">
        <f t="shared" si="13"/>
        <v>51945</v>
      </c>
      <c r="O220" s="13"/>
      <c r="P220" s="13"/>
    </row>
    <row r="221" spans="1:16" ht="13.15" customHeight="1" x14ac:dyDescent="0.2">
      <c r="A221" s="11" t="str">
        <f t="shared" si="10"/>
        <v>ARMIDALE1993</v>
      </c>
      <c r="B221" s="3" t="s">
        <v>22</v>
      </c>
      <c r="C221" s="12">
        <v>1993</v>
      </c>
      <c r="D221" s="12">
        <v>42</v>
      </c>
      <c r="E221" s="13">
        <v>29336</v>
      </c>
      <c r="F221" s="13">
        <v>29190</v>
      </c>
      <c r="G221" s="13">
        <v>58526</v>
      </c>
      <c r="H221" s="13">
        <v>0</v>
      </c>
      <c r="I221" s="13">
        <v>0</v>
      </c>
      <c r="J221" s="13">
        <v>0</v>
      </c>
      <c r="K221" s="15">
        <f t="shared" si="11"/>
        <v>29336</v>
      </c>
      <c r="L221" s="15">
        <f t="shared" si="12"/>
        <v>29190</v>
      </c>
      <c r="M221" s="15">
        <f t="shared" si="13"/>
        <v>58526</v>
      </c>
      <c r="O221" s="13"/>
      <c r="P221" s="13"/>
    </row>
    <row r="222" spans="1:16" ht="13.15" customHeight="1" x14ac:dyDescent="0.2">
      <c r="A222" s="11" t="str">
        <f t="shared" si="10"/>
        <v>ARMIDALE1994</v>
      </c>
      <c r="B222" s="90" t="s">
        <v>22</v>
      </c>
      <c r="C222" s="85">
        <v>1994</v>
      </c>
      <c r="D222" s="86">
        <v>43</v>
      </c>
      <c r="E222" s="15">
        <v>32863</v>
      </c>
      <c r="F222" s="15">
        <v>32809</v>
      </c>
      <c r="G222" s="15">
        <v>65672</v>
      </c>
      <c r="H222" s="15">
        <v>0</v>
      </c>
      <c r="I222" s="15">
        <v>0</v>
      </c>
      <c r="J222" s="15">
        <v>0</v>
      </c>
      <c r="K222" s="15">
        <f t="shared" si="11"/>
        <v>32863</v>
      </c>
      <c r="L222" s="15">
        <f t="shared" si="12"/>
        <v>32809</v>
      </c>
      <c r="M222" s="15">
        <f t="shared" si="13"/>
        <v>65672</v>
      </c>
      <c r="O222" s="13"/>
      <c r="P222" s="13"/>
    </row>
    <row r="223" spans="1:16" ht="13.15" customHeight="1" x14ac:dyDescent="0.2">
      <c r="A223" s="11" t="str">
        <f t="shared" si="10"/>
        <v>ARMIDALE1995</v>
      </c>
      <c r="B223" s="3" t="s">
        <v>22</v>
      </c>
      <c r="C223" s="12">
        <v>1995</v>
      </c>
      <c r="D223" s="12">
        <v>43</v>
      </c>
      <c r="E223" s="13">
        <v>33367</v>
      </c>
      <c r="F223" s="13">
        <v>33067</v>
      </c>
      <c r="G223" s="13">
        <v>66434</v>
      </c>
      <c r="H223" s="13">
        <v>0</v>
      </c>
      <c r="I223" s="13">
        <v>0</v>
      </c>
      <c r="J223" s="13">
        <v>0</v>
      </c>
      <c r="K223" s="15">
        <f t="shared" si="11"/>
        <v>33367</v>
      </c>
      <c r="L223" s="15">
        <f t="shared" si="12"/>
        <v>33067</v>
      </c>
      <c r="M223" s="15">
        <f t="shared" si="13"/>
        <v>66434</v>
      </c>
      <c r="O223" s="13"/>
      <c r="P223" s="13"/>
    </row>
    <row r="224" spans="1:16" ht="13.15" customHeight="1" x14ac:dyDescent="0.2">
      <c r="A224" s="11" t="str">
        <f t="shared" si="10"/>
        <v>ARMIDALE1996</v>
      </c>
      <c r="B224" s="3" t="s">
        <v>22</v>
      </c>
      <c r="C224" s="12">
        <v>1996</v>
      </c>
      <c r="D224" s="12">
        <v>43</v>
      </c>
      <c r="E224" s="13">
        <v>32341</v>
      </c>
      <c r="F224" s="13">
        <v>31901</v>
      </c>
      <c r="G224" s="13">
        <v>64242</v>
      </c>
      <c r="H224" s="13">
        <v>0</v>
      </c>
      <c r="I224" s="13">
        <v>0</v>
      </c>
      <c r="J224" s="13">
        <v>0</v>
      </c>
      <c r="K224" s="15">
        <f t="shared" si="11"/>
        <v>32341</v>
      </c>
      <c r="L224" s="15">
        <f t="shared" si="12"/>
        <v>31901</v>
      </c>
      <c r="M224" s="15">
        <f t="shared" si="13"/>
        <v>64242</v>
      </c>
      <c r="O224" s="13"/>
      <c r="P224" s="13"/>
    </row>
    <row r="225" spans="1:16" ht="13.15" customHeight="1" x14ac:dyDescent="0.2">
      <c r="A225" s="11" t="str">
        <f t="shared" si="10"/>
        <v>ARMIDALE1997</v>
      </c>
      <c r="B225" s="92" t="s">
        <v>22</v>
      </c>
      <c r="C225" s="85">
        <v>1997</v>
      </c>
      <c r="D225" s="86">
        <v>44</v>
      </c>
      <c r="E225" s="15">
        <v>32581</v>
      </c>
      <c r="F225" s="15">
        <v>32375</v>
      </c>
      <c r="G225" s="15">
        <v>64956</v>
      </c>
      <c r="H225" s="87">
        <v>0</v>
      </c>
      <c r="I225" s="87">
        <v>0</v>
      </c>
      <c r="J225" s="15">
        <v>0</v>
      </c>
      <c r="K225" s="15">
        <f t="shared" si="11"/>
        <v>32581</v>
      </c>
      <c r="L225" s="15">
        <f t="shared" si="12"/>
        <v>32375</v>
      </c>
      <c r="M225" s="15">
        <f t="shared" si="13"/>
        <v>64956</v>
      </c>
      <c r="O225" s="13"/>
      <c r="P225" s="13"/>
    </row>
    <row r="226" spans="1:16" ht="13.15" customHeight="1" x14ac:dyDescent="0.2">
      <c r="A226" s="11" t="str">
        <f t="shared" si="10"/>
        <v>ARMIDALE1998</v>
      </c>
      <c r="B226" s="90" t="s">
        <v>22</v>
      </c>
      <c r="C226" s="85">
        <v>1998</v>
      </c>
      <c r="D226" s="86">
        <v>43</v>
      </c>
      <c r="E226" s="15">
        <v>34260</v>
      </c>
      <c r="F226" s="15">
        <v>34172</v>
      </c>
      <c r="G226" s="15">
        <v>68432</v>
      </c>
      <c r="H226" s="15">
        <v>0</v>
      </c>
      <c r="I226" s="15">
        <v>0</v>
      </c>
      <c r="J226" s="15">
        <v>0</v>
      </c>
      <c r="K226" s="15">
        <f t="shared" si="11"/>
        <v>34260</v>
      </c>
      <c r="L226" s="15">
        <f t="shared" si="12"/>
        <v>34172</v>
      </c>
      <c r="M226" s="15">
        <f t="shared" si="13"/>
        <v>68432</v>
      </c>
      <c r="O226" s="13"/>
      <c r="P226" s="13"/>
    </row>
    <row r="227" spans="1:16" ht="13.15" customHeight="1" x14ac:dyDescent="0.2">
      <c r="A227" s="11" t="str">
        <f t="shared" si="10"/>
        <v>ARMIDALE1999</v>
      </c>
      <c r="B227" s="90" t="s">
        <v>22</v>
      </c>
      <c r="C227" s="85">
        <v>1999</v>
      </c>
      <c r="D227" s="86">
        <v>44</v>
      </c>
      <c r="E227" s="15">
        <v>32969</v>
      </c>
      <c r="F227" s="15">
        <v>33141</v>
      </c>
      <c r="G227" s="15">
        <v>66110</v>
      </c>
      <c r="H227" s="15">
        <v>0</v>
      </c>
      <c r="I227" s="15">
        <v>0</v>
      </c>
      <c r="J227" s="15">
        <v>0</v>
      </c>
      <c r="K227" s="15">
        <f t="shared" si="11"/>
        <v>32969</v>
      </c>
      <c r="L227" s="15">
        <f t="shared" si="12"/>
        <v>33141</v>
      </c>
      <c r="M227" s="15">
        <f t="shared" si="13"/>
        <v>66110</v>
      </c>
      <c r="O227" s="13"/>
      <c r="P227" s="13"/>
    </row>
    <row r="228" spans="1:16" ht="13.15" customHeight="1" x14ac:dyDescent="0.2">
      <c r="A228" s="11" t="str">
        <f t="shared" si="10"/>
        <v>ARMIDALE2000</v>
      </c>
      <c r="B228" s="3" t="s">
        <v>22</v>
      </c>
      <c r="C228" s="12">
        <v>2000</v>
      </c>
      <c r="D228" s="12">
        <v>42</v>
      </c>
      <c r="E228" s="13">
        <v>37468</v>
      </c>
      <c r="F228" s="13">
        <v>37257</v>
      </c>
      <c r="G228" s="13">
        <v>74725</v>
      </c>
      <c r="H228" s="13">
        <v>0</v>
      </c>
      <c r="I228" s="13">
        <v>0</v>
      </c>
      <c r="J228" s="13">
        <v>0</v>
      </c>
      <c r="K228" s="15">
        <f t="shared" si="11"/>
        <v>37468</v>
      </c>
      <c r="L228" s="15">
        <f t="shared" si="12"/>
        <v>37257</v>
      </c>
      <c r="M228" s="15">
        <f t="shared" si="13"/>
        <v>74725</v>
      </c>
      <c r="O228" s="13"/>
      <c r="P228" s="13"/>
    </row>
    <row r="229" spans="1:16" ht="13.15" customHeight="1" x14ac:dyDescent="0.2">
      <c r="A229" s="11" t="str">
        <f t="shared" si="10"/>
        <v>ARMIDALE2001</v>
      </c>
      <c r="B229" s="92" t="s">
        <v>22</v>
      </c>
      <c r="C229" s="85">
        <v>2001</v>
      </c>
      <c r="D229" s="86">
        <v>41</v>
      </c>
      <c r="E229" s="15">
        <v>34723</v>
      </c>
      <c r="F229" s="15">
        <v>34487</v>
      </c>
      <c r="G229" s="15">
        <v>69210</v>
      </c>
      <c r="H229" s="87">
        <v>0</v>
      </c>
      <c r="I229" s="87">
        <v>0</v>
      </c>
      <c r="J229" s="15">
        <v>0</v>
      </c>
      <c r="K229" s="15">
        <f t="shared" si="11"/>
        <v>34723</v>
      </c>
      <c r="L229" s="15">
        <f t="shared" si="12"/>
        <v>34487</v>
      </c>
      <c r="M229" s="15">
        <f t="shared" si="13"/>
        <v>69210</v>
      </c>
      <c r="O229" s="13"/>
      <c r="P229" s="13"/>
    </row>
    <row r="230" spans="1:16" ht="13.15" customHeight="1" x14ac:dyDescent="0.2">
      <c r="A230" s="11" t="str">
        <f t="shared" si="10"/>
        <v>ARMIDALE2002</v>
      </c>
      <c r="B230" s="90" t="s">
        <v>22</v>
      </c>
      <c r="C230" s="85">
        <v>2002</v>
      </c>
      <c r="D230" s="86">
        <v>42</v>
      </c>
      <c r="E230" s="15">
        <v>29634</v>
      </c>
      <c r="F230" s="15">
        <v>29471</v>
      </c>
      <c r="G230" s="15">
        <v>59105</v>
      </c>
      <c r="H230" s="15">
        <v>0</v>
      </c>
      <c r="I230" s="15">
        <v>0</v>
      </c>
      <c r="J230" s="15">
        <v>0</v>
      </c>
      <c r="K230" s="15">
        <f t="shared" si="11"/>
        <v>29634</v>
      </c>
      <c r="L230" s="15">
        <f t="shared" si="12"/>
        <v>29471</v>
      </c>
      <c r="M230" s="15">
        <f t="shared" si="13"/>
        <v>59105</v>
      </c>
      <c r="O230" s="13"/>
      <c r="P230" s="13"/>
    </row>
    <row r="231" spans="1:16" ht="13.15" customHeight="1" x14ac:dyDescent="0.2">
      <c r="A231" s="11" t="str">
        <f t="shared" si="10"/>
        <v>ARMIDALE2003</v>
      </c>
      <c r="B231" s="3" t="s">
        <v>22</v>
      </c>
      <c r="C231" s="12">
        <v>2003</v>
      </c>
      <c r="D231" s="12">
        <v>45</v>
      </c>
      <c r="E231" s="13">
        <v>30385</v>
      </c>
      <c r="F231" s="13">
        <v>30254</v>
      </c>
      <c r="G231" s="13">
        <v>60639</v>
      </c>
      <c r="H231" s="13">
        <v>0</v>
      </c>
      <c r="I231" s="13">
        <v>0</v>
      </c>
      <c r="J231" s="13">
        <v>0</v>
      </c>
      <c r="K231" s="15">
        <f t="shared" si="11"/>
        <v>30385</v>
      </c>
      <c r="L231" s="15">
        <f t="shared" si="12"/>
        <v>30254</v>
      </c>
      <c r="M231" s="15">
        <f t="shared" si="13"/>
        <v>60639</v>
      </c>
      <c r="O231" s="13"/>
      <c r="P231" s="13"/>
    </row>
    <row r="232" spans="1:16" ht="13.15" customHeight="1" x14ac:dyDescent="0.2">
      <c r="A232" s="11" t="str">
        <f t="shared" si="10"/>
        <v>ARMIDALE2004</v>
      </c>
      <c r="B232" s="3" t="s">
        <v>22</v>
      </c>
      <c r="C232" s="12">
        <v>2004</v>
      </c>
      <c r="D232" s="12">
        <v>42</v>
      </c>
      <c r="E232" s="13">
        <v>36698</v>
      </c>
      <c r="F232" s="13">
        <v>36999</v>
      </c>
      <c r="G232" s="13">
        <v>73697</v>
      </c>
      <c r="H232" s="13">
        <v>0</v>
      </c>
      <c r="I232" s="13">
        <v>0</v>
      </c>
      <c r="J232" s="13">
        <v>0</v>
      </c>
      <c r="K232" s="15">
        <f t="shared" si="11"/>
        <v>36698</v>
      </c>
      <c r="L232" s="15">
        <f t="shared" si="12"/>
        <v>36999</v>
      </c>
      <c r="M232" s="15">
        <f t="shared" si="13"/>
        <v>73697</v>
      </c>
      <c r="O232" s="13"/>
      <c r="P232" s="13"/>
    </row>
    <row r="233" spans="1:16" ht="13.15" customHeight="1" x14ac:dyDescent="0.2">
      <c r="A233" s="11" t="str">
        <f t="shared" ref="A233:A296" si="14">CONCATENATE(B233,C233)</f>
        <v>ARMIDALE2005</v>
      </c>
      <c r="B233" s="92" t="s">
        <v>22</v>
      </c>
      <c r="C233" s="85">
        <v>2005</v>
      </c>
      <c r="D233" s="86">
        <v>38</v>
      </c>
      <c r="E233" s="15">
        <v>48802</v>
      </c>
      <c r="F233" s="15">
        <v>48570</v>
      </c>
      <c r="G233" s="15">
        <v>97372</v>
      </c>
      <c r="H233" s="87">
        <v>0</v>
      </c>
      <c r="I233" s="87">
        <v>0</v>
      </c>
      <c r="J233" s="15">
        <v>0</v>
      </c>
      <c r="K233" s="15">
        <f t="shared" si="11"/>
        <v>48802</v>
      </c>
      <c r="L233" s="15">
        <f t="shared" si="12"/>
        <v>48570</v>
      </c>
      <c r="M233" s="15">
        <f t="shared" si="13"/>
        <v>97372</v>
      </c>
      <c r="O233" s="13"/>
      <c r="P233" s="13"/>
    </row>
    <row r="234" spans="1:16" ht="13.15" customHeight="1" x14ac:dyDescent="0.2">
      <c r="A234" s="11" t="str">
        <f t="shared" si="14"/>
        <v>ARMIDALE2006</v>
      </c>
      <c r="B234" s="92" t="s">
        <v>22</v>
      </c>
      <c r="C234" s="85">
        <v>2006</v>
      </c>
      <c r="D234" s="86">
        <v>42</v>
      </c>
      <c r="E234" s="15">
        <v>47031</v>
      </c>
      <c r="F234" s="15">
        <v>47469</v>
      </c>
      <c r="G234" s="15">
        <v>94500</v>
      </c>
      <c r="H234" s="87">
        <v>0</v>
      </c>
      <c r="I234" s="87">
        <v>0</v>
      </c>
      <c r="J234" s="15">
        <v>0</v>
      </c>
      <c r="K234" s="15">
        <f t="shared" si="11"/>
        <v>47031</v>
      </c>
      <c r="L234" s="15">
        <f t="shared" si="12"/>
        <v>47469</v>
      </c>
      <c r="M234" s="15">
        <f t="shared" si="13"/>
        <v>94500</v>
      </c>
      <c r="O234" s="13"/>
      <c r="P234" s="13"/>
    </row>
    <row r="235" spans="1:16" ht="13.15" customHeight="1" x14ac:dyDescent="0.2">
      <c r="A235" s="11" t="str">
        <f t="shared" si="14"/>
        <v>ARMIDALE2007</v>
      </c>
      <c r="B235" s="92" t="s">
        <v>22</v>
      </c>
      <c r="C235" s="85">
        <v>2007</v>
      </c>
      <c r="D235" s="86">
        <v>45</v>
      </c>
      <c r="E235" s="15">
        <v>44667</v>
      </c>
      <c r="F235" s="15">
        <v>45457</v>
      </c>
      <c r="G235" s="15">
        <v>90124</v>
      </c>
      <c r="H235" s="87">
        <v>0</v>
      </c>
      <c r="I235" s="87">
        <v>0</v>
      </c>
      <c r="J235" s="15">
        <v>0</v>
      </c>
      <c r="K235" s="15">
        <f t="shared" si="11"/>
        <v>44667</v>
      </c>
      <c r="L235" s="15">
        <f t="shared" si="12"/>
        <v>45457</v>
      </c>
      <c r="M235" s="15">
        <f t="shared" si="13"/>
        <v>90124</v>
      </c>
      <c r="O235" s="13"/>
      <c r="P235" s="13"/>
    </row>
    <row r="236" spans="1:16" ht="13.15" customHeight="1" x14ac:dyDescent="0.2">
      <c r="A236" s="11" t="str">
        <f t="shared" si="14"/>
        <v>ARMIDALE2008</v>
      </c>
      <c r="B236" s="92" t="s">
        <v>22</v>
      </c>
      <c r="C236" s="85">
        <v>2008</v>
      </c>
      <c r="D236" s="86">
        <v>45</v>
      </c>
      <c r="E236" s="15">
        <v>47363</v>
      </c>
      <c r="F236" s="15">
        <v>47525</v>
      </c>
      <c r="G236" s="15">
        <v>94888</v>
      </c>
      <c r="H236" s="87">
        <v>0</v>
      </c>
      <c r="I236" s="87">
        <v>0</v>
      </c>
      <c r="J236" s="15">
        <v>0</v>
      </c>
      <c r="K236" s="15">
        <f t="shared" si="11"/>
        <v>47363</v>
      </c>
      <c r="L236" s="15">
        <f t="shared" si="12"/>
        <v>47525</v>
      </c>
      <c r="M236" s="15">
        <f t="shared" si="13"/>
        <v>94888</v>
      </c>
      <c r="O236" s="13"/>
      <c r="P236" s="13"/>
    </row>
    <row r="237" spans="1:16" ht="13.15" customHeight="1" x14ac:dyDescent="0.2">
      <c r="A237" s="11" t="str">
        <f t="shared" si="14"/>
        <v>ARMIDALE2009</v>
      </c>
      <c r="B237" s="3" t="s">
        <v>22</v>
      </c>
      <c r="C237" s="12">
        <v>2009</v>
      </c>
      <c r="D237" s="12">
        <v>43</v>
      </c>
      <c r="E237" s="13">
        <v>49017</v>
      </c>
      <c r="F237" s="13">
        <v>48845</v>
      </c>
      <c r="G237" s="13">
        <v>97862</v>
      </c>
      <c r="H237" s="13">
        <v>0</v>
      </c>
      <c r="I237" s="13">
        <v>0</v>
      </c>
      <c r="J237" s="13">
        <v>0</v>
      </c>
      <c r="K237" s="15">
        <f t="shared" si="11"/>
        <v>49017</v>
      </c>
      <c r="L237" s="15">
        <f t="shared" si="12"/>
        <v>48845</v>
      </c>
      <c r="M237" s="15">
        <f t="shared" si="13"/>
        <v>97862</v>
      </c>
      <c r="O237" s="13"/>
      <c r="P237" s="13"/>
    </row>
    <row r="238" spans="1:16" ht="13.15" customHeight="1" x14ac:dyDescent="0.2">
      <c r="A238" s="11" t="str">
        <f t="shared" si="14"/>
        <v>ARMIDALE2010</v>
      </c>
      <c r="B238" s="3" t="s">
        <v>22</v>
      </c>
      <c r="C238" s="12">
        <v>2010</v>
      </c>
      <c r="D238" s="12">
        <v>43</v>
      </c>
      <c r="E238" s="13">
        <v>52400</v>
      </c>
      <c r="F238" s="13">
        <v>52253</v>
      </c>
      <c r="G238" s="13">
        <v>104653</v>
      </c>
      <c r="H238" s="13">
        <v>0</v>
      </c>
      <c r="I238" s="13">
        <v>0</v>
      </c>
      <c r="J238" s="13">
        <v>0</v>
      </c>
      <c r="K238" s="15">
        <f t="shared" si="11"/>
        <v>52400</v>
      </c>
      <c r="L238" s="15">
        <f t="shared" si="12"/>
        <v>52253</v>
      </c>
      <c r="M238" s="15">
        <f t="shared" si="13"/>
        <v>104653</v>
      </c>
      <c r="O238" s="13"/>
      <c r="P238" s="13"/>
    </row>
    <row r="239" spans="1:16" ht="13.15" customHeight="1" x14ac:dyDescent="0.2">
      <c r="A239" s="11" t="str">
        <f t="shared" si="14"/>
        <v>ARMIDALE2011</v>
      </c>
      <c r="B239" s="3" t="s">
        <v>22</v>
      </c>
      <c r="C239" s="12">
        <v>2011</v>
      </c>
      <c r="D239" s="12">
        <v>43</v>
      </c>
      <c r="E239" s="13">
        <v>52317</v>
      </c>
      <c r="F239" s="13">
        <v>52122</v>
      </c>
      <c r="G239" s="13">
        <v>104439</v>
      </c>
      <c r="H239" s="13">
        <v>0</v>
      </c>
      <c r="I239" s="13">
        <v>0</v>
      </c>
      <c r="J239" s="13">
        <v>0</v>
      </c>
      <c r="K239" s="15">
        <f t="shared" si="11"/>
        <v>52317</v>
      </c>
      <c r="L239" s="15">
        <f t="shared" si="12"/>
        <v>52122</v>
      </c>
      <c r="M239" s="15">
        <f t="shared" si="13"/>
        <v>104439</v>
      </c>
      <c r="O239" s="13"/>
      <c r="P239" s="13"/>
    </row>
    <row r="240" spans="1:16" ht="13.15" customHeight="1" x14ac:dyDescent="0.2">
      <c r="A240" s="11" t="str">
        <f t="shared" si="14"/>
        <v>ARMIDALE2012</v>
      </c>
      <c r="B240" s="92" t="s">
        <v>22</v>
      </c>
      <c r="C240" s="85">
        <v>2012</v>
      </c>
      <c r="D240" s="86">
        <v>45</v>
      </c>
      <c r="E240" s="15">
        <v>53910</v>
      </c>
      <c r="F240" s="15">
        <v>53478</v>
      </c>
      <c r="G240" s="15">
        <v>107388</v>
      </c>
      <c r="H240" s="87">
        <v>0</v>
      </c>
      <c r="I240" s="87">
        <v>0</v>
      </c>
      <c r="J240" s="15">
        <v>0</v>
      </c>
      <c r="K240" s="15">
        <f t="shared" si="11"/>
        <v>53910</v>
      </c>
      <c r="L240" s="15">
        <f t="shared" si="12"/>
        <v>53478</v>
      </c>
      <c r="M240" s="15">
        <f t="shared" si="13"/>
        <v>107388</v>
      </c>
      <c r="O240" s="13"/>
      <c r="P240" s="13"/>
    </row>
    <row r="241" spans="1:16" ht="13.15" customHeight="1" x14ac:dyDescent="0.2">
      <c r="A241" s="11" t="str">
        <f t="shared" si="14"/>
        <v>ARMIDALE2013</v>
      </c>
      <c r="B241" s="3" t="s">
        <v>22</v>
      </c>
      <c r="C241" s="12">
        <v>2013</v>
      </c>
      <c r="D241" s="12">
        <v>46</v>
      </c>
      <c r="E241" s="13">
        <v>53829</v>
      </c>
      <c r="F241" s="13">
        <v>54197</v>
      </c>
      <c r="G241" s="13">
        <v>108026</v>
      </c>
      <c r="H241" s="13">
        <v>0</v>
      </c>
      <c r="I241" s="13">
        <v>0</v>
      </c>
      <c r="J241" s="13">
        <v>0</v>
      </c>
      <c r="K241" s="15">
        <f t="shared" ref="K241:K304" si="15">E241+H241</f>
        <v>53829</v>
      </c>
      <c r="L241" s="15">
        <f t="shared" ref="L241:L304" si="16">F241+I241</f>
        <v>54197</v>
      </c>
      <c r="M241" s="15">
        <f t="shared" ref="M241:M304" si="17">G241+J241</f>
        <v>108026</v>
      </c>
      <c r="O241" s="13"/>
      <c r="P241" s="13"/>
    </row>
    <row r="242" spans="1:16" ht="13.15" customHeight="1" x14ac:dyDescent="0.2">
      <c r="A242" s="11" t="str">
        <f t="shared" si="14"/>
        <v>ARMIDALE2014</v>
      </c>
      <c r="B242" s="3" t="s">
        <v>22</v>
      </c>
      <c r="C242" s="12">
        <v>2014</v>
      </c>
      <c r="D242" s="12">
        <v>45</v>
      </c>
      <c r="E242" s="13">
        <v>61550</v>
      </c>
      <c r="F242" s="13">
        <v>61824</v>
      </c>
      <c r="G242" s="13">
        <v>123374</v>
      </c>
      <c r="H242" s="13">
        <v>0</v>
      </c>
      <c r="I242" s="13">
        <v>0</v>
      </c>
      <c r="J242" s="13">
        <v>0</v>
      </c>
      <c r="K242" s="15">
        <f t="shared" si="15"/>
        <v>61550</v>
      </c>
      <c r="L242" s="15">
        <f t="shared" si="16"/>
        <v>61824</v>
      </c>
      <c r="M242" s="15">
        <f t="shared" si="17"/>
        <v>123374</v>
      </c>
      <c r="O242" s="13"/>
      <c r="P242" s="13"/>
    </row>
    <row r="243" spans="1:16" ht="13.15" customHeight="1" x14ac:dyDescent="0.2">
      <c r="A243" s="11" t="str">
        <f t="shared" si="14"/>
        <v>ARMIDALE2015</v>
      </c>
      <c r="B243" s="90" t="s">
        <v>22</v>
      </c>
      <c r="C243" s="85">
        <v>2015</v>
      </c>
      <c r="D243" s="86">
        <v>44</v>
      </c>
      <c r="E243" s="15">
        <v>62728</v>
      </c>
      <c r="F243" s="15">
        <v>62607</v>
      </c>
      <c r="G243" s="15">
        <v>125335</v>
      </c>
      <c r="H243" s="15">
        <v>0</v>
      </c>
      <c r="I243" s="15">
        <v>0</v>
      </c>
      <c r="J243" s="15">
        <v>0</v>
      </c>
      <c r="K243" s="15">
        <f t="shared" si="15"/>
        <v>62728</v>
      </c>
      <c r="L243" s="15">
        <f t="shared" si="16"/>
        <v>62607</v>
      </c>
      <c r="M243" s="15">
        <f t="shared" si="17"/>
        <v>125335</v>
      </c>
      <c r="O243" s="13"/>
      <c r="P243" s="13"/>
    </row>
    <row r="244" spans="1:16" ht="13.15" customHeight="1" x14ac:dyDescent="0.2">
      <c r="A244" s="11" t="str">
        <f t="shared" si="14"/>
        <v>ARMIDALE2016</v>
      </c>
      <c r="B244" s="3" t="s">
        <v>22</v>
      </c>
      <c r="C244" s="12">
        <v>2016</v>
      </c>
      <c r="D244" s="12">
        <v>42</v>
      </c>
      <c r="E244" s="13">
        <v>64206</v>
      </c>
      <c r="F244" s="13">
        <v>64653</v>
      </c>
      <c r="G244" s="13">
        <v>128859</v>
      </c>
      <c r="H244" s="13">
        <v>0</v>
      </c>
      <c r="I244" s="13">
        <v>0</v>
      </c>
      <c r="J244" s="13">
        <v>0</v>
      </c>
      <c r="K244" s="15">
        <f t="shared" si="15"/>
        <v>64206</v>
      </c>
      <c r="L244" s="15">
        <f t="shared" si="16"/>
        <v>64653</v>
      </c>
      <c r="M244" s="15">
        <f t="shared" si="17"/>
        <v>128859</v>
      </c>
      <c r="O244" s="13"/>
      <c r="P244" s="13"/>
    </row>
    <row r="245" spans="1:16" ht="13.15" customHeight="1" x14ac:dyDescent="0.2">
      <c r="A245" s="11" t="str">
        <f t="shared" si="14"/>
        <v>ARMIDALE2017</v>
      </c>
      <c r="B245" s="3" t="s">
        <v>22</v>
      </c>
      <c r="C245" s="12">
        <v>2017</v>
      </c>
      <c r="D245" s="12">
        <v>43</v>
      </c>
      <c r="E245" s="13">
        <v>66068</v>
      </c>
      <c r="F245" s="13">
        <v>66176</v>
      </c>
      <c r="G245" s="13">
        <v>132244</v>
      </c>
      <c r="H245" s="13">
        <v>0</v>
      </c>
      <c r="I245" s="13">
        <v>0</v>
      </c>
      <c r="J245" s="13">
        <v>0</v>
      </c>
      <c r="K245" s="15">
        <f t="shared" si="15"/>
        <v>66068</v>
      </c>
      <c r="L245" s="15">
        <f t="shared" si="16"/>
        <v>66176</v>
      </c>
      <c r="M245" s="15">
        <f t="shared" si="17"/>
        <v>132244</v>
      </c>
      <c r="O245" s="13"/>
      <c r="P245" s="13"/>
    </row>
    <row r="246" spans="1:16" ht="13.15" customHeight="1" x14ac:dyDescent="0.2">
      <c r="A246" s="11" t="str">
        <f t="shared" si="14"/>
        <v>ARMIDALE2018</v>
      </c>
      <c r="B246" s="92" t="s">
        <v>22</v>
      </c>
      <c r="C246" s="85">
        <v>2018</v>
      </c>
      <c r="D246" s="86">
        <v>42</v>
      </c>
      <c r="E246" s="15">
        <v>64566</v>
      </c>
      <c r="F246" s="15">
        <v>64070</v>
      </c>
      <c r="G246" s="15">
        <v>128636</v>
      </c>
      <c r="H246" s="87">
        <v>0</v>
      </c>
      <c r="I246" s="87">
        <v>0</v>
      </c>
      <c r="J246" s="15">
        <v>0</v>
      </c>
      <c r="K246" s="15">
        <f t="shared" si="15"/>
        <v>64566</v>
      </c>
      <c r="L246" s="15">
        <f t="shared" si="16"/>
        <v>64070</v>
      </c>
      <c r="M246" s="15">
        <f t="shared" si="17"/>
        <v>128636</v>
      </c>
      <c r="O246" s="13"/>
      <c r="P246" s="13"/>
    </row>
    <row r="247" spans="1:16" ht="13.15" customHeight="1" x14ac:dyDescent="0.2">
      <c r="A247" s="11" t="str">
        <f t="shared" si="14"/>
        <v>ARMIDALE2019</v>
      </c>
      <c r="B247" s="90" t="s">
        <v>22</v>
      </c>
      <c r="C247" s="85">
        <v>2019</v>
      </c>
      <c r="D247" s="86">
        <v>42</v>
      </c>
      <c r="E247" s="15">
        <v>66582</v>
      </c>
      <c r="F247" s="15">
        <v>65939</v>
      </c>
      <c r="G247" s="15">
        <v>132521</v>
      </c>
      <c r="H247" s="15">
        <v>0</v>
      </c>
      <c r="I247" s="15">
        <v>0</v>
      </c>
      <c r="J247" s="15">
        <v>0</v>
      </c>
      <c r="K247" s="15">
        <f t="shared" si="15"/>
        <v>66582</v>
      </c>
      <c r="L247" s="15">
        <f t="shared" si="16"/>
        <v>65939</v>
      </c>
      <c r="M247" s="15">
        <f t="shared" si="17"/>
        <v>132521</v>
      </c>
      <c r="O247" s="13"/>
      <c r="P247" s="13"/>
    </row>
    <row r="248" spans="1:16" ht="13.15" customHeight="1" x14ac:dyDescent="0.2">
      <c r="A248" s="11" t="str">
        <f t="shared" si="14"/>
        <v>ARMIDALE2020</v>
      </c>
      <c r="B248" s="90" t="s">
        <v>22</v>
      </c>
      <c r="C248" s="85">
        <v>2020</v>
      </c>
      <c r="D248" s="86" t="s">
        <v>174</v>
      </c>
      <c r="E248" s="15">
        <v>17862</v>
      </c>
      <c r="F248" s="15">
        <v>17806</v>
      </c>
      <c r="G248" s="15">
        <v>35668</v>
      </c>
      <c r="H248" s="15">
        <v>0</v>
      </c>
      <c r="I248" s="15">
        <v>0</v>
      </c>
      <c r="J248" s="15">
        <v>0</v>
      </c>
      <c r="K248" s="15">
        <f t="shared" si="15"/>
        <v>17862</v>
      </c>
      <c r="L248" s="15">
        <f t="shared" si="16"/>
        <v>17806</v>
      </c>
      <c r="M248" s="15">
        <f t="shared" si="17"/>
        <v>35668</v>
      </c>
      <c r="O248" s="13"/>
      <c r="P248" s="13"/>
    </row>
    <row r="249" spans="1:16" ht="13.15" customHeight="1" x14ac:dyDescent="0.2">
      <c r="A249" s="11" t="str">
        <f t="shared" si="14"/>
        <v>ARMIDALE2021</v>
      </c>
      <c r="B249" s="3" t="s">
        <v>22</v>
      </c>
      <c r="C249" s="12">
        <v>2021</v>
      </c>
      <c r="D249" s="12" t="s">
        <v>174</v>
      </c>
      <c r="E249" s="13">
        <v>20114</v>
      </c>
      <c r="F249" s="13">
        <v>20561</v>
      </c>
      <c r="G249" s="13">
        <v>40675</v>
      </c>
      <c r="H249" s="13">
        <v>0</v>
      </c>
      <c r="I249" s="13">
        <v>0</v>
      </c>
      <c r="J249" s="13">
        <v>0</v>
      </c>
      <c r="K249" s="15">
        <f t="shared" si="15"/>
        <v>20114</v>
      </c>
      <c r="L249" s="15">
        <f t="shared" si="16"/>
        <v>20561</v>
      </c>
      <c r="M249" s="15">
        <f t="shared" si="17"/>
        <v>40675</v>
      </c>
      <c r="O249" s="13"/>
      <c r="P249" s="13"/>
    </row>
    <row r="250" spans="1:16" ht="13.15" customHeight="1" x14ac:dyDescent="0.2">
      <c r="A250" s="11" t="str">
        <f t="shared" si="14"/>
        <v>ARMIDALE2022</v>
      </c>
      <c r="B250" s="90" t="s">
        <v>22</v>
      </c>
      <c r="C250" s="85">
        <v>2022</v>
      </c>
      <c r="D250" s="86">
        <v>41</v>
      </c>
      <c r="E250" s="15">
        <v>48627</v>
      </c>
      <c r="F250" s="15">
        <v>49471</v>
      </c>
      <c r="G250" s="15">
        <v>98098</v>
      </c>
      <c r="H250" s="15">
        <v>0</v>
      </c>
      <c r="I250" s="15">
        <v>0</v>
      </c>
      <c r="J250" s="15">
        <v>0</v>
      </c>
      <c r="K250" s="15">
        <f t="shared" si="15"/>
        <v>48627</v>
      </c>
      <c r="L250" s="15">
        <f t="shared" si="16"/>
        <v>49471</v>
      </c>
      <c r="M250" s="15">
        <f t="shared" si="17"/>
        <v>98098</v>
      </c>
      <c r="O250" s="13"/>
      <c r="P250" s="13"/>
    </row>
    <row r="251" spans="1:16" ht="13.15" customHeight="1" x14ac:dyDescent="0.2">
      <c r="A251" s="11" t="str">
        <f t="shared" si="14"/>
        <v>ARMIDALE2023</v>
      </c>
      <c r="B251" s="3" t="s">
        <v>22</v>
      </c>
      <c r="C251" s="12">
        <v>2023</v>
      </c>
      <c r="D251" s="12">
        <v>42</v>
      </c>
      <c r="E251" s="13">
        <v>55335</v>
      </c>
      <c r="F251" s="13">
        <v>54897</v>
      </c>
      <c r="G251" s="13">
        <v>110232</v>
      </c>
      <c r="H251" s="13">
        <v>0</v>
      </c>
      <c r="I251" s="13">
        <v>0</v>
      </c>
      <c r="J251" s="13">
        <v>0</v>
      </c>
      <c r="K251" s="15">
        <f t="shared" si="15"/>
        <v>55335</v>
      </c>
      <c r="L251" s="15">
        <f t="shared" si="16"/>
        <v>54897</v>
      </c>
      <c r="M251" s="15">
        <f t="shared" si="17"/>
        <v>110232</v>
      </c>
      <c r="O251" s="13"/>
      <c r="P251" s="13"/>
    </row>
    <row r="252" spans="1:16" ht="13.15" customHeight="1" x14ac:dyDescent="0.2">
      <c r="A252" s="11" t="str">
        <f t="shared" si="14"/>
        <v>ARMIDALE2024</v>
      </c>
      <c r="B252" s="3" t="s">
        <v>22</v>
      </c>
      <c r="C252" s="12">
        <v>2024</v>
      </c>
      <c r="D252" s="12">
        <v>46</v>
      </c>
      <c r="E252" s="13">
        <v>51757</v>
      </c>
      <c r="F252" s="13">
        <v>51815</v>
      </c>
      <c r="G252" s="13">
        <v>103572</v>
      </c>
      <c r="H252" s="13">
        <v>0</v>
      </c>
      <c r="I252" s="13">
        <v>0</v>
      </c>
      <c r="J252" s="13">
        <v>0</v>
      </c>
      <c r="K252" s="15">
        <f t="shared" si="15"/>
        <v>51757</v>
      </c>
      <c r="L252" s="15">
        <f t="shared" si="16"/>
        <v>51815</v>
      </c>
      <c r="M252" s="15">
        <f t="shared" si="17"/>
        <v>103572</v>
      </c>
      <c r="O252" s="13"/>
      <c r="P252" s="13"/>
    </row>
    <row r="253" spans="1:16" ht="13.15" customHeight="1" x14ac:dyDescent="0.2">
      <c r="A253" s="11" t="str">
        <f t="shared" si="14"/>
        <v>ARMIDALE2025</v>
      </c>
      <c r="B253" s="3" t="s">
        <v>22</v>
      </c>
      <c r="C253" s="12">
        <v>2025</v>
      </c>
      <c r="D253" s="86">
        <v>45</v>
      </c>
      <c r="E253" s="13">
        <v>51776</v>
      </c>
      <c r="F253" s="13">
        <v>51778</v>
      </c>
      <c r="G253" s="13">
        <v>103554</v>
      </c>
      <c r="H253" s="13">
        <v>0</v>
      </c>
      <c r="I253" s="13">
        <v>0</v>
      </c>
      <c r="J253" s="13">
        <v>0</v>
      </c>
      <c r="K253" s="15">
        <f t="shared" si="15"/>
        <v>51776</v>
      </c>
      <c r="L253" s="15">
        <f t="shared" si="16"/>
        <v>51778</v>
      </c>
      <c r="M253" s="15">
        <f t="shared" si="17"/>
        <v>103554</v>
      </c>
      <c r="O253" s="13"/>
      <c r="P253" s="13"/>
    </row>
    <row r="254" spans="1:16" ht="13.15" customHeight="1" x14ac:dyDescent="0.2">
      <c r="A254" s="11" t="str">
        <f t="shared" si="14"/>
        <v>AURUKUN1985</v>
      </c>
      <c r="B254" s="3" t="s">
        <v>141</v>
      </c>
      <c r="C254" s="12">
        <v>1985</v>
      </c>
      <c r="D254" s="12" t="s">
        <v>174</v>
      </c>
      <c r="E254" s="13">
        <v>2122</v>
      </c>
      <c r="F254" s="13">
        <v>2075</v>
      </c>
      <c r="G254" s="13">
        <v>4197</v>
      </c>
      <c r="H254" s="13">
        <v>0</v>
      </c>
      <c r="I254" s="13">
        <v>0</v>
      </c>
      <c r="J254" s="13">
        <v>0</v>
      </c>
      <c r="K254" s="15">
        <f t="shared" si="15"/>
        <v>2122</v>
      </c>
      <c r="L254" s="15">
        <f t="shared" si="16"/>
        <v>2075</v>
      </c>
      <c r="M254" s="15">
        <f t="shared" si="17"/>
        <v>4197</v>
      </c>
      <c r="O254" s="13"/>
      <c r="P254" s="13"/>
    </row>
    <row r="255" spans="1:16" ht="13.15" customHeight="1" x14ac:dyDescent="0.2">
      <c r="A255" s="11" t="str">
        <f t="shared" si="14"/>
        <v>AURUKUN1986</v>
      </c>
      <c r="B255" s="88" t="s">
        <v>141</v>
      </c>
      <c r="C255" s="85">
        <v>1986</v>
      </c>
      <c r="D255" s="12" t="s">
        <v>174</v>
      </c>
      <c r="E255" s="15">
        <v>2160</v>
      </c>
      <c r="F255" s="15">
        <v>2079</v>
      </c>
      <c r="G255" s="15">
        <v>4239</v>
      </c>
      <c r="H255" s="15">
        <v>0</v>
      </c>
      <c r="I255" s="15">
        <v>0</v>
      </c>
      <c r="J255" s="15">
        <v>0</v>
      </c>
      <c r="K255" s="15">
        <f t="shared" si="15"/>
        <v>2160</v>
      </c>
      <c r="L255" s="15">
        <f t="shared" si="16"/>
        <v>2079</v>
      </c>
      <c r="M255" s="15">
        <f t="shared" si="17"/>
        <v>4239</v>
      </c>
      <c r="O255" s="13"/>
      <c r="P255" s="13"/>
    </row>
    <row r="256" spans="1:16" ht="13.15" customHeight="1" x14ac:dyDescent="0.2">
      <c r="A256" s="11" t="str">
        <f t="shared" si="14"/>
        <v>AURUKUN1987</v>
      </c>
      <c r="B256" s="3" t="s">
        <v>141</v>
      </c>
      <c r="C256" s="12">
        <v>1987</v>
      </c>
      <c r="D256" s="12" t="s">
        <v>174</v>
      </c>
      <c r="E256" s="13">
        <v>1262</v>
      </c>
      <c r="F256" s="13">
        <v>1156</v>
      </c>
      <c r="G256" s="13">
        <v>2418</v>
      </c>
      <c r="H256" s="13">
        <v>0</v>
      </c>
      <c r="I256" s="13">
        <v>0</v>
      </c>
      <c r="J256" s="13">
        <v>0</v>
      </c>
      <c r="K256" s="15">
        <f t="shared" si="15"/>
        <v>1262</v>
      </c>
      <c r="L256" s="15">
        <f t="shared" si="16"/>
        <v>1156</v>
      </c>
      <c r="M256" s="15">
        <f t="shared" si="17"/>
        <v>2418</v>
      </c>
      <c r="O256" s="13"/>
      <c r="P256" s="13"/>
    </row>
    <row r="257" spans="1:16" ht="13.15" customHeight="1" x14ac:dyDescent="0.2">
      <c r="A257" s="11" t="str">
        <f t="shared" si="14"/>
        <v>AURUKUN1990</v>
      </c>
      <c r="B257" s="90" t="s">
        <v>141</v>
      </c>
      <c r="C257" s="85">
        <v>1990</v>
      </c>
      <c r="D257" s="86" t="s">
        <v>174</v>
      </c>
      <c r="E257" s="15">
        <v>295</v>
      </c>
      <c r="F257" s="15">
        <v>297</v>
      </c>
      <c r="G257" s="15">
        <v>592</v>
      </c>
      <c r="H257" s="15">
        <v>0</v>
      </c>
      <c r="I257" s="15">
        <v>0</v>
      </c>
      <c r="J257" s="15">
        <v>0</v>
      </c>
      <c r="K257" s="15">
        <f t="shared" si="15"/>
        <v>295</v>
      </c>
      <c r="L257" s="15">
        <f t="shared" si="16"/>
        <v>297</v>
      </c>
      <c r="M257" s="15">
        <f t="shared" si="17"/>
        <v>592</v>
      </c>
      <c r="O257" s="13"/>
      <c r="P257" s="13"/>
    </row>
    <row r="258" spans="1:16" ht="13.15" customHeight="1" x14ac:dyDescent="0.2">
      <c r="A258" s="11" t="str">
        <f t="shared" si="14"/>
        <v>AURUKUN1991</v>
      </c>
      <c r="B258" s="3" t="s">
        <v>141</v>
      </c>
      <c r="C258" s="12">
        <v>1991</v>
      </c>
      <c r="D258" s="12" t="s">
        <v>174</v>
      </c>
      <c r="E258" s="13">
        <v>1085</v>
      </c>
      <c r="F258" s="13">
        <v>1025</v>
      </c>
      <c r="G258" s="13">
        <v>2110</v>
      </c>
      <c r="H258" s="13">
        <v>0</v>
      </c>
      <c r="I258" s="13">
        <v>0</v>
      </c>
      <c r="J258" s="13">
        <v>0</v>
      </c>
      <c r="K258" s="15">
        <f t="shared" si="15"/>
        <v>1085</v>
      </c>
      <c r="L258" s="15">
        <f t="shared" si="16"/>
        <v>1025</v>
      </c>
      <c r="M258" s="15">
        <f t="shared" si="17"/>
        <v>2110</v>
      </c>
      <c r="O258" s="13"/>
      <c r="P258" s="13"/>
    </row>
    <row r="259" spans="1:16" ht="13.15" customHeight="1" x14ac:dyDescent="0.2">
      <c r="A259" s="11" t="str">
        <f t="shared" si="14"/>
        <v>AURUKUN1992</v>
      </c>
      <c r="B259" s="3" t="s">
        <v>141</v>
      </c>
      <c r="C259" s="12">
        <v>1992</v>
      </c>
      <c r="D259" s="12" t="s">
        <v>174</v>
      </c>
      <c r="E259" s="13">
        <v>1074</v>
      </c>
      <c r="F259" s="13">
        <v>898</v>
      </c>
      <c r="G259" s="13">
        <v>1972</v>
      </c>
      <c r="H259" s="13">
        <v>0</v>
      </c>
      <c r="I259" s="13">
        <v>0</v>
      </c>
      <c r="J259" s="13">
        <v>0</v>
      </c>
      <c r="K259" s="15">
        <f t="shared" si="15"/>
        <v>1074</v>
      </c>
      <c r="L259" s="15">
        <f t="shared" si="16"/>
        <v>898</v>
      </c>
      <c r="M259" s="15">
        <f t="shared" si="17"/>
        <v>1972</v>
      </c>
      <c r="O259" s="13"/>
      <c r="P259" s="13"/>
    </row>
    <row r="260" spans="1:16" ht="13.15" customHeight="1" x14ac:dyDescent="0.2">
      <c r="A260" s="11" t="str">
        <f t="shared" si="14"/>
        <v>AURUKUN1993</v>
      </c>
      <c r="B260" s="3" t="s">
        <v>141</v>
      </c>
      <c r="C260" s="12">
        <v>1993</v>
      </c>
      <c r="D260" s="12" t="s">
        <v>174</v>
      </c>
      <c r="E260" s="13">
        <v>877</v>
      </c>
      <c r="F260" s="13">
        <v>764</v>
      </c>
      <c r="G260" s="13">
        <v>1641</v>
      </c>
      <c r="H260" s="13">
        <v>0</v>
      </c>
      <c r="I260" s="13">
        <v>0</v>
      </c>
      <c r="J260" s="13">
        <v>0</v>
      </c>
      <c r="K260" s="15">
        <f t="shared" si="15"/>
        <v>877</v>
      </c>
      <c r="L260" s="15">
        <f t="shared" si="16"/>
        <v>764</v>
      </c>
      <c r="M260" s="15">
        <f t="shared" si="17"/>
        <v>1641</v>
      </c>
      <c r="O260" s="13"/>
      <c r="P260" s="13"/>
    </row>
    <row r="261" spans="1:16" ht="13.15" customHeight="1" x14ac:dyDescent="0.2">
      <c r="A261" s="11" t="str">
        <f t="shared" si="14"/>
        <v>AURUKUN1996</v>
      </c>
      <c r="B261" s="3" t="s">
        <v>141</v>
      </c>
      <c r="C261" s="12">
        <v>1996</v>
      </c>
      <c r="D261" s="12" t="s">
        <v>174</v>
      </c>
      <c r="E261" s="13">
        <v>500</v>
      </c>
      <c r="F261" s="13">
        <v>500</v>
      </c>
      <c r="G261" s="13">
        <v>1000</v>
      </c>
      <c r="H261" s="13">
        <v>0</v>
      </c>
      <c r="I261" s="13">
        <v>0</v>
      </c>
      <c r="J261" s="13">
        <v>0</v>
      </c>
      <c r="K261" s="15">
        <f t="shared" si="15"/>
        <v>500</v>
      </c>
      <c r="L261" s="15">
        <f t="shared" si="16"/>
        <v>500</v>
      </c>
      <c r="M261" s="15">
        <f t="shared" si="17"/>
        <v>1000</v>
      </c>
      <c r="O261" s="13"/>
      <c r="P261" s="13"/>
    </row>
    <row r="262" spans="1:16" ht="13.15" customHeight="1" x14ac:dyDescent="0.2">
      <c r="A262" s="11" t="str">
        <f t="shared" si="14"/>
        <v>AURUKUN1997</v>
      </c>
      <c r="B262" s="3" t="s">
        <v>141</v>
      </c>
      <c r="C262" s="12">
        <v>1997</v>
      </c>
      <c r="D262" s="12" t="s">
        <v>174</v>
      </c>
      <c r="E262" s="13">
        <v>1055</v>
      </c>
      <c r="F262" s="13">
        <v>995</v>
      </c>
      <c r="G262" s="13">
        <v>2050</v>
      </c>
      <c r="H262" s="13">
        <v>0</v>
      </c>
      <c r="I262" s="13">
        <v>0</v>
      </c>
      <c r="J262" s="13">
        <v>0</v>
      </c>
      <c r="K262" s="15">
        <f t="shared" si="15"/>
        <v>1055</v>
      </c>
      <c r="L262" s="15">
        <f t="shared" si="16"/>
        <v>995</v>
      </c>
      <c r="M262" s="15">
        <f t="shared" si="17"/>
        <v>2050</v>
      </c>
      <c r="O262" s="13"/>
      <c r="P262" s="13"/>
    </row>
    <row r="263" spans="1:16" ht="13.15" customHeight="1" x14ac:dyDescent="0.2">
      <c r="A263" s="11" t="str">
        <f t="shared" si="14"/>
        <v>AURUKUN1998</v>
      </c>
      <c r="B263" s="92" t="s">
        <v>141</v>
      </c>
      <c r="C263" s="85">
        <v>1998</v>
      </c>
      <c r="D263" s="86" t="s">
        <v>174</v>
      </c>
      <c r="E263" s="15">
        <v>1087</v>
      </c>
      <c r="F263" s="15">
        <v>1003</v>
      </c>
      <c r="G263" s="15">
        <v>2090</v>
      </c>
      <c r="H263" s="87">
        <v>0</v>
      </c>
      <c r="I263" s="87">
        <v>0</v>
      </c>
      <c r="J263" s="15">
        <v>0</v>
      </c>
      <c r="K263" s="15">
        <f t="shared" si="15"/>
        <v>1087</v>
      </c>
      <c r="L263" s="15">
        <f t="shared" si="16"/>
        <v>1003</v>
      </c>
      <c r="M263" s="15">
        <f t="shared" si="17"/>
        <v>2090</v>
      </c>
      <c r="O263" s="13"/>
      <c r="P263" s="13"/>
    </row>
    <row r="264" spans="1:16" ht="13.15" customHeight="1" x14ac:dyDescent="0.2">
      <c r="A264" s="11" t="str">
        <f t="shared" si="14"/>
        <v>AURUKUN1999</v>
      </c>
      <c r="B264" s="3" t="s">
        <v>141</v>
      </c>
      <c r="C264" s="12">
        <v>1999</v>
      </c>
      <c r="D264" s="12" t="s">
        <v>174</v>
      </c>
      <c r="E264" s="13">
        <v>1059</v>
      </c>
      <c r="F264" s="13">
        <v>1028</v>
      </c>
      <c r="G264" s="13">
        <v>2087</v>
      </c>
      <c r="H264" s="13">
        <v>0</v>
      </c>
      <c r="I264" s="13">
        <v>0</v>
      </c>
      <c r="J264" s="13">
        <v>0</v>
      </c>
      <c r="K264" s="15">
        <f t="shared" si="15"/>
        <v>1059</v>
      </c>
      <c r="L264" s="15">
        <f t="shared" si="16"/>
        <v>1028</v>
      </c>
      <c r="M264" s="15">
        <f t="shared" si="17"/>
        <v>2087</v>
      </c>
      <c r="O264" s="13"/>
      <c r="P264" s="13"/>
    </row>
    <row r="265" spans="1:16" ht="13.15" customHeight="1" x14ac:dyDescent="0.2">
      <c r="A265" s="11" t="str">
        <f t="shared" si="14"/>
        <v>AURUKUN2000</v>
      </c>
      <c r="B265" s="92" t="s">
        <v>141</v>
      </c>
      <c r="C265" s="85">
        <v>2000</v>
      </c>
      <c r="D265" s="86" t="s">
        <v>174</v>
      </c>
      <c r="E265" s="15">
        <v>925</v>
      </c>
      <c r="F265" s="15">
        <v>830</v>
      </c>
      <c r="G265" s="15">
        <v>1755</v>
      </c>
      <c r="H265" s="87">
        <v>0</v>
      </c>
      <c r="I265" s="87">
        <v>0</v>
      </c>
      <c r="J265" s="15">
        <v>0</v>
      </c>
      <c r="K265" s="15">
        <f t="shared" si="15"/>
        <v>925</v>
      </c>
      <c r="L265" s="15">
        <f t="shared" si="16"/>
        <v>830</v>
      </c>
      <c r="M265" s="15">
        <f t="shared" si="17"/>
        <v>1755</v>
      </c>
      <c r="O265" s="13"/>
      <c r="P265" s="13"/>
    </row>
    <row r="266" spans="1:16" ht="13.15" customHeight="1" x14ac:dyDescent="0.2">
      <c r="A266" s="11" t="str">
        <f t="shared" si="14"/>
        <v>AURUKUN2001</v>
      </c>
      <c r="B266" s="3" t="s">
        <v>141</v>
      </c>
      <c r="C266" s="12">
        <v>2001</v>
      </c>
      <c r="D266" s="12" t="s">
        <v>174</v>
      </c>
      <c r="E266" s="13">
        <v>1086</v>
      </c>
      <c r="F266" s="13">
        <v>1005</v>
      </c>
      <c r="G266" s="13">
        <v>2091</v>
      </c>
      <c r="H266" s="13">
        <v>0</v>
      </c>
      <c r="I266" s="13">
        <v>0</v>
      </c>
      <c r="J266" s="13">
        <v>0</v>
      </c>
      <c r="K266" s="15">
        <f t="shared" si="15"/>
        <v>1086</v>
      </c>
      <c r="L266" s="15">
        <f t="shared" si="16"/>
        <v>1005</v>
      </c>
      <c r="M266" s="15">
        <f t="shared" si="17"/>
        <v>2091</v>
      </c>
      <c r="O266" s="13"/>
      <c r="P266" s="13"/>
    </row>
    <row r="267" spans="1:16" ht="13.15" customHeight="1" x14ac:dyDescent="0.2">
      <c r="A267" s="11" t="str">
        <f t="shared" si="14"/>
        <v>AURUKUN2002</v>
      </c>
      <c r="B267" s="3" t="s">
        <v>141</v>
      </c>
      <c r="C267" s="12">
        <v>2002</v>
      </c>
      <c r="D267" s="12" t="s">
        <v>174</v>
      </c>
      <c r="E267" s="13">
        <v>1229</v>
      </c>
      <c r="F267" s="13">
        <v>1100</v>
      </c>
      <c r="G267" s="13">
        <v>2329</v>
      </c>
      <c r="H267" s="13">
        <v>0</v>
      </c>
      <c r="I267" s="13">
        <v>0</v>
      </c>
      <c r="J267" s="13">
        <v>0</v>
      </c>
      <c r="K267" s="15">
        <f t="shared" si="15"/>
        <v>1229</v>
      </c>
      <c r="L267" s="15">
        <f t="shared" si="16"/>
        <v>1100</v>
      </c>
      <c r="M267" s="15">
        <f t="shared" si="17"/>
        <v>2329</v>
      </c>
      <c r="O267" s="13"/>
      <c r="P267" s="13"/>
    </row>
    <row r="268" spans="1:16" ht="13.15" customHeight="1" x14ac:dyDescent="0.2">
      <c r="A268" s="11" t="str">
        <f t="shared" si="14"/>
        <v>AURUKUN2003</v>
      </c>
      <c r="B268" s="3" t="s">
        <v>141</v>
      </c>
      <c r="C268" s="12">
        <v>2003</v>
      </c>
      <c r="D268" s="12" t="s">
        <v>174</v>
      </c>
      <c r="E268" s="13">
        <v>1333</v>
      </c>
      <c r="F268" s="13">
        <v>1185</v>
      </c>
      <c r="G268" s="13">
        <v>2518</v>
      </c>
      <c r="H268" s="13">
        <v>0</v>
      </c>
      <c r="I268" s="13">
        <v>0</v>
      </c>
      <c r="J268" s="13">
        <v>0</v>
      </c>
      <c r="K268" s="15">
        <f t="shared" si="15"/>
        <v>1333</v>
      </c>
      <c r="L268" s="15">
        <f t="shared" si="16"/>
        <v>1185</v>
      </c>
      <c r="M268" s="15">
        <f t="shared" si="17"/>
        <v>2518</v>
      </c>
      <c r="O268" s="13"/>
      <c r="P268" s="13"/>
    </row>
    <row r="269" spans="1:16" ht="13.15" customHeight="1" x14ac:dyDescent="0.2">
      <c r="A269" s="11" t="str">
        <f t="shared" si="14"/>
        <v>AURUKUN2004</v>
      </c>
      <c r="B269" s="3" t="s">
        <v>141</v>
      </c>
      <c r="C269" s="12">
        <v>2004</v>
      </c>
      <c r="D269" s="12" t="s">
        <v>174</v>
      </c>
      <c r="E269" s="13">
        <v>1327</v>
      </c>
      <c r="F269" s="13">
        <v>1212</v>
      </c>
      <c r="G269" s="13">
        <v>2539</v>
      </c>
      <c r="H269" s="13">
        <v>0</v>
      </c>
      <c r="I269" s="13">
        <v>0</v>
      </c>
      <c r="J269" s="13">
        <v>0</v>
      </c>
      <c r="K269" s="15">
        <f t="shared" si="15"/>
        <v>1327</v>
      </c>
      <c r="L269" s="15">
        <f t="shared" si="16"/>
        <v>1212</v>
      </c>
      <c r="M269" s="15">
        <f t="shared" si="17"/>
        <v>2539</v>
      </c>
      <c r="O269" s="13"/>
      <c r="P269" s="13"/>
    </row>
    <row r="270" spans="1:16" ht="13.15" customHeight="1" x14ac:dyDescent="0.2">
      <c r="A270" s="11" t="str">
        <f t="shared" si="14"/>
        <v>AURUKUN2005</v>
      </c>
      <c r="B270" s="92" t="s">
        <v>141</v>
      </c>
      <c r="C270" s="85">
        <v>2005</v>
      </c>
      <c r="D270" s="86" t="s">
        <v>174</v>
      </c>
      <c r="E270" s="15">
        <v>1629</v>
      </c>
      <c r="F270" s="15">
        <v>1587</v>
      </c>
      <c r="G270" s="15">
        <v>3216</v>
      </c>
      <c r="H270" s="87">
        <v>0</v>
      </c>
      <c r="I270" s="87">
        <v>0</v>
      </c>
      <c r="J270" s="15">
        <v>0</v>
      </c>
      <c r="K270" s="15">
        <f t="shared" si="15"/>
        <v>1629</v>
      </c>
      <c r="L270" s="15">
        <f t="shared" si="16"/>
        <v>1587</v>
      </c>
      <c r="M270" s="15">
        <f t="shared" si="17"/>
        <v>3216</v>
      </c>
      <c r="O270" s="13"/>
      <c r="P270" s="13"/>
    </row>
    <row r="271" spans="1:16" ht="13.15" customHeight="1" x14ac:dyDescent="0.2">
      <c r="A271" s="11" t="str">
        <f t="shared" si="14"/>
        <v>AURUKUN2006</v>
      </c>
      <c r="B271" s="3" t="s">
        <v>141</v>
      </c>
      <c r="C271" s="12">
        <v>2006</v>
      </c>
      <c r="D271" s="12" t="s">
        <v>174</v>
      </c>
      <c r="E271" s="13">
        <v>1720</v>
      </c>
      <c r="F271" s="13">
        <v>1603</v>
      </c>
      <c r="G271" s="13">
        <v>3323</v>
      </c>
      <c r="H271" s="13">
        <v>0</v>
      </c>
      <c r="I271" s="13">
        <v>0</v>
      </c>
      <c r="J271" s="13">
        <v>0</v>
      </c>
      <c r="K271" s="15">
        <f t="shared" si="15"/>
        <v>1720</v>
      </c>
      <c r="L271" s="15">
        <f t="shared" si="16"/>
        <v>1603</v>
      </c>
      <c r="M271" s="15">
        <f t="shared" si="17"/>
        <v>3323</v>
      </c>
      <c r="O271" s="13"/>
      <c r="P271" s="13"/>
    </row>
    <row r="272" spans="1:16" ht="13.15" customHeight="1" x14ac:dyDescent="0.2">
      <c r="A272" s="11" t="str">
        <f t="shared" si="14"/>
        <v>AURUKUN2007</v>
      </c>
      <c r="B272" s="3" t="s">
        <v>141</v>
      </c>
      <c r="C272" s="12">
        <v>2007</v>
      </c>
      <c r="D272" s="12" t="s">
        <v>174</v>
      </c>
      <c r="E272" s="13">
        <v>1644</v>
      </c>
      <c r="F272" s="13">
        <v>1592</v>
      </c>
      <c r="G272" s="13">
        <v>3236</v>
      </c>
      <c r="H272" s="13">
        <v>0</v>
      </c>
      <c r="I272" s="13">
        <v>0</v>
      </c>
      <c r="J272" s="13">
        <v>0</v>
      </c>
      <c r="K272" s="15">
        <f t="shared" si="15"/>
        <v>1644</v>
      </c>
      <c r="L272" s="15">
        <f t="shared" si="16"/>
        <v>1592</v>
      </c>
      <c r="M272" s="15">
        <f t="shared" si="17"/>
        <v>3236</v>
      </c>
      <c r="O272" s="13"/>
      <c r="P272" s="13"/>
    </row>
    <row r="273" spans="1:16" ht="13.15" customHeight="1" x14ac:dyDescent="0.2">
      <c r="A273" s="11" t="str">
        <f t="shared" si="14"/>
        <v>AURUKUN2008</v>
      </c>
      <c r="B273" s="3" t="s">
        <v>141</v>
      </c>
      <c r="C273" s="12">
        <v>2008</v>
      </c>
      <c r="D273" s="12" t="s">
        <v>174</v>
      </c>
      <c r="E273" s="13">
        <v>3550</v>
      </c>
      <c r="F273" s="13">
        <v>3613</v>
      </c>
      <c r="G273" s="13">
        <v>7163</v>
      </c>
      <c r="H273" s="13">
        <v>0</v>
      </c>
      <c r="I273" s="13">
        <v>0</v>
      </c>
      <c r="J273" s="13">
        <v>0</v>
      </c>
      <c r="K273" s="15">
        <f t="shared" si="15"/>
        <v>3550</v>
      </c>
      <c r="L273" s="15">
        <f t="shared" si="16"/>
        <v>3613</v>
      </c>
      <c r="M273" s="15">
        <f t="shared" si="17"/>
        <v>7163</v>
      </c>
      <c r="O273" s="13"/>
      <c r="P273" s="13"/>
    </row>
    <row r="274" spans="1:16" ht="13.15" customHeight="1" x14ac:dyDescent="0.2">
      <c r="A274" s="11" t="str">
        <f t="shared" si="14"/>
        <v>AURUKUN2009</v>
      </c>
      <c r="B274" s="92" t="s">
        <v>141</v>
      </c>
      <c r="C274" s="85">
        <v>2009</v>
      </c>
      <c r="D274" s="86" t="s">
        <v>174</v>
      </c>
      <c r="E274" s="15">
        <v>4042</v>
      </c>
      <c r="F274" s="15">
        <v>4159</v>
      </c>
      <c r="G274" s="15">
        <v>8201</v>
      </c>
      <c r="H274" s="87">
        <v>0</v>
      </c>
      <c r="I274" s="87">
        <v>0</v>
      </c>
      <c r="J274" s="15">
        <v>0</v>
      </c>
      <c r="K274" s="15">
        <f t="shared" si="15"/>
        <v>4042</v>
      </c>
      <c r="L274" s="15">
        <f t="shared" si="16"/>
        <v>4159</v>
      </c>
      <c r="M274" s="15">
        <f t="shared" si="17"/>
        <v>8201</v>
      </c>
      <c r="O274" s="13"/>
      <c r="P274" s="13"/>
    </row>
    <row r="275" spans="1:16" ht="13.15" customHeight="1" x14ac:dyDescent="0.2">
      <c r="A275" s="11" t="str">
        <f t="shared" si="14"/>
        <v>AURUKUN2010</v>
      </c>
      <c r="B275" s="3" t="s">
        <v>141</v>
      </c>
      <c r="C275" s="12">
        <v>2010</v>
      </c>
      <c r="D275" s="12" t="s">
        <v>174</v>
      </c>
      <c r="E275" s="13">
        <v>3894</v>
      </c>
      <c r="F275" s="13">
        <v>3962</v>
      </c>
      <c r="G275" s="13">
        <v>7856</v>
      </c>
      <c r="H275" s="13">
        <v>0</v>
      </c>
      <c r="I275" s="13">
        <v>0</v>
      </c>
      <c r="J275" s="13">
        <v>0</v>
      </c>
      <c r="K275" s="15">
        <f t="shared" si="15"/>
        <v>3894</v>
      </c>
      <c r="L275" s="15">
        <f t="shared" si="16"/>
        <v>3962</v>
      </c>
      <c r="M275" s="15">
        <f t="shared" si="17"/>
        <v>7856</v>
      </c>
      <c r="O275" s="13"/>
      <c r="P275" s="13"/>
    </row>
    <row r="276" spans="1:16" ht="13.15" customHeight="1" x14ac:dyDescent="0.2">
      <c r="A276" s="11" t="str">
        <f t="shared" si="14"/>
        <v>AURUKUN2011</v>
      </c>
      <c r="B276" s="3" t="s">
        <v>141</v>
      </c>
      <c r="C276" s="12">
        <v>2011</v>
      </c>
      <c r="D276" s="12" t="s">
        <v>174</v>
      </c>
      <c r="E276" s="13">
        <v>3112</v>
      </c>
      <c r="F276" s="13">
        <v>3100</v>
      </c>
      <c r="G276" s="13">
        <v>6212</v>
      </c>
      <c r="H276" s="13">
        <v>0</v>
      </c>
      <c r="I276" s="13">
        <v>0</v>
      </c>
      <c r="J276" s="13">
        <v>0</v>
      </c>
      <c r="K276" s="15">
        <f t="shared" si="15"/>
        <v>3112</v>
      </c>
      <c r="L276" s="15">
        <f t="shared" si="16"/>
        <v>3100</v>
      </c>
      <c r="M276" s="15">
        <f t="shared" si="17"/>
        <v>6212</v>
      </c>
      <c r="O276" s="13"/>
      <c r="P276" s="13"/>
    </row>
    <row r="277" spans="1:16" ht="13.15" customHeight="1" x14ac:dyDescent="0.2">
      <c r="A277" s="11" t="str">
        <f t="shared" si="14"/>
        <v>AURUKUN2012</v>
      </c>
      <c r="B277" s="92" t="s">
        <v>141</v>
      </c>
      <c r="C277" s="85">
        <v>2012</v>
      </c>
      <c r="D277" s="17" t="s">
        <v>174</v>
      </c>
      <c r="E277" s="15">
        <v>3206</v>
      </c>
      <c r="F277" s="15">
        <v>3087</v>
      </c>
      <c r="G277" s="15">
        <v>6293</v>
      </c>
      <c r="H277" s="87">
        <v>0</v>
      </c>
      <c r="I277" s="87">
        <v>0</v>
      </c>
      <c r="J277" s="15">
        <v>0</v>
      </c>
      <c r="K277" s="15">
        <f t="shared" si="15"/>
        <v>3206</v>
      </c>
      <c r="L277" s="15">
        <f t="shared" si="16"/>
        <v>3087</v>
      </c>
      <c r="M277" s="15">
        <f t="shared" si="17"/>
        <v>6293</v>
      </c>
      <c r="O277" s="13"/>
      <c r="P277" s="13"/>
    </row>
    <row r="278" spans="1:16" ht="13.15" customHeight="1" x14ac:dyDescent="0.2">
      <c r="A278" s="11" t="str">
        <f t="shared" si="14"/>
        <v>AURUKUN2013</v>
      </c>
      <c r="B278" s="3" t="s">
        <v>141</v>
      </c>
      <c r="C278" s="12">
        <v>2013</v>
      </c>
      <c r="D278" s="12" t="s">
        <v>174</v>
      </c>
      <c r="E278" s="13">
        <v>3114</v>
      </c>
      <c r="F278" s="13">
        <v>2968</v>
      </c>
      <c r="G278" s="13">
        <v>6082</v>
      </c>
      <c r="H278" s="13">
        <v>0</v>
      </c>
      <c r="I278" s="13">
        <v>0</v>
      </c>
      <c r="J278" s="13">
        <v>0</v>
      </c>
      <c r="K278" s="15">
        <f t="shared" si="15"/>
        <v>3114</v>
      </c>
      <c r="L278" s="15">
        <f t="shared" si="16"/>
        <v>2968</v>
      </c>
      <c r="M278" s="15">
        <f t="shared" si="17"/>
        <v>6082</v>
      </c>
      <c r="O278" s="13"/>
      <c r="P278" s="13"/>
    </row>
    <row r="279" spans="1:16" ht="13.15" customHeight="1" x14ac:dyDescent="0.2">
      <c r="A279" s="11" t="str">
        <f t="shared" si="14"/>
        <v>AURUKUN2014</v>
      </c>
      <c r="B279" s="3" t="s">
        <v>141</v>
      </c>
      <c r="C279" s="12">
        <v>2014</v>
      </c>
      <c r="D279" s="12" t="s">
        <v>174</v>
      </c>
      <c r="E279" s="13">
        <v>2947</v>
      </c>
      <c r="F279" s="13">
        <v>2936</v>
      </c>
      <c r="G279" s="13">
        <v>5883</v>
      </c>
      <c r="H279" s="13">
        <v>0</v>
      </c>
      <c r="I279" s="13">
        <v>0</v>
      </c>
      <c r="J279" s="13">
        <v>0</v>
      </c>
      <c r="K279" s="15">
        <f t="shared" si="15"/>
        <v>2947</v>
      </c>
      <c r="L279" s="15">
        <f t="shared" si="16"/>
        <v>2936</v>
      </c>
      <c r="M279" s="15">
        <f t="shared" si="17"/>
        <v>5883</v>
      </c>
      <c r="O279" s="13"/>
      <c r="P279" s="13"/>
    </row>
    <row r="280" spans="1:16" ht="13.15" customHeight="1" x14ac:dyDescent="0.2">
      <c r="A280" s="11" t="str">
        <f t="shared" si="14"/>
        <v>AURUKUN2015</v>
      </c>
      <c r="B280" s="3" t="s">
        <v>141</v>
      </c>
      <c r="C280" s="12">
        <v>2015</v>
      </c>
      <c r="D280" s="12" t="s">
        <v>174</v>
      </c>
      <c r="E280" s="13">
        <v>2426</v>
      </c>
      <c r="F280" s="13">
        <v>2462</v>
      </c>
      <c r="G280" s="13">
        <v>4888</v>
      </c>
      <c r="H280" s="13">
        <v>0</v>
      </c>
      <c r="I280" s="13">
        <v>0</v>
      </c>
      <c r="J280" s="13">
        <v>0</v>
      </c>
      <c r="K280" s="15">
        <f t="shared" si="15"/>
        <v>2426</v>
      </c>
      <c r="L280" s="15">
        <f t="shared" si="16"/>
        <v>2462</v>
      </c>
      <c r="M280" s="15">
        <f t="shared" si="17"/>
        <v>4888</v>
      </c>
      <c r="O280" s="13"/>
      <c r="P280" s="13"/>
    </row>
    <row r="281" spans="1:16" ht="13.15" customHeight="1" x14ac:dyDescent="0.2">
      <c r="A281" s="11" t="str">
        <f t="shared" si="14"/>
        <v>AURUKUN2016</v>
      </c>
      <c r="B281" s="3" t="s">
        <v>141</v>
      </c>
      <c r="C281" s="12">
        <v>2016</v>
      </c>
      <c r="D281" s="12" t="s">
        <v>174</v>
      </c>
      <c r="E281" s="13">
        <v>3430</v>
      </c>
      <c r="F281" s="13">
        <v>3344</v>
      </c>
      <c r="G281" s="13">
        <v>6774</v>
      </c>
      <c r="H281" s="13">
        <v>0</v>
      </c>
      <c r="I281" s="13">
        <v>0</v>
      </c>
      <c r="J281" s="13">
        <v>0</v>
      </c>
      <c r="K281" s="15">
        <f t="shared" si="15"/>
        <v>3430</v>
      </c>
      <c r="L281" s="15">
        <f t="shared" si="16"/>
        <v>3344</v>
      </c>
      <c r="M281" s="15">
        <f t="shared" si="17"/>
        <v>6774</v>
      </c>
      <c r="O281" s="13"/>
      <c r="P281" s="13"/>
    </row>
    <row r="282" spans="1:16" ht="13.15" customHeight="1" x14ac:dyDescent="0.2">
      <c r="A282" s="11" t="str">
        <f t="shared" si="14"/>
        <v>AURUKUN2017</v>
      </c>
      <c r="B282" s="3" t="s">
        <v>141</v>
      </c>
      <c r="C282" s="12">
        <v>2017</v>
      </c>
      <c r="D282" s="12" t="s">
        <v>174</v>
      </c>
      <c r="E282" s="13">
        <v>5874</v>
      </c>
      <c r="F282" s="13">
        <v>5848</v>
      </c>
      <c r="G282" s="13">
        <v>11722</v>
      </c>
      <c r="H282" s="13">
        <v>0</v>
      </c>
      <c r="I282" s="13">
        <v>0</v>
      </c>
      <c r="J282" s="13">
        <v>0</v>
      </c>
      <c r="K282" s="15">
        <f t="shared" si="15"/>
        <v>5874</v>
      </c>
      <c r="L282" s="15">
        <f t="shared" si="16"/>
        <v>5848</v>
      </c>
      <c r="M282" s="15">
        <f t="shared" si="17"/>
        <v>11722</v>
      </c>
      <c r="O282" s="13"/>
      <c r="P282" s="13"/>
    </row>
    <row r="283" spans="1:16" ht="13.15" customHeight="1" x14ac:dyDescent="0.2">
      <c r="A283" s="11" t="str">
        <f t="shared" si="14"/>
        <v>AURUKUN2018</v>
      </c>
      <c r="B283" s="92" t="s">
        <v>141</v>
      </c>
      <c r="C283" s="85">
        <v>2018</v>
      </c>
      <c r="D283" s="86" t="s">
        <v>174</v>
      </c>
      <c r="E283" s="15">
        <v>7220</v>
      </c>
      <c r="F283" s="15">
        <v>7129</v>
      </c>
      <c r="G283" s="15">
        <v>14349</v>
      </c>
      <c r="H283" s="87">
        <v>0</v>
      </c>
      <c r="I283" s="87">
        <v>0</v>
      </c>
      <c r="J283" s="15">
        <v>0</v>
      </c>
      <c r="K283" s="15">
        <f t="shared" si="15"/>
        <v>7220</v>
      </c>
      <c r="L283" s="15">
        <f t="shared" si="16"/>
        <v>7129</v>
      </c>
      <c r="M283" s="15">
        <f t="shared" si="17"/>
        <v>14349</v>
      </c>
      <c r="O283" s="13"/>
      <c r="P283" s="13"/>
    </row>
    <row r="284" spans="1:16" ht="13.15" customHeight="1" x14ac:dyDescent="0.2">
      <c r="A284" s="11" t="str">
        <f t="shared" si="14"/>
        <v>AURUKUN2019</v>
      </c>
      <c r="B284" s="3" t="s">
        <v>141</v>
      </c>
      <c r="C284" s="12">
        <v>2019</v>
      </c>
      <c r="D284" s="12" t="s">
        <v>174</v>
      </c>
      <c r="E284" s="13">
        <v>7340</v>
      </c>
      <c r="F284" s="13">
        <v>7216</v>
      </c>
      <c r="G284" s="13">
        <v>14556</v>
      </c>
      <c r="H284" s="13">
        <v>0</v>
      </c>
      <c r="I284" s="13">
        <v>0</v>
      </c>
      <c r="J284" s="13">
        <v>0</v>
      </c>
      <c r="K284" s="15">
        <f t="shared" si="15"/>
        <v>7340</v>
      </c>
      <c r="L284" s="15">
        <f t="shared" si="16"/>
        <v>7216</v>
      </c>
      <c r="M284" s="15">
        <f t="shared" si="17"/>
        <v>14556</v>
      </c>
      <c r="O284" s="13"/>
      <c r="P284" s="13"/>
    </row>
    <row r="285" spans="1:16" ht="13.15" customHeight="1" x14ac:dyDescent="0.2">
      <c r="A285" s="11" t="str">
        <f t="shared" si="14"/>
        <v>AURUKUN2020</v>
      </c>
      <c r="B285" s="88" t="s">
        <v>141</v>
      </c>
      <c r="C285" s="16">
        <v>2020</v>
      </c>
      <c r="D285" s="86" t="s">
        <v>174</v>
      </c>
      <c r="E285" s="89">
        <v>5051</v>
      </c>
      <c r="F285" s="89">
        <v>4947</v>
      </c>
      <c r="G285" s="89">
        <v>9998</v>
      </c>
      <c r="H285" s="89">
        <v>0</v>
      </c>
      <c r="I285" s="89">
        <v>0</v>
      </c>
      <c r="J285" s="89">
        <v>0</v>
      </c>
      <c r="K285" s="15">
        <f t="shared" si="15"/>
        <v>5051</v>
      </c>
      <c r="L285" s="15">
        <f t="shared" si="16"/>
        <v>4947</v>
      </c>
      <c r="M285" s="15">
        <f t="shared" si="17"/>
        <v>9998</v>
      </c>
      <c r="O285" s="13"/>
      <c r="P285" s="13"/>
    </row>
    <row r="286" spans="1:16" ht="13.15" customHeight="1" x14ac:dyDescent="0.2">
      <c r="A286" s="11" t="str">
        <f t="shared" si="14"/>
        <v>AURUKUN2021</v>
      </c>
      <c r="B286" s="90" t="s">
        <v>141</v>
      </c>
      <c r="C286" s="12">
        <v>2021</v>
      </c>
      <c r="D286" s="86" t="s">
        <v>174</v>
      </c>
      <c r="E286" s="91">
        <v>6020</v>
      </c>
      <c r="F286" s="91">
        <v>5946</v>
      </c>
      <c r="G286" s="91">
        <v>11966</v>
      </c>
      <c r="H286" s="91">
        <v>0</v>
      </c>
      <c r="I286" s="91">
        <v>0</v>
      </c>
      <c r="J286" s="91">
        <v>0</v>
      </c>
      <c r="K286" s="15">
        <f t="shared" si="15"/>
        <v>6020</v>
      </c>
      <c r="L286" s="15">
        <f t="shared" si="16"/>
        <v>5946</v>
      </c>
      <c r="M286" s="15">
        <f t="shared" si="17"/>
        <v>11966</v>
      </c>
      <c r="O286" s="13"/>
      <c r="P286" s="13"/>
    </row>
    <row r="287" spans="1:16" ht="13.15" customHeight="1" x14ac:dyDescent="0.2">
      <c r="A287" s="11" t="str">
        <f t="shared" si="14"/>
        <v>AURUKUN2022</v>
      </c>
      <c r="B287" s="3" t="s">
        <v>141</v>
      </c>
      <c r="C287" s="12">
        <v>2022</v>
      </c>
      <c r="D287" s="12" t="s">
        <v>174</v>
      </c>
      <c r="E287" s="13">
        <v>6408</v>
      </c>
      <c r="F287" s="13">
        <v>6385</v>
      </c>
      <c r="G287" s="13">
        <v>12793</v>
      </c>
      <c r="H287" s="13">
        <v>0</v>
      </c>
      <c r="I287" s="13">
        <v>0</v>
      </c>
      <c r="J287" s="13">
        <v>0</v>
      </c>
      <c r="K287" s="15">
        <f t="shared" si="15"/>
        <v>6408</v>
      </c>
      <c r="L287" s="15">
        <f t="shared" si="16"/>
        <v>6385</v>
      </c>
      <c r="M287" s="15">
        <f t="shared" si="17"/>
        <v>12793</v>
      </c>
      <c r="O287" s="13"/>
      <c r="P287" s="13"/>
    </row>
    <row r="288" spans="1:16" ht="13.15" customHeight="1" x14ac:dyDescent="0.2">
      <c r="A288" s="11" t="str">
        <f t="shared" si="14"/>
        <v>AURUKUN2023</v>
      </c>
      <c r="B288" s="90" t="s">
        <v>141</v>
      </c>
      <c r="C288" s="85">
        <v>2023</v>
      </c>
      <c r="D288" s="86" t="s">
        <v>174</v>
      </c>
      <c r="E288" s="15">
        <v>6510</v>
      </c>
      <c r="F288" s="15">
        <v>6304</v>
      </c>
      <c r="G288" s="15">
        <v>12814</v>
      </c>
      <c r="H288" s="15">
        <v>0</v>
      </c>
      <c r="I288" s="15">
        <v>0</v>
      </c>
      <c r="J288" s="15">
        <v>0</v>
      </c>
      <c r="K288" s="15">
        <f t="shared" si="15"/>
        <v>6510</v>
      </c>
      <c r="L288" s="15">
        <f t="shared" si="16"/>
        <v>6304</v>
      </c>
      <c r="M288" s="15">
        <f t="shared" si="17"/>
        <v>12814</v>
      </c>
      <c r="O288" s="13"/>
      <c r="P288" s="13"/>
    </row>
    <row r="289" spans="1:16" ht="13.15" customHeight="1" x14ac:dyDescent="0.2">
      <c r="A289" s="11" t="str">
        <f t="shared" si="14"/>
        <v>AURUKUN2024</v>
      </c>
      <c r="B289" s="3" t="s">
        <v>141</v>
      </c>
      <c r="C289" s="12">
        <v>2024</v>
      </c>
      <c r="D289" s="12" t="s">
        <v>174</v>
      </c>
      <c r="E289" s="13">
        <v>7639</v>
      </c>
      <c r="F289" s="13">
        <v>7541</v>
      </c>
      <c r="G289" s="13">
        <v>15180</v>
      </c>
      <c r="H289" s="13">
        <v>0</v>
      </c>
      <c r="I289" s="13">
        <v>0</v>
      </c>
      <c r="J289" s="13">
        <v>0</v>
      </c>
      <c r="K289" s="15">
        <f t="shared" si="15"/>
        <v>7639</v>
      </c>
      <c r="L289" s="15">
        <f t="shared" si="16"/>
        <v>7541</v>
      </c>
      <c r="M289" s="15">
        <f t="shared" si="17"/>
        <v>15180</v>
      </c>
      <c r="O289" s="13"/>
      <c r="P289" s="13"/>
    </row>
    <row r="290" spans="1:16" ht="13.15" customHeight="1" x14ac:dyDescent="0.2">
      <c r="A290" s="11" t="str">
        <f t="shared" si="14"/>
        <v>AURUKUN2025</v>
      </c>
      <c r="B290" s="90" t="s">
        <v>141</v>
      </c>
      <c r="C290" s="85">
        <v>2025</v>
      </c>
      <c r="D290" s="86" t="s">
        <v>174</v>
      </c>
      <c r="E290" s="15">
        <v>7693</v>
      </c>
      <c r="F290" s="15">
        <v>7648</v>
      </c>
      <c r="G290" s="15">
        <v>15341</v>
      </c>
      <c r="H290" s="15">
        <v>0</v>
      </c>
      <c r="I290" s="15">
        <v>0</v>
      </c>
      <c r="J290" s="15">
        <v>0</v>
      </c>
      <c r="K290" s="15">
        <f t="shared" si="15"/>
        <v>7693</v>
      </c>
      <c r="L290" s="15">
        <f t="shared" si="16"/>
        <v>7648</v>
      </c>
      <c r="M290" s="15">
        <f t="shared" si="17"/>
        <v>15341</v>
      </c>
      <c r="O290" s="13"/>
      <c r="P290" s="13"/>
    </row>
    <row r="291" spans="1:16" ht="13.15" customHeight="1" x14ac:dyDescent="0.2">
      <c r="A291" s="11" t="str">
        <f t="shared" si="14"/>
        <v>AYERS ROCK1985</v>
      </c>
      <c r="B291" s="88" t="s">
        <v>88</v>
      </c>
      <c r="C291" s="16">
        <v>1985</v>
      </c>
      <c r="D291" s="86">
        <v>34</v>
      </c>
      <c r="E291" s="89">
        <v>35753</v>
      </c>
      <c r="F291" s="89">
        <v>38364</v>
      </c>
      <c r="G291" s="89">
        <v>74117</v>
      </c>
      <c r="H291" s="89">
        <v>0</v>
      </c>
      <c r="I291" s="89">
        <v>0</v>
      </c>
      <c r="J291" s="89">
        <v>0</v>
      </c>
      <c r="K291" s="15">
        <f t="shared" si="15"/>
        <v>35753</v>
      </c>
      <c r="L291" s="15">
        <f t="shared" si="16"/>
        <v>38364</v>
      </c>
      <c r="M291" s="15">
        <f t="shared" si="17"/>
        <v>74117</v>
      </c>
      <c r="O291" s="13"/>
      <c r="P291" s="13"/>
    </row>
    <row r="292" spans="1:16" ht="13.15" customHeight="1" x14ac:dyDescent="0.2">
      <c r="A292" s="11" t="str">
        <f t="shared" si="14"/>
        <v>AYERS ROCK1986</v>
      </c>
      <c r="B292" s="3" t="s">
        <v>88</v>
      </c>
      <c r="C292" s="12">
        <v>1986</v>
      </c>
      <c r="D292" s="12">
        <v>23</v>
      </c>
      <c r="E292" s="13">
        <v>47432</v>
      </c>
      <c r="F292" s="13">
        <v>50189</v>
      </c>
      <c r="G292" s="13">
        <v>97621</v>
      </c>
      <c r="H292" s="13">
        <v>0</v>
      </c>
      <c r="I292" s="13">
        <v>0</v>
      </c>
      <c r="J292" s="13">
        <v>0</v>
      </c>
      <c r="K292" s="15">
        <f t="shared" si="15"/>
        <v>47432</v>
      </c>
      <c r="L292" s="15">
        <f t="shared" si="16"/>
        <v>50189</v>
      </c>
      <c r="M292" s="15">
        <f t="shared" si="17"/>
        <v>97621</v>
      </c>
      <c r="O292" s="13"/>
      <c r="P292" s="13"/>
    </row>
    <row r="293" spans="1:16" ht="13.15" customHeight="1" x14ac:dyDescent="0.2">
      <c r="A293" s="11" t="str">
        <f t="shared" si="14"/>
        <v>AYERS ROCK1987</v>
      </c>
      <c r="B293" s="3" t="s">
        <v>88</v>
      </c>
      <c r="C293" s="12">
        <v>1987</v>
      </c>
      <c r="D293" s="12">
        <v>22</v>
      </c>
      <c r="E293" s="13">
        <v>62774</v>
      </c>
      <c r="F293" s="13">
        <v>64996</v>
      </c>
      <c r="G293" s="13">
        <v>127770</v>
      </c>
      <c r="H293" s="13">
        <v>0</v>
      </c>
      <c r="I293" s="13">
        <v>0</v>
      </c>
      <c r="J293" s="13">
        <v>0</v>
      </c>
      <c r="K293" s="15">
        <f t="shared" si="15"/>
        <v>62774</v>
      </c>
      <c r="L293" s="15">
        <f t="shared" si="16"/>
        <v>64996</v>
      </c>
      <c r="M293" s="15">
        <f t="shared" si="17"/>
        <v>127770</v>
      </c>
      <c r="O293" s="13"/>
      <c r="P293" s="13"/>
    </row>
    <row r="294" spans="1:16" ht="13.15" customHeight="1" x14ac:dyDescent="0.2">
      <c r="A294" s="11" t="str">
        <f t="shared" si="14"/>
        <v>AYERS ROCK1988</v>
      </c>
      <c r="B294" s="92" t="s">
        <v>88</v>
      </c>
      <c r="C294" s="85">
        <v>1988</v>
      </c>
      <c r="D294" s="12">
        <v>24</v>
      </c>
      <c r="E294" s="15">
        <v>53734</v>
      </c>
      <c r="F294" s="15">
        <v>56000</v>
      </c>
      <c r="G294" s="15">
        <v>109734</v>
      </c>
      <c r="H294" s="87">
        <v>0</v>
      </c>
      <c r="I294" s="87">
        <v>0</v>
      </c>
      <c r="J294" s="15">
        <v>0</v>
      </c>
      <c r="K294" s="15">
        <f t="shared" si="15"/>
        <v>53734</v>
      </c>
      <c r="L294" s="15">
        <f t="shared" si="16"/>
        <v>56000</v>
      </c>
      <c r="M294" s="15">
        <f t="shared" si="17"/>
        <v>109734</v>
      </c>
      <c r="O294" s="13"/>
      <c r="P294" s="13"/>
    </row>
    <row r="295" spans="1:16" ht="13.15" customHeight="1" x14ac:dyDescent="0.2">
      <c r="A295" s="11" t="str">
        <f t="shared" si="14"/>
        <v>AYERS ROCK1989</v>
      </c>
      <c r="B295" s="90" t="s">
        <v>88</v>
      </c>
      <c r="C295" s="85">
        <v>1989</v>
      </c>
      <c r="D295" s="86">
        <v>32</v>
      </c>
      <c r="E295" s="15">
        <v>28800</v>
      </c>
      <c r="F295" s="15">
        <v>29005</v>
      </c>
      <c r="G295" s="15">
        <v>57805</v>
      </c>
      <c r="H295" s="15">
        <v>0</v>
      </c>
      <c r="I295" s="15">
        <v>0</v>
      </c>
      <c r="J295" s="15">
        <v>0</v>
      </c>
      <c r="K295" s="15">
        <f t="shared" si="15"/>
        <v>28800</v>
      </c>
      <c r="L295" s="15">
        <f t="shared" si="16"/>
        <v>29005</v>
      </c>
      <c r="M295" s="15">
        <f t="shared" si="17"/>
        <v>57805</v>
      </c>
      <c r="O295" s="13"/>
      <c r="P295" s="13"/>
    </row>
    <row r="296" spans="1:16" ht="13.15" customHeight="1" x14ac:dyDescent="0.2">
      <c r="A296" s="11" t="str">
        <f t="shared" si="14"/>
        <v>AYERS ROCK1990</v>
      </c>
      <c r="B296" s="3" t="s">
        <v>88</v>
      </c>
      <c r="C296" s="12">
        <v>1990</v>
      </c>
      <c r="D296" s="12">
        <v>27</v>
      </c>
      <c r="E296" s="13">
        <v>43396</v>
      </c>
      <c r="F296" s="13">
        <v>44442</v>
      </c>
      <c r="G296" s="13">
        <v>87838</v>
      </c>
      <c r="H296" s="13">
        <v>0</v>
      </c>
      <c r="I296" s="13">
        <v>0</v>
      </c>
      <c r="J296" s="13">
        <v>0</v>
      </c>
      <c r="K296" s="15">
        <f t="shared" si="15"/>
        <v>43396</v>
      </c>
      <c r="L296" s="15">
        <f t="shared" si="16"/>
        <v>44442</v>
      </c>
      <c r="M296" s="15">
        <f t="shared" si="17"/>
        <v>87838</v>
      </c>
      <c r="O296" s="13"/>
      <c r="P296" s="13"/>
    </row>
    <row r="297" spans="1:16" ht="13.15" customHeight="1" x14ac:dyDescent="0.2">
      <c r="A297" s="11" t="str">
        <f t="shared" ref="A297:A360" si="18">CONCATENATE(B297,C297)</f>
        <v>AYERS ROCK1991</v>
      </c>
      <c r="B297" s="3" t="s">
        <v>88</v>
      </c>
      <c r="C297" s="12">
        <v>1991</v>
      </c>
      <c r="D297" s="12">
        <v>20</v>
      </c>
      <c r="E297" s="13">
        <v>62259</v>
      </c>
      <c r="F297" s="13">
        <v>65161</v>
      </c>
      <c r="G297" s="13">
        <v>127420</v>
      </c>
      <c r="H297" s="13">
        <v>0</v>
      </c>
      <c r="I297" s="13">
        <v>0</v>
      </c>
      <c r="J297" s="13">
        <v>0</v>
      </c>
      <c r="K297" s="15">
        <f t="shared" si="15"/>
        <v>62259</v>
      </c>
      <c r="L297" s="15">
        <f t="shared" si="16"/>
        <v>65161</v>
      </c>
      <c r="M297" s="15">
        <f t="shared" si="17"/>
        <v>127420</v>
      </c>
      <c r="O297" s="13"/>
      <c r="P297" s="13"/>
    </row>
    <row r="298" spans="1:16" ht="13.15" customHeight="1" x14ac:dyDescent="0.2">
      <c r="A298" s="11" t="str">
        <f t="shared" si="18"/>
        <v>AYERS ROCK1992</v>
      </c>
      <c r="B298" s="92" t="s">
        <v>88</v>
      </c>
      <c r="C298" s="85">
        <v>1992</v>
      </c>
      <c r="D298" s="86">
        <v>18</v>
      </c>
      <c r="E298" s="15">
        <v>78783</v>
      </c>
      <c r="F298" s="15">
        <v>80999</v>
      </c>
      <c r="G298" s="15">
        <v>159782</v>
      </c>
      <c r="H298" s="87">
        <v>0</v>
      </c>
      <c r="I298" s="87">
        <v>0</v>
      </c>
      <c r="J298" s="15">
        <v>0</v>
      </c>
      <c r="K298" s="15">
        <f t="shared" si="15"/>
        <v>78783</v>
      </c>
      <c r="L298" s="15">
        <f t="shared" si="16"/>
        <v>80999</v>
      </c>
      <c r="M298" s="15">
        <f t="shared" si="17"/>
        <v>159782</v>
      </c>
      <c r="O298" s="13"/>
      <c r="P298" s="13"/>
    </row>
    <row r="299" spans="1:16" ht="13.15" customHeight="1" x14ac:dyDescent="0.2">
      <c r="A299" s="11" t="str">
        <f t="shared" si="18"/>
        <v>AYERS ROCK1993</v>
      </c>
      <c r="B299" s="92" t="s">
        <v>88</v>
      </c>
      <c r="C299" s="85">
        <v>1993</v>
      </c>
      <c r="D299" s="86">
        <v>17</v>
      </c>
      <c r="E299" s="15">
        <v>109693</v>
      </c>
      <c r="F299" s="15">
        <v>110620</v>
      </c>
      <c r="G299" s="15">
        <v>220313</v>
      </c>
      <c r="H299" s="87">
        <v>0</v>
      </c>
      <c r="I299" s="87">
        <v>0</v>
      </c>
      <c r="J299" s="15">
        <v>0</v>
      </c>
      <c r="K299" s="15">
        <f t="shared" si="15"/>
        <v>109693</v>
      </c>
      <c r="L299" s="15">
        <f t="shared" si="16"/>
        <v>110620</v>
      </c>
      <c r="M299" s="15">
        <f t="shared" si="17"/>
        <v>220313</v>
      </c>
      <c r="O299" s="13"/>
      <c r="P299" s="13"/>
    </row>
    <row r="300" spans="1:16" ht="13.15" customHeight="1" x14ac:dyDescent="0.2">
      <c r="A300" s="11" t="str">
        <f t="shared" si="18"/>
        <v>AYERS ROCK1994</v>
      </c>
      <c r="B300" s="90" t="s">
        <v>88</v>
      </c>
      <c r="C300" s="85">
        <v>1994</v>
      </c>
      <c r="D300" s="86">
        <v>16</v>
      </c>
      <c r="E300" s="15">
        <v>135513</v>
      </c>
      <c r="F300" s="15">
        <v>133656</v>
      </c>
      <c r="G300" s="15">
        <v>269169</v>
      </c>
      <c r="H300" s="15">
        <v>0</v>
      </c>
      <c r="I300" s="15">
        <v>0</v>
      </c>
      <c r="J300" s="15">
        <v>0</v>
      </c>
      <c r="K300" s="15">
        <f t="shared" si="15"/>
        <v>135513</v>
      </c>
      <c r="L300" s="15">
        <f t="shared" si="16"/>
        <v>133656</v>
      </c>
      <c r="M300" s="15">
        <f t="shared" si="17"/>
        <v>269169</v>
      </c>
      <c r="O300" s="13"/>
      <c r="P300" s="13"/>
    </row>
    <row r="301" spans="1:16" ht="13.15" customHeight="1" x14ac:dyDescent="0.2">
      <c r="A301" s="11" t="str">
        <f t="shared" si="18"/>
        <v>AYERS ROCK1995</v>
      </c>
      <c r="B301" s="3" t="s">
        <v>88</v>
      </c>
      <c r="C301" s="12">
        <v>1995</v>
      </c>
      <c r="D301" s="12">
        <v>16</v>
      </c>
      <c r="E301" s="13">
        <v>152097</v>
      </c>
      <c r="F301" s="13">
        <v>146887</v>
      </c>
      <c r="G301" s="13">
        <v>298984</v>
      </c>
      <c r="H301" s="13">
        <v>0</v>
      </c>
      <c r="I301" s="13">
        <v>0</v>
      </c>
      <c r="J301" s="13">
        <v>0</v>
      </c>
      <c r="K301" s="15">
        <f t="shared" si="15"/>
        <v>152097</v>
      </c>
      <c r="L301" s="15">
        <f t="shared" si="16"/>
        <v>146887</v>
      </c>
      <c r="M301" s="15">
        <f t="shared" si="17"/>
        <v>298984</v>
      </c>
      <c r="O301" s="13"/>
      <c r="P301" s="13"/>
    </row>
    <row r="302" spans="1:16" ht="13.15" customHeight="1" x14ac:dyDescent="0.2">
      <c r="A302" s="11" t="str">
        <f t="shared" si="18"/>
        <v>AYERS ROCK1996</v>
      </c>
      <c r="B302" s="3" t="s">
        <v>88</v>
      </c>
      <c r="C302" s="12">
        <v>1996</v>
      </c>
      <c r="D302" s="12">
        <v>14</v>
      </c>
      <c r="E302" s="13">
        <v>183504</v>
      </c>
      <c r="F302" s="13">
        <v>181930</v>
      </c>
      <c r="G302" s="13">
        <v>365434</v>
      </c>
      <c r="H302" s="13">
        <v>0</v>
      </c>
      <c r="I302" s="13">
        <v>0</v>
      </c>
      <c r="J302" s="13">
        <v>0</v>
      </c>
      <c r="K302" s="15">
        <f t="shared" si="15"/>
        <v>183504</v>
      </c>
      <c r="L302" s="15">
        <f t="shared" si="16"/>
        <v>181930</v>
      </c>
      <c r="M302" s="15">
        <f t="shared" si="17"/>
        <v>365434</v>
      </c>
      <c r="O302" s="13"/>
      <c r="P302" s="13"/>
    </row>
    <row r="303" spans="1:16" ht="13.15" customHeight="1" x14ac:dyDescent="0.2">
      <c r="A303" s="11" t="str">
        <f t="shared" si="18"/>
        <v>AYERS ROCK1997</v>
      </c>
      <c r="B303" s="3" t="s">
        <v>88</v>
      </c>
      <c r="C303" s="12">
        <v>1997</v>
      </c>
      <c r="D303" s="12">
        <v>14</v>
      </c>
      <c r="E303" s="13">
        <v>203894</v>
      </c>
      <c r="F303" s="13">
        <v>203581</v>
      </c>
      <c r="G303" s="13">
        <v>407475</v>
      </c>
      <c r="H303" s="13">
        <v>0</v>
      </c>
      <c r="I303" s="13">
        <v>0</v>
      </c>
      <c r="J303" s="13">
        <v>0</v>
      </c>
      <c r="K303" s="15">
        <f t="shared" si="15"/>
        <v>203894</v>
      </c>
      <c r="L303" s="15">
        <f t="shared" si="16"/>
        <v>203581</v>
      </c>
      <c r="M303" s="15">
        <f t="shared" si="17"/>
        <v>407475</v>
      </c>
      <c r="O303" s="13"/>
      <c r="P303" s="13"/>
    </row>
    <row r="304" spans="1:16" ht="13.15" customHeight="1" x14ac:dyDescent="0.2">
      <c r="A304" s="11" t="str">
        <f t="shared" si="18"/>
        <v>AYERS ROCK1998</v>
      </c>
      <c r="B304" s="3" t="s">
        <v>88</v>
      </c>
      <c r="C304" s="12">
        <v>1998</v>
      </c>
      <c r="D304" s="12">
        <v>14</v>
      </c>
      <c r="E304" s="13">
        <v>198851</v>
      </c>
      <c r="F304" s="13">
        <v>197903</v>
      </c>
      <c r="G304" s="13">
        <v>396754</v>
      </c>
      <c r="H304" s="13">
        <v>0</v>
      </c>
      <c r="I304" s="13">
        <v>0</v>
      </c>
      <c r="J304" s="13">
        <v>0</v>
      </c>
      <c r="K304" s="15">
        <f t="shared" si="15"/>
        <v>198851</v>
      </c>
      <c r="L304" s="15">
        <f t="shared" si="16"/>
        <v>197903</v>
      </c>
      <c r="M304" s="15">
        <f t="shared" si="17"/>
        <v>396754</v>
      </c>
      <c r="O304" s="13"/>
      <c r="P304" s="13"/>
    </row>
    <row r="305" spans="1:16" ht="13.15" customHeight="1" x14ac:dyDescent="0.2">
      <c r="A305" s="11" t="str">
        <f t="shared" si="18"/>
        <v>AYERS ROCK1999</v>
      </c>
      <c r="B305" s="3" t="s">
        <v>88</v>
      </c>
      <c r="C305" s="12">
        <v>1999</v>
      </c>
      <c r="D305" s="12">
        <v>14</v>
      </c>
      <c r="E305" s="13">
        <v>216186</v>
      </c>
      <c r="F305" s="13">
        <v>216273</v>
      </c>
      <c r="G305" s="13">
        <v>432459</v>
      </c>
      <c r="H305" s="13">
        <v>0</v>
      </c>
      <c r="I305" s="13">
        <v>0</v>
      </c>
      <c r="J305" s="13">
        <v>0</v>
      </c>
      <c r="K305" s="15">
        <f t="shared" ref="K305:K368" si="19">E305+H305</f>
        <v>216186</v>
      </c>
      <c r="L305" s="15">
        <f t="shared" ref="L305:L368" si="20">F305+I305</f>
        <v>216273</v>
      </c>
      <c r="M305" s="15">
        <f t="shared" ref="M305:M368" si="21">G305+J305</f>
        <v>432459</v>
      </c>
      <c r="O305" s="13"/>
      <c r="P305" s="13"/>
    </row>
    <row r="306" spans="1:16" ht="13.15" customHeight="1" x14ac:dyDescent="0.2">
      <c r="A306" s="11" t="str">
        <f t="shared" si="18"/>
        <v>AYERS ROCK2000</v>
      </c>
      <c r="B306" s="92" t="s">
        <v>88</v>
      </c>
      <c r="C306" s="85">
        <v>2000</v>
      </c>
      <c r="D306" s="86">
        <v>14</v>
      </c>
      <c r="E306" s="15">
        <v>224111</v>
      </c>
      <c r="F306" s="15">
        <v>225836</v>
      </c>
      <c r="G306" s="15">
        <v>449947</v>
      </c>
      <c r="H306" s="87">
        <v>0</v>
      </c>
      <c r="I306" s="87">
        <v>0</v>
      </c>
      <c r="J306" s="15">
        <v>0</v>
      </c>
      <c r="K306" s="15">
        <f t="shared" si="19"/>
        <v>224111</v>
      </c>
      <c r="L306" s="15">
        <f t="shared" si="20"/>
        <v>225836</v>
      </c>
      <c r="M306" s="15">
        <f t="shared" si="21"/>
        <v>449947</v>
      </c>
      <c r="O306" s="13"/>
      <c r="P306" s="13"/>
    </row>
    <row r="307" spans="1:16" ht="13.15" customHeight="1" x14ac:dyDescent="0.2">
      <c r="A307" s="11" t="str">
        <f t="shared" si="18"/>
        <v>AYERS ROCK2001</v>
      </c>
      <c r="B307" s="3" t="s">
        <v>88</v>
      </c>
      <c r="C307" s="12">
        <v>2001</v>
      </c>
      <c r="D307" s="12">
        <v>14</v>
      </c>
      <c r="E307" s="13">
        <v>199622</v>
      </c>
      <c r="F307" s="13">
        <v>200085</v>
      </c>
      <c r="G307" s="13">
        <v>399707</v>
      </c>
      <c r="H307" s="13">
        <v>0</v>
      </c>
      <c r="I307" s="13">
        <v>0</v>
      </c>
      <c r="J307" s="13">
        <v>0</v>
      </c>
      <c r="K307" s="15">
        <f t="shared" si="19"/>
        <v>199622</v>
      </c>
      <c r="L307" s="15">
        <f t="shared" si="20"/>
        <v>200085</v>
      </c>
      <c r="M307" s="15">
        <f t="shared" si="21"/>
        <v>399707</v>
      </c>
      <c r="O307" s="13"/>
      <c r="P307" s="13"/>
    </row>
    <row r="308" spans="1:16" ht="13.15" customHeight="1" x14ac:dyDescent="0.2">
      <c r="A308" s="11" t="str">
        <f t="shared" si="18"/>
        <v>AYERS ROCK2002</v>
      </c>
      <c r="B308" s="3" t="s">
        <v>88</v>
      </c>
      <c r="C308" s="12">
        <v>2002</v>
      </c>
      <c r="D308" s="12">
        <v>14</v>
      </c>
      <c r="E308" s="13">
        <v>184278</v>
      </c>
      <c r="F308" s="13">
        <v>184892</v>
      </c>
      <c r="G308" s="13">
        <v>369170</v>
      </c>
      <c r="H308" s="13">
        <v>0</v>
      </c>
      <c r="I308" s="13">
        <v>0</v>
      </c>
      <c r="J308" s="13">
        <v>0</v>
      </c>
      <c r="K308" s="15">
        <f t="shared" si="19"/>
        <v>184278</v>
      </c>
      <c r="L308" s="15">
        <f t="shared" si="20"/>
        <v>184892</v>
      </c>
      <c r="M308" s="15">
        <f t="shared" si="21"/>
        <v>369170</v>
      </c>
      <c r="O308" s="13"/>
      <c r="P308" s="13"/>
    </row>
    <row r="309" spans="1:16" ht="13.15" customHeight="1" x14ac:dyDescent="0.2">
      <c r="A309" s="11" t="str">
        <f t="shared" si="18"/>
        <v>AYERS ROCK2003</v>
      </c>
      <c r="B309" s="3" t="s">
        <v>88</v>
      </c>
      <c r="C309" s="12">
        <v>2003</v>
      </c>
      <c r="D309" s="12">
        <v>17</v>
      </c>
      <c r="E309" s="13">
        <v>164874</v>
      </c>
      <c r="F309" s="13">
        <v>164262</v>
      </c>
      <c r="G309" s="13">
        <v>329136</v>
      </c>
      <c r="H309" s="13">
        <v>0</v>
      </c>
      <c r="I309" s="13">
        <v>0</v>
      </c>
      <c r="J309" s="13">
        <v>0</v>
      </c>
      <c r="K309" s="15">
        <f t="shared" si="19"/>
        <v>164874</v>
      </c>
      <c r="L309" s="15">
        <f t="shared" si="20"/>
        <v>164262</v>
      </c>
      <c r="M309" s="15">
        <f t="shared" si="21"/>
        <v>329136</v>
      </c>
      <c r="O309" s="13"/>
      <c r="P309" s="13"/>
    </row>
    <row r="310" spans="1:16" ht="13.15" customHeight="1" x14ac:dyDescent="0.2">
      <c r="A310" s="11" t="str">
        <f t="shared" si="18"/>
        <v>AYERS ROCK2004</v>
      </c>
      <c r="B310" s="3" t="s">
        <v>88</v>
      </c>
      <c r="C310" s="12">
        <v>2004</v>
      </c>
      <c r="D310" s="12">
        <v>19</v>
      </c>
      <c r="E310" s="13">
        <v>173000</v>
      </c>
      <c r="F310" s="13">
        <v>172175</v>
      </c>
      <c r="G310" s="13">
        <v>345175</v>
      </c>
      <c r="H310" s="13">
        <v>0</v>
      </c>
      <c r="I310" s="13">
        <v>0</v>
      </c>
      <c r="J310" s="13">
        <v>0</v>
      </c>
      <c r="K310" s="15">
        <f t="shared" si="19"/>
        <v>173000</v>
      </c>
      <c r="L310" s="15">
        <f t="shared" si="20"/>
        <v>172175</v>
      </c>
      <c r="M310" s="15">
        <f t="shared" si="21"/>
        <v>345175</v>
      </c>
      <c r="O310" s="13"/>
      <c r="P310" s="13"/>
    </row>
    <row r="311" spans="1:16" ht="13.15" customHeight="1" x14ac:dyDescent="0.2">
      <c r="A311" s="11" t="str">
        <f t="shared" si="18"/>
        <v>AYERS ROCK2005</v>
      </c>
      <c r="B311" s="3" t="s">
        <v>88</v>
      </c>
      <c r="C311" s="12">
        <v>2005</v>
      </c>
      <c r="D311" s="12">
        <v>19</v>
      </c>
      <c r="E311" s="13">
        <v>188137</v>
      </c>
      <c r="F311" s="13">
        <v>187177</v>
      </c>
      <c r="G311" s="13">
        <v>375314</v>
      </c>
      <c r="H311" s="13">
        <v>0</v>
      </c>
      <c r="I311" s="13">
        <v>0</v>
      </c>
      <c r="J311" s="13">
        <v>0</v>
      </c>
      <c r="K311" s="15">
        <f t="shared" si="19"/>
        <v>188137</v>
      </c>
      <c r="L311" s="15">
        <f t="shared" si="20"/>
        <v>187177</v>
      </c>
      <c r="M311" s="15">
        <f t="shared" si="21"/>
        <v>375314</v>
      </c>
      <c r="O311" s="13"/>
      <c r="P311" s="13"/>
    </row>
    <row r="312" spans="1:16" ht="13.15" customHeight="1" x14ac:dyDescent="0.2">
      <c r="A312" s="11" t="str">
        <f t="shared" si="18"/>
        <v>AYERS ROCK2006</v>
      </c>
      <c r="B312" s="92" t="s">
        <v>88</v>
      </c>
      <c r="C312" s="85">
        <v>2006</v>
      </c>
      <c r="D312" s="86">
        <v>19</v>
      </c>
      <c r="E312" s="15">
        <v>193957</v>
      </c>
      <c r="F312" s="15">
        <v>189676</v>
      </c>
      <c r="G312" s="15">
        <v>383633</v>
      </c>
      <c r="H312" s="87">
        <v>0</v>
      </c>
      <c r="I312" s="87">
        <v>0</v>
      </c>
      <c r="J312" s="15">
        <v>0</v>
      </c>
      <c r="K312" s="15">
        <f t="shared" si="19"/>
        <v>193957</v>
      </c>
      <c r="L312" s="15">
        <f t="shared" si="20"/>
        <v>189676</v>
      </c>
      <c r="M312" s="15">
        <f t="shared" si="21"/>
        <v>383633</v>
      </c>
      <c r="O312" s="13"/>
      <c r="P312" s="13"/>
    </row>
    <row r="313" spans="1:16" ht="13.15" customHeight="1" x14ac:dyDescent="0.2">
      <c r="A313" s="11" t="str">
        <f t="shared" si="18"/>
        <v>AYERS ROCK2007</v>
      </c>
      <c r="B313" s="3" t="s">
        <v>88</v>
      </c>
      <c r="C313" s="12">
        <v>2007</v>
      </c>
      <c r="D313" s="12">
        <v>19</v>
      </c>
      <c r="E313" s="13">
        <v>190059</v>
      </c>
      <c r="F313" s="13">
        <v>187940</v>
      </c>
      <c r="G313" s="13">
        <v>377999</v>
      </c>
      <c r="H313" s="13">
        <v>0</v>
      </c>
      <c r="I313" s="13">
        <v>0</v>
      </c>
      <c r="J313" s="13">
        <v>0</v>
      </c>
      <c r="K313" s="15">
        <f t="shared" si="19"/>
        <v>190059</v>
      </c>
      <c r="L313" s="15">
        <f t="shared" si="20"/>
        <v>187940</v>
      </c>
      <c r="M313" s="15">
        <f t="shared" si="21"/>
        <v>377999</v>
      </c>
      <c r="O313" s="13"/>
      <c r="P313" s="13"/>
    </row>
    <row r="314" spans="1:16" ht="13.15" customHeight="1" x14ac:dyDescent="0.2">
      <c r="A314" s="11" t="str">
        <f t="shared" si="18"/>
        <v>AYERS ROCK2008</v>
      </c>
      <c r="B314" s="92" t="s">
        <v>88</v>
      </c>
      <c r="C314" s="85">
        <v>2008</v>
      </c>
      <c r="D314" s="86">
        <v>21</v>
      </c>
      <c r="E314" s="15">
        <v>168657</v>
      </c>
      <c r="F314" s="15">
        <v>169620</v>
      </c>
      <c r="G314" s="15">
        <v>338277</v>
      </c>
      <c r="H314" s="87">
        <v>0</v>
      </c>
      <c r="I314" s="87">
        <v>0</v>
      </c>
      <c r="J314" s="15">
        <v>0</v>
      </c>
      <c r="K314" s="15">
        <f t="shared" si="19"/>
        <v>168657</v>
      </c>
      <c r="L314" s="15">
        <f t="shared" si="20"/>
        <v>169620</v>
      </c>
      <c r="M314" s="15">
        <f t="shared" si="21"/>
        <v>338277</v>
      </c>
      <c r="O314" s="13"/>
      <c r="P314" s="13"/>
    </row>
    <row r="315" spans="1:16" ht="13.15" customHeight="1" x14ac:dyDescent="0.2">
      <c r="A315" s="11" t="str">
        <f t="shared" si="18"/>
        <v>AYERS ROCK2009</v>
      </c>
      <c r="B315" s="3" t="s">
        <v>88</v>
      </c>
      <c r="C315" s="12">
        <v>2009</v>
      </c>
      <c r="D315" s="12">
        <v>23</v>
      </c>
      <c r="E315" s="13">
        <v>147040</v>
      </c>
      <c r="F315" s="13">
        <v>148415</v>
      </c>
      <c r="G315" s="13">
        <v>295455</v>
      </c>
      <c r="H315" s="13">
        <v>0</v>
      </c>
      <c r="I315" s="13">
        <v>0</v>
      </c>
      <c r="J315" s="13">
        <v>0</v>
      </c>
      <c r="K315" s="15">
        <f t="shared" si="19"/>
        <v>147040</v>
      </c>
      <c r="L315" s="15">
        <f t="shared" si="20"/>
        <v>148415</v>
      </c>
      <c r="M315" s="15">
        <f t="shared" si="21"/>
        <v>295455</v>
      </c>
      <c r="O315" s="13"/>
      <c r="P315" s="13"/>
    </row>
    <row r="316" spans="1:16" ht="13.15" customHeight="1" x14ac:dyDescent="0.2">
      <c r="A316" s="11" t="str">
        <f t="shared" si="18"/>
        <v>AYERS ROCK2010</v>
      </c>
      <c r="B316" s="3" t="s">
        <v>88</v>
      </c>
      <c r="C316" s="12">
        <v>2010</v>
      </c>
      <c r="D316" s="12">
        <v>23</v>
      </c>
      <c r="E316" s="13">
        <v>147113</v>
      </c>
      <c r="F316" s="13">
        <v>146696</v>
      </c>
      <c r="G316" s="13">
        <v>293809</v>
      </c>
      <c r="H316" s="13">
        <v>0</v>
      </c>
      <c r="I316" s="13">
        <v>0</v>
      </c>
      <c r="J316" s="13">
        <v>0</v>
      </c>
      <c r="K316" s="15">
        <f t="shared" si="19"/>
        <v>147113</v>
      </c>
      <c r="L316" s="15">
        <f t="shared" si="20"/>
        <v>146696</v>
      </c>
      <c r="M316" s="15">
        <f t="shared" si="21"/>
        <v>293809</v>
      </c>
      <c r="O316" s="13"/>
      <c r="P316" s="13"/>
    </row>
    <row r="317" spans="1:16" ht="13.15" customHeight="1" x14ac:dyDescent="0.2">
      <c r="A317" s="11" t="str">
        <f t="shared" si="18"/>
        <v>AYERS ROCK2011</v>
      </c>
      <c r="B317" s="3" t="s">
        <v>88</v>
      </c>
      <c r="C317" s="12">
        <v>2011</v>
      </c>
      <c r="D317" s="12">
        <v>24</v>
      </c>
      <c r="E317" s="13">
        <v>149558</v>
      </c>
      <c r="F317" s="13">
        <v>148852</v>
      </c>
      <c r="G317" s="13">
        <v>298410</v>
      </c>
      <c r="H317" s="13">
        <v>0</v>
      </c>
      <c r="I317" s="13">
        <v>0</v>
      </c>
      <c r="J317" s="13">
        <v>0</v>
      </c>
      <c r="K317" s="15">
        <f t="shared" si="19"/>
        <v>149558</v>
      </c>
      <c r="L317" s="15">
        <f t="shared" si="20"/>
        <v>148852</v>
      </c>
      <c r="M317" s="15">
        <f t="shared" si="21"/>
        <v>298410</v>
      </c>
      <c r="O317" s="13"/>
      <c r="P317" s="13"/>
    </row>
    <row r="318" spans="1:16" ht="13.15" customHeight="1" x14ac:dyDescent="0.2">
      <c r="A318" s="11" t="str">
        <f t="shared" si="18"/>
        <v>AYERS ROCK2012</v>
      </c>
      <c r="B318" s="92" t="s">
        <v>88</v>
      </c>
      <c r="C318" s="85">
        <v>2012</v>
      </c>
      <c r="D318" s="86">
        <v>27</v>
      </c>
      <c r="E318" s="15">
        <v>141478</v>
      </c>
      <c r="F318" s="15">
        <v>144124</v>
      </c>
      <c r="G318" s="15">
        <v>285602</v>
      </c>
      <c r="H318" s="15">
        <v>0</v>
      </c>
      <c r="I318" s="15">
        <v>0</v>
      </c>
      <c r="J318" s="15">
        <v>0</v>
      </c>
      <c r="K318" s="15">
        <f t="shared" si="19"/>
        <v>141478</v>
      </c>
      <c r="L318" s="15">
        <f t="shared" si="20"/>
        <v>144124</v>
      </c>
      <c r="M318" s="15">
        <f t="shared" si="21"/>
        <v>285602</v>
      </c>
      <c r="O318" s="13"/>
      <c r="P318" s="13"/>
    </row>
    <row r="319" spans="1:16" ht="13.15" customHeight="1" x14ac:dyDescent="0.2">
      <c r="A319" s="11" t="str">
        <f t="shared" si="18"/>
        <v>AYERS ROCK2013</v>
      </c>
      <c r="B319" s="3" t="s">
        <v>88</v>
      </c>
      <c r="C319" s="12">
        <v>2013</v>
      </c>
      <c r="D319" s="12">
        <v>31</v>
      </c>
      <c r="E319" s="13">
        <v>115553</v>
      </c>
      <c r="F319" s="13">
        <v>117841</v>
      </c>
      <c r="G319" s="13">
        <v>233394</v>
      </c>
      <c r="H319" s="13">
        <v>0</v>
      </c>
      <c r="I319" s="13">
        <v>0</v>
      </c>
      <c r="J319" s="13">
        <v>0</v>
      </c>
      <c r="K319" s="15">
        <f t="shared" si="19"/>
        <v>115553</v>
      </c>
      <c r="L319" s="15">
        <f t="shared" si="20"/>
        <v>117841</v>
      </c>
      <c r="M319" s="15">
        <f t="shared" si="21"/>
        <v>233394</v>
      </c>
      <c r="O319" s="13"/>
      <c r="P319" s="13"/>
    </row>
    <row r="320" spans="1:16" ht="13.15" customHeight="1" x14ac:dyDescent="0.2">
      <c r="A320" s="11" t="str">
        <f t="shared" si="18"/>
        <v>AYERS ROCK2014</v>
      </c>
      <c r="B320" s="3" t="s">
        <v>88</v>
      </c>
      <c r="C320" s="12">
        <v>2014</v>
      </c>
      <c r="D320" s="12">
        <v>26</v>
      </c>
      <c r="E320" s="13">
        <v>136268</v>
      </c>
      <c r="F320" s="13">
        <v>139067</v>
      </c>
      <c r="G320" s="13">
        <v>275335</v>
      </c>
      <c r="H320" s="13">
        <v>0</v>
      </c>
      <c r="I320" s="13">
        <v>0</v>
      </c>
      <c r="J320" s="13">
        <v>0</v>
      </c>
      <c r="K320" s="15">
        <f t="shared" si="19"/>
        <v>136268</v>
      </c>
      <c r="L320" s="15">
        <f t="shared" si="20"/>
        <v>139067</v>
      </c>
      <c r="M320" s="15">
        <f t="shared" si="21"/>
        <v>275335</v>
      </c>
      <c r="O320" s="13"/>
      <c r="P320" s="13"/>
    </row>
    <row r="321" spans="1:16" ht="13.15" customHeight="1" x14ac:dyDescent="0.2">
      <c r="A321" s="11" t="str">
        <f t="shared" si="18"/>
        <v>AYERS ROCK2015</v>
      </c>
      <c r="B321" s="92" t="s">
        <v>88</v>
      </c>
      <c r="C321" s="85">
        <v>2015</v>
      </c>
      <c r="D321" s="86">
        <v>27</v>
      </c>
      <c r="E321" s="15">
        <v>158271</v>
      </c>
      <c r="F321" s="15">
        <v>158505</v>
      </c>
      <c r="G321" s="15">
        <v>316776</v>
      </c>
      <c r="H321" s="15">
        <v>0</v>
      </c>
      <c r="I321" s="15">
        <v>0</v>
      </c>
      <c r="J321" s="15">
        <v>0</v>
      </c>
      <c r="K321" s="15">
        <f t="shared" si="19"/>
        <v>158271</v>
      </c>
      <c r="L321" s="15">
        <f t="shared" si="20"/>
        <v>158505</v>
      </c>
      <c r="M321" s="15">
        <f t="shared" si="21"/>
        <v>316776</v>
      </c>
      <c r="O321" s="13"/>
      <c r="P321" s="13"/>
    </row>
    <row r="322" spans="1:16" ht="13.15" customHeight="1" x14ac:dyDescent="0.2">
      <c r="A322" s="11" t="str">
        <f t="shared" si="18"/>
        <v>AYERS ROCK2016</v>
      </c>
      <c r="B322" s="3" t="s">
        <v>88</v>
      </c>
      <c r="C322" s="12">
        <v>2016</v>
      </c>
      <c r="D322" s="12">
        <v>24</v>
      </c>
      <c r="E322" s="13">
        <v>178243</v>
      </c>
      <c r="F322" s="13">
        <v>181163</v>
      </c>
      <c r="G322" s="13">
        <v>359406</v>
      </c>
      <c r="H322" s="13">
        <v>0</v>
      </c>
      <c r="I322" s="13">
        <v>0</v>
      </c>
      <c r="J322" s="13">
        <v>0</v>
      </c>
      <c r="K322" s="15">
        <f t="shared" si="19"/>
        <v>178243</v>
      </c>
      <c r="L322" s="15">
        <f t="shared" si="20"/>
        <v>181163</v>
      </c>
      <c r="M322" s="15">
        <f t="shared" si="21"/>
        <v>359406</v>
      </c>
      <c r="O322" s="13"/>
      <c r="P322" s="13"/>
    </row>
    <row r="323" spans="1:16" ht="13.15" customHeight="1" x14ac:dyDescent="0.2">
      <c r="A323" s="11" t="str">
        <f t="shared" si="18"/>
        <v>AYERS ROCK2017</v>
      </c>
      <c r="B323" s="90" t="s">
        <v>88</v>
      </c>
      <c r="C323" s="85">
        <v>2017</v>
      </c>
      <c r="D323" s="86">
        <v>24</v>
      </c>
      <c r="E323" s="15">
        <v>181772</v>
      </c>
      <c r="F323" s="15">
        <v>184192</v>
      </c>
      <c r="G323" s="15">
        <v>365964</v>
      </c>
      <c r="H323" s="15">
        <v>0</v>
      </c>
      <c r="I323" s="15">
        <v>0</v>
      </c>
      <c r="J323" s="15">
        <v>0</v>
      </c>
      <c r="K323" s="15">
        <f t="shared" si="19"/>
        <v>181772</v>
      </c>
      <c r="L323" s="15">
        <f t="shared" si="20"/>
        <v>184192</v>
      </c>
      <c r="M323" s="15">
        <f t="shared" si="21"/>
        <v>365964</v>
      </c>
      <c r="O323" s="13"/>
      <c r="P323" s="13"/>
    </row>
    <row r="324" spans="1:16" ht="13.15" customHeight="1" x14ac:dyDescent="0.2">
      <c r="A324" s="11" t="str">
        <f t="shared" si="18"/>
        <v>AYERS ROCK2018</v>
      </c>
      <c r="B324" s="3" t="s">
        <v>88</v>
      </c>
      <c r="C324" s="12">
        <v>2018</v>
      </c>
      <c r="D324" s="12">
        <v>22</v>
      </c>
      <c r="E324" s="13">
        <v>207359</v>
      </c>
      <c r="F324" s="13">
        <v>208957</v>
      </c>
      <c r="G324" s="13">
        <v>416316</v>
      </c>
      <c r="H324" s="13">
        <v>0</v>
      </c>
      <c r="I324" s="13">
        <v>0</v>
      </c>
      <c r="J324" s="13">
        <v>0</v>
      </c>
      <c r="K324" s="15">
        <f t="shared" si="19"/>
        <v>207359</v>
      </c>
      <c r="L324" s="15">
        <f t="shared" si="20"/>
        <v>208957</v>
      </c>
      <c r="M324" s="15">
        <f t="shared" si="21"/>
        <v>416316</v>
      </c>
      <c r="O324" s="13"/>
      <c r="P324" s="13"/>
    </row>
    <row r="325" spans="1:16" ht="13.15" customHeight="1" x14ac:dyDescent="0.2">
      <c r="A325" s="11" t="str">
        <f t="shared" si="18"/>
        <v>AYERS ROCK2019</v>
      </c>
      <c r="B325" s="90" t="s">
        <v>88</v>
      </c>
      <c r="C325" s="85">
        <v>2019</v>
      </c>
      <c r="D325" s="86">
        <v>19</v>
      </c>
      <c r="E325" s="15">
        <v>244502</v>
      </c>
      <c r="F325" s="15">
        <v>245086</v>
      </c>
      <c r="G325" s="15">
        <v>489588</v>
      </c>
      <c r="H325" s="15">
        <v>0</v>
      </c>
      <c r="I325" s="15">
        <v>0</v>
      </c>
      <c r="J325" s="15">
        <v>0</v>
      </c>
      <c r="K325" s="15">
        <f t="shared" si="19"/>
        <v>244502</v>
      </c>
      <c r="L325" s="15">
        <f t="shared" si="20"/>
        <v>245086</v>
      </c>
      <c r="M325" s="15">
        <f t="shared" si="21"/>
        <v>489588</v>
      </c>
      <c r="O325" s="13"/>
      <c r="P325" s="13"/>
    </row>
    <row r="326" spans="1:16" ht="13.15" customHeight="1" x14ac:dyDescent="0.2">
      <c r="A326" s="11" t="str">
        <f t="shared" si="18"/>
        <v>AYERS ROCK2020</v>
      </c>
      <c r="B326" s="3" t="s">
        <v>88</v>
      </c>
      <c r="C326" s="12">
        <v>2020</v>
      </c>
      <c r="D326" s="12">
        <v>31</v>
      </c>
      <c r="E326" s="13">
        <v>44828</v>
      </c>
      <c r="F326" s="13">
        <v>47599</v>
      </c>
      <c r="G326" s="13">
        <v>92427</v>
      </c>
      <c r="H326" s="13">
        <v>0</v>
      </c>
      <c r="I326" s="13">
        <v>0</v>
      </c>
      <c r="J326" s="13">
        <v>0</v>
      </c>
      <c r="K326" s="15">
        <f t="shared" si="19"/>
        <v>44828</v>
      </c>
      <c r="L326" s="15">
        <f t="shared" si="20"/>
        <v>47599</v>
      </c>
      <c r="M326" s="15">
        <f t="shared" si="21"/>
        <v>92427</v>
      </c>
      <c r="O326" s="13"/>
      <c r="P326" s="13"/>
    </row>
    <row r="327" spans="1:16" ht="13.15" customHeight="1" x14ac:dyDescent="0.2">
      <c r="A327" s="11" t="str">
        <f t="shared" si="18"/>
        <v>AYERS ROCK2021</v>
      </c>
      <c r="B327" s="3" t="s">
        <v>88</v>
      </c>
      <c r="C327" s="12">
        <v>2021</v>
      </c>
      <c r="D327" s="12">
        <v>43</v>
      </c>
      <c r="E327" s="13">
        <v>34965</v>
      </c>
      <c r="F327" s="13">
        <v>35244</v>
      </c>
      <c r="G327" s="13">
        <v>70209</v>
      </c>
      <c r="H327" s="13">
        <v>0</v>
      </c>
      <c r="I327" s="13">
        <v>0</v>
      </c>
      <c r="J327" s="13">
        <v>0</v>
      </c>
      <c r="K327" s="15">
        <f t="shared" si="19"/>
        <v>34965</v>
      </c>
      <c r="L327" s="15">
        <f t="shared" si="20"/>
        <v>35244</v>
      </c>
      <c r="M327" s="15">
        <f t="shared" si="21"/>
        <v>70209</v>
      </c>
      <c r="O327" s="13"/>
      <c r="P327" s="13"/>
    </row>
    <row r="328" spans="1:16" ht="13.15" customHeight="1" x14ac:dyDescent="0.2">
      <c r="A328" s="11" t="str">
        <f t="shared" si="18"/>
        <v>AYERS ROCK2022</v>
      </c>
      <c r="B328" s="3" t="s">
        <v>88</v>
      </c>
      <c r="C328" s="12">
        <v>2022</v>
      </c>
      <c r="D328" s="12">
        <v>30</v>
      </c>
      <c r="E328" s="13">
        <v>102247</v>
      </c>
      <c r="F328" s="13">
        <v>105622</v>
      </c>
      <c r="G328" s="13">
        <v>207869</v>
      </c>
      <c r="H328" s="13">
        <v>0</v>
      </c>
      <c r="I328" s="13">
        <v>0</v>
      </c>
      <c r="J328" s="13">
        <v>0</v>
      </c>
      <c r="K328" s="15">
        <f t="shared" si="19"/>
        <v>102247</v>
      </c>
      <c r="L328" s="15">
        <f t="shared" si="20"/>
        <v>105622</v>
      </c>
      <c r="M328" s="15">
        <f t="shared" si="21"/>
        <v>207869</v>
      </c>
      <c r="O328" s="13"/>
      <c r="P328" s="13"/>
    </row>
    <row r="329" spans="1:16" ht="13.15" customHeight="1" x14ac:dyDescent="0.2">
      <c r="A329" s="11" t="str">
        <f t="shared" si="18"/>
        <v>AYERS ROCK2023</v>
      </c>
      <c r="B329" s="92" t="s">
        <v>88</v>
      </c>
      <c r="C329" s="85">
        <v>2023</v>
      </c>
      <c r="D329" s="86">
        <v>27</v>
      </c>
      <c r="E329" s="15">
        <v>128308</v>
      </c>
      <c r="F329" s="15">
        <v>134889</v>
      </c>
      <c r="G329" s="15">
        <v>263197</v>
      </c>
      <c r="H329" s="87">
        <v>0</v>
      </c>
      <c r="I329" s="87">
        <v>0</v>
      </c>
      <c r="J329" s="15">
        <v>0</v>
      </c>
      <c r="K329" s="15">
        <f t="shared" si="19"/>
        <v>128308</v>
      </c>
      <c r="L329" s="15">
        <f t="shared" si="20"/>
        <v>134889</v>
      </c>
      <c r="M329" s="15">
        <f t="shared" si="21"/>
        <v>263197</v>
      </c>
      <c r="O329" s="13"/>
      <c r="P329" s="13"/>
    </row>
    <row r="330" spans="1:16" ht="13.15" customHeight="1" x14ac:dyDescent="0.2">
      <c r="A330" s="11" t="str">
        <f t="shared" si="18"/>
        <v>AYERS ROCK2024</v>
      </c>
      <c r="B330" s="90" t="s">
        <v>88</v>
      </c>
      <c r="C330" s="85">
        <v>2024</v>
      </c>
      <c r="D330" s="86">
        <v>26</v>
      </c>
      <c r="E330" s="15">
        <v>155178</v>
      </c>
      <c r="F330" s="15">
        <v>162044</v>
      </c>
      <c r="G330" s="15">
        <v>317222</v>
      </c>
      <c r="H330" s="15">
        <v>0</v>
      </c>
      <c r="I330" s="15">
        <v>0</v>
      </c>
      <c r="J330" s="15">
        <v>0</v>
      </c>
      <c r="K330" s="15">
        <f t="shared" si="19"/>
        <v>155178</v>
      </c>
      <c r="L330" s="15">
        <f t="shared" si="20"/>
        <v>162044</v>
      </c>
      <c r="M330" s="15">
        <f t="shared" si="21"/>
        <v>317222</v>
      </c>
      <c r="O330" s="13"/>
      <c r="P330" s="13"/>
    </row>
    <row r="331" spans="1:16" ht="13.15" customHeight="1" x14ac:dyDescent="0.2">
      <c r="A331" s="11" t="str">
        <f t="shared" si="18"/>
        <v>AYERS ROCK2025</v>
      </c>
      <c r="B331" s="3" t="s">
        <v>88</v>
      </c>
      <c r="C331" s="12">
        <v>2025</v>
      </c>
      <c r="D331" s="12">
        <v>26</v>
      </c>
      <c r="E331" s="13">
        <v>173041</v>
      </c>
      <c r="F331" s="13">
        <v>179539</v>
      </c>
      <c r="G331" s="13">
        <v>352580</v>
      </c>
      <c r="H331" s="13">
        <v>0</v>
      </c>
      <c r="I331" s="13">
        <v>0</v>
      </c>
      <c r="J331" s="13">
        <v>0</v>
      </c>
      <c r="K331" s="15">
        <f t="shared" si="19"/>
        <v>173041</v>
      </c>
      <c r="L331" s="15">
        <f t="shared" si="20"/>
        <v>179539</v>
      </c>
      <c r="M331" s="15">
        <f t="shared" si="21"/>
        <v>352580</v>
      </c>
      <c r="O331" s="13"/>
      <c r="P331" s="13"/>
    </row>
    <row r="332" spans="1:16" ht="13.15" customHeight="1" x14ac:dyDescent="0.2">
      <c r="A332" s="11" t="str">
        <f t="shared" si="18"/>
        <v>BALLINA1986</v>
      </c>
      <c r="B332" s="90" t="s">
        <v>21</v>
      </c>
      <c r="C332" s="85">
        <v>1986</v>
      </c>
      <c r="D332" s="86" t="s">
        <v>174</v>
      </c>
      <c r="E332" s="15">
        <v>521</v>
      </c>
      <c r="F332" s="15">
        <v>404</v>
      </c>
      <c r="G332" s="15">
        <v>925</v>
      </c>
      <c r="H332" s="15">
        <v>0</v>
      </c>
      <c r="I332" s="15">
        <v>0</v>
      </c>
      <c r="J332" s="15">
        <v>0</v>
      </c>
      <c r="K332" s="15">
        <f t="shared" si="19"/>
        <v>521</v>
      </c>
      <c r="L332" s="15">
        <f t="shared" si="20"/>
        <v>404</v>
      </c>
      <c r="M332" s="15">
        <f t="shared" si="21"/>
        <v>925</v>
      </c>
      <c r="O332" s="13"/>
      <c r="P332" s="13"/>
    </row>
    <row r="333" spans="1:16" ht="13.15" customHeight="1" x14ac:dyDescent="0.2">
      <c r="A333" s="11" t="str">
        <f t="shared" si="18"/>
        <v>BALLINA1987</v>
      </c>
      <c r="B333" s="3" t="s">
        <v>21</v>
      </c>
      <c r="C333" s="12">
        <v>1987</v>
      </c>
      <c r="D333" s="12" t="s">
        <v>174</v>
      </c>
      <c r="E333" s="13">
        <v>13256</v>
      </c>
      <c r="F333" s="13">
        <v>10423</v>
      </c>
      <c r="G333" s="13">
        <v>23679</v>
      </c>
      <c r="H333" s="13">
        <v>0</v>
      </c>
      <c r="I333" s="13">
        <v>0</v>
      </c>
      <c r="J333" s="13">
        <v>0</v>
      </c>
      <c r="K333" s="15">
        <f t="shared" si="19"/>
        <v>13256</v>
      </c>
      <c r="L333" s="15">
        <f t="shared" si="20"/>
        <v>10423</v>
      </c>
      <c r="M333" s="15">
        <f t="shared" si="21"/>
        <v>23679</v>
      </c>
      <c r="O333" s="13"/>
      <c r="P333" s="13"/>
    </row>
    <row r="334" spans="1:16" ht="13.15" customHeight="1" x14ac:dyDescent="0.2">
      <c r="A334" s="11" t="str">
        <f t="shared" si="18"/>
        <v>BALLINA1988</v>
      </c>
      <c r="B334" s="3" t="s">
        <v>21</v>
      </c>
      <c r="C334" s="12">
        <v>1988</v>
      </c>
      <c r="D334" s="12" t="s">
        <v>174</v>
      </c>
      <c r="E334" s="13">
        <v>16825</v>
      </c>
      <c r="F334" s="13">
        <v>13374</v>
      </c>
      <c r="G334" s="13">
        <v>30199</v>
      </c>
      <c r="H334" s="13">
        <v>0</v>
      </c>
      <c r="I334" s="13">
        <v>0</v>
      </c>
      <c r="J334" s="13">
        <v>0</v>
      </c>
      <c r="K334" s="15">
        <f t="shared" si="19"/>
        <v>16825</v>
      </c>
      <c r="L334" s="15">
        <f t="shared" si="20"/>
        <v>13374</v>
      </c>
      <c r="M334" s="15">
        <f t="shared" si="21"/>
        <v>30199</v>
      </c>
      <c r="O334" s="13"/>
      <c r="P334" s="13"/>
    </row>
    <row r="335" spans="1:16" ht="13.15" customHeight="1" x14ac:dyDescent="0.2">
      <c r="A335" s="11" t="str">
        <f t="shared" si="18"/>
        <v>BALLINA1989</v>
      </c>
      <c r="B335" s="92" t="s">
        <v>21</v>
      </c>
      <c r="C335" s="85">
        <v>1989</v>
      </c>
      <c r="D335" s="86" t="s">
        <v>174</v>
      </c>
      <c r="E335" s="15">
        <v>11132</v>
      </c>
      <c r="F335" s="15">
        <v>9510</v>
      </c>
      <c r="G335" s="15">
        <v>20642</v>
      </c>
      <c r="H335" s="87">
        <v>0</v>
      </c>
      <c r="I335" s="87">
        <v>0</v>
      </c>
      <c r="J335" s="15">
        <v>0</v>
      </c>
      <c r="K335" s="15">
        <f t="shared" si="19"/>
        <v>11132</v>
      </c>
      <c r="L335" s="15">
        <f t="shared" si="20"/>
        <v>9510</v>
      </c>
      <c r="M335" s="15">
        <f t="shared" si="21"/>
        <v>20642</v>
      </c>
      <c r="O335" s="13"/>
      <c r="P335" s="13"/>
    </row>
    <row r="336" spans="1:16" ht="13.15" customHeight="1" x14ac:dyDescent="0.2">
      <c r="A336" s="11" t="str">
        <f t="shared" si="18"/>
        <v>BALLINA1990</v>
      </c>
      <c r="B336" s="3" t="s">
        <v>21</v>
      </c>
      <c r="C336" s="12">
        <v>1990</v>
      </c>
      <c r="D336" s="12">
        <v>38</v>
      </c>
      <c r="E336" s="13">
        <v>26838</v>
      </c>
      <c r="F336" s="13">
        <v>23468</v>
      </c>
      <c r="G336" s="13">
        <v>50306</v>
      </c>
      <c r="H336" s="13">
        <v>0</v>
      </c>
      <c r="I336" s="13">
        <v>0</v>
      </c>
      <c r="J336" s="13">
        <v>0</v>
      </c>
      <c r="K336" s="15">
        <f t="shared" si="19"/>
        <v>26838</v>
      </c>
      <c r="L336" s="15">
        <f t="shared" si="20"/>
        <v>23468</v>
      </c>
      <c r="M336" s="15">
        <f t="shared" si="21"/>
        <v>50306</v>
      </c>
      <c r="O336" s="13"/>
      <c r="P336" s="13"/>
    </row>
    <row r="337" spans="1:16" ht="13.15" customHeight="1" x14ac:dyDescent="0.2">
      <c r="A337" s="11" t="str">
        <f t="shared" si="18"/>
        <v>BALLINA1991</v>
      </c>
      <c r="B337" s="3" t="s">
        <v>21</v>
      </c>
      <c r="C337" s="12">
        <v>1991</v>
      </c>
      <c r="D337" s="12">
        <v>38</v>
      </c>
      <c r="E337" s="13">
        <v>27474</v>
      </c>
      <c r="F337" s="13">
        <v>27010</v>
      </c>
      <c r="G337" s="13">
        <v>54484</v>
      </c>
      <c r="H337" s="13">
        <v>0</v>
      </c>
      <c r="I337" s="13">
        <v>0</v>
      </c>
      <c r="J337" s="13">
        <v>0</v>
      </c>
      <c r="K337" s="15">
        <f t="shared" si="19"/>
        <v>27474</v>
      </c>
      <c r="L337" s="15">
        <f t="shared" si="20"/>
        <v>27010</v>
      </c>
      <c r="M337" s="15">
        <f t="shared" si="21"/>
        <v>54484</v>
      </c>
      <c r="O337" s="13"/>
      <c r="P337" s="13"/>
    </row>
    <row r="338" spans="1:16" ht="13.15" customHeight="1" x14ac:dyDescent="0.2">
      <c r="A338" s="11" t="str">
        <f t="shared" si="18"/>
        <v>BALLINA1992</v>
      </c>
      <c r="B338" s="3" t="s">
        <v>21</v>
      </c>
      <c r="C338" s="12">
        <v>1992</v>
      </c>
      <c r="D338" s="12">
        <v>37</v>
      </c>
      <c r="E338" s="13">
        <v>33230</v>
      </c>
      <c r="F338" s="13">
        <v>32633</v>
      </c>
      <c r="G338" s="13">
        <v>65863</v>
      </c>
      <c r="H338" s="13">
        <v>0</v>
      </c>
      <c r="I338" s="13">
        <v>0</v>
      </c>
      <c r="J338" s="13">
        <v>0</v>
      </c>
      <c r="K338" s="15">
        <f t="shared" si="19"/>
        <v>33230</v>
      </c>
      <c r="L338" s="15">
        <f t="shared" si="20"/>
        <v>32633</v>
      </c>
      <c r="M338" s="15">
        <f t="shared" si="21"/>
        <v>65863</v>
      </c>
      <c r="O338" s="13"/>
      <c r="P338" s="13"/>
    </row>
    <row r="339" spans="1:16" ht="13.15" customHeight="1" x14ac:dyDescent="0.2">
      <c r="A339" s="11" t="str">
        <f t="shared" si="18"/>
        <v>BALLINA1993</v>
      </c>
      <c r="B339" s="3" t="s">
        <v>21</v>
      </c>
      <c r="C339" s="12">
        <v>1993</v>
      </c>
      <c r="D339" s="12">
        <v>40</v>
      </c>
      <c r="E339" s="13">
        <v>32077</v>
      </c>
      <c r="F339" s="13">
        <v>32093</v>
      </c>
      <c r="G339" s="13">
        <v>64170</v>
      </c>
      <c r="H339" s="13">
        <v>0</v>
      </c>
      <c r="I339" s="13">
        <v>0</v>
      </c>
      <c r="J339" s="13">
        <v>0</v>
      </c>
      <c r="K339" s="15">
        <f t="shared" si="19"/>
        <v>32077</v>
      </c>
      <c r="L339" s="15">
        <f t="shared" si="20"/>
        <v>32093</v>
      </c>
      <c r="M339" s="15">
        <f t="shared" si="21"/>
        <v>64170</v>
      </c>
      <c r="O339" s="13"/>
      <c r="P339" s="13"/>
    </row>
    <row r="340" spans="1:16" ht="13.15" customHeight="1" x14ac:dyDescent="0.2">
      <c r="A340" s="11" t="str">
        <f t="shared" si="18"/>
        <v>BALLINA1994</v>
      </c>
      <c r="B340" s="92" t="s">
        <v>21</v>
      </c>
      <c r="C340" s="85">
        <v>1994</v>
      </c>
      <c r="D340" s="86">
        <v>41</v>
      </c>
      <c r="E340" s="15">
        <v>36242</v>
      </c>
      <c r="F340" s="15">
        <v>36746</v>
      </c>
      <c r="G340" s="15">
        <v>72988</v>
      </c>
      <c r="H340" s="87">
        <v>0</v>
      </c>
      <c r="I340" s="87">
        <v>0</v>
      </c>
      <c r="J340" s="15">
        <v>0</v>
      </c>
      <c r="K340" s="15">
        <f t="shared" si="19"/>
        <v>36242</v>
      </c>
      <c r="L340" s="15">
        <f t="shared" si="20"/>
        <v>36746</v>
      </c>
      <c r="M340" s="15">
        <f t="shared" si="21"/>
        <v>72988</v>
      </c>
      <c r="O340" s="13"/>
      <c r="P340" s="13"/>
    </row>
    <row r="341" spans="1:16" ht="13.15" customHeight="1" x14ac:dyDescent="0.2">
      <c r="A341" s="11" t="str">
        <f t="shared" si="18"/>
        <v>BALLINA1995</v>
      </c>
      <c r="B341" s="3" t="s">
        <v>21</v>
      </c>
      <c r="C341" s="12">
        <v>1995</v>
      </c>
      <c r="D341" s="12">
        <v>39</v>
      </c>
      <c r="E341" s="13">
        <v>38361</v>
      </c>
      <c r="F341" s="13">
        <v>37915</v>
      </c>
      <c r="G341" s="13">
        <v>76276</v>
      </c>
      <c r="H341" s="13">
        <v>0</v>
      </c>
      <c r="I341" s="13">
        <v>0</v>
      </c>
      <c r="J341" s="13">
        <v>0</v>
      </c>
      <c r="K341" s="15">
        <f t="shared" si="19"/>
        <v>38361</v>
      </c>
      <c r="L341" s="15">
        <f t="shared" si="20"/>
        <v>37915</v>
      </c>
      <c r="M341" s="15">
        <f t="shared" si="21"/>
        <v>76276</v>
      </c>
      <c r="O341" s="13"/>
      <c r="P341" s="13"/>
    </row>
    <row r="342" spans="1:16" ht="13.15" customHeight="1" x14ac:dyDescent="0.2">
      <c r="A342" s="11" t="str">
        <f t="shared" si="18"/>
        <v>BALLINA1996</v>
      </c>
      <c r="B342" s="3" t="s">
        <v>21</v>
      </c>
      <c r="C342" s="12">
        <v>1996</v>
      </c>
      <c r="D342" s="12">
        <v>37</v>
      </c>
      <c r="E342" s="13">
        <v>42100</v>
      </c>
      <c r="F342" s="13">
        <v>40609</v>
      </c>
      <c r="G342" s="13">
        <v>82709</v>
      </c>
      <c r="H342" s="13">
        <v>0</v>
      </c>
      <c r="I342" s="13">
        <v>0</v>
      </c>
      <c r="J342" s="13">
        <v>0</v>
      </c>
      <c r="K342" s="15">
        <f t="shared" si="19"/>
        <v>42100</v>
      </c>
      <c r="L342" s="15">
        <f t="shared" si="20"/>
        <v>40609</v>
      </c>
      <c r="M342" s="15">
        <f t="shared" si="21"/>
        <v>82709</v>
      </c>
      <c r="O342" s="13"/>
      <c r="P342" s="13"/>
    </row>
    <row r="343" spans="1:16" ht="13.15" customHeight="1" x14ac:dyDescent="0.2">
      <c r="A343" s="11" t="str">
        <f t="shared" si="18"/>
        <v>BALLINA1997</v>
      </c>
      <c r="B343" s="92" t="s">
        <v>21</v>
      </c>
      <c r="C343" s="85">
        <v>1997</v>
      </c>
      <c r="D343" s="86">
        <v>35</v>
      </c>
      <c r="E343" s="15">
        <v>47051</v>
      </c>
      <c r="F343" s="15">
        <v>46898</v>
      </c>
      <c r="G343" s="15">
        <v>93949</v>
      </c>
      <c r="H343" s="87">
        <v>0</v>
      </c>
      <c r="I343" s="87">
        <v>0</v>
      </c>
      <c r="J343" s="15">
        <v>0</v>
      </c>
      <c r="K343" s="15">
        <f t="shared" si="19"/>
        <v>47051</v>
      </c>
      <c r="L343" s="15">
        <f t="shared" si="20"/>
        <v>46898</v>
      </c>
      <c r="M343" s="15">
        <f t="shared" si="21"/>
        <v>93949</v>
      </c>
      <c r="O343" s="13"/>
      <c r="P343" s="13"/>
    </row>
    <row r="344" spans="1:16" ht="13.15" customHeight="1" x14ac:dyDescent="0.2">
      <c r="A344" s="11" t="str">
        <f t="shared" si="18"/>
        <v>BALLINA1998</v>
      </c>
      <c r="B344" s="90" t="s">
        <v>21</v>
      </c>
      <c r="C344" s="85">
        <v>1998</v>
      </c>
      <c r="D344" s="86">
        <v>34</v>
      </c>
      <c r="E344" s="15">
        <v>49186</v>
      </c>
      <c r="F344" s="15">
        <v>49372</v>
      </c>
      <c r="G344" s="15">
        <v>98558</v>
      </c>
      <c r="H344" s="15">
        <v>0</v>
      </c>
      <c r="I344" s="15">
        <v>0</v>
      </c>
      <c r="J344" s="15">
        <v>0</v>
      </c>
      <c r="K344" s="15">
        <f t="shared" si="19"/>
        <v>49186</v>
      </c>
      <c r="L344" s="15">
        <f t="shared" si="20"/>
        <v>49372</v>
      </c>
      <c r="M344" s="15">
        <f t="shared" si="21"/>
        <v>98558</v>
      </c>
      <c r="O344" s="13"/>
      <c r="P344" s="13"/>
    </row>
    <row r="345" spans="1:16" ht="13.15" customHeight="1" x14ac:dyDescent="0.2">
      <c r="A345" s="11" t="str">
        <f t="shared" si="18"/>
        <v>BALLINA1999</v>
      </c>
      <c r="B345" s="3" t="s">
        <v>21</v>
      </c>
      <c r="C345" s="12">
        <v>1999</v>
      </c>
      <c r="D345" s="12">
        <v>32</v>
      </c>
      <c r="E345" s="13">
        <v>53256</v>
      </c>
      <c r="F345" s="13">
        <v>53600</v>
      </c>
      <c r="G345" s="13">
        <v>106856</v>
      </c>
      <c r="H345" s="13">
        <v>0</v>
      </c>
      <c r="I345" s="13">
        <v>0</v>
      </c>
      <c r="J345" s="13">
        <v>0</v>
      </c>
      <c r="K345" s="15">
        <f t="shared" si="19"/>
        <v>53256</v>
      </c>
      <c r="L345" s="15">
        <f t="shared" si="20"/>
        <v>53600</v>
      </c>
      <c r="M345" s="15">
        <f t="shared" si="21"/>
        <v>106856</v>
      </c>
      <c r="O345" s="13"/>
      <c r="P345" s="13"/>
    </row>
    <row r="346" spans="1:16" ht="13.15" customHeight="1" x14ac:dyDescent="0.2">
      <c r="A346" s="11" t="str">
        <f t="shared" si="18"/>
        <v>BALLINA2000</v>
      </c>
      <c r="B346" s="3" t="s">
        <v>21</v>
      </c>
      <c r="C346" s="12">
        <v>2000</v>
      </c>
      <c r="D346" s="12">
        <v>34</v>
      </c>
      <c r="E346" s="13">
        <v>49319</v>
      </c>
      <c r="F346" s="13">
        <v>49405</v>
      </c>
      <c r="G346" s="13">
        <v>98724</v>
      </c>
      <c r="H346" s="13">
        <v>0</v>
      </c>
      <c r="I346" s="13">
        <v>0</v>
      </c>
      <c r="J346" s="13">
        <v>0</v>
      </c>
      <c r="K346" s="15">
        <f t="shared" si="19"/>
        <v>49319</v>
      </c>
      <c r="L346" s="15">
        <f t="shared" si="20"/>
        <v>49405</v>
      </c>
      <c r="M346" s="15">
        <f t="shared" si="21"/>
        <v>98724</v>
      </c>
      <c r="O346" s="13"/>
      <c r="P346" s="13"/>
    </row>
    <row r="347" spans="1:16" ht="13.15" customHeight="1" x14ac:dyDescent="0.2">
      <c r="A347" s="11" t="str">
        <f t="shared" si="18"/>
        <v>BALLINA2001</v>
      </c>
      <c r="B347" s="3" t="s">
        <v>21</v>
      </c>
      <c r="C347" s="12">
        <v>2001</v>
      </c>
      <c r="D347" s="12">
        <v>33</v>
      </c>
      <c r="E347" s="13">
        <v>45378</v>
      </c>
      <c r="F347" s="13">
        <v>45645</v>
      </c>
      <c r="G347" s="13">
        <v>91023</v>
      </c>
      <c r="H347" s="13">
        <v>0</v>
      </c>
      <c r="I347" s="13">
        <v>0</v>
      </c>
      <c r="J347" s="13">
        <v>0</v>
      </c>
      <c r="K347" s="15">
        <f t="shared" si="19"/>
        <v>45378</v>
      </c>
      <c r="L347" s="15">
        <f t="shared" si="20"/>
        <v>45645</v>
      </c>
      <c r="M347" s="15">
        <f t="shared" si="21"/>
        <v>91023</v>
      </c>
      <c r="O347" s="13"/>
      <c r="P347" s="13"/>
    </row>
    <row r="348" spans="1:16" ht="13.15" customHeight="1" x14ac:dyDescent="0.2">
      <c r="A348" s="11" t="str">
        <f t="shared" si="18"/>
        <v>BALLINA2002</v>
      </c>
      <c r="B348" s="90" t="s">
        <v>21</v>
      </c>
      <c r="C348" s="85">
        <v>2002</v>
      </c>
      <c r="D348" s="86">
        <v>33</v>
      </c>
      <c r="E348" s="15">
        <v>42630</v>
      </c>
      <c r="F348" s="15">
        <v>42931</v>
      </c>
      <c r="G348" s="15">
        <v>85561</v>
      </c>
      <c r="H348" s="15">
        <v>0</v>
      </c>
      <c r="I348" s="15">
        <v>0</v>
      </c>
      <c r="J348" s="15">
        <v>0</v>
      </c>
      <c r="K348" s="15">
        <f t="shared" si="19"/>
        <v>42630</v>
      </c>
      <c r="L348" s="15">
        <f t="shared" si="20"/>
        <v>42931</v>
      </c>
      <c r="M348" s="15">
        <f t="shared" si="21"/>
        <v>85561</v>
      </c>
      <c r="O348" s="13"/>
      <c r="P348" s="13"/>
    </row>
    <row r="349" spans="1:16" ht="13.15" customHeight="1" x14ac:dyDescent="0.2">
      <c r="A349" s="11" t="str">
        <f t="shared" si="18"/>
        <v>BALLINA2003</v>
      </c>
      <c r="B349" s="3" t="s">
        <v>21</v>
      </c>
      <c r="C349" s="12">
        <v>2003</v>
      </c>
      <c r="D349" s="12">
        <v>37</v>
      </c>
      <c r="E349" s="13">
        <v>39933</v>
      </c>
      <c r="F349" s="13">
        <v>40405</v>
      </c>
      <c r="G349" s="13">
        <v>80338</v>
      </c>
      <c r="H349" s="13">
        <v>0</v>
      </c>
      <c r="I349" s="13">
        <v>0</v>
      </c>
      <c r="J349" s="13">
        <v>0</v>
      </c>
      <c r="K349" s="15">
        <f t="shared" si="19"/>
        <v>39933</v>
      </c>
      <c r="L349" s="15">
        <f t="shared" si="20"/>
        <v>40405</v>
      </c>
      <c r="M349" s="15">
        <f t="shared" si="21"/>
        <v>80338</v>
      </c>
      <c r="O349" s="13"/>
      <c r="P349" s="13"/>
    </row>
    <row r="350" spans="1:16" ht="13.15" customHeight="1" x14ac:dyDescent="0.2">
      <c r="A350" s="11" t="str">
        <f t="shared" si="18"/>
        <v>BALLINA2004</v>
      </c>
      <c r="B350" s="3" t="s">
        <v>21</v>
      </c>
      <c r="C350" s="12">
        <v>2004</v>
      </c>
      <c r="D350" s="12">
        <v>29</v>
      </c>
      <c r="E350" s="13">
        <v>68593</v>
      </c>
      <c r="F350" s="13">
        <v>69487</v>
      </c>
      <c r="G350" s="13">
        <v>138080</v>
      </c>
      <c r="H350" s="13">
        <v>0</v>
      </c>
      <c r="I350" s="13">
        <v>0</v>
      </c>
      <c r="J350" s="13">
        <v>0</v>
      </c>
      <c r="K350" s="15">
        <f t="shared" si="19"/>
        <v>68593</v>
      </c>
      <c r="L350" s="15">
        <f t="shared" si="20"/>
        <v>69487</v>
      </c>
      <c r="M350" s="15">
        <f t="shared" si="21"/>
        <v>138080</v>
      </c>
      <c r="O350" s="13"/>
      <c r="P350" s="13"/>
    </row>
    <row r="351" spans="1:16" ht="13.15" customHeight="1" x14ac:dyDescent="0.2">
      <c r="A351" s="11" t="str">
        <f t="shared" si="18"/>
        <v>BALLINA2005</v>
      </c>
      <c r="B351" s="92" t="s">
        <v>21</v>
      </c>
      <c r="C351" s="85">
        <v>2005</v>
      </c>
      <c r="D351" s="86">
        <v>24</v>
      </c>
      <c r="E351" s="15">
        <v>113117</v>
      </c>
      <c r="F351" s="15">
        <v>114534</v>
      </c>
      <c r="G351" s="15">
        <v>227651</v>
      </c>
      <c r="H351" s="87">
        <v>0</v>
      </c>
      <c r="I351" s="87">
        <v>0</v>
      </c>
      <c r="J351" s="15">
        <v>0</v>
      </c>
      <c r="K351" s="15">
        <f t="shared" si="19"/>
        <v>113117</v>
      </c>
      <c r="L351" s="15">
        <f t="shared" si="20"/>
        <v>114534</v>
      </c>
      <c r="M351" s="15">
        <f t="shared" si="21"/>
        <v>227651</v>
      </c>
      <c r="O351" s="13"/>
      <c r="P351" s="13"/>
    </row>
    <row r="352" spans="1:16" ht="13.15" customHeight="1" x14ac:dyDescent="0.2">
      <c r="A352" s="11" t="str">
        <f t="shared" si="18"/>
        <v>BALLINA2006</v>
      </c>
      <c r="B352" s="3" t="s">
        <v>21</v>
      </c>
      <c r="C352" s="12">
        <v>2006</v>
      </c>
      <c r="D352" s="12">
        <v>22</v>
      </c>
      <c r="E352" s="13">
        <v>154035</v>
      </c>
      <c r="F352" s="13">
        <v>156229</v>
      </c>
      <c r="G352" s="13">
        <v>310264</v>
      </c>
      <c r="H352" s="13">
        <v>0</v>
      </c>
      <c r="I352" s="13">
        <v>0</v>
      </c>
      <c r="J352" s="13">
        <v>0</v>
      </c>
      <c r="K352" s="15">
        <f t="shared" si="19"/>
        <v>154035</v>
      </c>
      <c r="L352" s="15">
        <f t="shared" si="20"/>
        <v>156229</v>
      </c>
      <c r="M352" s="15">
        <f t="shared" si="21"/>
        <v>310264</v>
      </c>
      <c r="O352" s="13"/>
      <c r="P352" s="13"/>
    </row>
    <row r="353" spans="1:16" ht="13.15" customHeight="1" x14ac:dyDescent="0.2">
      <c r="A353" s="11" t="str">
        <f t="shared" si="18"/>
        <v>BALLINA2007</v>
      </c>
      <c r="B353" s="3" t="s">
        <v>21</v>
      </c>
      <c r="C353" s="12">
        <v>2007</v>
      </c>
      <c r="D353" s="12">
        <v>23</v>
      </c>
      <c r="E353" s="13">
        <v>158320</v>
      </c>
      <c r="F353" s="13">
        <v>159433</v>
      </c>
      <c r="G353" s="13">
        <v>317753</v>
      </c>
      <c r="H353" s="13">
        <v>0</v>
      </c>
      <c r="I353" s="13">
        <v>0</v>
      </c>
      <c r="J353" s="13">
        <v>0</v>
      </c>
      <c r="K353" s="15">
        <f t="shared" si="19"/>
        <v>158320</v>
      </c>
      <c r="L353" s="15">
        <f t="shared" si="20"/>
        <v>159433</v>
      </c>
      <c r="M353" s="15">
        <f t="shared" si="21"/>
        <v>317753</v>
      </c>
      <c r="O353" s="13"/>
      <c r="P353" s="13"/>
    </row>
    <row r="354" spans="1:16" ht="13.15" customHeight="1" x14ac:dyDescent="0.2">
      <c r="A354" s="11" t="str">
        <f t="shared" si="18"/>
        <v>BALLINA2008</v>
      </c>
      <c r="B354" s="3" t="s">
        <v>21</v>
      </c>
      <c r="C354" s="12">
        <v>2008</v>
      </c>
      <c r="D354" s="12">
        <v>23</v>
      </c>
      <c r="E354" s="13">
        <v>159495</v>
      </c>
      <c r="F354" s="13">
        <v>159560</v>
      </c>
      <c r="G354" s="13">
        <v>319055</v>
      </c>
      <c r="H354" s="13">
        <v>0</v>
      </c>
      <c r="I354" s="13">
        <v>0</v>
      </c>
      <c r="J354" s="13">
        <v>0</v>
      </c>
      <c r="K354" s="15">
        <f t="shared" si="19"/>
        <v>159495</v>
      </c>
      <c r="L354" s="15">
        <f t="shared" si="20"/>
        <v>159560</v>
      </c>
      <c r="M354" s="15">
        <f t="shared" si="21"/>
        <v>319055</v>
      </c>
      <c r="O354" s="13"/>
      <c r="P354" s="13"/>
    </row>
    <row r="355" spans="1:16" ht="13.15" customHeight="1" x14ac:dyDescent="0.2">
      <c r="A355" s="11" t="str">
        <f t="shared" si="18"/>
        <v>BALLINA2009</v>
      </c>
      <c r="B355" s="92" t="s">
        <v>21</v>
      </c>
      <c r="C355" s="85">
        <v>2009</v>
      </c>
      <c r="D355" s="86">
        <v>22</v>
      </c>
      <c r="E355" s="15">
        <v>158338</v>
      </c>
      <c r="F355" s="15">
        <v>159976</v>
      </c>
      <c r="G355" s="15">
        <v>318314</v>
      </c>
      <c r="H355" s="87">
        <v>0</v>
      </c>
      <c r="I355" s="87">
        <v>0</v>
      </c>
      <c r="J355" s="15">
        <v>0</v>
      </c>
      <c r="K355" s="15">
        <f t="shared" si="19"/>
        <v>158338</v>
      </c>
      <c r="L355" s="15">
        <f t="shared" si="20"/>
        <v>159976</v>
      </c>
      <c r="M355" s="15">
        <f t="shared" si="21"/>
        <v>318314</v>
      </c>
      <c r="O355" s="13"/>
      <c r="P355" s="13"/>
    </row>
    <row r="356" spans="1:16" ht="13.15" customHeight="1" x14ac:dyDescent="0.2">
      <c r="A356" s="11" t="str">
        <f t="shared" si="18"/>
        <v>BALLINA2010</v>
      </c>
      <c r="B356" s="3" t="s">
        <v>21</v>
      </c>
      <c r="C356" s="12">
        <v>2010</v>
      </c>
      <c r="D356" s="12">
        <v>25</v>
      </c>
      <c r="E356" s="13">
        <v>134287</v>
      </c>
      <c r="F356" s="13">
        <v>134602</v>
      </c>
      <c r="G356" s="13">
        <v>268889</v>
      </c>
      <c r="H356" s="13">
        <v>0</v>
      </c>
      <c r="I356" s="13">
        <v>0</v>
      </c>
      <c r="J356" s="13">
        <v>0</v>
      </c>
      <c r="K356" s="15">
        <f t="shared" si="19"/>
        <v>134287</v>
      </c>
      <c r="L356" s="15">
        <f t="shared" si="20"/>
        <v>134602</v>
      </c>
      <c r="M356" s="15">
        <f t="shared" si="21"/>
        <v>268889</v>
      </c>
      <c r="O356" s="13"/>
      <c r="P356" s="13"/>
    </row>
    <row r="357" spans="1:16" ht="13.15" customHeight="1" x14ac:dyDescent="0.2">
      <c r="A357" s="11" t="str">
        <f t="shared" si="18"/>
        <v>BALLINA2011</v>
      </c>
      <c r="B357" s="92" t="s">
        <v>21</v>
      </c>
      <c r="C357" s="85">
        <v>2011</v>
      </c>
      <c r="D357" s="86">
        <v>23</v>
      </c>
      <c r="E357" s="15">
        <v>154145</v>
      </c>
      <c r="F357" s="15">
        <v>156354</v>
      </c>
      <c r="G357" s="15">
        <v>310499</v>
      </c>
      <c r="H357" s="87">
        <v>0</v>
      </c>
      <c r="I357" s="87">
        <v>0</v>
      </c>
      <c r="J357" s="15">
        <v>0</v>
      </c>
      <c r="K357" s="15">
        <f t="shared" si="19"/>
        <v>154145</v>
      </c>
      <c r="L357" s="15">
        <f t="shared" si="20"/>
        <v>156354</v>
      </c>
      <c r="M357" s="15">
        <f t="shared" si="21"/>
        <v>310499</v>
      </c>
      <c r="O357" s="13"/>
      <c r="P357" s="13"/>
    </row>
    <row r="358" spans="1:16" ht="13.15" customHeight="1" x14ac:dyDescent="0.2">
      <c r="A358" s="11" t="str">
        <f t="shared" si="18"/>
        <v>BALLINA2012</v>
      </c>
      <c r="B358" s="3" t="s">
        <v>21</v>
      </c>
      <c r="C358" s="12">
        <v>2012</v>
      </c>
      <c r="D358" s="12">
        <v>24</v>
      </c>
      <c r="E358" s="13">
        <v>172140</v>
      </c>
      <c r="F358" s="13">
        <v>173871</v>
      </c>
      <c r="G358" s="13">
        <v>346011</v>
      </c>
      <c r="H358" s="13">
        <v>0</v>
      </c>
      <c r="I358" s="13">
        <v>0</v>
      </c>
      <c r="J358" s="13">
        <v>0</v>
      </c>
      <c r="K358" s="15">
        <f t="shared" si="19"/>
        <v>172140</v>
      </c>
      <c r="L358" s="15">
        <f t="shared" si="20"/>
        <v>173871</v>
      </c>
      <c r="M358" s="15">
        <f t="shared" si="21"/>
        <v>346011</v>
      </c>
      <c r="O358" s="13"/>
      <c r="P358" s="13"/>
    </row>
    <row r="359" spans="1:16" ht="13.15" customHeight="1" x14ac:dyDescent="0.2">
      <c r="A359" s="11" t="str">
        <f t="shared" si="18"/>
        <v>BALLINA2013</v>
      </c>
      <c r="B359" s="3" t="s">
        <v>21</v>
      </c>
      <c r="C359" s="12">
        <v>2013</v>
      </c>
      <c r="D359" s="12">
        <v>25</v>
      </c>
      <c r="E359" s="13">
        <v>190200</v>
      </c>
      <c r="F359" s="13">
        <v>192147</v>
      </c>
      <c r="G359" s="13">
        <v>382347</v>
      </c>
      <c r="H359" s="13">
        <v>0</v>
      </c>
      <c r="I359" s="13">
        <v>0</v>
      </c>
      <c r="J359" s="13">
        <v>0</v>
      </c>
      <c r="K359" s="15">
        <f t="shared" si="19"/>
        <v>190200</v>
      </c>
      <c r="L359" s="15">
        <f t="shared" si="20"/>
        <v>192147</v>
      </c>
      <c r="M359" s="15">
        <f t="shared" si="21"/>
        <v>382347</v>
      </c>
      <c r="O359" s="13"/>
      <c r="P359" s="13"/>
    </row>
    <row r="360" spans="1:16" ht="13.15" customHeight="1" x14ac:dyDescent="0.2">
      <c r="A360" s="11" t="str">
        <f t="shared" si="18"/>
        <v>BALLINA2014</v>
      </c>
      <c r="B360" s="3" t="s">
        <v>21</v>
      </c>
      <c r="C360" s="12">
        <v>2014</v>
      </c>
      <c r="D360" s="12">
        <v>22</v>
      </c>
      <c r="E360" s="13">
        <v>205441</v>
      </c>
      <c r="F360" s="13">
        <v>208754</v>
      </c>
      <c r="G360" s="13">
        <v>414195</v>
      </c>
      <c r="H360" s="13">
        <v>0</v>
      </c>
      <c r="I360" s="13">
        <v>0</v>
      </c>
      <c r="J360" s="13">
        <v>0</v>
      </c>
      <c r="K360" s="15">
        <f t="shared" si="19"/>
        <v>205441</v>
      </c>
      <c r="L360" s="15">
        <f t="shared" si="20"/>
        <v>208754</v>
      </c>
      <c r="M360" s="15">
        <f t="shared" si="21"/>
        <v>414195</v>
      </c>
      <c r="O360" s="13"/>
      <c r="P360" s="13"/>
    </row>
    <row r="361" spans="1:16" ht="13.15" customHeight="1" x14ac:dyDescent="0.2">
      <c r="A361" s="11" t="str">
        <f t="shared" ref="A361:A424" si="22">CONCATENATE(B361,C361)</f>
        <v>BALLINA2015</v>
      </c>
      <c r="B361" s="3" t="s">
        <v>21</v>
      </c>
      <c r="C361" s="12">
        <v>2015</v>
      </c>
      <c r="D361" s="12">
        <v>20</v>
      </c>
      <c r="E361" s="13">
        <v>226242</v>
      </c>
      <c r="F361" s="13">
        <v>228656</v>
      </c>
      <c r="G361" s="13">
        <v>454898</v>
      </c>
      <c r="H361" s="13">
        <v>0</v>
      </c>
      <c r="I361" s="13">
        <v>0</v>
      </c>
      <c r="J361" s="13">
        <v>0</v>
      </c>
      <c r="K361" s="15">
        <f t="shared" si="19"/>
        <v>226242</v>
      </c>
      <c r="L361" s="15">
        <f t="shared" si="20"/>
        <v>228656</v>
      </c>
      <c r="M361" s="15">
        <f t="shared" si="21"/>
        <v>454898</v>
      </c>
      <c r="O361" s="13"/>
      <c r="P361" s="13"/>
    </row>
    <row r="362" spans="1:16" ht="13.15" customHeight="1" x14ac:dyDescent="0.2">
      <c r="A362" s="11" t="str">
        <f t="shared" si="22"/>
        <v>BALLINA2016</v>
      </c>
      <c r="B362" s="3" t="s">
        <v>21</v>
      </c>
      <c r="C362" s="12">
        <v>2016</v>
      </c>
      <c r="D362" s="12">
        <v>20</v>
      </c>
      <c r="E362" s="13">
        <v>244310</v>
      </c>
      <c r="F362" s="13">
        <v>243613</v>
      </c>
      <c r="G362" s="13">
        <v>487923</v>
      </c>
      <c r="H362" s="13">
        <v>0</v>
      </c>
      <c r="I362" s="13">
        <v>0</v>
      </c>
      <c r="J362" s="13">
        <v>0</v>
      </c>
      <c r="K362" s="15">
        <f t="shared" si="19"/>
        <v>244310</v>
      </c>
      <c r="L362" s="15">
        <f t="shared" si="20"/>
        <v>243613</v>
      </c>
      <c r="M362" s="15">
        <f t="shared" si="21"/>
        <v>487923</v>
      </c>
      <c r="O362" s="13"/>
      <c r="P362" s="13"/>
    </row>
    <row r="363" spans="1:16" ht="13.15" customHeight="1" x14ac:dyDescent="0.2">
      <c r="A363" s="11" t="str">
        <f t="shared" si="22"/>
        <v>BALLINA2017</v>
      </c>
      <c r="B363" s="3" t="s">
        <v>21</v>
      </c>
      <c r="C363" s="12">
        <v>2017</v>
      </c>
      <c r="D363" s="12">
        <v>18</v>
      </c>
      <c r="E363" s="13">
        <v>254601</v>
      </c>
      <c r="F363" s="13">
        <v>254978</v>
      </c>
      <c r="G363" s="13">
        <v>509579</v>
      </c>
      <c r="H363" s="13">
        <v>0</v>
      </c>
      <c r="I363" s="13">
        <v>0</v>
      </c>
      <c r="J363" s="13">
        <v>0</v>
      </c>
      <c r="K363" s="15">
        <f t="shared" si="19"/>
        <v>254601</v>
      </c>
      <c r="L363" s="15">
        <f t="shared" si="20"/>
        <v>254978</v>
      </c>
      <c r="M363" s="15">
        <f t="shared" si="21"/>
        <v>509579</v>
      </c>
      <c r="O363" s="13"/>
      <c r="P363" s="13"/>
    </row>
    <row r="364" spans="1:16" ht="13.15" customHeight="1" x14ac:dyDescent="0.2">
      <c r="A364" s="11" t="str">
        <f t="shared" si="22"/>
        <v>BALLINA2018</v>
      </c>
      <c r="B364" s="92" t="s">
        <v>21</v>
      </c>
      <c r="C364" s="85">
        <v>2018</v>
      </c>
      <c r="D364" s="86">
        <v>18</v>
      </c>
      <c r="E364" s="15">
        <v>268933</v>
      </c>
      <c r="F364" s="15">
        <v>269247</v>
      </c>
      <c r="G364" s="15">
        <v>538180</v>
      </c>
      <c r="H364" s="87">
        <v>0</v>
      </c>
      <c r="I364" s="87">
        <v>0</v>
      </c>
      <c r="J364" s="15">
        <v>0</v>
      </c>
      <c r="K364" s="15">
        <f t="shared" si="19"/>
        <v>268933</v>
      </c>
      <c r="L364" s="15">
        <f t="shared" si="20"/>
        <v>269247</v>
      </c>
      <c r="M364" s="15">
        <f t="shared" si="21"/>
        <v>538180</v>
      </c>
      <c r="O364" s="13"/>
      <c r="P364" s="13"/>
    </row>
    <row r="365" spans="1:16" ht="13.15" customHeight="1" x14ac:dyDescent="0.2">
      <c r="A365" s="11" t="str">
        <f t="shared" si="22"/>
        <v>BALLINA2019</v>
      </c>
      <c r="B365" s="90" t="s">
        <v>21</v>
      </c>
      <c r="C365" s="85">
        <v>2019</v>
      </c>
      <c r="D365" s="86">
        <v>18</v>
      </c>
      <c r="E365" s="15">
        <v>267147</v>
      </c>
      <c r="F365" s="15">
        <v>266132</v>
      </c>
      <c r="G365" s="15">
        <v>533279</v>
      </c>
      <c r="H365" s="15">
        <v>0</v>
      </c>
      <c r="I365" s="15">
        <v>0</v>
      </c>
      <c r="J365" s="15">
        <v>0</v>
      </c>
      <c r="K365" s="15">
        <f t="shared" si="19"/>
        <v>267147</v>
      </c>
      <c r="L365" s="15">
        <f t="shared" si="20"/>
        <v>266132</v>
      </c>
      <c r="M365" s="15">
        <f t="shared" si="21"/>
        <v>533279</v>
      </c>
      <c r="O365" s="13"/>
      <c r="P365" s="13"/>
    </row>
    <row r="366" spans="1:16" ht="13.15" customHeight="1" x14ac:dyDescent="0.2">
      <c r="A366" s="11" t="str">
        <f t="shared" si="22"/>
        <v>BALLINA2020</v>
      </c>
      <c r="B366" s="90" t="s">
        <v>21</v>
      </c>
      <c r="C366" s="85">
        <v>2020</v>
      </c>
      <c r="D366" s="86">
        <v>14</v>
      </c>
      <c r="E366" s="15">
        <v>206164</v>
      </c>
      <c r="F366" s="15">
        <v>201113</v>
      </c>
      <c r="G366" s="15">
        <v>407277</v>
      </c>
      <c r="H366" s="15">
        <v>0</v>
      </c>
      <c r="I366" s="15">
        <v>0</v>
      </c>
      <c r="J366" s="15">
        <v>0</v>
      </c>
      <c r="K366" s="15">
        <f t="shared" si="19"/>
        <v>206164</v>
      </c>
      <c r="L366" s="15">
        <f t="shared" si="20"/>
        <v>201113</v>
      </c>
      <c r="M366" s="15">
        <f t="shared" si="21"/>
        <v>407277</v>
      </c>
      <c r="O366" s="13"/>
      <c r="P366" s="13"/>
    </row>
    <row r="367" spans="1:16" ht="13.15" customHeight="1" x14ac:dyDescent="0.2">
      <c r="A367" s="11" t="str">
        <f t="shared" si="22"/>
        <v>BALLINA2021</v>
      </c>
      <c r="B367" s="3" t="s">
        <v>21</v>
      </c>
      <c r="C367" s="12">
        <v>2021</v>
      </c>
      <c r="D367" s="12">
        <v>15</v>
      </c>
      <c r="E367" s="13">
        <v>265102</v>
      </c>
      <c r="F367" s="13">
        <v>259582</v>
      </c>
      <c r="G367" s="13">
        <v>524684</v>
      </c>
      <c r="H367" s="13">
        <v>0</v>
      </c>
      <c r="I367" s="13">
        <v>0</v>
      </c>
      <c r="J367" s="13">
        <v>0</v>
      </c>
      <c r="K367" s="15">
        <f t="shared" si="19"/>
        <v>265102</v>
      </c>
      <c r="L367" s="15">
        <f t="shared" si="20"/>
        <v>259582</v>
      </c>
      <c r="M367" s="15">
        <f t="shared" si="21"/>
        <v>524684</v>
      </c>
      <c r="O367" s="13"/>
      <c r="P367" s="13"/>
    </row>
    <row r="368" spans="1:16" ht="13.15" customHeight="1" x14ac:dyDescent="0.2">
      <c r="A368" s="11" t="str">
        <f t="shared" si="22"/>
        <v>BALLINA2022</v>
      </c>
      <c r="B368" s="3" t="s">
        <v>21</v>
      </c>
      <c r="C368" s="12">
        <v>2022</v>
      </c>
      <c r="D368" s="12">
        <v>16</v>
      </c>
      <c r="E368" s="13">
        <v>316667</v>
      </c>
      <c r="F368" s="13">
        <v>322646</v>
      </c>
      <c r="G368" s="13">
        <v>639313</v>
      </c>
      <c r="H368" s="13">
        <v>0</v>
      </c>
      <c r="I368" s="13">
        <v>0</v>
      </c>
      <c r="J368" s="13">
        <v>0</v>
      </c>
      <c r="K368" s="15">
        <f t="shared" si="19"/>
        <v>316667</v>
      </c>
      <c r="L368" s="15">
        <f t="shared" si="20"/>
        <v>322646</v>
      </c>
      <c r="M368" s="15">
        <f t="shared" si="21"/>
        <v>639313</v>
      </c>
      <c r="O368" s="13"/>
      <c r="P368" s="13"/>
    </row>
    <row r="369" spans="1:16" ht="13.15" customHeight="1" x14ac:dyDescent="0.2">
      <c r="A369" s="11" t="str">
        <f t="shared" si="22"/>
        <v>BALLINA2023</v>
      </c>
      <c r="B369" s="3" t="s">
        <v>21</v>
      </c>
      <c r="C369" s="12">
        <v>2023</v>
      </c>
      <c r="D369" s="12">
        <v>16</v>
      </c>
      <c r="E369" s="13">
        <v>319511</v>
      </c>
      <c r="F369" s="13">
        <v>319669</v>
      </c>
      <c r="G369" s="13">
        <v>639180</v>
      </c>
      <c r="H369" s="13">
        <v>0</v>
      </c>
      <c r="I369" s="13">
        <v>0</v>
      </c>
      <c r="J369" s="13">
        <v>0</v>
      </c>
      <c r="K369" s="15">
        <f t="shared" ref="K369:K432" si="23">E369+H369</f>
        <v>319511</v>
      </c>
      <c r="L369" s="15">
        <f t="shared" ref="L369:L432" si="24">F369+I369</f>
        <v>319669</v>
      </c>
      <c r="M369" s="15">
        <f t="shared" ref="M369:M432" si="25">G369+J369</f>
        <v>639180</v>
      </c>
      <c r="O369" s="13"/>
      <c r="P369" s="13"/>
    </row>
    <row r="370" spans="1:16" ht="13.15" customHeight="1" x14ac:dyDescent="0.2">
      <c r="A370" s="11" t="str">
        <f t="shared" si="22"/>
        <v>BALLINA2024</v>
      </c>
      <c r="B370" s="90" t="s">
        <v>21</v>
      </c>
      <c r="C370" s="85">
        <v>2024</v>
      </c>
      <c r="D370" s="86">
        <v>17</v>
      </c>
      <c r="E370" s="15">
        <v>313489</v>
      </c>
      <c r="F370" s="15">
        <v>314731</v>
      </c>
      <c r="G370" s="15">
        <v>628220</v>
      </c>
      <c r="H370" s="15">
        <v>0</v>
      </c>
      <c r="I370" s="15">
        <v>0</v>
      </c>
      <c r="J370" s="15">
        <v>0</v>
      </c>
      <c r="K370" s="15">
        <f t="shared" si="23"/>
        <v>313489</v>
      </c>
      <c r="L370" s="15">
        <f t="shared" si="24"/>
        <v>314731</v>
      </c>
      <c r="M370" s="15">
        <f t="shared" si="25"/>
        <v>628220</v>
      </c>
      <c r="O370" s="13"/>
      <c r="P370" s="13"/>
    </row>
    <row r="371" spans="1:16" ht="13.15" customHeight="1" x14ac:dyDescent="0.2">
      <c r="A371" s="11" t="str">
        <f t="shared" si="22"/>
        <v>BALLINA2025</v>
      </c>
      <c r="B371" s="92" t="s">
        <v>21</v>
      </c>
      <c r="C371" s="85">
        <v>2025</v>
      </c>
      <c r="D371" s="86">
        <v>18</v>
      </c>
      <c r="E371" s="15">
        <v>289650</v>
      </c>
      <c r="F371" s="15">
        <v>289153</v>
      </c>
      <c r="G371" s="15">
        <v>578803</v>
      </c>
      <c r="H371" s="87">
        <v>0</v>
      </c>
      <c r="I371" s="87">
        <v>0</v>
      </c>
      <c r="J371" s="15">
        <v>0</v>
      </c>
      <c r="K371" s="15">
        <f t="shared" si="23"/>
        <v>289650</v>
      </c>
      <c r="L371" s="15">
        <f t="shared" si="24"/>
        <v>289153</v>
      </c>
      <c r="M371" s="15">
        <f t="shared" si="25"/>
        <v>578803</v>
      </c>
      <c r="O371" s="13"/>
      <c r="P371" s="13"/>
    </row>
    <row r="372" spans="1:16" ht="13.15" customHeight="1" x14ac:dyDescent="0.2">
      <c r="A372" s="11" t="str">
        <f t="shared" si="22"/>
        <v>BAMAGA1985</v>
      </c>
      <c r="B372" s="3" t="s">
        <v>93</v>
      </c>
      <c r="C372" s="12">
        <v>1985</v>
      </c>
      <c r="D372" s="12" t="s">
        <v>174</v>
      </c>
      <c r="E372" s="13">
        <v>2411</v>
      </c>
      <c r="F372" s="13">
        <v>2475</v>
      </c>
      <c r="G372" s="13">
        <v>4886</v>
      </c>
      <c r="H372" s="13">
        <v>0</v>
      </c>
      <c r="I372" s="13">
        <v>0</v>
      </c>
      <c r="J372" s="13">
        <v>0</v>
      </c>
      <c r="K372" s="15">
        <f t="shared" si="23"/>
        <v>2411</v>
      </c>
      <c r="L372" s="15">
        <f t="shared" si="24"/>
        <v>2475</v>
      </c>
      <c r="M372" s="15">
        <f t="shared" si="25"/>
        <v>4886</v>
      </c>
      <c r="O372" s="13"/>
      <c r="P372" s="13"/>
    </row>
    <row r="373" spans="1:16" ht="13.15" customHeight="1" x14ac:dyDescent="0.2">
      <c r="A373" s="11" t="str">
        <f t="shared" si="22"/>
        <v>BAMAGA1986</v>
      </c>
      <c r="B373" s="3" t="s">
        <v>93</v>
      </c>
      <c r="C373" s="12">
        <v>1986</v>
      </c>
      <c r="D373" s="12" t="s">
        <v>174</v>
      </c>
      <c r="E373" s="13">
        <v>3145</v>
      </c>
      <c r="F373" s="13">
        <v>3607</v>
      </c>
      <c r="G373" s="13">
        <v>6752</v>
      </c>
      <c r="H373" s="13">
        <v>0</v>
      </c>
      <c r="I373" s="13">
        <v>0</v>
      </c>
      <c r="J373" s="13">
        <v>0</v>
      </c>
      <c r="K373" s="15">
        <f t="shared" si="23"/>
        <v>3145</v>
      </c>
      <c r="L373" s="15">
        <f t="shared" si="24"/>
        <v>3607</v>
      </c>
      <c r="M373" s="15">
        <f t="shared" si="25"/>
        <v>6752</v>
      </c>
      <c r="O373" s="13"/>
      <c r="P373" s="13"/>
    </row>
    <row r="374" spans="1:16" ht="13.15" customHeight="1" x14ac:dyDescent="0.2">
      <c r="A374" s="11" t="str">
        <f t="shared" si="22"/>
        <v>BAMAGA1987</v>
      </c>
      <c r="B374" s="3" t="s">
        <v>93</v>
      </c>
      <c r="C374" s="12">
        <v>1987</v>
      </c>
      <c r="D374" s="12" t="s">
        <v>174</v>
      </c>
      <c r="E374" s="13">
        <v>3988</v>
      </c>
      <c r="F374" s="13">
        <v>3964</v>
      </c>
      <c r="G374" s="13">
        <v>7952</v>
      </c>
      <c r="H374" s="13">
        <v>0</v>
      </c>
      <c r="I374" s="13">
        <v>0</v>
      </c>
      <c r="J374" s="13">
        <v>0</v>
      </c>
      <c r="K374" s="15">
        <f t="shared" si="23"/>
        <v>3988</v>
      </c>
      <c r="L374" s="15">
        <f t="shared" si="24"/>
        <v>3964</v>
      </c>
      <c r="M374" s="15">
        <f t="shared" si="25"/>
        <v>7952</v>
      </c>
      <c r="O374" s="13"/>
      <c r="P374" s="13"/>
    </row>
    <row r="375" spans="1:16" ht="13.15" customHeight="1" x14ac:dyDescent="0.2">
      <c r="A375" s="11" t="str">
        <f t="shared" si="22"/>
        <v>BAMAGA1988</v>
      </c>
      <c r="B375" s="3" t="s">
        <v>93</v>
      </c>
      <c r="C375" s="12">
        <v>1988</v>
      </c>
      <c r="D375" s="12" t="s">
        <v>174</v>
      </c>
      <c r="E375" s="13">
        <v>4395</v>
      </c>
      <c r="F375" s="13">
        <v>4479</v>
      </c>
      <c r="G375" s="13">
        <v>8874</v>
      </c>
      <c r="H375" s="13">
        <v>0</v>
      </c>
      <c r="I375" s="13">
        <v>0</v>
      </c>
      <c r="J375" s="13">
        <v>0</v>
      </c>
      <c r="K375" s="15">
        <f t="shared" si="23"/>
        <v>4395</v>
      </c>
      <c r="L375" s="15">
        <f t="shared" si="24"/>
        <v>4479</v>
      </c>
      <c r="M375" s="15">
        <f t="shared" si="25"/>
        <v>8874</v>
      </c>
      <c r="O375" s="13"/>
      <c r="P375" s="13"/>
    </row>
    <row r="376" spans="1:16" ht="13.15" customHeight="1" x14ac:dyDescent="0.2">
      <c r="A376" s="11" t="str">
        <f t="shared" si="22"/>
        <v>BAMAGA1989</v>
      </c>
      <c r="B376" s="3" t="s">
        <v>93</v>
      </c>
      <c r="C376" s="12">
        <v>1989</v>
      </c>
      <c r="D376" s="12" t="s">
        <v>174</v>
      </c>
      <c r="E376" s="13">
        <v>4178</v>
      </c>
      <c r="F376" s="13">
        <v>4252</v>
      </c>
      <c r="G376" s="13">
        <v>8430</v>
      </c>
      <c r="H376" s="13">
        <v>0</v>
      </c>
      <c r="I376" s="13">
        <v>0</v>
      </c>
      <c r="J376" s="13">
        <v>0</v>
      </c>
      <c r="K376" s="15">
        <f t="shared" si="23"/>
        <v>4178</v>
      </c>
      <c r="L376" s="15">
        <f t="shared" si="24"/>
        <v>4252</v>
      </c>
      <c r="M376" s="15">
        <f t="shared" si="25"/>
        <v>8430</v>
      </c>
      <c r="O376" s="13"/>
      <c r="P376" s="13"/>
    </row>
    <row r="377" spans="1:16" ht="13.15" customHeight="1" x14ac:dyDescent="0.2">
      <c r="A377" s="11" t="str">
        <f t="shared" si="22"/>
        <v>BAMAGA1990</v>
      </c>
      <c r="B377" s="90" t="s">
        <v>93</v>
      </c>
      <c r="C377" s="85">
        <v>1990</v>
      </c>
      <c r="D377" s="17" t="s">
        <v>174</v>
      </c>
      <c r="E377" s="15">
        <v>1870</v>
      </c>
      <c r="F377" s="15">
        <v>2427</v>
      </c>
      <c r="G377" s="15">
        <v>4297</v>
      </c>
      <c r="H377" s="15">
        <v>0</v>
      </c>
      <c r="I377" s="15">
        <v>0</v>
      </c>
      <c r="J377" s="15">
        <v>0</v>
      </c>
      <c r="K377" s="15">
        <f t="shared" si="23"/>
        <v>1870</v>
      </c>
      <c r="L377" s="15">
        <f t="shared" si="24"/>
        <v>2427</v>
      </c>
      <c r="M377" s="15">
        <f t="shared" si="25"/>
        <v>4297</v>
      </c>
      <c r="O377" s="13"/>
      <c r="P377" s="13"/>
    </row>
    <row r="378" spans="1:16" ht="13.15" customHeight="1" x14ac:dyDescent="0.2">
      <c r="A378" s="11" t="str">
        <f t="shared" si="22"/>
        <v>BAMAGA1991</v>
      </c>
      <c r="B378" s="90" t="s">
        <v>93</v>
      </c>
      <c r="C378" s="85">
        <v>1991</v>
      </c>
      <c r="D378" s="86" t="s">
        <v>174</v>
      </c>
      <c r="E378" s="15">
        <v>4373</v>
      </c>
      <c r="F378" s="15">
        <v>4540</v>
      </c>
      <c r="G378" s="15">
        <v>8913</v>
      </c>
      <c r="H378" s="15">
        <v>0</v>
      </c>
      <c r="I378" s="15">
        <v>0</v>
      </c>
      <c r="J378" s="15">
        <v>0</v>
      </c>
      <c r="K378" s="15">
        <f t="shared" si="23"/>
        <v>4373</v>
      </c>
      <c r="L378" s="15">
        <f t="shared" si="24"/>
        <v>4540</v>
      </c>
      <c r="M378" s="15">
        <f t="shared" si="25"/>
        <v>8913</v>
      </c>
      <c r="O378" s="13"/>
      <c r="P378" s="13"/>
    </row>
    <row r="379" spans="1:16" ht="13.15" customHeight="1" x14ac:dyDescent="0.2">
      <c r="A379" s="11" t="str">
        <f t="shared" si="22"/>
        <v>BAMAGA1992</v>
      </c>
      <c r="B379" s="3" t="s">
        <v>93</v>
      </c>
      <c r="C379" s="12">
        <v>1992</v>
      </c>
      <c r="D379" s="12" t="s">
        <v>174</v>
      </c>
      <c r="E379" s="13">
        <v>5553</v>
      </c>
      <c r="F379" s="13">
        <v>5819</v>
      </c>
      <c r="G379" s="13">
        <v>11372</v>
      </c>
      <c r="H379" s="13">
        <v>0</v>
      </c>
      <c r="I379" s="13">
        <v>0</v>
      </c>
      <c r="J379" s="13">
        <v>0</v>
      </c>
      <c r="K379" s="15">
        <f t="shared" si="23"/>
        <v>5553</v>
      </c>
      <c r="L379" s="15">
        <f t="shared" si="24"/>
        <v>5819</v>
      </c>
      <c r="M379" s="15">
        <f t="shared" si="25"/>
        <v>11372</v>
      </c>
      <c r="O379" s="13"/>
      <c r="P379" s="13"/>
    </row>
    <row r="380" spans="1:16" ht="13.15" customHeight="1" x14ac:dyDescent="0.2">
      <c r="A380" s="11" t="str">
        <f t="shared" si="22"/>
        <v>BAMAGA1993</v>
      </c>
      <c r="B380" s="3" t="s">
        <v>93</v>
      </c>
      <c r="C380" s="12">
        <v>1993</v>
      </c>
      <c r="D380" s="12" t="s">
        <v>174</v>
      </c>
      <c r="E380" s="13">
        <v>4495</v>
      </c>
      <c r="F380" s="13">
        <v>4577</v>
      </c>
      <c r="G380" s="13">
        <v>9072</v>
      </c>
      <c r="H380" s="13">
        <v>0</v>
      </c>
      <c r="I380" s="13">
        <v>0</v>
      </c>
      <c r="J380" s="13">
        <v>0</v>
      </c>
      <c r="K380" s="15">
        <f t="shared" si="23"/>
        <v>4495</v>
      </c>
      <c r="L380" s="15">
        <f t="shared" si="24"/>
        <v>4577</v>
      </c>
      <c r="M380" s="15">
        <f t="shared" si="25"/>
        <v>9072</v>
      </c>
      <c r="O380" s="13"/>
      <c r="P380" s="13"/>
    </row>
    <row r="381" spans="1:16" ht="13.15" customHeight="1" x14ac:dyDescent="0.2">
      <c r="A381" s="11" t="str">
        <f t="shared" si="22"/>
        <v>BAMAGA1994</v>
      </c>
      <c r="B381" s="3" t="s">
        <v>93</v>
      </c>
      <c r="C381" s="12">
        <v>1994</v>
      </c>
      <c r="D381" s="12" t="s">
        <v>174</v>
      </c>
      <c r="E381" s="13">
        <v>4360</v>
      </c>
      <c r="F381" s="13">
        <v>4743</v>
      </c>
      <c r="G381" s="13">
        <v>9103</v>
      </c>
      <c r="H381" s="13">
        <v>0</v>
      </c>
      <c r="I381" s="13">
        <v>0</v>
      </c>
      <c r="J381" s="13">
        <v>0</v>
      </c>
      <c r="K381" s="15">
        <f t="shared" si="23"/>
        <v>4360</v>
      </c>
      <c r="L381" s="15">
        <f t="shared" si="24"/>
        <v>4743</v>
      </c>
      <c r="M381" s="15">
        <f t="shared" si="25"/>
        <v>9103</v>
      </c>
      <c r="O381" s="13"/>
      <c r="P381" s="13"/>
    </row>
    <row r="382" spans="1:16" ht="13.15" customHeight="1" x14ac:dyDescent="0.2">
      <c r="A382" s="11" t="str">
        <f t="shared" si="22"/>
        <v>BAMAGA1995</v>
      </c>
      <c r="B382" s="3" t="s">
        <v>93</v>
      </c>
      <c r="C382" s="12">
        <v>1995</v>
      </c>
      <c r="D382" s="12" t="s">
        <v>174</v>
      </c>
      <c r="E382" s="13">
        <v>4195</v>
      </c>
      <c r="F382" s="13">
        <v>4918</v>
      </c>
      <c r="G382" s="13">
        <v>9113</v>
      </c>
      <c r="H382" s="13">
        <v>0</v>
      </c>
      <c r="I382" s="13">
        <v>0</v>
      </c>
      <c r="J382" s="13">
        <v>0</v>
      </c>
      <c r="K382" s="15">
        <f t="shared" si="23"/>
        <v>4195</v>
      </c>
      <c r="L382" s="15">
        <f t="shared" si="24"/>
        <v>4918</v>
      </c>
      <c r="M382" s="15">
        <f t="shared" si="25"/>
        <v>9113</v>
      </c>
      <c r="O382" s="13"/>
      <c r="P382" s="13"/>
    </row>
    <row r="383" spans="1:16" ht="13.15" customHeight="1" x14ac:dyDescent="0.2">
      <c r="A383" s="11" t="str">
        <f t="shared" si="22"/>
        <v>BAMAGA1996</v>
      </c>
      <c r="B383" s="3" t="s">
        <v>93</v>
      </c>
      <c r="C383" s="12">
        <v>1996</v>
      </c>
      <c r="D383" s="12" t="s">
        <v>174</v>
      </c>
      <c r="E383" s="13">
        <v>3213</v>
      </c>
      <c r="F383" s="13">
        <v>3357</v>
      </c>
      <c r="G383" s="13">
        <v>6570</v>
      </c>
      <c r="H383" s="13">
        <v>0</v>
      </c>
      <c r="I383" s="13">
        <v>0</v>
      </c>
      <c r="J383" s="13">
        <v>0</v>
      </c>
      <c r="K383" s="15">
        <f t="shared" si="23"/>
        <v>3213</v>
      </c>
      <c r="L383" s="15">
        <f t="shared" si="24"/>
        <v>3357</v>
      </c>
      <c r="M383" s="15">
        <f t="shared" si="25"/>
        <v>6570</v>
      </c>
      <c r="O383" s="13"/>
      <c r="P383" s="13"/>
    </row>
    <row r="384" spans="1:16" ht="13.15" customHeight="1" x14ac:dyDescent="0.2">
      <c r="A384" s="11" t="str">
        <f t="shared" si="22"/>
        <v>BAMAGA1997</v>
      </c>
      <c r="B384" s="3" t="s">
        <v>93</v>
      </c>
      <c r="C384" s="12">
        <v>1997</v>
      </c>
      <c r="D384" s="12" t="s">
        <v>174</v>
      </c>
      <c r="E384" s="13">
        <v>4477</v>
      </c>
      <c r="F384" s="13">
        <v>4633</v>
      </c>
      <c r="G384" s="13">
        <v>9110</v>
      </c>
      <c r="H384" s="13">
        <v>0</v>
      </c>
      <c r="I384" s="13">
        <v>0</v>
      </c>
      <c r="J384" s="13">
        <v>0</v>
      </c>
      <c r="K384" s="15">
        <f t="shared" si="23"/>
        <v>4477</v>
      </c>
      <c r="L384" s="15">
        <f t="shared" si="24"/>
        <v>4633</v>
      </c>
      <c r="M384" s="15">
        <f t="shared" si="25"/>
        <v>9110</v>
      </c>
      <c r="O384" s="13"/>
      <c r="P384" s="13"/>
    </row>
    <row r="385" spans="1:16" ht="13.15" customHeight="1" x14ac:dyDescent="0.2">
      <c r="A385" s="11" t="str">
        <f t="shared" si="22"/>
        <v>BAMAGA1998</v>
      </c>
      <c r="B385" s="92" t="s">
        <v>93</v>
      </c>
      <c r="C385" s="85">
        <v>1998</v>
      </c>
      <c r="D385" s="86" t="s">
        <v>174</v>
      </c>
      <c r="E385" s="15">
        <v>5168</v>
      </c>
      <c r="F385" s="15">
        <v>5462</v>
      </c>
      <c r="G385" s="15">
        <v>10630</v>
      </c>
      <c r="H385" s="87">
        <v>0</v>
      </c>
      <c r="I385" s="87">
        <v>0</v>
      </c>
      <c r="J385" s="15">
        <v>0</v>
      </c>
      <c r="K385" s="15">
        <f t="shared" si="23"/>
        <v>5168</v>
      </c>
      <c r="L385" s="15">
        <f t="shared" si="24"/>
        <v>5462</v>
      </c>
      <c r="M385" s="15">
        <f t="shared" si="25"/>
        <v>10630</v>
      </c>
      <c r="O385" s="13"/>
      <c r="P385" s="13"/>
    </row>
    <row r="386" spans="1:16" ht="13.15" customHeight="1" x14ac:dyDescent="0.2">
      <c r="A386" s="11" t="str">
        <f t="shared" si="22"/>
        <v>BAMAGA1999</v>
      </c>
      <c r="B386" s="3" t="s">
        <v>93</v>
      </c>
      <c r="C386" s="12">
        <v>1999</v>
      </c>
      <c r="D386" s="12" t="s">
        <v>174</v>
      </c>
      <c r="E386" s="13">
        <v>5482</v>
      </c>
      <c r="F386" s="13">
        <v>5699</v>
      </c>
      <c r="G386" s="13">
        <v>11181</v>
      </c>
      <c r="H386" s="13">
        <v>0</v>
      </c>
      <c r="I386" s="13">
        <v>0</v>
      </c>
      <c r="J386" s="13">
        <v>0</v>
      </c>
      <c r="K386" s="15">
        <f t="shared" si="23"/>
        <v>5482</v>
      </c>
      <c r="L386" s="15">
        <f t="shared" si="24"/>
        <v>5699</v>
      </c>
      <c r="M386" s="15">
        <f t="shared" si="25"/>
        <v>11181</v>
      </c>
      <c r="O386" s="13"/>
      <c r="P386" s="13"/>
    </row>
    <row r="387" spans="1:16" ht="13.15" customHeight="1" x14ac:dyDescent="0.2">
      <c r="A387" s="11" t="str">
        <f t="shared" si="22"/>
        <v>BAMAGA2000</v>
      </c>
      <c r="B387" s="3" t="s">
        <v>93</v>
      </c>
      <c r="C387" s="12">
        <v>2000</v>
      </c>
      <c r="D387" s="12" t="s">
        <v>174</v>
      </c>
      <c r="E387" s="13">
        <v>4261</v>
      </c>
      <c r="F387" s="13">
        <v>4641</v>
      </c>
      <c r="G387" s="13">
        <v>8902</v>
      </c>
      <c r="H387" s="13">
        <v>0</v>
      </c>
      <c r="I387" s="13">
        <v>0</v>
      </c>
      <c r="J387" s="13">
        <v>0</v>
      </c>
      <c r="K387" s="15">
        <f t="shared" si="23"/>
        <v>4261</v>
      </c>
      <c r="L387" s="15">
        <f t="shared" si="24"/>
        <v>4641</v>
      </c>
      <c r="M387" s="15">
        <f t="shared" si="25"/>
        <v>8902</v>
      </c>
      <c r="O387" s="13"/>
      <c r="P387" s="13"/>
    </row>
    <row r="388" spans="1:16" ht="13.15" customHeight="1" x14ac:dyDescent="0.2">
      <c r="A388" s="11" t="str">
        <f t="shared" si="22"/>
        <v>BAMAGA2001</v>
      </c>
      <c r="B388" s="3" t="s">
        <v>93</v>
      </c>
      <c r="C388" s="12">
        <v>2001</v>
      </c>
      <c r="D388" s="12" t="s">
        <v>174</v>
      </c>
      <c r="E388" s="13">
        <v>2145</v>
      </c>
      <c r="F388" s="13">
        <v>1965</v>
      </c>
      <c r="G388" s="13">
        <v>4110</v>
      </c>
      <c r="H388" s="13">
        <v>0</v>
      </c>
      <c r="I388" s="13">
        <v>0</v>
      </c>
      <c r="J388" s="13">
        <v>0</v>
      </c>
      <c r="K388" s="15">
        <f t="shared" si="23"/>
        <v>2145</v>
      </c>
      <c r="L388" s="15">
        <f t="shared" si="24"/>
        <v>1965</v>
      </c>
      <c r="M388" s="15">
        <f t="shared" si="25"/>
        <v>4110</v>
      </c>
      <c r="O388" s="13"/>
      <c r="P388" s="13"/>
    </row>
    <row r="389" spans="1:16" ht="13.15" customHeight="1" x14ac:dyDescent="0.2">
      <c r="A389" s="11" t="str">
        <f t="shared" si="22"/>
        <v>BAMAGA2008</v>
      </c>
      <c r="B389" s="3" t="s">
        <v>93</v>
      </c>
      <c r="C389" s="12">
        <v>2008</v>
      </c>
      <c r="D389" s="12" t="s">
        <v>174</v>
      </c>
      <c r="E389" s="13">
        <v>5653</v>
      </c>
      <c r="F389" s="13">
        <v>6009</v>
      </c>
      <c r="G389" s="13">
        <v>11662</v>
      </c>
      <c r="H389" s="13">
        <v>0</v>
      </c>
      <c r="I389" s="13">
        <v>0</v>
      </c>
      <c r="J389" s="13">
        <v>0</v>
      </c>
      <c r="K389" s="15">
        <f t="shared" si="23"/>
        <v>5653</v>
      </c>
      <c r="L389" s="15">
        <f t="shared" si="24"/>
        <v>6009</v>
      </c>
      <c r="M389" s="15">
        <f t="shared" si="25"/>
        <v>11662</v>
      </c>
      <c r="O389" s="13"/>
      <c r="P389" s="13"/>
    </row>
    <row r="390" spans="1:16" ht="13.15" customHeight="1" x14ac:dyDescent="0.2">
      <c r="A390" s="11" t="str">
        <f t="shared" si="22"/>
        <v>BAMAGA2009</v>
      </c>
      <c r="B390" s="3" t="s">
        <v>93</v>
      </c>
      <c r="C390" s="12">
        <v>2009</v>
      </c>
      <c r="D390" s="12" t="s">
        <v>174</v>
      </c>
      <c r="E390" s="13">
        <v>5504</v>
      </c>
      <c r="F390" s="13">
        <v>6381</v>
      </c>
      <c r="G390" s="13">
        <v>11885</v>
      </c>
      <c r="H390" s="13">
        <v>0</v>
      </c>
      <c r="I390" s="13">
        <v>0</v>
      </c>
      <c r="J390" s="13">
        <v>0</v>
      </c>
      <c r="K390" s="15">
        <f t="shared" si="23"/>
        <v>5504</v>
      </c>
      <c r="L390" s="15">
        <f t="shared" si="24"/>
        <v>6381</v>
      </c>
      <c r="M390" s="15">
        <f t="shared" si="25"/>
        <v>11885</v>
      </c>
      <c r="O390" s="13"/>
      <c r="P390" s="13"/>
    </row>
    <row r="391" spans="1:16" ht="13.15" customHeight="1" x14ac:dyDescent="0.2">
      <c r="A391" s="11" t="str">
        <f t="shared" si="22"/>
        <v>BAMAGA2010</v>
      </c>
      <c r="B391" s="92" t="s">
        <v>93</v>
      </c>
      <c r="C391" s="85">
        <v>2010</v>
      </c>
      <c r="D391" s="86" t="s">
        <v>174</v>
      </c>
      <c r="E391" s="15">
        <v>7272</v>
      </c>
      <c r="F391" s="15">
        <v>8204</v>
      </c>
      <c r="G391" s="15">
        <v>15476</v>
      </c>
      <c r="H391" s="87">
        <v>0</v>
      </c>
      <c r="I391" s="87">
        <v>0</v>
      </c>
      <c r="J391" s="15">
        <v>0</v>
      </c>
      <c r="K391" s="15">
        <f t="shared" si="23"/>
        <v>7272</v>
      </c>
      <c r="L391" s="15">
        <f t="shared" si="24"/>
        <v>8204</v>
      </c>
      <c r="M391" s="15">
        <f t="shared" si="25"/>
        <v>15476</v>
      </c>
      <c r="O391" s="13"/>
      <c r="P391" s="13"/>
    </row>
    <row r="392" spans="1:16" ht="13.15" customHeight="1" x14ac:dyDescent="0.2">
      <c r="A392" s="11" t="str">
        <f t="shared" si="22"/>
        <v>BAMAGA2011</v>
      </c>
      <c r="B392" s="92" t="s">
        <v>93</v>
      </c>
      <c r="C392" s="85">
        <v>2011</v>
      </c>
      <c r="D392" s="86" t="s">
        <v>174</v>
      </c>
      <c r="E392" s="15">
        <v>6576</v>
      </c>
      <c r="F392" s="15">
        <v>7089</v>
      </c>
      <c r="G392" s="15">
        <v>13665</v>
      </c>
      <c r="H392" s="87">
        <v>0</v>
      </c>
      <c r="I392" s="87">
        <v>0</v>
      </c>
      <c r="J392" s="15">
        <v>0</v>
      </c>
      <c r="K392" s="15">
        <f t="shared" si="23"/>
        <v>6576</v>
      </c>
      <c r="L392" s="15">
        <f t="shared" si="24"/>
        <v>7089</v>
      </c>
      <c r="M392" s="15">
        <f t="shared" si="25"/>
        <v>13665</v>
      </c>
      <c r="O392" s="13"/>
      <c r="P392" s="13"/>
    </row>
    <row r="393" spans="1:16" ht="13.15" customHeight="1" x14ac:dyDescent="0.2">
      <c r="A393" s="11" t="str">
        <f t="shared" si="22"/>
        <v>BAMAGA2012</v>
      </c>
      <c r="B393" s="3" t="s">
        <v>93</v>
      </c>
      <c r="C393" s="12">
        <v>2012</v>
      </c>
      <c r="D393" s="12" t="s">
        <v>174</v>
      </c>
      <c r="E393" s="13">
        <v>5771</v>
      </c>
      <c r="F393" s="13">
        <v>6397</v>
      </c>
      <c r="G393" s="13">
        <v>12168</v>
      </c>
      <c r="H393" s="13">
        <v>0</v>
      </c>
      <c r="I393" s="13">
        <v>0</v>
      </c>
      <c r="J393" s="13">
        <v>0</v>
      </c>
      <c r="K393" s="15">
        <f t="shared" si="23"/>
        <v>5771</v>
      </c>
      <c r="L393" s="15">
        <f t="shared" si="24"/>
        <v>6397</v>
      </c>
      <c r="M393" s="15">
        <f t="shared" si="25"/>
        <v>12168</v>
      </c>
      <c r="O393" s="13"/>
      <c r="P393" s="13"/>
    </row>
    <row r="394" spans="1:16" ht="13.15" customHeight="1" x14ac:dyDescent="0.2">
      <c r="A394" s="11" t="str">
        <f t="shared" si="22"/>
        <v>BAMAGA2013</v>
      </c>
      <c r="B394" s="3" t="s">
        <v>93</v>
      </c>
      <c r="C394" s="12">
        <v>2013</v>
      </c>
      <c r="D394" s="12" t="s">
        <v>174</v>
      </c>
      <c r="E394" s="13">
        <v>5961</v>
      </c>
      <c r="F394" s="13">
        <v>6171</v>
      </c>
      <c r="G394" s="13">
        <v>12132</v>
      </c>
      <c r="H394" s="13">
        <v>0</v>
      </c>
      <c r="I394" s="13">
        <v>0</v>
      </c>
      <c r="J394" s="13">
        <v>0</v>
      </c>
      <c r="K394" s="15">
        <f t="shared" si="23"/>
        <v>5961</v>
      </c>
      <c r="L394" s="15">
        <f t="shared" si="24"/>
        <v>6171</v>
      </c>
      <c r="M394" s="15">
        <f t="shared" si="25"/>
        <v>12132</v>
      </c>
      <c r="O394" s="13"/>
      <c r="P394" s="13"/>
    </row>
    <row r="395" spans="1:16" ht="13.15" customHeight="1" x14ac:dyDescent="0.2">
      <c r="A395" s="11" t="str">
        <f t="shared" si="22"/>
        <v>BAMAGA2014</v>
      </c>
      <c r="B395" s="3" t="s">
        <v>93</v>
      </c>
      <c r="C395" s="12">
        <v>2014</v>
      </c>
      <c r="D395" s="12" t="s">
        <v>174</v>
      </c>
      <c r="E395" s="13">
        <v>5914</v>
      </c>
      <c r="F395" s="13">
        <v>6315</v>
      </c>
      <c r="G395" s="13">
        <v>12229</v>
      </c>
      <c r="H395" s="13">
        <v>0</v>
      </c>
      <c r="I395" s="13">
        <v>0</v>
      </c>
      <c r="J395" s="13">
        <v>0</v>
      </c>
      <c r="K395" s="15">
        <f t="shared" si="23"/>
        <v>5914</v>
      </c>
      <c r="L395" s="15">
        <f t="shared" si="24"/>
        <v>6315</v>
      </c>
      <c r="M395" s="15">
        <f t="shared" si="25"/>
        <v>12229</v>
      </c>
      <c r="O395" s="13"/>
      <c r="P395" s="13"/>
    </row>
    <row r="396" spans="1:16" ht="13.15" customHeight="1" x14ac:dyDescent="0.2">
      <c r="A396" s="11" t="str">
        <f t="shared" si="22"/>
        <v>BAMAGA2015</v>
      </c>
      <c r="B396" s="3" t="s">
        <v>93</v>
      </c>
      <c r="C396" s="12">
        <v>2015</v>
      </c>
      <c r="D396" s="12" t="s">
        <v>174</v>
      </c>
      <c r="E396" s="13">
        <v>4904</v>
      </c>
      <c r="F396" s="13">
        <v>5477</v>
      </c>
      <c r="G396" s="13">
        <v>10381</v>
      </c>
      <c r="H396" s="13">
        <v>0</v>
      </c>
      <c r="I396" s="13">
        <v>0</v>
      </c>
      <c r="J396" s="13">
        <v>0</v>
      </c>
      <c r="K396" s="15">
        <f t="shared" si="23"/>
        <v>4904</v>
      </c>
      <c r="L396" s="15">
        <f t="shared" si="24"/>
        <v>5477</v>
      </c>
      <c r="M396" s="15">
        <f t="shared" si="25"/>
        <v>10381</v>
      </c>
      <c r="O396" s="13"/>
      <c r="P396" s="13"/>
    </row>
    <row r="397" spans="1:16" ht="13.15" customHeight="1" x14ac:dyDescent="0.2">
      <c r="A397" s="11" t="str">
        <f t="shared" si="22"/>
        <v>BAMAGA2016</v>
      </c>
      <c r="B397" s="3" t="s">
        <v>93</v>
      </c>
      <c r="C397" s="12">
        <v>2016</v>
      </c>
      <c r="D397" s="12" t="s">
        <v>174</v>
      </c>
      <c r="E397" s="13">
        <v>6766</v>
      </c>
      <c r="F397" s="13">
        <v>7379</v>
      </c>
      <c r="G397" s="13">
        <v>14145</v>
      </c>
      <c r="H397" s="13">
        <v>0</v>
      </c>
      <c r="I397" s="13">
        <v>0</v>
      </c>
      <c r="J397" s="13">
        <v>0</v>
      </c>
      <c r="K397" s="15">
        <f t="shared" si="23"/>
        <v>6766</v>
      </c>
      <c r="L397" s="15">
        <f t="shared" si="24"/>
        <v>7379</v>
      </c>
      <c r="M397" s="15">
        <f t="shared" si="25"/>
        <v>14145</v>
      </c>
      <c r="O397" s="13"/>
      <c r="P397" s="13"/>
    </row>
    <row r="398" spans="1:16" ht="13.15" customHeight="1" x14ac:dyDescent="0.2">
      <c r="A398" s="11" t="str">
        <f t="shared" si="22"/>
        <v>BAMAGA2017</v>
      </c>
      <c r="B398" s="3" t="s">
        <v>93</v>
      </c>
      <c r="C398" s="12">
        <v>2017</v>
      </c>
      <c r="D398" s="12" t="s">
        <v>174</v>
      </c>
      <c r="E398" s="13">
        <v>8934</v>
      </c>
      <c r="F398" s="13">
        <v>9439</v>
      </c>
      <c r="G398" s="13">
        <v>18373</v>
      </c>
      <c r="H398" s="13">
        <v>0</v>
      </c>
      <c r="I398" s="13">
        <v>0</v>
      </c>
      <c r="J398" s="13">
        <v>0</v>
      </c>
      <c r="K398" s="15">
        <f t="shared" si="23"/>
        <v>8934</v>
      </c>
      <c r="L398" s="15">
        <f t="shared" si="24"/>
        <v>9439</v>
      </c>
      <c r="M398" s="15">
        <f t="shared" si="25"/>
        <v>18373</v>
      </c>
      <c r="O398" s="13"/>
      <c r="P398" s="13"/>
    </row>
    <row r="399" spans="1:16" ht="13.15" customHeight="1" x14ac:dyDescent="0.2">
      <c r="A399" s="11" t="str">
        <f t="shared" si="22"/>
        <v>BAMAGA2018</v>
      </c>
      <c r="B399" s="92" t="s">
        <v>93</v>
      </c>
      <c r="C399" s="85">
        <v>2018</v>
      </c>
      <c r="D399" s="86" t="s">
        <v>174</v>
      </c>
      <c r="E399" s="15">
        <v>10372</v>
      </c>
      <c r="F399" s="15">
        <v>10949</v>
      </c>
      <c r="G399" s="15">
        <v>21321</v>
      </c>
      <c r="H399" s="87">
        <v>0</v>
      </c>
      <c r="I399" s="87">
        <v>0</v>
      </c>
      <c r="J399" s="15">
        <v>0</v>
      </c>
      <c r="K399" s="15">
        <f t="shared" si="23"/>
        <v>10372</v>
      </c>
      <c r="L399" s="15">
        <f t="shared" si="24"/>
        <v>10949</v>
      </c>
      <c r="M399" s="15">
        <f t="shared" si="25"/>
        <v>21321</v>
      </c>
      <c r="O399" s="13"/>
      <c r="P399" s="13"/>
    </row>
    <row r="400" spans="1:16" ht="13.15" customHeight="1" x14ac:dyDescent="0.2">
      <c r="A400" s="11" t="str">
        <f t="shared" si="22"/>
        <v>BAMAGA2019</v>
      </c>
      <c r="B400" s="3" t="s">
        <v>93</v>
      </c>
      <c r="C400" s="12">
        <v>2019</v>
      </c>
      <c r="D400" s="12" t="s">
        <v>174</v>
      </c>
      <c r="E400" s="13">
        <v>10030</v>
      </c>
      <c r="F400" s="13">
        <v>10801</v>
      </c>
      <c r="G400" s="13">
        <v>20831</v>
      </c>
      <c r="H400" s="13">
        <v>0</v>
      </c>
      <c r="I400" s="13">
        <v>0</v>
      </c>
      <c r="J400" s="13">
        <v>0</v>
      </c>
      <c r="K400" s="15">
        <f t="shared" si="23"/>
        <v>10030</v>
      </c>
      <c r="L400" s="15">
        <f t="shared" si="24"/>
        <v>10801</v>
      </c>
      <c r="M400" s="15">
        <f t="shared" si="25"/>
        <v>20831</v>
      </c>
      <c r="O400" s="13"/>
      <c r="P400" s="13"/>
    </row>
    <row r="401" spans="1:16" ht="13.15" customHeight="1" x14ac:dyDescent="0.2">
      <c r="A401" s="11" t="str">
        <f t="shared" si="22"/>
        <v>BAMAGA2020</v>
      </c>
      <c r="B401" s="92" t="s">
        <v>93</v>
      </c>
      <c r="C401" s="85">
        <v>2020</v>
      </c>
      <c r="D401" s="86" t="s">
        <v>174</v>
      </c>
      <c r="E401" s="15">
        <v>4774</v>
      </c>
      <c r="F401" s="15">
        <v>4980</v>
      </c>
      <c r="G401" s="15">
        <v>9754</v>
      </c>
      <c r="H401" s="87">
        <v>0</v>
      </c>
      <c r="I401" s="87">
        <v>0</v>
      </c>
      <c r="J401" s="15">
        <v>0</v>
      </c>
      <c r="K401" s="15">
        <f t="shared" si="23"/>
        <v>4774</v>
      </c>
      <c r="L401" s="15">
        <f t="shared" si="24"/>
        <v>4980</v>
      </c>
      <c r="M401" s="15">
        <f t="shared" si="25"/>
        <v>9754</v>
      </c>
      <c r="O401" s="13"/>
      <c r="P401" s="13"/>
    </row>
    <row r="402" spans="1:16" ht="13.15" customHeight="1" x14ac:dyDescent="0.2">
      <c r="A402" s="11" t="str">
        <f t="shared" si="22"/>
        <v>BAMAGA2021</v>
      </c>
      <c r="B402" s="3" t="s">
        <v>93</v>
      </c>
      <c r="C402" s="12">
        <v>2021</v>
      </c>
      <c r="D402" s="12" t="s">
        <v>174</v>
      </c>
      <c r="E402" s="13">
        <v>8865</v>
      </c>
      <c r="F402" s="13">
        <v>9603</v>
      </c>
      <c r="G402" s="13">
        <v>18468</v>
      </c>
      <c r="H402" s="13">
        <v>0</v>
      </c>
      <c r="I402" s="13">
        <v>0</v>
      </c>
      <c r="J402" s="13">
        <v>0</v>
      </c>
      <c r="K402" s="15">
        <f t="shared" si="23"/>
        <v>8865</v>
      </c>
      <c r="L402" s="15">
        <f t="shared" si="24"/>
        <v>9603</v>
      </c>
      <c r="M402" s="15">
        <f t="shared" si="25"/>
        <v>18468</v>
      </c>
      <c r="O402" s="13"/>
      <c r="P402" s="13"/>
    </row>
    <row r="403" spans="1:16" ht="13.15" customHeight="1" x14ac:dyDescent="0.2">
      <c r="A403" s="11" t="str">
        <f t="shared" si="22"/>
        <v>BAMAGA2022</v>
      </c>
      <c r="B403" s="3" t="s">
        <v>93</v>
      </c>
      <c r="C403" s="12">
        <v>2022</v>
      </c>
      <c r="D403" s="12" t="s">
        <v>174</v>
      </c>
      <c r="E403" s="13">
        <v>10720</v>
      </c>
      <c r="F403" s="13">
        <v>11852</v>
      </c>
      <c r="G403" s="13">
        <v>22572</v>
      </c>
      <c r="H403" s="13">
        <v>0</v>
      </c>
      <c r="I403" s="13">
        <v>0</v>
      </c>
      <c r="J403" s="13">
        <v>0</v>
      </c>
      <c r="K403" s="15">
        <f t="shared" si="23"/>
        <v>10720</v>
      </c>
      <c r="L403" s="15">
        <f t="shared" si="24"/>
        <v>11852</v>
      </c>
      <c r="M403" s="15">
        <f t="shared" si="25"/>
        <v>22572</v>
      </c>
      <c r="O403" s="13"/>
      <c r="P403" s="13"/>
    </row>
    <row r="404" spans="1:16" ht="13.15" customHeight="1" x14ac:dyDescent="0.2">
      <c r="A404" s="11" t="str">
        <f t="shared" si="22"/>
        <v>BAMAGA2023</v>
      </c>
      <c r="B404" s="3" t="s">
        <v>93</v>
      </c>
      <c r="C404" s="12">
        <v>2023</v>
      </c>
      <c r="D404" s="12" t="s">
        <v>174</v>
      </c>
      <c r="E404" s="13">
        <v>9292</v>
      </c>
      <c r="F404" s="13">
        <v>10075</v>
      </c>
      <c r="G404" s="13">
        <v>19367</v>
      </c>
      <c r="H404" s="13">
        <v>0</v>
      </c>
      <c r="I404" s="13">
        <v>0</v>
      </c>
      <c r="J404" s="13">
        <v>0</v>
      </c>
      <c r="K404" s="15">
        <f t="shared" si="23"/>
        <v>9292</v>
      </c>
      <c r="L404" s="15">
        <f t="shared" si="24"/>
        <v>10075</v>
      </c>
      <c r="M404" s="15">
        <f t="shared" si="25"/>
        <v>19367</v>
      </c>
      <c r="O404" s="13"/>
      <c r="P404" s="13"/>
    </row>
    <row r="405" spans="1:16" ht="13.15" customHeight="1" x14ac:dyDescent="0.2">
      <c r="A405" s="11" t="str">
        <f t="shared" si="22"/>
        <v>BAMAGA2024</v>
      </c>
      <c r="B405" s="90" t="s">
        <v>93</v>
      </c>
      <c r="C405" s="12">
        <v>2024</v>
      </c>
      <c r="D405" s="86" t="s">
        <v>174</v>
      </c>
      <c r="E405" s="91">
        <v>10035</v>
      </c>
      <c r="F405" s="91">
        <v>11399</v>
      </c>
      <c r="G405" s="91">
        <v>21434</v>
      </c>
      <c r="H405" s="91">
        <v>0</v>
      </c>
      <c r="I405" s="91">
        <v>0</v>
      </c>
      <c r="J405" s="91">
        <v>0</v>
      </c>
      <c r="K405" s="15">
        <f t="shared" si="23"/>
        <v>10035</v>
      </c>
      <c r="L405" s="15">
        <f t="shared" si="24"/>
        <v>11399</v>
      </c>
      <c r="M405" s="15">
        <f t="shared" si="25"/>
        <v>21434</v>
      </c>
      <c r="O405" s="13"/>
      <c r="P405" s="13"/>
    </row>
    <row r="406" spans="1:16" ht="13.15" customHeight="1" x14ac:dyDescent="0.2">
      <c r="A406" s="11" t="str">
        <f t="shared" si="22"/>
        <v>BAMAGA2025</v>
      </c>
      <c r="B406" s="3" t="s">
        <v>93</v>
      </c>
      <c r="C406" s="12">
        <v>2025</v>
      </c>
      <c r="D406" s="12" t="s">
        <v>174</v>
      </c>
      <c r="E406" s="13">
        <v>10438</v>
      </c>
      <c r="F406" s="13">
        <v>11914</v>
      </c>
      <c r="G406" s="13">
        <v>22352</v>
      </c>
      <c r="H406" s="13">
        <v>0</v>
      </c>
      <c r="I406" s="13">
        <v>0</v>
      </c>
      <c r="J406" s="13">
        <v>0</v>
      </c>
      <c r="K406" s="15">
        <f t="shared" si="23"/>
        <v>10438</v>
      </c>
      <c r="L406" s="15">
        <f t="shared" si="24"/>
        <v>11914</v>
      </c>
      <c r="M406" s="15">
        <f t="shared" si="25"/>
        <v>22352</v>
      </c>
      <c r="O406" s="13"/>
      <c r="P406" s="13"/>
    </row>
    <row r="407" spans="1:16" ht="13.15" customHeight="1" x14ac:dyDescent="0.2">
      <c r="A407" s="11" t="str">
        <f t="shared" si="22"/>
        <v>BATHURST ISLAND1985</v>
      </c>
      <c r="B407" s="3" t="s">
        <v>94</v>
      </c>
      <c r="C407" s="12">
        <v>1985</v>
      </c>
      <c r="D407" s="12" t="s">
        <v>174</v>
      </c>
      <c r="E407" s="13">
        <v>5937</v>
      </c>
      <c r="F407" s="13">
        <v>4659</v>
      </c>
      <c r="G407" s="13">
        <v>10596</v>
      </c>
      <c r="H407" s="13">
        <v>0</v>
      </c>
      <c r="I407" s="13">
        <v>0</v>
      </c>
      <c r="J407" s="13">
        <v>0</v>
      </c>
      <c r="K407" s="15">
        <f t="shared" si="23"/>
        <v>5937</v>
      </c>
      <c r="L407" s="15">
        <f t="shared" si="24"/>
        <v>4659</v>
      </c>
      <c r="M407" s="15">
        <f t="shared" si="25"/>
        <v>10596</v>
      </c>
      <c r="O407" s="13"/>
      <c r="P407" s="13"/>
    </row>
    <row r="408" spans="1:16" ht="13.15" customHeight="1" x14ac:dyDescent="0.2">
      <c r="A408" s="11" t="str">
        <f t="shared" si="22"/>
        <v>BATHURST ISLAND1986</v>
      </c>
      <c r="B408" s="3" t="s">
        <v>94</v>
      </c>
      <c r="C408" s="12">
        <v>1986</v>
      </c>
      <c r="D408" s="12" t="s">
        <v>174</v>
      </c>
      <c r="E408" s="13">
        <v>4141</v>
      </c>
      <c r="F408" s="13">
        <v>3800</v>
      </c>
      <c r="G408" s="13">
        <v>7941</v>
      </c>
      <c r="H408" s="13">
        <v>0</v>
      </c>
      <c r="I408" s="13">
        <v>0</v>
      </c>
      <c r="J408" s="13">
        <v>0</v>
      </c>
      <c r="K408" s="15">
        <f t="shared" si="23"/>
        <v>4141</v>
      </c>
      <c r="L408" s="15">
        <f t="shared" si="24"/>
        <v>3800</v>
      </c>
      <c r="M408" s="15">
        <f t="shared" si="25"/>
        <v>7941</v>
      </c>
      <c r="O408" s="13"/>
      <c r="P408" s="13"/>
    </row>
    <row r="409" spans="1:16" ht="13.15" customHeight="1" x14ac:dyDescent="0.2">
      <c r="A409" s="11" t="str">
        <f t="shared" si="22"/>
        <v>BATHURST ISLAND1987</v>
      </c>
      <c r="B409" s="90" t="s">
        <v>94</v>
      </c>
      <c r="C409" s="85">
        <v>1987</v>
      </c>
      <c r="D409" s="86" t="s">
        <v>174</v>
      </c>
      <c r="E409" s="15">
        <v>5143</v>
      </c>
      <c r="F409" s="15">
        <v>4350</v>
      </c>
      <c r="G409" s="15">
        <v>9493</v>
      </c>
      <c r="H409" s="15">
        <v>0</v>
      </c>
      <c r="I409" s="15">
        <v>0</v>
      </c>
      <c r="J409" s="15">
        <v>0</v>
      </c>
      <c r="K409" s="15">
        <f t="shared" si="23"/>
        <v>5143</v>
      </c>
      <c r="L409" s="15">
        <f t="shared" si="24"/>
        <v>4350</v>
      </c>
      <c r="M409" s="15">
        <f t="shared" si="25"/>
        <v>9493</v>
      </c>
      <c r="O409" s="13"/>
      <c r="P409" s="13"/>
    </row>
    <row r="410" spans="1:16" ht="13.15" customHeight="1" x14ac:dyDescent="0.2">
      <c r="A410" s="11" t="str">
        <f t="shared" si="22"/>
        <v>BATHURST ISLAND1988</v>
      </c>
      <c r="B410" s="88" t="s">
        <v>94</v>
      </c>
      <c r="C410" s="16">
        <v>1988</v>
      </c>
      <c r="D410" s="86" t="s">
        <v>174</v>
      </c>
      <c r="E410" s="89">
        <v>6997</v>
      </c>
      <c r="F410" s="89">
        <v>5328</v>
      </c>
      <c r="G410" s="89">
        <v>12325</v>
      </c>
      <c r="H410" s="89">
        <v>0</v>
      </c>
      <c r="I410" s="89">
        <v>0</v>
      </c>
      <c r="J410" s="89">
        <v>0</v>
      </c>
      <c r="K410" s="15">
        <f t="shared" si="23"/>
        <v>6997</v>
      </c>
      <c r="L410" s="15">
        <f t="shared" si="24"/>
        <v>5328</v>
      </c>
      <c r="M410" s="15">
        <f t="shared" si="25"/>
        <v>12325</v>
      </c>
      <c r="O410" s="13"/>
      <c r="P410" s="13"/>
    </row>
    <row r="411" spans="1:16" ht="13.15" customHeight="1" x14ac:dyDescent="0.2">
      <c r="A411" s="11" t="str">
        <f t="shared" si="22"/>
        <v>BATHURST ISLAND1989</v>
      </c>
      <c r="B411" s="90" t="s">
        <v>94</v>
      </c>
      <c r="C411" s="85">
        <v>1989</v>
      </c>
      <c r="D411" s="86" t="s">
        <v>174</v>
      </c>
      <c r="E411" s="15">
        <v>1110</v>
      </c>
      <c r="F411" s="15">
        <v>923</v>
      </c>
      <c r="G411" s="15">
        <v>2033</v>
      </c>
      <c r="H411" s="15">
        <v>0</v>
      </c>
      <c r="I411" s="15">
        <v>0</v>
      </c>
      <c r="J411" s="15">
        <v>0</v>
      </c>
      <c r="K411" s="15">
        <f t="shared" si="23"/>
        <v>1110</v>
      </c>
      <c r="L411" s="15">
        <f t="shared" si="24"/>
        <v>923</v>
      </c>
      <c r="M411" s="15">
        <f t="shared" si="25"/>
        <v>2033</v>
      </c>
      <c r="O411" s="13"/>
      <c r="P411" s="13"/>
    </row>
    <row r="412" spans="1:16" ht="13.15" customHeight="1" x14ac:dyDescent="0.2">
      <c r="A412" s="11" t="str">
        <f t="shared" si="22"/>
        <v>BATHURST ISLAND1991</v>
      </c>
      <c r="B412" s="92" t="s">
        <v>94</v>
      </c>
      <c r="C412" s="85">
        <v>1991</v>
      </c>
      <c r="D412" s="86" t="s">
        <v>174</v>
      </c>
      <c r="E412" s="15">
        <v>856</v>
      </c>
      <c r="F412" s="15">
        <v>833</v>
      </c>
      <c r="G412" s="15">
        <v>1689</v>
      </c>
      <c r="H412" s="15">
        <v>0</v>
      </c>
      <c r="I412" s="15">
        <v>0</v>
      </c>
      <c r="J412" s="15">
        <v>0</v>
      </c>
      <c r="K412" s="15">
        <f t="shared" si="23"/>
        <v>856</v>
      </c>
      <c r="L412" s="15">
        <f t="shared" si="24"/>
        <v>833</v>
      </c>
      <c r="M412" s="15">
        <f t="shared" si="25"/>
        <v>1689</v>
      </c>
      <c r="O412" s="13"/>
      <c r="P412" s="13"/>
    </row>
    <row r="413" spans="1:16" ht="13.15" customHeight="1" x14ac:dyDescent="0.2">
      <c r="A413" s="11" t="str">
        <f t="shared" si="22"/>
        <v>BATHURST ISLAND1992</v>
      </c>
      <c r="B413" s="3" t="s">
        <v>94</v>
      </c>
      <c r="C413" s="12">
        <v>1992</v>
      </c>
      <c r="D413" s="12" t="s">
        <v>174</v>
      </c>
      <c r="E413" s="13">
        <v>4296</v>
      </c>
      <c r="F413" s="13">
        <v>3758</v>
      </c>
      <c r="G413" s="13">
        <v>8054</v>
      </c>
      <c r="H413" s="13">
        <v>0</v>
      </c>
      <c r="I413" s="13">
        <v>0</v>
      </c>
      <c r="J413" s="13">
        <v>0</v>
      </c>
      <c r="K413" s="15">
        <f t="shared" si="23"/>
        <v>4296</v>
      </c>
      <c r="L413" s="15">
        <f t="shared" si="24"/>
        <v>3758</v>
      </c>
      <c r="M413" s="15">
        <f t="shared" si="25"/>
        <v>8054</v>
      </c>
      <c r="O413" s="13"/>
      <c r="P413" s="13"/>
    </row>
    <row r="414" spans="1:16" ht="13.15" customHeight="1" x14ac:dyDescent="0.2">
      <c r="A414" s="11" t="str">
        <f t="shared" si="22"/>
        <v>BATHURST ISLAND1993</v>
      </c>
      <c r="B414" s="92" t="s">
        <v>94</v>
      </c>
      <c r="C414" s="85">
        <v>1993</v>
      </c>
      <c r="D414" s="86" t="s">
        <v>174</v>
      </c>
      <c r="E414" s="15">
        <v>4481</v>
      </c>
      <c r="F414" s="15">
        <v>4027</v>
      </c>
      <c r="G414" s="15">
        <v>8508</v>
      </c>
      <c r="H414" s="87">
        <v>0</v>
      </c>
      <c r="I414" s="87">
        <v>0</v>
      </c>
      <c r="J414" s="15">
        <v>0</v>
      </c>
      <c r="K414" s="15">
        <f t="shared" si="23"/>
        <v>4481</v>
      </c>
      <c r="L414" s="15">
        <f t="shared" si="24"/>
        <v>4027</v>
      </c>
      <c r="M414" s="15">
        <f t="shared" si="25"/>
        <v>8508</v>
      </c>
      <c r="O414" s="13"/>
      <c r="P414" s="13"/>
    </row>
    <row r="415" spans="1:16" ht="13.15" customHeight="1" x14ac:dyDescent="0.2">
      <c r="A415" s="11" t="str">
        <f t="shared" si="22"/>
        <v>BATHURST ISLAND1994</v>
      </c>
      <c r="B415" s="90" t="s">
        <v>94</v>
      </c>
      <c r="C415" s="85">
        <v>1994</v>
      </c>
      <c r="D415" s="86" t="s">
        <v>174</v>
      </c>
      <c r="E415" s="15">
        <v>3697</v>
      </c>
      <c r="F415" s="15">
        <v>3413</v>
      </c>
      <c r="G415" s="15">
        <v>7110</v>
      </c>
      <c r="H415" s="15">
        <v>0</v>
      </c>
      <c r="I415" s="15">
        <v>0</v>
      </c>
      <c r="J415" s="15">
        <v>0</v>
      </c>
      <c r="K415" s="15">
        <f t="shared" si="23"/>
        <v>3697</v>
      </c>
      <c r="L415" s="15">
        <f t="shared" si="24"/>
        <v>3413</v>
      </c>
      <c r="M415" s="15">
        <f t="shared" si="25"/>
        <v>7110</v>
      </c>
      <c r="O415" s="13"/>
      <c r="P415" s="13"/>
    </row>
    <row r="416" spans="1:16" ht="13.15" customHeight="1" x14ac:dyDescent="0.2">
      <c r="A416" s="11" t="str">
        <f t="shared" si="22"/>
        <v>BATHURST ISLAND1995</v>
      </c>
      <c r="B416" s="3" t="s">
        <v>94</v>
      </c>
      <c r="C416" s="12">
        <v>1995</v>
      </c>
      <c r="D416" s="12" t="s">
        <v>174</v>
      </c>
      <c r="E416" s="13">
        <v>2856</v>
      </c>
      <c r="F416" s="13">
        <v>2856</v>
      </c>
      <c r="G416" s="13">
        <v>5712</v>
      </c>
      <c r="H416" s="13">
        <v>0</v>
      </c>
      <c r="I416" s="13">
        <v>0</v>
      </c>
      <c r="J416" s="13">
        <v>0</v>
      </c>
      <c r="K416" s="15">
        <f t="shared" si="23"/>
        <v>2856</v>
      </c>
      <c r="L416" s="15">
        <f t="shared" si="24"/>
        <v>2856</v>
      </c>
      <c r="M416" s="15">
        <f t="shared" si="25"/>
        <v>5712</v>
      </c>
      <c r="O416" s="13"/>
      <c r="P416" s="13"/>
    </row>
    <row r="417" spans="1:16" ht="13.15" customHeight="1" x14ac:dyDescent="0.2">
      <c r="A417" s="11" t="str">
        <f t="shared" si="22"/>
        <v>BATHURST ISLAND1996</v>
      </c>
      <c r="B417" s="92" t="s">
        <v>94</v>
      </c>
      <c r="C417" s="85">
        <v>1996</v>
      </c>
      <c r="D417" s="86" t="s">
        <v>174</v>
      </c>
      <c r="E417" s="15">
        <v>5569</v>
      </c>
      <c r="F417" s="15">
        <v>5569</v>
      </c>
      <c r="G417" s="15">
        <v>11138</v>
      </c>
      <c r="H417" s="87">
        <v>0</v>
      </c>
      <c r="I417" s="87">
        <v>0</v>
      </c>
      <c r="J417" s="15">
        <v>0</v>
      </c>
      <c r="K417" s="15">
        <f t="shared" si="23"/>
        <v>5569</v>
      </c>
      <c r="L417" s="15">
        <f t="shared" si="24"/>
        <v>5569</v>
      </c>
      <c r="M417" s="15">
        <f t="shared" si="25"/>
        <v>11138</v>
      </c>
      <c r="O417" s="13"/>
      <c r="P417" s="13"/>
    </row>
    <row r="418" spans="1:16" ht="13.15" customHeight="1" x14ac:dyDescent="0.2">
      <c r="A418" s="11" t="str">
        <f t="shared" si="22"/>
        <v>BATHURST ISLAND1997</v>
      </c>
      <c r="B418" s="3" t="s">
        <v>94</v>
      </c>
      <c r="C418" s="12">
        <v>1997</v>
      </c>
      <c r="D418" s="12" t="s">
        <v>174</v>
      </c>
      <c r="E418" s="13">
        <v>5988</v>
      </c>
      <c r="F418" s="13">
        <v>5988</v>
      </c>
      <c r="G418" s="13">
        <v>11976</v>
      </c>
      <c r="H418" s="13">
        <v>0</v>
      </c>
      <c r="I418" s="13">
        <v>0</v>
      </c>
      <c r="J418" s="13">
        <v>0</v>
      </c>
      <c r="K418" s="15">
        <f t="shared" si="23"/>
        <v>5988</v>
      </c>
      <c r="L418" s="15">
        <f t="shared" si="24"/>
        <v>5988</v>
      </c>
      <c r="M418" s="15">
        <f t="shared" si="25"/>
        <v>11976</v>
      </c>
      <c r="O418" s="13"/>
      <c r="P418" s="13"/>
    </row>
    <row r="419" spans="1:16" ht="13.15" customHeight="1" x14ac:dyDescent="0.2">
      <c r="A419" s="11" t="str">
        <f t="shared" si="22"/>
        <v>BATHURST ISLAND1998</v>
      </c>
      <c r="B419" s="92" t="s">
        <v>94</v>
      </c>
      <c r="C419" s="85">
        <v>1998</v>
      </c>
      <c r="D419" s="86" t="s">
        <v>174</v>
      </c>
      <c r="E419" s="15">
        <v>6212</v>
      </c>
      <c r="F419" s="15">
        <v>6212</v>
      </c>
      <c r="G419" s="15">
        <v>12424</v>
      </c>
      <c r="H419" s="87">
        <v>0</v>
      </c>
      <c r="I419" s="87">
        <v>0</v>
      </c>
      <c r="J419" s="15">
        <v>0</v>
      </c>
      <c r="K419" s="15">
        <f t="shared" si="23"/>
        <v>6212</v>
      </c>
      <c r="L419" s="15">
        <f t="shared" si="24"/>
        <v>6212</v>
      </c>
      <c r="M419" s="15">
        <f t="shared" si="25"/>
        <v>12424</v>
      </c>
      <c r="O419" s="13"/>
      <c r="P419" s="13"/>
    </row>
    <row r="420" spans="1:16" ht="13.15" customHeight="1" x14ac:dyDescent="0.2">
      <c r="A420" s="11" t="str">
        <f t="shared" si="22"/>
        <v>BATHURST ISLAND1999</v>
      </c>
      <c r="B420" s="3" t="s">
        <v>94</v>
      </c>
      <c r="C420" s="12">
        <v>1999</v>
      </c>
      <c r="D420" s="12" t="s">
        <v>174</v>
      </c>
      <c r="E420" s="13">
        <v>6114</v>
      </c>
      <c r="F420" s="13">
        <v>6114</v>
      </c>
      <c r="G420" s="13">
        <v>12228</v>
      </c>
      <c r="H420" s="13">
        <v>0</v>
      </c>
      <c r="I420" s="13">
        <v>0</v>
      </c>
      <c r="J420" s="13">
        <v>0</v>
      </c>
      <c r="K420" s="15">
        <f t="shared" si="23"/>
        <v>6114</v>
      </c>
      <c r="L420" s="15">
        <f t="shared" si="24"/>
        <v>6114</v>
      </c>
      <c r="M420" s="15">
        <f t="shared" si="25"/>
        <v>12228</v>
      </c>
      <c r="O420" s="13"/>
      <c r="P420" s="13"/>
    </row>
    <row r="421" spans="1:16" ht="13.15" customHeight="1" x14ac:dyDescent="0.2">
      <c r="A421" s="11" t="str">
        <f t="shared" si="22"/>
        <v>BATHURST ISLAND2000</v>
      </c>
      <c r="B421" s="3" t="s">
        <v>94</v>
      </c>
      <c r="C421" s="12">
        <v>2000</v>
      </c>
      <c r="D421" s="12" t="s">
        <v>174</v>
      </c>
      <c r="E421" s="13">
        <v>3504</v>
      </c>
      <c r="F421" s="13">
        <v>3422</v>
      </c>
      <c r="G421" s="13">
        <v>6926</v>
      </c>
      <c r="H421" s="13">
        <v>0</v>
      </c>
      <c r="I421" s="13">
        <v>0</v>
      </c>
      <c r="J421" s="13">
        <v>0</v>
      </c>
      <c r="K421" s="15">
        <f t="shared" si="23"/>
        <v>3504</v>
      </c>
      <c r="L421" s="15">
        <f t="shared" si="24"/>
        <v>3422</v>
      </c>
      <c r="M421" s="15">
        <f t="shared" si="25"/>
        <v>6926</v>
      </c>
      <c r="O421" s="13"/>
      <c r="P421" s="13"/>
    </row>
    <row r="422" spans="1:16" ht="13.15" customHeight="1" x14ac:dyDescent="0.2">
      <c r="A422" s="11" t="str">
        <f t="shared" si="22"/>
        <v>BATHURST ISLAND2001</v>
      </c>
      <c r="B422" s="3" t="s">
        <v>94</v>
      </c>
      <c r="C422" s="12">
        <v>2001</v>
      </c>
      <c r="D422" s="12" t="s">
        <v>174</v>
      </c>
      <c r="E422" s="13">
        <v>1499</v>
      </c>
      <c r="F422" s="13">
        <v>1259</v>
      </c>
      <c r="G422" s="13">
        <v>2758</v>
      </c>
      <c r="H422" s="13">
        <v>0</v>
      </c>
      <c r="I422" s="13">
        <v>0</v>
      </c>
      <c r="J422" s="13">
        <v>0</v>
      </c>
      <c r="K422" s="15">
        <f t="shared" si="23"/>
        <v>1499</v>
      </c>
      <c r="L422" s="15">
        <f t="shared" si="24"/>
        <v>1259</v>
      </c>
      <c r="M422" s="15">
        <f t="shared" si="25"/>
        <v>2758</v>
      </c>
      <c r="O422" s="13"/>
      <c r="P422" s="13"/>
    </row>
    <row r="423" spans="1:16" ht="13.15" customHeight="1" x14ac:dyDescent="0.2">
      <c r="A423" s="11" t="str">
        <f t="shared" si="22"/>
        <v>BATHURST ISLAND2002</v>
      </c>
      <c r="B423" s="92" t="s">
        <v>94</v>
      </c>
      <c r="C423" s="85">
        <v>2002</v>
      </c>
      <c r="D423" s="86" t="s">
        <v>174</v>
      </c>
      <c r="E423" s="15">
        <v>7543</v>
      </c>
      <c r="F423" s="15">
        <v>7543</v>
      </c>
      <c r="G423" s="15">
        <v>15086</v>
      </c>
      <c r="H423" s="87">
        <v>0</v>
      </c>
      <c r="I423" s="87">
        <v>0</v>
      </c>
      <c r="J423" s="15">
        <v>0</v>
      </c>
      <c r="K423" s="15">
        <f t="shared" si="23"/>
        <v>7543</v>
      </c>
      <c r="L423" s="15">
        <f t="shared" si="24"/>
        <v>7543</v>
      </c>
      <c r="M423" s="15">
        <f t="shared" si="25"/>
        <v>15086</v>
      </c>
      <c r="O423" s="13"/>
      <c r="P423" s="13"/>
    </row>
    <row r="424" spans="1:16" ht="13.15" customHeight="1" x14ac:dyDescent="0.2">
      <c r="A424" s="11" t="str">
        <f t="shared" si="22"/>
        <v>BATHURST ISLAND2003</v>
      </c>
      <c r="B424" s="3" t="s">
        <v>94</v>
      </c>
      <c r="C424" s="12">
        <v>2003</v>
      </c>
      <c r="D424" s="12" t="s">
        <v>174</v>
      </c>
      <c r="E424" s="13">
        <v>7053</v>
      </c>
      <c r="F424" s="13">
        <v>7053</v>
      </c>
      <c r="G424" s="13">
        <v>14106</v>
      </c>
      <c r="H424" s="13">
        <v>0</v>
      </c>
      <c r="I424" s="13">
        <v>0</v>
      </c>
      <c r="J424" s="13">
        <v>0</v>
      </c>
      <c r="K424" s="15">
        <f t="shared" si="23"/>
        <v>7053</v>
      </c>
      <c r="L424" s="15">
        <f t="shared" si="24"/>
        <v>7053</v>
      </c>
      <c r="M424" s="15">
        <f t="shared" si="25"/>
        <v>14106</v>
      </c>
      <c r="O424" s="13"/>
      <c r="P424" s="13"/>
    </row>
    <row r="425" spans="1:16" ht="13.15" customHeight="1" x14ac:dyDescent="0.2">
      <c r="A425" s="11" t="str">
        <f t="shared" ref="A425:A488" si="26">CONCATENATE(B425,C425)</f>
        <v>BATHURST ISLAND2004</v>
      </c>
      <c r="B425" s="92" t="s">
        <v>94</v>
      </c>
      <c r="C425" s="85">
        <v>2004</v>
      </c>
      <c r="D425" s="17" t="s">
        <v>174</v>
      </c>
      <c r="E425" s="15">
        <v>0</v>
      </c>
      <c r="F425" s="15">
        <v>0</v>
      </c>
      <c r="G425" s="15">
        <v>0</v>
      </c>
      <c r="H425" s="87">
        <v>0</v>
      </c>
      <c r="I425" s="87">
        <v>0</v>
      </c>
      <c r="J425" s="15">
        <v>0</v>
      </c>
      <c r="K425" s="15">
        <f t="shared" si="23"/>
        <v>0</v>
      </c>
      <c r="L425" s="15">
        <f t="shared" si="24"/>
        <v>0</v>
      </c>
      <c r="M425" s="15">
        <f t="shared" si="25"/>
        <v>0</v>
      </c>
      <c r="O425" s="13"/>
      <c r="P425" s="13"/>
    </row>
    <row r="426" spans="1:16" ht="13.15" customHeight="1" x14ac:dyDescent="0.2">
      <c r="A426" s="11" t="str">
        <f t="shared" si="26"/>
        <v>BATHURST ISLAND2008</v>
      </c>
      <c r="B426" s="3" t="s">
        <v>94</v>
      </c>
      <c r="C426" s="12">
        <v>2008</v>
      </c>
      <c r="D426" s="12" t="s">
        <v>174</v>
      </c>
      <c r="E426" s="13">
        <v>2004</v>
      </c>
      <c r="F426" s="13">
        <v>1956</v>
      </c>
      <c r="G426" s="13">
        <v>3960</v>
      </c>
      <c r="H426" s="13">
        <v>0</v>
      </c>
      <c r="I426" s="13">
        <v>0</v>
      </c>
      <c r="J426" s="13">
        <v>0</v>
      </c>
      <c r="K426" s="15">
        <f t="shared" si="23"/>
        <v>2004</v>
      </c>
      <c r="L426" s="15">
        <f t="shared" si="24"/>
        <v>1956</v>
      </c>
      <c r="M426" s="15">
        <f t="shared" si="25"/>
        <v>3960</v>
      </c>
      <c r="O426" s="13"/>
      <c r="P426" s="13"/>
    </row>
    <row r="427" spans="1:16" ht="13.15" customHeight="1" x14ac:dyDescent="0.2">
      <c r="A427" s="11" t="str">
        <f t="shared" si="26"/>
        <v>BATHURST ISLAND2009</v>
      </c>
      <c r="B427" s="92" t="s">
        <v>94</v>
      </c>
      <c r="C427" s="85">
        <v>2009</v>
      </c>
      <c r="D427" s="86" t="s">
        <v>174</v>
      </c>
      <c r="E427" s="15">
        <v>14027</v>
      </c>
      <c r="F427" s="15">
        <v>13267</v>
      </c>
      <c r="G427" s="15">
        <v>27294</v>
      </c>
      <c r="H427" s="87">
        <v>0</v>
      </c>
      <c r="I427" s="87">
        <v>0</v>
      </c>
      <c r="J427" s="15">
        <v>0</v>
      </c>
      <c r="K427" s="15">
        <f t="shared" si="23"/>
        <v>14027</v>
      </c>
      <c r="L427" s="15">
        <f t="shared" si="24"/>
        <v>13267</v>
      </c>
      <c r="M427" s="15">
        <f t="shared" si="25"/>
        <v>27294</v>
      </c>
      <c r="O427" s="13"/>
      <c r="P427" s="13"/>
    </row>
    <row r="428" spans="1:16" ht="13.15" customHeight="1" x14ac:dyDescent="0.2">
      <c r="A428" s="11" t="str">
        <f t="shared" si="26"/>
        <v>BATHURST ISLAND2010</v>
      </c>
      <c r="B428" s="92" t="s">
        <v>94</v>
      </c>
      <c r="C428" s="85">
        <v>2010</v>
      </c>
      <c r="D428" s="86" t="s">
        <v>174</v>
      </c>
      <c r="E428" s="15">
        <v>13549</v>
      </c>
      <c r="F428" s="15">
        <v>12877</v>
      </c>
      <c r="G428" s="15">
        <v>26426</v>
      </c>
      <c r="H428" s="87">
        <v>0</v>
      </c>
      <c r="I428" s="87">
        <v>0</v>
      </c>
      <c r="J428" s="15">
        <v>0</v>
      </c>
      <c r="K428" s="15">
        <f t="shared" si="23"/>
        <v>13549</v>
      </c>
      <c r="L428" s="15">
        <f t="shared" si="24"/>
        <v>12877</v>
      </c>
      <c r="M428" s="15">
        <f t="shared" si="25"/>
        <v>26426</v>
      </c>
      <c r="O428" s="13"/>
      <c r="P428" s="13"/>
    </row>
    <row r="429" spans="1:16" ht="13.15" customHeight="1" x14ac:dyDescent="0.2">
      <c r="A429" s="11" t="str">
        <f t="shared" si="26"/>
        <v>BATHURST ISLAND2011</v>
      </c>
      <c r="B429" s="3" t="s">
        <v>94</v>
      </c>
      <c r="C429" s="12">
        <v>2011</v>
      </c>
      <c r="D429" s="12" t="s">
        <v>174</v>
      </c>
      <c r="E429" s="13">
        <v>11304</v>
      </c>
      <c r="F429" s="13">
        <v>10472</v>
      </c>
      <c r="G429" s="13">
        <v>21776</v>
      </c>
      <c r="H429" s="13">
        <v>0</v>
      </c>
      <c r="I429" s="13">
        <v>0</v>
      </c>
      <c r="J429" s="13">
        <v>0</v>
      </c>
      <c r="K429" s="15">
        <f t="shared" si="23"/>
        <v>11304</v>
      </c>
      <c r="L429" s="15">
        <f t="shared" si="24"/>
        <v>10472</v>
      </c>
      <c r="M429" s="15">
        <f t="shared" si="25"/>
        <v>21776</v>
      </c>
      <c r="O429" s="13"/>
      <c r="P429" s="13"/>
    </row>
    <row r="430" spans="1:16" ht="13.15" customHeight="1" x14ac:dyDescent="0.2">
      <c r="A430" s="11" t="str">
        <f t="shared" si="26"/>
        <v>BATHURST ISLAND2012</v>
      </c>
      <c r="B430" s="3" t="s">
        <v>94</v>
      </c>
      <c r="C430" s="12">
        <v>2012</v>
      </c>
      <c r="D430" s="12" t="s">
        <v>174</v>
      </c>
      <c r="E430" s="13">
        <v>10018</v>
      </c>
      <c r="F430" s="13">
        <v>9608</v>
      </c>
      <c r="G430" s="13">
        <v>19626</v>
      </c>
      <c r="H430" s="13">
        <v>0</v>
      </c>
      <c r="I430" s="13">
        <v>0</v>
      </c>
      <c r="J430" s="13">
        <v>0</v>
      </c>
      <c r="K430" s="15">
        <f t="shared" si="23"/>
        <v>10018</v>
      </c>
      <c r="L430" s="15">
        <f t="shared" si="24"/>
        <v>9608</v>
      </c>
      <c r="M430" s="15">
        <f t="shared" si="25"/>
        <v>19626</v>
      </c>
      <c r="O430" s="13"/>
      <c r="P430" s="13"/>
    </row>
    <row r="431" spans="1:16" ht="13.15" customHeight="1" x14ac:dyDescent="0.2">
      <c r="A431" s="11" t="str">
        <f t="shared" si="26"/>
        <v>BATHURST ISLAND2013</v>
      </c>
      <c r="B431" s="3" t="s">
        <v>94</v>
      </c>
      <c r="C431" s="12">
        <v>2013</v>
      </c>
      <c r="D431" s="12" t="s">
        <v>174</v>
      </c>
      <c r="E431" s="13">
        <v>8951</v>
      </c>
      <c r="F431" s="13">
        <v>8600</v>
      </c>
      <c r="G431" s="13">
        <v>17551</v>
      </c>
      <c r="H431" s="13">
        <v>0</v>
      </c>
      <c r="I431" s="13">
        <v>0</v>
      </c>
      <c r="J431" s="13">
        <v>0</v>
      </c>
      <c r="K431" s="15">
        <f t="shared" si="23"/>
        <v>8951</v>
      </c>
      <c r="L431" s="15">
        <f t="shared" si="24"/>
        <v>8600</v>
      </c>
      <c r="M431" s="15">
        <f t="shared" si="25"/>
        <v>17551</v>
      </c>
      <c r="O431" s="13"/>
      <c r="P431" s="13"/>
    </row>
    <row r="432" spans="1:16" ht="13.15" customHeight="1" x14ac:dyDescent="0.2">
      <c r="A432" s="11" t="str">
        <f t="shared" si="26"/>
        <v>BATHURST ISLAND2014</v>
      </c>
      <c r="B432" s="3" t="s">
        <v>94</v>
      </c>
      <c r="C432" s="12">
        <v>2014</v>
      </c>
      <c r="D432" s="12" t="s">
        <v>174</v>
      </c>
      <c r="E432" s="13">
        <v>7779</v>
      </c>
      <c r="F432" s="13">
        <v>7325</v>
      </c>
      <c r="G432" s="13">
        <v>15104</v>
      </c>
      <c r="H432" s="13">
        <v>0</v>
      </c>
      <c r="I432" s="13">
        <v>0</v>
      </c>
      <c r="J432" s="13">
        <v>0</v>
      </c>
      <c r="K432" s="15">
        <f t="shared" si="23"/>
        <v>7779</v>
      </c>
      <c r="L432" s="15">
        <f t="shared" si="24"/>
        <v>7325</v>
      </c>
      <c r="M432" s="15">
        <f t="shared" si="25"/>
        <v>15104</v>
      </c>
      <c r="O432" s="13"/>
      <c r="P432" s="13"/>
    </row>
    <row r="433" spans="1:16" ht="13.15" customHeight="1" x14ac:dyDescent="0.2">
      <c r="A433" s="11" t="str">
        <f t="shared" si="26"/>
        <v>BATHURST ISLAND2015</v>
      </c>
      <c r="B433" s="92" t="s">
        <v>94</v>
      </c>
      <c r="C433" s="85">
        <v>2015</v>
      </c>
      <c r="D433" s="86" t="s">
        <v>174</v>
      </c>
      <c r="E433" s="15">
        <v>7403</v>
      </c>
      <c r="F433" s="15">
        <v>7230</v>
      </c>
      <c r="G433" s="15">
        <v>14633</v>
      </c>
      <c r="H433" s="87">
        <v>0</v>
      </c>
      <c r="I433" s="87">
        <v>0</v>
      </c>
      <c r="J433" s="15">
        <v>0</v>
      </c>
      <c r="K433" s="15">
        <f t="shared" ref="K433:K496" si="27">E433+H433</f>
        <v>7403</v>
      </c>
      <c r="L433" s="15">
        <f t="shared" ref="L433:L496" si="28">F433+I433</f>
        <v>7230</v>
      </c>
      <c r="M433" s="15">
        <f t="shared" ref="M433:M496" si="29">G433+J433</f>
        <v>14633</v>
      </c>
      <c r="O433" s="13"/>
      <c r="P433" s="13"/>
    </row>
    <row r="434" spans="1:16" ht="13.15" customHeight="1" x14ac:dyDescent="0.2">
      <c r="A434" s="11" t="str">
        <f t="shared" si="26"/>
        <v>BATHURST ISLAND2016</v>
      </c>
      <c r="B434" s="3" t="s">
        <v>94</v>
      </c>
      <c r="C434" s="12">
        <v>2016</v>
      </c>
      <c r="D434" s="12" t="s">
        <v>174</v>
      </c>
      <c r="E434" s="13">
        <v>7278</v>
      </c>
      <c r="F434" s="13">
        <v>7294</v>
      </c>
      <c r="G434" s="13">
        <v>14572</v>
      </c>
      <c r="H434" s="13">
        <v>0</v>
      </c>
      <c r="I434" s="13">
        <v>0</v>
      </c>
      <c r="J434" s="13">
        <v>0</v>
      </c>
      <c r="K434" s="15">
        <f t="shared" si="27"/>
        <v>7278</v>
      </c>
      <c r="L434" s="15">
        <f t="shared" si="28"/>
        <v>7294</v>
      </c>
      <c r="M434" s="15">
        <f t="shared" si="29"/>
        <v>14572</v>
      </c>
      <c r="O434" s="13"/>
      <c r="P434" s="13"/>
    </row>
    <row r="435" spans="1:16" ht="13.15" customHeight="1" x14ac:dyDescent="0.2">
      <c r="A435" s="11" t="str">
        <f t="shared" si="26"/>
        <v>BATHURST ISLAND2017</v>
      </c>
      <c r="B435" s="3" t="s">
        <v>94</v>
      </c>
      <c r="C435" s="12">
        <v>2017</v>
      </c>
      <c r="D435" s="12" t="s">
        <v>174</v>
      </c>
      <c r="E435" s="13">
        <v>8500</v>
      </c>
      <c r="F435" s="13">
        <v>8404</v>
      </c>
      <c r="G435" s="13">
        <v>16904</v>
      </c>
      <c r="H435" s="13">
        <v>0</v>
      </c>
      <c r="I435" s="13">
        <v>0</v>
      </c>
      <c r="J435" s="13">
        <v>0</v>
      </c>
      <c r="K435" s="15">
        <f t="shared" si="27"/>
        <v>8500</v>
      </c>
      <c r="L435" s="15">
        <f t="shared" si="28"/>
        <v>8404</v>
      </c>
      <c r="M435" s="15">
        <f t="shared" si="29"/>
        <v>16904</v>
      </c>
      <c r="O435" s="13"/>
      <c r="P435" s="13"/>
    </row>
    <row r="436" spans="1:16" ht="13.15" customHeight="1" x14ac:dyDescent="0.2">
      <c r="A436" s="11" t="str">
        <f t="shared" si="26"/>
        <v>BATHURST ISLAND2018</v>
      </c>
      <c r="B436" s="3" t="s">
        <v>94</v>
      </c>
      <c r="C436" s="12">
        <v>2018</v>
      </c>
      <c r="D436" s="12" t="s">
        <v>174</v>
      </c>
      <c r="E436" s="13">
        <v>8421</v>
      </c>
      <c r="F436" s="13">
        <v>8093</v>
      </c>
      <c r="G436" s="13">
        <v>16514</v>
      </c>
      <c r="H436" s="13">
        <v>0</v>
      </c>
      <c r="I436" s="13">
        <v>0</v>
      </c>
      <c r="J436" s="13">
        <v>0</v>
      </c>
      <c r="K436" s="15">
        <f t="shared" si="27"/>
        <v>8421</v>
      </c>
      <c r="L436" s="15">
        <f t="shared" si="28"/>
        <v>8093</v>
      </c>
      <c r="M436" s="15">
        <f t="shared" si="29"/>
        <v>16514</v>
      </c>
      <c r="O436" s="13"/>
      <c r="P436" s="13"/>
    </row>
    <row r="437" spans="1:16" ht="13.15" customHeight="1" x14ac:dyDescent="0.2">
      <c r="A437" s="11" t="str">
        <f t="shared" si="26"/>
        <v>BATHURST ISLAND2019</v>
      </c>
      <c r="B437" s="90" t="s">
        <v>94</v>
      </c>
      <c r="C437" s="85">
        <v>2019</v>
      </c>
      <c r="D437" s="17" t="s">
        <v>174</v>
      </c>
      <c r="E437" s="15">
        <v>7620</v>
      </c>
      <c r="F437" s="15">
        <v>7547</v>
      </c>
      <c r="G437" s="15">
        <v>15167</v>
      </c>
      <c r="H437" s="15">
        <v>0</v>
      </c>
      <c r="I437" s="15">
        <v>0</v>
      </c>
      <c r="J437" s="15">
        <v>0</v>
      </c>
      <c r="K437" s="15">
        <f t="shared" si="27"/>
        <v>7620</v>
      </c>
      <c r="L437" s="15">
        <f t="shared" si="28"/>
        <v>7547</v>
      </c>
      <c r="M437" s="15">
        <f t="shared" si="29"/>
        <v>15167</v>
      </c>
      <c r="O437" s="13"/>
      <c r="P437" s="13"/>
    </row>
    <row r="438" spans="1:16" ht="13.15" customHeight="1" x14ac:dyDescent="0.2">
      <c r="A438" s="11" t="str">
        <f t="shared" si="26"/>
        <v>BATHURST ISLAND2020</v>
      </c>
      <c r="B438" s="3" t="s">
        <v>94</v>
      </c>
      <c r="C438" s="12">
        <v>2020</v>
      </c>
      <c r="D438" s="12" t="s">
        <v>174</v>
      </c>
      <c r="E438" s="13">
        <v>5768</v>
      </c>
      <c r="F438" s="13">
        <v>5563</v>
      </c>
      <c r="G438" s="13">
        <v>11331</v>
      </c>
      <c r="H438" s="13">
        <v>0</v>
      </c>
      <c r="I438" s="13">
        <v>0</v>
      </c>
      <c r="J438" s="13">
        <v>0</v>
      </c>
      <c r="K438" s="15">
        <f t="shared" si="27"/>
        <v>5768</v>
      </c>
      <c r="L438" s="15">
        <f t="shared" si="28"/>
        <v>5563</v>
      </c>
      <c r="M438" s="15">
        <f t="shared" si="29"/>
        <v>11331</v>
      </c>
      <c r="O438" s="13"/>
      <c r="P438" s="13"/>
    </row>
    <row r="439" spans="1:16" ht="13.15" customHeight="1" x14ac:dyDescent="0.2">
      <c r="A439" s="11" t="str">
        <f t="shared" si="26"/>
        <v>BATHURST ISLAND2021</v>
      </c>
      <c r="B439" s="3" t="s">
        <v>94</v>
      </c>
      <c r="C439" s="12">
        <v>2021</v>
      </c>
      <c r="D439" s="12" t="s">
        <v>174</v>
      </c>
      <c r="E439" s="13">
        <v>7092</v>
      </c>
      <c r="F439" s="13">
        <v>6766</v>
      </c>
      <c r="G439" s="13">
        <v>13858</v>
      </c>
      <c r="H439" s="13">
        <v>0</v>
      </c>
      <c r="I439" s="13">
        <v>0</v>
      </c>
      <c r="J439" s="13">
        <v>0</v>
      </c>
      <c r="K439" s="15">
        <f t="shared" si="27"/>
        <v>7092</v>
      </c>
      <c r="L439" s="15">
        <f t="shared" si="28"/>
        <v>6766</v>
      </c>
      <c r="M439" s="15">
        <f t="shared" si="29"/>
        <v>13858</v>
      </c>
      <c r="O439" s="13"/>
      <c r="P439" s="13"/>
    </row>
    <row r="440" spans="1:16" ht="13.15" customHeight="1" x14ac:dyDescent="0.2">
      <c r="A440" s="11" t="str">
        <f t="shared" si="26"/>
        <v>BATHURST ISLAND2022</v>
      </c>
      <c r="B440" s="3" t="s">
        <v>94</v>
      </c>
      <c r="C440" s="12">
        <v>2022</v>
      </c>
      <c r="D440" s="12" t="s">
        <v>174</v>
      </c>
      <c r="E440" s="13">
        <v>7046</v>
      </c>
      <c r="F440" s="13">
        <v>6571</v>
      </c>
      <c r="G440" s="13">
        <v>13617</v>
      </c>
      <c r="H440" s="13">
        <v>0</v>
      </c>
      <c r="I440" s="13">
        <v>0</v>
      </c>
      <c r="J440" s="13">
        <v>0</v>
      </c>
      <c r="K440" s="15">
        <f t="shared" si="27"/>
        <v>7046</v>
      </c>
      <c r="L440" s="15">
        <f t="shared" si="28"/>
        <v>6571</v>
      </c>
      <c r="M440" s="15">
        <f t="shared" si="29"/>
        <v>13617</v>
      </c>
      <c r="O440" s="13"/>
      <c r="P440" s="13"/>
    </row>
    <row r="441" spans="1:16" ht="13.15" customHeight="1" x14ac:dyDescent="0.2">
      <c r="A441" s="11" t="str">
        <f t="shared" si="26"/>
        <v>BATHURST ISLAND2023</v>
      </c>
      <c r="B441" s="92" t="s">
        <v>94</v>
      </c>
      <c r="C441" s="85">
        <v>2023</v>
      </c>
      <c r="D441" s="86" t="s">
        <v>174</v>
      </c>
      <c r="E441" s="15">
        <v>7882</v>
      </c>
      <c r="F441" s="15">
        <v>7416</v>
      </c>
      <c r="G441" s="15">
        <v>15298</v>
      </c>
      <c r="H441" s="87">
        <v>0</v>
      </c>
      <c r="I441" s="87">
        <v>0</v>
      </c>
      <c r="J441" s="15">
        <v>0</v>
      </c>
      <c r="K441" s="15">
        <f t="shared" si="27"/>
        <v>7882</v>
      </c>
      <c r="L441" s="15">
        <f t="shared" si="28"/>
        <v>7416</v>
      </c>
      <c r="M441" s="15">
        <f t="shared" si="29"/>
        <v>15298</v>
      </c>
      <c r="O441" s="13"/>
      <c r="P441" s="13"/>
    </row>
    <row r="442" spans="1:16" ht="13.15" customHeight="1" x14ac:dyDescent="0.2">
      <c r="A442" s="11" t="str">
        <f t="shared" si="26"/>
        <v>BATHURST ISLAND2024</v>
      </c>
      <c r="B442" s="3" t="s">
        <v>94</v>
      </c>
      <c r="C442" s="12">
        <v>2024</v>
      </c>
      <c r="D442" s="12" t="s">
        <v>174</v>
      </c>
      <c r="E442" s="13">
        <v>8677</v>
      </c>
      <c r="F442" s="13">
        <v>8316</v>
      </c>
      <c r="G442" s="13">
        <v>16993</v>
      </c>
      <c r="H442" s="13">
        <v>0</v>
      </c>
      <c r="I442" s="13">
        <v>0</v>
      </c>
      <c r="J442" s="13">
        <v>0</v>
      </c>
      <c r="K442" s="15">
        <f t="shared" si="27"/>
        <v>8677</v>
      </c>
      <c r="L442" s="15">
        <f t="shared" si="28"/>
        <v>8316</v>
      </c>
      <c r="M442" s="15">
        <f t="shared" si="29"/>
        <v>16993</v>
      </c>
      <c r="O442" s="13"/>
      <c r="P442" s="13"/>
    </row>
    <row r="443" spans="1:16" ht="13.15" customHeight="1" x14ac:dyDescent="0.2">
      <c r="A443" s="11" t="str">
        <f t="shared" si="26"/>
        <v>BATHURST ISLAND2025</v>
      </c>
      <c r="B443" s="3" t="s">
        <v>94</v>
      </c>
      <c r="C443" s="12">
        <v>2025</v>
      </c>
      <c r="D443" s="12" t="s">
        <v>174</v>
      </c>
      <c r="E443" s="13">
        <v>8267</v>
      </c>
      <c r="F443" s="13">
        <v>8052</v>
      </c>
      <c r="G443" s="13">
        <v>16319</v>
      </c>
      <c r="H443" s="13">
        <v>0</v>
      </c>
      <c r="I443" s="13">
        <v>0</v>
      </c>
      <c r="J443" s="13">
        <v>0</v>
      </c>
      <c r="K443" s="15">
        <f t="shared" si="27"/>
        <v>8267</v>
      </c>
      <c r="L443" s="15">
        <f t="shared" si="28"/>
        <v>8052</v>
      </c>
      <c r="M443" s="15">
        <f t="shared" si="29"/>
        <v>16319</v>
      </c>
      <c r="O443" s="13"/>
      <c r="P443" s="13"/>
    </row>
    <row r="444" spans="1:16" ht="13.15" customHeight="1" x14ac:dyDescent="0.2">
      <c r="A444" s="11" t="str">
        <f t="shared" si="26"/>
        <v>BENDIGO2019</v>
      </c>
      <c r="B444" s="90" t="s">
        <v>159</v>
      </c>
      <c r="C444" s="85">
        <v>2019</v>
      </c>
      <c r="D444" s="86" t="s">
        <v>174</v>
      </c>
      <c r="E444" s="15">
        <v>9756</v>
      </c>
      <c r="F444" s="15">
        <v>9066</v>
      </c>
      <c r="G444" s="15">
        <v>18822</v>
      </c>
      <c r="H444" s="15">
        <v>0</v>
      </c>
      <c r="I444" s="15">
        <v>0</v>
      </c>
      <c r="J444" s="15">
        <v>0</v>
      </c>
      <c r="K444" s="15">
        <f t="shared" si="27"/>
        <v>9756</v>
      </c>
      <c r="L444" s="15">
        <f t="shared" si="28"/>
        <v>9066</v>
      </c>
      <c r="M444" s="15">
        <f t="shared" si="29"/>
        <v>18822</v>
      </c>
      <c r="O444" s="13"/>
      <c r="P444" s="13"/>
    </row>
    <row r="445" spans="1:16" ht="13.15" customHeight="1" x14ac:dyDescent="0.2">
      <c r="A445" s="11" t="str">
        <f t="shared" si="26"/>
        <v>BENDIGO2020</v>
      </c>
      <c r="B445" s="3" t="s">
        <v>159</v>
      </c>
      <c r="C445" s="12">
        <v>2020</v>
      </c>
      <c r="D445" s="12" t="s">
        <v>174</v>
      </c>
      <c r="E445" s="13">
        <v>2991</v>
      </c>
      <c r="F445" s="13">
        <v>2698</v>
      </c>
      <c r="G445" s="13">
        <v>5689</v>
      </c>
      <c r="H445" s="13">
        <v>0</v>
      </c>
      <c r="I445" s="13">
        <v>0</v>
      </c>
      <c r="J445" s="13">
        <v>0</v>
      </c>
      <c r="K445" s="15">
        <f t="shared" si="27"/>
        <v>2991</v>
      </c>
      <c r="L445" s="15">
        <f t="shared" si="28"/>
        <v>2698</v>
      </c>
      <c r="M445" s="15">
        <f t="shared" si="29"/>
        <v>5689</v>
      </c>
      <c r="O445" s="13"/>
      <c r="P445" s="13"/>
    </row>
    <row r="446" spans="1:16" ht="13.15" customHeight="1" x14ac:dyDescent="0.2">
      <c r="A446" s="11" t="str">
        <f t="shared" si="26"/>
        <v>BENDIGO2021</v>
      </c>
      <c r="B446" s="92" t="s">
        <v>159</v>
      </c>
      <c r="C446" s="85">
        <v>2021</v>
      </c>
      <c r="D446" s="86" t="s">
        <v>174</v>
      </c>
      <c r="E446" s="15">
        <v>3330</v>
      </c>
      <c r="F446" s="15">
        <v>3408</v>
      </c>
      <c r="G446" s="15">
        <v>6738</v>
      </c>
      <c r="H446" s="87">
        <v>0</v>
      </c>
      <c r="I446" s="87">
        <v>0</v>
      </c>
      <c r="J446" s="15">
        <v>0</v>
      </c>
      <c r="K446" s="15">
        <f t="shared" si="27"/>
        <v>3330</v>
      </c>
      <c r="L446" s="15">
        <f t="shared" si="28"/>
        <v>3408</v>
      </c>
      <c r="M446" s="15">
        <f t="shared" si="29"/>
        <v>6738</v>
      </c>
      <c r="O446" s="13"/>
      <c r="P446" s="13"/>
    </row>
    <row r="447" spans="1:16" ht="13.15" customHeight="1" x14ac:dyDescent="0.2">
      <c r="A447" s="11" t="str">
        <f t="shared" si="26"/>
        <v>BENDIGO2022</v>
      </c>
      <c r="B447" s="3" t="s">
        <v>159</v>
      </c>
      <c r="C447" s="12">
        <v>2022</v>
      </c>
      <c r="D447" s="12" t="s">
        <v>174</v>
      </c>
      <c r="E447" s="13">
        <v>10288</v>
      </c>
      <c r="F447" s="13">
        <v>10432</v>
      </c>
      <c r="G447" s="13">
        <v>20720</v>
      </c>
      <c r="H447" s="13">
        <v>0</v>
      </c>
      <c r="I447" s="13">
        <v>0</v>
      </c>
      <c r="J447" s="13">
        <v>0</v>
      </c>
      <c r="K447" s="15">
        <f t="shared" si="27"/>
        <v>10288</v>
      </c>
      <c r="L447" s="15">
        <f t="shared" si="28"/>
        <v>10432</v>
      </c>
      <c r="M447" s="15">
        <f t="shared" si="29"/>
        <v>20720</v>
      </c>
      <c r="O447" s="13"/>
      <c r="P447" s="13"/>
    </row>
    <row r="448" spans="1:16" ht="13.15" customHeight="1" x14ac:dyDescent="0.2">
      <c r="A448" s="11" t="str">
        <f t="shared" si="26"/>
        <v>BENDIGO2023</v>
      </c>
      <c r="B448" s="90" t="s">
        <v>159</v>
      </c>
      <c r="C448" s="85">
        <v>2023</v>
      </c>
      <c r="D448" s="86" t="s">
        <v>174</v>
      </c>
      <c r="E448" s="15">
        <v>9538</v>
      </c>
      <c r="F448" s="15">
        <v>9274</v>
      </c>
      <c r="G448" s="15">
        <v>18812</v>
      </c>
      <c r="H448" s="15">
        <v>0</v>
      </c>
      <c r="I448" s="15">
        <v>0</v>
      </c>
      <c r="J448" s="15">
        <v>0</v>
      </c>
      <c r="K448" s="15">
        <f t="shared" si="27"/>
        <v>9538</v>
      </c>
      <c r="L448" s="15">
        <f t="shared" si="28"/>
        <v>9274</v>
      </c>
      <c r="M448" s="15">
        <f t="shared" si="29"/>
        <v>18812</v>
      </c>
      <c r="O448" s="13"/>
      <c r="P448" s="13"/>
    </row>
    <row r="449" spans="1:16" ht="13.15" customHeight="1" x14ac:dyDescent="0.2">
      <c r="A449" s="11" t="str">
        <f t="shared" si="26"/>
        <v>BENDIGO2024</v>
      </c>
      <c r="B449" s="3" t="s">
        <v>159</v>
      </c>
      <c r="C449" s="12">
        <v>2024</v>
      </c>
      <c r="D449" s="12" t="s">
        <v>174</v>
      </c>
      <c r="E449" s="13">
        <v>10670</v>
      </c>
      <c r="F449" s="13">
        <v>10434</v>
      </c>
      <c r="G449" s="13">
        <v>21104</v>
      </c>
      <c r="H449" s="13">
        <v>0</v>
      </c>
      <c r="I449" s="13">
        <v>0</v>
      </c>
      <c r="J449" s="13">
        <v>0</v>
      </c>
      <c r="K449" s="15">
        <f t="shared" si="27"/>
        <v>10670</v>
      </c>
      <c r="L449" s="15">
        <f t="shared" si="28"/>
        <v>10434</v>
      </c>
      <c r="M449" s="15">
        <f t="shared" si="29"/>
        <v>21104</v>
      </c>
      <c r="O449" s="13"/>
      <c r="P449" s="13"/>
    </row>
    <row r="450" spans="1:16" ht="13.15" customHeight="1" x14ac:dyDescent="0.2">
      <c r="A450" s="11" t="str">
        <f t="shared" si="26"/>
        <v>BENDIGO2025</v>
      </c>
      <c r="B450" s="90" t="s">
        <v>159</v>
      </c>
      <c r="C450" s="85">
        <v>2025</v>
      </c>
      <c r="D450" s="86" t="s">
        <v>174</v>
      </c>
      <c r="E450" s="15">
        <v>15076</v>
      </c>
      <c r="F450" s="15">
        <v>14636</v>
      </c>
      <c r="G450" s="15">
        <v>29712</v>
      </c>
      <c r="H450" s="15">
        <v>0</v>
      </c>
      <c r="I450" s="15">
        <v>0</v>
      </c>
      <c r="J450" s="15">
        <v>0</v>
      </c>
      <c r="K450" s="15">
        <f t="shared" si="27"/>
        <v>15076</v>
      </c>
      <c r="L450" s="15">
        <f t="shared" si="28"/>
        <v>14636</v>
      </c>
      <c r="M450" s="15">
        <f t="shared" si="29"/>
        <v>29712</v>
      </c>
      <c r="O450" s="13"/>
      <c r="P450" s="13"/>
    </row>
    <row r="451" spans="1:16" ht="13.15" customHeight="1" x14ac:dyDescent="0.2">
      <c r="A451" s="11" t="str">
        <f t="shared" si="26"/>
        <v>BRISBANE1985</v>
      </c>
      <c r="B451" s="88" t="s">
        <v>20</v>
      </c>
      <c r="C451" s="16">
        <v>1985</v>
      </c>
      <c r="D451" s="86">
        <v>3</v>
      </c>
      <c r="E451" s="89">
        <v>1418790</v>
      </c>
      <c r="F451" s="89">
        <v>1405570</v>
      </c>
      <c r="G451" s="89">
        <v>2824360</v>
      </c>
      <c r="H451" s="89">
        <v>251372</v>
      </c>
      <c r="I451" s="89">
        <v>241094</v>
      </c>
      <c r="J451" s="89">
        <v>492466</v>
      </c>
      <c r="K451" s="15">
        <f t="shared" si="27"/>
        <v>1670162</v>
      </c>
      <c r="L451" s="15">
        <f t="shared" si="28"/>
        <v>1646664</v>
      </c>
      <c r="M451" s="15">
        <f t="shared" si="29"/>
        <v>3316826</v>
      </c>
      <c r="O451" s="13"/>
      <c r="P451" s="13"/>
    </row>
    <row r="452" spans="1:16" ht="13.15" customHeight="1" x14ac:dyDescent="0.2">
      <c r="A452" s="11" t="str">
        <f t="shared" si="26"/>
        <v>BRISBANE1986</v>
      </c>
      <c r="B452" s="3" t="s">
        <v>20</v>
      </c>
      <c r="C452" s="12">
        <v>1986</v>
      </c>
      <c r="D452" s="12">
        <v>3</v>
      </c>
      <c r="E452" s="13">
        <v>1521259</v>
      </c>
      <c r="F452" s="13">
        <v>1497692</v>
      </c>
      <c r="G452" s="13">
        <v>3018951</v>
      </c>
      <c r="H452" s="13">
        <v>295731</v>
      </c>
      <c r="I452" s="13">
        <v>280932</v>
      </c>
      <c r="J452" s="13">
        <v>576663</v>
      </c>
      <c r="K452" s="15">
        <f t="shared" si="27"/>
        <v>1816990</v>
      </c>
      <c r="L452" s="15">
        <f t="shared" si="28"/>
        <v>1778624</v>
      </c>
      <c r="M452" s="15">
        <f t="shared" si="29"/>
        <v>3595614</v>
      </c>
      <c r="O452" s="13"/>
      <c r="P452" s="13"/>
    </row>
    <row r="453" spans="1:16" ht="13.15" customHeight="1" x14ac:dyDescent="0.2">
      <c r="A453" s="11" t="str">
        <f t="shared" si="26"/>
        <v>BRISBANE1987</v>
      </c>
      <c r="B453" s="3" t="s">
        <v>20</v>
      </c>
      <c r="C453" s="12">
        <v>1987</v>
      </c>
      <c r="D453" s="12">
        <v>3</v>
      </c>
      <c r="E453" s="13">
        <v>1654044</v>
      </c>
      <c r="F453" s="13">
        <v>1617657</v>
      </c>
      <c r="G453" s="13">
        <v>3271701</v>
      </c>
      <c r="H453" s="13">
        <v>356163</v>
      </c>
      <c r="I453" s="13">
        <v>341290</v>
      </c>
      <c r="J453" s="13">
        <v>697453</v>
      </c>
      <c r="K453" s="15">
        <f t="shared" si="27"/>
        <v>2010207</v>
      </c>
      <c r="L453" s="15">
        <f t="shared" si="28"/>
        <v>1958947</v>
      </c>
      <c r="M453" s="15">
        <f t="shared" si="29"/>
        <v>3969154</v>
      </c>
      <c r="O453" s="13"/>
      <c r="P453" s="13"/>
    </row>
    <row r="454" spans="1:16" ht="13.15" customHeight="1" x14ac:dyDescent="0.2">
      <c r="A454" s="11" t="str">
        <f t="shared" si="26"/>
        <v>BRISBANE1988</v>
      </c>
      <c r="B454" s="90" t="s">
        <v>20</v>
      </c>
      <c r="C454" s="85">
        <v>1988</v>
      </c>
      <c r="D454" s="86">
        <v>3</v>
      </c>
      <c r="E454" s="15">
        <v>1981592</v>
      </c>
      <c r="F454" s="15">
        <v>1959619</v>
      </c>
      <c r="G454" s="15">
        <v>3941211</v>
      </c>
      <c r="H454" s="15">
        <v>502284</v>
      </c>
      <c r="I454" s="15">
        <v>456511</v>
      </c>
      <c r="J454" s="15">
        <v>958795</v>
      </c>
      <c r="K454" s="15">
        <f t="shared" si="27"/>
        <v>2483876</v>
      </c>
      <c r="L454" s="15">
        <f t="shared" si="28"/>
        <v>2416130</v>
      </c>
      <c r="M454" s="15">
        <f t="shared" si="29"/>
        <v>4900006</v>
      </c>
      <c r="O454" s="13"/>
      <c r="P454" s="13"/>
    </row>
    <row r="455" spans="1:16" ht="13.15" customHeight="1" x14ac:dyDescent="0.2">
      <c r="A455" s="11" t="str">
        <f t="shared" si="26"/>
        <v>BRISBANE1989</v>
      </c>
      <c r="B455" s="92" t="s">
        <v>20</v>
      </c>
      <c r="C455" s="85">
        <v>1989</v>
      </c>
      <c r="D455" s="86">
        <v>3</v>
      </c>
      <c r="E455" s="15">
        <v>1459892</v>
      </c>
      <c r="F455" s="15">
        <v>1445149</v>
      </c>
      <c r="G455" s="15">
        <v>2905041</v>
      </c>
      <c r="H455" s="15">
        <v>494892</v>
      </c>
      <c r="I455" s="15">
        <v>451175</v>
      </c>
      <c r="J455" s="15">
        <v>946067</v>
      </c>
      <c r="K455" s="15">
        <f t="shared" si="27"/>
        <v>1954784</v>
      </c>
      <c r="L455" s="15">
        <f t="shared" si="28"/>
        <v>1896324</v>
      </c>
      <c r="M455" s="15">
        <f t="shared" si="29"/>
        <v>3851108</v>
      </c>
      <c r="O455" s="13"/>
      <c r="P455" s="13"/>
    </row>
    <row r="456" spans="1:16" ht="13.15" customHeight="1" x14ac:dyDescent="0.2">
      <c r="A456" s="11" t="str">
        <f t="shared" si="26"/>
        <v>BRISBANE1990</v>
      </c>
      <c r="B456" s="3" t="s">
        <v>20</v>
      </c>
      <c r="C456" s="12">
        <v>1990</v>
      </c>
      <c r="D456" s="12">
        <v>3</v>
      </c>
      <c r="E456" s="13">
        <v>1883451</v>
      </c>
      <c r="F456" s="13">
        <v>1883523</v>
      </c>
      <c r="G456" s="13">
        <v>3766974</v>
      </c>
      <c r="H456" s="13">
        <v>562131</v>
      </c>
      <c r="I456" s="13">
        <v>500606</v>
      </c>
      <c r="J456" s="13">
        <v>1062737</v>
      </c>
      <c r="K456" s="15">
        <f t="shared" si="27"/>
        <v>2445582</v>
      </c>
      <c r="L456" s="15">
        <f t="shared" si="28"/>
        <v>2384129</v>
      </c>
      <c r="M456" s="15">
        <f t="shared" si="29"/>
        <v>4829711</v>
      </c>
      <c r="O456" s="13"/>
      <c r="P456" s="13"/>
    </row>
    <row r="457" spans="1:16" ht="13.15" customHeight="1" x14ac:dyDescent="0.2">
      <c r="A457" s="11" t="str">
        <f t="shared" si="26"/>
        <v>BRISBANE1991</v>
      </c>
      <c r="B457" s="3" t="s">
        <v>20</v>
      </c>
      <c r="C457" s="12">
        <v>1991</v>
      </c>
      <c r="D457" s="12">
        <v>3</v>
      </c>
      <c r="E457" s="13">
        <v>2516842</v>
      </c>
      <c r="F457" s="13">
        <v>2496414</v>
      </c>
      <c r="G457" s="13">
        <v>5013256</v>
      </c>
      <c r="H457" s="13">
        <v>616536</v>
      </c>
      <c r="I457" s="13">
        <v>585634</v>
      </c>
      <c r="J457" s="13">
        <v>1202170</v>
      </c>
      <c r="K457" s="15">
        <f t="shared" si="27"/>
        <v>3133378</v>
      </c>
      <c r="L457" s="15">
        <f t="shared" si="28"/>
        <v>3082048</v>
      </c>
      <c r="M457" s="15">
        <f t="shared" si="29"/>
        <v>6215426</v>
      </c>
      <c r="O457" s="13"/>
      <c r="P457" s="13"/>
    </row>
    <row r="458" spans="1:16" ht="13.15" customHeight="1" x14ac:dyDescent="0.2">
      <c r="A458" s="11" t="str">
        <f t="shared" si="26"/>
        <v>BRISBANE1992</v>
      </c>
      <c r="B458" s="3" t="s">
        <v>20</v>
      </c>
      <c r="C458" s="12">
        <v>1992</v>
      </c>
      <c r="D458" s="12">
        <v>3</v>
      </c>
      <c r="E458" s="13">
        <v>2633377</v>
      </c>
      <c r="F458" s="13">
        <v>2592571</v>
      </c>
      <c r="G458" s="13">
        <v>5225948</v>
      </c>
      <c r="H458" s="13">
        <v>678475</v>
      </c>
      <c r="I458" s="13">
        <v>634464</v>
      </c>
      <c r="J458" s="13">
        <v>1312939</v>
      </c>
      <c r="K458" s="15">
        <f t="shared" si="27"/>
        <v>3311852</v>
      </c>
      <c r="L458" s="15">
        <f t="shared" si="28"/>
        <v>3227035</v>
      </c>
      <c r="M458" s="15">
        <f t="shared" si="29"/>
        <v>6538887</v>
      </c>
      <c r="O458" s="13"/>
      <c r="P458" s="13"/>
    </row>
    <row r="459" spans="1:16" ht="13.15" customHeight="1" x14ac:dyDescent="0.2">
      <c r="A459" s="11" t="str">
        <f t="shared" si="26"/>
        <v>BRISBANE1993</v>
      </c>
      <c r="B459" s="3" t="s">
        <v>20</v>
      </c>
      <c r="C459" s="12">
        <v>1993</v>
      </c>
      <c r="D459" s="12">
        <v>3</v>
      </c>
      <c r="E459" s="13">
        <v>2815263</v>
      </c>
      <c r="F459" s="13">
        <v>2796637</v>
      </c>
      <c r="G459" s="13">
        <v>5611900</v>
      </c>
      <c r="H459" s="13">
        <v>795414</v>
      </c>
      <c r="I459" s="13">
        <v>746797</v>
      </c>
      <c r="J459" s="13">
        <v>1542211</v>
      </c>
      <c r="K459" s="15">
        <f t="shared" si="27"/>
        <v>3610677</v>
      </c>
      <c r="L459" s="15">
        <f t="shared" si="28"/>
        <v>3543434</v>
      </c>
      <c r="M459" s="15">
        <f t="shared" si="29"/>
        <v>7154111</v>
      </c>
      <c r="O459" s="13"/>
      <c r="P459" s="13"/>
    </row>
    <row r="460" spans="1:16" ht="13.15" customHeight="1" x14ac:dyDescent="0.2">
      <c r="A460" s="11" t="str">
        <f t="shared" si="26"/>
        <v>BRISBANE1994</v>
      </c>
      <c r="B460" s="3" t="s">
        <v>20</v>
      </c>
      <c r="C460" s="12">
        <v>1994</v>
      </c>
      <c r="D460" s="12">
        <v>3</v>
      </c>
      <c r="E460" s="13">
        <v>3172018</v>
      </c>
      <c r="F460" s="13">
        <v>3213664</v>
      </c>
      <c r="G460" s="13">
        <v>6385682</v>
      </c>
      <c r="H460" s="13">
        <v>878541</v>
      </c>
      <c r="I460" s="13">
        <v>807516</v>
      </c>
      <c r="J460" s="13">
        <v>1686057</v>
      </c>
      <c r="K460" s="15">
        <f t="shared" si="27"/>
        <v>4050559</v>
      </c>
      <c r="L460" s="15">
        <f t="shared" si="28"/>
        <v>4021180</v>
      </c>
      <c r="M460" s="15">
        <f t="shared" si="29"/>
        <v>8071739</v>
      </c>
      <c r="O460" s="13"/>
      <c r="P460" s="13"/>
    </row>
    <row r="461" spans="1:16" ht="13.15" customHeight="1" x14ac:dyDescent="0.2">
      <c r="A461" s="11" t="str">
        <f t="shared" si="26"/>
        <v>BRISBANE1995</v>
      </c>
      <c r="B461" s="3" t="s">
        <v>20</v>
      </c>
      <c r="C461" s="12">
        <v>1995</v>
      </c>
      <c r="D461" s="12">
        <v>3</v>
      </c>
      <c r="E461" s="13">
        <v>3416617</v>
      </c>
      <c r="F461" s="13">
        <v>3507674</v>
      </c>
      <c r="G461" s="13">
        <v>6924291</v>
      </c>
      <c r="H461" s="13">
        <v>1066741</v>
      </c>
      <c r="I461" s="13">
        <v>898586</v>
      </c>
      <c r="J461" s="13">
        <v>1965327</v>
      </c>
      <c r="K461" s="15">
        <f t="shared" si="27"/>
        <v>4483358</v>
      </c>
      <c r="L461" s="15">
        <f t="shared" si="28"/>
        <v>4406260</v>
      </c>
      <c r="M461" s="15">
        <f t="shared" si="29"/>
        <v>8889618</v>
      </c>
      <c r="O461" s="13"/>
      <c r="P461" s="13"/>
    </row>
    <row r="462" spans="1:16" ht="13.15" customHeight="1" x14ac:dyDescent="0.2">
      <c r="A462" s="11" t="str">
        <f t="shared" si="26"/>
        <v>BRISBANE1996</v>
      </c>
      <c r="B462" s="3" t="s">
        <v>20</v>
      </c>
      <c r="C462" s="12">
        <v>1996</v>
      </c>
      <c r="D462" s="12">
        <v>3</v>
      </c>
      <c r="E462" s="13">
        <v>3646032</v>
      </c>
      <c r="F462" s="13">
        <v>3729412</v>
      </c>
      <c r="G462" s="13">
        <v>7375444</v>
      </c>
      <c r="H462" s="13">
        <v>1198371</v>
      </c>
      <c r="I462" s="13">
        <v>993739</v>
      </c>
      <c r="J462" s="13">
        <v>2192110</v>
      </c>
      <c r="K462" s="15">
        <f t="shared" si="27"/>
        <v>4844403</v>
      </c>
      <c r="L462" s="15">
        <f t="shared" si="28"/>
        <v>4723151</v>
      </c>
      <c r="M462" s="15">
        <f t="shared" si="29"/>
        <v>9567554</v>
      </c>
      <c r="O462" s="13"/>
      <c r="P462" s="13"/>
    </row>
    <row r="463" spans="1:16" ht="13.15" customHeight="1" x14ac:dyDescent="0.2">
      <c r="A463" s="11" t="str">
        <f t="shared" si="26"/>
        <v>BRISBANE1997</v>
      </c>
      <c r="B463" s="3" t="s">
        <v>20</v>
      </c>
      <c r="C463" s="12">
        <v>1997</v>
      </c>
      <c r="D463" s="12">
        <v>3</v>
      </c>
      <c r="E463" s="13">
        <v>3692221</v>
      </c>
      <c r="F463" s="13">
        <v>3777862</v>
      </c>
      <c r="G463" s="13">
        <v>7470083</v>
      </c>
      <c r="H463" s="13">
        <v>1256251</v>
      </c>
      <c r="I463" s="13">
        <v>1038649</v>
      </c>
      <c r="J463" s="13">
        <v>2294900</v>
      </c>
      <c r="K463" s="15">
        <f t="shared" si="27"/>
        <v>4948472</v>
      </c>
      <c r="L463" s="15">
        <f t="shared" si="28"/>
        <v>4816511</v>
      </c>
      <c r="M463" s="15">
        <f t="shared" si="29"/>
        <v>9764983</v>
      </c>
      <c r="O463" s="13"/>
      <c r="P463" s="13"/>
    </row>
    <row r="464" spans="1:16" ht="13.15" customHeight="1" x14ac:dyDescent="0.2">
      <c r="A464" s="11" t="str">
        <f t="shared" si="26"/>
        <v>BRISBANE1998</v>
      </c>
      <c r="B464" s="3" t="s">
        <v>20</v>
      </c>
      <c r="C464" s="12">
        <v>1998</v>
      </c>
      <c r="D464" s="86">
        <v>3</v>
      </c>
      <c r="E464" s="13">
        <v>3681615</v>
      </c>
      <c r="F464" s="13">
        <v>3756726</v>
      </c>
      <c r="G464" s="13">
        <v>7438341</v>
      </c>
      <c r="H464" s="13">
        <v>1213261</v>
      </c>
      <c r="I464" s="13">
        <v>1037979</v>
      </c>
      <c r="J464" s="13">
        <v>2251240</v>
      </c>
      <c r="K464" s="15">
        <f t="shared" si="27"/>
        <v>4894876</v>
      </c>
      <c r="L464" s="15">
        <f t="shared" si="28"/>
        <v>4794705</v>
      </c>
      <c r="M464" s="15">
        <f t="shared" si="29"/>
        <v>9689581</v>
      </c>
      <c r="O464" s="13"/>
      <c r="P464" s="13"/>
    </row>
    <row r="465" spans="1:16" ht="13.15" customHeight="1" x14ac:dyDescent="0.2">
      <c r="A465" s="11" t="str">
        <f t="shared" si="26"/>
        <v>BRISBANE1999</v>
      </c>
      <c r="B465" s="92" t="s">
        <v>20</v>
      </c>
      <c r="C465" s="85">
        <v>1999</v>
      </c>
      <c r="D465" s="86">
        <v>3</v>
      </c>
      <c r="E465" s="15">
        <v>3886649</v>
      </c>
      <c r="F465" s="15">
        <v>3946787</v>
      </c>
      <c r="G465" s="15">
        <v>7833436</v>
      </c>
      <c r="H465" s="87">
        <v>1259781</v>
      </c>
      <c r="I465" s="87">
        <v>1115986</v>
      </c>
      <c r="J465" s="15">
        <v>2375767</v>
      </c>
      <c r="K465" s="15">
        <f t="shared" si="27"/>
        <v>5146430</v>
      </c>
      <c r="L465" s="15">
        <f t="shared" si="28"/>
        <v>5062773</v>
      </c>
      <c r="M465" s="15">
        <f t="shared" si="29"/>
        <v>10209203</v>
      </c>
      <c r="O465" s="13"/>
      <c r="P465" s="13"/>
    </row>
    <row r="466" spans="1:16" ht="13.15" customHeight="1" x14ac:dyDescent="0.2">
      <c r="A466" s="11" t="str">
        <f t="shared" si="26"/>
        <v>BRISBANE2000</v>
      </c>
      <c r="B466" s="3" t="s">
        <v>20</v>
      </c>
      <c r="C466" s="12">
        <v>2000</v>
      </c>
      <c r="D466" s="12">
        <v>3</v>
      </c>
      <c r="E466" s="13">
        <v>4404201</v>
      </c>
      <c r="F466" s="13">
        <v>4406469</v>
      </c>
      <c r="G466" s="13">
        <v>8810670</v>
      </c>
      <c r="H466" s="13">
        <v>1309606</v>
      </c>
      <c r="I466" s="13">
        <v>1151772</v>
      </c>
      <c r="J466" s="13">
        <v>2461378</v>
      </c>
      <c r="K466" s="15">
        <f t="shared" si="27"/>
        <v>5713807</v>
      </c>
      <c r="L466" s="15">
        <f t="shared" si="28"/>
        <v>5558241</v>
      </c>
      <c r="M466" s="15">
        <f t="shared" si="29"/>
        <v>11272048</v>
      </c>
      <c r="O466" s="13"/>
      <c r="P466" s="13"/>
    </row>
    <row r="467" spans="1:16" ht="13.15" customHeight="1" x14ac:dyDescent="0.2">
      <c r="A467" s="11" t="str">
        <f t="shared" si="26"/>
        <v>BRISBANE2001</v>
      </c>
      <c r="B467" s="3" t="s">
        <v>20</v>
      </c>
      <c r="C467" s="12">
        <v>2001</v>
      </c>
      <c r="D467" s="12">
        <v>3</v>
      </c>
      <c r="E467" s="13">
        <v>4948055</v>
      </c>
      <c r="F467" s="13">
        <v>4998018</v>
      </c>
      <c r="G467" s="13">
        <v>9946073</v>
      </c>
      <c r="H467" s="13">
        <v>1348856</v>
      </c>
      <c r="I467" s="13">
        <v>1198864</v>
      </c>
      <c r="J467" s="13">
        <v>2547720</v>
      </c>
      <c r="K467" s="15">
        <f t="shared" si="27"/>
        <v>6296911</v>
      </c>
      <c r="L467" s="15">
        <f t="shared" si="28"/>
        <v>6196882</v>
      </c>
      <c r="M467" s="15">
        <f t="shared" si="29"/>
        <v>12493793</v>
      </c>
      <c r="O467" s="13"/>
      <c r="P467" s="13"/>
    </row>
    <row r="468" spans="1:16" ht="13.15" customHeight="1" x14ac:dyDescent="0.2">
      <c r="A468" s="11" t="str">
        <f t="shared" si="26"/>
        <v>BRISBANE2002</v>
      </c>
      <c r="B468" s="90" t="s">
        <v>20</v>
      </c>
      <c r="C468" s="85">
        <v>2002</v>
      </c>
      <c r="D468" s="86">
        <v>3</v>
      </c>
      <c r="E468" s="15">
        <v>4560733</v>
      </c>
      <c r="F468" s="15">
        <v>4602787</v>
      </c>
      <c r="G468" s="15">
        <v>9163520</v>
      </c>
      <c r="H468" s="15">
        <v>1290423</v>
      </c>
      <c r="I468" s="15">
        <v>1202659</v>
      </c>
      <c r="J468" s="15">
        <v>2493082</v>
      </c>
      <c r="K468" s="15">
        <f t="shared" si="27"/>
        <v>5851156</v>
      </c>
      <c r="L468" s="15">
        <f t="shared" si="28"/>
        <v>5805446</v>
      </c>
      <c r="M468" s="15">
        <f t="shared" si="29"/>
        <v>11656602</v>
      </c>
      <c r="O468" s="13"/>
      <c r="P468" s="13"/>
    </row>
    <row r="469" spans="1:16" ht="13.15" customHeight="1" x14ac:dyDescent="0.2">
      <c r="A469" s="11" t="str">
        <f t="shared" si="26"/>
        <v>BRISBANE2003</v>
      </c>
      <c r="B469" s="3" t="s">
        <v>20</v>
      </c>
      <c r="C469" s="12">
        <v>2003</v>
      </c>
      <c r="D469" s="12">
        <v>3</v>
      </c>
      <c r="E469" s="13">
        <v>5052824</v>
      </c>
      <c r="F469" s="13">
        <v>5052542</v>
      </c>
      <c r="G469" s="13">
        <v>10105366</v>
      </c>
      <c r="H469" s="13">
        <v>1303068</v>
      </c>
      <c r="I469" s="13">
        <v>1246376</v>
      </c>
      <c r="J469" s="13">
        <v>2549444</v>
      </c>
      <c r="K469" s="15">
        <f t="shared" si="27"/>
        <v>6355892</v>
      </c>
      <c r="L469" s="15">
        <f t="shared" si="28"/>
        <v>6298918</v>
      </c>
      <c r="M469" s="15">
        <f t="shared" si="29"/>
        <v>12654810</v>
      </c>
      <c r="O469" s="13"/>
      <c r="P469" s="13"/>
    </row>
    <row r="470" spans="1:16" ht="13.15" customHeight="1" x14ac:dyDescent="0.2">
      <c r="A470" s="11" t="str">
        <f t="shared" si="26"/>
        <v>BRISBANE2004</v>
      </c>
      <c r="B470" s="3" t="s">
        <v>20</v>
      </c>
      <c r="C470" s="12">
        <v>2004</v>
      </c>
      <c r="D470" s="12">
        <v>3</v>
      </c>
      <c r="E470" s="13">
        <v>5760736</v>
      </c>
      <c r="F470" s="13">
        <v>5756349</v>
      </c>
      <c r="G470" s="13">
        <v>11517085</v>
      </c>
      <c r="H470" s="13">
        <v>1652284</v>
      </c>
      <c r="I470" s="13">
        <v>1614197</v>
      </c>
      <c r="J470" s="13">
        <v>3266481</v>
      </c>
      <c r="K470" s="15">
        <f t="shared" si="27"/>
        <v>7413020</v>
      </c>
      <c r="L470" s="15">
        <f t="shared" si="28"/>
        <v>7370546</v>
      </c>
      <c r="M470" s="15">
        <f t="shared" si="29"/>
        <v>14783566</v>
      </c>
      <c r="O470" s="13"/>
      <c r="P470" s="13"/>
    </row>
    <row r="471" spans="1:16" ht="13.15" customHeight="1" x14ac:dyDescent="0.2">
      <c r="A471" s="11" t="str">
        <f t="shared" si="26"/>
        <v>BRISBANE2005</v>
      </c>
      <c r="B471" s="3" t="s">
        <v>20</v>
      </c>
      <c r="C471" s="12">
        <v>2005</v>
      </c>
      <c r="D471" s="12">
        <v>3</v>
      </c>
      <c r="E471" s="13">
        <v>6065613</v>
      </c>
      <c r="F471" s="13">
        <v>6036996</v>
      </c>
      <c r="G471" s="13">
        <v>12102609</v>
      </c>
      <c r="H471" s="13">
        <v>1827122</v>
      </c>
      <c r="I471" s="13">
        <v>1779568</v>
      </c>
      <c r="J471" s="13">
        <v>3606690</v>
      </c>
      <c r="K471" s="15">
        <f t="shared" si="27"/>
        <v>7892735</v>
      </c>
      <c r="L471" s="15">
        <f t="shared" si="28"/>
        <v>7816564</v>
      </c>
      <c r="M471" s="15">
        <f t="shared" si="29"/>
        <v>15709299</v>
      </c>
      <c r="O471" s="13"/>
      <c r="P471" s="13"/>
    </row>
    <row r="472" spans="1:16" ht="13.15" customHeight="1" x14ac:dyDescent="0.2">
      <c r="A472" s="11" t="str">
        <f t="shared" si="26"/>
        <v>BRISBANE2006</v>
      </c>
      <c r="B472" s="3" t="s">
        <v>20</v>
      </c>
      <c r="C472" s="12">
        <v>2006</v>
      </c>
      <c r="D472" s="12">
        <v>3</v>
      </c>
      <c r="E472" s="13">
        <v>6479840</v>
      </c>
      <c r="F472" s="13">
        <v>6462895</v>
      </c>
      <c r="G472" s="13">
        <v>12942735</v>
      </c>
      <c r="H472" s="13">
        <v>1902026</v>
      </c>
      <c r="I472" s="13">
        <v>1861288</v>
      </c>
      <c r="J472" s="13">
        <v>3763314</v>
      </c>
      <c r="K472" s="15">
        <f t="shared" si="27"/>
        <v>8381866</v>
      </c>
      <c r="L472" s="15">
        <f t="shared" si="28"/>
        <v>8324183</v>
      </c>
      <c r="M472" s="15">
        <f t="shared" si="29"/>
        <v>16706049</v>
      </c>
      <c r="O472" s="13"/>
      <c r="P472" s="13"/>
    </row>
    <row r="473" spans="1:16" ht="13.15" customHeight="1" x14ac:dyDescent="0.2">
      <c r="A473" s="11" t="str">
        <f t="shared" si="26"/>
        <v>BRISBANE2007</v>
      </c>
      <c r="B473" s="3" t="s">
        <v>20</v>
      </c>
      <c r="C473" s="12">
        <v>2007</v>
      </c>
      <c r="D473" s="12">
        <v>3</v>
      </c>
      <c r="E473" s="13">
        <v>6995112</v>
      </c>
      <c r="F473" s="13">
        <v>6977224</v>
      </c>
      <c r="G473" s="13">
        <v>13972336</v>
      </c>
      <c r="H473" s="13">
        <v>1971097</v>
      </c>
      <c r="I473" s="13">
        <v>1950655</v>
      </c>
      <c r="J473" s="13">
        <v>3921752</v>
      </c>
      <c r="K473" s="15">
        <f t="shared" si="27"/>
        <v>8966209</v>
      </c>
      <c r="L473" s="15">
        <f t="shared" si="28"/>
        <v>8927879</v>
      </c>
      <c r="M473" s="15">
        <f t="shared" si="29"/>
        <v>17894088</v>
      </c>
      <c r="O473" s="13"/>
      <c r="P473" s="13"/>
    </row>
    <row r="474" spans="1:16" ht="13.15" customHeight="1" x14ac:dyDescent="0.2">
      <c r="A474" s="11" t="str">
        <f t="shared" si="26"/>
        <v>BRISBANE2008</v>
      </c>
      <c r="B474" s="3" t="s">
        <v>20</v>
      </c>
      <c r="C474" s="12">
        <v>2008</v>
      </c>
      <c r="D474" s="12">
        <v>3</v>
      </c>
      <c r="E474" s="13">
        <v>7281876</v>
      </c>
      <c r="F474" s="13">
        <v>7265661</v>
      </c>
      <c r="G474" s="13">
        <v>14547537</v>
      </c>
      <c r="H474" s="13">
        <v>2035342</v>
      </c>
      <c r="I474" s="13">
        <v>2000448</v>
      </c>
      <c r="J474" s="13">
        <v>4035790</v>
      </c>
      <c r="K474" s="15">
        <f t="shared" si="27"/>
        <v>9317218</v>
      </c>
      <c r="L474" s="15">
        <f t="shared" si="28"/>
        <v>9266109</v>
      </c>
      <c r="M474" s="15">
        <f t="shared" si="29"/>
        <v>18583327</v>
      </c>
      <c r="O474" s="13"/>
      <c r="P474" s="13"/>
    </row>
    <row r="475" spans="1:16" ht="13.15" customHeight="1" x14ac:dyDescent="0.2">
      <c r="A475" s="11" t="str">
        <f t="shared" si="26"/>
        <v>BRISBANE2009</v>
      </c>
      <c r="B475" s="3" t="s">
        <v>20</v>
      </c>
      <c r="C475" s="12">
        <v>2009</v>
      </c>
      <c r="D475" s="12">
        <v>3</v>
      </c>
      <c r="E475" s="13">
        <v>7308926</v>
      </c>
      <c r="F475" s="13">
        <v>7286998</v>
      </c>
      <c r="G475" s="13">
        <v>14595924</v>
      </c>
      <c r="H475" s="13">
        <v>2051853</v>
      </c>
      <c r="I475" s="13">
        <v>2065318</v>
      </c>
      <c r="J475" s="13">
        <v>4117171</v>
      </c>
      <c r="K475" s="15">
        <f t="shared" si="27"/>
        <v>9360779</v>
      </c>
      <c r="L475" s="15">
        <f t="shared" si="28"/>
        <v>9352316</v>
      </c>
      <c r="M475" s="15">
        <f t="shared" si="29"/>
        <v>18713095</v>
      </c>
      <c r="O475" s="13"/>
      <c r="P475" s="13"/>
    </row>
    <row r="476" spans="1:16" s="6" customFormat="1" ht="13.15" customHeight="1" x14ac:dyDescent="0.2">
      <c r="A476" s="11" t="str">
        <f t="shared" si="26"/>
        <v>BRISBANE2010</v>
      </c>
      <c r="B476" s="3" t="s">
        <v>20</v>
      </c>
      <c r="C476" s="12">
        <v>2010</v>
      </c>
      <c r="D476" s="12">
        <v>3</v>
      </c>
      <c r="E476" s="13">
        <v>7674673</v>
      </c>
      <c r="F476" s="13">
        <v>7663518</v>
      </c>
      <c r="G476" s="13">
        <v>15338191</v>
      </c>
      <c r="H476" s="13">
        <v>2135978</v>
      </c>
      <c r="I476" s="13">
        <v>2146279</v>
      </c>
      <c r="J476" s="13">
        <v>4282257</v>
      </c>
      <c r="K476" s="15">
        <f t="shared" si="27"/>
        <v>9810651</v>
      </c>
      <c r="L476" s="15">
        <f t="shared" si="28"/>
        <v>9809797</v>
      </c>
      <c r="M476" s="15">
        <f t="shared" si="29"/>
        <v>19620448</v>
      </c>
      <c r="O476" s="13"/>
      <c r="P476" s="13"/>
    </row>
    <row r="477" spans="1:16" ht="13.15" customHeight="1" x14ac:dyDescent="0.2">
      <c r="A477" s="11" t="str">
        <f t="shared" si="26"/>
        <v>BRISBANE2011</v>
      </c>
      <c r="B477" s="3" t="s">
        <v>20</v>
      </c>
      <c r="C477" s="12">
        <v>2011</v>
      </c>
      <c r="D477" s="12">
        <v>3</v>
      </c>
      <c r="E477" s="13">
        <v>7948914</v>
      </c>
      <c r="F477" s="13">
        <v>7940069</v>
      </c>
      <c r="G477" s="13">
        <v>15888983</v>
      </c>
      <c r="H477" s="13">
        <v>2232345</v>
      </c>
      <c r="I477" s="13">
        <v>2212522</v>
      </c>
      <c r="J477" s="13">
        <v>4444867</v>
      </c>
      <c r="K477" s="15">
        <f t="shared" si="27"/>
        <v>10181259</v>
      </c>
      <c r="L477" s="15">
        <f t="shared" si="28"/>
        <v>10152591</v>
      </c>
      <c r="M477" s="15">
        <f t="shared" si="29"/>
        <v>20333850</v>
      </c>
      <c r="O477" s="13"/>
      <c r="P477" s="13"/>
    </row>
    <row r="478" spans="1:16" ht="13.15" customHeight="1" x14ac:dyDescent="0.2">
      <c r="A478" s="11" t="str">
        <f t="shared" si="26"/>
        <v>BRISBANE2012</v>
      </c>
      <c r="B478" s="3" t="s">
        <v>20</v>
      </c>
      <c r="C478" s="12">
        <v>2012</v>
      </c>
      <c r="D478" s="12">
        <v>3</v>
      </c>
      <c r="E478" s="13">
        <v>8306085</v>
      </c>
      <c r="F478" s="13">
        <v>8295264</v>
      </c>
      <c r="G478" s="13">
        <v>16601349</v>
      </c>
      <c r="H478" s="13">
        <v>2272237</v>
      </c>
      <c r="I478" s="13">
        <v>2199176</v>
      </c>
      <c r="J478" s="13">
        <v>4471413</v>
      </c>
      <c r="K478" s="15">
        <f t="shared" si="27"/>
        <v>10578322</v>
      </c>
      <c r="L478" s="15">
        <f t="shared" si="28"/>
        <v>10494440</v>
      </c>
      <c r="M478" s="15">
        <f t="shared" si="29"/>
        <v>21072762</v>
      </c>
      <c r="O478" s="13"/>
      <c r="P478" s="13"/>
    </row>
    <row r="479" spans="1:16" ht="13.15" customHeight="1" x14ac:dyDescent="0.2">
      <c r="A479" s="11" t="str">
        <f t="shared" si="26"/>
        <v>BRISBANE2013</v>
      </c>
      <c r="B479" s="3" t="s">
        <v>20</v>
      </c>
      <c r="C479" s="12">
        <v>2013</v>
      </c>
      <c r="D479" s="12">
        <v>3</v>
      </c>
      <c r="E479" s="13">
        <v>8400795</v>
      </c>
      <c r="F479" s="13">
        <v>8374902</v>
      </c>
      <c r="G479" s="13">
        <v>16775697</v>
      </c>
      <c r="H479" s="13">
        <v>2372918</v>
      </c>
      <c r="I479" s="13">
        <v>2296223</v>
      </c>
      <c r="J479" s="13">
        <v>4669141</v>
      </c>
      <c r="K479" s="15">
        <f t="shared" si="27"/>
        <v>10773713</v>
      </c>
      <c r="L479" s="15">
        <f t="shared" si="28"/>
        <v>10671125</v>
      </c>
      <c r="M479" s="15">
        <f t="shared" si="29"/>
        <v>21444838</v>
      </c>
      <c r="O479" s="13"/>
      <c r="P479" s="13"/>
    </row>
    <row r="480" spans="1:16" ht="13.15" customHeight="1" x14ac:dyDescent="0.2">
      <c r="A480" s="11" t="str">
        <f t="shared" si="26"/>
        <v>BRISBANE2014</v>
      </c>
      <c r="B480" s="90" t="s">
        <v>20</v>
      </c>
      <c r="C480" s="85">
        <v>2014</v>
      </c>
      <c r="D480" s="86">
        <v>3</v>
      </c>
      <c r="E480" s="15">
        <v>8504232</v>
      </c>
      <c r="F480" s="15">
        <v>8478604</v>
      </c>
      <c r="G480" s="15">
        <v>16982836</v>
      </c>
      <c r="H480" s="15">
        <v>2510710</v>
      </c>
      <c r="I480" s="15">
        <v>2454271</v>
      </c>
      <c r="J480" s="15">
        <v>4964981</v>
      </c>
      <c r="K480" s="15">
        <f t="shared" si="27"/>
        <v>11014942</v>
      </c>
      <c r="L480" s="15">
        <f t="shared" si="28"/>
        <v>10932875</v>
      </c>
      <c r="M480" s="15">
        <f t="shared" si="29"/>
        <v>21947817</v>
      </c>
      <c r="O480" s="13"/>
      <c r="P480" s="13"/>
    </row>
    <row r="481" spans="1:16" ht="13.15" customHeight="1" x14ac:dyDescent="0.2">
      <c r="A481" s="11" t="str">
        <f t="shared" si="26"/>
        <v>BRISBANE2015</v>
      </c>
      <c r="B481" s="92" t="s">
        <v>20</v>
      </c>
      <c r="C481" s="85">
        <v>2015</v>
      </c>
      <c r="D481" s="86">
        <v>3</v>
      </c>
      <c r="E481" s="15">
        <v>8399287</v>
      </c>
      <c r="F481" s="15">
        <v>8387687</v>
      </c>
      <c r="G481" s="15">
        <v>16786974</v>
      </c>
      <c r="H481" s="87">
        <v>2622941</v>
      </c>
      <c r="I481" s="87">
        <v>2615581</v>
      </c>
      <c r="J481" s="15">
        <v>5238522</v>
      </c>
      <c r="K481" s="15">
        <f t="shared" si="27"/>
        <v>11022228</v>
      </c>
      <c r="L481" s="15">
        <f t="shared" si="28"/>
        <v>11003268</v>
      </c>
      <c r="M481" s="15">
        <f t="shared" si="29"/>
        <v>22025496</v>
      </c>
      <c r="O481" s="13"/>
      <c r="P481" s="13"/>
    </row>
    <row r="482" spans="1:16" ht="13.15" customHeight="1" x14ac:dyDescent="0.2">
      <c r="A482" s="11" t="str">
        <f t="shared" si="26"/>
        <v>BRISBANE2016</v>
      </c>
      <c r="B482" s="3" t="s">
        <v>20</v>
      </c>
      <c r="C482" s="12">
        <v>2016</v>
      </c>
      <c r="D482" s="12">
        <v>3</v>
      </c>
      <c r="E482" s="13">
        <v>8538676</v>
      </c>
      <c r="F482" s="13">
        <v>8517176</v>
      </c>
      <c r="G482" s="13">
        <v>17055852</v>
      </c>
      <c r="H482" s="13">
        <v>2729101</v>
      </c>
      <c r="I482" s="13">
        <v>2720643</v>
      </c>
      <c r="J482" s="13">
        <v>5449744</v>
      </c>
      <c r="K482" s="15">
        <f t="shared" si="27"/>
        <v>11267777</v>
      </c>
      <c r="L482" s="15">
        <f t="shared" si="28"/>
        <v>11237819</v>
      </c>
      <c r="M482" s="15">
        <f t="shared" si="29"/>
        <v>22505596</v>
      </c>
      <c r="O482" s="13"/>
      <c r="P482" s="13"/>
    </row>
    <row r="483" spans="1:16" ht="13.15" customHeight="1" x14ac:dyDescent="0.2">
      <c r="A483" s="11" t="str">
        <f t="shared" si="26"/>
        <v>BRISBANE2017</v>
      </c>
      <c r="B483" s="3" t="s">
        <v>20</v>
      </c>
      <c r="C483" s="12">
        <v>2017</v>
      </c>
      <c r="D483" s="12">
        <v>3</v>
      </c>
      <c r="E483" s="13">
        <v>8615737</v>
      </c>
      <c r="F483" s="13">
        <v>8604189</v>
      </c>
      <c r="G483" s="13">
        <v>17219926</v>
      </c>
      <c r="H483" s="13">
        <v>2865078</v>
      </c>
      <c r="I483" s="13">
        <v>2864263</v>
      </c>
      <c r="J483" s="13">
        <v>5729341</v>
      </c>
      <c r="K483" s="15">
        <f t="shared" si="27"/>
        <v>11480815</v>
      </c>
      <c r="L483" s="15">
        <f t="shared" si="28"/>
        <v>11468452</v>
      </c>
      <c r="M483" s="15">
        <f t="shared" si="29"/>
        <v>22949267</v>
      </c>
      <c r="O483" s="13"/>
      <c r="P483" s="13"/>
    </row>
    <row r="484" spans="1:16" ht="13.15" customHeight="1" x14ac:dyDescent="0.2">
      <c r="A484" s="11" t="str">
        <f t="shared" si="26"/>
        <v>BRISBANE2018</v>
      </c>
      <c r="B484" s="3" t="s">
        <v>20</v>
      </c>
      <c r="C484" s="12">
        <v>2018</v>
      </c>
      <c r="D484" s="12">
        <v>3</v>
      </c>
      <c r="E484" s="13">
        <v>8692044</v>
      </c>
      <c r="F484" s="13">
        <v>8662485</v>
      </c>
      <c r="G484" s="13">
        <v>17354529</v>
      </c>
      <c r="H484" s="13">
        <v>3059077</v>
      </c>
      <c r="I484" s="13">
        <v>3053157</v>
      </c>
      <c r="J484" s="13">
        <v>6112234</v>
      </c>
      <c r="K484" s="15">
        <f t="shared" si="27"/>
        <v>11751121</v>
      </c>
      <c r="L484" s="15">
        <f t="shared" si="28"/>
        <v>11715642</v>
      </c>
      <c r="M484" s="15">
        <f t="shared" si="29"/>
        <v>23466763</v>
      </c>
      <c r="O484" s="13"/>
      <c r="P484" s="13"/>
    </row>
    <row r="485" spans="1:16" ht="13.15" customHeight="1" x14ac:dyDescent="0.2">
      <c r="A485" s="11" t="str">
        <f t="shared" si="26"/>
        <v>BRISBANE2019</v>
      </c>
      <c r="B485" s="3" t="s">
        <v>20</v>
      </c>
      <c r="C485" s="12">
        <v>2019</v>
      </c>
      <c r="D485" s="12">
        <v>3</v>
      </c>
      <c r="E485" s="13">
        <v>8806368</v>
      </c>
      <c r="F485" s="13">
        <v>8773745</v>
      </c>
      <c r="G485" s="13">
        <v>17580113</v>
      </c>
      <c r="H485" s="13">
        <v>3214354</v>
      </c>
      <c r="I485" s="13">
        <v>3211210</v>
      </c>
      <c r="J485" s="13">
        <v>6425564</v>
      </c>
      <c r="K485" s="15">
        <f t="shared" si="27"/>
        <v>12020722</v>
      </c>
      <c r="L485" s="15">
        <f t="shared" si="28"/>
        <v>11984955</v>
      </c>
      <c r="M485" s="15">
        <f t="shared" si="29"/>
        <v>24005677</v>
      </c>
      <c r="O485" s="13"/>
      <c r="P485" s="13"/>
    </row>
    <row r="486" spans="1:16" ht="13.15" customHeight="1" x14ac:dyDescent="0.2">
      <c r="A486" s="11" t="str">
        <f t="shared" si="26"/>
        <v>BRISBANE2020</v>
      </c>
      <c r="B486" s="3" t="s">
        <v>20</v>
      </c>
      <c r="C486" s="12">
        <v>2020</v>
      </c>
      <c r="D486" s="12">
        <v>3</v>
      </c>
      <c r="E486" s="13">
        <v>3191396</v>
      </c>
      <c r="F486" s="13">
        <v>3195476</v>
      </c>
      <c r="G486" s="13">
        <v>6386872</v>
      </c>
      <c r="H486" s="13">
        <v>728899</v>
      </c>
      <c r="I486" s="13">
        <v>659392</v>
      </c>
      <c r="J486" s="13">
        <v>1388291</v>
      </c>
      <c r="K486" s="15">
        <f t="shared" si="27"/>
        <v>3920295</v>
      </c>
      <c r="L486" s="15">
        <f t="shared" si="28"/>
        <v>3854868</v>
      </c>
      <c r="M486" s="15">
        <f t="shared" si="29"/>
        <v>7775163</v>
      </c>
      <c r="O486" s="13"/>
      <c r="P486" s="13"/>
    </row>
    <row r="487" spans="1:16" ht="13.15" customHeight="1" x14ac:dyDescent="0.2">
      <c r="A487" s="11" t="str">
        <f t="shared" si="26"/>
        <v>BRISBANE2021</v>
      </c>
      <c r="B487" s="3" t="s">
        <v>20</v>
      </c>
      <c r="C487" s="12">
        <v>2021</v>
      </c>
      <c r="D487" s="12">
        <v>2</v>
      </c>
      <c r="E487" s="13">
        <v>3828528</v>
      </c>
      <c r="F487" s="13">
        <v>3816973</v>
      </c>
      <c r="G487" s="13">
        <v>7645501</v>
      </c>
      <c r="H487" s="13">
        <v>118769</v>
      </c>
      <c r="I487" s="13">
        <v>129230</v>
      </c>
      <c r="J487" s="13">
        <v>247999</v>
      </c>
      <c r="K487" s="15">
        <f t="shared" si="27"/>
        <v>3947297</v>
      </c>
      <c r="L487" s="15">
        <f t="shared" si="28"/>
        <v>3946203</v>
      </c>
      <c r="M487" s="15">
        <f t="shared" si="29"/>
        <v>7893500</v>
      </c>
      <c r="O487" s="13"/>
      <c r="P487" s="13"/>
    </row>
    <row r="488" spans="1:16" ht="13.15" customHeight="1" x14ac:dyDescent="0.2">
      <c r="A488" s="11" t="str">
        <f t="shared" si="26"/>
        <v>BRISBANE2022</v>
      </c>
      <c r="B488" s="92" t="s">
        <v>20</v>
      </c>
      <c r="C488" s="85">
        <v>2022</v>
      </c>
      <c r="D488" s="17">
        <v>3</v>
      </c>
      <c r="E488" s="15">
        <v>7181549</v>
      </c>
      <c r="F488" s="15">
        <v>7179435</v>
      </c>
      <c r="G488" s="15">
        <v>14360984</v>
      </c>
      <c r="H488" s="15">
        <v>1266881</v>
      </c>
      <c r="I488" s="15">
        <v>1262456</v>
      </c>
      <c r="J488" s="15">
        <v>2529337</v>
      </c>
      <c r="K488" s="15">
        <f t="shared" si="27"/>
        <v>8448430</v>
      </c>
      <c r="L488" s="15">
        <f t="shared" si="28"/>
        <v>8441891</v>
      </c>
      <c r="M488" s="15">
        <f t="shared" si="29"/>
        <v>16890321</v>
      </c>
      <c r="O488" s="13"/>
      <c r="P488" s="13"/>
    </row>
    <row r="489" spans="1:16" ht="13.15" customHeight="1" x14ac:dyDescent="0.2">
      <c r="A489" s="11" t="str">
        <f t="shared" ref="A489:A552" si="30">CONCATENATE(B489,C489)</f>
        <v>BRISBANE2023</v>
      </c>
      <c r="B489" s="90" t="s">
        <v>20</v>
      </c>
      <c r="C489" s="85">
        <v>2023</v>
      </c>
      <c r="D489" s="86">
        <v>3</v>
      </c>
      <c r="E489" s="15">
        <v>8182068</v>
      </c>
      <c r="F489" s="15">
        <v>8143036</v>
      </c>
      <c r="G489" s="15">
        <v>16325104</v>
      </c>
      <c r="H489" s="15">
        <v>2421751</v>
      </c>
      <c r="I489" s="15">
        <v>2423717</v>
      </c>
      <c r="J489" s="15">
        <v>4845468</v>
      </c>
      <c r="K489" s="15">
        <f t="shared" si="27"/>
        <v>10603819</v>
      </c>
      <c r="L489" s="15">
        <f t="shared" si="28"/>
        <v>10566753</v>
      </c>
      <c r="M489" s="15">
        <f t="shared" si="29"/>
        <v>21170572</v>
      </c>
      <c r="O489" s="13"/>
      <c r="P489" s="13"/>
    </row>
    <row r="490" spans="1:16" ht="13.15" customHeight="1" x14ac:dyDescent="0.2">
      <c r="A490" s="11" t="str">
        <f t="shared" si="30"/>
        <v>BRISBANE2024</v>
      </c>
      <c r="B490" s="3" t="s">
        <v>20</v>
      </c>
      <c r="C490" s="12">
        <v>2024</v>
      </c>
      <c r="D490" s="12">
        <v>3</v>
      </c>
      <c r="E490" s="13">
        <v>8552336</v>
      </c>
      <c r="F490" s="13">
        <v>8535481</v>
      </c>
      <c r="G490" s="13">
        <v>17087817</v>
      </c>
      <c r="H490" s="13">
        <v>3073552</v>
      </c>
      <c r="I490" s="13">
        <v>3072986</v>
      </c>
      <c r="J490" s="13">
        <v>6146538</v>
      </c>
      <c r="K490" s="15">
        <f t="shared" si="27"/>
        <v>11625888</v>
      </c>
      <c r="L490" s="15">
        <f t="shared" si="28"/>
        <v>11608467</v>
      </c>
      <c r="M490" s="15">
        <f t="shared" si="29"/>
        <v>23234355</v>
      </c>
      <c r="O490" s="13"/>
      <c r="P490" s="13"/>
    </row>
    <row r="491" spans="1:16" ht="13.15" customHeight="1" x14ac:dyDescent="0.2">
      <c r="A491" s="11" t="str">
        <f t="shared" si="30"/>
        <v>BRISBANE2025</v>
      </c>
      <c r="B491" s="90" t="s">
        <v>20</v>
      </c>
      <c r="C491" s="85">
        <v>2025</v>
      </c>
      <c r="D491" s="86">
        <v>3</v>
      </c>
      <c r="E491" s="15">
        <v>8791243</v>
      </c>
      <c r="F491" s="15">
        <v>8768420</v>
      </c>
      <c r="G491" s="15">
        <v>17559663</v>
      </c>
      <c r="H491" s="15">
        <v>3473801</v>
      </c>
      <c r="I491" s="15">
        <v>3480170</v>
      </c>
      <c r="J491" s="15">
        <v>6953971</v>
      </c>
      <c r="K491" s="15">
        <f t="shared" si="27"/>
        <v>12265044</v>
      </c>
      <c r="L491" s="15">
        <f t="shared" si="28"/>
        <v>12248590</v>
      </c>
      <c r="M491" s="15">
        <f t="shared" si="29"/>
        <v>24513634</v>
      </c>
      <c r="O491" s="13"/>
      <c r="P491" s="13"/>
    </row>
    <row r="492" spans="1:16" ht="13.15" customHeight="1" x14ac:dyDescent="0.2">
      <c r="A492" s="11" t="str">
        <f t="shared" si="30"/>
        <v>BROKEN HILL1985</v>
      </c>
      <c r="B492" s="92" t="s">
        <v>19</v>
      </c>
      <c r="C492" s="85">
        <v>1985</v>
      </c>
      <c r="D492" s="86" t="s">
        <v>174</v>
      </c>
      <c r="E492" s="15">
        <v>17765</v>
      </c>
      <c r="F492" s="15">
        <v>17577</v>
      </c>
      <c r="G492" s="15">
        <v>35342</v>
      </c>
      <c r="H492" s="87">
        <v>0</v>
      </c>
      <c r="I492" s="87">
        <v>0</v>
      </c>
      <c r="J492" s="15">
        <v>0</v>
      </c>
      <c r="K492" s="15">
        <f t="shared" si="27"/>
        <v>17765</v>
      </c>
      <c r="L492" s="15">
        <f t="shared" si="28"/>
        <v>17577</v>
      </c>
      <c r="M492" s="15">
        <f t="shared" si="29"/>
        <v>35342</v>
      </c>
      <c r="O492" s="13"/>
      <c r="P492" s="13"/>
    </row>
    <row r="493" spans="1:16" ht="13.15" customHeight="1" x14ac:dyDescent="0.2">
      <c r="A493" s="11" t="str">
        <f t="shared" si="30"/>
        <v>BROKEN HILL1986</v>
      </c>
      <c r="B493" s="3" t="s">
        <v>19</v>
      </c>
      <c r="C493" s="12">
        <v>1986</v>
      </c>
      <c r="D493" s="12" t="s">
        <v>174</v>
      </c>
      <c r="E493" s="13">
        <v>18238</v>
      </c>
      <c r="F493" s="13">
        <v>17975</v>
      </c>
      <c r="G493" s="13">
        <v>36213</v>
      </c>
      <c r="H493" s="13">
        <v>0</v>
      </c>
      <c r="I493" s="13">
        <v>0</v>
      </c>
      <c r="J493" s="13">
        <v>0</v>
      </c>
      <c r="K493" s="15">
        <f t="shared" si="27"/>
        <v>18238</v>
      </c>
      <c r="L493" s="15">
        <f t="shared" si="28"/>
        <v>17975</v>
      </c>
      <c r="M493" s="15">
        <f t="shared" si="29"/>
        <v>36213</v>
      </c>
      <c r="O493" s="13"/>
      <c r="P493" s="13"/>
    </row>
    <row r="494" spans="1:16" ht="13.15" customHeight="1" x14ac:dyDescent="0.2">
      <c r="A494" s="11" t="str">
        <f t="shared" si="30"/>
        <v>BROKEN HILL1987</v>
      </c>
      <c r="B494" s="90" t="s">
        <v>19</v>
      </c>
      <c r="C494" s="85">
        <v>1987</v>
      </c>
      <c r="D494" s="86" t="s">
        <v>174</v>
      </c>
      <c r="E494" s="15">
        <v>18266</v>
      </c>
      <c r="F494" s="15">
        <v>18139</v>
      </c>
      <c r="G494" s="15">
        <v>36405</v>
      </c>
      <c r="H494" s="15">
        <v>0</v>
      </c>
      <c r="I494" s="15">
        <v>0</v>
      </c>
      <c r="J494" s="15">
        <v>0</v>
      </c>
      <c r="K494" s="15">
        <f t="shared" si="27"/>
        <v>18266</v>
      </c>
      <c r="L494" s="15">
        <f t="shared" si="28"/>
        <v>18139</v>
      </c>
      <c r="M494" s="15">
        <f t="shared" si="29"/>
        <v>36405</v>
      </c>
      <c r="O494" s="13"/>
      <c r="P494" s="13"/>
    </row>
    <row r="495" spans="1:16" ht="13.15" customHeight="1" x14ac:dyDescent="0.2">
      <c r="A495" s="11" t="str">
        <f t="shared" si="30"/>
        <v>BROKEN HILL1988</v>
      </c>
      <c r="B495" s="3" t="s">
        <v>19</v>
      </c>
      <c r="C495" s="12">
        <v>1988</v>
      </c>
      <c r="D495" s="12" t="s">
        <v>174</v>
      </c>
      <c r="E495" s="13">
        <v>18928</v>
      </c>
      <c r="F495" s="13">
        <v>18891</v>
      </c>
      <c r="G495" s="13">
        <v>37819</v>
      </c>
      <c r="H495" s="13">
        <v>0</v>
      </c>
      <c r="I495" s="13">
        <v>0</v>
      </c>
      <c r="J495" s="13">
        <v>0</v>
      </c>
      <c r="K495" s="15">
        <f t="shared" si="27"/>
        <v>18928</v>
      </c>
      <c r="L495" s="15">
        <f t="shared" si="28"/>
        <v>18891</v>
      </c>
      <c r="M495" s="15">
        <f t="shared" si="29"/>
        <v>37819</v>
      </c>
      <c r="O495" s="13"/>
      <c r="P495" s="13"/>
    </row>
    <row r="496" spans="1:16" ht="13.15" customHeight="1" x14ac:dyDescent="0.2">
      <c r="A496" s="11" t="str">
        <f t="shared" si="30"/>
        <v>BROKEN HILL1989</v>
      </c>
      <c r="B496" s="92" t="s">
        <v>19</v>
      </c>
      <c r="C496" s="85">
        <v>1989</v>
      </c>
      <c r="D496" s="86" t="s">
        <v>174</v>
      </c>
      <c r="E496" s="15">
        <v>15435</v>
      </c>
      <c r="F496" s="15">
        <v>15423</v>
      </c>
      <c r="G496" s="15">
        <v>30858</v>
      </c>
      <c r="H496" s="87">
        <v>0</v>
      </c>
      <c r="I496" s="87">
        <v>0</v>
      </c>
      <c r="J496" s="15">
        <v>0</v>
      </c>
      <c r="K496" s="15">
        <f t="shared" si="27"/>
        <v>15435</v>
      </c>
      <c r="L496" s="15">
        <f t="shared" si="28"/>
        <v>15423</v>
      </c>
      <c r="M496" s="15">
        <f t="shared" si="29"/>
        <v>30858</v>
      </c>
      <c r="O496" s="13"/>
      <c r="P496" s="13"/>
    </row>
    <row r="497" spans="1:16" ht="13.15" customHeight="1" x14ac:dyDescent="0.2">
      <c r="A497" s="11" t="str">
        <f t="shared" si="30"/>
        <v>BROKEN HILL1990</v>
      </c>
      <c r="B497" s="3" t="s">
        <v>19</v>
      </c>
      <c r="C497" s="12">
        <v>1990</v>
      </c>
      <c r="D497" s="12" t="s">
        <v>174</v>
      </c>
      <c r="E497" s="13">
        <v>14485</v>
      </c>
      <c r="F497" s="13">
        <v>14239</v>
      </c>
      <c r="G497" s="13">
        <v>28724</v>
      </c>
      <c r="H497" s="13">
        <v>0</v>
      </c>
      <c r="I497" s="13">
        <v>0</v>
      </c>
      <c r="J497" s="13">
        <v>0</v>
      </c>
      <c r="K497" s="15">
        <f t="shared" ref="K497:K560" si="31">E497+H497</f>
        <v>14485</v>
      </c>
      <c r="L497" s="15">
        <f t="shared" ref="L497:L560" si="32">F497+I497</f>
        <v>14239</v>
      </c>
      <c r="M497" s="15">
        <f t="shared" ref="M497:M560" si="33">G497+J497</f>
        <v>28724</v>
      </c>
      <c r="O497" s="13"/>
      <c r="P497" s="13"/>
    </row>
    <row r="498" spans="1:16" ht="13.15" customHeight="1" x14ac:dyDescent="0.2">
      <c r="A498" s="11" t="str">
        <f t="shared" si="30"/>
        <v>BROKEN HILL1991</v>
      </c>
      <c r="B498" s="90" t="s">
        <v>19</v>
      </c>
      <c r="C498" s="85">
        <v>1991</v>
      </c>
      <c r="D498" s="86" t="s">
        <v>174</v>
      </c>
      <c r="E498" s="15">
        <v>14357</v>
      </c>
      <c r="F498" s="15">
        <v>14183</v>
      </c>
      <c r="G498" s="15">
        <v>28540</v>
      </c>
      <c r="H498" s="15">
        <v>0</v>
      </c>
      <c r="I498" s="15">
        <v>0</v>
      </c>
      <c r="J498" s="15">
        <v>0</v>
      </c>
      <c r="K498" s="15">
        <f t="shared" si="31"/>
        <v>14357</v>
      </c>
      <c r="L498" s="15">
        <f t="shared" si="32"/>
        <v>14183</v>
      </c>
      <c r="M498" s="15">
        <f t="shared" si="33"/>
        <v>28540</v>
      </c>
      <c r="O498" s="13"/>
      <c r="P498" s="13"/>
    </row>
    <row r="499" spans="1:16" ht="13.15" customHeight="1" x14ac:dyDescent="0.2">
      <c r="A499" s="11" t="str">
        <f t="shared" si="30"/>
        <v>BROKEN HILL1992</v>
      </c>
      <c r="B499" s="3" t="s">
        <v>19</v>
      </c>
      <c r="C499" s="12">
        <v>1992</v>
      </c>
      <c r="D499" s="12" t="s">
        <v>174</v>
      </c>
      <c r="E499" s="13">
        <v>14822</v>
      </c>
      <c r="F499" s="13">
        <v>14439</v>
      </c>
      <c r="G499" s="13">
        <v>29261</v>
      </c>
      <c r="H499" s="13">
        <v>0</v>
      </c>
      <c r="I499" s="13">
        <v>0</v>
      </c>
      <c r="J499" s="13">
        <v>0</v>
      </c>
      <c r="K499" s="15">
        <f t="shared" si="31"/>
        <v>14822</v>
      </c>
      <c r="L499" s="15">
        <f t="shared" si="32"/>
        <v>14439</v>
      </c>
      <c r="M499" s="15">
        <f t="shared" si="33"/>
        <v>29261</v>
      </c>
      <c r="O499" s="13"/>
      <c r="P499" s="13"/>
    </row>
    <row r="500" spans="1:16" ht="13.15" customHeight="1" x14ac:dyDescent="0.2">
      <c r="A500" s="11" t="str">
        <f t="shared" si="30"/>
        <v>BROKEN HILL1993</v>
      </c>
      <c r="B500" s="92" t="s">
        <v>19</v>
      </c>
      <c r="C500" s="85">
        <v>1993</v>
      </c>
      <c r="D500" s="86" t="s">
        <v>174</v>
      </c>
      <c r="E500" s="15">
        <v>14279</v>
      </c>
      <c r="F500" s="15">
        <v>13854</v>
      </c>
      <c r="G500" s="15">
        <v>28133</v>
      </c>
      <c r="H500" s="87">
        <v>0</v>
      </c>
      <c r="I500" s="87">
        <v>0</v>
      </c>
      <c r="J500" s="15">
        <v>0</v>
      </c>
      <c r="K500" s="15">
        <f t="shared" si="31"/>
        <v>14279</v>
      </c>
      <c r="L500" s="15">
        <f t="shared" si="32"/>
        <v>13854</v>
      </c>
      <c r="M500" s="15">
        <f t="shared" si="33"/>
        <v>28133</v>
      </c>
      <c r="O500" s="13"/>
      <c r="P500" s="13"/>
    </row>
    <row r="501" spans="1:16" ht="13.15" customHeight="1" x14ac:dyDescent="0.2">
      <c r="A501" s="11" t="str">
        <f t="shared" si="30"/>
        <v>BROKEN HILL1994</v>
      </c>
      <c r="B501" s="3" t="s">
        <v>19</v>
      </c>
      <c r="C501" s="12">
        <v>1994</v>
      </c>
      <c r="D501" s="12" t="s">
        <v>174</v>
      </c>
      <c r="E501" s="13">
        <v>16158</v>
      </c>
      <c r="F501" s="13">
        <v>16282</v>
      </c>
      <c r="G501" s="13">
        <v>32440</v>
      </c>
      <c r="H501" s="13">
        <v>0</v>
      </c>
      <c r="I501" s="13">
        <v>0</v>
      </c>
      <c r="J501" s="13">
        <v>0</v>
      </c>
      <c r="K501" s="15">
        <f t="shared" si="31"/>
        <v>16158</v>
      </c>
      <c r="L501" s="15">
        <f t="shared" si="32"/>
        <v>16282</v>
      </c>
      <c r="M501" s="15">
        <f t="shared" si="33"/>
        <v>32440</v>
      </c>
      <c r="O501" s="13"/>
      <c r="P501" s="13"/>
    </row>
    <row r="502" spans="1:16" ht="13.15" customHeight="1" x14ac:dyDescent="0.2">
      <c r="A502" s="11" t="str">
        <f t="shared" si="30"/>
        <v>BROKEN HILL1995</v>
      </c>
      <c r="B502" s="88" t="s">
        <v>19</v>
      </c>
      <c r="C502" s="16">
        <v>1995</v>
      </c>
      <c r="D502" s="86" t="s">
        <v>174</v>
      </c>
      <c r="E502" s="89">
        <v>17303</v>
      </c>
      <c r="F502" s="89">
        <v>17148</v>
      </c>
      <c r="G502" s="89">
        <v>34451</v>
      </c>
      <c r="H502" s="89">
        <v>0</v>
      </c>
      <c r="I502" s="89">
        <v>0</v>
      </c>
      <c r="J502" s="89">
        <v>0</v>
      </c>
      <c r="K502" s="15">
        <f t="shared" si="31"/>
        <v>17303</v>
      </c>
      <c r="L502" s="15">
        <f t="shared" si="32"/>
        <v>17148</v>
      </c>
      <c r="M502" s="15">
        <f t="shared" si="33"/>
        <v>34451</v>
      </c>
      <c r="O502" s="13"/>
      <c r="P502" s="13"/>
    </row>
    <row r="503" spans="1:16" ht="13.15" customHeight="1" x14ac:dyDescent="0.2">
      <c r="A503" s="11" t="str">
        <f t="shared" si="30"/>
        <v>BROKEN HILL1996</v>
      </c>
      <c r="B503" s="3" t="s">
        <v>19</v>
      </c>
      <c r="C503" s="12">
        <v>1996</v>
      </c>
      <c r="D503" s="86" t="s">
        <v>174</v>
      </c>
      <c r="E503" s="13">
        <v>17137</v>
      </c>
      <c r="F503" s="13">
        <v>17117</v>
      </c>
      <c r="G503" s="13">
        <v>34254</v>
      </c>
      <c r="H503" s="13">
        <v>0</v>
      </c>
      <c r="I503" s="13">
        <v>0</v>
      </c>
      <c r="J503" s="13">
        <v>0</v>
      </c>
      <c r="K503" s="15">
        <f t="shared" si="31"/>
        <v>17137</v>
      </c>
      <c r="L503" s="15">
        <f t="shared" si="32"/>
        <v>17117</v>
      </c>
      <c r="M503" s="15">
        <f t="shared" si="33"/>
        <v>34254</v>
      </c>
      <c r="O503" s="13"/>
      <c r="P503" s="13"/>
    </row>
    <row r="504" spans="1:16" ht="13.15" customHeight="1" x14ac:dyDescent="0.2">
      <c r="A504" s="11" t="str">
        <f t="shared" si="30"/>
        <v>BROKEN HILL1997</v>
      </c>
      <c r="B504" s="3" t="s">
        <v>19</v>
      </c>
      <c r="C504" s="12">
        <v>1997</v>
      </c>
      <c r="D504" s="12" t="s">
        <v>174</v>
      </c>
      <c r="E504" s="13">
        <v>18675</v>
      </c>
      <c r="F504" s="13">
        <v>18578</v>
      </c>
      <c r="G504" s="13">
        <v>37253</v>
      </c>
      <c r="H504" s="13">
        <v>0</v>
      </c>
      <c r="I504" s="13">
        <v>0</v>
      </c>
      <c r="J504" s="13">
        <v>0</v>
      </c>
      <c r="K504" s="15">
        <f t="shared" si="31"/>
        <v>18675</v>
      </c>
      <c r="L504" s="15">
        <f t="shared" si="32"/>
        <v>18578</v>
      </c>
      <c r="M504" s="15">
        <f t="shared" si="33"/>
        <v>37253</v>
      </c>
      <c r="O504" s="13"/>
      <c r="P504" s="13"/>
    </row>
    <row r="505" spans="1:16" ht="13.15" customHeight="1" x14ac:dyDescent="0.2">
      <c r="A505" s="11" t="str">
        <f t="shared" si="30"/>
        <v>BROKEN HILL1998</v>
      </c>
      <c r="B505" s="3" t="s">
        <v>19</v>
      </c>
      <c r="C505" s="12">
        <v>1998</v>
      </c>
      <c r="D505" s="12" t="s">
        <v>174</v>
      </c>
      <c r="E505" s="13">
        <v>19768</v>
      </c>
      <c r="F505" s="13">
        <v>19642</v>
      </c>
      <c r="G505" s="13">
        <v>39410</v>
      </c>
      <c r="H505" s="13">
        <v>0</v>
      </c>
      <c r="I505" s="13">
        <v>0</v>
      </c>
      <c r="J505" s="13">
        <v>0</v>
      </c>
      <c r="K505" s="15">
        <f t="shared" si="31"/>
        <v>19768</v>
      </c>
      <c r="L505" s="15">
        <f t="shared" si="32"/>
        <v>19642</v>
      </c>
      <c r="M505" s="15">
        <f t="shared" si="33"/>
        <v>39410</v>
      </c>
      <c r="O505" s="13"/>
      <c r="P505" s="13"/>
    </row>
    <row r="506" spans="1:16" ht="13.15" customHeight="1" x14ac:dyDescent="0.2">
      <c r="A506" s="11" t="str">
        <f t="shared" si="30"/>
        <v>BROKEN HILL1999</v>
      </c>
      <c r="B506" s="3" t="s">
        <v>19</v>
      </c>
      <c r="C506" s="12">
        <v>1999</v>
      </c>
      <c r="D506" s="12" t="s">
        <v>174</v>
      </c>
      <c r="E506" s="13">
        <v>19995</v>
      </c>
      <c r="F506" s="13">
        <v>19786</v>
      </c>
      <c r="G506" s="13">
        <v>39781</v>
      </c>
      <c r="H506" s="13">
        <v>0</v>
      </c>
      <c r="I506" s="13">
        <v>0</v>
      </c>
      <c r="J506" s="13">
        <v>0</v>
      </c>
      <c r="K506" s="15">
        <f t="shared" si="31"/>
        <v>19995</v>
      </c>
      <c r="L506" s="15">
        <f t="shared" si="32"/>
        <v>19786</v>
      </c>
      <c r="M506" s="15">
        <f t="shared" si="33"/>
        <v>39781</v>
      </c>
      <c r="O506" s="13"/>
      <c r="P506" s="13"/>
    </row>
    <row r="507" spans="1:16" ht="13.15" customHeight="1" x14ac:dyDescent="0.2">
      <c r="A507" s="11" t="str">
        <f t="shared" si="30"/>
        <v>BROKEN HILL2000</v>
      </c>
      <c r="B507" s="92" t="s">
        <v>19</v>
      </c>
      <c r="C507" s="85">
        <v>2000</v>
      </c>
      <c r="D507" s="86" t="s">
        <v>174</v>
      </c>
      <c r="E507" s="15">
        <v>19075</v>
      </c>
      <c r="F507" s="15">
        <v>18971</v>
      </c>
      <c r="G507" s="15">
        <v>38046</v>
      </c>
      <c r="H507" s="87">
        <v>0</v>
      </c>
      <c r="I507" s="87">
        <v>0</v>
      </c>
      <c r="J507" s="15">
        <v>0</v>
      </c>
      <c r="K507" s="15">
        <f t="shared" si="31"/>
        <v>19075</v>
      </c>
      <c r="L507" s="15">
        <f t="shared" si="32"/>
        <v>18971</v>
      </c>
      <c r="M507" s="15">
        <f t="shared" si="33"/>
        <v>38046</v>
      </c>
      <c r="O507" s="13"/>
      <c r="P507" s="13"/>
    </row>
    <row r="508" spans="1:16" ht="13.15" customHeight="1" x14ac:dyDescent="0.2">
      <c r="A508" s="11" t="str">
        <f t="shared" si="30"/>
        <v>BROKEN HILL2001</v>
      </c>
      <c r="B508" s="3" t="s">
        <v>19</v>
      </c>
      <c r="C508" s="12">
        <v>2001</v>
      </c>
      <c r="D508" s="12" t="s">
        <v>174</v>
      </c>
      <c r="E508" s="13">
        <v>15120</v>
      </c>
      <c r="F508" s="13">
        <v>15453</v>
      </c>
      <c r="G508" s="13">
        <v>30573</v>
      </c>
      <c r="H508" s="13">
        <v>0</v>
      </c>
      <c r="I508" s="13">
        <v>0</v>
      </c>
      <c r="J508" s="13">
        <v>0</v>
      </c>
      <c r="K508" s="15">
        <f t="shared" si="31"/>
        <v>15120</v>
      </c>
      <c r="L508" s="15">
        <f t="shared" si="32"/>
        <v>15453</v>
      </c>
      <c r="M508" s="15">
        <f t="shared" si="33"/>
        <v>30573</v>
      </c>
      <c r="O508" s="13"/>
      <c r="P508" s="13"/>
    </row>
    <row r="509" spans="1:16" ht="13.15" customHeight="1" x14ac:dyDescent="0.2">
      <c r="A509" s="11" t="str">
        <f t="shared" si="30"/>
        <v>BROKEN HILL2002</v>
      </c>
      <c r="B509" s="92" t="s">
        <v>19</v>
      </c>
      <c r="C509" s="85">
        <v>2002</v>
      </c>
      <c r="D509" s="86" t="s">
        <v>174</v>
      </c>
      <c r="E509" s="15">
        <v>14768</v>
      </c>
      <c r="F509" s="15">
        <v>14689</v>
      </c>
      <c r="G509" s="15">
        <v>29457</v>
      </c>
      <c r="H509" s="15">
        <v>0</v>
      </c>
      <c r="I509" s="15">
        <v>0</v>
      </c>
      <c r="J509" s="15">
        <v>0</v>
      </c>
      <c r="K509" s="15">
        <f t="shared" si="31"/>
        <v>14768</v>
      </c>
      <c r="L509" s="15">
        <f t="shared" si="32"/>
        <v>14689</v>
      </c>
      <c r="M509" s="15">
        <f t="shared" si="33"/>
        <v>29457</v>
      </c>
      <c r="O509" s="13"/>
      <c r="P509" s="13"/>
    </row>
    <row r="510" spans="1:16" ht="13.15" customHeight="1" x14ac:dyDescent="0.2">
      <c r="A510" s="11" t="str">
        <f t="shared" si="30"/>
        <v>BROKEN HILL2003</v>
      </c>
      <c r="B510" s="90" t="s">
        <v>19</v>
      </c>
      <c r="C510" s="85">
        <v>2003</v>
      </c>
      <c r="D510" s="86" t="s">
        <v>174</v>
      </c>
      <c r="E510" s="15">
        <v>15894</v>
      </c>
      <c r="F510" s="15">
        <v>15922</v>
      </c>
      <c r="G510" s="15">
        <v>31816</v>
      </c>
      <c r="H510" s="15">
        <v>0</v>
      </c>
      <c r="I510" s="15">
        <v>0</v>
      </c>
      <c r="J510" s="15">
        <v>0</v>
      </c>
      <c r="K510" s="15">
        <f t="shared" si="31"/>
        <v>15894</v>
      </c>
      <c r="L510" s="15">
        <f t="shared" si="32"/>
        <v>15922</v>
      </c>
      <c r="M510" s="15">
        <f t="shared" si="33"/>
        <v>31816</v>
      </c>
      <c r="O510" s="13"/>
      <c r="P510" s="13"/>
    </row>
    <row r="511" spans="1:16" ht="13.15" customHeight="1" x14ac:dyDescent="0.2">
      <c r="A511" s="11" t="str">
        <f t="shared" si="30"/>
        <v>BROKEN HILL2004</v>
      </c>
      <c r="B511" s="3" t="s">
        <v>19</v>
      </c>
      <c r="C511" s="12">
        <v>2004</v>
      </c>
      <c r="D511" s="12" t="s">
        <v>174</v>
      </c>
      <c r="E511" s="13">
        <v>18189</v>
      </c>
      <c r="F511" s="13">
        <v>18501</v>
      </c>
      <c r="G511" s="13">
        <v>36690</v>
      </c>
      <c r="H511" s="13">
        <v>0</v>
      </c>
      <c r="I511" s="13">
        <v>0</v>
      </c>
      <c r="J511" s="13">
        <v>0</v>
      </c>
      <c r="K511" s="15">
        <f t="shared" si="31"/>
        <v>18189</v>
      </c>
      <c r="L511" s="15">
        <f t="shared" si="32"/>
        <v>18501</v>
      </c>
      <c r="M511" s="15">
        <f t="shared" si="33"/>
        <v>36690</v>
      </c>
      <c r="O511" s="13"/>
      <c r="P511" s="13"/>
    </row>
    <row r="512" spans="1:16" ht="13.15" customHeight="1" x14ac:dyDescent="0.2">
      <c r="A512" s="11" t="str">
        <f t="shared" si="30"/>
        <v>BROKEN HILL2005</v>
      </c>
      <c r="B512" s="3" t="s">
        <v>19</v>
      </c>
      <c r="C512" s="12">
        <v>2005</v>
      </c>
      <c r="D512" s="12" t="s">
        <v>174</v>
      </c>
      <c r="E512" s="13">
        <v>20648</v>
      </c>
      <c r="F512" s="13">
        <v>20941</v>
      </c>
      <c r="G512" s="13">
        <v>41589</v>
      </c>
      <c r="H512" s="13">
        <v>0</v>
      </c>
      <c r="I512" s="13">
        <v>0</v>
      </c>
      <c r="J512" s="13">
        <v>0</v>
      </c>
      <c r="K512" s="15">
        <f t="shared" si="31"/>
        <v>20648</v>
      </c>
      <c r="L512" s="15">
        <f t="shared" si="32"/>
        <v>20941</v>
      </c>
      <c r="M512" s="15">
        <f t="shared" si="33"/>
        <v>41589</v>
      </c>
      <c r="O512" s="13"/>
      <c r="P512" s="13"/>
    </row>
    <row r="513" spans="1:16" ht="13.15" customHeight="1" x14ac:dyDescent="0.2">
      <c r="A513" s="11" t="str">
        <f t="shared" si="30"/>
        <v>BROKEN HILL2006</v>
      </c>
      <c r="B513" s="3" t="s">
        <v>19</v>
      </c>
      <c r="C513" s="12">
        <v>2006</v>
      </c>
      <c r="D513" s="12" t="s">
        <v>174</v>
      </c>
      <c r="E513" s="13">
        <v>22624</v>
      </c>
      <c r="F513" s="13">
        <v>22999</v>
      </c>
      <c r="G513" s="13">
        <v>45623</v>
      </c>
      <c r="H513" s="13">
        <v>0</v>
      </c>
      <c r="I513" s="13">
        <v>0</v>
      </c>
      <c r="J513" s="13">
        <v>0</v>
      </c>
      <c r="K513" s="15">
        <f t="shared" si="31"/>
        <v>22624</v>
      </c>
      <c r="L513" s="15">
        <f t="shared" si="32"/>
        <v>22999</v>
      </c>
      <c r="M513" s="15">
        <f t="shared" si="33"/>
        <v>45623</v>
      </c>
      <c r="O513" s="13"/>
      <c r="P513" s="13"/>
    </row>
    <row r="514" spans="1:16" ht="13.15" customHeight="1" x14ac:dyDescent="0.2">
      <c r="A514" s="11" t="str">
        <f t="shared" si="30"/>
        <v>BROKEN HILL2007</v>
      </c>
      <c r="B514" s="3" t="s">
        <v>19</v>
      </c>
      <c r="C514" s="12">
        <v>2007</v>
      </c>
      <c r="D514" s="12">
        <v>57</v>
      </c>
      <c r="E514" s="13">
        <v>26925</v>
      </c>
      <c r="F514" s="13">
        <v>27438</v>
      </c>
      <c r="G514" s="13">
        <v>54363</v>
      </c>
      <c r="H514" s="13">
        <v>0</v>
      </c>
      <c r="I514" s="13">
        <v>0</v>
      </c>
      <c r="J514" s="13">
        <v>0</v>
      </c>
      <c r="K514" s="15">
        <f t="shared" si="31"/>
        <v>26925</v>
      </c>
      <c r="L514" s="15">
        <f t="shared" si="32"/>
        <v>27438</v>
      </c>
      <c r="M514" s="15">
        <f t="shared" si="33"/>
        <v>54363</v>
      </c>
      <c r="O514" s="13"/>
      <c r="P514" s="13"/>
    </row>
    <row r="515" spans="1:16" ht="13.15" customHeight="1" x14ac:dyDescent="0.2">
      <c r="A515" s="11" t="str">
        <f t="shared" si="30"/>
        <v>BROKEN HILL2008</v>
      </c>
      <c r="B515" s="3" t="s">
        <v>19</v>
      </c>
      <c r="C515" s="12">
        <v>2008</v>
      </c>
      <c r="D515" s="12">
        <v>55</v>
      </c>
      <c r="E515" s="13">
        <v>29698</v>
      </c>
      <c r="F515" s="13">
        <v>30146</v>
      </c>
      <c r="G515" s="13">
        <v>59844</v>
      </c>
      <c r="H515" s="13">
        <v>0</v>
      </c>
      <c r="I515" s="13">
        <v>0</v>
      </c>
      <c r="J515" s="13">
        <v>0</v>
      </c>
      <c r="K515" s="15">
        <f t="shared" si="31"/>
        <v>29698</v>
      </c>
      <c r="L515" s="15">
        <f t="shared" si="32"/>
        <v>30146</v>
      </c>
      <c r="M515" s="15">
        <f t="shared" si="33"/>
        <v>59844</v>
      </c>
      <c r="O515" s="13"/>
      <c r="P515" s="13"/>
    </row>
    <row r="516" spans="1:16" ht="13.15" customHeight="1" x14ac:dyDescent="0.2">
      <c r="A516" s="11" t="str">
        <f t="shared" si="30"/>
        <v>BROKEN HILL2009</v>
      </c>
      <c r="B516" s="3" t="s">
        <v>19</v>
      </c>
      <c r="C516" s="12">
        <v>2009</v>
      </c>
      <c r="D516" s="12">
        <v>55</v>
      </c>
      <c r="E516" s="13">
        <v>27781</v>
      </c>
      <c r="F516" s="13">
        <v>28232</v>
      </c>
      <c r="G516" s="13">
        <v>56013</v>
      </c>
      <c r="H516" s="13">
        <v>0</v>
      </c>
      <c r="I516" s="13">
        <v>0</v>
      </c>
      <c r="J516" s="13">
        <v>0</v>
      </c>
      <c r="K516" s="15">
        <f t="shared" si="31"/>
        <v>27781</v>
      </c>
      <c r="L516" s="15">
        <f t="shared" si="32"/>
        <v>28232</v>
      </c>
      <c r="M516" s="15">
        <f t="shared" si="33"/>
        <v>56013</v>
      </c>
      <c r="O516" s="13"/>
      <c r="P516" s="13"/>
    </row>
    <row r="517" spans="1:16" ht="13.15" customHeight="1" x14ac:dyDescent="0.2">
      <c r="A517" s="11" t="str">
        <f t="shared" si="30"/>
        <v>BROKEN HILL2010</v>
      </c>
      <c r="B517" s="3" t="s">
        <v>19</v>
      </c>
      <c r="C517" s="12">
        <v>2010</v>
      </c>
      <c r="D517" s="12">
        <v>50</v>
      </c>
      <c r="E517" s="13">
        <v>31789</v>
      </c>
      <c r="F517" s="13">
        <v>31848</v>
      </c>
      <c r="G517" s="13">
        <v>63637</v>
      </c>
      <c r="H517" s="13">
        <v>0</v>
      </c>
      <c r="I517" s="13">
        <v>0</v>
      </c>
      <c r="J517" s="13">
        <v>0</v>
      </c>
      <c r="K517" s="15">
        <f t="shared" si="31"/>
        <v>31789</v>
      </c>
      <c r="L517" s="15">
        <f t="shared" si="32"/>
        <v>31848</v>
      </c>
      <c r="M517" s="15">
        <f t="shared" si="33"/>
        <v>63637</v>
      </c>
      <c r="O517" s="13"/>
      <c r="P517" s="13"/>
    </row>
    <row r="518" spans="1:16" ht="13.15" customHeight="1" x14ac:dyDescent="0.2">
      <c r="A518" s="11" t="str">
        <f t="shared" si="30"/>
        <v>BROKEN HILL2011</v>
      </c>
      <c r="B518" s="3" t="s">
        <v>19</v>
      </c>
      <c r="C518" s="12">
        <v>2011</v>
      </c>
      <c r="D518" s="12">
        <v>56</v>
      </c>
      <c r="E518" s="13">
        <v>31053</v>
      </c>
      <c r="F518" s="13">
        <v>31474</v>
      </c>
      <c r="G518" s="13">
        <v>62527</v>
      </c>
      <c r="H518" s="13">
        <v>0</v>
      </c>
      <c r="I518" s="13">
        <v>0</v>
      </c>
      <c r="J518" s="13">
        <v>0</v>
      </c>
      <c r="K518" s="15">
        <f t="shared" si="31"/>
        <v>31053</v>
      </c>
      <c r="L518" s="15">
        <f t="shared" si="32"/>
        <v>31474</v>
      </c>
      <c r="M518" s="15">
        <f t="shared" si="33"/>
        <v>62527</v>
      </c>
      <c r="O518" s="13"/>
      <c r="P518" s="13"/>
    </row>
    <row r="519" spans="1:16" ht="13.15" customHeight="1" x14ac:dyDescent="0.2">
      <c r="A519" s="11" t="str">
        <f t="shared" si="30"/>
        <v>BROKEN HILL2012</v>
      </c>
      <c r="B519" s="3" t="s">
        <v>19</v>
      </c>
      <c r="C519" s="12">
        <v>2012</v>
      </c>
      <c r="D519" s="12">
        <v>55</v>
      </c>
      <c r="E519" s="13">
        <v>33164</v>
      </c>
      <c r="F519" s="13">
        <v>33778</v>
      </c>
      <c r="G519" s="13">
        <v>66942</v>
      </c>
      <c r="H519" s="13">
        <v>0</v>
      </c>
      <c r="I519" s="13">
        <v>0</v>
      </c>
      <c r="J519" s="13">
        <v>0</v>
      </c>
      <c r="K519" s="15">
        <f t="shared" si="31"/>
        <v>33164</v>
      </c>
      <c r="L519" s="15">
        <f t="shared" si="32"/>
        <v>33778</v>
      </c>
      <c r="M519" s="15">
        <f t="shared" si="33"/>
        <v>66942</v>
      </c>
      <c r="O519" s="13"/>
      <c r="P519" s="13"/>
    </row>
    <row r="520" spans="1:16" ht="13.15" customHeight="1" x14ac:dyDescent="0.2">
      <c r="A520" s="11" t="str">
        <f t="shared" si="30"/>
        <v>BROKEN HILL2013</v>
      </c>
      <c r="B520" s="3" t="s">
        <v>19</v>
      </c>
      <c r="C520" s="12">
        <v>2013</v>
      </c>
      <c r="D520" s="12">
        <v>56</v>
      </c>
      <c r="E520" s="13">
        <v>30418</v>
      </c>
      <c r="F520" s="13">
        <v>30850</v>
      </c>
      <c r="G520" s="13">
        <v>61268</v>
      </c>
      <c r="H520" s="13">
        <v>0</v>
      </c>
      <c r="I520" s="13">
        <v>0</v>
      </c>
      <c r="J520" s="13">
        <v>0</v>
      </c>
      <c r="K520" s="15">
        <f t="shared" si="31"/>
        <v>30418</v>
      </c>
      <c r="L520" s="15">
        <f t="shared" si="32"/>
        <v>30850</v>
      </c>
      <c r="M520" s="15">
        <f t="shared" si="33"/>
        <v>61268</v>
      </c>
      <c r="O520" s="13"/>
      <c r="P520" s="13"/>
    </row>
    <row r="521" spans="1:16" ht="13.15" customHeight="1" x14ac:dyDescent="0.2">
      <c r="A521" s="11" t="str">
        <f t="shared" si="30"/>
        <v>BROKEN HILL2014</v>
      </c>
      <c r="B521" s="3" t="s">
        <v>19</v>
      </c>
      <c r="C521" s="12">
        <v>2014</v>
      </c>
      <c r="D521" s="12">
        <v>58</v>
      </c>
      <c r="E521" s="13">
        <v>28521</v>
      </c>
      <c r="F521" s="13">
        <v>28977</v>
      </c>
      <c r="G521" s="13">
        <v>57498</v>
      </c>
      <c r="H521" s="13">
        <v>0</v>
      </c>
      <c r="I521" s="13">
        <v>0</v>
      </c>
      <c r="J521" s="13">
        <v>0</v>
      </c>
      <c r="K521" s="15">
        <f t="shared" si="31"/>
        <v>28521</v>
      </c>
      <c r="L521" s="15">
        <f t="shared" si="32"/>
        <v>28977</v>
      </c>
      <c r="M521" s="15">
        <f t="shared" si="33"/>
        <v>57498</v>
      </c>
      <c r="O521" s="13"/>
      <c r="P521" s="13"/>
    </row>
    <row r="522" spans="1:16" ht="13.15" customHeight="1" x14ac:dyDescent="0.2">
      <c r="A522" s="11" t="str">
        <f t="shared" si="30"/>
        <v>BROKEN HILL2015</v>
      </c>
      <c r="B522" s="92" t="s">
        <v>19</v>
      </c>
      <c r="C522" s="85">
        <v>2015</v>
      </c>
      <c r="D522" s="86">
        <v>58</v>
      </c>
      <c r="E522" s="15">
        <v>27427</v>
      </c>
      <c r="F522" s="15">
        <v>27649</v>
      </c>
      <c r="G522" s="15">
        <v>55076</v>
      </c>
      <c r="H522" s="87">
        <v>0</v>
      </c>
      <c r="I522" s="87">
        <v>0</v>
      </c>
      <c r="J522" s="15">
        <v>0</v>
      </c>
      <c r="K522" s="15">
        <f t="shared" si="31"/>
        <v>27427</v>
      </c>
      <c r="L522" s="15">
        <f t="shared" si="32"/>
        <v>27649</v>
      </c>
      <c r="M522" s="15">
        <f t="shared" si="33"/>
        <v>55076</v>
      </c>
      <c r="O522" s="13"/>
      <c r="P522" s="13"/>
    </row>
    <row r="523" spans="1:16" ht="13.15" customHeight="1" x14ac:dyDescent="0.2">
      <c r="A523" s="11" t="str">
        <f t="shared" si="30"/>
        <v>BROKEN HILL2016</v>
      </c>
      <c r="B523" s="92" t="s">
        <v>19</v>
      </c>
      <c r="C523" s="85">
        <v>2016</v>
      </c>
      <c r="D523" s="86">
        <v>59</v>
      </c>
      <c r="E523" s="15">
        <v>26473</v>
      </c>
      <c r="F523" s="15">
        <v>26959</v>
      </c>
      <c r="G523" s="15">
        <v>53432</v>
      </c>
      <c r="H523" s="87">
        <v>0</v>
      </c>
      <c r="I523" s="87">
        <v>0</v>
      </c>
      <c r="J523" s="15">
        <v>0</v>
      </c>
      <c r="K523" s="15">
        <f t="shared" si="31"/>
        <v>26473</v>
      </c>
      <c r="L523" s="15">
        <f t="shared" si="32"/>
        <v>26959</v>
      </c>
      <c r="M523" s="15">
        <f t="shared" si="33"/>
        <v>53432</v>
      </c>
      <c r="O523" s="13"/>
      <c r="P523" s="13"/>
    </row>
    <row r="524" spans="1:16" ht="13.15" customHeight="1" x14ac:dyDescent="0.2">
      <c r="A524" s="11" t="str">
        <f t="shared" si="30"/>
        <v>BROKEN HILL2017</v>
      </c>
      <c r="B524" s="90" t="s">
        <v>19</v>
      </c>
      <c r="C524" s="85">
        <v>2017</v>
      </c>
      <c r="D524" s="86">
        <v>57</v>
      </c>
      <c r="E524" s="15">
        <v>30539</v>
      </c>
      <c r="F524" s="15">
        <v>31022</v>
      </c>
      <c r="G524" s="15">
        <v>61561</v>
      </c>
      <c r="H524" s="15">
        <v>0</v>
      </c>
      <c r="I524" s="15">
        <v>0</v>
      </c>
      <c r="J524" s="15">
        <v>0</v>
      </c>
      <c r="K524" s="15">
        <f t="shared" si="31"/>
        <v>30539</v>
      </c>
      <c r="L524" s="15">
        <f t="shared" si="32"/>
        <v>31022</v>
      </c>
      <c r="M524" s="15">
        <f t="shared" si="33"/>
        <v>61561</v>
      </c>
      <c r="O524" s="13"/>
      <c r="P524" s="13"/>
    </row>
    <row r="525" spans="1:16" ht="13.15" customHeight="1" x14ac:dyDescent="0.2">
      <c r="A525" s="11" t="str">
        <f t="shared" si="30"/>
        <v>BROKEN HILL2018</v>
      </c>
      <c r="B525" s="3" t="s">
        <v>19</v>
      </c>
      <c r="C525" s="12">
        <v>2018</v>
      </c>
      <c r="D525" s="12">
        <v>57</v>
      </c>
      <c r="E525" s="13">
        <v>34807</v>
      </c>
      <c r="F525" s="13">
        <v>35271</v>
      </c>
      <c r="G525" s="13">
        <v>70078</v>
      </c>
      <c r="H525" s="13">
        <v>0</v>
      </c>
      <c r="I525" s="13">
        <v>0</v>
      </c>
      <c r="J525" s="13">
        <v>0</v>
      </c>
      <c r="K525" s="15">
        <f t="shared" si="31"/>
        <v>34807</v>
      </c>
      <c r="L525" s="15">
        <f t="shared" si="32"/>
        <v>35271</v>
      </c>
      <c r="M525" s="15">
        <f t="shared" si="33"/>
        <v>70078</v>
      </c>
      <c r="O525" s="13"/>
      <c r="P525" s="13"/>
    </row>
    <row r="526" spans="1:16" ht="13.15" customHeight="1" x14ac:dyDescent="0.2">
      <c r="A526" s="11" t="str">
        <f t="shared" si="30"/>
        <v>BROKEN HILL2019</v>
      </c>
      <c r="B526" s="3" t="s">
        <v>19</v>
      </c>
      <c r="C526" s="12">
        <v>2019</v>
      </c>
      <c r="D526" s="12">
        <v>59</v>
      </c>
      <c r="E526" s="13">
        <v>30253</v>
      </c>
      <c r="F526" s="13">
        <v>30709</v>
      </c>
      <c r="G526" s="13">
        <v>60962</v>
      </c>
      <c r="H526" s="13">
        <v>0</v>
      </c>
      <c r="I526" s="13">
        <v>0</v>
      </c>
      <c r="J526" s="13">
        <v>0</v>
      </c>
      <c r="K526" s="15">
        <f t="shared" si="31"/>
        <v>30253</v>
      </c>
      <c r="L526" s="15">
        <f t="shared" si="32"/>
        <v>30709</v>
      </c>
      <c r="M526" s="15">
        <f t="shared" si="33"/>
        <v>60962</v>
      </c>
      <c r="O526" s="13"/>
      <c r="P526" s="13"/>
    </row>
    <row r="527" spans="1:16" ht="13.15" customHeight="1" x14ac:dyDescent="0.2">
      <c r="A527" s="11" t="str">
        <f t="shared" si="30"/>
        <v>BROKEN HILL2020</v>
      </c>
      <c r="B527" s="3" t="s">
        <v>19</v>
      </c>
      <c r="C527" s="12">
        <v>2020</v>
      </c>
      <c r="D527" s="12" t="s">
        <v>174</v>
      </c>
      <c r="E527" s="13">
        <v>10363</v>
      </c>
      <c r="F527" s="13">
        <v>10216</v>
      </c>
      <c r="G527" s="13">
        <v>20579</v>
      </c>
      <c r="H527" s="13">
        <v>0</v>
      </c>
      <c r="I527" s="13">
        <v>0</v>
      </c>
      <c r="J527" s="13">
        <v>0</v>
      </c>
      <c r="K527" s="15">
        <f t="shared" si="31"/>
        <v>10363</v>
      </c>
      <c r="L527" s="15">
        <f t="shared" si="32"/>
        <v>10216</v>
      </c>
      <c r="M527" s="15">
        <f t="shared" si="33"/>
        <v>20579</v>
      </c>
      <c r="O527" s="13"/>
      <c r="P527" s="13"/>
    </row>
    <row r="528" spans="1:16" ht="13.15" customHeight="1" x14ac:dyDescent="0.2">
      <c r="A528" s="11" t="str">
        <f t="shared" si="30"/>
        <v>BROKEN HILL2021</v>
      </c>
      <c r="B528" s="3" t="s">
        <v>19</v>
      </c>
      <c r="C528" s="12">
        <v>2021</v>
      </c>
      <c r="D528" s="12" t="s">
        <v>174</v>
      </c>
      <c r="E528" s="13">
        <v>10661</v>
      </c>
      <c r="F528" s="13">
        <v>10763</v>
      </c>
      <c r="G528" s="13">
        <v>21424</v>
      </c>
      <c r="H528" s="13">
        <v>0</v>
      </c>
      <c r="I528" s="13">
        <v>0</v>
      </c>
      <c r="J528" s="13">
        <v>0</v>
      </c>
      <c r="K528" s="15">
        <f t="shared" si="31"/>
        <v>10661</v>
      </c>
      <c r="L528" s="15">
        <f t="shared" si="32"/>
        <v>10763</v>
      </c>
      <c r="M528" s="15">
        <f t="shared" si="33"/>
        <v>21424</v>
      </c>
      <c r="O528" s="13"/>
      <c r="P528" s="13"/>
    </row>
    <row r="529" spans="1:16" ht="13.15" customHeight="1" x14ac:dyDescent="0.2">
      <c r="A529" s="11" t="str">
        <f t="shared" si="30"/>
        <v>BROKEN HILL2022</v>
      </c>
      <c r="B529" s="3" t="s">
        <v>19</v>
      </c>
      <c r="C529" s="12">
        <v>2022</v>
      </c>
      <c r="D529" s="12">
        <v>59</v>
      </c>
      <c r="E529" s="13">
        <v>26528</v>
      </c>
      <c r="F529" s="13">
        <v>26977</v>
      </c>
      <c r="G529" s="13">
        <v>53505</v>
      </c>
      <c r="H529" s="13">
        <v>0</v>
      </c>
      <c r="I529" s="13">
        <v>0</v>
      </c>
      <c r="J529" s="13">
        <v>0</v>
      </c>
      <c r="K529" s="15">
        <f t="shared" si="31"/>
        <v>26528</v>
      </c>
      <c r="L529" s="15">
        <f t="shared" si="32"/>
        <v>26977</v>
      </c>
      <c r="M529" s="15">
        <f t="shared" si="33"/>
        <v>53505</v>
      </c>
      <c r="O529" s="13"/>
      <c r="P529" s="13"/>
    </row>
    <row r="530" spans="1:16" ht="13.15" customHeight="1" x14ac:dyDescent="0.2">
      <c r="A530" s="11" t="str">
        <f t="shared" si="30"/>
        <v>BROKEN HILL2023</v>
      </c>
      <c r="B530" s="3" t="s">
        <v>19</v>
      </c>
      <c r="C530" s="12">
        <v>2023</v>
      </c>
      <c r="D530" s="12">
        <v>59</v>
      </c>
      <c r="E530" s="13">
        <v>29357</v>
      </c>
      <c r="F530" s="13">
        <v>30052</v>
      </c>
      <c r="G530" s="13">
        <v>59409</v>
      </c>
      <c r="H530" s="13">
        <v>0</v>
      </c>
      <c r="I530" s="13">
        <v>0</v>
      </c>
      <c r="J530" s="13">
        <v>0</v>
      </c>
      <c r="K530" s="15">
        <f t="shared" si="31"/>
        <v>29357</v>
      </c>
      <c r="L530" s="15">
        <f t="shared" si="32"/>
        <v>30052</v>
      </c>
      <c r="M530" s="15">
        <f t="shared" si="33"/>
        <v>59409</v>
      </c>
      <c r="O530" s="13"/>
      <c r="P530" s="13"/>
    </row>
    <row r="531" spans="1:16" ht="13.15" customHeight="1" x14ac:dyDescent="0.2">
      <c r="A531" s="11" t="str">
        <f t="shared" si="30"/>
        <v>BROKEN HILL2024</v>
      </c>
      <c r="B531" s="90" t="s">
        <v>19</v>
      </c>
      <c r="C531" s="85">
        <v>2024</v>
      </c>
      <c r="D531" s="86">
        <v>59</v>
      </c>
      <c r="E531" s="15">
        <v>28565</v>
      </c>
      <c r="F531" s="15">
        <v>29290</v>
      </c>
      <c r="G531" s="15">
        <v>57855</v>
      </c>
      <c r="H531" s="15">
        <v>0</v>
      </c>
      <c r="I531" s="15">
        <v>0</v>
      </c>
      <c r="J531" s="15">
        <v>0</v>
      </c>
      <c r="K531" s="15">
        <f t="shared" si="31"/>
        <v>28565</v>
      </c>
      <c r="L531" s="15">
        <f t="shared" si="32"/>
        <v>29290</v>
      </c>
      <c r="M531" s="15">
        <f t="shared" si="33"/>
        <v>57855</v>
      </c>
      <c r="O531" s="13"/>
      <c r="P531" s="13"/>
    </row>
    <row r="532" spans="1:16" ht="13.15" customHeight="1" x14ac:dyDescent="0.2">
      <c r="A532" s="11" t="str">
        <f t="shared" si="30"/>
        <v>BROKEN HILL2025</v>
      </c>
      <c r="B532" s="93" t="s">
        <v>19</v>
      </c>
      <c r="C532" s="85">
        <v>2025</v>
      </c>
      <c r="D532" s="86">
        <v>59</v>
      </c>
      <c r="E532" s="15">
        <v>30313</v>
      </c>
      <c r="F532" s="15">
        <v>30711</v>
      </c>
      <c r="G532" s="15">
        <v>61024</v>
      </c>
      <c r="H532" s="15">
        <v>0</v>
      </c>
      <c r="I532" s="15">
        <v>0</v>
      </c>
      <c r="J532" s="15">
        <v>0</v>
      </c>
      <c r="K532" s="15">
        <f t="shared" si="31"/>
        <v>30313</v>
      </c>
      <c r="L532" s="15">
        <f t="shared" si="32"/>
        <v>30711</v>
      </c>
      <c r="M532" s="15">
        <f t="shared" si="33"/>
        <v>61024</v>
      </c>
      <c r="O532" s="13"/>
      <c r="P532" s="13"/>
    </row>
    <row r="533" spans="1:16" ht="13.15" customHeight="1" x14ac:dyDescent="0.2">
      <c r="A533" s="11" t="str">
        <f t="shared" si="30"/>
        <v>BROOME1985</v>
      </c>
      <c r="B533" s="3" t="s">
        <v>18</v>
      </c>
      <c r="C533" s="12">
        <v>1985</v>
      </c>
      <c r="D533" s="12">
        <v>40</v>
      </c>
      <c r="E533" s="13">
        <v>31348</v>
      </c>
      <c r="F533" s="13">
        <v>31441</v>
      </c>
      <c r="G533" s="13">
        <v>62789</v>
      </c>
      <c r="H533" s="13">
        <v>0</v>
      </c>
      <c r="I533" s="13">
        <v>0</v>
      </c>
      <c r="J533" s="13">
        <v>0</v>
      </c>
      <c r="K533" s="15">
        <f t="shared" si="31"/>
        <v>31348</v>
      </c>
      <c r="L533" s="15">
        <f t="shared" si="32"/>
        <v>31441</v>
      </c>
      <c r="M533" s="15">
        <f t="shared" si="33"/>
        <v>62789</v>
      </c>
      <c r="O533" s="13"/>
      <c r="P533" s="13"/>
    </row>
    <row r="534" spans="1:16" ht="13.15" customHeight="1" x14ac:dyDescent="0.2">
      <c r="A534" s="11" t="str">
        <f t="shared" si="30"/>
        <v>BROOME1986</v>
      </c>
      <c r="B534" s="90" t="s">
        <v>18</v>
      </c>
      <c r="C534" s="85">
        <v>1986</v>
      </c>
      <c r="D534" s="86">
        <v>40</v>
      </c>
      <c r="E534" s="15">
        <v>32770</v>
      </c>
      <c r="F534" s="15">
        <v>33199</v>
      </c>
      <c r="G534" s="15">
        <v>65969</v>
      </c>
      <c r="H534" s="15">
        <v>0</v>
      </c>
      <c r="I534" s="15">
        <v>0</v>
      </c>
      <c r="J534" s="15">
        <v>0</v>
      </c>
      <c r="K534" s="15">
        <f t="shared" si="31"/>
        <v>32770</v>
      </c>
      <c r="L534" s="15">
        <f t="shared" si="32"/>
        <v>33199</v>
      </c>
      <c r="M534" s="15">
        <f t="shared" si="33"/>
        <v>65969</v>
      </c>
      <c r="O534" s="13"/>
      <c r="P534" s="13"/>
    </row>
    <row r="535" spans="1:16" ht="13.15" customHeight="1" x14ac:dyDescent="0.2">
      <c r="A535" s="11" t="str">
        <f t="shared" si="30"/>
        <v>BROOME1987</v>
      </c>
      <c r="B535" s="3" t="s">
        <v>18</v>
      </c>
      <c r="C535" s="12">
        <v>1987</v>
      </c>
      <c r="D535" s="12">
        <v>34</v>
      </c>
      <c r="E535" s="13">
        <v>34227</v>
      </c>
      <c r="F535" s="13">
        <v>34229</v>
      </c>
      <c r="G535" s="13">
        <v>68456</v>
      </c>
      <c r="H535" s="13">
        <v>0</v>
      </c>
      <c r="I535" s="13">
        <v>0</v>
      </c>
      <c r="J535" s="13">
        <v>0</v>
      </c>
      <c r="K535" s="15">
        <f t="shared" si="31"/>
        <v>34227</v>
      </c>
      <c r="L535" s="15">
        <f t="shared" si="32"/>
        <v>34229</v>
      </c>
      <c r="M535" s="15">
        <f t="shared" si="33"/>
        <v>68456</v>
      </c>
      <c r="O535" s="13"/>
      <c r="P535" s="13"/>
    </row>
    <row r="536" spans="1:16" ht="13.15" customHeight="1" x14ac:dyDescent="0.2">
      <c r="A536" s="11" t="str">
        <f t="shared" si="30"/>
        <v>BROOME1988</v>
      </c>
      <c r="B536" s="92" t="s">
        <v>18</v>
      </c>
      <c r="C536" s="85">
        <v>1988</v>
      </c>
      <c r="D536" s="86">
        <v>31</v>
      </c>
      <c r="E536" s="15">
        <v>41722</v>
      </c>
      <c r="F536" s="15">
        <v>42350</v>
      </c>
      <c r="G536" s="15">
        <v>84072</v>
      </c>
      <c r="H536" s="87">
        <v>0</v>
      </c>
      <c r="I536" s="87">
        <v>0</v>
      </c>
      <c r="J536" s="15">
        <v>0</v>
      </c>
      <c r="K536" s="15">
        <f t="shared" si="31"/>
        <v>41722</v>
      </c>
      <c r="L536" s="15">
        <f t="shared" si="32"/>
        <v>42350</v>
      </c>
      <c r="M536" s="15">
        <f t="shared" si="33"/>
        <v>84072</v>
      </c>
      <c r="O536" s="13"/>
      <c r="P536" s="13"/>
    </row>
    <row r="537" spans="1:16" ht="13.15" customHeight="1" x14ac:dyDescent="0.2">
      <c r="A537" s="11" t="str">
        <f t="shared" si="30"/>
        <v>BROOME1989</v>
      </c>
      <c r="B537" s="92" t="s">
        <v>18</v>
      </c>
      <c r="C537" s="85">
        <v>1989</v>
      </c>
      <c r="D537" s="86">
        <v>24</v>
      </c>
      <c r="E537" s="15">
        <v>41865</v>
      </c>
      <c r="F537" s="15">
        <v>42569</v>
      </c>
      <c r="G537" s="15">
        <v>84434</v>
      </c>
      <c r="H537" s="87">
        <v>0</v>
      </c>
      <c r="I537" s="87">
        <v>0</v>
      </c>
      <c r="J537" s="15">
        <v>0</v>
      </c>
      <c r="K537" s="15">
        <f t="shared" si="31"/>
        <v>41865</v>
      </c>
      <c r="L537" s="15">
        <f t="shared" si="32"/>
        <v>42569</v>
      </c>
      <c r="M537" s="15">
        <f t="shared" si="33"/>
        <v>84434</v>
      </c>
      <c r="O537" s="13"/>
      <c r="P537" s="13"/>
    </row>
    <row r="538" spans="1:16" ht="13.15" customHeight="1" x14ac:dyDescent="0.2">
      <c r="A538" s="11" t="str">
        <f t="shared" si="30"/>
        <v>BROOME1990</v>
      </c>
      <c r="B538" s="3" t="s">
        <v>18</v>
      </c>
      <c r="C538" s="12">
        <v>1990</v>
      </c>
      <c r="D538" s="86">
        <v>21</v>
      </c>
      <c r="E538" s="13">
        <v>52358</v>
      </c>
      <c r="F538" s="13">
        <v>53444</v>
      </c>
      <c r="G538" s="13">
        <v>105802</v>
      </c>
      <c r="H538" s="13">
        <v>0</v>
      </c>
      <c r="I538" s="13">
        <v>0</v>
      </c>
      <c r="J538" s="13">
        <v>0</v>
      </c>
      <c r="K538" s="15">
        <f t="shared" si="31"/>
        <v>52358</v>
      </c>
      <c r="L538" s="15">
        <f t="shared" si="32"/>
        <v>53444</v>
      </c>
      <c r="M538" s="15">
        <f t="shared" si="33"/>
        <v>105802</v>
      </c>
      <c r="O538" s="13"/>
      <c r="P538" s="13"/>
    </row>
    <row r="539" spans="1:16" ht="13.15" customHeight="1" x14ac:dyDescent="0.2">
      <c r="A539" s="11" t="str">
        <f t="shared" si="30"/>
        <v>BROOME1991</v>
      </c>
      <c r="B539" s="3" t="s">
        <v>18</v>
      </c>
      <c r="C539" s="12">
        <v>1991</v>
      </c>
      <c r="D539" s="12">
        <v>22</v>
      </c>
      <c r="E539" s="13">
        <v>55537</v>
      </c>
      <c r="F539" s="13">
        <v>56642</v>
      </c>
      <c r="G539" s="13">
        <v>112179</v>
      </c>
      <c r="H539" s="13">
        <v>0</v>
      </c>
      <c r="I539" s="13">
        <v>0</v>
      </c>
      <c r="J539" s="13">
        <v>0</v>
      </c>
      <c r="K539" s="15">
        <f t="shared" si="31"/>
        <v>55537</v>
      </c>
      <c r="L539" s="15">
        <f t="shared" si="32"/>
        <v>56642</v>
      </c>
      <c r="M539" s="15">
        <f t="shared" si="33"/>
        <v>112179</v>
      </c>
      <c r="O539" s="13"/>
      <c r="P539" s="13"/>
    </row>
    <row r="540" spans="1:16" ht="13.15" customHeight="1" x14ac:dyDescent="0.2">
      <c r="A540" s="11" t="str">
        <f t="shared" si="30"/>
        <v>BROOME1992</v>
      </c>
      <c r="B540" s="3" t="s">
        <v>18</v>
      </c>
      <c r="C540" s="12">
        <v>1992</v>
      </c>
      <c r="D540" s="12">
        <v>24</v>
      </c>
      <c r="E540" s="13">
        <v>58661</v>
      </c>
      <c r="F540" s="13">
        <v>59460</v>
      </c>
      <c r="G540" s="13">
        <v>118121</v>
      </c>
      <c r="H540" s="13">
        <v>0</v>
      </c>
      <c r="I540" s="13">
        <v>0</v>
      </c>
      <c r="J540" s="13">
        <v>0</v>
      </c>
      <c r="K540" s="15">
        <f t="shared" si="31"/>
        <v>58661</v>
      </c>
      <c r="L540" s="15">
        <f t="shared" si="32"/>
        <v>59460</v>
      </c>
      <c r="M540" s="15">
        <f t="shared" si="33"/>
        <v>118121</v>
      </c>
      <c r="O540" s="13"/>
      <c r="P540" s="13"/>
    </row>
    <row r="541" spans="1:16" ht="13.15" customHeight="1" x14ac:dyDescent="0.2">
      <c r="A541" s="11" t="str">
        <f t="shared" si="30"/>
        <v>BROOME1993</v>
      </c>
      <c r="B541" s="90" t="s">
        <v>18</v>
      </c>
      <c r="C541" s="85">
        <v>1993</v>
      </c>
      <c r="D541" s="86">
        <v>23</v>
      </c>
      <c r="E541" s="15">
        <v>60677</v>
      </c>
      <c r="F541" s="15">
        <v>62405</v>
      </c>
      <c r="G541" s="15">
        <v>123082</v>
      </c>
      <c r="H541" s="15">
        <v>0</v>
      </c>
      <c r="I541" s="15">
        <v>0</v>
      </c>
      <c r="J541" s="15">
        <v>0</v>
      </c>
      <c r="K541" s="15">
        <f t="shared" si="31"/>
        <v>60677</v>
      </c>
      <c r="L541" s="15">
        <f t="shared" si="32"/>
        <v>62405</v>
      </c>
      <c r="M541" s="15">
        <f t="shared" si="33"/>
        <v>123082</v>
      </c>
      <c r="O541" s="13"/>
      <c r="P541" s="13"/>
    </row>
    <row r="542" spans="1:16" ht="13.15" customHeight="1" x14ac:dyDescent="0.2">
      <c r="A542" s="11" t="str">
        <f t="shared" si="30"/>
        <v>BROOME1994</v>
      </c>
      <c r="B542" s="92" t="s">
        <v>18</v>
      </c>
      <c r="C542" s="85">
        <v>1994</v>
      </c>
      <c r="D542" s="86">
        <v>20</v>
      </c>
      <c r="E542" s="15">
        <v>82937</v>
      </c>
      <c r="F542" s="15">
        <v>83773</v>
      </c>
      <c r="G542" s="15">
        <v>166710</v>
      </c>
      <c r="H542" s="87">
        <v>0</v>
      </c>
      <c r="I542" s="87">
        <v>0</v>
      </c>
      <c r="J542" s="15">
        <v>0</v>
      </c>
      <c r="K542" s="15">
        <f t="shared" si="31"/>
        <v>82937</v>
      </c>
      <c r="L542" s="15">
        <f t="shared" si="32"/>
        <v>83773</v>
      </c>
      <c r="M542" s="15">
        <f t="shared" si="33"/>
        <v>166710</v>
      </c>
      <c r="O542" s="13"/>
      <c r="P542" s="13"/>
    </row>
    <row r="543" spans="1:16" ht="13.15" customHeight="1" x14ac:dyDescent="0.2">
      <c r="A543" s="11" t="str">
        <f t="shared" si="30"/>
        <v>BROOME1995</v>
      </c>
      <c r="B543" s="3" t="s">
        <v>18</v>
      </c>
      <c r="C543" s="12">
        <v>1995</v>
      </c>
      <c r="D543" s="12">
        <v>19</v>
      </c>
      <c r="E543" s="13">
        <v>103687</v>
      </c>
      <c r="F543" s="13">
        <v>106244</v>
      </c>
      <c r="G543" s="13">
        <v>209931</v>
      </c>
      <c r="H543" s="13">
        <v>0</v>
      </c>
      <c r="I543" s="13">
        <v>0</v>
      </c>
      <c r="J543" s="13">
        <v>0</v>
      </c>
      <c r="K543" s="15">
        <f t="shared" si="31"/>
        <v>103687</v>
      </c>
      <c r="L543" s="15">
        <f t="shared" si="32"/>
        <v>106244</v>
      </c>
      <c r="M543" s="15">
        <f t="shared" si="33"/>
        <v>209931</v>
      </c>
      <c r="O543" s="13"/>
      <c r="P543" s="13"/>
    </row>
    <row r="544" spans="1:16" ht="13.15" customHeight="1" x14ac:dyDescent="0.2">
      <c r="A544" s="11" t="str">
        <f t="shared" si="30"/>
        <v>BROOME1996</v>
      </c>
      <c r="B544" s="90" t="s">
        <v>18</v>
      </c>
      <c r="C544" s="85">
        <v>1996</v>
      </c>
      <c r="D544" s="86">
        <v>19</v>
      </c>
      <c r="E544" s="15">
        <v>105982</v>
      </c>
      <c r="F544" s="15">
        <v>109490</v>
      </c>
      <c r="G544" s="15">
        <v>215472</v>
      </c>
      <c r="H544" s="15">
        <v>1069</v>
      </c>
      <c r="I544" s="15">
        <v>1269</v>
      </c>
      <c r="J544" s="15">
        <v>2338</v>
      </c>
      <c r="K544" s="15">
        <f t="shared" si="31"/>
        <v>107051</v>
      </c>
      <c r="L544" s="15">
        <f t="shared" si="32"/>
        <v>110759</v>
      </c>
      <c r="M544" s="15">
        <f t="shared" si="33"/>
        <v>217810</v>
      </c>
      <c r="O544" s="13"/>
      <c r="P544" s="13"/>
    </row>
    <row r="545" spans="1:16" ht="13.15" customHeight="1" x14ac:dyDescent="0.2">
      <c r="A545" s="11" t="str">
        <f t="shared" si="30"/>
        <v>BROOME1997</v>
      </c>
      <c r="B545" s="90" t="s">
        <v>18</v>
      </c>
      <c r="C545" s="85">
        <v>1997</v>
      </c>
      <c r="D545" s="86">
        <v>19</v>
      </c>
      <c r="E545" s="15">
        <v>106209</v>
      </c>
      <c r="F545" s="15">
        <v>108947</v>
      </c>
      <c r="G545" s="15">
        <v>215156</v>
      </c>
      <c r="H545" s="15">
        <v>147</v>
      </c>
      <c r="I545" s="15">
        <v>113</v>
      </c>
      <c r="J545" s="15">
        <v>260</v>
      </c>
      <c r="K545" s="15">
        <f t="shared" si="31"/>
        <v>106356</v>
      </c>
      <c r="L545" s="15">
        <f t="shared" si="32"/>
        <v>109060</v>
      </c>
      <c r="M545" s="15">
        <f t="shared" si="33"/>
        <v>215416</v>
      </c>
      <c r="O545" s="13"/>
      <c r="P545" s="13"/>
    </row>
    <row r="546" spans="1:16" ht="13.15" customHeight="1" x14ac:dyDescent="0.2">
      <c r="A546" s="11" t="str">
        <f t="shared" si="30"/>
        <v>BROOME1998</v>
      </c>
      <c r="B546" s="90" t="s">
        <v>18</v>
      </c>
      <c r="C546" s="85">
        <v>1998</v>
      </c>
      <c r="D546" s="86">
        <v>20</v>
      </c>
      <c r="E546" s="15">
        <v>103667</v>
      </c>
      <c r="F546" s="15">
        <v>106498</v>
      </c>
      <c r="G546" s="15">
        <v>210165</v>
      </c>
      <c r="H546" s="15">
        <v>0</v>
      </c>
      <c r="I546" s="15">
        <v>0</v>
      </c>
      <c r="J546" s="15">
        <v>0</v>
      </c>
      <c r="K546" s="15">
        <f t="shared" si="31"/>
        <v>103667</v>
      </c>
      <c r="L546" s="15">
        <f t="shared" si="32"/>
        <v>106498</v>
      </c>
      <c r="M546" s="15">
        <f t="shared" si="33"/>
        <v>210165</v>
      </c>
      <c r="O546" s="13"/>
      <c r="P546" s="13"/>
    </row>
    <row r="547" spans="1:16" ht="13.15" customHeight="1" x14ac:dyDescent="0.2">
      <c r="A547" s="11" t="str">
        <f t="shared" si="30"/>
        <v>BROOME1999</v>
      </c>
      <c r="B547" s="3" t="s">
        <v>18</v>
      </c>
      <c r="C547" s="12">
        <v>1999</v>
      </c>
      <c r="D547" s="12">
        <v>19</v>
      </c>
      <c r="E547" s="13">
        <v>108100</v>
      </c>
      <c r="F547" s="13">
        <v>110539</v>
      </c>
      <c r="G547" s="13">
        <v>218639</v>
      </c>
      <c r="H547" s="13">
        <v>0</v>
      </c>
      <c r="I547" s="13">
        <v>0</v>
      </c>
      <c r="J547" s="13">
        <v>0</v>
      </c>
      <c r="K547" s="15">
        <f t="shared" si="31"/>
        <v>108100</v>
      </c>
      <c r="L547" s="15">
        <f t="shared" si="32"/>
        <v>110539</v>
      </c>
      <c r="M547" s="15">
        <f t="shared" si="33"/>
        <v>218639</v>
      </c>
      <c r="O547" s="13"/>
      <c r="P547" s="13"/>
    </row>
    <row r="548" spans="1:16" ht="13.15" customHeight="1" x14ac:dyDescent="0.2">
      <c r="A548" s="11" t="str">
        <f t="shared" si="30"/>
        <v>BROOME2000</v>
      </c>
      <c r="B548" s="3" t="s">
        <v>18</v>
      </c>
      <c r="C548" s="12">
        <v>2000</v>
      </c>
      <c r="D548" s="86">
        <v>19</v>
      </c>
      <c r="E548" s="13">
        <v>112543</v>
      </c>
      <c r="F548" s="13">
        <v>116591</v>
      </c>
      <c r="G548" s="13">
        <v>229134</v>
      </c>
      <c r="H548" s="13">
        <v>1426</v>
      </c>
      <c r="I548" s="13">
        <v>1457</v>
      </c>
      <c r="J548" s="13">
        <v>2883</v>
      </c>
      <c r="K548" s="15">
        <f t="shared" si="31"/>
        <v>113969</v>
      </c>
      <c r="L548" s="15">
        <f t="shared" si="32"/>
        <v>118048</v>
      </c>
      <c r="M548" s="15">
        <f t="shared" si="33"/>
        <v>232017</v>
      </c>
      <c r="O548" s="13"/>
      <c r="P548" s="13"/>
    </row>
    <row r="549" spans="1:16" ht="13.15" customHeight="1" x14ac:dyDescent="0.2">
      <c r="A549" s="11" t="str">
        <f t="shared" si="30"/>
        <v>BROOME2001</v>
      </c>
      <c r="B549" s="92" t="s">
        <v>18</v>
      </c>
      <c r="C549" s="85">
        <v>2001</v>
      </c>
      <c r="D549" s="17">
        <v>20</v>
      </c>
      <c r="E549" s="15">
        <v>97379</v>
      </c>
      <c r="F549" s="15">
        <v>101006</v>
      </c>
      <c r="G549" s="15">
        <v>198385</v>
      </c>
      <c r="H549" s="87">
        <v>1192</v>
      </c>
      <c r="I549" s="87">
        <v>1145</v>
      </c>
      <c r="J549" s="15">
        <v>2337</v>
      </c>
      <c r="K549" s="15">
        <f t="shared" si="31"/>
        <v>98571</v>
      </c>
      <c r="L549" s="15">
        <f t="shared" si="32"/>
        <v>102151</v>
      </c>
      <c r="M549" s="15">
        <f t="shared" si="33"/>
        <v>200722</v>
      </c>
      <c r="O549" s="13"/>
      <c r="P549" s="13"/>
    </row>
    <row r="550" spans="1:16" ht="13.15" customHeight="1" x14ac:dyDescent="0.2">
      <c r="A550" s="11" t="str">
        <f t="shared" si="30"/>
        <v>BROOME2002</v>
      </c>
      <c r="B550" s="3" t="s">
        <v>18</v>
      </c>
      <c r="C550" s="12">
        <v>2002</v>
      </c>
      <c r="D550" s="12">
        <v>20</v>
      </c>
      <c r="E550" s="13">
        <v>88575</v>
      </c>
      <c r="F550" s="13">
        <v>91339</v>
      </c>
      <c r="G550" s="13">
        <v>179914</v>
      </c>
      <c r="H550" s="13">
        <v>0</v>
      </c>
      <c r="I550" s="13">
        <v>0</v>
      </c>
      <c r="J550" s="13">
        <v>0</v>
      </c>
      <c r="K550" s="15">
        <f t="shared" si="31"/>
        <v>88575</v>
      </c>
      <c r="L550" s="15">
        <f t="shared" si="32"/>
        <v>91339</v>
      </c>
      <c r="M550" s="15">
        <f t="shared" si="33"/>
        <v>179914</v>
      </c>
      <c r="O550" s="13"/>
      <c r="P550" s="13"/>
    </row>
    <row r="551" spans="1:16" ht="13.15" customHeight="1" x14ac:dyDescent="0.2">
      <c r="A551" s="11" t="str">
        <f t="shared" si="30"/>
        <v>BROOME2003</v>
      </c>
      <c r="B551" s="88" t="s">
        <v>18</v>
      </c>
      <c r="C551" s="16">
        <v>2003</v>
      </c>
      <c r="D551" s="86">
        <v>21</v>
      </c>
      <c r="E551" s="89">
        <v>108785</v>
      </c>
      <c r="F551" s="89">
        <v>111581</v>
      </c>
      <c r="G551" s="89">
        <v>220366</v>
      </c>
      <c r="H551" s="89">
        <v>0</v>
      </c>
      <c r="I551" s="89">
        <v>0</v>
      </c>
      <c r="J551" s="89">
        <v>0</v>
      </c>
      <c r="K551" s="15">
        <f t="shared" si="31"/>
        <v>108785</v>
      </c>
      <c r="L551" s="15">
        <f t="shared" si="32"/>
        <v>111581</v>
      </c>
      <c r="M551" s="15">
        <f t="shared" si="33"/>
        <v>220366</v>
      </c>
      <c r="O551" s="13"/>
      <c r="P551" s="13"/>
    </row>
    <row r="552" spans="1:16" ht="13.15" customHeight="1" x14ac:dyDescent="0.2">
      <c r="A552" s="11" t="str">
        <f t="shared" si="30"/>
        <v>BROOME2004</v>
      </c>
      <c r="B552" s="3" t="s">
        <v>18</v>
      </c>
      <c r="C552" s="12">
        <v>2004</v>
      </c>
      <c r="D552" s="12">
        <v>20</v>
      </c>
      <c r="E552" s="13">
        <v>128614</v>
      </c>
      <c r="F552" s="13">
        <v>131913</v>
      </c>
      <c r="G552" s="13">
        <v>260527</v>
      </c>
      <c r="H552" s="13">
        <v>0</v>
      </c>
      <c r="I552" s="13">
        <v>0</v>
      </c>
      <c r="J552" s="13">
        <v>0</v>
      </c>
      <c r="K552" s="15">
        <f t="shared" si="31"/>
        <v>128614</v>
      </c>
      <c r="L552" s="15">
        <f t="shared" si="32"/>
        <v>131913</v>
      </c>
      <c r="M552" s="15">
        <f t="shared" si="33"/>
        <v>260527</v>
      </c>
      <c r="O552" s="13"/>
      <c r="P552" s="13"/>
    </row>
    <row r="553" spans="1:16" ht="13.15" customHeight="1" x14ac:dyDescent="0.2">
      <c r="A553" s="11" t="str">
        <f t="shared" ref="A553:A616" si="34">CONCATENATE(B553,C553)</f>
        <v>BROOME2005</v>
      </c>
      <c r="B553" s="3" t="s">
        <v>18</v>
      </c>
      <c r="C553" s="12">
        <v>2005</v>
      </c>
      <c r="D553" s="12">
        <v>21</v>
      </c>
      <c r="E553" s="13">
        <v>146076</v>
      </c>
      <c r="F553" s="13">
        <v>151096</v>
      </c>
      <c r="G553" s="13">
        <v>297172</v>
      </c>
      <c r="H553" s="13">
        <v>0</v>
      </c>
      <c r="I553" s="13">
        <v>0</v>
      </c>
      <c r="J553" s="13">
        <v>0</v>
      </c>
      <c r="K553" s="15">
        <f t="shared" si="31"/>
        <v>146076</v>
      </c>
      <c r="L553" s="15">
        <f t="shared" si="32"/>
        <v>151096</v>
      </c>
      <c r="M553" s="15">
        <f t="shared" si="33"/>
        <v>297172</v>
      </c>
      <c r="O553" s="13"/>
      <c r="P553" s="13"/>
    </row>
    <row r="554" spans="1:16" ht="13.15" customHeight="1" x14ac:dyDescent="0.2">
      <c r="A554" s="11" t="str">
        <f t="shared" si="34"/>
        <v>BROOME2006</v>
      </c>
      <c r="B554" s="90" t="s">
        <v>18</v>
      </c>
      <c r="C554" s="85">
        <v>2006</v>
      </c>
      <c r="D554" s="86">
        <v>20</v>
      </c>
      <c r="E554" s="15">
        <v>161231</v>
      </c>
      <c r="F554" s="15">
        <v>163870</v>
      </c>
      <c r="G554" s="15">
        <v>325101</v>
      </c>
      <c r="H554" s="15">
        <v>0</v>
      </c>
      <c r="I554" s="15">
        <v>0</v>
      </c>
      <c r="J554" s="15">
        <v>0</v>
      </c>
      <c r="K554" s="15">
        <f t="shared" si="31"/>
        <v>161231</v>
      </c>
      <c r="L554" s="15">
        <f t="shared" si="32"/>
        <v>163870</v>
      </c>
      <c r="M554" s="15">
        <f t="shared" si="33"/>
        <v>325101</v>
      </c>
      <c r="O554" s="13"/>
      <c r="P554" s="13"/>
    </row>
    <row r="555" spans="1:16" ht="13.15" customHeight="1" x14ac:dyDescent="0.2">
      <c r="A555" s="11" t="str">
        <f t="shared" si="34"/>
        <v>BROOME2007</v>
      </c>
      <c r="B555" s="3" t="s">
        <v>18</v>
      </c>
      <c r="C555" s="12">
        <v>2007</v>
      </c>
      <c r="D555" s="12">
        <v>20</v>
      </c>
      <c r="E555" s="13">
        <v>175667</v>
      </c>
      <c r="F555" s="13">
        <v>178512</v>
      </c>
      <c r="G555" s="13">
        <v>354179</v>
      </c>
      <c r="H555" s="13">
        <v>0</v>
      </c>
      <c r="I555" s="13">
        <v>0</v>
      </c>
      <c r="J555" s="13">
        <v>0</v>
      </c>
      <c r="K555" s="15">
        <f t="shared" si="31"/>
        <v>175667</v>
      </c>
      <c r="L555" s="15">
        <f t="shared" si="32"/>
        <v>178512</v>
      </c>
      <c r="M555" s="15">
        <f t="shared" si="33"/>
        <v>354179</v>
      </c>
      <c r="O555" s="13"/>
      <c r="P555" s="13"/>
    </row>
    <row r="556" spans="1:16" ht="13.15" customHeight="1" x14ac:dyDescent="0.2">
      <c r="A556" s="11" t="str">
        <f t="shared" si="34"/>
        <v>BROOME2008</v>
      </c>
      <c r="B556" s="3" t="s">
        <v>18</v>
      </c>
      <c r="C556" s="12">
        <v>2008</v>
      </c>
      <c r="D556" s="12">
        <v>20</v>
      </c>
      <c r="E556" s="13">
        <v>186625</v>
      </c>
      <c r="F556" s="13">
        <v>191477</v>
      </c>
      <c r="G556" s="13">
        <v>378102</v>
      </c>
      <c r="H556" s="13">
        <v>0</v>
      </c>
      <c r="I556" s="13">
        <v>0</v>
      </c>
      <c r="J556" s="13">
        <v>0</v>
      </c>
      <c r="K556" s="15">
        <f t="shared" si="31"/>
        <v>186625</v>
      </c>
      <c r="L556" s="15">
        <f t="shared" si="32"/>
        <v>191477</v>
      </c>
      <c r="M556" s="15">
        <f t="shared" si="33"/>
        <v>378102</v>
      </c>
      <c r="O556" s="13"/>
      <c r="P556" s="13"/>
    </row>
    <row r="557" spans="1:16" ht="13.15" customHeight="1" x14ac:dyDescent="0.2">
      <c r="A557" s="11" t="str">
        <f t="shared" si="34"/>
        <v>BROOME2009</v>
      </c>
      <c r="B557" s="90" t="s">
        <v>18</v>
      </c>
      <c r="C557" s="85">
        <v>2009</v>
      </c>
      <c r="D557" s="86">
        <v>20</v>
      </c>
      <c r="E557" s="15">
        <v>196750</v>
      </c>
      <c r="F557" s="15">
        <v>201235</v>
      </c>
      <c r="G557" s="15">
        <v>397985</v>
      </c>
      <c r="H557" s="15">
        <v>0</v>
      </c>
      <c r="I557" s="15">
        <v>0</v>
      </c>
      <c r="J557" s="15">
        <v>0</v>
      </c>
      <c r="K557" s="15">
        <f t="shared" si="31"/>
        <v>196750</v>
      </c>
      <c r="L557" s="15">
        <f t="shared" si="32"/>
        <v>201235</v>
      </c>
      <c r="M557" s="15">
        <f t="shared" si="33"/>
        <v>397985</v>
      </c>
      <c r="O557" s="13"/>
      <c r="P557" s="13"/>
    </row>
    <row r="558" spans="1:16" ht="13.15" customHeight="1" x14ac:dyDescent="0.2">
      <c r="A558" s="11" t="str">
        <f t="shared" si="34"/>
        <v>BROOME2010</v>
      </c>
      <c r="B558" s="92" t="s">
        <v>18</v>
      </c>
      <c r="C558" s="85">
        <v>2010</v>
      </c>
      <c r="D558" s="86">
        <v>20</v>
      </c>
      <c r="E558" s="15">
        <v>200010</v>
      </c>
      <c r="F558" s="15">
        <v>206602</v>
      </c>
      <c r="G558" s="15">
        <v>406612</v>
      </c>
      <c r="H558" s="87">
        <v>0</v>
      </c>
      <c r="I558" s="87">
        <v>0</v>
      </c>
      <c r="J558" s="15">
        <v>0</v>
      </c>
      <c r="K558" s="15">
        <f t="shared" si="31"/>
        <v>200010</v>
      </c>
      <c r="L558" s="15">
        <f t="shared" si="32"/>
        <v>206602</v>
      </c>
      <c r="M558" s="15">
        <f t="shared" si="33"/>
        <v>406612</v>
      </c>
      <c r="O558" s="13"/>
      <c r="P558" s="13"/>
    </row>
    <row r="559" spans="1:16" ht="13.15" customHeight="1" x14ac:dyDescent="0.2">
      <c r="A559" s="11" t="str">
        <f t="shared" si="34"/>
        <v>BROOME2011</v>
      </c>
      <c r="B559" s="3" t="s">
        <v>18</v>
      </c>
      <c r="C559" s="12">
        <v>2011</v>
      </c>
      <c r="D559" s="12">
        <v>20</v>
      </c>
      <c r="E559" s="13">
        <v>198971</v>
      </c>
      <c r="F559" s="13">
        <v>205725</v>
      </c>
      <c r="G559" s="13">
        <v>404696</v>
      </c>
      <c r="H559" s="13">
        <v>0</v>
      </c>
      <c r="I559" s="13">
        <v>0</v>
      </c>
      <c r="J559" s="13">
        <v>0</v>
      </c>
      <c r="K559" s="15">
        <f t="shared" si="31"/>
        <v>198971</v>
      </c>
      <c r="L559" s="15">
        <f t="shared" si="32"/>
        <v>205725</v>
      </c>
      <c r="M559" s="15">
        <f t="shared" si="33"/>
        <v>404696</v>
      </c>
      <c r="O559" s="13"/>
      <c r="P559" s="13"/>
    </row>
    <row r="560" spans="1:16" ht="13.15" customHeight="1" x14ac:dyDescent="0.2">
      <c r="A560" s="11" t="str">
        <f t="shared" si="34"/>
        <v>BROOME2012</v>
      </c>
      <c r="B560" s="3" t="s">
        <v>18</v>
      </c>
      <c r="C560" s="12">
        <v>2012</v>
      </c>
      <c r="D560" s="12">
        <v>22</v>
      </c>
      <c r="E560" s="13">
        <v>202126</v>
      </c>
      <c r="F560" s="13">
        <v>209089</v>
      </c>
      <c r="G560" s="13">
        <v>411215</v>
      </c>
      <c r="H560" s="13">
        <v>0</v>
      </c>
      <c r="I560" s="13">
        <v>0</v>
      </c>
      <c r="J560" s="13">
        <v>0</v>
      </c>
      <c r="K560" s="15">
        <f t="shared" si="31"/>
        <v>202126</v>
      </c>
      <c r="L560" s="15">
        <f t="shared" si="32"/>
        <v>209089</v>
      </c>
      <c r="M560" s="15">
        <f t="shared" si="33"/>
        <v>411215</v>
      </c>
      <c r="O560" s="13"/>
      <c r="P560" s="13"/>
    </row>
    <row r="561" spans="1:16" ht="13.15" customHeight="1" x14ac:dyDescent="0.2">
      <c r="A561" s="11" t="str">
        <f t="shared" si="34"/>
        <v>BROOME2013</v>
      </c>
      <c r="B561" s="3" t="s">
        <v>18</v>
      </c>
      <c r="C561" s="12">
        <v>2013</v>
      </c>
      <c r="D561" s="12">
        <v>23</v>
      </c>
      <c r="E561" s="13">
        <v>202810</v>
      </c>
      <c r="F561" s="13">
        <v>210823</v>
      </c>
      <c r="G561" s="13">
        <v>413633</v>
      </c>
      <c r="H561" s="13">
        <v>0</v>
      </c>
      <c r="I561" s="13">
        <v>0</v>
      </c>
      <c r="J561" s="13">
        <v>0</v>
      </c>
      <c r="K561" s="15">
        <f t="shared" ref="K561:K624" si="35">E561+H561</f>
        <v>202810</v>
      </c>
      <c r="L561" s="15">
        <f t="shared" ref="L561:L624" si="36">F561+I561</f>
        <v>210823</v>
      </c>
      <c r="M561" s="15">
        <f t="shared" ref="M561:M624" si="37">G561+J561</f>
        <v>413633</v>
      </c>
      <c r="O561" s="13"/>
      <c r="P561" s="13"/>
    </row>
    <row r="562" spans="1:16" ht="13.15" customHeight="1" x14ac:dyDescent="0.2">
      <c r="A562" s="11" t="str">
        <f t="shared" si="34"/>
        <v>BROOME2014</v>
      </c>
      <c r="B562" s="3" t="s">
        <v>18</v>
      </c>
      <c r="C562" s="12">
        <v>2014</v>
      </c>
      <c r="D562" s="12">
        <v>23</v>
      </c>
      <c r="E562" s="13">
        <v>192197</v>
      </c>
      <c r="F562" s="13">
        <v>199322</v>
      </c>
      <c r="G562" s="13">
        <v>391519</v>
      </c>
      <c r="H562" s="13">
        <v>0</v>
      </c>
      <c r="I562" s="13">
        <v>0</v>
      </c>
      <c r="J562" s="13">
        <v>0</v>
      </c>
      <c r="K562" s="15">
        <f t="shared" si="35"/>
        <v>192197</v>
      </c>
      <c r="L562" s="15">
        <f t="shared" si="36"/>
        <v>199322</v>
      </c>
      <c r="M562" s="15">
        <f t="shared" si="37"/>
        <v>391519</v>
      </c>
      <c r="O562" s="13"/>
      <c r="P562" s="13"/>
    </row>
    <row r="563" spans="1:16" ht="13.15" customHeight="1" x14ac:dyDescent="0.2">
      <c r="A563" s="11" t="str">
        <f t="shared" si="34"/>
        <v>BROOME2015</v>
      </c>
      <c r="B563" s="3" t="s">
        <v>18</v>
      </c>
      <c r="C563" s="12">
        <v>2015</v>
      </c>
      <c r="D563" s="12">
        <v>23</v>
      </c>
      <c r="E563" s="13">
        <v>188098</v>
      </c>
      <c r="F563" s="13">
        <v>193844</v>
      </c>
      <c r="G563" s="13">
        <v>381942</v>
      </c>
      <c r="H563" s="13">
        <v>0</v>
      </c>
      <c r="I563" s="13">
        <v>0</v>
      </c>
      <c r="J563" s="13">
        <v>0</v>
      </c>
      <c r="K563" s="15">
        <f t="shared" si="35"/>
        <v>188098</v>
      </c>
      <c r="L563" s="15">
        <f t="shared" si="36"/>
        <v>193844</v>
      </c>
      <c r="M563" s="15">
        <f t="shared" si="37"/>
        <v>381942</v>
      </c>
      <c r="O563" s="13"/>
      <c r="P563" s="13"/>
    </row>
    <row r="564" spans="1:16" ht="13.15" customHeight="1" x14ac:dyDescent="0.2">
      <c r="A564" s="11" t="str">
        <f t="shared" si="34"/>
        <v>BROOME2016</v>
      </c>
      <c r="B564" s="3" t="s">
        <v>18</v>
      </c>
      <c r="C564" s="12">
        <v>2016</v>
      </c>
      <c r="D564" s="12">
        <v>22</v>
      </c>
      <c r="E564" s="13">
        <v>183185</v>
      </c>
      <c r="F564" s="13">
        <v>187917</v>
      </c>
      <c r="G564" s="13">
        <v>371102</v>
      </c>
      <c r="H564" s="13">
        <v>0</v>
      </c>
      <c r="I564" s="13">
        <v>0</v>
      </c>
      <c r="J564" s="13">
        <v>0</v>
      </c>
      <c r="K564" s="15">
        <f t="shared" si="35"/>
        <v>183185</v>
      </c>
      <c r="L564" s="15">
        <f t="shared" si="36"/>
        <v>187917</v>
      </c>
      <c r="M564" s="15">
        <f t="shared" si="37"/>
        <v>371102</v>
      </c>
      <c r="O564" s="13"/>
      <c r="P564" s="13"/>
    </row>
    <row r="565" spans="1:16" ht="13.15" customHeight="1" x14ac:dyDescent="0.2">
      <c r="A565" s="11" t="str">
        <f t="shared" si="34"/>
        <v>BROOME2017</v>
      </c>
      <c r="B565" s="3" t="s">
        <v>18</v>
      </c>
      <c r="C565" s="12">
        <v>2017</v>
      </c>
      <c r="D565" s="12">
        <v>23</v>
      </c>
      <c r="E565" s="13">
        <v>192630</v>
      </c>
      <c r="F565" s="13">
        <v>195722</v>
      </c>
      <c r="G565" s="13">
        <v>388352</v>
      </c>
      <c r="H565" s="13">
        <v>0</v>
      </c>
      <c r="I565" s="13">
        <v>0</v>
      </c>
      <c r="J565" s="13">
        <v>0</v>
      </c>
      <c r="K565" s="15">
        <f t="shared" si="35"/>
        <v>192630</v>
      </c>
      <c r="L565" s="15">
        <f t="shared" si="36"/>
        <v>195722</v>
      </c>
      <c r="M565" s="15">
        <f t="shared" si="37"/>
        <v>388352</v>
      </c>
      <c r="O565" s="13"/>
      <c r="P565" s="13"/>
    </row>
    <row r="566" spans="1:16" ht="13.15" customHeight="1" x14ac:dyDescent="0.2">
      <c r="A566" s="11" t="str">
        <f t="shared" si="34"/>
        <v>BROOME2018</v>
      </c>
      <c r="B566" s="90" t="s">
        <v>18</v>
      </c>
      <c r="C566" s="85">
        <v>2018</v>
      </c>
      <c r="D566" s="86">
        <v>23</v>
      </c>
      <c r="E566" s="15">
        <v>205732</v>
      </c>
      <c r="F566" s="15">
        <v>210160</v>
      </c>
      <c r="G566" s="15">
        <v>415892</v>
      </c>
      <c r="H566" s="15">
        <v>0</v>
      </c>
      <c r="I566" s="15">
        <v>0</v>
      </c>
      <c r="J566" s="15">
        <v>0</v>
      </c>
      <c r="K566" s="15">
        <f t="shared" si="35"/>
        <v>205732</v>
      </c>
      <c r="L566" s="15">
        <f t="shared" si="36"/>
        <v>210160</v>
      </c>
      <c r="M566" s="15">
        <f t="shared" si="37"/>
        <v>415892</v>
      </c>
      <c r="O566" s="13"/>
      <c r="P566" s="13"/>
    </row>
    <row r="567" spans="1:16" ht="13.15" customHeight="1" x14ac:dyDescent="0.2">
      <c r="A567" s="11" t="str">
        <f t="shared" si="34"/>
        <v>BROOME2019</v>
      </c>
      <c r="B567" s="88" t="s">
        <v>18</v>
      </c>
      <c r="C567" s="16">
        <v>2019</v>
      </c>
      <c r="D567" s="86">
        <v>23</v>
      </c>
      <c r="E567" s="89">
        <v>199742</v>
      </c>
      <c r="F567" s="89">
        <v>204058</v>
      </c>
      <c r="G567" s="89">
        <v>403800</v>
      </c>
      <c r="H567" s="89">
        <v>0</v>
      </c>
      <c r="I567" s="89">
        <v>0</v>
      </c>
      <c r="J567" s="89">
        <v>0</v>
      </c>
      <c r="K567" s="15">
        <f t="shared" si="35"/>
        <v>199742</v>
      </c>
      <c r="L567" s="15">
        <f t="shared" si="36"/>
        <v>204058</v>
      </c>
      <c r="M567" s="15">
        <f t="shared" si="37"/>
        <v>403800</v>
      </c>
      <c r="O567" s="13"/>
      <c r="P567" s="13"/>
    </row>
    <row r="568" spans="1:16" ht="13.15" customHeight="1" x14ac:dyDescent="0.2">
      <c r="A568" s="11" t="str">
        <f t="shared" si="34"/>
        <v>BROOME2020</v>
      </c>
      <c r="B568" s="92" t="s">
        <v>18</v>
      </c>
      <c r="C568" s="85">
        <v>2020</v>
      </c>
      <c r="D568" s="86">
        <v>19</v>
      </c>
      <c r="E568" s="15">
        <v>119885</v>
      </c>
      <c r="F568" s="15">
        <v>121602</v>
      </c>
      <c r="G568" s="15">
        <v>241487</v>
      </c>
      <c r="H568" s="87">
        <v>0</v>
      </c>
      <c r="I568" s="87">
        <v>0</v>
      </c>
      <c r="J568" s="15">
        <v>0</v>
      </c>
      <c r="K568" s="15">
        <f t="shared" si="35"/>
        <v>119885</v>
      </c>
      <c r="L568" s="15">
        <f t="shared" si="36"/>
        <v>121602</v>
      </c>
      <c r="M568" s="15">
        <f t="shared" si="37"/>
        <v>241487</v>
      </c>
      <c r="O568" s="13"/>
      <c r="P568" s="13"/>
    </row>
    <row r="569" spans="1:16" ht="13.15" customHeight="1" x14ac:dyDescent="0.2">
      <c r="A569" s="11" t="str">
        <f t="shared" si="34"/>
        <v>BROOME2021</v>
      </c>
      <c r="B569" s="90" t="s">
        <v>18</v>
      </c>
      <c r="C569" s="12">
        <v>2021</v>
      </c>
      <c r="D569" s="86">
        <v>18</v>
      </c>
      <c r="E569" s="91">
        <v>204469</v>
      </c>
      <c r="F569" s="91">
        <v>208391</v>
      </c>
      <c r="G569" s="91">
        <v>412860</v>
      </c>
      <c r="H569" s="91">
        <v>0</v>
      </c>
      <c r="I569" s="91">
        <v>0</v>
      </c>
      <c r="J569" s="91">
        <v>0</v>
      </c>
      <c r="K569" s="15">
        <f t="shared" si="35"/>
        <v>204469</v>
      </c>
      <c r="L569" s="15">
        <f t="shared" si="36"/>
        <v>208391</v>
      </c>
      <c r="M569" s="15">
        <f t="shared" si="37"/>
        <v>412860</v>
      </c>
      <c r="O569" s="13"/>
      <c r="P569" s="13"/>
    </row>
    <row r="570" spans="1:16" ht="13.15" customHeight="1" x14ac:dyDescent="0.2">
      <c r="A570" s="11" t="str">
        <f t="shared" si="34"/>
        <v>BROOME2022</v>
      </c>
      <c r="B570" s="3" t="s">
        <v>18</v>
      </c>
      <c r="C570" s="12">
        <v>2022</v>
      </c>
      <c r="D570" s="12">
        <v>22</v>
      </c>
      <c r="E570" s="13">
        <v>215299</v>
      </c>
      <c r="F570" s="13">
        <v>220730</v>
      </c>
      <c r="G570" s="13">
        <v>436029</v>
      </c>
      <c r="H570" s="13">
        <v>0</v>
      </c>
      <c r="I570" s="13">
        <v>0</v>
      </c>
      <c r="J570" s="13">
        <v>0</v>
      </c>
      <c r="K570" s="15">
        <f t="shared" si="35"/>
        <v>215299</v>
      </c>
      <c r="L570" s="15">
        <f t="shared" si="36"/>
        <v>220730</v>
      </c>
      <c r="M570" s="15">
        <f t="shared" si="37"/>
        <v>436029</v>
      </c>
      <c r="O570" s="13"/>
      <c r="P570" s="13"/>
    </row>
    <row r="571" spans="1:16" ht="13.15" customHeight="1" x14ac:dyDescent="0.2">
      <c r="A571" s="11" t="str">
        <f t="shared" si="34"/>
        <v>BROOME2023</v>
      </c>
      <c r="B571" s="90" t="s">
        <v>18</v>
      </c>
      <c r="C571" s="85">
        <v>2023</v>
      </c>
      <c r="D571" s="86">
        <v>22</v>
      </c>
      <c r="E571" s="15">
        <v>216806</v>
      </c>
      <c r="F571" s="15">
        <v>220482</v>
      </c>
      <c r="G571" s="15">
        <v>437288</v>
      </c>
      <c r="H571" s="15">
        <v>0</v>
      </c>
      <c r="I571" s="15">
        <v>0</v>
      </c>
      <c r="J571" s="15">
        <v>0</v>
      </c>
      <c r="K571" s="15">
        <f t="shared" si="35"/>
        <v>216806</v>
      </c>
      <c r="L571" s="15">
        <f t="shared" si="36"/>
        <v>220482</v>
      </c>
      <c r="M571" s="15">
        <f t="shared" si="37"/>
        <v>437288</v>
      </c>
      <c r="O571" s="13"/>
      <c r="P571" s="13"/>
    </row>
    <row r="572" spans="1:16" ht="13.15" customHeight="1" x14ac:dyDescent="0.2">
      <c r="A572" s="11" t="str">
        <f t="shared" si="34"/>
        <v>BROOME2024</v>
      </c>
      <c r="B572" s="3" t="s">
        <v>18</v>
      </c>
      <c r="C572" s="12">
        <v>2024</v>
      </c>
      <c r="D572" s="12">
        <v>22</v>
      </c>
      <c r="E572" s="13">
        <v>217631</v>
      </c>
      <c r="F572" s="13">
        <v>221578</v>
      </c>
      <c r="G572" s="13">
        <v>439209</v>
      </c>
      <c r="H572" s="13">
        <v>3352</v>
      </c>
      <c r="I572" s="13">
        <v>3657</v>
      </c>
      <c r="J572" s="13">
        <v>7009</v>
      </c>
      <c r="K572" s="15">
        <f t="shared" si="35"/>
        <v>220983</v>
      </c>
      <c r="L572" s="15">
        <f t="shared" si="36"/>
        <v>225235</v>
      </c>
      <c r="M572" s="15">
        <f t="shared" si="37"/>
        <v>446218</v>
      </c>
      <c r="O572" s="13"/>
      <c r="P572" s="13"/>
    </row>
    <row r="573" spans="1:16" ht="13.15" customHeight="1" x14ac:dyDescent="0.2">
      <c r="A573" s="11" t="str">
        <f t="shared" si="34"/>
        <v>BROOME2025</v>
      </c>
      <c r="B573" s="3" t="s">
        <v>18</v>
      </c>
      <c r="C573" s="12">
        <v>2025</v>
      </c>
      <c r="D573" s="12">
        <v>22</v>
      </c>
      <c r="E573" s="13">
        <v>226217</v>
      </c>
      <c r="F573" s="13">
        <v>229044</v>
      </c>
      <c r="G573" s="13">
        <v>455261</v>
      </c>
      <c r="H573" s="13">
        <v>3144</v>
      </c>
      <c r="I573" s="13">
        <v>3364</v>
      </c>
      <c r="J573" s="13">
        <v>6508</v>
      </c>
      <c r="K573" s="15">
        <f t="shared" si="35"/>
        <v>229361</v>
      </c>
      <c r="L573" s="15">
        <f t="shared" si="36"/>
        <v>232408</v>
      </c>
      <c r="M573" s="15">
        <f t="shared" si="37"/>
        <v>461769</v>
      </c>
      <c r="O573" s="13"/>
      <c r="P573" s="13"/>
    </row>
    <row r="574" spans="1:16" ht="13.15" customHeight="1" x14ac:dyDescent="0.2">
      <c r="A574" s="11" t="str">
        <f t="shared" si="34"/>
        <v>BUNDABERG1985</v>
      </c>
      <c r="B574" s="92" t="s">
        <v>17</v>
      </c>
      <c r="C574" s="85">
        <v>1985</v>
      </c>
      <c r="D574" s="86">
        <v>25</v>
      </c>
      <c r="E574" s="15">
        <v>45304</v>
      </c>
      <c r="F574" s="15">
        <v>45213</v>
      </c>
      <c r="G574" s="15">
        <v>90517</v>
      </c>
      <c r="H574" s="15">
        <v>0</v>
      </c>
      <c r="I574" s="15">
        <v>0</v>
      </c>
      <c r="J574" s="15">
        <v>0</v>
      </c>
      <c r="K574" s="15">
        <f t="shared" si="35"/>
        <v>45304</v>
      </c>
      <c r="L574" s="15">
        <f t="shared" si="36"/>
        <v>45213</v>
      </c>
      <c r="M574" s="15">
        <f t="shared" si="37"/>
        <v>90517</v>
      </c>
      <c r="O574" s="13"/>
      <c r="P574" s="13"/>
    </row>
    <row r="575" spans="1:16" ht="13.15" customHeight="1" x14ac:dyDescent="0.2">
      <c r="A575" s="11" t="str">
        <f t="shared" si="34"/>
        <v>BUNDABERG1986</v>
      </c>
      <c r="B575" s="3" t="s">
        <v>17</v>
      </c>
      <c r="C575" s="12">
        <v>1986</v>
      </c>
      <c r="D575" s="12">
        <v>26</v>
      </c>
      <c r="E575" s="13">
        <v>45220</v>
      </c>
      <c r="F575" s="13">
        <v>45830</v>
      </c>
      <c r="G575" s="13">
        <v>91050</v>
      </c>
      <c r="H575" s="13">
        <v>0</v>
      </c>
      <c r="I575" s="13">
        <v>0</v>
      </c>
      <c r="J575" s="13">
        <v>0</v>
      </c>
      <c r="K575" s="15">
        <f t="shared" si="35"/>
        <v>45220</v>
      </c>
      <c r="L575" s="15">
        <f t="shared" si="36"/>
        <v>45830</v>
      </c>
      <c r="M575" s="15">
        <f t="shared" si="37"/>
        <v>91050</v>
      </c>
      <c r="O575" s="13"/>
      <c r="P575" s="13"/>
    </row>
    <row r="576" spans="1:16" ht="13.15" customHeight="1" x14ac:dyDescent="0.2">
      <c r="A576" s="11" t="str">
        <f t="shared" si="34"/>
        <v>BUNDABERG1987</v>
      </c>
      <c r="B576" s="90" t="s">
        <v>17</v>
      </c>
      <c r="C576" s="12">
        <v>1987</v>
      </c>
      <c r="D576" s="86">
        <v>43</v>
      </c>
      <c r="E576" s="91">
        <v>26597</v>
      </c>
      <c r="F576" s="91">
        <v>26166</v>
      </c>
      <c r="G576" s="91">
        <v>52763</v>
      </c>
      <c r="H576" s="91">
        <v>0</v>
      </c>
      <c r="I576" s="91">
        <v>0</v>
      </c>
      <c r="J576" s="91">
        <v>0</v>
      </c>
      <c r="K576" s="15">
        <f t="shared" si="35"/>
        <v>26597</v>
      </c>
      <c r="L576" s="15">
        <f t="shared" si="36"/>
        <v>26166</v>
      </c>
      <c r="M576" s="15">
        <f t="shared" si="37"/>
        <v>52763</v>
      </c>
      <c r="O576" s="13"/>
      <c r="P576" s="13"/>
    </row>
    <row r="577" spans="1:16" ht="13.15" customHeight="1" x14ac:dyDescent="0.2">
      <c r="A577" s="11" t="str">
        <f t="shared" si="34"/>
        <v>BUNDABERG1988</v>
      </c>
      <c r="B577" s="92" t="s">
        <v>17</v>
      </c>
      <c r="C577" s="85">
        <v>1988</v>
      </c>
      <c r="D577" s="86" t="s">
        <v>174</v>
      </c>
      <c r="E577" s="15">
        <v>17616</v>
      </c>
      <c r="F577" s="15">
        <v>16937</v>
      </c>
      <c r="G577" s="15">
        <v>34553</v>
      </c>
      <c r="H577" s="87">
        <v>0</v>
      </c>
      <c r="I577" s="87">
        <v>0</v>
      </c>
      <c r="J577" s="15">
        <v>0</v>
      </c>
      <c r="K577" s="15">
        <f t="shared" si="35"/>
        <v>17616</v>
      </c>
      <c r="L577" s="15">
        <f t="shared" si="36"/>
        <v>16937</v>
      </c>
      <c r="M577" s="15">
        <f t="shared" si="37"/>
        <v>34553</v>
      </c>
      <c r="O577" s="13"/>
      <c r="P577" s="13"/>
    </row>
    <row r="578" spans="1:16" ht="13.15" customHeight="1" x14ac:dyDescent="0.2">
      <c r="A578" s="11" t="str">
        <f t="shared" si="34"/>
        <v>BUNDABERG1989</v>
      </c>
      <c r="B578" s="3" t="s">
        <v>17</v>
      </c>
      <c r="C578" s="12">
        <v>1989</v>
      </c>
      <c r="D578" s="12" t="s">
        <v>174</v>
      </c>
      <c r="E578" s="13">
        <v>21418</v>
      </c>
      <c r="F578" s="13">
        <v>21725</v>
      </c>
      <c r="G578" s="13">
        <v>43143</v>
      </c>
      <c r="H578" s="13">
        <v>0</v>
      </c>
      <c r="I578" s="13">
        <v>0</v>
      </c>
      <c r="J578" s="13">
        <v>0</v>
      </c>
      <c r="K578" s="15">
        <f t="shared" si="35"/>
        <v>21418</v>
      </c>
      <c r="L578" s="15">
        <f t="shared" si="36"/>
        <v>21725</v>
      </c>
      <c r="M578" s="15">
        <f t="shared" si="37"/>
        <v>43143</v>
      </c>
      <c r="O578" s="13"/>
      <c r="P578" s="13"/>
    </row>
    <row r="579" spans="1:16" ht="13.15" customHeight="1" x14ac:dyDescent="0.2">
      <c r="A579" s="11" t="str">
        <f t="shared" si="34"/>
        <v>BUNDABERG1990</v>
      </c>
      <c r="B579" s="3" t="s">
        <v>17</v>
      </c>
      <c r="C579" s="12">
        <v>1990</v>
      </c>
      <c r="D579" s="12" t="s">
        <v>174</v>
      </c>
      <c r="E579" s="13">
        <v>21553</v>
      </c>
      <c r="F579" s="13">
        <v>21956</v>
      </c>
      <c r="G579" s="13">
        <v>43509</v>
      </c>
      <c r="H579" s="13">
        <v>0</v>
      </c>
      <c r="I579" s="13">
        <v>0</v>
      </c>
      <c r="J579" s="13">
        <v>0</v>
      </c>
      <c r="K579" s="15">
        <f t="shared" si="35"/>
        <v>21553</v>
      </c>
      <c r="L579" s="15">
        <f t="shared" si="36"/>
        <v>21956</v>
      </c>
      <c r="M579" s="15">
        <f t="shared" si="37"/>
        <v>43509</v>
      </c>
      <c r="O579" s="13"/>
      <c r="P579" s="13"/>
    </row>
    <row r="580" spans="1:16" ht="13.15" customHeight="1" x14ac:dyDescent="0.2">
      <c r="A580" s="11" t="str">
        <f t="shared" si="34"/>
        <v>BUNDABERG1991</v>
      </c>
      <c r="B580" s="3" t="s">
        <v>17</v>
      </c>
      <c r="C580" s="12">
        <v>1991</v>
      </c>
      <c r="D580" s="12" t="s">
        <v>174</v>
      </c>
      <c r="E580" s="13">
        <v>23957</v>
      </c>
      <c r="F580" s="13">
        <v>24424</v>
      </c>
      <c r="G580" s="13">
        <v>48381</v>
      </c>
      <c r="H580" s="13">
        <v>0</v>
      </c>
      <c r="I580" s="13">
        <v>0</v>
      </c>
      <c r="J580" s="13">
        <v>0</v>
      </c>
      <c r="K580" s="15">
        <f t="shared" si="35"/>
        <v>23957</v>
      </c>
      <c r="L580" s="15">
        <f t="shared" si="36"/>
        <v>24424</v>
      </c>
      <c r="M580" s="15">
        <f t="shared" si="37"/>
        <v>48381</v>
      </c>
      <c r="O580" s="13"/>
      <c r="P580" s="13"/>
    </row>
    <row r="581" spans="1:16" ht="13.15" customHeight="1" x14ac:dyDescent="0.2">
      <c r="A581" s="11" t="str">
        <f t="shared" si="34"/>
        <v>BUNDABERG1992</v>
      </c>
      <c r="B581" s="92" t="s">
        <v>17</v>
      </c>
      <c r="C581" s="85">
        <v>1992</v>
      </c>
      <c r="D581" s="86">
        <v>40</v>
      </c>
      <c r="E581" s="15">
        <v>27146</v>
      </c>
      <c r="F581" s="15">
        <v>27863</v>
      </c>
      <c r="G581" s="15">
        <v>55009</v>
      </c>
      <c r="H581" s="87">
        <v>0</v>
      </c>
      <c r="I581" s="87">
        <v>0</v>
      </c>
      <c r="J581" s="15">
        <v>0</v>
      </c>
      <c r="K581" s="15">
        <f t="shared" si="35"/>
        <v>27146</v>
      </c>
      <c r="L581" s="15">
        <f t="shared" si="36"/>
        <v>27863</v>
      </c>
      <c r="M581" s="15">
        <f t="shared" si="37"/>
        <v>55009</v>
      </c>
      <c r="O581" s="13"/>
      <c r="P581" s="13"/>
    </row>
    <row r="582" spans="1:16" ht="13.15" customHeight="1" x14ac:dyDescent="0.2">
      <c r="A582" s="11" t="str">
        <f t="shared" si="34"/>
        <v>BUNDABERG1993</v>
      </c>
      <c r="B582" s="3" t="s">
        <v>17</v>
      </c>
      <c r="C582" s="12">
        <v>1993</v>
      </c>
      <c r="D582" s="12">
        <v>43</v>
      </c>
      <c r="E582" s="13">
        <v>28323</v>
      </c>
      <c r="F582" s="13">
        <v>28539</v>
      </c>
      <c r="G582" s="13">
        <v>56862</v>
      </c>
      <c r="H582" s="13">
        <v>0</v>
      </c>
      <c r="I582" s="13">
        <v>0</v>
      </c>
      <c r="J582" s="13">
        <v>0</v>
      </c>
      <c r="K582" s="15">
        <f t="shared" si="35"/>
        <v>28323</v>
      </c>
      <c r="L582" s="15">
        <f t="shared" si="36"/>
        <v>28539</v>
      </c>
      <c r="M582" s="15">
        <f t="shared" si="37"/>
        <v>56862</v>
      </c>
      <c r="O582" s="13"/>
      <c r="P582" s="13"/>
    </row>
    <row r="583" spans="1:16" ht="13.15" customHeight="1" x14ac:dyDescent="0.2">
      <c r="A583" s="11" t="str">
        <f t="shared" si="34"/>
        <v>BUNDABERG1994</v>
      </c>
      <c r="B583" s="90" t="s">
        <v>17</v>
      </c>
      <c r="C583" s="85">
        <v>1994</v>
      </c>
      <c r="D583" s="86">
        <v>36</v>
      </c>
      <c r="E583" s="15">
        <v>40959</v>
      </c>
      <c r="F583" s="15">
        <v>41776</v>
      </c>
      <c r="G583" s="15">
        <v>82735</v>
      </c>
      <c r="H583" s="15">
        <v>0</v>
      </c>
      <c r="I583" s="15">
        <v>0</v>
      </c>
      <c r="J583" s="15">
        <v>0</v>
      </c>
      <c r="K583" s="15">
        <f t="shared" si="35"/>
        <v>40959</v>
      </c>
      <c r="L583" s="15">
        <f t="shared" si="36"/>
        <v>41776</v>
      </c>
      <c r="M583" s="15">
        <f t="shared" si="37"/>
        <v>82735</v>
      </c>
      <c r="O583" s="13"/>
      <c r="P583" s="13"/>
    </row>
    <row r="584" spans="1:16" ht="13.15" customHeight="1" x14ac:dyDescent="0.2">
      <c r="A584" s="11" t="str">
        <f t="shared" si="34"/>
        <v>BUNDABERG1995</v>
      </c>
      <c r="B584" s="3" t="s">
        <v>17</v>
      </c>
      <c r="C584" s="12">
        <v>1995</v>
      </c>
      <c r="D584" s="12">
        <v>40</v>
      </c>
      <c r="E584" s="13">
        <v>36454</v>
      </c>
      <c r="F584" s="13">
        <v>36777</v>
      </c>
      <c r="G584" s="13">
        <v>73231</v>
      </c>
      <c r="H584" s="13">
        <v>0</v>
      </c>
      <c r="I584" s="13">
        <v>0</v>
      </c>
      <c r="J584" s="13">
        <v>0</v>
      </c>
      <c r="K584" s="15">
        <f t="shared" si="35"/>
        <v>36454</v>
      </c>
      <c r="L584" s="15">
        <f t="shared" si="36"/>
        <v>36777</v>
      </c>
      <c r="M584" s="15">
        <f t="shared" si="37"/>
        <v>73231</v>
      </c>
      <c r="O584" s="13"/>
      <c r="P584" s="13"/>
    </row>
    <row r="585" spans="1:16" ht="13.15" customHeight="1" x14ac:dyDescent="0.2">
      <c r="A585" s="11" t="str">
        <f t="shared" si="34"/>
        <v>BUNDABERG1996</v>
      </c>
      <c r="B585" s="90" t="s">
        <v>17</v>
      </c>
      <c r="C585" s="85">
        <v>1996</v>
      </c>
      <c r="D585" s="86">
        <v>42</v>
      </c>
      <c r="E585" s="15">
        <v>34752</v>
      </c>
      <c r="F585" s="15">
        <v>35339</v>
      </c>
      <c r="G585" s="15">
        <v>70091</v>
      </c>
      <c r="H585" s="15">
        <v>0</v>
      </c>
      <c r="I585" s="15">
        <v>0</v>
      </c>
      <c r="J585" s="15">
        <v>0</v>
      </c>
      <c r="K585" s="15">
        <f t="shared" si="35"/>
        <v>34752</v>
      </c>
      <c r="L585" s="15">
        <f t="shared" si="36"/>
        <v>35339</v>
      </c>
      <c r="M585" s="15">
        <f t="shared" si="37"/>
        <v>70091</v>
      </c>
      <c r="O585" s="13"/>
      <c r="P585" s="13"/>
    </row>
    <row r="586" spans="1:16" ht="13.15" customHeight="1" x14ac:dyDescent="0.2">
      <c r="A586" s="11" t="str">
        <f t="shared" si="34"/>
        <v>BUNDABERG1997</v>
      </c>
      <c r="B586" s="3" t="s">
        <v>17</v>
      </c>
      <c r="C586" s="12">
        <v>1997</v>
      </c>
      <c r="D586" s="12">
        <v>42</v>
      </c>
      <c r="E586" s="13">
        <v>33710</v>
      </c>
      <c r="F586" s="13">
        <v>34101</v>
      </c>
      <c r="G586" s="13">
        <v>67811</v>
      </c>
      <c r="H586" s="13">
        <v>0</v>
      </c>
      <c r="I586" s="13">
        <v>0</v>
      </c>
      <c r="J586" s="13">
        <v>0</v>
      </c>
      <c r="K586" s="15">
        <f t="shared" si="35"/>
        <v>33710</v>
      </c>
      <c r="L586" s="15">
        <f t="shared" si="36"/>
        <v>34101</v>
      </c>
      <c r="M586" s="15">
        <f t="shared" si="37"/>
        <v>67811</v>
      </c>
      <c r="O586" s="13"/>
      <c r="P586" s="13"/>
    </row>
    <row r="587" spans="1:16" ht="13.15" customHeight="1" x14ac:dyDescent="0.2">
      <c r="A587" s="11" t="str">
        <f t="shared" si="34"/>
        <v>BUNDABERG1998</v>
      </c>
      <c r="B587" s="3" t="s">
        <v>17</v>
      </c>
      <c r="C587" s="12">
        <v>1998</v>
      </c>
      <c r="D587" s="12">
        <v>41</v>
      </c>
      <c r="E587" s="13">
        <v>34459</v>
      </c>
      <c r="F587" s="13">
        <v>34544</v>
      </c>
      <c r="G587" s="13">
        <v>69003</v>
      </c>
      <c r="H587" s="13">
        <v>0</v>
      </c>
      <c r="I587" s="13">
        <v>0</v>
      </c>
      <c r="J587" s="13">
        <v>0</v>
      </c>
      <c r="K587" s="15">
        <f t="shared" si="35"/>
        <v>34459</v>
      </c>
      <c r="L587" s="15">
        <f t="shared" si="36"/>
        <v>34544</v>
      </c>
      <c r="M587" s="15">
        <f t="shared" si="37"/>
        <v>69003</v>
      </c>
      <c r="O587" s="13"/>
      <c r="P587" s="13"/>
    </row>
    <row r="588" spans="1:16" ht="13.15" customHeight="1" x14ac:dyDescent="0.2">
      <c r="A588" s="11" t="str">
        <f t="shared" si="34"/>
        <v>BUNDABERG1999</v>
      </c>
      <c r="B588" s="92" t="s">
        <v>17</v>
      </c>
      <c r="C588" s="85">
        <v>1999</v>
      </c>
      <c r="D588" s="86">
        <v>41</v>
      </c>
      <c r="E588" s="15">
        <v>36915</v>
      </c>
      <c r="F588" s="15">
        <v>37502</v>
      </c>
      <c r="G588" s="15">
        <v>74417</v>
      </c>
      <c r="H588" s="15">
        <v>0</v>
      </c>
      <c r="I588" s="15">
        <v>0</v>
      </c>
      <c r="J588" s="15">
        <v>0</v>
      </c>
      <c r="K588" s="15">
        <f t="shared" si="35"/>
        <v>36915</v>
      </c>
      <c r="L588" s="15">
        <f t="shared" si="36"/>
        <v>37502</v>
      </c>
      <c r="M588" s="15">
        <f t="shared" si="37"/>
        <v>74417</v>
      </c>
      <c r="O588" s="13"/>
      <c r="P588" s="13"/>
    </row>
    <row r="589" spans="1:16" ht="13.15" customHeight="1" x14ac:dyDescent="0.2">
      <c r="A589" s="11" t="str">
        <f t="shared" si="34"/>
        <v>BUNDABERG2000</v>
      </c>
      <c r="B589" s="3" t="s">
        <v>17</v>
      </c>
      <c r="C589" s="12">
        <v>2000</v>
      </c>
      <c r="D589" s="12">
        <v>43</v>
      </c>
      <c r="E589" s="13">
        <v>36866</v>
      </c>
      <c r="F589" s="13">
        <v>37126</v>
      </c>
      <c r="G589" s="13">
        <v>73992</v>
      </c>
      <c r="H589" s="13">
        <v>0</v>
      </c>
      <c r="I589" s="13">
        <v>0</v>
      </c>
      <c r="J589" s="13">
        <v>0</v>
      </c>
      <c r="K589" s="15">
        <f t="shared" si="35"/>
        <v>36866</v>
      </c>
      <c r="L589" s="15">
        <f t="shared" si="36"/>
        <v>37126</v>
      </c>
      <c r="M589" s="15">
        <f t="shared" si="37"/>
        <v>73992</v>
      </c>
      <c r="O589" s="13"/>
      <c r="P589" s="13"/>
    </row>
    <row r="590" spans="1:16" ht="13.15" customHeight="1" x14ac:dyDescent="0.2">
      <c r="A590" s="11" t="str">
        <f t="shared" si="34"/>
        <v>BUNDABERG2001</v>
      </c>
      <c r="B590" s="3" t="s">
        <v>17</v>
      </c>
      <c r="C590" s="12">
        <v>2001</v>
      </c>
      <c r="D590" s="12">
        <v>42</v>
      </c>
      <c r="E590" s="13">
        <v>30505</v>
      </c>
      <c r="F590" s="13">
        <v>30680</v>
      </c>
      <c r="G590" s="13">
        <v>61185</v>
      </c>
      <c r="H590" s="13">
        <v>0</v>
      </c>
      <c r="I590" s="13">
        <v>0</v>
      </c>
      <c r="J590" s="13">
        <v>0</v>
      </c>
      <c r="K590" s="15">
        <f t="shared" si="35"/>
        <v>30505</v>
      </c>
      <c r="L590" s="15">
        <f t="shared" si="36"/>
        <v>30680</v>
      </c>
      <c r="M590" s="15">
        <f t="shared" si="37"/>
        <v>61185</v>
      </c>
      <c r="O590" s="13"/>
      <c r="P590" s="13"/>
    </row>
    <row r="591" spans="1:16" ht="13.15" customHeight="1" x14ac:dyDescent="0.2">
      <c r="A591" s="11" t="str">
        <f t="shared" si="34"/>
        <v>BUNDABERG2002</v>
      </c>
      <c r="B591" s="3" t="s">
        <v>17</v>
      </c>
      <c r="C591" s="12">
        <v>2002</v>
      </c>
      <c r="D591" s="12">
        <v>44</v>
      </c>
      <c r="E591" s="13">
        <v>26559</v>
      </c>
      <c r="F591" s="13">
        <v>26837</v>
      </c>
      <c r="G591" s="13">
        <v>53396</v>
      </c>
      <c r="H591" s="13">
        <v>0</v>
      </c>
      <c r="I591" s="13">
        <v>0</v>
      </c>
      <c r="J591" s="13">
        <v>0</v>
      </c>
      <c r="K591" s="15">
        <f t="shared" si="35"/>
        <v>26559</v>
      </c>
      <c r="L591" s="15">
        <f t="shared" si="36"/>
        <v>26837</v>
      </c>
      <c r="M591" s="15">
        <f t="shared" si="37"/>
        <v>53396</v>
      </c>
      <c r="O591" s="13"/>
      <c r="P591" s="13"/>
    </row>
    <row r="592" spans="1:16" ht="13.15" customHeight="1" x14ac:dyDescent="0.2">
      <c r="A592" s="11" t="str">
        <f t="shared" si="34"/>
        <v>BUNDABERG2003</v>
      </c>
      <c r="B592" s="92" t="s">
        <v>17</v>
      </c>
      <c r="C592" s="85">
        <v>2003</v>
      </c>
      <c r="D592" s="86">
        <v>44</v>
      </c>
      <c r="E592" s="15">
        <v>30118</v>
      </c>
      <c r="F592" s="15">
        <v>30558</v>
      </c>
      <c r="G592" s="15">
        <v>60676</v>
      </c>
      <c r="H592" s="87">
        <v>0</v>
      </c>
      <c r="I592" s="87">
        <v>0</v>
      </c>
      <c r="J592" s="15">
        <v>0</v>
      </c>
      <c r="K592" s="15">
        <f t="shared" si="35"/>
        <v>30118</v>
      </c>
      <c r="L592" s="15">
        <f t="shared" si="36"/>
        <v>30558</v>
      </c>
      <c r="M592" s="15">
        <f t="shared" si="37"/>
        <v>60676</v>
      </c>
      <c r="O592" s="13"/>
      <c r="P592" s="13"/>
    </row>
    <row r="593" spans="1:16" ht="13.15" customHeight="1" x14ac:dyDescent="0.2">
      <c r="A593" s="11" t="str">
        <f t="shared" si="34"/>
        <v>BUNDABERG2004</v>
      </c>
      <c r="B593" s="90" t="s">
        <v>17</v>
      </c>
      <c r="C593" s="12">
        <v>2004</v>
      </c>
      <c r="D593" s="86">
        <v>41</v>
      </c>
      <c r="E593" s="91">
        <v>38323</v>
      </c>
      <c r="F593" s="91">
        <v>38339</v>
      </c>
      <c r="G593" s="91">
        <v>76662</v>
      </c>
      <c r="H593" s="91">
        <v>0</v>
      </c>
      <c r="I593" s="91">
        <v>0</v>
      </c>
      <c r="J593" s="91">
        <v>0</v>
      </c>
      <c r="K593" s="15">
        <f t="shared" si="35"/>
        <v>38323</v>
      </c>
      <c r="L593" s="15">
        <f t="shared" si="36"/>
        <v>38339</v>
      </c>
      <c r="M593" s="15">
        <f t="shared" si="37"/>
        <v>76662</v>
      </c>
      <c r="O593" s="13"/>
      <c r="P593" s="13"/>
    </row>
    <row r="594" spans="1:16" ht="13.15" customHeight="1" x14ac:dyDescent="0.2">
      <c r="A594" s="11" t="str">
        <f t="shared" si="34"/>
        <v>BUNDABERG2005</v>
      </c>
      <c r="B594" s="90" t="s">
        <v>17</v>
      </c>
      <c r="C594" s="85">
        <v>2005</v>
      </c>
      <c r="D594" s="86">
        <v>39</v>
      </c>
      <c r="E594" s="15">
        <v>46605</v>
      </c>
      <c r="F594" s="15">
        <v>47838</v>
      </c>
      <c r="G594" s="15">
        <v>94443</v>
      </c>
      <c r="H594" s="15">
        <v>0</v>
      </c>
      <c r="I594" s="15">
        <v>0</v>
      </c>
      <c r="J594" s="15">
        <v>0</v>
      </c>
      <c r="K594" s="15">
        <f t="shared" si="35"/>
        <v>46605</v>
      </c>
      <c r="L594" s="15">
        <f t="shared" si="36"/>
        <v>47838</v>
      </c>
      <c r="M594" s="15">
        <f t="shared" si="37"/>
        <v>94443</v>
      </c>
      <c r="O594" s="13"/>
      <c r="P594" s="13"/>
    </row>
    <row r="595" spans="1:16" ht="13.15" customHeight="1" x14ac:dyDescent="0.2">
      <c r="A595" s="11" t="str">
        <f t="shared" si="34"/>
        <v>BUNDABERG2006</v>
      </c>
      <c r="B595" s="90" t="s">
        <v>17</v>
      </c>
      <c r="C595" s="85">
        <v>2006</v>
      </c>
      <c r="D595" s="86">
        <v>39</v>
      </c>
      <c r="E595" s="15">
        <v>50395</v>
      </c>
      <c r="F595" s="15">
        <v>51473</v>
      </c>
      <c r="G595" s="15">
        <v>101868</v>
      </c>
      <c r="H595" s="15">
        <v>0</v>
      </c>
      <c r="I595" s="15">
        <v>0</v>
      </c>
      <c r="J595" s="15">
        <v>0</v>
      </c>
      <c r="K595" s="15">
        <f t="shared" si="35"/>
        <v>50395</v>
      </c>
      <c r="L595" s="15">
        <f t="shared" si="36"/>
        <v>51473</v>
      </c>
      <c r="M595" s="15">
        <f t="shared" si="37"/>
        <v>101868</v>
      </c>
      <c r="O595" s="13"/>
      <c r="P595" s="13"/>
    </row>
    <row r="596" spans="1:16" ht="13.15" customHeight="1" x14ac:dyDescent="0.2">
      <c r="A596" s="11" t="str">
        <f t="shared" si="34"/>
        <v>BUNDABERG2007</v>
      </c>
      <c r="B596" s="3" t="s">
        <v>17</v>
      </c>
      <c r="C596" s="12">
        <v>2007</v>
      </c>
      <c r="D596" s="12">
        <v>39</v>
      </c>
      <c r="E596" s="13">
        <v>54597</v>
      </c>
      <c r="F596" s="13">
        <v>56253</v>
      </c>
      <c r="G596" s="13">
        <v>110850</v>
      </c>
      <c r="H596" s="13">
        <v>0</v>
      </c>
      <c r="I596" s="13">
        <v>0</v>
      </c>
      <c r="J596" s="13">
        <v>0</v>
      </c>
      <c r="K596" s="15">
        <f t="shared" si="35"/>
        <v>54597</v>
      </c>
      <c r="L596" s="15">
        <f t="shared" si="36"/>
        <v>56253</v>
      </c>
      <c r="M596" s="15">
        <f t="shared" si="37"/>
        <v>110850</v>
      </c>
      <c r="O596" s="13"/>
      <c r="P596" s="13"/>
    </row>
    <row r="597" spans="1:16" ht="13.15" customHeight="1" x14ac:dyDescent="0.2">
      <c r="A597" s="11" t="str">
        <f t="shared" si="34"/>
        <v>BUNDABERG2008</v>
      </c>
      <c r="B597" s="92" t="s">
        <v>17</v>
      </c>
      <c r="C597" s="85">
        <v>2008</v>
      </c>
      <c r="D597" s="86">
        <v>40</v>
      </c>
      <c r="E597" s="15">
        <v>57890</v>
      </c>
      <c r="F597" s="15">
        <v>58120</v>
      </c>
      <c r="G597" s="15">
        <v>116010</v>
      </c>
      <c r="H597" s="87">
        <v>0</v>
      </c>
      <c r="I597" s="87">
        <v>0</v>
      </c>
      <c r="J597" s="15">
        <v>0</v>
      </c>
      <c r="K597" s="15">
        <f t="shared" si="35"/>
        <v>57890</v>
      </c>
      <c r="L597" s="15">
        <f t="shared" si="36"/>
        <v>58120</v>
      </c>
      <c r="M597" s="15">
        <f t="shared" si="37"/>
        <v>116010</v>
      </c>
      <c r="O597" s="13"/>
      <c r="P597" s="13"/>
    </row>
    <row r="598" spans="1:16" ht="13.15" customHeight="1" x14ac:dyDescent="0.2">
      <c r="A598" s="11" t="str">
        <f t="shared" si="34"/>
        <v>BUNDABERG2009</v>
      </c>
      <c r="B598" s="3" t="s">
        <v>17</v>
      </c>
      <c r="C598" s="12">
        <v>2009</v>
      </c>
      <c r="D598" s="12">
        <v>41</v>
      </c>
      <c r="E598" s="13">
        <v>56653</v>
      </c>
      <c r="F598" s="13">
        <v>56975</v>
      </c>
      <c r="G598" s="13">
        <v>113628</v>
      </c>
      <c r="H598" s="13">
        <v>0</v>
      </c>
      <c r="I598" s="13">
        <v>0</v>
      </c>
      <c r="J598" s="13">
        <v>0</v>
      </c>
      <c r="K598" s="15">
        <f t="shared" si="35"/>
        <v>56653</v>
      </c>
      <c r="L598" s="15">
        <f t="shared" si="36"/>
        <v>56975</v>
      </c>
      <c r="M598" s="15">
        <f t="shared" si="37"/>
        <v>113628</v>
      </c>
      <c r="O598" s="13"/>
      <c r="P598" s="13"/>
    </row>
    <row r="599" spans="1:16" ht="13.15" customHeight="1" x14ac:dyDescent="0.2">
      <c r="A599" s="11" t="str">
        <f t="shared" si="34"/>
        <v>BUNDABERG2010</v>
      </c>
      <c r="B599" s="92" t="s">
        <v>17</v>
      </c>
      <c r="C599" s="85">
        <v>2010</v>
      </c>
      <c r="D599" s="86">
        <v>41</v>
      </c>
      <c r="E599" s="15">
        <v>62634</v>
      </c>
      <c r="F599" s="15">
        <v>63242</v>
      </c>
      <c r="G599" s="15">
        <v>125876</v>
      </c>
      <c r="H599" s="87">
        <v>0</v>
      </c>
      <c r="I599" s="87">
        <v>0</v>
      </c>
      <c r="J599" s="15">
        <v>0</v>
      </c>
      <c r="K599" s="15">
        <f t="shared" si="35"/>
        <v>62634</v>
      </c>
      <c r="L599" s="15">
        <f t="shared" si="36"/>
        <v>63242</v>
      </c>
      <c r="M599" s="15">
        <f t="shared" si="37"/>
        <v>125876</v>
      </c>
      <c r="O599" s="13"/>
      <c r="P599" s="13"/>
    </row>
    <row r="600" spans="1:16" ht="13.15" customHeight="1" x14ac:dyDescent="0.2">
      <c r="A600" s="11" t="str">
        <f t="shared" si="34"/>
        <v>BUNDABERG2011</v>
      </c>
      <c r="B600" s="3" t="s">
        <v>17</v>
      </c>
      <c r="C600" s="12">
        <v>2011</v>
      </c>
      <c r="D600" s="12">
        <v>41</v>
      </c>
      <c r="E600" s="13">
        <v>63646</v>
      </c>
      <c r="F600" s="13">
        <v>64675</v>
      </c>
      <c r="G600" s="13">
        <v>128321</v>
      </c>
      <c r="H600" s="13">
        <v>0</v>
      </c>
      <c r="I600" s="13">
        <v>0</v>
      </c>
      <c r="J600" s="13">
        <v>0</v>
      </c>
      <c r="K600" s="15">
        <f t="shared" si="35"/>
        <v>63646</v>
      </c>
      <c r="L600" s="15">
        <f t="shared" si="36"/>
        <v>64675</v>
      </c>
      <c r="M600" s="15">
        <f t="shared" si="37"/>
        <v>128321</v>
      </c>
      <c r="O600" s="13"/>
      <c r="P600" s="13"/>
    </row>
    <row r="601" spans="1:16" ht="13.15" customHeight="1" x14ac:dyDescent="0.2">
      <c r="A601" s="11" t="str">
        <f t="shared" si="34"/>
        <v>BUNDABERG2012</v>
      </c>
      <c r="B601" s="3" t="s">
        <v>17</v>
      </c>
      <c r="C601" s="12">
        <v>2012</v>
      </c>
      <c r="D601" s="12">
        <v>44</v>
      </c>
      <c r="E601" s="13">
        <v>61839</v>
      </c>
      <c r="F601" s="13">
        <v>62454</v>
      </c>
      <c r="G601" s="13">
        <v>124293</v>
      </c>
      <c r="H601" s="13">
        <v>0</v>
      </c>
      <c r="I601" s="13">
        <v>0</v>
      </c>
      <c r="J601" s="13">
        <v>0</v>
      </c>
      <c r="K601" s="15">
        <f t="shared" si="35"/>
        <v>61839</v>
      </c>
      <c r="L601" s="15">
        <f t="shared" si="36"/>
        <v>62454</v>
      </c>
      <c r="M601" s="15">
        <f t="shared" si="37"/>
        <v>124293</v>
      </c>
      <c r="O601" s="13"/>
      <c r="P601" s="13"/>
    </row>
    <row r="602" spans="1:16" ht="13.15" customHeight="1" x14ac:dyDescent="0.2">
      <c r="A602" s="11" t="str">
        <f t="shared" si="34"/>
        <v>BUNDABERG2013</v>
      </c>
      <c r="B602" s="3" t="s">
        <v>17</v>
      </c>
      <c r="C602" s="12">
        <v>2013</v>
      </c>
      <c r="D602" s="12">
        <v>41</v>
      </c>
      <c r="E602" s="13">
        <v>76308</v>
      </c>
      <c r="F602" s="13">
        <v>77094</v>
      </c>
      <c r="G602" s="13">
        <v>153402</v>
      </c>
      <c r="H602" s="13">
        <v>0</v>
      </c>
      <c r="I602" s="13">
        <v>0</v>
      </c>
      <c r="J602" s="13">
        <v>0</v>
      </c>
      <c r="K602" s="15">
        <f t="shared" si="35"/>
        <v>76308</v>
      </c>
      <c r="L602" s="15">
        <f t="shared" si="36"/>
        <v>77094</v>
      </c>
      <c r="M602" s="15">
        <f t="shared" si="37"/>
        <v>153402</v>
      </c>
      <c r="O602" s="13"/>
      <c r="P602" s="13"/>
    </row>
    <row r="603" spans="1:16" ht="13.15" customHeight="1" x14ac:dyDescent="0.2">
      <c r="A603" s="11" t="str">
        <f t="shared" si="34"/>
        <v>BUNDABERG2014</v>
      </c>
      <c r="B603" s="3" t="s">
        <v>17</v>
      </c>
      <c r="C603" s="12">
        <v>2014</v>
      </c>
      <c r="D603" s="12">
        <v>40</v>
      </c>
      <c r="E603" s="13">
        <v>78966</v>
      </c>
      <c r="F603" s="13">
        <v>79334</v>
      </c>
      <c r="G603" s="13">
        <v>158300</v>
      </c>
      <c r="H603" s="13">
        <v>0</v>
      </c>
      <c r="I603" s="13">
        <v>0</v>
      </c>
      <c r="J603" s="13">
        <v>0</v>
      </c>
      <c r="K603" s="15">
        <f t="shared" si="35"/>
        <v>78966</v>
      </c>
      <c r="L603" s="15">
        <f t="shared" si="36"/>
        <v>79334</v>
      </c>
      <c r="M603" s="15">
        <f t="shared" si="37"/>
        <v>158300</v>
      </c>
      <c r="O603" s="13"/>
      <c r="P603" s="13"/>
    </row>
    <row r="604" spans="1:16" ht="13.15" customHeight="1" x14ac:dyDescent="0.2">
      <c r="A604" s="11" t="str">
        <f t="shared" si="34"/>
        <v>BUNDABERG2015</v>
      </c>
      <c r="B604" s="3" t="s">
        <v>17</v>
      </c>
      <c r="C604" s="12">
        <v>2015</v>
      </c>
      <c r="D604" s="12">
        <v>39</v>
      </c>
      <c r="E604" s="13">
        <v>79056</v>
      </c>
      <c r="F604" s="13">
        <v>79582</v>
      </c>
      <c r="G604" s="13">
        <v>158638</v>
      </c>
      <c r="H604" s="13">
        <v>0</v>
      </c>
      <c r="I604" s="13">
        <v>0</v>
      </c>
      <c r="J604" s="13">
        <v>0</v>
      </c>
      <c r="K604" s="15">
        <f t="shared" si="35"/>
        <v>79056</v>
      </c>
      <c r="L604" s="15">
        <f t="shared" si="36"/>
        <v>79582</v>
      </c>
      <c r="M604" s="15">
        <f t="shared" si="37"/>
        <v>158638</v>
      </c>
      <c r="O604" s="13"/>
      <c r="P604" s="13"/>
    </row>
    <row r="605" spans="1:16" ht="13.15" customHeight="1" x14ac:dyDescent="0.2">
      <c r="A605" s="11" t="str">
        <f t="shared" si="34"/>
        <v>BUNDABERG2016</v>
      </c>
      <c r="B605" s="3" t="s">
        <v>17</v>
      </c>
      <c r="C605" s="12">
        <v>2016</v>
      </c>
      <c r="D605" s="12">
        <v>38</v>
      </c>
      <c r="E605" s="13">
        <v>86107</v>
      </c>
      <c r="F605" s="13">
        <v>86463</v>
      </c>
      <c r="G605" s="13">
        <v>172570</v>
      </c>
      <c r="H605" s="13">
        <v>0</v>
      </c>
      <c r="I605" s="13">
        <v>0</v>
      </c>
      <c r="J605" s="13">
        <v>0</v>
      </c>
      <c r="K605" s="15">
        <f t="shared" si="35"/>
        <v>86107</v>
      </c>
      <c r="L605" s="15">
        <f t="shared" si="36"/>
        <v>86463</v>
      </c>
      <c r="M605" s="15">
        <f t="shared" si="37"/>
        <v>172570</v>
      </c>
      <c r="O605" s="13"/>
      <c r="P605" s="13"/>
    </row>
    <row r="606" spans="1:16" ht="13.15" customHeight="1" x14ac:dyDescent="0.2">
      <c r="A606" s="11" t="str">
        <f t="shared" si="34"/>
        <v>BUNDABERG2017</v>
      </c>
      <c r="B606" s="90" t="s">
        <v>17</v>
      </c>
      <c r="C606" s="85">
        <v>2017</v>
      </c>
      <c r="D606" s="86">
        <v>37</v>
      </c>
      <c r="E606" s="15">
        <v>86788</v>
      </c>
      <c r="F606" s="15">
        <v>87104</v>
      </c>
      <c r="G606" s="15">
        <v>173892</v>
      </c>
      <c r="H606" s="15">
        <v>0</v>
      </c>
      <c r="I606" s="15">
        <v>0</v>
      </c>
      <c r="J606" s="15">
        <v>0</v>
      </c>
      <c r="K606" s="15">
        <f t="shared" si="35"/>
        <v>86788</v>
      </c>
      <c r="L606" s="15">
        <f t="shared" si="36"/>
        <v>87104</v>
      </c>
      <c r="M606" s="15">
        <f t="shared" si="37"/>
        <v>173892</v>
      </c>
      <c r="O606" s="13"/>
      <c r="P606" s="13"/>
    </row>
    <row r="607" spans="1:16" ht="13.15" customHeight="1" x14ac:dyDescent="0.2">
      <c r="A607" s="11" t="str">
        <f t="shared" si="34"/>
        <v>BUNDABERG2018</v>
      </c>
      <c r="B607" s="90" t="s">
        <v>17</v>
      </c>
      <c r="C607" s="85">
        <v>2018</v>
      </c>
      <c r="D607" s="86">
        <v>40</v>
      </c>
      <c r="E607" s="15">
        <v>81438</v>
      </c>
      <c r="F607" s="15">
        <v>81337</v>
      </c>
      <c r="G607" s="15">
        <v>162775</v>
      </c>
      <c r="H607" s="15">
        <v>0</v>
      </c>
      <c r="I607" s="15">
        <v>0</v>
      </c>
      <c r="J607" s="15">
        <v>0</v>
      </c>
      <c r="K607" s="15">
        <f t="shared" si="35"/>
        <v>81438</v>
      </c>
      <c r="L607" s="15">
        <f t="shared" si="36"/>
        <v>81337</v>
      </c>
      <c r="M607" s="15">
        <f t="shared" si="37"/>
        <v>162775</v>
      </c>
      <c r="O607" s="13"/>
      <c r="P607" s="13"/>
    </row>
    <row r="608" spans="1:16" ht="13.15" customHeight="1" x14ac:dyDescent="0.2">
      <c r="A608" s="11" t="str">
        <f t="shared" si="34"/>
        <v>BUNDABERG2019</v>
      </c>
      <c r="B608" s="3" t="s">
        <v>17</v>
      </c>
      <c r="C608" s="12">
        <v>2019</v>
      </c>
      <c r="D608" s="12">
        <v>40</v>
      </c>
      <c r="E608" s="13">
        <v>77193</v>
      </c>
      <c r="F608" s="13">
        <v>76478</v>
      </c>
      <c r="G608" s="13">
        <v>153671</v>
      </c>
      <c r="H608" s="13">
        <v>0</v>
      </c>
      <c r="I608" s="13">
        <v>0</v>
      </c>
      <c r="J608" s="13">
        <v>0</v>
      </c>
      <c r="K608" s="15">
        <f t="shared" si="35"/>
        <v>77193</v>
      </c>
      <c r="L608" s="15">
        <f t="shared" si="36"/>
        <v>76478</v>
      </c>
      <c r="M608" s="15">
        <f t="shared" si="37"/>
        <v>153671</v>
      </c>
      <c r="O608" s="13"/>
      <c r="P608" s="13"/>
    </row>
    <row r="609" spans="1:16" ht="13.15" customHeight="1" x14ac:dyDescent="0.2">
      <c r="A609" s="11" t="str">
        <f t="shared" si="34"/>
        <v>BUNDABERG2020</v>
      </c>
      <c r="B609" s="90" t="s">
        <v>17</v>
      </c>
      <c r="C609" s="85">
        <v>2020</v>
      </c>
      <c r="D609" s="86">
        <v>40</v>
      </c>
      <c r="E609" s="15">
        <v>28407</v>
      </c>
      <c r="F609" s="15">
        <v>28007</v>
      </c>
      <c r="G609" s="15">
        <v>56414</v>
      </c>
      <c r="H609" s="15">
        <v>0</v>
      </c>
      <c r="I609" s="15">
        <v>0</v>
      </c>
      <c r="J609" s="15">
        <v>0</v>
      </c>
      <c r="K609" s="15">
        <f t="shared" si="35"/>
        <v>28407</v>
      </c>
      <c r="L609" s="15">
        <f t="shared" si="36"/>
        <v>28007</v>
      </c>
      <c r="M609" s="15">
        <f t="shared" si="37"/>
        <v>56414</v>
      </c>
      <c r="O609" s="13"/>
      <c r="P609" s="13"/>
    </row>
    <row r="610" spans="1:16" ht="13.15" customHeight="1" x14ac:dyDescent="0.2">
      <c r="A610" s="11" t="str">
        <f t="shared" si="34"/>
        <v>BUNDABERG2021</v>
      </c>
      <c r="B610" s="3" t="s">
        <v>17</v>
      </c>
      <c r="C610" s="12">
        <v>2021</v>
      </c>
      <c r="D610" s="12">
        <v>42</v>
      </c>
      <c r="E610" s="13">
        <v>35645</v>
      </c>
      <c r="F610" s="13">
        <v>36308</v>
      </c>
      <c r="G610" s="13">
        <v>71953</v>
      </c>
      <c r="H610" s="13">
        <v>0</v>
      </c>
      <c r="I610" s="13">
        <v>0</v>
      </c>
      <c r="J610" s="13">
        <v>0</v>
      </c>
      <c r="K610" s="15">
        <f t="shared" si="35"/>
        <v>35645</v>
      </c>
      <c r="L610" s="15">
        <f t="shared" si="36"/>
        <v>36308</v>
      </c>
      <c r="M610" s="15">
        <f t="shared" si="37"/>
        <v>71953</v>
      </c>
      <c r="O610" s="13"/>
      <c r="P610" s="13"/>
    </row>
    <row r="611" spans="1:16" s="6" customFormat="1" ht="13.15" customHeight="1" x14ac:dyDescent="0.2">
      <c r="A611" s="11" t="str">
        <f t="shared" si="34"/>
        <v>BUNDABERG2022</v>
      </c>
      <c r="B611" s="3" t="s">
        <v>17</v>
      </c>
      <c r="C611" s="12">
        <v>2022</v>
      </c>
      <c r="D611" s="12">
        <v>40</v>
      </c>
      <c r="E611" s="13">
        <v>51267</v>
      </c>
      <c r="F611" s="13">
        <v>51795</v>
      </c>
      <c r="G611" s="13">
        <v>103062</v>
      </c>
      <c r="H611" s="13">
        <v>0</v>
      </c>
      <c r="I611" s="13">
        <v>0</v>
      </c>
      <c r="J611" s="13">
        <v>0</v>
      </c>
      <c r="K611" s="15">
        <f t="shared" si="35"/>
        <v>51267</v>
      </c>
      <c r="L611" s="15">
        <f t="shared" si="36"/>
        <v>51795</v>
      </c>
      <c r="M611" s="15">
        <f t="shared" si="37"/>
        <v>103062</v>
      </c>
      <c r="O611" s="13"/>
      <c r="P611" s="13"/>
    </row>
    <row r="612" spans="1:16" ht="13.15" customHeight="1" x14ac:dyDescent="0.2">
      <c r="A612" s="11" t="str">
        <f t="shared" si="34"/>
        <v>BUNDABERG2023</v>
      </c>
      <c r="B612" s="90" t="s">
        <v>17</v>
      </c>
      <c r="C612" s="85">
        <v>2023</v>
      </c>
      <c r="D612" s="86">
        <v>39</v>
      </c>
      <c r="E612" s="15">
        <v>75958</v>
      </c>
      <c r="F612" s="15">
        <v>75725</v>
      </c>
      <c r="G612" s="15">
        <v>151683</v>
      </c>
      <c r="H612" s="15">
        <v>0</v>
      </c>
      <c r="I612" s="15">
        <v>0</v>
      </c>
      <c r="J612" s="15">
        <v>0</v>
      </c>
      <c r="K612" s="15">
        <f t="shared" si="35"/>
        <v>75958</v>
      </c>
      <c r="L612" s="15">
        <f t="shared" si="36"/>
        <v>75725</v>
      </c>
      <c r="M612" s="15">
        <f t="shared" si="37"/>
        <v>151683</v>
      </c>
      <c r="O612" s="13"/>
      <c r="P612" s="13"/>
    </row>
    <row r="613" spans="1:16" ht="13.15" customHeight="1" x14ac:dyDescent="0.2">
      <c r="A613" s="11" t="str">
        <f t="shared" si="34"/>
        <v>BUNDABERG2024</v>
      </c>
      <c r="B613" s="3" t="s">
        <v>17</v>
      </c>
      <c r="C613" s="12">
        <v>2024</v>
      </c>
      <c r="D613" s="12">
        <v>40</v>
      </c>
      <c r="E613" s="13">
        <v>76468</v>
      </c>
      <c r="F613" s="13">
        <v>75858</v>
      </c>
      <c r="G613" s="13">
        <v>152326</v>
      </c>
      <c r="H613" s="13">
        <v>0</v>
      </c>
      <c r="I613" s="13">
        <v>0</v>
      </c>
      <c r="J613" s="13">
        <v>0</v>
      </c>
      <c r="K613" s="15">
        <f t="shared" si="35"/>
        <v>76468</v>
      </c>
      <c r="L613" s="15">
        <f t="shared" si="36"/>
        <v>75858</v>
      </c>
      <c r="M613" s="15">
        <f t="shared" si="37"/>
        <v>152326</v>
      </c>
      <c r="O613" s="13"/>
      <c r="P613" s="13"/>
    </row>
    <row r="614" spans="1:16" ht="13.15" customHeight="1" x14ac:dyDescent="0.2">
      <c r="A614" s="11" t="str">
        <f t="shared" si="34"/>
        <v>BUNDABERG2025</v>
      </c>
      <c r="B614" s="3" t="s">
        <v>17</v>
      </c>
      <c r="C614" s="12">
        <v>2025</v>
      </c>
      <c r="D614" s="12">
        <v>41</v>
      </c>
      <c r="E614" s="13">
        <v>70014</v>
      </c>
      <c r="F614" s="13">
        <v>69759</v>
      </c>
      <c r="G614" s="13">
        <v>139773</v>
      </c>
      <c r="H614" s="13">
        <v>0</v>
      </c>
      <c r="I614" s="13">
        <v>0</v>
      </c>
      <c r="J614" s="13">
        <v>0</v>
      </c>
      <c r="K614" s="15">
        <f t="shared" si="35"/>
        <v>70014</v>
      </c>
      <c r="L614" s="15">
        <f t="shared" si="36"/>
        <v>69759</v>
      </c>
      <c r="M614" s="15">
        <f t="shared" si="37"/>
        <v>139773</v>
      </c>
      <c r="O614" s="13"/>
      <c r="P614" s="13"/>
    </row>
    <row r="615" spans="1:16" ht="13.15" customHeight="1" x14ac:dyDescent="0.2">
      <c r="A615" s="11" t="str">
        <f t="shared" si="34"/>
        <v>BURNIE1985</v>
      </c>
      <c r="B615" s="3" t="s">
        <v>16</v>
      </c>
      <c r="C615" s="12">
        <v>1985</v>
      </c>
      <c r="D615" s="12">
        <v>21</v>
      </c>
      <c r="E615" s="13">
        <v>76011</v>
      </c>
      <c r="F615" s="13">
        <v>74422</v>
      </c>
      <c r="G615" s="13">
        <v>150433</v>
      </c>
      <c r="H615" s="13">
        <v>0</v>
      </c>
      <c r="I615" s="13">
        <v>0</v>
      </c>
      <c r="J615" s="13">
        <v>0</v>
      </c>
      <c r="K615" s="15">
        <f t="shared" si="35"/>
        <v>76011</v>
      </c>
      <c r="L615" s="15">
        <f t="shared" si="36"/>
        <v>74422</v>
      </c>
      <c r="M615" s="15">
        <f t="shared" si="37"/>
        <v>150433</v>
      </c>
      <c r="O615" s="13"/>
      <c r="P615" s="13"/>
    </row>
    <row r="616" spans="1:16" ht="13.15" customHeight="1" x14ac:dyDescent="0.2">
      <c r="A616" s="11" t="str">
        <f t="shared" si="34"/>
        <v>BURNIE1986</v>
      </c>
      <c r="B616" s="3" t="s">
        <v>16</v>
      </c>
      <c r="C616" s="12">
        <v>1986</v>
      </c>
      <c r="D616" s="12">
        <v>21</v>
      </c>
      <c r="E616" s="13">
        <v>60488</v>
      </c>
      <c r="F616" s="13">
        <v>59164</v>
      </c>
      <c r="G616" s="13">
        <v>119652</v>
      </c>
      <c r="H616" s="13">
        <v>0</v>
      </c>
      <c r="I616" s="13">
        <v>0</v>
      </c>
      <c r="J616" s="13">
        <v>0</v>
      </c>
      <c r="K616" s="15">
        <f t="shared" si="35"/>
        <v>60488</v>
      </c>
      <c r="L616" s="15">
        <f t="shared" si="36"/>
        <v>59164</v>
      </c>
      <c r="M616" s="15">
        <f t="shared" si="37"/>
        <v>119652</v>
      </c>
      <c r="O616" s="13"/>
      <c r="P616" s="13"/>
    </row>
    <row r="617" spans="1:16" ht="13.15" customHeight="1" x14ac:dyDescent="0.2">
      <c r="A617" s="11" t="str">
        <f t="shared" ref="A617:A680" si="38">CONCATENATE(B617,C617)</f>
        <v>BURNIE1987</v>
      </c>
      <c r="B617" s="3" t="s">
        <v>16</v>
      </c>
      <c r="C617" s="12">
        <v>1987</v>
      </c>
      <c r="D617" s="12">
        <v>25</v>
      </c>
      <c r="E617" s="13">
        <v>53134</v>
      </c>
      <c r="F617" s="13">
        <v>51781</v>
      </c>
      <c r="G617" s="13">
        <v>104915</v>
      </c>
      <c r="H617" s="13">
        <v>0</v>
      </c>
      <c r="I617" s="13">
        <v>0</v>
      </c>
      <c r="J617" s="13">
        <v>0</v>
      </c>
      <c r="K617" s="15">
        <f t="shared" si="35"/>
        <v>53134</v>
      </c>
      <c r="L617" s="15">
        <f t="shared" si="36"/>
        <v>51781</v>
      </c>
      <c r="M617" s="15">
        <f t="shared" si="37"/>
        <v>104915</v>
      </c>
      <c r="O617" s="13"/>
      <c r="P617" s="13"/>
    </row>
    <row r="618" spans="1:16" ht="13.15" customHeight="1" x14ac:dyDescent="0.2">
      <c r="A618" s="11" t="str">
        <f t="shared" si="38"/>
        <v>BURNIE1988</v>
      </c>
      <c r="B618" s="3" t="s">
        <v>16</v>
      </c>
      <c r="C618" s="12">
        <v>1988</v>
      </c>
      <c r="D618" s="12">
        <v>30</v>
      </c>
      <c r="E618" s="13">
        <v>43731</v>
      </c>
      <c r="F618" s="13">
        <v>42595</v>
      </c>
      <c r="G618" s="13">
        <v>86326</v>
      </c>
      <c r="H618" s="13">
        <v>0</v>
      </c>
      <c r="I618" s="13">
        <v>0</v>
      </c>
      <c r="J618" s="13">
        <v>0</v>
      </c>
      <c r="K618" s="15">
        <f t="shared" si="35"/>
        <v>43731</v>
      </c>
      <c r="L618" s="15">
        <f t="shared" si="36"/>
        <v>42595</v>
      </c>
      <c r="M618" s="15">
        <f t="shared" si="37"/>
        <v>86326</v>
      </c>
      <c r="O618" s="13"/>
      <c r="P618" s="13"/>
    </row>
    <row r="619" spans="1:16" ht="13.15" customHeight="1" x14ac:dyDescent="0.2">
      <c r="A619" s="11" t="str">
        <f t="shared" si="38"/>
        <v>BURNIE1989</v>
      </c>
      <c r="B619" s="3" t="s">
        <v>16</v>
      </c>
      <c r="C619" s="12">
        <v>1989</v>
      </c>
      <c r="D619" s="12">
        <v>25</v>
      </c>
      <c r="E619" s="13">
        <v>40231</v>
      </c>
      <c r="F619" s="13">
        <v>38452</v>
      </c>
      <c r="G619" s="13">
        <v>78683</v>
      </c>
      <c r="H619" s="13">
        <v>0</v>
      </c>
      <c r="I619" s="13">
        <v>0</v>
      </c>
      <c r="J619" s="13">
        <v>0</v>
      </c>
      <c r="K619" s="15">
        <f t="shared" si="35"/>
        <v>40231</v>
      </c>
      <c r="L619" s="15">
        <f t="shared" si="36"/>
        <v>38452</v>
      </c>
      <c r="M619" s="15">
        <f t="shared" si="37"/>
        <v>78683</v>
      </c>
      <c r="O619" s="13"/>
      <c r="P619" s="13"/>
    </row>
    <row r="620" spans="1:16" ht="13.15" customHeight="1" x14ac:dyDescent="0.2">
      <c r="A620" s="11" t="str">
        <f t="shared" si="38"/>
        <v>BURNIE1990</v>
      </c>
      <c r="B620" s="3" t="s">
        <v>16</v>
      </c>
      <c r="C620" s="12">
        <v>1990</v>
      </c>
      <c r="D620" s="12">
        <v>28</v>
      </c>
      <c r="E620" s="13">
        <v>41601</v>
      </c>
      <c r="F620" s="13">
        <v>40322</v>
      </c>
      <c r="G620" s="13">
        <v>81923</v>
      </c>
      <c r="H620" s="13">
        <v>0</v>
      </c>
      <c r="I620" s="13">
        <v>0</v>
      </c>
      <c r="J620" s="13">
        <v>0</v>
      </c>
      <c r="K620" s="15">
        <f t="shared" si="35"/>
        <v>41601</v>
      </c>
      <c r="L620" s="15">
        <f t="shared" si="36"/>
        <v>40322</v>
      </c>
      <c r="M620" s="15">
        <f t="shared" si="37"/>
        <v>81923</v>
      </c>
      <c r="O620" s="13"/>
      <c r="P620" s="13"/>
    </row>
    <row r="621" spans="1:16" ht="13.15" customHeight="1" x14ac:dyDescent="0.2">
      <c r="A621" s="11" t="str">
        <f t="shared" si="38"/>
        <v>BURNIE1991</v>
      </c>
      <c r="B621" s="90" t="s">
        <v>16</v>
      </c>
      <c r="C621" s="85">
        <v>1991</v>
      </c>
      <c r="D621" s="86">
        <v>33</v>
      </c>
      <c r="E621" s="15">
        <v>34986</v>
      </c>
      <c r="F621" s="15">
        <v>33384</v>
      </c>
      <c r="G621" s="15">
        <v>68370</v>
      </c>
      <c r="H621" s="15">
        <v>0</v>
      </c>
      <c r="I621" s="15">
        <v>0</v>
      </c>
      <c r="J621" s="15">
        <v>0</v>
      </c>
      <c r="K621" s="15">
        <f t="shared" si="35"/>
        <v>34986</v>
      </c>
      <c r="L621" s="15">
        <f t="shared" si="36"/>
        <v>33384</v>
      </c>
      <c r="M621" s="15">
        <f t="shared" si="37"/>
        <v>68370</v>
      </c>
      <c r="O621" s="13"/>
      <c r="P621" s="13"/>
    </row>
    <row r="622" spans="1:16" ht="13.15" customHeight="1" x14ac:dyDescent="0.2">
      <c r="A622" s="11" t="str">
        <f t="shared" si="38"/>
        <v>BURNIE1992</v>
      </c>
      <c r="B622" s="92" t="s">
        <v>16</v>
      </c>
      <c r="C622" s="85">
        <v>1992</v>
      </c>
      <c r="D622" s="86">
        <v>32</v>
      </c>
      <c r="E622" s="15">
        <v>39959</v>
      </c>
      <c r="F622" s="15">
        <v>38663</v>
      </c>
      <c r="G622" s="15">
        <v>78622</v>
      </c>
      <c r="H622" s="87">
        <v>0</v>
      </c>
      <c r="I622" s="87">
        <v>0</v>
      </c>
      <c r="J622" s="15">
        <v>0</v>
      </c>
      <c r="K622" s="15">
        <f t="shared" si="35"/>
        <v>39959</v>
      </c>
      <c r="L622" s="15">
        <f t="shared" si="36"/>
        <v>38663</v>
      </c>
      <c r="M622" s="15">
        <f t="shared" si="37"/>
        <v>78622</v>
      </c>
      <c r="O622" s="13"/>
      <c r="P622" s="13"/>
    </row>
    <row r="623" spans="1:16" ht="13.15" customHeight="1" x14ac:dyDescent="0.2">
      <c r="A623" s="11" t="str">
        <f t="shared" si="38"/>
        <v>BURNIE1993</v>
      </c>
      <c r="B623" s="92" t="s">
        <v>16</v>
      </c>
      <c r="C623" s="85">
        <v>1993</v>
      </c>
      <c r="D623" s="86">
        <v>30</v>
      </c>
      <c r="E623" s="15">
        <v>45340</v>
      </c>
      <c r="F623" s="15">
        <v>43736</v>
      </c>
      <c r="G623" s="15">
        <v>89076</v>
      </c>
      <c r="H623" s="87">
        <v>0</v>
      </c>
      <c r="I623" s="87">
        <v>0</v>
      </c>
      <c r="J623" s="15">
        <v>0</v>
      </c>
      <c r="K623" s="15">
        <f t="shared" si="35"/>
        <v>45340</v>
      </c>
      <c r="L623" s="15">
        <f t="shared" si="36"/>
        <v>43736</v>
      </c>
      <c r="M623" s="15">
        <f t="shared" si="37"/>
        <v>89076</v>
      </c>
      <c r="O623" s="13"/>
      <c r="P623" s="13"/>
    </row>
    <row r="624" spans="1:16" ht="13.15" customHeight="1" x14ac:dyDescent="0.2">
      <c r="A624" s="11" t="str">
        <f t="shared" si="38"/>
        <v>BURNIE1994</v>
      </c>
      <c r="B624" s="3" t="s">
        <v>16</v>
      </c>
      <c r="C624" s="12">
        <v>1994</v>
      </c>
      <c r="D624" s="12">
        <v>31</v>
      </c>
      <c r="E624" s="13">
        <v>47471</v>
      </c>
      <c r="F624" s="13">
        <v>46003</v>
      </c>
      <c r="G624" s="13">
        <v>93474</v>
      </c>
      <c r="H624" s="13">
        <v>0</v>
      </c>
      <c r="I624" s="13">
        <v>0</v>
      </c>
      <c r="J624" s="13">
        <v>0</v>
      </c>
      <c r="K624" s="15">
        <f t="shared" si="35"/>
        <v>47471</v>
      </c>
      <c r="L624" s="15">
        <f t="shared" si="36"/>
        <v>46003</v>
      </c>
      <c r="M624" s="15">
        <f t="shared" si="37"/>
        <v>93474</v>
      </c>
      <c r="O624" s="13"/>
      <c r="P624" s="13"/>
    </row>
    <row r="625" spans="1:16" ht="13.15" customHeight="1" x14ac:dyDescent="0.2">
      <c r="A625" s="11" t="str">
        <f t="shared" si="38"/>
        <v>BURNIE1995</v>
      </c>
      <c r="B625" s="3" t="s">
        <v>16</v>
      </c>
      <c r="C625" s="12">
        <v>1995</v>
      </c>
      <c r="D625" s="12">
        <v>30</v>
      </c>
      <c r="E625" s="13">
        <v>54402</v>
      </c>
      <c r="F625" s="13">
        <v>53791</v>
      </c>
      <c r="G625" s="13">
        <v>108193</v>
      </c>
      <c r="H625" s="13">
        <v>0</v>
      </c>
      <c r="I625" s="13">
        <v>0</v>
      </c>
      <c r="J625" s="13">
        <v>0</v>
      </c>
      <c r="K625" s="15">
        <f t="shared" ref="K625:K688" si="39">E625+H625</f>
        <v>54402</v>
      </c>
      <c r="L625" s="15">
        <f t="shared" ref="L625:L688" si="40">F625+I625</f>
        <v>53791</v>
      </c>
      <c r="M625" s="15">
        <f t="shared" ref="M625:M688" si="41">G625+J625</f>
        <v>108193</v>
      </c>
      <c r="O625" s="13"/>
      <c r="P625" s="13"/>
    </row>
    <row r="626" spans="1:16" ht="13.15" customHeight="1" x14ac:dyDescent="0.2">
      <c r="A626" s="11" t="str">
        <f t="shared" si="38"/>
        <v>BURNIE1996</v>
      </c>
      <c r="B626" s="90" t="s">
        <v>16</v>
      </c>
      <c r="C626" s="85">
        <v>1996</v>
      </c>
      <c r="D626" s="86">
        <v>29</v>
      </c>
      <c r="E626" s="15">
        <v>55985</v>
      </c>
      <c r="F626" s="15">
        <v>54820</v>
      </c>
      <c r="G626" s="15">
        <v>110805</v>
      </c>
      <c r="H626" s="15">
        <v>0</v>
      </c>
      <c r="I626" s="15">
        <v>0</v>
      </c>
      <c r="J626" s="15">
        <v>0</v>
      </c>
      <c r="K626" s="15">
        <f t="shared" si="39"/>
        <v>55985</v>
      </c>
      <c r="L626" s="15">
        <f t="shared" si="40"/>
        <v>54820</v>
      </c>
      <c r="M626" s="15">
        <f t="shared" si="41"/>
        <v>110805</v>
      </c>
      <c r="O626" s="13"/>
      <c r="P626" s="13"/>
    </row>
    <row r="627" spans="1:16" ht="13.15" customHeight="1" x14ac:dyDescent="0.2">
      <c r="A627" s="11" t="str">
        <f t="shared" si="38"/>
        <v>BURNIE1997</v>
      </c>
      <c r="B627" s="3" t="s">
        <v>16</v>
      </c>
      <c r="C627" s="12">
        <v>1997</v>
      </c>
      <c r="D627" s="12">
        <v>31</v>
      </c>
      <c r="E627" s="13">
        <v>55190</v>
      </c>
      <c r="F627" s="13">
        <v>54099</v>
      </c>
      <c r="G627" s="13">
        <v>109289</v>
      </c>
      <c r="H627" s="13">
        <v>0</v>
      </c>
      <c r="I627" s="13">
        <v>0</v>
      </c>
      <c r="J627" s="13">
        <v>0</v>
      </c>
      <c r="K627" s="15">
        <f t="shared" si="39"/>
        <v>55190</v>
      </c>
      <c r="L627" s="15">
        <f t="shared" si="40"/>
        <v>54099</v>
      </c>
      <c r="M627" s="15">
        <f t="shared" si="41"/>
        <v>109289</v>
      </c>
      <c r="O627" s="13"/>
      <c r="P627" s="13"/>
    </row>
    <row r="628" spans="1:16" ht="13.15" customHeight="1" x14ac:dyDescent="0.2">
      <c r="A628" s="11" t="str">
        <f t="shared" si="38"/>
        <v>BURNIE1998</v>
      </c>
      <c r="B628" s="3" t="s">
        <v>16</v>
      </c>
      <c r="C628" s="12">
        <v>1998</v>
      </c>
      <c r="D628" s="12">
        <v>31</v>
      </c>
      <c r="E628" s="13">
        <v>59193</v>
      </c>
      <c r="F628" s="13">
        <v>58906</v>
      </c>
      <c r="G628" s="13">
        <v>118099</v>
      </c>
      <c r="H628" s="13">
        <v>0</v>
      </c>
      <c r="I628" s="13">
        <v>0</v>
      </c>
      <c r="J628" s="13">
        <v>0</v>
      </c>
      <c r="K628" s="15">
        <f t="shared" si="39"/>
        <v>59193</v>
      </c>
      <c r="L628" s="15">
        <f t="shared" si="40"/>
        <v>58906</v>
      </c>
      <c r="M628" s="15">
        <f t="shared" si="41"/>
        <v>118099</v>
      </c>
      <c r="O628" s="13"/>
      <c r="P628" s="13"/>
    </row>
    <row r="629" spans="1:16" ht="13.15" customHeight="1" x14ac:dyDescent="0.2">
      <c r="A629" s="11" t="str">
        <f t="shared" si="38"/>
        <v>BURNIE1999</v>
      </c>
      <c r="B629" s="92" t="s">
        <v>16</v>
      </c>
      <c r="C629" s="85">
        <v>1999</v>
      </c>
      <c r="D629" s="86">
        <v>31</v>
      </c>
      <c r="E629" s="15">
        <v>54411</v>
      </c>
      <c r="F629" s="15">
        <v>55100</v>
      </c>
      <c r="G629" s="15">
        <v>109511</v>
      </c>
      <c r="H629" s="87">
        <v>0</v>
      </c>
      <c r="I629" s="87">
        <v>0</v>
      </c>
      <c r="J629" s="15">
        <v>0</v>
      </c>
      <c r="K629" s="15">
        <f t="shared" si="39"/>
        <v>54411</v>
      </c>
      <c r="L629" s="15">
        <f t="shared" si="40"/>
        <v>55100</v>
      </c>
      <c r="M629" s="15">
        <f t="shared" si="41"/>
        <v>109511</v>
      </c>
      <c r="O629" s="13"/>
      <c r="P629" s="13"/>
    </row>
    <row r="630" spans="1:16" ht="13.15" customHeight="1" x14ac:dyDescent="0.2">
      <c r="A630" s="11" t="str">
        <f t="shared" si="38"/>
        <v>BURNIE2000</v>
      </c>
      <c r="B630" s="92" t="s">
        <v>16</v>
      </c>
      <c r="C630" s="85">
        <v>2000</v>
      </c>
      <c r="D630" s="86">
        <v>33</v>
      </c>
      <c r="E630" s="15">
        <v>49745</v>
      </c>
      <c r="F630" s="15">
        <v>49860</v>
      </c>
      <c r="G630" s="15">
        <v>99605</v>
      </c>
      <c r="H630" s="87">
        <v>0</v>
      </c>
      <c r="I630" s="87">
        <v>0</v>
      </c>
      <c r="J630" s="15">
        <v>0</v>
      </c>
      <c r="K630" s="15">
        <f t="shared" si="39"/>
        <v>49745</v>
      </c>
      <c r="L630" s="15">
        <f t="shared" si="40"/>
        <v>49860</v>
      </c>
      <c r="M630" s="15">
        <f t="shared" si="41"/>
        <v>99605</v>
      </c>
      <c r="O630" s="13"/>
      <c r="P630" s="13"/>
    </row>
    <row r="631" spans="1:16" ht="13.15" customHeight="1" x14ac:dyDescent="0.2">
      <c r="A631" s="11" t="str">
        <f t="shared" si="38"/>
        <v>BURNIE2001</v>
      </c>
      <c r="B631" s="90" t="s">
        <v>16</v>
      </c>
      <c r="C631" s="12">
        <v>2001</v>
      </c>
      <c r="D631" s="12">
        <v>36</v>
      </c>
      <c r="E631" s="91">
        <v>39275</v>
      </c>
      <c r="F631" s="91">
        <v>39280</v>
      </c>
      <c r="G631" s="91">
        <v>78555</v>
      </c>
      <c r="H631" s="91">
        <v>0</v>
      </c>
      <c r="I631" s="91">
        <v>0</v>
      </c>
      <c r="J631" s="91">
        <v>0</v>
      </c>
      <c r="K631" s="15">
        <f t="shared" si="39"/>
        <v>39275</v>
      </c>
      <c r="L631" s="15">
        <f t="shared" si="40"/>
        <v>39280</v>
      </c>
      <c r="M631" s="15">
        <f t="shared" si="41"/>
        <v>78555</v>
      </c>
      <c r="O631" s="13"/>
      <c r="P631" s="13"/>
    </row>
    <row r="632" spans="1:16" ht="13.15" customHeight="1" x14ac:dyDescent="0.2">
      <c r="A632" s="11" t="str">
        <f t="shared" si="38"/>
        <v>BURNIE2002</v>
      </c>
      <c r="B632" s="90" t="s">
        <v>16</v>
      </c>
      <c r="C632" s="85">
        <v>2002</v>
      </c>
      <c r="D632" s="86">
        <v>34</v>
      </c>
      <c r="E632" s="15">
        <v>39516</v>
      </c>
      <c r="F632" s="15">
        <v>38206</v>
      </c>
      <c r="G632" s="15">
        <v>77722</v>
      </c>
      <c r="H632" s="15">
        <v>0</v>
      </c>
      <c r="I632" s="15">
        <v>0</v>
      </c>
      <c r="J632" s="15">
        <v>0</v>
      </c>
      <c r="K632" s="15">
        <f t="shared" si="39"/>
        <v>39516</v>
      </c>
      <c r="L632" s="15">
        <f t="shared" si="40"/>
        <v>38206</v>
      </c>
      <c r="M632" s="15">
        <f t="shared" si="41"/>
        <v>77722</v>
      </c>
      <c r="O632" s="13"/>
      <c r="P632" s="13"/>
    </row>
    <row r="633" spans="1:16" ht="13.15" customHeight="1" x14ac:dyDescent="0.2">
      <c r="A633" s="11" t="str">
        <f t="shared" si="38"/>
        <v>BURNIE2003</v>
      </c>
      <c r="B633" s="3" t="s">
        <v>16</v>
      </c>
      <c r="C633" s="12">
        <v>2003</v>
      </c>
      <c r="D633" s="12">
        <v>34</v>
      </c>
      <c r="E633" s="13">
        <v>45598</v>
      </c>
      <c r="F633" s="13">
        <v>45347</v>
      </c>
      <c r="G633" s="13">
        <v>90945</v>
      </c>
      <c r="H633" s="13">
        <v>0</v>
      </c>
      <c r="I633" s="13">
        <v>0</v>
      </c>
      <c r="J633" s="13">
        <v>0</v>
      </c>
      <c r="K633" s="15">
        <f t="shared" si="39"/>
        <v>45598</v>
      </c>
      <c r="L633" s="15">
        <f t="shared" si="40"/>
        <v>45347</v>
      </c>
      <c r="M633" s="15">
        <f t="shared" si="41"/>
        <v>90945</v>
      </c>
      <c r="O633" s="13"/>
      <c r="P633" s="13"/>
    </row>
    <row r="634" spans="1:16" ht="13.15" customHeight="1" x14ac:dyDescent="0.2">
      <c r="A634" s="11" t="str">
        <f t="shared" si="38"/>
        <v>BURNIE2004</v>
      </c>
      <c r="B634" s="3" t="s">
        <v>16</v>
      </c>
      <c r="C634" s="12">
        <v>2004</v>
      </c>
      <c r="D634" s="12">
        <v>36</v>
      </c>
      <c r="E634" s="13">
        <v>47705</v>
      </c>
      <c r="F634" s="13">
        <v>47142</v>
      </c>
      <c r="G634" s="13">
        <v>94847</v>
      </c>
      <c r="H634" s="13">
        <v>0</v>
      </c>
      <c r="I634" s="13">
        <v>0</v>
      </c>
      <c r="J634" s="13">
        <v>0</v>
      </c>
      <c r="K634" s="15">
        <f t="shared" si="39"/>
        <v>47705</v>
      </c>
      <c r="L634" s="15">
        <f t="shared" si="40"/>
        <v>47142</v>
      </c>
      <c r="M634" s="15">
        <f t="shared" si="41"/>
        <v>94847</v>
      </c>
      <c r="O634" s="13"/>
      <c r="P634" s="13"/>
    </row>
    <row r="635" spans="1:16" ht="13.15" customHeight="1" x14ac:dyDescent="0.2">
      <c r="A635" s="11" t="str">
        <f t="shared" si="38"/>
        <v>BURNIE2005</v>
      </c>
      <c r="B635" s="3" t="s">
        <v>16</v>
      </c>
      <c r="C635" s="12">
        <v>2005</v>
      </c>
      <c r="D635" s="86">
        <v>40</v>
      </c>
      <c r="E635" s="13">
        <v>46311</v>
      </c>
      <c r="F635" s="13">
        <v>46610</v>
      </c>
      <c r="G635" s="13">
        <v>92921</v>
      </c>
      <c r="H635" s="13">
        <v>0</v>
      </c>
      <c r="I635" s="13">
        <v>0</v>
      </c>
      <c r="J635" s="13">
        <v>0</v>
      </c>
      <c r="K635" s="15">
        <f t="shared" si="39"/>
        <v>46311</v>
      </c>
      <c r="L635" s="15">
        <f t="shared" si="40"/>
        <v>46610</v>
      </c>
      <c r="M635" s="15">
        <f t="shared" si="41"/>
        <v>92921</v>
      </c>
      <c r="O635" s="13"/>
      <c r="P635" s="13"/>
    </row>
    <row r="636" spans="1:16" ht="13.15" customHeight="1" x14ac:dyDescent="0.2">
      <c r="A636" s="11" t="str">
        <f t="shared" si="38"/>
        <v>BURNIE2006</v>
      </c>
      <c r="B636" s="90" t="s">
        <v>16</v>
      </c>
      <c r="C636" s="85">
        <v>2006</v>
      </c>
      <c r="D636" s="12">
        <v>43</v>
      </c>
      <c r="E636" s="15">
        <v>45335</v>
      </c>
      <c r="F636" s="15">
        <v>45525</v>
      </c>
      <c r="G636" s="15">
        <v>90860</v>
      </c>
      <c r="H636" s="15">
        <v>0</v>
      </c>
      <c r="I636" s="15">
        <v>0</v>
      </c>
      <c r="J636" s="15">
        <v>0</v>
      </c>
      <c r="K636" s="15">
        <f t="shared" si="39"/>
        <v>45335</v>
      </c>
      <c r="L636" s="15">
        <f t="shared" si="40"/>
        <v>45525</v>
      </c>
      <c r="M636" s="15">
        <f t="shared" si="41"/>
        <v>90860</v>
      </c>
      <c r="O636" s="13"/>
      <c r="P636" s="13"/>
    </row>
    <row r="637" spans="1:16" ht="13.15" customHeight="1" x14ac:dyDescent="0.2">
      <c r="A637" s="11" t="str">
        <f t="shared" si="38"/>
        <v>BURNIE2007</v>
      </c>
      <c r="B637" s="90" t="s">
        <v>16</v>
      </c>
      <c r="C637" s="85">
        <v>2007</v>
      </c>
      <c r="D637" s="86">
        <v>44</v>
      </c>
      <c r="E637" s="15">
        <v>46431</v>
      </c>
      <c r="F637" s="15">
        <v>46584</v>
      </c>
      <c r="G637" s="15">
        <v>93015</v>
      </c>
      <c r="H637" s="15">
        <v>0</v>
      </c>
      <c r="I637" s="15">
        <v>0</v>
      </c>
      <c r="J637" s="15">
        <v>0</v>
      </c>
      <c r="K637" s="15">
        <f t="shared" si="39"/>
        <v>46431</v>
      </c>
      <c r="L637" s="15">
        <f t="shared" si="40"/>
        <v>46584</v>
      </c>
      <c r="M637" s="15">
        <f t="shared" si="41"/>
        <v>93015</v>
      </c>
      <c r="O637" s="13"/>
      <c r="P637" s="13"/>
    </row>
    <row r="638" spans="1:16" ht="13.15" customHeight="1" x14ac:dyDescent="0.2">
      <c r="A638" s="11" t="str">
        <f t="shared" si="38"/>
        <v>BURNIE2008</v>
      </c>
      <c r="B638" s="92" t="s">
        <v>16</v>
      </c>
      <c r="C638" s="85">
        <v>2008</v>
      </c>
      <c r="D638" s="86">
        <v>46</v>
      </c>
      <c r="E638" s="15">
        <v>46338</v>
      </c>
      <c r="F638" s="15">
        <v>46247</v>
      </c>
      <c r="G638" s="15">
        <v>92585</v>
      </c>
      <c r="H638" s="87">
        <v>0</v>
      </c>
      <c r="I638" s="87">
        <v>0</v>
      </c>
      <c r="J638" s="15">
        <v>0</v>
      </c>
      <c r="K638" s="15">
        <f t="shared" si="39"/>
        <v>46338</v>
      </c>
      <c r="L638" s="15">
        <f t="shared" si="40"/>
        <v>46247</v>
      </c>
      <c r="M638" s="15">
        <f t="shared" si="41"/>
        <v>92585</v>
      </c>
      <c r="O638" s="13"/>
      <c r="P638" s="13"/>
    </row>
    <row r="639" spans="1:16" ht="13.15" customHeight="1" x14ac:dyDescent="0.2">
      <c r="A639" s="11" t="str">
        <f t="shared" si="38"/>
        <v>BURNIE2009</v>
      </c>
      <c r="B639" s="3" t="s">
        <v>16</v>
      </c>
      <c r="C639" s="12">
        <v>2009</v>
      </c>
      <c r="D639" s="12">
        <v>46</v>
      </c>
      <c r="E639" s="13">
        <v>41134</v>
      </c>
      <c r="F639" s="13">
        <v>40497</v>
      </c>
      <c r="G639" s="13">
        <v>81631</v>
      </c>
      <c r="H639" s="13">
        <v>0</v>
      </c>
      <c r="I639" s="13">
        <v>0</v>
      </c>
      <c r="J639" s="13">
        <v>0</v>
      </c>
      <c r="K639" s="15">
        <f t="shared" si="39"/>
        <v>41134</v>
      </c>
      <c r="L639" s="15">
        <f t="shared" si="40"/>
        <v>40497</v>
      </c>
      <c r="M639" s="15">
        <f t="shared" si="41"/>
        <v>81631</v>
      </c>
      <c r="O639" s="13"/>
      <c r="P639" s="13"/>
    </row>
    <row r="640" spans="1:16" ht="13.15" customHeight="1" x14ac:dyDescent="0.2">
      <c r="A640" s="11" t="str">
        <f t="shared" si="38"/>
        <v>BURNIE2010</v>
      </c>
      <c r="B640" s="92" t="s">
        <v>16</v>
      </c>
      <c r="C640" s="85">
        <v>2010</v>
      </c>
      <c r="D640" s="86">
        <v>47</v>
      </c>
      <c r="E640" s="15">
        <v>37740</v>
      </c>
      <c r="F640" s="15">
        <v>37701</v>
      </c>
      <c r="G640" s="15">
        <v>75441</v>
      </c>
      <c r="H640" s="87">
        <v>0</v>
      </c>
      <c r="I640" s="87">
        <v>0</v>
      </c>
      <c r="J640" s="15">
        <v>0</v>
      </c>
      <c r="K640" s="15">
        <f t="shared" si="39"/>
        <v>37740</v>
      </c>
      <c r="L640" s="15">
        <f t="shared" si="40"/>
        <v>37701</v>
      </c>
      <c r="M640" s="15">
        <f t="shared" si="41"/>
        <v>75441</v>
      </c>
      <c r="O640" s="13"/>
      <c r="P640" s="13"/>
    </row>
    <row r="641" spans="1:16" ht="13.15" customHeight="1" x14ac:dyDescent="0.2">
      <c r="A641" s="11" t="str">
        <f t="shared" si="38"/>
        <v>BURNIE2011</v>
      </c>
      <c r="B641" s="3" t="s">
        <v>16</v>
      </c>
      <c r="C641" s="12">
        <v>2011</v>
      </c>
      <c r="D641" s="12">
        <v>52</v>
      </c>
      <c r="E641" s="13">
        <v>34615</v>
      </c>
      <c r="F641" s="13">
        <v>33960</v>
      </c>
      <c r="G641" s="13">
        <v>68575</v>
      </c>
      <c r="H641" s="13">
        <v>0</v>
      </c>
      <c r="I641" s="13">
        <v>0</v>
      </c>
      <c r="J641" s="13">
        <v>0</v>
      </c>
      <c r="K641" s="15">
        <f t="shared" si="39"/>
        <v>34615</v>
      </c>
      <c r="L641" s="15">
        <f t="shared" si="40"/>
        <v>33960</v>
      </c>
      <c r="M641" s="15">
        <f t="shared" si="41"/>
        <v>68575</v>
      </c>
      <c r="O641" s="13"/>
      <c r="P641" s="13"/>
    </row>
    <row r="642" spans="1:16" ht="13.15" customHeight="1" x14ac:dyDescent="0.2">
      <c r="A642" s="11" t="str">
        <f t="shared" si="38"/>
        <v>BURNIE2012</v>
      </c>
      <c r="B642" s="3" t="s">
        <v>16</v>
      </c>
      <c r="C642" s="12">
        <v>2012</v>
      </c>
      <c r="D642" s="12">
        <v>54</v>
      </c>
      <c r="E642" s="13">
        <v>34088</v>
      </c>
      <c r="F642" s="13">
        <v>33881</v>
      </c>
      <c r="G642" s="13">
        <v>67969</v>
      </c>
      <c r="H642" s="13">
        <v>0</v>
      </c>
      <c r="I642" s="13">
        <v>0</v>
      </c>
      <c r="J642" s="13">
        <v>0</v>
      </c>
      <c r="K642" s="15">
        <f t="shared" si="39"/>
        <v>34088</v>
      </c>
      <c r="L642" s="15">
        <f t="shared" si="40"/>
        <v>33881</v>
      </c>
      <c r="M642" s="15">
        <f t="shared" si="41"/>
        <v>67969</v>
      </c>
      <c r="O642" s="13"/>
      <c r="P642" s="13"/>
    </row>
    <row r="643" spans="1:16" ht="13.15" customHeight="1" x14ac:dyDescent="0.2">
      <c r="A643" s="11" t="str">
        <f t="shared" si="38"/>
        <v>BURNIE2013</v>
      </c>
      <c r="B643" s="3" t="s">
        <v>16</v>
      </c>
      <c r="C643" s="12">
        <v>2013</v>
      </c>
      <c r="D643" s="12">
        <v>53</v>
      </c>
      <c r="E643" s="13">
        <v>34424</v>
      </c>
      <c r="F643" s="13">
        <v>34029</v>
      </c>
      <c r="G643" s="13">
        <v>68453</v>
      </c>
      <c r="H643" s="13">
        <v>0</v>
      </c>
      <c r="I643" s="13">
        <v>0</v>
      </c>
      <c r="J643" s="13">
        <v>0</v>
      </c>
      <c r="K643" s="15">
        <f t="shared" si="39"/>
        <v>34424</v>
      </c>
      <c r="L643" s="15">
        <f t="shared" si="40"/>
        <v>34029</v>
      </c>
      <c r="M643" s="15">
        <f t="shared" si="41"/>
        <v>68453</v>
      </c>
      <c r="O643" s="13"/>
      <c r="P643" s="13"/>
    </row>
    <row r="644" spans="1:16" ht="13.15" customHeight="1" x14ac:dyDescent="0.2">
      <c r="A644" s="11" t="str">
        <f t="shared" si="38"/>
        <v>BURNIE2014</v>
      </c>
      <c r="B644" s="3" t="s">
        <v>16</v>
      </c>
      <c r="C644" s="12">
        <v>2014</v>
      </c>
      <c r="D644" s="12">
        <v>53</v>
      </c>
      <c r="E644" s="13">
        <v>31723</v>
      </c>
      <c r="F644" s="13">
        <v>31578</v>
      </c>
      <c r="G644" s="13">
        <v>63301</v>
      </c>
      <c r="H644" s="13">
        <v>0</v>
      </c>
      <c r="I644" s="13">
        <v>0</v>
      </c>
      <c r="J644" s="13">
        <v>0</v>
      </c>
      <c r="K644" s="15">
        <f t="shared" si="39"/>
        <v>31723</v>
      </c>
      <c r="L644" s="15">
        <f t="shared" si="40"/>
        <v>31578</v>
      </c>
      <c r="M644" s="15">
        <f t="shared" si="41"/>
        <v>63301</v>
      </c>
      <c r="O644" s="13"/>
      <c r="P644" s="13"/>
    </row>
    <row r="645" spans="1:16" ht="13.15" customHeight="1" x14ac:dyDescent="0.2">
      <c r="A645" s="11" t="str">
        <f t="shared" si="38"/>
        <v>BURNIE2015</v>
      </c>
      <c r="B645" s="90" t="s">
        <v>16</v>
      </c>
      <c r="C645" s="85">
        <v>2015</v>
      </c>
      <c r="D645" s="86">
        <v>53</v>
      </c>
      <c r="E645" s="15">
        <v>31985</v>
      </c>
      <c r="F645" s="15">
        <v>31544</v>
      </c>
      <c r="G645" s="15">
        <v>63529</v>
      </c>
      <c r="H645" s="15">
        <v>0</v>
      </c>
      <c r="I645" s="15">
        <v>0</v>
      </c>
      <c r="J645" s="15">
        <v>0</v>
      </c>
      <c r="K645" s="15">
        <f t="shared" si="39"/>
        <v>31985</v>
      </c>
      <c r="L645" s="15">
        <f t="shared" si="40"/>
        <v>31544</v>
      </c>
      <c r="M645" s="15">
        <f t="shared" si="41"/>
        <v>63529</v>
      </c>
      <c r="O645" s="13"/>
      <c r="P645" s="13"/>
    </row>
    <row r="646" spans="1:16" ht="13.15" customHeight="1" x14ac:dyDescent="0.2">
      <c r="A646" s="11" t="str">
        <f t="shared" si="38"/>
        <v>BURNIE2016</v>
      </c>
      <c r="B646" s="3" t="s">
        <v>16</v>
      </c>
      <c r="C646" s="12">
        <v>2016</v>
      </c>
      <c r="D646" s="12">
        <v>55</v>
      </c>
      <c r="E646" s="13">
        <v>30270</v>
      </c>
      <c r="F646" s="13">
        <v>29941</v>
      </c>
      <c r="G646" s="13">
        <v>60211</v>
      </c>
      <c r="H646" s="13">
        <v>0</v>
      </c>
      <c r="I646" s="13">
        <v>0</v>
      </c>
      <c r="J646" s="13">
        <v>0</v>
      </c>
      <c r="K646" s="15">
        <f t="shared" si="39"/>
        <v>30270</v>
      </c>
      <c r="L646" s="15">
        <f t="shared" si="40"/>
        <v>29941</v>
      </c>
      <c r="M646" s="15">
        <f t="shared" si="41"/>
        <v>60211</v>
      </c>
      <c r="O646" s="13"/>
      <c r="P646" s="13"/>
    </row>
    <row r="647" spans="1:16" ht="13.15" customHeight="1" x14ac:dyDescent="0.2">
      <c r="A647" s="11" t="str">
        <f t="shared" si="38"/>
        <v>BURNIE2017</v>
      </c>
      <c r="B647" s="92" t="s">
        <v>16</v>
      </c>
      <c r="C647" s="85">
        <v>2017</v>
      </c>
      <c r="D647" s="86">
        <v>58</v>
      </c>
      <c r="E647" s="15">
        <v>30976</v>
      </c>
      <c r="F647" s="15">
        <v>30265</v>
      </c>
      <c r="G647" s="15">
        <v>61241</v>
      </c>
      <c r="H647" s="15">
        <v>0</v>
      </c>
      <c r="I647" s="15">
        <v>0</v>
      </c>
      <c r="J647" s="15">
        <v>0</v>
      </c>
      <c r="K647" s="15">
        <f t="shared" si="39"/>
        <v>30976</v>
      </c>
      <c r="L647" s="15">
        <f t="shared" si="40"/>
        <v>30265</v>
      </c>
      <c r="M647" s="15">
        <f t="shared" si="41"/>
        <v>61241</v>
      </c>
      <c r="O647" s="13"/>
      <c r="P647" s="13"/>
    </row>
    <row r="648" spans="1:16" ht="13.15" customHeight="1" x14ac:dyDescent="0.2">
      <c r="A648" s="11" t="str">
        <f t="shared" si="38"/>
        <v>BURNIE2018</v>
      </c>
      <c r="B648" s="3" t="s">
        <v>16</v>
      </c>
      <c r="C648" s="12">
        <v>2018</v>
      </c>
      <c r="D648" s="12">
        <v>56</v>
      </c>
      <c r="E648" s="13">
        <v>35585</v>
      </c>
      <c r="F648" s="13">
        <v>35525</v>
      </c>
      <c r="G648" s="13">
        <v>71110</v>
      </c>
      <c r="H648" s="13">
        <v>0</v>
      </c>
      <c r="I648" s="13">
        <v>0</v>
      </c>
      <c r="J648" s="13">
        <v>0</v>
      </c>
      <c r="K648" s="15">
        <f t="shared" si="39"/>
        <v>35585</v>
      </c>
      <c r="L648" s="15">
        <f t="shared" si="40"/>
        <v>35525</v>
      </c>
      <c r="M648" s="15">
        <f t="shared" si="41"/>
        <v>71110</v>
      </c>
      <c r="O648" s="13"/>
      <c r="P648" s="13"/>
    </row>
    <row r="649" spans="1:16" ht="13.15" customHeight="1" x14ac:dyDescent="0.2">
      <c r="A649" s="11" t="str">
        <f t="shared" si="38"/>
        <v>BURNIE2019</v>
      </c>
      <c r="B649" s="3" t="s">
        <v>16</v>
      </c>
      <c r="C649" s="12">
        <v>2019</v>
      </c>
      <c r="D649" s="12">
        <v>55</v>
      </c>
      <c r="E649" s="13">
        <v>36122</v>
      </c>
      <c r="F649" s="13">
        <v>36350</v>
      </c>
      <c r="G649" s="13">
        <v>72472</v>
      </c>
      <c r="H649" s="13">
        <v>0</v>
      </c>
      <c r="I649" s="13">
        <v>0</v>
      </c>
      <c r="J649" s="13">
        <v>0</v>
      </c>
      <c r="K649" s="15">
        <f t="shared" si="39"/>
        <v>36122</v>
      </c>
      <c r="L649" s="15">
        <f t="shared" si="40"/>
        <v>36350</v>
      </c>
      <c r="M649" s="15">
        <f t="shared" si="41"/>
        <v>72472</v>
      </c>
      <c r="O649" s="13"/>
      <c r="P649" s="13"/>
    </row>
    <row r="650" spans="1:16" ht="13.15" customHeight="1" x14ac:dyDescent="0.2">
      <c r="A650" s="11" t="str">
        <f t="shared" si="38"/>
        <v>BURNIE2020</v>
      </c>
      <c r="B650" s="92" t="s">
        <v>16</v>
      </c>
      <c r="C650" s="85">
        <v>2020</v>
      </c>
      <c r="D650" s="86" t="s">
        <v>174</v>
      </c>
      <c r="E650" s="15">
        <v>12344</v>
      </c>
      <c r="F650" s="15">
        <v>12853</v>
      </c>
      <c r="G650" s="15">
        <v>25197</v>
      </c>
      <c r="H650" s="87">
        <v>0</v>
      </c>
      <c r="I650" s="87">
        <v>0</v>
      </c>
      <c r="J650" s="15">
        <v>0</v>
      </c>
      <c r="K650" s="15">
        <f t="shared" si="39"/>
        <v>12344</v>
      </c>
      <c r="L650" s="15">
        <f t="shared" si="40"/>
        <v>12853</v>
      </c>
      <c r="M650" s="15">
        <f t="shared" si="41"/>
        <v>25197</v>
      </c>
      <c r="O650" s="13"/>
      <c r="P650" s="13"/>
    </row>
    <row r="651" spans="1:16" ht="13.15" customHeight="1" x14ac:dyDescent="0.2">
      <c r="A651" s="11" t="str">
        <f t="shared" si="38"/>
        <v>BURNIE2021</v>
      </c>
      <c r="B651" s="3" t="s">
        <v>16</v>
      </c>
      <c r="C651" s="12">
        <v>2021</v>
      </c>
      <c r="D651" s="12" t="s">
        <v>174</v>
      </c>
      <c r="E651" s="13">
        <v>11677</v>
      </c>
      <c r="F651" s="13">
        <v>11532</v>
      </c>
      <c r="G651" s="13">
        <v>23209</v>
      </c>
      <c r="H651" s="13">
        <v>0</v>
      </c>
      <c r="I651" s="13">
        <v>0</v>
      </c>
      <c r="J651" s="13">
        <v>0</v>
      </c>
      <c r="K651" s="15">
        <f t="shared" si="39"/>
        <v>11677</v>
      </c>
      <c r="L651" s="15">
        <f t="shared" si="40"/>
        <v>11532</v>
      </c>
      <c r="M651" s="15">
        <f t="shared" si="41"/>
        <v>23209</v>
      </c>
      <c r="O651" s="13"/>
      <c r="P651" s="13"/>
    </row>
    <row r="652" spans="1:16" ht="13.15" customHeight="1" x14ac:dyDescent="0.2">
      <c r="A652" s="11" t="str">
        <f t="shared" si="38"/>
        <v>BURNIE2022</v>
      </c>
      <c r="B652" s="3" t="s">
        <v>16</v>
      </c>
      <c r="C652" s="12">
        <v>2022</v>
      </c>
      <c r="D652" s="12">
        <v>52</v>
      </c>
      <c r="E652" s="13">
        <v>33995</v>
      </c>
      <c r="F652" s="13">
        <v>34192</v>
      </c>
      <c r="G652" s="13">
        <v>68187</v>
      </c>
      <c r="H652" s="13">
        <v>0</v>
      </c>
      <c r="I652" s="13">
        <v>0</v>
      </c>
      <c r="J652" s="13">
        <v>0</v>
      </c>
      <c r="K652" s="15">
        <f t="shared" si="39"/>
        <v>33995</v>
      </c>
      <c r="L652" s="15">
        <f t="shared" si="40"/>
        <v>34192</v>
      </c>
      <c r="M652" s="15">
        <f t="shared" si="41"/>
        <v>68187</v>
      </c>
      <c r="O652" s="13"/>
      <c r="P652" s="13"/>
    </row>
    <row r="653" spans="1:16" ht="13.15" customHeight="1" x14ac:dyDescent="0.2">
      <c r="A653" s="11" t="str">
        <f t="shared" si="38"/>
        <v>BURNIE2023</v>
      </c>
      <c r="B653" s="3" t="s">
        <v>16</v>
      </c>
      <c r="C653" s="12">
        <v>2023</v>
      </c>
      <c r="D653" s="12">
        <v>51</v>
      </c>
      <c r="E653" s="13">
        <v>38715</v>
      </c>
      <c r="F653" s="13">
        <v>38653</v>
      </c>
      <c r="G653" s="13">
        <v>77368</v>
      </c>
      <c r="H653" s="13">
        <v>0</v>
      </c>
      <c r="I653" s="13">
        <v>0</v>
      </c>
      <c r="J653" s="13">
        <v>0</v>
      </c>
      <c r="K653" s="15">
        <f t="shared" si="39"/>
        <v>38715</v>
      </c>
      <c r="L653" s="15">
        <f t="shared" si="40"/>
        <v>38653</v>
      </c>
      <c r="M653" s="15">
        <f t="shared" si="41"/>
        <v>77368</v>
      </c>
      <c r="O653" s="13"/>
      <c r="P653" s="13"/>
    </row>
    <row r="654" spans="1:16" ht="13.15" customHeight="1" x14ac:dyDescent="0.2">
      <c r="A654" s="11" t="str">
        <f t="shared" si="38"/>
        <v>BURNIE2024</v>
      </c>
      <c r="B654" s="3" t="s">
        <v>16</v>
      </c>
      <c r="C654" s="12">
        <v>2024</v>
      </c>
      <c r="D654" s="12">
        <v>52</v>
      </c>
      <c r="E654" s="13">
        <v>37149</v>
      </c>
      <c r="F654" s="13">
        <v>36751</v>
      </c>
      <c r="G654" s="13">
        <v>73900</v>
      </c>
      <c r="H654" s="13">
        <v>0</v>
      </c>
      <c r="I654" s="13">
        <v>0</v>
      </c>
      <c r="J654" s="13">
        <v>0</v>
      </c>
      <c r="K654" s="15">
        <f t="shared" si="39"/>
        <v>37149</v>
      </c>
      <c r="L654" s="15">
        <f t="shared" si="40"/>
        <v>36751</v>
      </c>
      <c r="M654" s="15">
        <f t="shared" si="41"/>
        <v>73900</v>
      </c>
      <c r="O654" s="13"/>
      <c r="P654" s="13"/>
    </row>
    <row r="655" spans="1:16" ht="13.15" customHeight="1" x14ac:dyDescent="0.2">
      <c r="A655" s="11" t="str">
        <f t="shared" si="38"/>
        <v>BURNIE2025</v>
      </c>
      <c r="B655" s="3" t="s">
        <v>16</v>
      </c>
      <c r="C655" s="12">
        <v>2025</v>
      </c>
      <c r="D655" s="12">
        <v>52</v>
      </c>
      <c r="E655" s="13">
        <v>38766</v>
      </c>
      <c r="F655" s="13">
        <v>38953</v>
      </c>
      <c r="G655" s="13">
        <v>77719</v>
      </c>
      <c r="H655" s="13">
        <v>0</v>
      </c>
      <c r="I655" s="13">
        <v>0</v>
      </c>
      <c r="J655" s="13">
        <v>0</v>
      </c>
      <c r="K655" s="15">
        <f t="shared" si="39"/>
        <v>38766</v>
      </c>
      <c r="L655" s="15">
        <f t="shared" si="40"/>
        <v>38953</v>
      </c>
      <c r="M655" s="15">
        <f t="shared" si="41"/>
        <v>77719</v>
      </c>
      <c r="O655" s="13"/>
      <c r="P655" s="13"/>
    </row>
    <row r="656" spans="1:16" ht="13.15" customHeight="1" x14ac:dyDescent="0.2">
      <c r="A656" s="11" t="str">
        <f t="shared" si="38"/>
        <v>BUSSELTON1997</v>
      </c>
      <c r="B656" s="90" t="s">
        <v>166</v>
      </c>
      <c r="C656" s="85">
        <v>1997</v>
      </c>
      <c r="D656" s="86" t="s">
        <v>174</v>
      </c>
      <c r="E656" s="15">
        <v>352</v>
      </c>
      <c r="F656" s="15">
        <v>315</v>
      </c>
      <c r="G656" s="15">
        <v>667</v>
      </c>
      <c r="H656" s="15">
        <v>0</v>
      </c>
      <c r="I656" s="15">
        <v>0</v>
      </c>
      <c r="J656" s="15">
        <v>0</v>
      </c>
      <c r="K656" s="15">
        <f t="shared" si="39"/>
        <v>352</v>
      </c>
      <c r="L656" s="15">
        <f t="shared" si="40"/>
        <v>315</v>
      </c>
      <c r="M656" s="15">
        <f t="shared" si="41"/>
        <v>667</v>
      </c>
      <c r="O656" s="13"/>
      <c r="P656" s="13"/>
    </row>
    <row r="657" spans="1:16" ht="13.15" customHeight="1" x14ac:dyDescent="0.2">
      <c r="A657" s="11" t="str">
        <f t="shared" si="38"/>
        <v>BUSSELTON1998</v>
      </c>
      <c r="B657" s="3" t="s">
        <v>166</v>
      </c>
      <c r="C657" s="12">
        <v>1998</v>
      </c>
      <c r="D657" s="12" t="s">
        <v>174</v>
      </c>
      <c r="E657" s="13">
        <v>869</v>
      </c>
      <c r="F657" s="13">
        <v>831</v>
      </c>
      <c r="G657" s="13">
        <v>1700</v>
      </c>
      <c r="H657" s="13">
        <v>0</v>
      </c>
      <c r="I657" s="13">
        <v>0</v>
      </c>
      <c r="J657" s="13">
        <v>0</v>
      </c>
      <c r="K657" s="15">
        <f t="shared" si="39"/>
        <v>869</v>
      </c>
      <c r="L657" s="15">
        <f t="shared" si="40"/>
        <v>831</v>
      </c>
      <c r="M657" s="15">
        <f t="shared" si="41"/>
        <v>1700</v>
      </c>
      <c r="O657" s="13"/>
      <c r="P657" s="13"/>
    </row>
    <row r="658" spans="1:16" ht="13.15" customHeight="1" x14ac:dyDescent="0.2">
      <c r="A658" s="11" t="str">
        <f t="shared" si="38"/>
        <v>BUSSELTON1999</v>
      </c>
      <c r="B658" s="3" t="s">
        <v>166</v>
      </c>
      <c r="C658" s="12">
        <v>1999</v>
      </c>
      <c r="D658" s="12" t="s">
        <v>174</v>
      </c>
      <c r="E658" s="13">
        <v>818</v>
      </c>
      <c r="F658" s="13">
        <v>831</v>
      </c>
      <c r="G658" s="13">
        <v>1649</v>
      </c>
      <c r="H658" s="13">
        <v>0</v>
      </c>
      <c r="I658" s="13">
        <v>0</v>
      </c>
      <c r="J658" s="13">
        <v>0</v>
      </c>
      <c r="K658" s="15">
        <f t="shared" si="39"/>
        <v>818</v>
      </c>
      <c r="L658" s="15">
        <f t="shared" si="40"/>
        <v>831</v>
      </c>
      <c r="M658" s="15">
        <f t="shared" si="41"/>
        <v>1649</v>
      </c>
      <c r="O658" s="13"/>
      <c r="P658" s="13"/>
    </row>
    <row r="659" spans="1:16" ht="13.15" customHeight="1" x14ac:dyDescent="0.2">
      <c r="A659" s="11" t="str">
        <f t="shared" si="38"/>
        <v>BUSSELTON2000</v>
      </c>
      <c r="B659" s="90" t="s">
        <v>166</v>
      </c>
      <c r="C659" s="85">
        <v>2000</v>
      </c>
      <c r="D659" s="86" t="s">
        <v>174</v>
      </c>
      <c r="E659" s="15">
        <v>683</v>
      </c>
      <c r="F659" s="15">
        <v>705</v>
      </c>
      <c r="G659" s="15">
        <v>1388</v>
      </c>
      <c r="H659" s="15">
        <v>0</v>
      </c>
      <c r="I659" s="15">
        <v>0</v>
      </c>
      <c r="J659" s="15">
        <v>0</v>
      </c>
      <c r="K659" s="15">
        <f t="shared" si="39"/>
        <v>683</v>
      </c>
      <c r="L659" s="15">
        <f t="shared" si="40"/>
        <v>705</v>
      </c>
      <c r="M659" s="15">
        <f t="shared" si="41"/>
        <v>1388</v>
      </c>
      <c r="O659" s="13"/>
      <c r="P659" s="13"/>
    </row>
    <row r="660" spans="1:16" ht="13.15" customHeight="1" x14ac:dyDescent="0.2">
      <c r="A660" s="11" t="str">
        <f t="shared" si="38"/>
        <v>BUSSELTON2001</v>
      </c>
      <c r="B660" s="3" t="s">
        <v>166</v>
      </c>
      <c r="C660" s="12">
        <v>2001</v>
      </c>
      <c r="D660" s="12" t="s">
        <v>174</v>
      </c>
      <c r="E660" s="13">
        <v>171</v>
      </c>
      <c r="F660" s="13">
        <v>177</v>
      </c>
      <c r="G660" s="13">
        <v>348</v>
      </c>
      <c r="H660" s="13">
        <v>0</v>
      </c>
      <c r="I660" s="13">
        <v>0</v>
      </c>
      <c r="J660" s="13">
        <v>0</v>
      </c>
      <c r="K660" s="15">
        <f t="shared" si="39"/>
        <v>171</v>
      </c>
      <c r="L660" s="15">
        <f t="shared" si="40"/>
        <v>177</v>
      </c>
      <c r="M660" s="15">
        <f t="shared" si="41"/>
        <v>348</v>
      </c>
      <c r="O660" s="13"/>
      <c r="P660" s="13"/>
    </row>
    <row r="661" spans="1:16" ht="13.15" customHeight="1" x14ac:dyDescent="0.2">
      <c r="A661" s="11" t="str">
        <f t="shared" si="38"/>
        <v>BUSSELTON2003</v>
      </c>
      <c r="B661" s="92" t="s">
        <v>166</v>
      </c>
      <c r="C661" s="85">
        <v>2003</v>
      </c>
      <c r="D661" s="86" t="s">
        <v>174</v>
      </c>
      <c r="E661" s="15">
        <v>43</v>
      </c>
      <c r="F661" s="15">
        <v>0</v>
      </c>
      <c r="G661" s="15">
        <v>43</v>
      </c>
      <c r="H661" s="15">
        <v>0</v>
      </c>
      <c r="I661" s="15">
        <v>0</v>
      </c>
      <c r="J661" s="15">
        <v>0</v>
      </c>
      <c r="K661" s="15">
        <f t="shared" si="39"/>
        <v>43</v>
      </c>
      <c r="L661" s="15">
        <f t="shared" si="40"/>
        <v>0</v>
      </c>
      <c r="M661" s="15">
        <f t="shared" si="41"/>
        <v>43</v>
      </c>
      <c r="O661" s="13"/>
      <c r="P661" s="13"/>
    </row>
    <row r="662" spans="1:16" ht="13.15" customHeight="1" x14ac:dyDescent="0.2">
      <c r="A662" s="11" t="str">
        <f t="shared" si="38"/>
        <v>BUSSELTON2004</v>
      </c>
      <c r="B662" s="90" t="s">
        <v>166</v>
      </c>
      <c r="C662" s="85">
        <v>2004</v>
      </c>
      <c r="D662" s="86" t="s">
        <v>174</v>
      </c>
      <c r="E662" s="15">
        <v>0</v>
      </c>
      <c r="F662" s="15">
        <v>0</v>
      </c>
      <c r="G662" s="15">
        <v>0</v>
      </c>
      <c r="H662" s="15">
        <v>0</v>
      </c>
      <c r="I662" s="15">
        <v>0</v>
      </c>
      <c r="J662" s="15">
        <v>0</v>
      </c>
      <c r="K662" s="15">
        <f t="shared" si="39"/>
        <v>0</v>
      </c>
      <c r="L662" s="15">
        <f t="shared" si="40"/>
        <v>0</v>
      </c>
      <c r="M662" s="15">
        <f t="shared" si="41"/>
        <v>0</v>
      </c>
      <c r="O662" s="13"/>
      <c r="P662" s="13"/>
    </row>
    <row r="663" spans="1:16" ht="13.15" customHeight="1" x14ac:dyDescent="0.2">
      <c r="A663" s="11" t="str">
        <f t="shared" si="38"/>
        <v>BUSSELTON2011</v>
      </c>
      <c r="B663" s="3" t="s">
        <v>166</v>
      </c>
      <c r="C663" s="12">
        <v>2011</v>
      </c>
      <c r="D663" s="12" t="s">
        <v>174</v>
      </c>
      <c r="E663" s="13">
        <v>334</v>
      </c>
      <c r="F663" s="13">
        <v>309</v>
      </c>
      <c r="G663" s="13">
        <v>643</v>
      </c>
      <c r="H663" s="13">
        <v>0</v>
      </c>
      <c r="I663" s="13">
        <v>0</v>
      </c>
      <c r="J663" s="13">
        <v>0</v>
      </c>
      <c r="K663" s="15">
        <f t="shared" si="39"/>
        <v>334</v>
      </c>
      <c r="L663" s="15">
        <f t="shared" si="40"/>
        <v>309</v>
      </c>
      <c r="M663" s="15">
        <f t="shared" si="41"/>
        <v>643</v>
      </c>
      <c r="O663" s="13"/>
      <c r="P663" s="13"/>
    </row>
    <row r="664" spans="1:16" ht="13.15" customHeight="1" x14ac:dyDescent="0.2">
      <c r="A664" s="11" t="str">
        <f t="shared" si="38"/>
        <v>BUSSELTON2012</v>
      </c>
      <c r="B664" s="3" t="s">
        <v>166</v>
      </c>
      <c r="C664" s="12">
        <v>2012</v>
      </c>
      <c r="D664" s="12" t="s">
        <v>174</v>
      </c>
      <c r="E664" s="13">
        <v>808</v>
      </c>
      <c r="F664" s="13">
        <v>532</v>
      </c>
      <c r="G664" s="13">
        <v>1340</v>
      </c>
      <c r="H664" s="13">
        <v>0</v>
      </c>
      <c r="I664" s="13">
        <v>0</v>
      </c>
      <c r="J664" s="13">
        <v>0</v>
      </c>
      <c r="K664" s="15">
        <f t="shared" si="39"/>
        <v>808</v>
      </c>
      <c r="L664" s="15">
        <f t="shared" si="40"/>
        <v>532</v>
      </c>
      <c r="M664" s="15">
        <f t="shared" si="41"/>
        <v>1340</v>
      </c>
      <c r="O664" s="13"/>
      <c r="P664" s="13"/>
    </row>
    <row r="665" spans="1:16" ht="13.15" customHeight="1" x14ac:dyDescent="0.2">
      <c r="A665" s="11" t="str">
        <f t="shared" si="38"/>
        <v>BUSSELTON2013</v>
      </c>
      <c r="B665" s="3" t="s">
        <v>166</v>
      </c>
      <c r="C665" s="12">
        <v>2013</v>
      </c>
      <c r="D665" s="12" t="s">
        <v>174</v>
      </c>
      <c r="E665" s="13">
        <v>4059</v>
      </c>
      <c r="F665" s="13">
        <v>2884</v>
      </c>
      <c r="G665" s="13">
        <v>6943</v>
      </c>
      <c r="H665" s="13">
        <v>0</v>
      </c>
      <c r="I665" s="13">
        <v>0</v>
      </c>
      <c r="J665" s="13">
        <v>0</v>
      </c>
      <c r="K665" s="15">
        <f t="shared" si="39"/>
        <v>4059</v>
      </c>
      <c r="L665" s="15">
        <f t="shared" si="40"/>
        <v>2884</v>
      </c>
      <c r="M665" s="15">
        <f t="shared" si="41"/>
        <v>6943</v>
      </c>
      <c r="O665" s="13"/>
      <c r="P665" s="13"/>
    </row>
    <row r="666" spans="1:16" ht="13.15" customHeight="1" x14ac:dyDescent="0.2">
      <c r="A666" s="11" t="str">
        <f t="shared" si="38"/>
        <v>BUSSELTON2014</v>
      </c>
      <c r="B666" s="3" t="s">
        <v>166</v>
      </c>
      <c r="C666" s="12">
        <v>2014</v>
      </c>
      <c r="D666" s="12" t="s">
        <v>174</v>
      </c>
      <c r="E666" s="13">
        <v>6983</v>
      </c>
      <c r="F666" s="13">
        <v>5469</v>
      </c>
      <c r="G666" s="13">
        <v>12452</v>
      </c>
      <c r="H666" s="13">
        <v>0</v>
      </c>
      <c r="I666" s="13">
        <v>0</v>
      </c>
      <c r="J666" s="13">
        <v>0</v>
      </c>
      <c r="K666" s="15">
        <f t="shared" si="39"/>
        <v>6983</v>
      </c>
      <c r="L666" s="15">
        <f t="shared" si="40"/>
        <v>5469</v>
      </c>
      <c r="M666" s="15">
        <f t="shared" si="41"/>
        <v>12452</v>
      </c>
      <c r="O666" s="13"/>
      <c r="P666" s="13"/>
    </row>
    <row r="667" spans="1:16" ht="13.15" customHeight="1" x14ac:dyDescent="0.2">
      <c r="A667" s="11" t="str">
        <f t="shared" si="38"/>
        <v>BUSSELTON2015</v>
      </c>
      <c r="B667" s="3" t="s">
        <v>166</v>
      </c>
      <c r="C667" s="12">
        <v>2015</v>
      </c>
      <c r="D667" s="12" t="s">
        <v>174</v>
      </c>
      <c r="E667" s="13">
        <v>333</v>
      </c>
      <c r="F667" s="13">
        <v>45</v>
      </c>
      <c r="G667" s="13">
        <v>378</v>
      </c>
      <c r="H667" s="13">
        <v>0</v>
      </c>
      <c r="I667" s="13">
        <v>0</v>
      </c>
      <c r="J667" s="13">
        <v>0</v>
      </c>
      <c r="K667" s="15">
        <f t="shared" si="39"/>
        <v>333</v>
      </c>
      <c r="L667" s="15">
        <f t="shared" si="40"/>
        <v>45</v>
      </c>
      <c r="M667" s="15">
        <f t="shared" si="41"/>
        <v>378</v>
      </c>
      <c r="O667" s="13"/>
      <c r="P667" s="13"/>
    </row>
    <row r="668" spans="1:16" ht="13.15" customHeight="1" x14ac:dyDescent="0.2">
      <c r="A668" s="11" t="str">
        <f t="shared" si="38"/>
        <v>BUSSELTON2022</v>
      </c>
      <c r="B668" s="3" t="s">
        <v>166</v>
      </c>
      <c r="C668" s="12">
        <v>2022</v>
      </c>
      <c r="D668" s="12" t="s">
        <v>174</v>
      </c>
      <c r="E668" s="13">
        <v>19440</v>
      </c>
      <c r="F668" s="13">
        <v>19189</v>
      </c>
      <c r="G668" s="13">
        <v>38629</v>
      </c>
      <c r="H668" s="13">
        <v>0</v>
      </c>
      <c r="I668" s="13">
        <v>0</v>
      </c>
      <c r="J668" s="13">
        <v>0</v>
      </c>
      <c r="K668" s="15">
        <f t="shared" si="39"/>
        <v>19440</v>
      </c>
      <c r="L668" s="15">
        <f t="shared" si="40"/>
        <v>19189</v>
      </c>
      <c r="M668" s="15">
        <f t="shared" si="41"/>
        <v>38629</v>
      </c>
      <c r="O668" s="13"/>
      <c r="P668" s="13"/>
    </row>
    <row r="669" spans="1:16" ht="13.15" customHeight="1" x14ac:dyDescent="0.2">
      <c r="A669" s="11" t="str">
        <f t="shared" si="38"/>
        <v>BUSSELTON2023</v>
      </c>
      <c r="B669" s="90" t="s">
        <v>166</v>
      </c>
      <c r="C669" s="85">
        <v>2023</v>
      </c>
      <c r="D669" s="86">
        <v>63</v>
      </c>
      <c r="E669" s="15">
        <v>25652</v>
      </c>
      <c r="F669" s="15">
        <v>25141</v>
      </c>
      <c r="G669" s="15">
        <v>50793</v>
      </c>
      <c r="H669" s="15">
        <v>0</v>
      </c>
      <c r="I669" s="15">
        <v>0</v>
      </c>
      <c r="J669" s="15">
        <v>0</v>
      </c>
      <c r="K669" s="15">
        <f t="shared" si="39"/>
        <v>25652</v>
      </c>
      <c r="L669" s="15">
        <f t="shared" si="40"/>
        <v>25141</v>
      </c>
      <c r="M669" s="15">
        <f t="shared" si="41"/>
        <v>50793</v>
      </c>
      <c r="O669" s="13"/>
      <c r="P669" s="13"/>
    </row>
    <row r="670" spans="1:16" ht="13.15" customHeight="1" x14ac:dyDescent="0.2">
      <c r="A670" s="11" t="str">
        <f t="shared" si="38"/>
        <v>BUSSELTON2024</v>
      </c>
      <c r="B670" s="88" t="s">
        <v>166</v>
      </c>
      <c r="C670" s="16">
        <v>2024</v>
      </c>
      <c r="D670" s="86">
        <v>51</v>
      </c>
      <c r="E670" s="89">
        <v>44138</v>
      </c>
      <c r="F670" s="89">
        <v>42456</v>
      </c>
      <c r="G670" s="89">
        <v>86594</v>
      </c>
      <c r="H670" s="89">
        <v>0</v>
      </c>
      <c r="I670" s="89">
        <v>0</v>
      </c>
      <c r="J670" s="89">
        <v>0</v>
      </c>
      <c r="K670" s="15">
        <f t="shared" si="39"/>
        <v>44138</v>
      </c>
      <c r="L670" s="15">
        <f t="shared" si="40"/>
        <v>42456</v>
      </c>
      <c r="M670" s="15">
        <f t="shared" si="41"/>
        <v>86594</v>
      </c>
      <c r="O670" s="13"/>
      <c r="P670" s="13"/>
    </row>
    <row r="671" spans="1:16" ht="13.15" customHeight="1" x14ac:dyDescent="0.2">
      <c r="A671" s="11" t="str">
        <f t="shared" si="38"/>
        <v>BUSSELTON2025</v>
      </c>
      <c r="B671" s="92" t="s">
        <v>166</v>
      </c>
      <c r="C671" s="85">
        <v>2025</v>
      </c>
      <c r="D671" s="86">
        <v>51</v>
      </c>
      <c r="E671" s="15">
        <v>50098</v>
      </c>
      <c r="F671" s="15">
        <v>47790</v>
      </c>
      <c r="G671" s="15">
        <v>97888</v>
      </c>
      <c r="H671" s="15">
        <v>0</v>
      </c>
      <c r="I671" s="15">
        <v>0</v>
      </c>
      <c r="J671" s="15">
        <v>0</v>
      </c>
      <c r="K671" s="15">
        <f t="shared" si="39"/>
        <v>50098</v>
      </c>
      <c r="L671" s="15">
        <f t="shared" si="40"/>
        <v>47790</v>
      </c>
      <c r="M671" s="15">
        <f t="shared" si="41"/>
        <v>97888</v>
      </c>
      <c r="O671" s="13"/>
      <c r="P671" s="13"/>
    </row>
    <row r="672" spans="1:16" ht="13.15" customHeight="1" x14ac:dyDescent="0.2">
      <c r="A672" s="11" t="str">
        <f t="shared" si="38"/>
        <v>CAIRNS1985</v>
      </c>
      <c r="B672" s="92" t="s">
        <v>15</v>
      </c>
      <c r="C672" s="85">
        <v>1985</v>
      </c>
      <c r="D672" s="86">
        <v>10</v>
      </c>
      <c r="E672" s="15">
        <v>240831</v>
      </c>
      <c r="F672" s="15">
        <v>240725</v>
      </c>
      <c r="G672" s="15">
        <v>481556</v>
      </c>
      <c r="H672" s="87">
        <v>25460</v>
      </c>
      <c r="I672" s="87">
        <v>20062</v>
      </c>
      <c r="J672" s="15">
        <v>45522</v>
      </c>
      <c r="K672" s="15">
        <f t="shared" si="39"/>
        <v>266291</v>
      </c>
      <c r="L672" s="15">
        <f t="shared" si="40"/>
        <v>260787</v>
      </c>
      <c r="M672" s="15">
        <f t="shared" si="41"/>
        <v>527078</v>
      </c>
      <c r="O672" s="13"/>
      <c r="P672" s="13"/>
    </row>
    <row r="673" spans="1:16" ht="13.15" customHeight="1" x14ac:dyDescent="0.2">
      <c r="A673" s="11" t="str">
        <f t="shared" si="38"/>
        <v>CAIRNS1986</v>
      </c>
      <c r="B673" s="92" t="s">
        <v>15</v>
      </c>
      <c r="C673" s="85">
        <v>1986</v>
      </c>
      <c r="D673" s="86">
        <v>9</v>
      </c>
      <c r="E673" s="15">
        <v>300879</v>
      </c>
      <c r="F673" s="15">
        <v>298274</v>
      </c>
      <c r="G673" s="15">
        <v>599153</v>
      </c>
      <c r="H673" s="87">
        <v>34528</v>
      </c>
      <c r="I673" s="87">
        <v>28885</v>
      </c>
      <c r="J673" s="15">
        <v>63413</v>
      </c>
      <c r="K673" s="15">
        <f t="shared" si="39"/>
        <v>335407</v>
      </c>
      <c r="L673" s="15">
        <f t="shared" si="40"/>
        <v>327159</v>
      </c>
      <c r="M673" s="15">
        <f t="shared" si="41"/>
        <v>662566</v>
      </c>
      <c r="O673" s="13"/>
      <c r="P673" s="13"/>
    </row>
    <row r="674" spans="1:16" ht="13.15" customHeight="1" x14ac:dyDescent="0.2">
      <c r="A674" s="11" t="str">
        <f t="shared" si="38"/>
        <v>CAIRNS1987</v>
      </c>
      <c r="B674" s="92" t="s">
        <v>15</v>
      </c>
      <c r="C674" s="85">
        <v>1987</v>
      </c>
      <c r="D674" s="86">
        <v>9</v>
      </c>
      <c r="E674" s="15">
        <v>370149</v>
      </c>
      <c r="F674" s="15">
        <v>371353</v>
      </c>
      <c r="G674" s="15">
        <v>741502</v>
      </c>
      <c r="H674" s="87">
        <v>60273</v>
      </c>
      <c r="I674" s="87">
        <v>50016</v>
      </c>
      <c r="J674" s="15">
        <v>110289</v>
      </c>
      <c r="K674" s="15">
        <f t="shared" si="39"/>
        <v>430422</v>
      </c>
      <c r="L674" s="15">
        <f t="shared" si="40"/>
        <v>421369</v>
      </c>
      <c r="M674" s="15">
        <f t="shared" si="41"/>
        <v>851791</v>
      </c>
      <c r="O674" s="13"/>
      <c r="P674" s="13"/>
    </row>
    <row r="675" spans="1:16" ht="13.15" customHeight="1" x14ac:dyDescent="0.2">
      <c r="A675" s="11" t="str">
        <f t="shared" si="38"/>
        <v>CAIRNS1988</v>
      </c>
      <c r="B675" s="3" t="s">
        <v>15</v>
      </c>
      <c r="C675" s="12">
        <v>1988</v>
      </c>
      <c r="D675" s="12">
        <v>8</v>
      </c>
      <c r="E675" s="13">
        <v>432189</v>
      </c>
      <c r="F675" s="13">
        <v>435505</v>
      </c>
      <c r="G675" s="13">
        <v>867694</v>
      </c>
      <c r="H675" s="13">
        <v>86811</v>
      </c>
      <c r="I675" s="13">
        <v>72984</v>
      </c>
      <c r="J675" s="13">
        <v>159795</v>
      </c>
      <c r="K675" s="15">
        <f t="shared" si="39"/>
        <v>519000</v>
      </c>
      <c r="L675" s="15">
        <f t="shared" si="40"/>
        <v>508489</v>
      </c>
      <c r="M675" s="15">
        <f t="shared" si="41"/>
        <v>1027489</v>
      </c>
      <c r="O675" s="13"/>
      <c r="P675" s="13"/>
    </row>
    <row r="676" spans="1:16" ht="13.15" customHeight="1" x14ac:dyDescent="0.2">
      <c r="A676" s="11" t="str">
        <f t="shared" si="38"/>
        <v>CAIRNS1989</v>
      </c>
      <c r="B676" s="88" t="s">
        <v>15</v>
      </c>
      <c r="C676" s="16">
        <v>1989</v>
      </c>
      <c r="D676" s="86">
        <v>6</v>
      </c>
      <c r="E676" s="89">
        <v>324091</v>
      </c>
      <c r="F676" s="89">
        <v>327128</v>
      </c>
      <c r="G676" s="89">
        <v>651219</v>
      </c>
      <c r="H676" s="89">
        <v>112272</v>
      </c>
      <c r="I676" s="89">
        <v>100376</v>
      </c>
      <c r="J676" s="89">
        <v>212648</v>
      </c>
      <c r="K676" s="15">
        <f t="shared" si="39"/>
        <v>436363</v>
      </c>
      <c r="L676" s="15">
        <f t="shared" si="40"/>
        <v>427504</v>
      </c>
      <c r="M676" s="15">
        <f t="shared" si="41"/>
        <v>863867</v>
      </c>
      <c r="O676" s="13"/>
      <c r="P676" s="13"/>
    </row>
    <row r="677" spans="1:16" ht="13.15" customHeight="1" x14ac:dyDescent="0.2">
      <c r="A677" s="11" t="str">
        <f t="shared" si="38"/>
        <v>CAIRNS1990</v>
      </c>
      <c r="B677" s="3" t="s">
        <v>15</v>
      </c>
      <c r="C677" s="12">
        <v>1990</v>
      </c>
      <c r="D677" s="12">
        <v>6</v>
      </c>
      <c r="E677" s="13">
        <v>394307</v>
      </c>
      <c r="F677" s="13">
        <v>396333</v>
      </c>
      <c r="G677" s="13">
        <v>790640</v>
      </c>
      <c r="H677" s="13">
        <v>144730</v>
      </c>
      <c r="I677" s="13">
        <v>134606</v>
      </c>
      <c r="J677" s="13">
        <v>279336</v>
      </c>
      <c r="K677" s="15">
        <f t="shared" si="39"/>
        <v>539037</v>
      </c>
      <c r="L677" s="15">
        <f t="shared" si="40"/>
        <v>530939</v>
      </c>
      <c r="M677" s="15">
        <f t="shared" si="41"/>
        <v>1069976</v>
      </c>
      <c r="O677" s="13"/>
      <c r="P677" s="13"/>
    </row>
    <row r="678" spans="1:16" ht="13.15" customHeight="1" x14ac:dyDescent="0.2">
      <c r="A678" s="11" t="str">
        <f t="shared" si="38"/>
        <v>CAIRNS1991</v>
      </c>
      <c r="B678" s="3" t="s">
        <v>15</v>
      </c>
      <c r="C678" s="12">
        <v>1991</v>
      </c>
      <c r="D678" s="12">
        <v>6</v>
      </c>
      <c r="E678" s="13">
        <v>630203</v>
      </c>
      <c r="F678" s="13">
        <v>627234</v>
      </c>
      <c r="G678" s="13">
        <v>1257437</v>
      </c>
      <c r="H678" s="13">
        <v>196395</v>
      </c>
      <c r="I678" s="13">
        <v>183579</v>
      </c>
      <c r="J678" s="13">
        <v>379974</v>
      </c>
      <c r="K678" s="15">
        <f t="shared" si="39"/>
        <v>826598</v>
      </c>
      <c r="L678" s="15">
        <f t="shared" si="40"/>
        <v>810813</v>
      </c>
      <c r="M678" s="15">
        <f t="shared" si="41"/>
        <v>1637411</v>
      </c>
      <c r="O678" s="13"/>
      <c r="P678" s="13"/>
    </row>
    <row r="679" spans="1:16" ht="13.15" customHeight="1" x14ac:dyDescent="0.2">
      <c r="A679" s="11" t="str">
        <f t="shared" si="38"/>
        <v>CAIRNS1992</v>
      </c>
      <c r="B679" s="3" t="s">
        <v>15</v>
      </c>
      <c r="C679" s="12">
        <v>1992</v>
      </c>
      <c r="D679" s="12">
        <v>6</v>
      </c>
      <c r="E679" s="13">
        <v>626699</v>
      </c>
      <c r="F679" s="13">
        <v>644984</v>
      </c>
      <c r="G679" s="13">
        <v>1271683</v>
      </c>
      <c r="H679" s="13">
        <v>286926</v>
      </c>
      <c r="I679" s="13">
        <v>239287</v>
      </c>
      <c r="J679" s="13">
        <v>526213</v>
      </c>
      <c r="K679" s="15">
        <f t="shared" si="39"/>
        <v>913625</v>
      </c>
      <c r="L679" s="15">
        <f t="shared" si="40"/>
        <v>884271</v>
      </c>
      <c r="M679" s="15">
        <f t="shared" si="41"/>
        <v>1797896</v>
      </c>
      <c r="O679" s="13"/>
      <c r="P679" s="13"/>
    </row>
    <row r="680" spans="1:16" ht="13.15" customHeight="1" x14ac:dyDescent="0.2">
      <c r="A680" s="11" t="str">
        <f t="shared" si="38"/>
        <v>CAIRNS1993</v>
      </c>
      <c r="B680" s="3" t="s">
        <v>15</v>
      </c>
      <c r="C680" s="12">
        <v>1993</v>
      </c>
      <c r="D680" s="12">
        <v>6</v>
      </c>
      <c r="E680" s="13">
        <v>709909</v>
      </c>
      <c r="F680" s="13">
        <v>730850</v>
      </c>
      <c r="G680" s="13">
        <v>1440759</v>
      </c>
      <c r="H680" s="13">
        <v>356161</v>
      </c>
      <c r="I680" s="13">
        <v>295276</v>
      </c>
      <c r="J680" s="13">
        <v>651437</v>
      </c>
      <c r="K680" s="15">
        <f t="shared" si="39"/>
        <v>1066070</v>
      </c>
      <c r="L680" s="15">
        <f t="shared" si="40"/>
        <v>1026126</v>
      </c>
      <c r="M680" s="15">
        <f t="shared" si="41"/>
        <v>2092196</v>
      </c>
      <c r="O680" s="13"/>
      <c r="P680" s="13"/>
    </row>
    <row r="681" spans="1:16" ht="13.15" customHeight="1" x14ac:dyDescent="0.2">
      <c r="A681" s="11" t="str">
        <f t="shared" ref="A681:A744" si="42">CONCATENATE(B681,C681)</f>
        <v>CAIRNS1994</v>
      </c>
      <c r="B681" s="3" t="s">
        <v>15</v>
      </c>
      <c r="C681" s="12">
        <v>1994</v>
      </c>
      <c r="D681" s="12">
        <v>6</v>
      </c>
      <c r="E681" s="13">
        <v>831407</v>
      </c>
      <c r="F681" s="13">
        <v>859060</v>
      </c>
      <c r="G681" s="13">
        <v>1690467</v>
      </c>
      <c r="H681" s="13">
        <v>365764</v>
      </c>
      <c r="I681" s="13">
        <v>313511</v>
      </c>
      <c r="J681" s="13">
        <v>679275</v>
      </c>
      <c r="K681" s="15">
        <f t="shared" si="39"/>
        <v>1197171</v>
      </c>
      <c r="L681" s="15">
        <f t="shared" si="40"/>
        <v>1172571</v>
      </c>
      <c r="M681" s="15">
        <f t="shared" si="41"/>
        <v>2369742</v>
      </c>
      <c r="O681" s="13"/>
      <c r="P681" s="13"/>
    </row>
    <row r="682" spans="1:16" ht="13.15" customHeight="1" x14ac:dyDescent="0.2">
      <c r="A682" s="11" t="str">
        <f t="shared" si="42"/>
        <v>CAIRNS1995</v>
      </c>
      <c r="B682" s="3" t="s">
        <v>15</v>
      </c>
      <c r="C682" s="12">
        <v>1995</v>
      </c>
      <c r="D682" s="12">
        <v>6</v>
      </c>
      <c r="E682" s="13">
        <v>919430</v>
      </c>
      <c r="F682" s="13">
        <v>924597</v>
      </c>
      <c r="G682" s="13">
        <v>1844027</v>
      </c>
      <c r="H682" s="13">
        <v>328649</v>
      </c>
      <c r="I682" s="13">
        <v>329748</v>
      </c>
      <c r="J682" s="13">
        <v>658397</v>
      </c>
      <c r="K682" s="15">
        <f t="shared" si="39"/>
        <v>1248079</v>
      </c>
      <c r="L682" s="15">
        <f t="shared" si="40"/>
        <v>1254345</v>
      </c>
      <c r="M682" s="15">
        <f t="shared" si="41"/>
        <v>2502424</v>
      </c>
      <c r="O682" s="13"/>
      <c r="P682" s="13"/>
    </row>
    <row r="683" spans="1:16" ht="13.15" customHeight="1" x14ac:dyDescent="0.2">
      <c r="A683" s="11" t="str">
        <f t="shared" si="42"/>
        <v>CAIRNS1996</v>
      </c>
      <c r="B683" s="88" t="s">
        <v>15</v>
      </c>
      <c r="C683" s="16">
        <v>1996</v>
      </c>
      <c r="D683" s="86">
        <v>6</v>
      </c>
      <c r="E683" s="89">
        <v>957711</v>
      </c>
      <c r="F683" s="89">
        <v>968804</v>
      </c>
      <c r="G683" s="89">
        <v>1926515</v>
      </c>
      <c r="H683" s="89">
        <v>364567</v>
      </c>
      <c r="I683" s="89">
        <v>354829</v>
      </c>
      <c r="J683" s="89">
        <v>719396</v>
      </c>
      <c r="K683" s="15">
        <f t="shared" si="39"/>
        <v>1322278</v>
      </c>
      <c r="L683" s="15">
        <f t="shared" si="40"/>
        <v>1323633</v>
      </c>
      <c r="M683" s="15">
        <f t="shared" si="41"/>
        <v>2645911</v>
      </c>
      <c r="O683" s="13"/>
      <c r="P683" s="13"/>
    </row>
    <row r="684" spans="1:16" ht="13.15" customHeight="1" x14ac:dyDescent="0.2">
      <c r="A684" s="11" t="str">
        <f t="shared" si="42"/>
        <v>CAIRNS1997</v>
      </c>
      <c r="B684" s="3" t="s">
        <v>15</v>
      </c>
      <c r="C684" s="12">
        <v>1997</v>
      </c>
      <c r="D684" s="12">
        <v>6</v>
      </c>
      <c r="E684" s="13">
        <v>952051</v>
      </c>
      <c r="F684" s="13">
        <v>966187</v>
      </c>
      <c r="G684" s="13">
        <v>1918238</v>
      </c>
      <c r="H684" s="13">
        <v>378025</v>
      </c>
      <c r="I684" s="13">
        <v>367085</v>
      </c>
      <c r="J684" s="13">
        <v>745110</v>
      </c>
      <c r="K684" s="15">
        <f t="shared" si="39"/>
        <v>1330076</v>
      </c>
      <c r="L684" s="15">
        <f t="shared" si="40"/>
        <v>1333272</v>
      </c>
      <c r="M684" s="15">
        <f t="shared" si="41"/>
        <v>2663348</v>
      </c>
      <c r="O684" s="13"/>
      <c r="P684" s="13"/>
    </row>
    <row r="685" spans="1:16" ht="13.15" customHeight="1" x14ac:dyDescent="0.2">
      <c r="A685" s="11" t="str">
        <f t="shared" si="42"/>
        <v>CAIRNS1998</v>
      </c>
      <c r="B685" s="3" t="s">
        <v>15</v>
      </c>
      <c r="C685" s="12">
        <v>1998</v>
      </c>
      <c r="D685" s="12">
        <v>6</v>
      </c>
      <c r="E685" s="13">
        <v>952421</v>
      </c>
      <c r="F685" s="13">
        <v>963296</v>
      </c>
      <c r="G685" s="13">
        <v>1915717</v>
      </c>
      <c r="H685" s="13">
        <v>339769</v>
      </c>
      <c r="I685" s="13">
        <v>348289</v>
      </c>
      <c r="J685" s="13">
        <v>688058</v>
      </c>
      <c r="K685" s="15">
        <f t="shared" si="39"/>
        <v>1292190</v>
      </c>
      <c r="L685" s="15">
        <f t="shared" si="40"/>
        <v>1311585</v>
      </c>
      <c r="M685" s="15">
        <f t="shared" si="41"/>
        <v>2603775</v>
      </c>
      <c r="O685" s="13"/>
      <c r="P685" s="13"/>
    </row>
    <row r="686" spans="1:16" ht="13.15" customHeight="1" x14ac:dyDescent="0.2">
      <c r="A686" s="11" t="str">
        <f t="shared" si="42"/>
        <v>CAIRNS1999</v>
      </c>
      <c r="B686" s="88" t="s">
        <v>15</v>
      </c>
      <c r="C686" s="16">
        <v>1999</v>
      </c>
      <c r="D686" s="86">
        <v>6</v>
      </c>
      <c r="E686" s="89">
        <v>1012434</v>
      </c>
      <c r="F686" s="89">
        <v>1010474</v>
      </c>
      <c r="G686" s="89">
        <v>2022908</v>
      </c>
      <c r="H686" s="89">
        <v>327422</v>
      </c>
      <c r="I686" s="89">
        <v>333237</v>
      </c>
      <c r="J686" s="89">
        <v>660659</v>
      </c>
      <c r="K686" s="15">
        <f t="shared" si="39"/>
        <v>1339856</v>
      </c>
      <c r="L686" s="15">
        <f t="shared" si="40"/>
        <v>1343711</v>
      </c>
      <c r="M686" s="15">
        <f t="shared" si="41"/>
        <v>2683567</v>
      </c>
      <c r="O686" s="13"/>
      <c r="P686" s="13"/>
    </row>
    <row r="687" spans="1:16" ht="13.15" customHeight="1" x14ac:dyDescent="0.2">
      <c r="A687" s="11" t="str">
        <f t="shared" si="42"/>
        <v>CAIRNS2000</v>
      </c>
      <c r="B687" s="90" t="s">
        <v>15</v>
      </c>
      <c r="C687" s="85">
        <v>2000</v>
      </c>
      <c r="D687" s="12">
        <v>6</v>
      </c>
      <c r="E687" s="15">
        <v>1065600</v>
      </c>
      <c r="F687" s="15">
        <v>1067113</v>
      </c>
      <c r="G687" s="15">
        <v>2132713</v>
      </c>
      <c r="H687" s="15">
        <v>341270</v>
      </c>
      <c r="I687" s="15">
        <v>338863</v>
      </c>
      <c r="J687" s="15">
        <v>680133</v>
      </c>
      <c r="K687" s="15">
        <f t="shared" si="39"/>
        <v>1406870</v>
      </c>
      <c r="L687" s="15">
        <f t="shared" si="40"/>
        <v>1405976</v>
      </c>
      <c r="M687" s="15">
        <f t="shared" si="41"/>
        <v>2812846</v>
      </c>
      <c r="O687" s="13"/>
      <c r="P687" s="13"/>
    </row>
    <row r="688" spans="1:16" ht="13.15" customHeight="1" x14ac:dyDescent="0.2">
      <c r="A688" s="11" t="str">
        <f t="shared" si="42"/>
        <v>CAIRNS2001</v>
      </c>
      <c r="B688" s="92" t="s">
        <v>15</v>
      </c>
      <c r="C688" s="85">
        <v>2001</v>
      </c>
      <c r="D688" s="86">
        <v>6</v>
      </c>
      <c r="E688" s="15">
        <v>1009453</v>
      </c>
      <c r="F688" s="15">
        <v>1015740</v>
      </c>
      <c r="G688" s="15">
        <v>2025193</v>
      </c>
      <c r="H688" s="87">
        <v>333952</v>
      </c>
      <c r="I688" s="87">
        <v>331166</v>
      </c>
      <c r="J688" s="15">
        <v>665118</v>
      </c>
      <c r="K688" s="15">
        <f t="shared" si="39"/>
        <v>1343405</v>
      </c>
      <c r="L688" s="15">
        <f t="shared" si="40"/>
        <v>1346906</v>
      </c>
      <c r="M688" s="15">
        <f t="shared" si="41"/>
        <v>2690311</v>
      </c>
      <c r="O688" s="13"/>
      <c r="P688" s="13"/>
    </row>
    <row r="689" spans="1:16" ht="13.15" customHeight="1" x14ac:dyDescent="0.2">
      <c r="A689" s="11" t="str">
        <f t="shared" si="42"/>
        <v>CAIRNS2002</v>
      </c>
      <c r="B689" s="88" t="s">
        <v>15</v>
      </c>
      <c r="C689" s="16">
        <v>2002</v>
      </c>
      <c r="D689" s="86">
        <v>6</v>
      </c>
      <c r="E689" s="89">
        <v>1045601</v>
      </c>
      <c r="F689" s="89">
        <v>1042042</v>
      </c>
      <c r="G689" s="89">
        <v>2087643</v>
      </c>
      <c r="H689" s="89">
        <v>387072</v>
      </c>
      <c r="I689" s="89">
        <v>379184</v>
      </c>
      <c r="J689" s="89">
        <v>766256</v>
      </c>
      <c r="K689" s="15">
        <f t="shared" ref="K689:K752" si="43">E689+H689</f>
        <v>1432673</v>
      </c>
      <c r="L689" s="15">
        <f t="shared" ref="L689:L752" si="44">F689+I689</f>
        <v>1421226</v>
      </c>
      <c r="M689" s="15">
        <f t="shared" ref="M689:M752" si="45">G689+J689</f>
        <v>2853899</v>
      </c>
      <c r="O689" s="13"/>
      <c r="P689" s="13"/>
    </row>
    <row r="690" spans="1:16" ht="13.15" customHeight="1" x14ac:dyDescent="0.2">
      <c r="A690" s="11" t="str">
        <f t="shared" si="42"/>
        <v>CAIRNS2003</v>
      </c>
      <c r="B690" s="90" t="s">
        <v>15</v>
      </c>
      <c r="C690" s="85">
        <v>2003</v>
      </c>
      <c r="D690" s="86">
        <v>6</v>
      </c>
      <c r="E690" s="15">
        <v>1118928</v>
      </c>
      <c r="F690" s="15">
        <v>1127638</v>
      </c>
      <c r="G690" s="15">
        <v>2246566</v>
      </c>
      <c r="H690" s="15">
        <v>375819</v>
      </c>
      <c r="I690" s="15">
        <v>370742</v>
      </c>
      <c r="J690" s="15">
        <v>746561</v>
      </c>
      <c r="K690" s="15">
        <f t="shared" si="43"/>
        <v>1494747</v>
      </c>
      <c r="L690" s="15">
        <f t="shared" si="44"/>
        <v>1498380</v>
      </c>
      <c r="M690" s="15">
        <f t="shared" si="45"/>
        <v>2993127</v>
      </c>
      <c r="O690" s="13"/>
      <c r="P690" s="13"/>
    </row>
    <row r="691" spans="1:16" ht="13.15" customHeight="1" x14ac:dyDescent="0.2">
      <c r="A691" s="11" t="str">
        <f t="shared" si="42"/>
        <v>CAIRNS2004</v>
      </c>
      <c r="B691" s="3" t="s">
        <v>15</v>
      </c>
      <c r="C691" s="12">
        <v>2004</v>
      </c>
      <c r="D691" s="12">
        <v>6</v>
      </c>
      <c r="E691" s="13">
        <v>1283526</v>
      </c>
      <c r="F691" s="13">
        <v>1298101</v>
      </c>
      <c r="G691" s="13">
        <v>2581627</v>
      </c>
      <c r="H691" s="13">
        <v>430620</v>
      </c>
      <c r="I691" s="13">
        <v>416226</v>
      </c>
      <c r="J691" s="13">
        <v>846846</v>
      </c>
      <c r="K691" s="15">
        <f t="shared" si="43"/>
        <v>1714146</v>
      </c>
      <c r="L691" s="15">
        <f t="shared" si="44"/>
        <v>1714327</v>
      </c>
      <c r="M691" s="15">
        <f t="shared" si="45"/>
        <v>3428473</v>
      </c>
      <c r="O691" s="13"/>
      <c r="P691" s="13"/>
    </row>
    <row r="692" spans="1:16" ht="13.15" customHeight="1" x14ac:dyDescent="0.2">
      <c r="A692" s="11" t="str">
        <f t="shared" si="42"/>
        <v>CAIRNS2005</v>
      </c>
      <c r="B692" s="3" t="s">
        <v>15</v>
      </c>
      <c r="C692" s="12">
        <v>2005</v>
      </c>
      <c r="D692" s="12">
        <v>6</v>
      </c>
      <c r="E692" s="13">
        <v>1417727</v>
      </c>
      <c r="F692" s="13">
        <v>1425220</v>
      </c>
      <c r="G692" s="13">
        <v>2842947</v>
      </c>
      <c r="H692" s="13">
        <v>433784</v>
      </c>
      <c r="I692" s="13">
        <v>428400</v>
      </c>
      <c r="J692" s="13">
        <v>862184</v>
      </c>
      <c r="K692" s="15">
        <f t="shared" si="43"/>
        <v>1851511</v>
      </c>
      <c r="L692" s="15">
        <f t="shared" si="44"/>
        <v>1853620</v>
      </c>
      <c r="M692" s="15">
        <f t="shared" si="45"/>
        <v>3705131</v>
      </c>
      <c r="O692" s="13"/>
      <c r="P692" s="13"/>
    </row>
    <row r="693" spans="1:16" ht="13.15" customHeight="1" x14ac:dyDescent="0.2">
      <c r="A693" s="11" t="str">
        <f t="shared" si="42"/>
        <v>CAIRNS2006</v>
      </c>
      <c r="B693" s="3" t="s">
        <v>15</v>
      </c>
      <c r="C693" s="12">
        <v>2006</v>
      </c>
      <c r="D693" s="12">
        <v>6</v>
      </c>
      <c r="E693" s="13">
        <v>1481810</v>
      </c>
      <c r="F693" s="13">
        <v>1485267</v>
      </c>
      <c r="G693" s="13">
        <v>2967077</v>
      </c>
      <c r="H693" s="13">
        <v>399459</v>
      </c>
      <c r="I693" s="13">
        <v>392250</v>
      </c>
      <c r="J693" s="13">
        <v>791709</v>
      </c>
      <c r="K693" s="15">
        <f t="shared" si="43"/>
        <v>1881269</v>
      </c>
      <c r="L693" s="15">
        <f t="shared" si="44"/>
        <v>1877517</v>
      </c>
      <c r="M693" s="15">
        <f t="shared" si="45"/>
        <v>3758786</v>
      </c>
      <c r="O693" s="13"/>
      <c r="P693" s="13"/>
    </row>
    <row r="694" spans="1:16" ht="13.15" customHeight="1" x14ac:dyDescent="0.2">
      <c r="A694" s="11" t="str">
        <f t="shared" si="42"/>
        <v>CAIRNS2007</v>
      </c>
      <c r="B694" s="3" t="s">
        <v>15</v>
      </c>
      <c r="C694" s="12">
        <v>2007</v>
      </c>
      <c r="D694" s="12">
        <v>7</v>
      </c>
      <c r="E694" s="13">
        <v>1537142</v>
      </c>
      <c r="F694" s="13">
        <v>1529272</v>
      </c>
      <c r="G694" s="13">
        <v>3066414</v>
      </c>
      <c r="H694" s="13">
        <v>353748</v>
      </c>
      <c r="I694" s="13">
        <v>348300</v>
      </c>
      <c r="J694" s="13">
        <v>702048</v>
      </c>
      <c r="K694" s="15">
        <f t="shared" si="43"/>
        <v>1890890</v>
      </c>
      <c r="L694" s="15">
        <f t="shared" si="44"/>
        <v>1877572</v>
      </c>
      <c r="M694" s="15">
        <f t="shared" si="45"/>
        <v>3768462</v>
      </c>
      <c r="O694" s="13"/>
      <c r="P694" s="13"/>
    </row>
    <row r="695" spans="1:16" ht="13.15" customHeight="1" x14ac:dyDescent="0.2">
      <c r="A695" s="11" t="str">
        <f t="shared" si="42"/>
        <v>CAIRNS2008</v>
      </c>
      <c r="B695" s="92" t="s">
        <v>15</v>
      </c>
      <c r="C695" s="85">
        <v>2008</v>
      </c>
      <c r="D695" s="86">
        <v>7</v>
      </c>
      <c r="E695" s="15">
        <v>1578539</v>
      </c>
      <c r="F695" s="15">
        <v>1574632</v>
      </c>
      <c r="G695" s="15">
        <v>3153171</v>
      </c>
      <c r="H695" s="87">
        <v>300386</v>
      </c>
      <c r="I695" s="87">
        <v>295075</v>
      </c>
      <c r="J695" s="15">
        <v>595461</v>
      </c>
      <c r="K695" s="15">
        <f t="shared" si="43"/>
        <v>1878925</v>
      </c>
      <c r="L695" s="15">
        <f t="shared" si="44"/>
        <v>1869707</v>
      </c>
      <c r="M695" s="15">
        <f t="shared" si="45"/>
        <v>3748632</v>
      </c>
      <c r="O695" s="13"/>
      <c r="P695" s="13"/>
    </row>
    <row r="696" spans="1:16" ht="13.15" customHeight="1" x14ac:dyDescent="0.2">
      <c r="A696" s="11" t="str">
        <f t="shared" si="42"/>
        <v>CAIRNS2009</v>
      </c>
      <c r="B696" s="3" t="s">
        <v>15</v>
      </c>
      <c r="C696" s="12">
        <v>2009</v>
      </c>
      <c r="D696" s="12">
        <v>7</v>
      </c>
      <c r="E696" s="13">
        <v>1564910</v>
      </c>
      <c r="F696" s="13">
        <v>1568483</v>
      </c>
      <c r="G696" s="13">
        <v>3133393</v>
      </c>
      <c r="H696" s="13">
        <v>205381</v>
      </c>
      <c r="I696" s="13">
        <v>199422</v>
      </c>
      <c r="J696" s="13">
        <v>404803</v>
      </c>
      <c r="K696" s="15">
        <f t="shared" si="43"/>
        <v>1770291</v>
      </c>
      <c r="L696" s="15">
        <f t="shared" si="44"/>
        <v>1767905</v>
      </c>
      <c r="M696" s="15">
        <f t="shared" si="45"/>
        <v>3538196</v>
      </c>
      <c r="O696" s="13"/>
      <c r="P696" s="13"/>
    </row>
    <row r="697" spans="1:16" ht="13.15" customHeight="1" x14ac:dyDescent="0.2">
      <c r="A697" s="11" t="str">
        <f t="shared" si="42"/>
        <v>CAIRNS2010</v>
      </c>
      <c r="B697" s="92" t="s">
        <v>15</v>
      </c>
      <c r="C697" s="85">
        <v>2010</v>
      </c>
      <c r="D697" s="86">
        <v>7</v>
      </c>
      <c r="E697" s="15">
        <v>1628261</v>
      </c>
      <c r="F697" s="15">
        <v>1625836</v>
      </c>
      <c r="G697" s="15">
        <v>3254097</v>
      </c>
      <c r="H697" s="87">
        <v>250466</v>
      </c>
      <c r="I697" s="87">
        <v>245407</v>
      </c>
      <c r="J697" s="15">
        <v>495873</v>
      </c>
      <c r="K697" s="15">
        <f t="shared" si="43"/>
        <v>1878727</v>
      </c>
      <c r="L697" s="15">
        <f t="shared" si="44"/>
        <v>1871243</v>
      </c>
      <c r="M697" s="15">
        <f t="shared" si="45"/>
        <v>3749970</v>
      </c>
      <c r="O697" s="13"/>
      <c r="P697" s="13"/>
    </row>
    <row r="698" spans="1:16" ht="13.15" customHeight="1" x14ac:dyDescent="0.2">
      <c r="A698" s="11" t="str">
        <f t="shared" si="42"/>
        <v>CAIRNS2011</v>
      </c>
      <c r="B698" s="3" t="s">
        <v>15</v>
      </c>
      <c r="C698" s="12">
        <v>2011</v>
      </c>
      <c r="D698" s="12">
        <v>7</v>
      </c>
      <c r="E698" s="13">
        <v>1680637</v>
      </c>
      <c r="F698" s="13">
        <v>1680460</v>
      </c>
      <c r="G698" s="13">
        <v>3361097</v>
      </c>
      <c r="H698" s="13">
        <v>254540</v>
      </c>
      <c r="I698" s="13">
        <v>249532</v>
      </c>
      <c r="J698" s="13">
        <v>504072</v>
      </c>
      <c r="K698" s="15">
        <f t="shared" si="43"/>
        <v>1935177</v>
      </c>
      <c r="L698" s="15">
        <f t="shared" si="44"/>
        <v>1929992</v>
      </c>
      <c r="M698" s="15">
        <f t="shared" si="45"/>
        <v>3865169</v>
      </c>
      <c r="O698" s="13"/>
      <c r="P698" s="13"/>
    </row>
    <row r="699" spans="1:16" ht="13.15" customHeight="1" x14ac:dyDescent="0.2">
      <c r="A699" s="11" t="str">
        <f t="shared" si="42"/>
        <v>CAIRNS2012</v>
      </c>
      <c r="B699" s="92" t="s">
        <v>15</v>
      </c>
      <c r="C699" s="85">
        <v>2012</v>
      </c>
      <c r="D699" s="86">
        <v>7</v>
      </c>
      <c r="E699" s="15">
        <v>1778671</v>
      </c>
      <c r="F699" s="15">
        <v>1790524</v>
      </c>
      <c r="G699" s="15">
        <v>3569195</v>
      </c>
      <c r="H699" s="87">
        <v>257389</v>
      </c>
      <c r="I699" s="87">
        <v>253970</v>
      </c>
      <c r="J699" s="15">
        <v>511359</v>
      </c>
      <c r="K699" s="15">
        <f t="shared" si="43"/>
        <v>2036060</v>
      </c>
      <c r="L699" s="15">
        <f t="shared" si="44"/>
        <v>2044494</v>
      </c>
      <c r="M699" s="15">
        <f t="shared" si="45"/>
        <v>4080554</v>
      </c>
      <c r="O699" s="13"/>
      <c r="P699" s="13"/>
    </row>
    <row r="700" spans="1:16" ht="13.15" customHeight="1" x14ac:dyDescent="0.2">
      <c r="A700" s="11" t="str">
        <f t="shared" si="42"/>
        <v>CAIRNS2013</v>
      </c>
      <c r="B700" s="3" t="s">
        <v>15</v>
      </c>
      <c r="C700" s="12">
        <v>2013</v>
      </c>
      <c r="D700" s="12">
        <v>7</v>
      </c>
      <c r="E700" s="13">
        <v>1866127</v>
      </c>
      <c r="F700" s="13">
        <v>1888204</v>
      </c>
      <c r="G700" s="13">
        <v>3754331</v>
      </c>
      <c r="H700" s="13">
        <v>247494</v>
      </c>
      <c r="I700" s="13">
        <v>244597</v>
      </c>
      <c r="J700" s="13">
        <v>492091</v>
      </c>
      <c r="K700" s="15">
        <f t="shared" si="43"/>
        <v>2113621</v>
      </c>
      <c r="L700" s="15">
        <f t="shared" si="44"/>
        <v>2132801</v>
      </c>
      <c r="M700" s="15">
        <f t="shared" si="45"/>
        <v>4246422</v>
      </c>
      <c r="O700" s="13"/>
      <c r="P700" s="13"/>
    </row>
    <row r="701" spans="1:16" ht="13.15" customHeight="1" x14ac:dyDescent="0.2">
      <c r="A701" s="11" t="str">
        <f t="shared" si="42"/>
        <v>CAIRNS2014</v>
      </c>
      <c r="B701" s="3" t="s">
        <v>15</v>
      </c>
      <c r="C701" s="12">
        <v>2014</v>
      </c>
      <c r="D701" s="12">
        <v>7</v>
      </c>
      <c r="E701" s="13">
        <v>1921580</v>
      </c>
      <c r="F701" s="13">
        <v>1935819</v>
      </c>
      <c r="G701" s="13">
        <v>3857399</v>
      </c>
      <c r="H701" s="13">
        <v>230820</v>
      </c>
      <c r="I701" s="13">
        <v>230090</v>
      </c>
      <c r="J701" s="13">
        <v>460910</v>
      </c>
      <c r="K701" s="15">
        <f t="shared" si="43"/>
        <v>2152400</v>
      </c>
      <c r="L701" s="15">
        <f t="shared" si="44"/>
        <v>2165909</v>
      </c>
      <c r="M701" s="15">
        <f t="shared" si="45"/>
        <v>4318309</v>
      </c>
      <c r="O701" s="13"/>
      <c r="P701" s="13"/>
    </row>
    <row r="702" spans="1:16" ht="13.15" customHeight="1" x14ac:dyDescent="0.2">
      <c r="A702" s="11" t="str">
        <f t="shared" si="42"/>
        <v>CAIRNS2015</v>
      </c>
      <c r="B702" s="3" t="s">
        <v>15</v>
      </c>
      <c r="C702" s="12">
        <v>2015</v>
      </c>
      <c r="D702" s="12">
        <v>7</v>
      </c>
      <c r="E702" s="13">
        <v>1983585</v>
      </c>
      <c r="F702" s="13">
        <v>1991724</v>
      </c>
      <c r="G702" s="13">
        <v>3975309</v>
      </c>
      <c r="H702" s="13">
        <v>271115</v>
      </c>
      <c r="I702" s="13">
        <v>274618</v>
      </c>
      <c r="J702" s="13">
        <v>545733</v>
      </c>
      <c r="K702" s="15">
        <f t="shared" si="43"/>
        <v>2254700</v>
      </c>
      <c r="L702" s="15">
        <f t="shared" si="44"/>
        <v>2266342</v>
      </c>
      <c r="M702" s="15">
        <f t="shared" si="45"/>
        <v>4521042</v>
      </c>
      <c r="O702" s="13"/>
      <c r="P702" s="13"/>
    </row>
    <row r="703" spans="1:16" ht="13.15" customHeight="1" x14ac:dyDescent="0.2">
      <c r="A703" s="11" t="str">
        <f t="shared" si="42"/>
        <v>CAIRNS2016</v>
      </c>
      <c r="B703" s="90" t="s">
        <v>15</v>
      </c>
      <c r="C703" s="85">
        <v>2016</v>
      </c>
      <c r="D703" s="86">
        <v>7</v>
      </c>
      <c r="E703" s="15">
        <v>2102385</v>
      </c>
      <c r="F703" s="15">
        <v>2105836</v>
      </c>
      <c r="G703" s="15">
        <v>4208221</v>
      </c>
      <c r="H703" s="15">
        <v>313574</v>
      </c>
      <c r="I703" s="15">
        <v>328719</v>
      </c>
      <c r="J703" s="15">
        <v>642293</v>
      </c>
      <c r="K703" s="15">
        <f t="shared" si="43"/>
        <v>2415959</v>
      </c>
      <c r="L703" s="15">
        <f t="shared" si="44"/>
        <v>2434555</v>
      </c>
      <c r="M703" s="15">
        <f t="shared" si="45"/>
        <v>4850514</v>
      </c>
      <c r="O703" s="13"/>
      <c r="P703" s="13"/>
    </row>
    <row r="704" spans="1:16" ht="13.15" customHeight="1" x14ac:dyDescent="0.2">
      <c r="A704" s="11" t="str">
        <f t="shared" si="42"/>
        <v>CAIRNS2017</v>
      </c>
      <c r="B704" s="88" t="s">
        <v>15</v>
      </c>
      <c r="C704" s="12">
        <v>2017</v>
      </c>
      <c r="D704" s="12">
        <v>7</v>
      </c>
      <c r="E704" s="13">
        <v>2134527</v>
      </c>
      <c r="F704" s="13">
        <v>2143784</v>
      </c>
      <c r="G704" s="13">
        <v>4278311</v>
      </c>
      <c r="H704" s="13">
        <v>320120</v>
      </c>
      <c r="I704" s="13">
        <v>342053</v>
      </c>
      <c r="J704" s="13">
        <v>662173</v>
      </c>
      <c r="K704" s="15">
        <f t="shared" si="43"/>
        <v>2454647</v>
      </c>
      <c r="L704" s="15">
        <f t="shared" si="44"/>
        <v>2485837</v>
      </c>
      <c r="M704" s="15">
        <f t="shared" si="45"/>
        <v>4940484</v>
      </c>
      <c r="O704" s="13"/>
      <c r="P704" s="13"/>
    </row>
    <row r="705" spans="1:16" ht="13.15" customHeight="1" x14ac:dyDescent="0.2">
      <c r="A705" s="11" t="str">
        <f t="shared" si="42"/>
        <v>CAIRNS2018</v>
      </c>
      <c r="B705" s="90" t="s">
        <v>15</v>
      </c>
      <c r="C705" s="85">
        <v>2018</v>
      </c>
      <c r="D705" s="86">
        <v>7</v>
      </c>
      <c r="E705" s="15">
        <v>2129089</v>
      </c>
      <c r="F705" s="15">
        <v>2154158</v>
      </c>
      <c r="G705" s="15">
        <v>4283247</v>
      </c>
      <c r="H705" s="15">
        <v>330491</v>
      </c>
      <c r="I705" s="15">
        <v>332060</v>
      </c>
      <c r="J705" s="15">
        <v>662551</v>
      </c>
      <c r="K705" s="15">
        <f t="shared" si="43"/>
        <v>2459580</v>
      </c>
      <c r="L705" s="15">
        <f t="shared" si="44"/>
        <v>2486218</v>
      </c>
      <c r="M705" s="15">
        <f t="shared" si="45"/>
        <v>4945798</v>
      </c>
      <c r="O705" s="13"/>
      <c r="P705" s="13"/>
    </row>
    <row r="706" spans="1:16" ht="13.15" customHeight="1" x14ac:dyDescent="0.2">
      <c r="A706" s="11" t="str">
        <f t="shared" si="42"/>
        <v>CAIRNS2019</v>
      </c>
      <c r="B706" s="90" t="s">
        <v>15</v>
      </c>
      <c r="C706" s="85">
        <v>2019</v>
      </c>
      <c r="D706" s="86">
        <v>7</v>
      </c>
      <c r="E706" s="15">
        <v>2046740</v>
      </c>
      <c r="F706" s="15">
        <v>2079617</v>
      </c>
      <c r="G706" s="15">
        <v>4126357</v>
      </c>
      <c r="H706" s="15">
        <v>332245</v>
      </c>
      <c r="I706" s="15">
        <v>319579</v>
      </c>
      <c r="J706" s="15">
        <v>651824</v>
      </c>
      <c r="K706" s="15">
        <f t="shared" si="43"/>
        <v>2378985</v>
      </c>
      <c r="L706" s="15">
        <f t="shared" si="44"/>
        <v>2399196</v>
      </c>
      <c r="M706" s="15">
        <f t="shared" si="45"/>
        <v>4778181</v>
      </c>
      <c r="O706" s="13"/>
      <c r="P706" s="13"/>
    </row>
    <row r="707" spans="1:16" ht="13.15" customHeight="1" x14ac:dyDescent="0.2">
      <c r="A707" s="11" t="str">
        <f t="shared" si="42"/>
        <v>CAIRNS2020</v>
      </c>
      <c r="B707" s="3" t="s">
        <v>15</v>
      </c>
      <c r="C707" s="12">
        <v>2020</v>
      </c>
      <c r="D707" s="12">
        <v>7</v>
      </c>
      <c r="E707" s="13">
        <v>783840</v>
      </c>
      <c r="F707" s="13">
        <v>803090</v>
      </c>
      <c r="G707" s="13">
        <v>1586930</v>
      </c>
      <c r="H707" s="13">
        <v>64826</v>
      </c>
      <c r="I707" s="13">
        <v>54395</v>
      </c>
      <c r="J707" s="13">
        <v>119221</v>
      </c>
      <c r="K707" s="15">
        <f t="shared" si="43"/>
        <v>848666</v>
      </c>
      <c r="L707" s="15">
        <f t="shared" si="44"/>
        <v>857485</v>
      </c>
      <c r="M707" s="15">
        <f t="shared" si="45"/>
        <v>1706151</v>
      </c>
      <c r="O707" s="13"/>
      <c r="P707" s="13"/>
    </row>
    <row r="708" spans="1:16" ht="13.15" customHeight="1" x14ac:dyDescent="0.2">
      <c r="A708" s="11" t="str">
        <f t="shared" si="42"/>
        <v>CAIRNS2021</v>
      </c>
      <c r="B708" s="3" t="s">
        <v>15</v>
      </c>
      <c r="C708" s="12">
        <v>2021</v>
      </c>
      <c r="D708" s="12">
        <v>6</v>
      </c>
      <c r="E708" s="13">
        <v>1154555</v>
      </c>
      <c r="F708" s="13">
        <v>1152943</v>
      </c>
      <c r="G708" s="13">
        <v>2307498</v>
      </c>
      <c r="H708" s="13">
        <v>1339</v>
      </c>
      <c r="I708" s="13">
        <v>1151</v>
      </c>
      <c r="J708" s="13">
        <v>2490</v>
      </c>
      <c r="K708" s="15">
        <f t="shared" si="43"/>
        <v>1155894</v>
      </c>
      <c r="L708" s="15">
        <f t="shared" si="44"/>
        <v>1154094</v>
      </c>
      <c r="M708" s="15">
        <f t="shared" si="45"/>
        <v>2309988</v>
      </c>
      <c r="O708" s="13"/>
      <c r="P708" s="13"/>
    </row>
    <row r="709" spans="1:16" ht="13.15" customHeight="1" x14ac:dyDescent="0.2">
      <c r="A709" s="11" t="str">
        <f t="shared" si="42"/>
        <v>CAIRNS2022</v>
      </c>
      <c r="B709" s="3" t="s">
        <v>15</v>
      </c>
      <c r="C709" s="12">
        <v>2022</v>
      </c>
      <c r="D709" s="12">
        <v>7</v>
      </c>
      <c r="E709" s="13">
        <v>1835415</v>
      </c>
      <c r="F709" s="13">
        <v>1837197</v>
      </c>
      <c r="G709" s="13">
        <v>3672612</v>
      </c>
      <c r="H709" s="13">
        <v>66461</v>
      </c>
      <c r="I709" s="13">
        <v>68801</v>
      </c>
      <c r="J709" s="13">
        <v>135262</v>
      </c>
      <c r="K709" s="15">
        <f t="shared" si="43"/>
        <v>1901876</v>
      </c>
      <c r="L709" s="15">
        <f t="shared" si="44"/>
        <v>1905998</v>
      </c>
      <c r="M709" s="15">
        <f t="shared" si="45"/>
        <v>3807874</v>
      </c>
      <c r="O709" s="13"/>
      <c r="P709" s="13"/>
    </row>
    <row r="710" spans="1:16" ht="13.15" customHeight="1" x14ac:dyDescent="0.2">
      <c r="A710" s="11" t="str">
        <f t="shared" si="42"/>
        <v>CAIRNS2023</v>
      </c>
      <c r="B710" s="3" t="s">
        <v>15</v>
      </c>
      <c r="C710" s="12">
        <v>2023</v>
      </c>
      <c r="D710" s="12">
        <v>7</v>
      </c>
      <c r="E710" s="13">
        <v>1965488</v>
      </c>
      <c r="F710" s="13">
        <v>1986440</v>
      </c>
      <c r="G710" s="13">
        <v>3951928</v>
      </c>
      <c r="H710" s="13">
        <v>257853</v>
      </c>
      <c r="I710" s="13">
        <v>248940</v>
      </c>
      <c r="J710" s="13">
        <v>506793</v>
      </c>
      <c r="K710" s="15">
        <f t="shared" si="43"/>
        <v>2223341</v>
      </c>
      <c r="L710" s="15">
        <f t="shared" si="44"/>
        <v>2235380</v>
      </c>
      <c r="M710" s="15">
        <f t="shared" si="45"/>
        <v>4458721</v>
      </c>
      <c r="O710" s="13"/>
      <c r="P710" s="13"/>
    </row>
    <row r="711" spans="1:16" ht="13.15" customHeight="1" x14ac:dyDescent="0.2">
      <c r="A711" s="11" t="str">
        <f t="shared" si="42"/>
        <v>CAIRNS2024</v>
      </c>
      <c r="B711" s="90" t="s">
        <v>15</v>
      </c>
      <c r="C711" s="85">
        <v>2024</v>
      </c>
      <c r="D711" s="86">
        <v>7</v>
      </c>
      <c r="E711" s="15">
        <v>2028441</v>
      </c>
      <c r="F711" s="15">
        <v>2041582</v>
      </c>
      <c r="G711" s="15">
        <v>4070023</v>
      </c>
      <c r="H711" s="15">
        <v>313814</v>
      </c>
      <c r="I711" s="15">
        <v>312100</v>
      </c>
      <c r="J711" s="15">
        <v>625914</v>
      </c>
      <c r="K711" s="15">
        <f t="shared" si="43"/>
        <v>2342255</v>
      </c>
      <c r="L711" s="15">
        <f t="shared" si="44"/>
        <v>2353682</v>
      </c>
      <c r="M711" s="15">
        <f t="shared" si="45"/>
        <v>4695937</v>
      </c>
      <c r="O711" s="13"/>
      <c r="P711" s="13"/>
    </row>
    <row r="712" spans="1:16" ht="13.15" customHeight="1" x14ac:dyDescent="0.2">
      <c r="A712" s="11" t="str">
        <f t="shared" si="42"/>
        <v>CAIRNS2025</v>
      </c>
      <c r="B712" s="92" t="s">
        <v>15</v>
      </c>
      <c r="C712" s="85">
        <v>2025</v>
      </c>
      <c r="D712" s="86">
        <v>7</v>
      </c>
      <c r="E712" s="15">
        <v>2013315</v>
      </c>
      <c r="F712" s="15">
        <v>2021286</v>
      </c>
      <c r="G712" s="15">
        <v>4034601</v>
      </c>
      <c r="H712" s="15">
        <v>341048</v>
      </c>
      <c r="I712" s="15">
        <v>342852</v>
      </c>
      <c r="J712" s="15">
        <v>683900</v>
      </c>
      <c r="K712" s="15">
        <f t="shared" si="43"/>
        <v>2354363</v>
      </c>
      <c r="L712" s="15">
        <f t="shared" si="44"/>
        <v>2364138</v>
      </c>
      <c r="M712" s="15">
        <f t="shared" si="45"/>
        <v>4718501</v>
      </c>
      <c r="O712" s="13"/>
      <c r="P712" s="13"/>
    </row>
    <row r="713" spans="1:16" ht="13.15" customHeight="1" x14ac:dyDescent="0.2">
      <c r="A713" s="11" t="str">
        <f t="shared" si="42"/>
        <v>CANBERRA1985</v>
      </c>
      <c r="B713" s="92" t="s">
        <v>25</v>
      </c>
      <c r="C713" s="85">
        <v>1985</v>
      </c>
      <c r="D713" s="86">
        <v>7</v>
      </c>
      <c r="E713" s="15">
        <v>493819</v>
      </c>
      <c r="F713" s="15">
        <v>492663</v>
      </c>
      <c r="G713" s="15">
        <v>986482</v>
      </c>
      <c r="H713" s="87">
        <v>0</v>
      </c>
      <c r="I713" s="87">
        <v>0</v>
      </c>
      <c r="J713" s="15">
        <v>0</v>
      </c>
      <c r="K713" s="15">
        <f t="shared" si="43"/>
        <v>493819</v>
      </c>
      <c r="L713" s="15">
        <f t="shared" si="44"/>
        <v>492663</v>
      </c>
      <c r="M713" s="15">
        <f t="shared" si="45"/>
        <v>986482</v>
      </c>
      <c r="O713" s="13"/>
      <c r="P713" s="13"/>
    </row>
    <row r="714" spans="1:16" ht="13.15" customHeight="1" x14ac:dyDescent="0.2">
      <c r="A714" s="11" t="str">
        <f t="shared" si="42"/>
        <v>CANBERRA1986</v>
      </c>
      <c r="B714" s="3" t="s">
        <v>25</v>
      </c>
      <c r="C714" s="12">
        <v>1986</v>
      </c>
      <c r="D714" s="12">
        <v>6</v>
      </c>
      <c r="E714" s="13">
        <v>513803</v>
      </c>
      <c r="F714" s="13">
        <v>514151</v>
      </c>
      <c r="G714" s="13">
        <v>1027954</v>
      </c>
      <c r="H714" s="13">
        <v>0</v>
      </c>
      <c r="I714" s="13">
        <v>0</v>
      </c>
      <c r="J714" s="13">
        <v>0</v>
      </c>
      <c r="K714" s="15">
        <f t="shared" si="43"/>
        <v>513803</v>
      </c>
      <c r="L714" s="15">
        <f t="shared" si="44"/>
        <v>514151</v>
      </c>
      <c r="M714" s="15">
        <f t="shared" si="45"/>
        <v>1027954</v>
      </c>
      <c r="O714" s="13"/>
      <c r="P714" s="13"/>
    </row>
    <row r="715" spans="1:16" ht="13.15" customHeight="1" x14ac:dyDescent="0.2">
      <c r="A715" s="11" t="str">
        <f t="shared" si="42"/>
        <v>CANBERRA1987</v>
      </c>
      <c r="B715" s="3" t="s">
        <v>25</v>
      </c>
      <c r="C715" s="12">
        <v>1987</v>
      </c>
      <c r="D715" s="12">
        <v>6</v>
      </c>
      <c r="E715" s="13">
        <v>541050</v>
      </c>
      <c r="F715" s="13">
        <v>542062</v>
      </c>
      <c r="G715" s="13">
        <v>1083112</v>
      </c>
      <c r="H715" s="13">
        <v>0</v>
      </c>
      <c r="I715" s="13">
        <v>0</v>
      </c>
      <c r="J715" s="13">
        <v>0</v>
      </c>
      <c r="K715" s="15">
        <f t="shared" si="43"/>
        <v>541050</v>
      </c>
      <c r="L715" s="15">
        <f t="shared" si="44"/>
        <v>542062</v>
      </c>
      <c r="M715" s="15">
        <f t="shared" si="45"/>
        <v>1083112</v>
      </c>
      <c r="O715" s="13"/>
      <c r="P715" s="13"/>
    </row>
    <row r="716" spans="1:16" ht="13.15" customHeight="1" x14ac:dyDescent="0.2">
      <c r="A716" s="11" t="str">
        <f t="shared" si="42"/>
        <v>CANBERRA1988</v>
      </c>
      <c r="B716" s="3" t="s">
        <v>25</v>
      </c>
      <c r="C716" s="12">
        <v>1988</v>
      </c>
      <c r="D716" s="12">
        <v>7</v>
      </c>
      <c r="E716" s="13">
        <v>561463</v>
      </c>
      <c r="F716" s="13">
        <v>566102</v>
      </c>
      <c r="G716" s="13">
        <v>1127565</v>
      </c>
      <c r="H716" s="13">
        <v>0</v>
      </c>
      <c r="I716" s="13">
        <v>0</v>
      </c>
      <c r="J716" s="13">
        <v>0</v>
      </c>
      <c r="K716" s="15">
        <f t="shared" si="43"/>
        <v>561463</v>
      </c>
      <c r="L716" s="15">
        <f t="shared" si="44"/>
        <v>566102</v>
      </c>
      <c r="M716" s="15">
        <f t="shared" si="45"/>
        <v>1127565</v>
      </c>
      <c r="O716" s="13"/>
      <c r="P716" s="13"/>
    </row>
    <row r="717" spans="1:16" ht="13.15" customHeight="1" x14ac:dyDescent="0.2">
      <c r="A717" s="11" t="str">
        <f t="shared" si="42"/>
        <v>CANBERRA1989</v>
      </c>
      <c r="B717" s="3" t="s">
        <v>25</v>
      </c>
      <c r="C717" s="12">
        <v>1989</v>
      </c>
      <c r="D717" s="12">
        <v>8</v>
      </c>
      <c r="E717" s="13">
        <v>390849</v>
      </c>
      <c r="F717" s="13">
        <v>388687</v>
      </c>
      <c r="G717" s="13">
        <v>779536</v>
      </c>
      <c r="H717" s="13">
        <v>0</v>
      </c>
      <c r="I717" s="13">
        <v>0</v>
      </c>
      <c r="J717" s="13">
        <v>0</v>
      </c>
      <c r="K717" s="15">
        <f t="shared" si="43"/>
        <v>390849</v>
      </c>
      <c r="L717" s="15">
        <f t="shared" si="44"/>
        <v>388687</v>
      </c>
      <c r="M717" s="15">
        <f t="shared" si="45"/>
        <v>779536</v>
      </c>
      <c r="O717" s="13"/>
      <c r="P717" s="13"/>
    </row>
    <row r="718" spans="1:16" ht="13.15" customHeight="1" x14ac:dyDescent="0.2">
      <c r="A718" s="11" t="str">
        <f t="shared" si="42"/>
        <v>CANBERRA1990</v>
      </c>
      <c r="B718" s="90" t="s">
        <v>25</v>
      </c>
      <c r="C718" s="85">
        <v>1990</v>
      </c>
      <c r="D718" s="86">
        <v>7</v>
      </c>
      <c r="E718" s="15">
        <v>507843</v>
      </c>
      <c r="F718" s="15">
        <v>512777</v>
      </c>
      <c r="G718" s="15">
        <v>1020620</v>
      </c>
      <c r="H718" s="15">
        <v>0</v>
      </c>
      <c r="I718" s="15">
        <v>0</v>
      </c>
      <c r="J718" s="15">
        <v>0</v>
      </c>
      <c r="K718" s="15">
        <f t="shared" si="43"/>
        <v>507843</v>
      </c>
      <c r="L718" s="15">
        <f t="shared" si="44"/>
        <v>512777</v>
      </c>
      <c r="M718" s="15">
        <f t="shared" si="45"/>
        <v>1020620</v>
      </c>
      <c r="O718" s="13"/>
      <c r="P718" s="13"/>
    </row>
    <row r="719" spans="1:16" ht="13.15" customHeight="1" x14ac:dyDescent="0.2">
      <c r="A719" s="11" t="str">
        <f t="shared" si="42"/>
        <v>CANBERRA1991</v>
      </c>
      <c r="B719" s="90" t="s">
        <v>25</v>
      </c>
      <c r="C719" s="85">
        <v>1991</v>
      </c>
      <c r="D719" s="86">
        <v>8</v>
      </c>
      <c r="E719" s="15">
        <v>628768</v>
      </c>
      <c r="F719" s="15">
        <v>632711</v>
      </c>
      <c r="G719" s="15">
        <v>1261479</v>
      </c>
      <c r="H719" s="15">
        <v>0</v>
      </c>
      <c r="I719" s="15">
        <v>0</v>
      </c>
      <c r="J719" s="15">
        <v>0</v>
      </c>
      <c r="K719" s="15">
        <f t="shared" si="43"/>
        <v>628768</v>
      </c>
      <c r="L719" s="15">
        <f t="shared" si="44"/>
        <v>632711</v>
      </c>
      <c r="M719" s="15">
        <f t="shared" si="45"/>
        <v>1261479</v>
      </c>
      <c r="O719" s="13"/>
      <c r="P719" s="13"/>
    </row>
    <row r="720" spans="1:16" ht="13.15" customHeight="1" x14ac:dyDescent="0.2">
      <c r="A720" s="11" t="str">
        <f t="shared" si="42"/>
        <v>CANBERRA1992</v>
      </c>
      <c r="B720" s="3" t="s">
        <v>25</v>
      </c>
      <c r="C720" s="12">
        <v>1992</v>
      </c>
      <c r="D720" s="12">
        <v>8</v>
      </c>
      <c r="E720" s="13">
        <v>680909</v>
      </c>
      <c r="F720" s="13">
        <v>686245</v>
      </c>
      <c r="G720" s="13">
        <v>1367154</v>
      </c>
      <c r="H720" s="13">
        <v>0</v>
      </c>
      <c r="I720" s="13">
        <v>0</v>
      </c>
      <c r="J720" s="13">
        <v>0</v>
      </c>
      <c r="K720" s="15">
        <f t="shared" si="43"/>
        <v>680909</v>
      </c>
      <c r="L720" s="15">
        <f t="shared" si="44"/>
        <v>686245</v>
      </c>
      <c r="M720" s="15">
        <f t="shared" si="45"/>
        <v>1367154</v>
      </c>
      <c r="O720" s="13"/>
      <c r="P720" s="13"/>
    </row>
    <row r="721" spans="1:16" ht="13.15" customHeight="1" x14ac:dyDescent="0.2">
      <c r="A721" s="11" t="str">
        <f t="shared" si="42"/>
        <v>CANBERRA1993</v>
      </c>
      <c r="B721" s="3" t="s">
        <v>25</v>
      </c>
      <c r="C721" s="12">
        <v>1993</v>
      </c>
      <c r="D721" s="12">
        <v>8</v>
      </c>
      <c r="E721" s="13">
        <v>710203</v>
      </c>
      <c r="F721" s="13">
        <v>720888</v>
      </c>
      <c r="G721" s="13">
        <v>1431091</v>
      </c>
      <c r="H721" s="13">
        <v>0</v>
      </c>
      <c r="I721" s="13">
        <v>0</v>
      </c>
      <c r="J721" s="13">
        <v>0</v>
      </c>
      <c r="K721" s="15">
        <f t="shared" si="43"/>
        <v>710203</v>
      </c>
      <c r="L721" s="15">
        <f t="shared" si="44"/>
        <v>720888</v>
      </c>
      <c r="M721" s="15">
        <f t="shared" si="45"/>
        <v>1431091</v>
      </c>
      <c r="O721" s="13"/>
      <c r="P721" s="13"/>
    </row>
    <row r="722" spans="1:16" ht="13.15" customHeight="1" x14ac:dyDescent="0.2">
      <c r="A722" s="11" t="str">
        <f t="shared" si="42"/>
        <v>CANBERRA1994</v>
      </c>
      <c r="B722" s="3" t="s">
        <v>25</v>
      </c>
      <c r="C722" s="12">
        <v>1994</v>
      </c>
      <c r="D722" s="12">
        <v>8</v>
      </c>
      <c r="E722" s="13">
        <v>786118</v>
      </c>
      <c r="F722" s="13">
        <v>805750</v>
      </c>
      <c r="G722" s="13">
        <v>1591868</v>
      </c>
      <c r="H722" s="13">
        <v>0</v>
      </c>
      <c r="I722" s="13">
        <v>0</v>
      </c>
      <c r="J722" s="13">
        <v>0</v>
      </c>
      <c r="K722" s="15">
        <f t="shared" si="43"/>
        <v>786118</v>
      </c>
      <c r="L722" s="15">
        <f t="shared" si="44"/>
        <v>805750</v>
      </c>
      <c r="M722" s="15">
        <f t="shared" si="45"/>
        <v>1591868</v>
      </c>
      <c r="O722" s="13"/>
      <c r="P722" s="13"/>
    </row>
    <row r="723" spans="1:16" ht="13.15" customHeight="1" x14ac:dyDescent="0.2">
      <c r="A723" s="11" t="str">
        <f t="shared" si="42"/>
        <v>CANBERRA1995</v>
      </c>
      <c r="B723" s="3" t="s">
        <v>25</v>
      </c>
      <c r="C723" s="12">
        <v>1995</v>
      </c>
      <c r="D723" s="12">
        <v>8</v>
      </c>
      <c r="E723" s="13">
        <v>866073</v>
      </c>
      <c r="F723" s="13">
        <v>872991</v>
      </c>
      <c r="G723" s="13">
        <v>1739064</v>
      </c>
      <c r="H723" s="13">
        <v>0</v>
      </c>
      <c r="I723" s="13">
        <v>0</v>
      </c>
      <c r="J723" s="13">
        <v>0</v>
      </c>
      <c r="K723" s="15">
        <f t="shared" si="43"/>
        <v>866073</v>
      </c>
      <c r="L723" s="15">
        <f t="shared" si="44"/>
        <v>872991</v>
      </c>
      <c r="M723" s="15">
        <f t="shared" si="45"/>
        <v>1739064</v>
      </c>
      <c r="O723" s="13"/>
      <c r="P723" s="13"/>
    </row>
    <row r="724" spans="1:16" ht="13.15" customHeight="1" x14ac:dyDescent="0.2">
      <c r="A724" s="11" t="str">
        <f t="shared" si="42"/>
        <v>CANBERRA1996</v>
      </c>
      <c r="B724" s="92" t="s">
        <v>25</v>
      </c>
      <c r="C724" s="85">
        <v>1996</v>
      </c>
      <c r="D724" s="86">
        <v>8</v>
      </c>
      <c r="E724" s="15">
        <v>864170</v>
      </c>
      <c r="F724" s="15">
        <v>871588</v>
      </c>
      <c r="G724" s="15">
        <v>1735758</v>
      </c>
      <c r="H724" s="87">
        <v>0</v>
      </c>
      <c r="I724" s="87">
        <v>0</v>
      </c>
      <c r="J724" s="15">
        <v>0</v>
      </c>
      <c r="K724" s="15">
        <f t="shared" si="43"/>
        <v>864170</v>
      </c>
      <c r="L724" s="15">
        <f t="shared" si="44"/>
        <v>871588</v>
      </c>
      <c r="M724" s="15">
        <f t="shared" si="45"/>
        <v>1735758</v>
      </c>
      <c r="O724" s="13"/>
      <c r="P724" s="13"/>
    </row>
    <row r="725" spans="1:16" ht="13.15" customHeight="1" x14ac:dyDescent="0.2">
      <c r="A725" s="11" t="str">
        <f t="shared" si="42"/>
        <v>CANBERRA1997</v>
      </c>
      <c r="B725" s="3" t="s">
        <v>25</v>
      </c>
      <c r="C725" s="12">
        <v>1997</v>
      </c>
      <c r="D725" s="12">
        <v>8</v>
      </c>
      <c r="E725" s="13">
        <v>892244</v>
      </c>
      <c r="F725" s="13">
        <v>895786</v>
      </c>
      <c r="G725" s="13">
        <v>1788030</v>
      </c>
      <c r="H725" s="13">
        <v>0</v>
      </c>
      <c r="I725" s="13">
        <v>0</v>
      </c>
      <c r="J725" s="13">
        <v>0</v>
      </c>
      <c r="K725" s="15">
        <f t="shared" si="43"/>
        <v>892244</v>
      </c>
      <c r="L725" s="15">
        <f t="shared" si="44"/>
        <v>895786</v>
      </c>
      <c r="M725" s="15">
        <f t="shared" si="45"/>
        <v>1788030</v>
      </c>
      <c r="O725" s="13"/>
      <c r="P725" s="13"/>
    </row>
    <row r="726" spans="1:16" ht="13.15" customHeight="1" x14ac:dyDescent="0.2">
      <c r="A726" s="11" t="str">
        <f t="shared" si="42"/>
        <v>CANBERRA1998</v>
      </c>
      <c r="B726" s="3" t="s">
        <v>25</v>
      </c>
      <c r="C726" s="12">
        <v>1998</v>
      </c>
      <c r="D726" s="12">
        <v>8</v>
      </c>
      <c r="E726" s="13">
        <v>900365</v>
      </c>
      <c r="F726" s="13">
        <v>904726</v>
      </c>
      <c r="G726" s="13">
        <v>1805091</v>
      </c>
      <c r="H726" s="13">
        <v>0</v>
      </c>
      <c r="I726" s="13">
        <v>0</v>
      </c>
      <c r="J726" s="13">
        <v>0</v>
      </c>
      <c r="K726" s="15">
        <f t="shared" si="43"/>
        <v>900365</v>
      </c>
      <c r="L726" s="15">
        <f t="shared" si="44"/>
        <v>904726</v>
      </c>
      <c r="M726" s="15">
        <f t="shared" si="45"/>
        <v>1805091</v>
      </c>
      <c r="O726" s="13"/>
      <c r="P726" s="13"/>
    </row>
    <row r="727" spans="1:16" ht="13.15" customHeight="1" x14ac:dyDescent="0.2">
      <c r="A727" s="11" t="str">
        <f t="shared" si="42"/>
        <v>CANBERRA1999</v>
      </c>
      <c r="B727" s="3" t="s">
        <v>25</v>
      </c>
      <c r="C727" s="12">
        <v>1999</v>
      </c>
      <c r="D727" s="12">
        <v>7</v>
      </c>
      <c r="E727" s="13">
        <v>949353</v>
      </c>
      <c r="F727" s="13">
        <v>950341</v>
      </c>
      <c r="G727" s="13">
        <v>1899694</v>
      </c>
      <c r="H727" s="13">
        <v>0</v>
      </c>
      <c r="I727" s="13">
        <v>0</v>
      </c>
      <c r="J727" s="13">
        <v>0</v>
      </c>
      <c r="K727" s="15">
        <f t="shared" si="43"/>
        <v>949353</v>
      </c>
      <c r="L727" s="15">
        <f t="shared" si="44"/>
        <v>950341</v>
      </c>
      <c r="M727" s="15">
        <f t="shared" si="45"/>
        <v>1899694</v>
      </c>
      <c r="O727" s="13"/>
      <c r="P727" s="13"/>
    </row>
    <row r="728" spans="1:16" ht="13.15" customHeight="1" x14ac:dyDescent="0.2">
      <c r="A728" s="11" t="str">
        <f t="shared" si="42"/>
        <v>CANBERRA2000</v>
      </c>
      <c r="B728" s="90" t="s">
        <v>25</v>
      </c>
      <c r="C728" s="12">
        <v>2000</v>
      </c>
      <c r="D728" s="86">
        <v>7</v>
      </c>
      <c r="E728" s="91">
        <v>1018334</v>
      </c>
      <c r="F728" s="91">
        <v>1020970</v>
      </c>
      <c r="G728" s="91">
        <v>2039304</v>
      </c>
      <c r="H728" s="91">
        <v>0</v>
      </c>
      <c r="I728" s="91">
        <v>0</v>
      </c>
      <c r="J728" s="91">
        <v>0</v>
      </c>
      <c r="K728" s="15">
        <f t="shared" si="43"/>
        <v>1018334</v>
      </c>
      <c r="L728" s="15">
        <f t="shared" si="44"/>
        <v>1020970</v>
      </c>
      <c r="M728" s="15">
        <f t="shared" si="45"/>
        <v>2039304</v>
      </c>
      <c r="O728" s="13"/>
      <c r="P728" s="13"/>
    </row>
    <row r="729" spans="1:16" ht="13.15" customHeight="1" x14ac:dyDescent="0.2">
      <c r="A729" s="11" t="str">
        <f t="shared" si="42"/>
        <v>CANBERRA2001</v>
      </c>
      <c r="B729" s="90" t="s">
        <v>25</v>
      </c>
      <c r="C729" s="85">
        <v>2001</v>
      </c>
      <c r="D729" s="86">
        <v>7</v>
      </c>
      <c r="E729" s="15">
        <v>983523</v>
      </c>
      <c r="F729" s="15">
        <v>988679</v>
      </c>
      <c r="G729" s="15">
        <v>1972202</v>
      </c>
      <c r="H729" s="15">
        <v>0</v>
      </c>
      <c r="I729" s="15">
        <v>0</v>
      </c>
      <c r="J729" s="15">
        <v>0</v>
      </c>
      <c r="K729" s="15">
        <f t="shared" si="43"/>
        <v>983523</v>
      </c>
      <c r="L729" s="15">
        <f t="shared" si="44"/>
        <v>988679</v>
      </c>
      <c r="M729" s="15">
        <f t="shared" si="45"/>
        <v>1972202</v>
      </c>
      <c r="O729" s="13"/>
      <c r="P729" s="13"/>
    </row>
    <row r="730" spans="1:16" ht="13.15" customHeight="1" x14ac:dyDescent="0.2">
      <c r="A730" s="11" t="str">
        <f t="shared" si="42"/>
        <v>CANBERRA2002</v>
      </c>
      <c r="B730" s="3" t="s">
        <v>25</v>
      </c>
      <c r="C730" s="12">
        <v>2002</v>
      </c>
      <c r="D730" s="12">
        <v>8</v>
      </c>
      <c r="E730" s="13">
        <v>943233</v>
      </c>
      <c r="F730" s="13">
        <v>941533</v>
      </c>
      <c r="G730" s="13">
        <v>1884766</v>
      </c>
      <c r="H730" s="13">
        <v>0</v>
      </c>
      <c r="I730" s="13">
        <v>0</v>
      </c>
      <c r="J730" s="13">
        <v>0</v>
      </c>
      <c r="K730" s="15">
        <f t="shared" si="43"/>
        <v>943233</v>
      </c>
      <c r="L730" s="15">
        <f t="shared" si="44"/>
        <v>941533</v>
      </c>
      <c r="M730" s="15">
        <f t="shared" si="45"/>
        <v>1884766</v>
      </c>
      <c r="O730" s="13"/>
      <c r="P730" s="13"/>
    </row>
    <row r="731" spans="1:16" ht="13.15" customHeight="1" x14ac:dyDescent="0.2">
      <c r="A731" s="11" t="str">
        <f t="shared" si="42"/>
        <v>CANBERRA2003</v>
      </c>
      <c r="B731" s="3" t="s">
        <v>25</v>
      </c>
      <c r="C731" s="12">
        <v>2003</v>
      </c>
      <c r="D731" s="12">
        <v>8</v>
      </c>
      <c r="E731" s="13">
        <v>1038929</v>
      </c>
      <c r="F731" s="13">
        <v>1035238</v>
      </c>
      <c r="G731" s="13">
        <v>2074167</v>
      </c>
      <c r="H731" s="13">
        <v>0</v>
      </c>
      <c r="I731" s="13">
        <v>0</v>
      </c>
      <c r="J731" s="13">
        <v>0</v>
      </c>
      <c r="K731" s="15">
        <f t="shared" si="43"/>
        <v>1038929</v>
      </c>
      <c r="L731" s="15">
        <f t="shared" si="44"/>
        <v>1035238</v>
      </c>
      <c r="M731" s="15">
        <f t="shared" si="45"/>
        <v>2074167</v>
      </c>
      <c r="O731" s="13"/>
      <c r="P731" s="13"/>
    </row>
    <row r="732" spans="1:16" ht="13.15" customHeight="1" x14ac:dyDescent="0.2">
      <c r="A732" s="11" t="str">
        <f t="shared" si="42"/>
        <v>CANBERRA2004</v>
      </c>
      <c r="B732" s="90" t="s">
        <v>25</v>
      </c>
      <c r="C732" s="85">
        <v>2004</v>
      </c>
      <c r="D732" s="86">
        <v>8</v>
      </c>
      <c r="E732" s="15">
        <v>1216303</v>
      </c>
      <c r="F732" s="15">
        <v>1218160</v>
      </c>
      <c r="G732" s="15">
        <v>2434463</v>
      </c>
      <c r="H732" s="15">
        <v>994</v>
      </c>
      <c r="I732" s="15">
        <v>1002</v>
      </c>
      <c r="J732" s="15">
        <v>1996</v>
      </c>
      <c r="K732" s="15">
        <f t="shared" si="43"/>
        <v>1217297</v>
      </c>
      <c r="L732" s="15">
        <f t="shared" si="44"/>
        <v>1219162</v>
      </c>
      <c r="M732" s="15">
        <f t="shared" si="45"/>
        <v>2436459</v>
      </c>
      <c r="O732" s="13"/>
      <c r="P732" s="13"/>
    </row>
    <row r="733" spans="1:16" ht="13.15" customHeight="1" x14ac:dyDescent="0.2">
      <c r="A733" s="11" t="str">
        <f t="shared" si="42"/>
        <v>CANBERRA2005</v>
      </c>
      <c r="B733" s="3" t="s">
        <v>25</v>
      </c>
      <c r="C733" s="12">
        <v>2005</v>
      </c>
      <c r="D733" s="12">
        <v>8</v>
      </c>
      <c r="E733" s="13">
        <v>1261431</v>
      </c>
      <c r="F733" s="13">
        <v>1263322</v>
      </c>
      <c r="G733" s="13">
        <v>2524753</v>
      </c>
      <c r="H733" s="13">
        <v>0</v>
      </c>
      <c r="I733" s="13">
        <v>0</v>
      </c>
      <c r="J733" s="13">
        <v>0</v>
      </c>
      <c r="K733" s="15">
        <f t="shared" si="43"/>
        <v>1261431</v>
      </c>
      <c r="L733" s="15">
        <f t="shared" si="44"/>
        <v>1263322</v>
      </c>
      <c r="M733" s="15">
        <f t="shared" si="45"/>
        <v>2524753</v>
      </c>
      <c r="O733" s="13"/>
      <c r="P733" s="13"/>
    </row>
    <row r="734" spans="1:16" ht="13.15" customHeight="1" x14ac:dyDescent="0.2">
      <c r="A734" s="11" t="str">
        <f t="shared" si="42"/>
        <v>CANBERRA2006</v>
      </c>
      <c r="B734" s="88" t="s">
        <v>25</v>
      </c>
      <c r="C734" s="16">
        <v>2006</v>
      </c>
      <c r="D734" s="86">
        <v>8</v>
      </c>
      <c r="E734" s="89">
        <v>1306186</v>
      </c>
      <c r="F734" s="89">
        <v>1306493</v>
      </c>
      <c r="G734" s="89">
        <v>2612679</v>
      </c>
      <c r="H734" s="89">
        <v>0</v>
      </c>
      <c r="I734" s="89">
        <v>0</v>
      </c>
      <c r="J734" s="89">
        <v>0</v>
      </c>
      <c r="K734" s="15">
        <f t="shared" si="43"/>
        <v>1306186</v>
      </c>
      <c r="L734" s="15">
        <f t="shared" si="44"/>
        <v>1306493</v>
      </c>
      <c r="M734" s="15">
        <f t="shared" si="45"/>
        <v>2612679</v>
      </c>
      <c r="O734" s="13"/>
      <c r="P734" s="13"/>
    </row>
    <row r="735" spans="1:16" ht="13.15" customHeight="1" x14ac:dyDescent="0.2">
      <c r="A735" s="11" t="str">
        <f t="shared" si="42"/>
        <v>CANBERRA2007</v>
      </c>
      <c r="B735" s="90" t="s">
        <v>25</v>
      </c>
      <c r="C735" s="85">
        <v>2007</v>
      </c>
      <c r="D735" s="86">
        <v>8</v>
      </c>
      <c r="E735" s="15">
        <v>1366543</v>
      </c>
      <c r="F735" s="15">
        <v>1368332</v>
      </c>
      <c r="G735" s="15">
        <v>2734875</v>
      </c>
      <c r="H735" s="15">
        <v>0</v>
      </c>
      <c r="I735" s="15">
        <v>0</v>
      </c>
      <c r="J735" s="15">
        <v>0</v>
      </c>
      <c r="K735" s="15">
        <f t="shared" si="43"/>
        <v>1366543</v>
      </c>
      <c r="L735" s="15">
        <f t="shared" si="44"/>
        <v>1368332</v>
      </c>
      <c r="M735" s="15">
        <f t="shared" si="45"/>
        <v>2734875</v>
      </c>
      <c r="O735" s="13"/>
      <c r="P735" s="13"/>
    </row>
    <row r="736" spans="1:16" ht="13.15" customHeight="1" x14ac:dyDescent="0.2">
      <c r="A736" s="11" t="str">
        <f t="shared" si="42"/>
        <v>CANBERRA2008</v>
      </c>
      <c r="B736" s="3" t="s">
        <v>25</v>
      </c>
      <c r="C736" s="12">
        <v>2008</v>
      </c>
      <c r="D736" s="12">
        <v>8</v>
      </c>
      <c r="E736" s="13">
        <v>1494590</v>
      </c>
      <c r="F736" s="13">
        <v>1488898</v>
      </c>
      <c r="G736" s="13">
        <v>2983488</v>
      </c>
      <c r="H736" s="13">
        <v>0</v>
      </c>
      <c r="I736" s="13">
        <v>0</v>
      </c>
      <c r="J736" s="13">
        <v>0</v>
      </c>
      <c r="K736" s="15">
        <f t="shared" si="43"/>
        <v>1494590</v>
      </c>
      <c r="L736" s="15">
        <f t="shared" si="44"/>
        <v>1488898</v>
      </c>
      <c r="M736" s="15">
        <f t="shared" si="45"/>
        <v>2983488</v>
      </c>
      <c r="O736" s="13"/>
      <c r="P736" s="13"/>
    </row>
    <row r="737" spans="1:16" ht="13.15" customHeight="1" x14ac:dyDescent="0.2">
      <c r="A737" s="11" t="str">
        <f t="shared" si="42"/>
        <v>CANBERRA2009</v>
      </c>
      <c r="B737" s="3" t="s">
        <v>25</v>
      </c>
      <c r="C737" s="12">
        <v>2009</v>
      </c>
      <c r="D737" s="12">
        <v>8</v>
      </c>
      <c r="E737" s="13">
        <v>1578631</v>
      </c>
      <c r="F737" s="13">
        <v>1569789</v>
      </c>
      <c r="G737" s="13">
        <v>3148420</v>
      </c>
      <c r="H737" s="13">
        <v>0</v>
      </c>
      <c r="I737" s="13">
        <v>0</v>
      </c>
      <c r="J737" s="13">
        <v>0</v>
      </c>
      <c r="K737" s="15">
        <f t="shared" si="43"/>
        <v>1578631</v>
      </c>
      <c r="L737" s="15">
        <f t="shared" si="44"/>
        <v>1569789</v>
      </c>
      <c r="M737" s="15">
        <f t="shared" si="45"/>
        <v>3148420</v>
      </c>
      <c r="O737" s="13"/>
      <c r="P737" s="13"/>
    </row>
    <row r="738" spans="1:16" ht="13.15" customHeight="1" x14ac:dyDescent="0.2">
      <c r="A738" s="11" t="str">
        <f t="shared" si="42"/>
        <v>CANBERRA2010</v>
      </c>
      <c r="B738" s="90" t="s">
        <v>25</v>
      </c>
      <c r="C738" s="85">
        <v>2010</v>
      </c>
      <c r="D738" s="86">
        <v>8</v>
      </c>
      <c r="E738" s="15">
        <v>1654445</v>
      </c>
      <c r="F738" s="15">
        <v>1649565</v>
      </c>
      <c r="G738" s="15">
        <v>3304010</v>
      </c>
      <c r="H738" s="15">
        <v>0</v>
      </c>
      <c r="I738" s="15">
        <v>0</v>
      </c>
      <c r="J738" s="15">
        <v>0</v>
      </c>
      <c r="K738" s="15">
        <f t="shared" si="43"/>
        <v>1654445</v>
      </c>
      <c r="L738" s="15">
        <f t="shared" si="44"/>
        <v>1649565</v>
      </c>
      <c r="M738" s="15">
        <f t="shared" si="45"/>
        <v>3304010</v>
      </c>
      <c r="O738" s="13"/>
      <c r="P738" s="13"/>
    </row>
    <row r="739" spans="1:16" ht="13.15" customHeight="1" x14ac:dyDescent="0.2">
      <c r="A739" s="11" t="str">
        <f t="shared" si="42"/>
        <v>CANBERRA2011</v>
      </c>
      <c r="B739" s="90" t="s">
        <v>25</v>
      </c>
      <c r="C739" s="85">
        <v>2011</v>
      </c>
      <c r="D739" s="86">
        <v>8</v>
      </c>
      <c r="E739" s="15">
        <v>1608583</v>
      </c>
      <c r="F739" s="15">
        <v>1599642</v>
      </c>
      <c r="G739" s="15">
        <v>3208225</v>
      </c>
      <c r="H739" s="15">
        <v>0</v>
      </c>
      <c r="I739" s="15">
        <v>0</v>
      </c>
      <c r="J739" s="15">
        <v>0</v>
      </c>
      <c r="K739" s="15">
        <f t="shared" si="43"/>
        <v>1608583</v>
      </c>
      <c r="L739" s="15">
        <f t="shared" si="44"/>
        <v>1599642</v>
      </c>
      <c r="M739" s="15">
        <f t="shared" si="45"/>
        <v>3208225</v>
      </c>
      <c r="O739" s="13"/>
      <c r="P739" s="13"/>
    </row>
    <row r="740" spans="1:16" ht="13.15" customHeight="1" x14ac:dyDescent="0.2">
      <c r="A740" s="11" t="str">
        <f t="shared" si="42"/>
        <v>CANBERRA2012</v>
      </c>
      <c r="B740" s="90" t="s">
        <v>25</v>
      </c>
      <c r="C740" s="85">
        <v>2012</v>
      </c>
      <c r="D740" s="86">
        <v>8</v>
      </c>
      <c r="E740" s="15">
        <v>1536941</v>
      </c>
      <c r="F740" s="15">
        <v>1528952</v>
      </c>
      <c r="G740" s="15">
        <v>3065893</v>
      </c>
      <c r="H740" s="15">
        <v>0</v>
      </c>
      <c r="I740" s="15">
        <v>0</v>
      </c>
      <c r="J740" s="15">
        <v>0</v>
      </c>
      <c r="K740" s="15">
        <f t="shared" si="43"/>
        <v>1536941</v>
      </c>
      <c r="L740" s="15">
        <f t="shared" si="44"/>
        <v>1528952</v>
      </c>
      <c r="M740" s="15">
        <f t="shared" si="45"/>
        <v>3065893</v>
      </c>
      <c r="O740" s="13"/>
      <c r="P740" s="13"/>
    </row>
    <row r="741" spans="1:16" ht="13.15" customHeight="1" x14ac:dyDescent="0.2">
      <c r="A741" s="11" t="str">
        <f t="shared" si="42"/>
        <v>CANBERRA2013</v>
      </c>
      <c r="B741" s="90" t="s">
        <v>25</v>
      </c>
      <c r="C741" s="85">
        <v>2013</v>
      </c>
      <c r="D741" s="86">
        <v>8</v>
      </c>
      <c r="E741" s="15">
        <v>1483065</v>
      </c>
      <c r="F741" s="15">
        <v>1473383</v>
      </c>
      <c r="G741" s="15">
        <v>2956448</v>
      </c>
      <c r="H741" s="15">
        <v>0</v>
      </c>
      <c r="I741" s="15">
        <v>0</v>
      </c>
      <c r="J741" s="15">
        <v>0</v>
      </c>
      <c r="K741" s="15">
        <f t="shared" si="43"/>
        <v>1483065</v>
      </c>
      <c r="L741" s="15">
        <f t="shared" si="44"/>
        <v>1473383</v>
      </c>
      <c r="M741" s="15">
        <f t="shared" si="45"/>
        <v>2956448</v>
      </c>
      <c r="O741" s="13"/>
      <c r="P741" s="13"/>
    </row>
    <row r="742" spans="1:16" ht="13.15" customHeight="1" x14ac:dyDescent="0.2">
      <c r="A742" s="11" t="str">
        <f t="shared" si="42"/>
        <v>CANBERRA2014</v>
      </c>
      <c r="B742" s="3" t="s">
        <v>25</v>
      </c>
      <c r="C742" s="12">
        <v>2014</v>
      </c>
      <c r="D742" s="12">
        <v>8</v>
      </c>
      <c r="E742" s="13">
        <v>1409599</v>
      </c>
      <c r="F742" s="13">
        <v>1402223</v>
      </c>
      <c r="G742" s="13">
        <v>2811822</v>
      </c>
      <c r="H742" s="13">
        <v>0</v>
      </c>
      <c r="I742" s="13">
        <v>0</v>
      </c>
      <c r="J742" s="13">
        <v>0</v>
      </c>
      <c r="K742" s="15">
        <f t="shared" si="43"/>
        <v>1409599</v>
      </c>
      <c r="L742" s="15">
        <f t="shared" si="44"/>
        <v>1402223</v>
      </c>
      <c r="M742" s="15">
        <f t="shared" si="45"/>
        <v>2811822</v>
      </c>
      <c r="O742" s="13"/>
      <c r="P742" s="13"/>
    </row>
    <row r="743" spans="1:16" ht="13.15" customHeight="1" x14ac:dyDescent="0.2">
      <c r="A743" s="11" t="str">
        <f t="shared" si="42"/>
        <v>CANBERRA2015</v>
      </c>
      <c r="B743" s="3" t="s">
        <v>25</v>
      </c>
      <c r="C743" s="12">
        <v>2015</v>
      </c>
      <c r="D743" s="12">
        <v>8</v>
      </c>
      <c r="E743" s="13">
        <v>1406816</v>
      </c>
      <c r="F743" s="13">
        <v>1398490</v>
      </c>
      <c r="G743" s="13">
        <v>2805306</v>
      </c>
      <c r="H743" s="13">
        <v>0</v>
      </c>
      <c r="I743" s="13">
        <v>0</v>
      </c>
      <c r="J743" s="13">
        <v>0</v>
      </c>
      <c r="K743" s="15">
        <f t="shared" si="43"/>
        <v>1406816</v>
      </c>
      <c r="L743" s="15">
        <f t="shared" si="44"/>
        <v>1398490</v>
      </c>
      <c r="M743" s="15">
        <f t="shared" si="45"/>
        <v>2805306</v>
      </c>
      <c r="O743" s="13"/>
      <c r="P743" s="13"/>
    </row>
    <row r="744" spans="1:16" ht="13.15" customHeight="1" x14ac:dyDescent="0.2">
      <c r="A744" s="11" t="str">
        <f t="shared" si="42"/>
        <v>CANBERRA2016</v>
      </c>
      <c r="B744" s="92" t="s">
        <v>25</v>
      </c>
      <c r="C744" s="85">
        <v>2016</v>
      </c>
      <c r="D744" s="86">
        <v>8</v>
      </c>
      <c r="E744" s="15">
        <v>1444730</v>
      </c>
      <c r="F744" s="15">
        <v>1441063</v>
      </c>
      <c r="G744" s="15">
        <v>2885793</v>
      </c>
      <c r="H744" s="87">
        <v>11378</v>
      </c>
      <c r="I744" s="87">
        <v>12393</v>
      </c>
      <c r="J744" s="15">
        <v>23771</v>
      </c>
      <c r="K744" s="15">
        <f t="shared" si="43"/>
        <v>1456108</v>
      </c>
      <c r="L744" s="15">
        <f t="shared" si="44"/>
        <v>1453456</v>
      </c>
      <c r="M744" s="15">
        <f t="shared" si="45"/>
        <v>2909564</v>
      </c>
      <c r="O744" s="13"/>
      <c r="P744" s="13"/>
    </row>
    <row r="745" spans="1:16" ht="13.15" customHeight="1" x14ac:dyDescent="0.2">
      <c r="A745" s="11" t="str">
        <f t="shared" ref="A745:A808" si="46">CONCATENATE(B745,C745)</f>
        <v>CANBERRA2017</v>
      </c>
      <c r="B745" s="3" t="s">
        <v>25</v>
      </c>
      <c r="C745" s="12">
        <v>2017</v>
      </c>
      <c r="D745" s="12">
        <v>8</v>
      </c>
      <c r="E745" s="13">
        <v>1511399</v>
      </c>
      <c r="F745" s="13">
        <v>1509941</v>
      </c>
      <c r="G745" s="13">
        <v>3021340</v>
      </c>
      <c r="H745" s="13">
        <v>43864</v>
      </c>
      <c r="I745" s="13">
        <v>40571</v>
      </c>
      <c r="J745" s="13">
        <v>84435</v>
      </c>
      <c r="K745" s="15">
        <f t="shared" si="43"/>
        <v>1555263</v>
      </c>
      <c r="L745" s="15">
        <f t="shared" si="44"/>
        <v>1550512</v>
      </c>
      <c r="M745" s="15">
        <f t="shared" si="45"/>
        <v>3105775</v>
      </c>
      <c r="O745" s="13"/>
      <c r="P745" s="13"/>
    </row>
    <row r="746" spans="1:16" ht="13.15" customHeight="1" x14ac:dyDescent="0.2">
      <c r="A746" s="11" t="str">
        <f t="shared" si="46"/>
        <v>CANBERRA2018</v>
      </c>
      <c r="B746" s="3" t="s">
        <v>25</v>
      </c>
      <c r="C746" s="12">
        <v>2018</v>
      </c>
      <c r="D746" s="86">
        <v>8</v>
      </c>
      <c r="E746" s="13">
        <v>1579508</v>
      </c>
      <c r="F746" s="13">
        <v>1573635</v>
      </c>
      <c r="G746" s="13">
        <v>3153143</v>
      </c>
      <c r="H746" s="13">
        <v>45032</v>
      </c>
      <c r="I746" s="13">
        <v>49890</v>
      </c>
      <c r="J746" s="13">
        <v>94922</v>
      </c>
      <c r="K746" s="15">
        <f t="shared" si="43"/>
        <v>1624540</v>
      </c>
      <c r="L746" s="15">
        <f t="shared" si="44"/>
        <v>1623525</v>
      </c>
      <c r="M746" s="15">
        <f t="shared" si="45"/>
        <v>3248065</v>
      </c>
      <c r="O746" s="13"/>
      <c r="P746" s="13"/>
    </row>
    <row r="747" spans="1:16" ht="13.15" customHeight="1" x14ac:dyDescent="0.2">
      <c r="A747" s="11" t="str">
        <f t="shared" si="46"/>
        <v>CANBERRA2019</v>
      </c>
      <c r="B747" s="3" t="s">
        <v>25</v>
      </c>
      <c r="C747" s="12">
        <v>2019</v>
      </c>
      <c r="D747" s="12">
        <v>8</v>
      </c>
      <c r="E747" s="13">
        <v>1579818</v>
      </c>
      <c r="F747" s="13">
        <v>1573225</v>
      </c>
      <c r="G747" s="13">
        <v>3153043</v>
      </c>
      <c r="H747" s="13">
        <v>37730</v>
      </c>
      <c r="I747" s="13">
        <v>47339</v>
      </c>
      <c r="J747" s="13">
        <v>85069</v>
      </c>
      <c r="K747" s="15">
        <f t="shared" si="43"/>
        <v>1617548</v>
      </c>
      <c r="L747" s="15">
        <f t="shared" si="44"/>
        <v>1620564</v>
      </c>
      <c r="M747" s="15">
        <f t="shared" si="45"/>
        <v>3238112</v>
      </c>
      <c r="O747" s="13"/>
      <c r="P747" s="13"/>
    </row>
    <row r="748" spans="1:16" ht="13.15" customHeight="1" x14ac:dyDescent="0.2">
      <c r="A748" s="11" t="str">
        <f t="shared" si="46"/>
        <v>CANBERRA2020</v>
      </c>
      <c r="B748" s="3" t="s">
        <v>25</v>
      </c>
      <c r="C748" s="12">
        <v>2020</v>
      </c>
      <c r="D748" s="12">
        <v>8</v>
      </c>
      <c r="E748" s="13">
        <v>450122</v>
      </c>
      <c r="F748" s="13">
        <v>445857</v>
      </c>
      <c r="G748" s="13">
        <v>895979</v>
      </c>
      <c r="H748" s="13">
        <v>6471</v>
      </c>
      <c r="I748" s="13">
        <v>6540</v>
      </c>
      <c r="J748" s="13">
        <v>13011</v>
      </c>
      <c r="K748" s="15">
        <f t="shared" si="43"/>
        <v>456593</v>
      </c>
      <c r="L748" s="15">
        <f t="shared" si="44"/>
        <v>452397</v>
      </c>
      <c r="M748" s="15">
        <f t="shared" si="45"/>
        <v>908990</v>
      </c>
      <c r="O748" s="13"/>
      <c r="P748" s="13"/>
    </row>
    <row r="749" spans="1:16" ht="13.15" customHeight="1" x14ac:dyDescent="0.2">
      <c r="A749" s="11" t="str">
        <f t="shared" si="46"/>
        <v>CANBERRA2021</v>
      </c>
      <c r="B749" s="3" t="s">
        <v>25</v>
      </c>
      <c r="C749" s="12">
        <v>2021</v>
      </c>
      <c r="D749" s="12">
        <v>11</v>
      </c>
      <c r="E749" s="13">
        <v>510032</v>
      </c>
      <c r="F749" s="13">
        <v>513107</v>
      </c>
      <c r="G749" s="13">
        <v>1023139</v>
      </c>
      <c r="H749" s="13">
        <v>137</v>
      </c>
      <c r="I749" s="13">
        <v>0</v>
      </c>
      <c r="J749" s="13">
        <v>137</v>
      </c>
      <c r="K749" s="15">
        <f t="shared" si="43"/>
        <v>510169</v>
      </c>
      <c r="L749" s="15">
        <f t="shared" si="44"/>
        <v>513107</v>
      </c>
      <c r="M749" s="15">
        <f t="shared" si="45"/>
        <v>1023276</v>
      </c>
      <c r="O749" s="13"/>
      <c r="P749" s="13"/>
    </row>
    <row r="750" spans="1:16" ht="13.15" customHeight="1" x14ac:dyDescent="0.2">
      <c r="A750" s="11" t="str">
        <f t="shared" si="46"/>
        <v>CANBERRA2022</v>
      </c>
      <c r="B750" s="3" t="s">
        <v>25</v>
      </c>
      <c r="C750" s="12">
        <v>2022</v>
      </c>
      <c r="D750" s="12">
        <v>8</v>
      </c>
      <c r="E750" s="13">
        <v>1217655</v>
      </c>
      <c r="F750" s="13">
        <v>1219952</v>
      </c>
      <c r="G750" s="13">
        <v>2437607</v>
      </c>
      <c r="H750" s="13">
        <v>0</v>
      </c>
      <c r="I750" s="13">
        <v>0</v>
      </c>
      <c r="J750" s="13">
        <v>0</v>
      </c>
      <c r="K750" s="15">
        <f t="shared" si="43"/>
        <v>1217655</v>
      </c>
      <c r="L750" s="15">
        <f t="shared" si="44"/>
        <v>1219952</v>
      </c>
      <c r="M750" s="15">
        <f t="shared" si="45"/>
        <v>2437607</v>
      </c>
      <c r="O750" s="13"/>
      <c r="P750" s="13"/>
    </row>
    <row r="751" spans="1:16" ht="13.15" customHeight="1" x14ac:dyDescent="0.2">
      <c r="A751" s="11" t="str">
        <f t="shared" si="46"/>
        <v>CANBERRA2023</v>
      </c>
      <c r="B751" s="3" t="s">
        <v>25</v>
      </c>
      <c r="C751" s="12">
        <v>2023</v>
      </c>
      <c r="D751" s="12">
        <v>8</v>
      </c>
      <c r="E751" s="13">
        <v>1381935</v>
      </c>
      <c r="F751" s="13">
        <v>1375415</v>
      </c>
      <c r="G751" s="13">
        <v>2757350</v>
      </c>
      <c r="H751" s="13">
        <v>5950</v>
      </c>
      <c r="I751" s="13">
        <v>6130</v>
      </c>
      <c r="J751" s="13">
        <v>12080</v>
      </c>
      <c r="K751" s="15">
        <f t="shared" si="43"/>
        <v>1387885</v>
      </c>
      <c r="L751" s="15">
        <f t="shared" si="44"/>
        <v>1381545</v>
      </c>
      <c r="M751" s="15">
        <f t="shared" si="45"/>
        <v>2769430</v>
      </c>
      <c r="O751" s="13"/>
      <c r="P751" s="13"/>
    </row>
    <row r="752" spans="1:16" ht="13.15" customHeight="1" x14ac:dyDescent="0.2">
      <c r="A752" s="11" t="str">
        <f t="shared" si="46"/>
        <v>CANBERRA2024</v>
      </c>
      <c r="B752" s="90" t="s">
        <v>25</v>
      </c>
      <c r="C752" s="85">
        <v>2024</v>
      </c>
      <c r="D752" s="86">
        <v>8</v>
      </c>
      <c r="E752" s="15">
        <v>1398968</v>
      </c>
      <c r="F752" s="15">
        <v>1396861</v>
      </c>
      <c r="G752" s="15">
        <v>2795829</v>
      </c>
      <c r="H752" s="15">
        <v>18121</v>
      </c>
      <c r="I752" s="15">
        <v>19169</v>
      </c>
      <c r="J752" s="15">
        <v>37290</v>
      </c>
      <c r="K752" s="15">
        <f t="shared" si="43"/>
        <v>1417089</v>
      </c>
      <c r="L752" s="15">
        <f t="shared" si="44"/>
        <v>1416030</v>
      </c>
      <c r="M752" s="15">
        <f t="shared" si="45"/>
        <v>2833119</v>
      </c>
      <c r="O752" s="13"/>
      <c r="P752" s="13"/>
    </row>
    <row r="753" spans="1:16" ht="13.15" customHeight="1" x14ac:dyDescent="0.2">
      <c r="A753" s="11" t="str">
        <f t="shared" si="46"/>
        <v>CANBERRA2025</v>
      </c>
      <c r="B753" s="88" t="s">
        <v>25</v>
      </c>
      <c r="C753" s="16">
        <v>2025</v>
      </c>
      <c r="D753" s="86">
        <v>9</v>
      </c>
      <c r="E753" s="89">
        <v>1382603</v>
      </c>
      <c r="F753" s="89">
        <v>1380171</v>
      </c>
      <c r="G753" s="89">
        <v>2762774</v>
      </c>
      <c r="H753" s="89">
        <v>15461</v>
      </c>
      <c r="I753" s="89">
        <v>15387</v>
      </c>
      <c r="J753" s="89">
        <v>30848</v>
      </c>
      <c r="K753" s="15">
        <f t="shared" ref="K753:K816" si="47">E753+H753</f>
        <v>1398064</v>
      </c>
      <c r="L753" s="15">
        <f t="shared" ref="L753:L816" si="48">F753+I753</f>
        <v>1395558</v>
      </c>
      <c r="M753" s="15">
        <f t="shared" ref="M753:M816" si="49">G753+J753</f>
        <v>2793622</v>
      </c>
      <c r="O753" s="13"/>
      <c r="P753" s="13"/>
    </row>
    <row r="754" spans="1:16" ht="13.15" customHeight="1" x14ac:dyDescent="0.2">
      <c r="A754" s="11" t="str">
        <f t="shared" si="46"/>
        <v>CARNARVON1985</v>
      </c>
      <c r="B754" s="90" t="s">
        <v>14</v>
      </c>
      <c r="C754" s="85">
        <v>1985</v>
      </c>
      <c r="D754" s="86" t="s">
        <v>174</v>
      </c>
      <c r="E754" s="15">
        <v>17841</v>
      </c>
      <c r="F754" s="15">
        <v>17825</v>
      </c>
      <c r="G754" s="15">
        <v>35666</v>
      </c>
      <c r="H754" s="15">
        <v>0</v>
      </c>
      <c r="I754" s="15">
        <v>0</v>
      </c>
      <c r="J754" s="15">
        <v>0</v>
      </c>
      <c r="K754" s="15">
        <f t="shared" si="47"/>
        <v>17841</v>
      </c>
      <c r="L754" s="15">
        <f t="shared" si="48"/>
        <v>17825</v>
      </c>
      <c r="M754" s="15">
        <f t="shared" si="49"/>
        <v>35666</v>
      </c>
      <c r="O754" s="13"/>
      <c r="P754" s="13"/>
    </row>
    <row r="755" spans="1:16" ht="13.15" customHeight="1" x14ac:dyDescent="0.2">
      <c r="A755" s="11" t="str">
        <f t="shared" si="46"/>
        <v>CARNARVON1986</v>
      </c>
      <c r="B755" s="3" t="s">
        <v>14</v>
      </c>
      <c r="C755" s="12">
        <v>1986</v>
      </c>
      <c r="D755" s="12" t="s">
        <v>174</v>
      </c>
      <c r="E755" s="13">
        <v>17562</v>
      </c>
      <c r="F755" s="13">
        <v>17969</v>
      </c>
      <c r="G755" s="13">
        <v>35531</v>
      </c>
      <c r="H755" s="13">
        <v>0</v>
      </c>
      <c r="I755" s="13">
        <v>0</v>
      </c>
      <c r="J755" s="13">
        <v>0</v>
      </c>
      <c r="K755" s="15">
        <f t="shared" si="47"/>
        <v>17562</v>
      </c>
      <c r="L755" s="15">
        <f t="shared" si="48"/>
        <v>17969</v>
      </c>
      <c r="M755" s="15">
        <f t="shared" si="49"/>
        <v>35531</v>
      </c>
      <c r="O755" s="13"/>
      <c r="P755" s="13"/>
    </row>
    <row r="756" spans="1:16" ht="13.15" customHeight="1" x14ac:dyDescent="0.2">
      <c r="A756" s="11" t="str">
        <f t="shared" si="46"/>
        <v>CARNARVON1987</v>
      </c>
      <c r="B756" s="92" t="s">
        <v>14</v>
      </c>
      <c r="C756" s="85">
        <v>1987</v>
      </c>
      <c r="D756" s="86" t="s">
        <v>174</v>
      </c>
      <c r="E756" s="15">
        <v>15353</v>
      </c>
      <c r="F756" s="15">
        <v>15540</v>
      </c>
      <c r="G756" s="15">
        <v>30893</v>
      </c>
      <c r="H756" s="87">
        <v>0</v>
      </c>
      <c r="I756" s="87">
        <v>0</v>
      </c>
      <c r="J756" s="15">
        <v>0</v>
      </c>
      <c r="K756" s="15">
        <f t="shared" si="47"/>
        <v>15353</v>
      </c>
      <c r="L756" s="15">
        <f t="shared" si="48"/>
        <v>15540</v>
      </c>
      <c r="M756" s="15">
        <f t="shared" si="49"/>
        <v>30893</v>
      </c>
      <c r="O756" s="13"/>
      <c r="P756" s="13"/>
    </row>
    <row r="757" spans="1:16" ht="13.15" customHeight="1" x14ac:dyDescent="0.2">
      <c r="A757" s="11" t="str">
        <f t="shared" si="46"/>
        <v>CARNARVON1988</v>
      </c>
      <c r="B757" s="3" t="s">
        <v>14</v>
      </c>
      <c r="C757" s="12">
        <v>1988</v>
      </c>
      <c r="D757" s="12" t="s">
        <v>174</v>
      </c>
      <c r="E757" s="13">
        <v>14558</v>
      </c>
      <c r="F757" s="13">
        <v>15000</v>
      </c>
      <c r="G757" s="13">
        <v>29558</v>
      </c>
      <c r="H757" s="13">
        <v>0</v>
      </c>
      <c r="I757" s="13">
        <v>0</v>
      </c>
      <c r="J757" s="13">
        <v>0</v>
      </c>
      <c r="K757" s="15">
        <f t="shared" si="47"/>
        <v>14558</v>
      </c>
      <c r="L757" s="15">
        <f t="shared" si="48"/>
        <v>15000</v>
      </c>
      <c r="M757" s="15">
        <f t="shared" si="49"/>
        <v>29558</v>
      </c>
      <c r="O757" s="13"/>
      <c r="P757" s="13"/>
    </row>
    <row r="758" spans="1:16" ht="13.15" customHeight="1" x14ac:dyDescent="0.2">
      <c r="A758" s="11" t="str">
        <f t="shared" si="46"/>
        <v>CARNARVON1989</v>
      </c>
      <c r="B758" s="3" t="s">
        <v>14</v>
      </c>
      <c r="C758" s="12">
        <v>1989</v>
      </c>
      <c r="D758" s="12" t="s">
        <v>174</v>
      </c>
      <c r="E758" s="13">
        <v>10096</v>
      </c>
      <c r="F758" s="13">
        <v>10235</v>
      </c>
      <c r="G758" s="13">
        <v>20331</v>
      </c>
      <c r="H758" s="13">
        <v>0</v>
      </c>
      <c r="I758" s="13">
        <v>0</v>
      </c>
      <c r="J758" s="13">
        <v>0</v>
      </c>
      <c r="K758" s="15">
        <f t="shared" si="47"/>
        <v>10096</v>
      </c>
      <c r="L758" s="15">
        <f t="shared" si="48"/>
        <v>10235</v>
      </c>
      <c r="M758" s="15">
        <f t="shared" si="49"/>
        <v>20331</v>
      </c>
      <c r="O758" s="13"/>
      <c r="P758" s="13"/>
    </row>
    <row r="759" spans="1:16" ht="13.15" customHeight="1" x14ac:dyDescent="0.2">
      <c r="A759" s="11" t="str">
        <f t="shared" si="46"/>
        <v>CARNARVON1990</v>
      </c>
      <c r="B759" s="90" t="s">
        <v>14</v>
      </c>
      <c r="C759" s="85">
        <v>1990</v>
      </c>
      <c r="D759" s="86" t="s">
        <v>174</v>
      </c>
      <c r="E759" s="15">
        <v>12798</v>
      </c>
      <c r="F759" s="15">
        <v>13064</v>
      </c>
      <c r="G759" s="15">
        <v>25862</v>
      </c>
      <c r="H759" s="15">
        <v>0</v>
      </c>
      <c r="I759" s="15">
        <v>0</v>
      </c>
      <c r="J759" s="15">
        <v>0</v>
      </c>
      <c r="K759" s="15">
        <f t="shared" si="47"/>
        <v>12798</v>
      </c>
      <c r="L759" s="15">
        <f t="shared" si="48"/>
        <v>13064</v>
      </c>
      <c r="M759" s="15">
        <f t="shared" si="49"/>
        <v>25862</v>
      </c>
      <c r="O759" s="13"/>
      <c r="P759" s="13"/>
    </row>
    <row r="760" spans="1:16" ht="13.15" customHeight="1" x14ac:dyDescent="0.2">
      <c r="A760" s="11" t="str">
        <f t="shared" si="46"/>
        <v>CARNARVON1991</v>
      </c>
      <c r="B760" s="92" t="s">
        <v>14</v>
      </c>
      <c r="C760" s="85">
        <v>1991</v>
      </c>
      <c r="D760" s="86" t="s">
        <v>174</v>
      </c>
      <c r="E760" s="15">
        <v>14653</v>
      </c>
      <c r="F760" s="15">
        <v>14898</v>
      </c>
      <c r="G760" s="15">
        <v>29551</v>
      </c>
      <c r="H760" s="87">
        <v>0</v>
      </c>
      <c r="I760" s="87">
        <v>0</v>
      </c>
      <c r="J760" s="15">
        <v>0</v>
      </c>
      <c r="K760" s="15">
        <f t="shared" si="47"/>
        <v>14653</v>
      </c>
      <c r="L760" s="15">
        <f t="shared" si="48"/>
        <v>14898</v>
      </c>
      <c r="M760" s="15">
        <f t="shared" si="49"/>
        <v>29551</v>
      </c>
      <c r="O760" s="13"/>
      <c r="P760" s="13"/>
    </row>
    <row r="761" spans="1:16" ht="13.15" customHeight="1" x14ac:dyDescent="0.2">
      <c r="A761" s="11" t="str">
        <f t="shared" si="46"/>
        <v>CARNARVON1992</v>
      </c>
      <c r="B761" s="3" t="s">
        <v>14</v>
      </c>
      <c r="C761" s="12">
        <v>1992</v>
      </c>
      <c r="D761" s="12" t="s">
        <v>174</v>
      </c>
      <c r="E761" s="13">
        <v>15987</v>
      </c>
      <c r="F761" s="13">
        <v>16291</v>
      </c>
      <c r="G761" s="13">
        <v>32278</v>
      </c>
      <c r="H761" s="13">
        <v>0</v>
      </c>
      <c r="I761" s="13">
        <v>0</v>
      </c>
      <c r="J761" s="13">
        <v>0</v>
      </c>
      <c r="K761" s="15">
        <f t="shared" si="47"/>
        <v>15987</v>
      </c>
      <c r="L761" s="15">
        <f t="shared" si="48"/>
        <v>16291</v>
      </c>
      <c r="M761" s="15">
        <f t="shared" si="49"/>
        <v>32278</v>
      </c>
      <c r="O761" s="13"/>
      <c r="P761" s="13"/>
    </row>
    <row r="762" spans="1:16" ht="13.15" customHeight="1" x14ac:dyDescent="0.2">
      <c r="A762" s="11" t="str">
        <f t="shared" si="46"/>
        <v>CARNARVON1993</v>
      </c>
      <c r="B762" s="92" t="s">
        <v>14</v>
      </c>
      <c r="C762" s="85">
        <v>1993</v>
      </c>
      <c r="D762" s="86" t="s">
        <v>174</v>
      </c>
      <c r="E762" s="15">
        <v>17551</v>
      </c>
      <c r="F762" s="15">
        <v>17832</v>
      </c>
      <c r="G762" s="15">
        <v>35383</v>
      </c>
      <c r="H762" s="87">
        <v>0</v>
      </c>
      <c r="I762" s="87">
        <v>0</v>
      </c>
      <c r="J762" s="15">
        <v>0</v>
      </c>
      <c r="K762" s="15">
        <f t="shared" si="47"/>
        <v>17551</v>
      </c>
      <c r="L762" s="15">
        <f t="shared" si="48"/>
        <v>17832</v>
      </c>
      <c r="M762" s="15">
        <f t="shared" si="49"/>
        <v>35383</v>
      </c>
      <c r="O762" s="13"/>
      <c r="P762" s="13"/>
    </row>
    <row r="763" spans="1:16" ht="13.15" customHeight="1" x14ac:dyDescent="0.2">
      <c r="A763" s="11" t="str">
        <f t="shared" si="46"/>
        <v>CARNARVON1994</v>
      </c>
      <c r="B763" s="92" t="s">
        <v>14</v>
      </c>
      <c r="C763" s="85">
        <v>1994</v>
      </c>
      <c r="D763" s="86" t="s">
        <v>174</v>
      </c>
      <c r="E763" s="15">
        <v>16822</v>
      </c>
      <c r="F763" s="15">
        <v>16347</v>
      </c>
      <c r="G763" s="15">
        <v>33169</v>
      </c>
      <c r="H763" s="87">
        <v>0</v>
      </c>
      <c r="I763" s="87">
        <v>0</v>
      </c>
      <c r="J763" s="15">
        <v>0</v>
      </c>
      <c r="K763" s="15">
        <f t="shared" si="47"/>
        <v>16822</v>
      </c>
      <c r="L763" s="15">
        <f t="shared" si="48"/>
        <v>16347</v>
      </c>
      <c r="M763" s="15">
        <f t="shared" si="49"/>
        <v>33169</v>
      </c>
      <c r="O763" s="13"/>
      <c r="P763" s="13"/>
    </row>
    <row r="764" spans="1:16" ht="13.15" customHeight="1" x14ac:dyDescent="0.2">
      <c r="A764" s="11" t="str">
        <f t="shared" si="46"/>
        <v>CARNARVON1995</v>
      </c>
      <c r="B764" s="3" t="s">
        <v>14</v>
      </c>
      <c r="C764" s="12">
        <v>1995</v>
      </c>
      <c r="D764" s="12" t="s">
        <v>174</v>
      </c>
      <c r="E764" s="13">
        <v>9482</v>
      </c>
      <c r="F764" s="13">
        <v>9124</v>
      </c>
      <c r="G764" s="13">
        <v>18606</v>
      </c>
      <c r="H764" s="13">
        <v>0</v>
      </c>
      <c r="I764" s="13">
        <v>0</v>
      </c>
      <c r="J764" s="13">
        <v>0</v>
      </c>
      <c r="K764" s="15">
        <f t="shared" si="47"/>
        <v>9482</v>
      </c>
      <c r="L764" s="15">
        <f t="shared" si="48"/>
        <v>9124</v>
      </c>
      <c r="M764" s="15">
        <f t="shared" si="49"/>
        <v>18606</v>
      </c>
      <c r="O764" s="13"/>
      <c r="P764" s="13"/>
    </row>
    <row r="765" spans="1:16" ht="13.15" customHeight="1" x14ac:dyDescent="0.2">
      <c r="A765" s="11" t="str">
        <f t="shared" si="46"/>
        <v>CARNARVON1996</v>
      </c>
      <c r="B765" s="3" t="s">
        <v>14</v>
      </c>
      <c r="C765" s="12">
        <v>1996</v>
      </c>
      <c r="D765" s="12" t="s">
        <v>174</v>
      </c>
      <c r="E765" s="13">
        <v>9890</v>
      </c>
      <c r="F765" s="13">
        <v>10172</v>
      </c>
      <c r="G765" s="13">
        <v>20062</v>
      </c>
      <c r="H765" s="13">
        <v>0</v>
      </c>
      <c r="I765" s="13">
        <v>0</v>
      </c>
      <c r="J765" s="13">
        <v>0</v>
      </c>
      <c r="K765" s="15">
        <f t="shared" si="47"/>
        <v>9890</v>
      </c>
      <c r="L765" s="15">
        <f t="shared" si="48"/>
        <v>10172</v>
      </c>
      <c r="M765" s="15">
        <f t="shared" si="49"/>
        <v>20062</v>
      </c>
      <c r="O765" s="13"/>
      <c r="P765" s="13"/>
    </row>
    <row r="766" spans="1:16" ht="13.15" customHeight="1" x14ac:dyDescent="0.2">
      <c r="A766" s="11" t="str">
        <f t="shared" si="46"/>
        <v>CARNARVON1997</v>
      </c>
      <c r="B766" s="3" t="s">
        <v>14</v>
      </c>
      <c r="C766" s="12">
        <v>1997</v>
      </c>
      <c r="D766" s="12" t="s">
        <v>174</v>
      </c>
      <c r="E766" s="13">
        <v>10320</v>
      </c>
      <c r="F766" s="13">
        <v>10527</v>
      </c>
      <c r="G766" s="13">
        <v>20847</v>
      </c>
      <c r="H766" s="13">
        <v>0</v>
      </c>
      <c r="I766" s="13">
        <v>0</v>
      </c>
      <c r="J766" s="13">
        <v>0</v>
      </c>
      <c r="K766" s="15">
        <f t="shared" si="47"/>
        <v>10320</v>
      </c>
      <c r="L766" s="15">
        <f t="shared" si="48"/>
        <v>10527</v>
      </c>
      <c r="M766" s="15">
        <f t="shared" si="49"/>
        <v>20847</v>
      </c>
      <c r="O766" s="13"/>
      <c r="P766" s="13"/>
    </row>
    <row r="767" spans="1:16" ht="13.15" customHeight="1" x14ac:dyDescent="0.2">
      <c r="A767" s="11" t="str">
        <f t="shared" si="46"/>
        <v>CARNARVON1998</v>
      </c>
      <c r="B767" s="90" t="s">
        <v>14</v>
      </c>
      <c r="C767" s="85">
        <v>1998</v>
      </c>
      <c r="D767" s="86" t="s">
        <v>174</v>
      </c>
      <c r="E767" s="15">
        <v>9584</v>
      </c>
      <c r="F767" s="15">
        <v>8903</v>
      </c>
      <c r="G767" s="15">
        <v>18487</v>
      </c>
      <c r="H767" s="15">
        <v>0</v>
      </c>
      <c r="I767" s="15">
        <v>0</v>
      </c>
      <c r="J767" s="15">
        <v>0</v>
      </c>
      <c r="K767" s="15">
        <f t="shared" si="47"/>
        <v>9584</v>
      </c>
      <c r="L767" s="15">
        <f t="shared" si="48"/>
        <v>8903</v>
      </c>
      <c r="M767" s="15">
        <f t="shared" si="49"/>
        <v>18487</v>
      </c>
      <c r="O767" s="13"/>
      <c r="P767" s="13"/>
    </row>
    <row r="768" spans="1:16" ht="13.15" customHeight="1" x14ac:dyDescent="0.2">
      <c r="A768" s="11" t="str">
        <f t="shared" si="46"/>
        <v>CARNARVON1999</v>
      </c>
      <c r="B768" s="3" t="s">
        <v>14</v>
      </c>
      <c r="C768" s="12">
        <v>1999</v>
      </c>
      <c r="D768" s="12" t="s">
        <v>174</v>
      </c>
      <c r="E768" s="13">
        <v>9360</v>
      </c>
      <c r="F768" s="13">
        <v>8003</v>
      </c>
      <c r="G768" s="13">
        <v>17363</v>
      </c>
      <c r="H768" s="13">
        <v>0</v>
      </c>
      <c r="I768" s="13">
        <v>0</v>
      </c>
      <c r="J768" s="13">
        <v>0</v>
      </c>
      <c r="K768" s="15">
        <f t="shared" si="47"/>
        <v>9360</v>
      </c>
      <c r="L768" s="15">
        <f t="shared" si="48"/>
        <v>8003</v>
      </c>
      <c r="M768" s="15">
        <f t="shared" si="49"/>
        <v>17363</v>
      </c>
      <c r="O768" s="13"/>
      <c r="P768" s="13"/>
    </row>
    <row r="769" spans="1:16" ht="13.15" customHeight="1" x14ac:dyDescent="0.2">
      <c r="A769" s="11" t="str">
        <f t="shared" si="46"/>
        <v>CARNARVON2000</v>
      </c>
      <c r="B769" s="3" t="s">
        <v>14</v>
      </c>
      <c r="C769" s="12">
        <v>2000</v>
      </c>
      <c r="D769" s="12" t="s">
        <v>174</v>
      </c>
      <c r="E769" s="13">
        <v>9217</v>
      </c>
      <c r="F769" s="13">
        <v>9365</v>
      </c>
      <c r="G769" s="13">
        <v>18582</v>
      </c>
      <c r="H769" s="13">
        <v>0</v>
      </c>
      <c r="I769" s="13">
        <v>0</v>
      </c>
      <c r="J769" s="13">
        <v>0</v>
      </c>
      <c r="K769" s="15">
        <f t="shared" si="47"/>
        <v>9217</v>
      </c>
      <c r="L769" s="15">
        <f t="shared" si="48"/>
        <v>9365</v>
      </c>
      <c r="M769" s="15">
        <f t="shared" si="49"/>
        <v>18582</v>
      </c>
      <c r="O769" s="13"/>
      <c r="P769" s="13"/>
    </row>
    <row r="770" spans="1:16" ht="13.15" customHeight="1" x14ac:dyDescent="0.2">
      <c r="A770" s="11" t="str">
        <f t="shared" si="46"/>
        <v>CARNARVON2001</v>
      </c>
      <c r="B770" s="3" t="s">
        <v>14</v>
      </c>
      <c r="C770" s="12">
        <v>2001</v>
      </c>
      <c r="D770" s="86" t="s">
        <v>174</v>
      </c>
      <c r="E770" s="13">
        <v>7738</v>
      </c>
      <c r="F770" s="13">
        <v>7842</v>
      </c>
      <c r="G770" s="13">
        <v>15580</v>
      </c>
      <c r="H770" s="13">
        <v>0</v>
      </c>
      <c r="I770" s="13">
        <v>0</v>
      </c>
      <c r="J770" s="13">
        <v>0</v>
      </c>
      <c r="K770" s="15">
        <f t="shared" si="47"/>
        <v>7738</v>
      </c>
      <c r="L770" s="15">
        <f t="shared" si="48"/>
        <v>7842</v>
      </c>
      <c r="M770" s="15">
        <f t="shared" si="49"/>
        <v>15580</v>
      </c>
      <c r="O770" s="13"/>
      <c r="P770" s="13"/>
    </row>
    <row r="771" spans="1:16" ht="13.15" customHeight="1" x14ac:dyDescent="0.2">
      <c r="A771" s="11" t="str">
        <f t="shared" si="46"/>
        <v>CARNARVON2002</v>
      </c>
      <c r="B771" s="3" t="s">
        <v>14</v>
      </c>
      <c r="C771" s="12">
        <v>2002</v>
      </c>
      <c r="D771" s="12" t="s">
        <v>174</v>
      </c>
      <c r="E771" s="13">
        <v>7837</v>
      </c>
      <c r="F771" s="13">
        <v>7914</v>
      </c>
      <c r="G771" s="13">
        <v>15751</v>
      </c>
      <c r="H771" s="13">
        <v>0</v>
      </c>
      <c r="I771" s="13">
        <v>0</v>
      </c>
      <c r="J771" s="13">
        <v>0</v>
      </c>
      <c r="K771" s="15">
        <f t="shared" si="47"/>
        <v>7837</v>
      </c>
      <c r="L771" s="15">
        <f t="shared" si="48"/>
        <v>7914</v>
      </c>
      <c r="M771" s="15">
        <f t="shared" si="49"/>
        <v>15751</v>
      </c>
      <c r="O771" s="13"/>
      <c r="P771" s="13"/>
    </row>
    <row r="772" spans="1:16" ht="13.15" customHeight="1" x14ac:dyDescent="0.2">
      <c r="A772" s="11" t="str">
        <f t="shared" si="46"/>
        <v>CARNARVON2003</v>
      </c>
      <c r="B772" s="92" t="s">
        <v>14</v>
      </c>
      <c r="C772" s="85">
        <v>2003</v>
      </c>
      <c r="D772" s="86" t="s">
        <v>174</v>
      </c>
      <c r="E772" s="15">
        <v>7541</v>
      </c>
      <c r="F772" s="15">
        <v>7687</v>
      </c>
      <c r="G772" s="15">
        <v>15228</v>
      </c>
      <c r="H772" s="87">
        <v>0</v>
      </c>
      <c r="I772" s="87">
        <v>0</v>
      </c>
      <c r="J772" s="15">
        <v>0</v>
      </c>
      <c r="K772" s="15">
        <f t="shared" si="47"/>
        <v>7541</v>
      </c>
      <c r="L772" s="15">
        <f t="shared" si="48"/>
        <v>7687</v>
      </c>
      <c r="M772" s="15">
        <f t="shared" si="49"/>
        <v>15228</v>
      </c>
      <c r="O772" s="13"/>
      <c r="P772" s="13"/>
    </row>
    <row r="773" spans="1:16" ht="13.15" customHeight="1" x14ac:dyDescent="0.2">
      <c r="A773" s="11" t="str">
        <f t="shared" si="46"/>
        <v>CARNARVON2004</v>
      </c>
      <c r="B773" s="90" t="s">
        <v>14</v>
      </c>
      <c r="C773" s="85">
        <v>2004</v>
      </c>
      <c r="D773" s="86" t="s">
        <v>174</v>
      </c>
      <c r="E773" s="15">
        <v>8327</v>
      </c>
      <c r="F773" s="15">
        <v>8481</v>
      </c>
      <c r="G773" s="15">
        <v>16808</v>
      </c>
      <c r="H773" s="15">
        <v>0</v>
      </c>
      <c r="I773" s="15">
        <v>0</v>
      </c>
      <c r="J773" s="15">
        <v>0</v>
      </c>
      <c r="K773" s="15">
        <f t="shared" si="47"/>
        <v>8327</v>
      </c>
      <c r="L773" s="15">
        <f t="shared" si="48"/>
        <v>8481</v>
      </c>
      <c r="M773" s="15">
        <f t="shared" si="49"/>
        <v>16808</v>
      </c>
      <c r="O773" s="13"/>
      <c r="P773" s="13"/>
    </row>
    <row r="774" spans="1:16" ht="13.15" customHeight="1" x14ac:dyDescent="0.2">
      <c r="A774" s="11" t="str">
        <f t="shared" si="46"/>
        <v>CARNARVON2005</v>
      </c>
      <c r="B774" s="3" t="s">
        <v>14</v>
      </c>
      <c r="C774" s="12">
        <v>2005</v>
      </c>
      <c r="D774" s="12" t="s">
        <v>174</v>
      </c>
      <c r="E774" s="13">
        <v>8886</v>
      </c>
      <c r="F774" s="13">
        <v>8913</v>
      </c>
      <c r="G774" s="13">
        <v>17799</v>
      </c>
      <c r="H774" s="13">
        <v>0</v>
      </c>
      <c r="I774" s="13">
        <v>0</v>
      </c>
      <c r="J774" s="13">
        <v>0</v>
      </c>
      <c r="K774" s="15">
        <f t="shared" si="47"/>
        <v>8886</v>
      </c>
      <c r="L774" s="15">
        <f t="shared" si="48"/>
        <v>8913</v>
      </c>
      <c r="M774" s="15">
        <f t="shared" si="49"/>
        <v>17799</v>
      </c>
      <c r="O774" s="13"/>
      <c r="P774" s="13"/>
    </row>
    <row r="775" spans="1:16" ht="13.15" customHeight="1" x14ac:dyDescent="0.2">
      <c r="A775" s="11" t="str">
        <f t="shared" si="46"/>
        <v>CARNARVON2006</v>
      </c>
      <c r="B775" s="88" t="s">
        <v>14</v>
      </c>
      <c r="C775" s="16">
        <v>2006</v>
      </c>
      <c r="D775" s="86" t="s">
        <v>174</v>
      </c>
      <c r="E775" s="89">
        <v>9899</v>
      </c>
      <c r="F775" s="89">
        <v>10109</v>
      </c>
      <c r="G775" s="89">
        <v>20008</v>
      </c>
      <c r="H775" s="89">
        <v>0</v>
      </c>
      <c r="I775" s="89">
        <v>0</v>
      </c>
      <c r="J775" s="89">
        <v>0</v>
      </c>
      <c r="K775" s="15">
        <f t="shared" si="47"/>
        <v>9899</v>
      </c>
      <c r="L775" s="15">
        <f t="shared" si="48"/>
        <v>10109</v>
      </c>
      <c r="M775" s="15">
        <f t="shared" si="49"/>
        <v>20008</v>
      </c>
      <c r="O775" s="13"/>
      <c r="P775" s="13"/>
    </row>
    <row r="776" spans="1:16" ht="13.15" customHeight="1" x14ac:dyDescent="0.2">
      <c r="A776" s="11" t="str">
        <f t="shared" si="46"/>
        <v>CARNARVON2007</v>
      </c>
      <c r="B776" s="90" t="s">
        <v>14</v>
      </c>
      <c r="C776" s="12">
        <v>2007</v>
      </c>
      <c r="D776" s="86" t="s">
        <v>174</v>
      </c>
      <c r="E776" s="91">
        <v>11361</v>
      </c>
      <c r="F776" s="91">
        <v>11699</v>
      </c>
      <c r="G776" s="91">
        <v>23060</v>
      </c>
      <c r="H776" s="91">
        <v>0</v>
      </c>
      <c r="I776" s="91">
        <v>0</v>
      </c>
      <c r="J776" s="91">
        <v>0</v>
      </c>
      <c r="K776" s="15">
        <f t="shared" si="47"/>
        <v>11361</v>
      </c>
      <c r="L776" s="15">
        <f t="shared" si="48"/>
        <v>11699</v>
      </c>
      <c r="M776" s="15">
        <f t="shared" si="49"/>
        <v>23060</v>
      </c>
      <c r="O776" s="13"/>
      <c r="P776" s="13"/>
    </row>
    <row r="777" spans="1:16" ht="13.15" customHeight="1" x14ac:dyDescent="0.2">
      <c r="A777" s="11" t="str">
        <f t="shared" si="46"/>
        <v>CARNARVON2008</v>
      </c>
      <c r="B777" s="92" t="s">
        <v>14</v>
      </c>
      <c r="C777" s="85">
        <v>2008</v>
      </c>
      <c r="D777" s="86" t="s">
        <v>174</v>
      </c>
      <c r="E777" s="15">
        <v>10749</v>
      </c>
      <c r="F777" s="15">
        <v>11066</v>
      </c>
      <c r="G777" s="15">
        <v>21815</v>
      </c>
      <c r="H777" s="87">
        <v>0</v>
      </c>
      <c r="I777" s="87">
        <v>0</v>
      </c>
      <c r="J777" s="15">
        <v>0</v>
      </c>
      <c r="K777" s="15">
        <f t="shared" si="47"/>
        <v>10749</v>
      </c>
      <c r="L777" s="15">
        <f t="shared" si="48"/>
        <v>11066</v>
      </c>
      <c r="M777" s="15">
        <f t="shared" si="49"/>
        <v>21815</v>
      </c>
      <c r="O777" s="13"/>
      <c r="P777" s="13"/>
    </row>
    <row r="778" spans="1:16" ht="13.15" customHeight="1" x14ac:dyDescent="0.2">
      <c r="A778" s="11" t="str">
        <f t="shared" si="46"/>
        <v>CARNARVON2009</v>
      </c>
      <c r="B778" s="92" t="s">
        <v>14</v>
      </c>
      <c r="C778" s="85">
        <v>2009</v>
      </c>
      <c r="D778" s="86" t="s">
        <v>174</v>
      </c>
      <c r="E778" s="15">
        <v>11507</v>
      </c>
      <c r="F778" s="15">
        <v>11783</v>
      </c>
      <c r="G778" s="15">
        <v>23290</v>
      </c>
      <c r="H778" s="87">
        <v>0</v>
      </c>
      <c r="I778" s="87">
        <v>0</v>
      </c>
      <c r="J778" s="15">
        <v>0</v>
      </c>
      <c r="K778" s="15">
        <f t="shared" si="47"/>
        <v>11507</v>
      </c>
      <c r="L778" s="15">
        <f t="shared" si="48"/>
        <v>11783</v>
      </c>
      <c r="M778" s="15">
        <f t="shared" si="49"/>
        <v>23290</v>
      </c>
      <c r="O778" s="13"/>
      <c r="P778" s="13"/>
    </row>
    <row r="779" spans="1:16" ht="13.15" customHeight="1" x14ac:dyDescent="0.2">
      <c r="A779" s="11" t="str">
        <f t="shared" si="46"/>
        <v>CARNARVON2010</v>
      </c>
      <c r="B779" s="3" t="s">
        <v>14</v>
      </c>
      <c r="C779" s="12">
        <v>2010</v>
      </c>
      <c r="D779" s="12" t="s">
        <v>174</v>
      </c>
      <c r="E779" s="13">
        <v>12575</v>
      </c>
      <c r="F779" s="13">
        <v>13288</v>
      </c>
      <c r="G779" s="13">
        <v>25863</v>
      </c>
      <c r="H779" s="13">
        <v>0</v>
      </c>
      <c r="I779" s="13">
        <v>0</v>
      </c>
      <c r="J779" s="13">
        <v>0</v>
      </c>
      <c r="K779" s="15">
        <f t="shared" si="47"/>
        <v>12575</v>
      </c>
      <c r="L779" s="15">
        <f t="shared" si="48"/>
        <v>13288</v>
      </c>
      <c r="M779" s="15">
        <f t="shared" si="49"/>
        <v>25863</v>
      </c>
      <c r="O779" s="13"/>
      <c r="P779" s="13"/>
    </row>
    <row r="780" spans="1:16" ht="13.15" customHeight="1" x14ac:dyDescent="0.2">
      <c r="A780" s="11" t="str">
        <f t="shared" si="46"/>
        <v>CARNARVON2011</v>
      </c>
      <c r="B780" s="3" t="s">
        <v>14</v>
      </c>
      <c r="C780" s="12">
        <v>2011</v>
      </c>
      <c r="D780" s="12" t="s">
        <v>174</v>
      </c>
      <c r="E780" s="13">
        <v>14132</v>
      </c>
      <c r="F780" s="13">
        <v>14426</v>
      </c>
      <c r="G780" s="13">
        <v>28558</v>
      </c>
      <c r="H780" s="13">
        <v>0</v>
      </c>
      <c r="I780" s="13">
        <v>0</v>
      </c>
      <c r="J780" s="13">
        <v>0</v>
      </c>
      <c r="K780" s="15">
        <f t="shared" si="47"/>
        <v>14132</v>
      </c>
      <c r="L780" s="15">
        <f t="shared" si="48"/>
        <v>14426</v>
      </c>
      <c r="M780" s="15">
        <f t="shared" si="49"/>
        <v>28558</v>
      </c>
      <c r="O780" s="13"/>
      <c r="P780" s="13"/>
    </row>
    <row r="781" spans="1:16" ht="13.15" customHeight="1" x14ac:dyDescent="0.2">
      <c r="A781" s="11" t="str">
        <f t="shared" si="46"/>
        <v>CARNARVON2012</v>
      </c>
      <c r="B781" s="3" t="s">
        <v>14</v>
      </c>
      <c r="C781" s="12">
        <v>2012</v>
      </c>
      <c r="D781" s="12" t="s">
        <v>174</v>
      </c>
      <c r="E781" s="13">
        <v>12692</v>
      </c>
      <c r="F781" s="13">
        <v>12895</v>
      </c>
      <c r="G781" s="13">
        <v>25587</v>
      </c>
      <c r="H781" s="13">
        <v>0</v>
      </c>
      <c r="I781" s="13">
        <v>0</v>
      </c>
      <c r="J781" s="13">
        <v>0</v>
      </c>
      <c r="K781" s="15">
        <f t="shared" si="47"/>
        <v>12692</v>
      </c>
      <c r="L781" s="15">
        <f t="shared" si="48"/>
        <v>12895</v>
      </c>
      <c r="M781" s="15">
        <f t="shared" si="49"/>
        <v>25587</v>
      </c>
      <c r="O781" s="13"/>
      <c r="P781" s="13"/>
    </row>
    <row r="782" spans="1:16" ht="13.15" customHeight="1" x14ac:dyDescent="0.2">
      <c r="A782" s="11" t="str">
        <f t="shared" si="46"/>
        <v>CARNARVON2013</v>
      </c>
      <c r="B782" s="92" t="s">
        <v>14</v>
      </c>
      <c r="C782" s="85">
        <v>2013</v>
      </c>
      <c r="D782" s="86" t="s">
        <v>174</v>
      </c>
      <c r="E782" s="15">
        <v>13440</v>
      </c>
      <c r="F782" s="15">
        <v>13928</v>
      </c>
      <c r="G782" s="15">
        <v>27368</v>
      </c>
      <c r="H782" s="87">
        <v>0</v>
      </c>
      <c r="I782" s="87">
        <v>0</v>
      </c>
      <c r="J782" s="15">
        <v>0</v>
      </c>
      <c r="K782" s="15">
        <f t="shared" si="47"/>
        <v>13440</v>
      </c>
      <c r="L782" s="15">
        <f t="shared" si="48"/>
        <v>13928</v>
      </c>
      <c r="M782" s="15">
        <f t="shared" si="49"/>
        <v>27368</v>
      </c>
      <c r="O782" s="13"/>
      <c r="P782" s="13"/>
    </row>
    <row r="783" spans="1:16" ht="13.15" customHeight="1" x14ac:dyDescent="0.2">
      <c r="A783" s="11" t="str">
        <f t="shared" si="46"/>
        <v>CARNARVON2014</v>
      </c>
      <c r="B783" s="3" t="s">
        <v>14</v>
      </c>
      <c r="C783" s="12">
        <v>2014</v>
      </c>
      <c r="D783" s="12" t="s">
        <v>174</v>
      </c>
      <c r="E783" s="13">
        <v>11537</v>
      </c>
      <c r="F783" s="13">
        <v>11812</v>
      </c>
      <c r="G783" s="13">
        <v>23349</v>
      </c>
      <c r="H783" s="13">
        <v>0</v>
      </c>
      <c r="I783" s="13">
        <v>0</v>
      </c>
      <c r="J783" s="13">
        <v>0</v>
      </c>
      <c r="K783" s="15">
        <f t="shared" si="47"/>
        <v>11537</v>
      </c>
      <c r="L783" s="15">
        <f t="shared" si="48"/>
        <v>11812</v>
      </c>
      <c r="M783" s="15">
        <f t="shared" si="49"/>
        <v>23349</v>
      </c>
      <c r="O783" s="13"/>
      <c r="P783" s="13"/>
    </row>
    <row r="784" spans="1:16" ht="13.15" customHeight="1" x14ac:dyDescent="0.2">
      <c r="A784" s="11" t="str">
        <f t="shared" si="46"/>
        <v>CARNARVON2015</v>
      </c>
      <c r="B784" s="92" t="s">
        <v>14</v>
      </c>
      <c r="C784" s="85">
        <v>2015</v>
      </c>
      <c r="D784" s="86" t="s">
        <v>174</v>
      </c>
      <c r="E784" s="15">
        <v>10583</v>
      </c>
      <c r="F784" s="15">
        <v>10936</v>
      </c>
      <c r="G784" s="15">
        <v>21519</v>
      </c>
      <c r="H784" s="87">
        <v>0</v>
      </c>
      <c r="I784" s="87">
        <v>0</v>
      </c>
      <c r="J784" s="15">
        <v>0</v>
      </c>
      <c r="K784" s="15">
        <f t="shared" si="47"/>
        <v>10583</v>
      </c>
      <c r="L784" s="15">
        <f t="shared" si="48"/>
        <v>10936</v>
      </c>
      <c r="M784" s="15">
        <f t="shared" si="49"/>
        <v>21519</v>
      </c>
      <c r="O784" s="13"/>
      <c r="P784" s="13"/>
    </row>
    <row r="785" spans="1:16" ht="13.15" customHeight="1" x14ac:dyDescent="0.2">
      <c r="A785" s="11" t="str">
        <f t="shared" si="46"/>
        <v>CARNARVON2016</v>
      </c>
      <c r="B785" s="90" t="s">
        <v>14</v>
      </c>
      <c r="C785" s="85">
        <v>2016</v>
      </c>
      <c r="D785" s="86" t="s">
        <v>174</v>
      </c>
      <c r="E785" s="15">
        <v>9044</v>
      </c>
      <c r="F785" s="15">
        <v>10445</v>
      </c>
      <c r="G785" s="15">
        <v>19489</v>
      </c>
      <c r="H785" s="15">
        <v>0</v>
      </c>
      <c r="I785" s="15">
        <v>0</v>
      </c>
      <c r="J785" s="15">
        <v>0</v>
      </c>
      <c r="K785" s="15">
        <f t="shared" si="47"/>
        <v>9044</v>
      </c>
      <c r="L785" s="15">
        <f t="shared" si="48"/>
        <v>10445</v>
      </c>
      <c r="M785" s="15">
        <f t="shared" si="49"/>
        <v>19489</v>
      </c>
      <c r="O785" s="13"/>
      <c r="P785" s="13"/>
    </row>
    <row r="786" spans="1:16" ht="13.15" customHeight="1" x14ac:dyDescent="0.2">
      <c r="A786" s="11" t="str">
        <f t="shared" si="46"/>
        <v>CARNARVON2017</v>
      </c>
      <c r="B786" s="3" t="s">
        <v>14</v>
      </c>
      <c r="C786" s="12">
        <v>2017</v>
      </c>
      <c r="D786" s="12" t="s">
        <v>174</v>
      </c>
      <c r="E786" s="13">
        <v>9795</v>
      </c>
      <c r="F786" s="13">
        <v>10776</v>
      </c>
      <c r="G786" s="13">
        <v>20571</v>
      </c>
      <c r="H786" s="13">
        <v>0</v>
      </c>
      <c r="I786" s="13">
        <v>0</v>
      </c>
      <c r="J786" s="13">
        <v>0</v>
      </c>
      <c r="K786" s="15">
        <f t="shared" si="47"/>
        <v>9795</v>
      </c>
      <c r="L786" s="15">
        <f t="shared" si="48"/>
        <v>10776</v>
      </c>
      <c r="M786" s="15">
        <f t="shared" si="49"/>
        <v>20571</v>
      </c>
      <c r="O786" s="13"/>
      <c r="P786" s="13"/>
    </row>
    <row r="787" spans="1:16" ht="13.15" customHeight="1" x14ac:dyDescent="0.2">
      <c r="A787" s="11" t="str">
        <f t="shared" si="46"/>
        <v>CARNARVON2018</v>
      </c>
      <c r="B787" s="3" t="s">
        <v>14</v>
      </c>
      <c r="C787" s="12">
        <v>2018</v>
      </c>
      <c r="D787" s="12" t="s">
        <v>174</v>
      </c>
      <c r="E787" s="13">
        <v>9955</v>
      </c>
      <c r="F787" s="13">
        <v>10260</v>
      </c>
      <c r="G787" s="13">
        <v>20215</v>
      </c>
      <c r="H787" s="13">
        <v>0</v>
      </c>
      <c r="I787" s="13">
        <v>0</v>
      </c>
      <c r="J787" s="13">
        <v>0</v>
      </c>
      <c r="K787" s="15">
        <f t="shared" si="47"/>
        <v>9955</v>
      </c>
      <c r="L787" s="15">
        <f t="shared" si="48"/>
        <v>10260</v>
      </c>
      <c r="M787" s="15">
        <f t="shared" si="49"/>
        <v>20215</v>
      </c>
      <c r="O787" s="13"/>
      <c r="P787" s="13"/>
    </row>
    <row r="788" spans="1:16" ht="13.15" customHeight="1" x14ac:dyDescent="0.2">
      <c r="A788" s="11" t="str">
        <f t="shared" si="46"/>
        <v>CARNARVON2019</v>
      </c>
      <c r="B788" s="88" t="s">
        <v>14</v>
      </c>
      <c r="C788" s="16">
        <v>2019</v>
      </c>
      <c r="D788" s="86" t="s">
        <v>174</v>
      </c>
      <c r="E788" s="89">
        <v>10985</v>
      </c>
      <c r="F788" s="89">
        <v>11314</v>
      </c>
      <c r="G788" s="89">
        <v>22299</v>
      </c>
      <c r="H788" s="89">
        <v>0</v>
      </c>
      <c r="I788" s="89">
        <v>0</v>
      </c>
      <c r="J788" s="89">
        <v>0</v>
      </c>
      <c r="K788" s="15">
        <f t="shared" si="47"/>
        <v>10985</v>
      </c>
      <c r="L788" s="15">
        <f t="shared" si="48"/>
        <v>11314</v>
      </c>
      <c r="M788" s="15">
        <f t="shared" si="49"/>
        <v>22299</v>
      </c>
      <c r="O788" s="13"/>
      <c r="P788" s="13"/>
    </row>
    <row r="789" spans="1:16" ht="13.15" customHeight="1" x14ac:dyDescent="0.2">
      <c r="A789" s="11" t="str">
        <f t="shared" si="46"/>
        <v>CARNARVON2020</v>
      </c>
      <c r="B789" s="3" t="s">
        <v>14</v>
      </c>
      <c r="C789" s="12">
        <v>2020</v>
      </c>
      <c r="D789" s="12" t="s">
        <v>174</v>
      </c>
      <c r="E789" s="13">
        <v>6917</v>
      </c>
      <c r="F789" s="13">
        <v>7307</v>
      </c>
      <c r="G789" s="13">
        <v>14224</v>
      </c>
      <c r="H789" s="13">
        <v>0</v>
      </c>
      <c r="I789" s="13">
        <v>0</v>
      </c>
      <c r="J789" s="13">
        <v>0</v>
      </c>
      <c r="K789" s="15">
        <f t="shared" si="47"/>
        <v>6917</v>
      </c>
      <c r="L789" s="15">
        <f t="shared" si="48"/>
        <v>7307</v>
      </c>
      <c r="M789" s="15">
        <f t="shared" si="49"/>
        <v>14224</v>
      </c>
      <c r="O789" s="13"/>
      <c r="P789" s="13"/>
    </row>
    <row r="790" spans="1:16" ht="13.15" customHeight="1" x14ac:dyDescent="0.2">
      <c r="A790" s="11" t="str">
        <f t="shared" si="46"/>
        <v>CARNARVON2021</v>
      </c>
      <c r="B790" s="3" t="s">
        <v>14</v>
      </c>
      <c r="C790" s="12">
        <v>2021</v>
      </c>
      <c r="D790" s="12" t="s">
        <v>174</v>
      </c>
      <c r="E790" s="13">
        <v>10581</v>
      </c>
      <c r="F790" s="13">
        <v>11430</v>
      </c>
      <c r="G790" s="13">
        <v>22011</v>
      </c>
      <c r="H790" s="13">
        <v>0</v>
      </c>
      <c r="I790" s="13">
        <v>0</v>
      </c>
      <c r="J790" s="13">
        <v>0</v>
      </c>
      <c r="K790" s="15">
        <f t="shared" si="47"/>
        <v>10581</v>
      </c>
      <c r="L790" s="15">
        <f t="shared" si="48"/>
        <v>11430</v>
      </c>
      <c r="M790" s="15">
        <f t="shared" si="49"/>
        <v>22011</v>
      </c>
      <c r="O790" s="13"/>
      <c r="P790" s="13"/>
    </row>
    <row r="791" spans="1:16" ht="13.15" customHeight="1" x14ac:dyDescent="0.2">
      <c r="A791" s="11" t="str">
        <f t="shared" si="46"/>
        <v>CARNARVON2022</v>
      </c>
      <c r="B791" s="92" t="s">
        <v>14</v>
      </c>
      <c r="C791" s="85">
        <v>2022</v>
      </c>
      <c r="D791" s="86" t="s">
        <v>174</v>
      </c>
      <c r="E791" s="15">
        <v>12160</v>
      </c>
      <c r="F791" s="15">
        <v>12680</v>
      </c>
      <c r="G791" s="15">
        <v>24840</v>
      </c>
      <c r="H791" s="87">
        <v>0</v>
      </c>
      <c r="I791" s="87">
        <v>0</v>
      </c>
      <c r="J791" s="15">
        <v>0</v>
      </c>
      <c r="K791" s="15">
        <f t="shared" si="47"/>
        <v>12160</v>
      </c>
      <c r="L791" s="15">
        <f t="shared" si="48"/>
        <v>12680</v>
      </c>
      <c r="M791" s="15">
        <f t="shared" si="49"/>
        <v>24840</v>
      </c>
      <c r="O791" s="13"/>
      <c r="P791" s="13"/>
    </row>
    <row r="792" spans="1:16" s="6" customFormat="1" ht="13.15" customHeight="1" x14ac:dyDescent="0.2">
      <c r="A792" s="11" t="str">
        <f t="shared" si="46"/>
        <v>CARNARVON2023</v>
      </c>
      <c r="B792" s="90" t="s">
        <v>14</v>
      </c>
      <c r="C792" s="85">
        <v>2023</v>
      </c>
      <c r="D792" s="86" t="s">
        <v>174</v>
      </c>
      <c r="E792" s="15">
        <v>11937</v>
      </c>
      <c r="F792" s="15">
        <v>12408</v>
      </c>
      <c r="G792" s="15">
        <v>24345</v>
      </c>
      <c r="H792" s="15">
        <v>0</v>
      </c>
      <c r="I792" s="15">
        <v>0</v>
      </c>
      <c r="J792" s="15">
        <v>0</v>
      </c>
      <c r="K792" s="15">
        <f t="shared" si="47"/>
        <v>11937</v>
      </c>
      <c r="L792" s="15">
        <f t="shared" si="48"/>
        <v>12408</v>
      </c>
      <c r="M792" s="15">
        <f t="shared" si="49"/>
        <v>24345</v>
      </c>
      <c r="O792" s="13"/>
      <c r="P792" s="13"/>
    </row>
    <row r="793" spans="1:16" ht="13.15" customHeight="1" x14ac:dyDescent="0.2">
      <c r="A793" s="11" t="str">
        <f t="shared" si="46"/>
        <v>CARNARVON2024</v>
      </c>
      <c r="B793" s="3" t="s">
        <v>14</v>
      </c>
      <c r="C793" s="12">
        <v>2024</v>
      </c>
      <c r="D793" s="12" t="s">
        <v>174</v>
      </c>
      <c r="E793" s="13">
        <v>13565</v>
      </c>
      <c r="F793" s="13">
        <v>14047</v>
      </c>
      <c r="G793" s="13">
        <v>27612</v>
      </c>
      <c r="H793" s="13">
        <v>0</v>
      </c>
      <c r="I793" s="13">
        <v>0</v>
      </c>
      <c r="J793" s="13">
        <v>0</v>
      </c>
      <c r="K793" s="15">
        <f t="shared" si="47"/>
        <v>13565</v>
      </c>
      <c r="L793" s="15">
        <f t="shared" si="48"/>
        <v>14047</v>
      </c>
      <c r="M793" s="15">
        <f t="shared" si="49"/>
        <v>27612</v>
      </c>
      <c r="O793" s="13"/>
      <c r="P793" s="13"/>
    </row>
    <row r="794" spans="1:16" ht="13.15" customHeight="1" x14ac:dyDescent="0.2">
      <c r="A794" s="11" t="str">
        <f t="shared" si="46"/>
        <v>CARNARVON2025</v>
      </c>
      <c r="B794" s="3" t="s">
        <v>14</v>
      </c>
      <c r="C794" s="12">
        <v>2025</v>
      </c>
      <c r="D794" s="12" t="s">
        <v>174</v>
      </c>
      <c r="E794" s="13">
        <v>12670</v>
      </c>
      <c r="F794" s="13">
        <v>13153</v>
      </c>
      <c r="G794" s="13">
        <v>25823</v>
      </c>
      <c r="H794" s="13">
        <v>0</v>
      </c>
      <c r="I794" s="13">
        <v>0</v>
      </c>
      <c r="J794" s="13">
        <v>0</v>
      </c>
      <c r="K794" s="15">
        <f t="shared" si="47"/>
        <v>12670</v>
      </c>
      <c r="L794" s="15">
        <f t="shared" si="48"/>
        <v>13153</v>
      </c>
      <c r="M794" s="15">
        <f t="shared" si="49"/>
        <v>25823</v>
      </c>
      <c r="O794" s="13"/>
      <c r="P794" s="13"/>
    </row>
    <row r="795" spans="1:16" ht="13.15" customHeight="1" x14ac:dyDescent="0.2">
      <c r="A795" s="11" t="str">
        <f t="shared" si="46"/>
        <v>CEDUNA1985</v>
      </c>
      <c r="B795" s="92" t="s">
        <v>13</v>
      </c>
      <c r="C795" s="85">
        <v>1985</v>
      </c>
      <c r="D795" s="86" t="s">
        <v>174</v>
      </c>
      <c r="E795" s="15">
        <v>2578</v>
      </c>
      <c r="F795" s="15">
        <v>2676</v>
      </c>
      <c r="G795" s="15">
        <v>5254</v>
      </c>
      <c r="H795" s="87">
        <v>0</v>
      </c>
      <c r="I795" s="87">
        <v>0</v>
      </c>
      <c r="J795" s="15">
        <v>0</v>
      </c>
      <c r="K795" s="15">
        <f t="shared" si="47"/>
        <v>2578</v>
      </c>
      <c r="L795" s="15">
        <f t="shared" si="48"/>
        <v>2676</v>
      </c>
      <c r="M795" s="15">
        <f t="shared" si="49"/>
        <v>5254</v>
      </c>
      <c r="O795" s="13"/>
      <c r="P795" s="13"/>
    </row>
    <row r="796" spans="1:16" ht="13.15" customHeight="1" x14ac:dyDescent="0.2">
      <c r="A796" s="11" t="str">
        <f t="shared" si="46"/>
        <v>CEDUNA1986</v>
      </c>
      <c r="B796" s="90" t="s">
        <v>13</v>
      </c>
      <c r="C796" s="85">
        <v>1986</v>
      </c>
      <c r="D796" s="86" t="s">
        <v>174</v>
      </c>
      <c r="E796" s="15">
        <v>836</v>
      </c>
      <c r="F796" s="15">
        <v>855</v>
      </c>
      <c r="G796" s="15">
        <v>1691</v>
      </c>
      <c r="H796" s="15">
        <v>0</v>
      </c>
      <c r="I796" s="15">
        <v>0</v>
      </c>
      <c r="J796" s="15">
        <v>0</v>
      </c>
      <c r="K796" s="15">
        <f t="shared" si="47"/>
        <v>836</v>
      </c>
      <c r="L796" s="15">
        <f t="shared" si="48"/>
        <v>855</v>
      </c>
      <c r="M796" s="15">
        <f t="shared" si="49"/>
        <v>1691</v>
      </c>
      <c r="O796" s="13"/>
      <c r="P796" s="13"/>
    </row>
    <row r="797" spans="1:16" ht="13.15" customHeight="1" x14ac:dyDescent="0.2">
      <c r="A797" s="11" t="str">
        <f t="shared" si="46"/>
        <v>CEDUNA1987</v>
      </c>
      <c r="B797" s="3" t="s">
        <v>13</v>
      </c>
      <c r="C797" s="12">
        <v>1987</v>
      </c>
      <c r="D797" s="12" t="s">
        <v>174</v>
      </c>
      <c r="E797" s="13">
        <v>2212</v>
      </c>
      <c r="F797" s="13">
        <v>2219</v>
      </c>
      <c r="G797" s="13">
        <v>4431</v>
      </c>
      <c r="H797" s="13">
        <v>0</v>
      </c>
      <c r="I797" s="13">
        <v>0</v>
      </c>
      <c r="J797" s="13">
        <v>0</v>
      </c>
      <c r="K797" s="15">
        <f t="shared" si="47"/>
        <v>2212</v>
      </c>
      <c r="L797" s="15">
        <f t="shared" si="48"/>
        <v>2219</v>
      </c>
      <c r="M797" s="15">
        <f t="shared" si="49"/>
        <v>4431</v>
      </c>
      <c r="O797" s="13"/>
      <c r="P797" s="13"/>
    </row>
    <row r="798" spans="1:16" ht="13.15" customHeight="1" x14ac:dyDescent="0.2">
      <c r="A798" s="11" t="str">
        <f t="shared" si="46"/>
        <v>CEDUNA1988</v>
      </c>
      <c r="B798" s="90" t="s">
        <v>13</v>
      </c>
      <c r="C798" s="85">
        <v>1988</v>
      </c>
      <c r="D798" s="86" t="s">
        <v>174</v>
      </c>
      <c r="E798" s="15">
        <v>2287</v>
      </c>
      <c r="F798" s="15">
        <v>2265</v>
      </c>
      <c r="G798" s="15">
        <v>4552</v>
      </c>
      <c r="H798" s="15">
        <v>0</v>
      </c>
      <c r="I798" s="15">
        <v>0</v>
      </c>
      <c r="J798" s="15">
        <v>0</v>
      </c>
      <c r="K798" s="15">
        <f t="shared" si="47"/>
        <v>2287</v>
      </c>
      <c r="L798" s="15">
        <f t="shared" si="48"/>
        <v>2265</v>
      </c>
      <c r="M798" s="15">
        <f t="shared" si="49"/>
        <v>4552</v>
      </c>
      <c r="O798" s="13"/>
      <c r="P798" s="13"/>
    </row>
    <row r="799" spans="1:16" ht="13.15" customHeight="1" x14ac:dyDescent="0.2">
      <c r="A799" s="11" t="str">
        <f t="shared" si="46"/>
        <v>CEDUNA1989</v>
      </c>
      <c r="B799" s="92" t="s">
        <v>13</v>
      </c>
      <c r="C799" s="85">
        <v>1989</v>
      </c>
      <c r="D799" s="86" t="s">
        <v>174</v>
      </c>
      <c r="E799" s="15">
        <v>2165</v>
      </c>
      <c r="F799" s="15">
        <v>2324</v>
      </c>
      <c r="G799" s="15">
        <v>4489</v>
      </c>
      <c r="H799" s="87">
        <v>0</v>
      </c>
      <c r="I799" s="87">
        <v>0</v>
      </c>
      <c r="J799" s="15">
        <v>0</v>
      </c>
      <c r="K799" s="15">
        <f t="shared" si="47"/>
        <v>2165</v>
      </c>
      <c r="L799" s="15">
        <f t="shared" si="48"/>
        <v>2324</v>
      </c>
      <c r="M799" s="15">
        <f t="shared" si="49"/>
        <v>4489</v>
      </c>
      <c r="O799" s="13"/>
      <c r="P799" s="13"/>
    </row>
    <row r="800" spans="1:16" ht="13.15" customHeight="1" x14ac:dyDescent="0.2">
      <c r="A800" s="11" t="str">
        <f t="shared" si="46"/>
        <v>CEDUNA1990</v>
      </c>
      <c r="B800" s="3" t="s">
        <v>13</v>
      </c>
      <c r="C800" s="12">
        <v>1990</v>
      </c>
      <c r="D800" s="12" t="s">
        <v>174</v>
      </c>
      <c r="E800" s="13">
        <v>2447</v>
      </c>
      <c r="F800" s="13">
        <v>2396</v>
      </c>
      <c r="G800" s="13">
        <v>4843</v>
      </c>
      <c r="H800" s="13">
        <v>0</v>
      </c>
      <c r="I800" s="13">
        <v>0</v>
      </c>
      <c r="J800" s="13">
        <v>0</v>
      </c>
      <c r="K800" s="15">
        <f t="shared" si="47"/>
        <v>2447</v>
      </c>
      <c r="L800" s="15">
        <f t="shared" si="48"/>
        <v>2396</v>
      </c>
      <c r="M800" s="15">
        <f t="shared" si="49"/>
        <v>4843</v>
      </c>
      <c r="O800" s="13"/>
      <c r="P800" s="13"/>
    </row>
    <row r="801" spans="1:16" ht="13.15" customHeight="1" x14ac:dyDescent="0.2">
      <c r="A801" s="11" t="str">
        <f t="shared" si="46"/>
        <v>CEDUNA1991</v>
      </c>
      <c r="B801" s="90" t="s">
        <v>13</v>
      </c>
      <c r="C801" s="12">
        <v>1991</v>
      </c>
      <c r="D801" s="86" t="s">
        <v>174</v>
      </c>
      <c r="E801" s="91">
        <v>2657</v>
      </c>
      <c r="F801" s="91">
        <v>2681</v>
      </c>
      <c r="G801" s="91">
        <v>5338</v>
      </c>
      <c r="H801" s="91">
        <v>0</v>
      </c>
      <c r="I801" s="91">
        <v>0</v>
      </c>
      <c r="J801" s="91">
        <v>0</v>
      </c>
      <c r="K801" s="15">
        <f t="shared" si="47"/>
        <v>2657</v>
      </c>
      <c r="L801" s="15">
        <f t="shared" si="48"/>
        <v>2681</v>
      </c>
      <c r="M801" s="15">
        <f t="shared" si="49"/>
        <v>5338</v>
      </c>
      <c r="O801" s="13"/>
      <c r="P801" s="13"/>
    </row>
    <row r="802" spans="1:16" ht="13.15" customHeight="1" x14ac:dyDescent="0.2">
      <c r="A802" s="11" t="str">
        <f t="shared" si="46"/>
        <v>CEDUNA1992</v>
      </c>
      <c r="B802" s="3" t="s">
        <v>13</v>
      </c>
      <c r="C802" s="12">
        <v>1992</v>
      </c>
      <c r="D802" s="12" t="s">
        <v>174</v>
      </c>
      <c r="E802" s="13">
        <v>2803</v>
      </c>
      <c r="F802" s="13">
        <v>2836</v>
      </c>
      <c r="G802" s="13">
        <v>5639</v>
      </c>
      <c r="H802" s="13">
        <v>0</v>
      </c>
      <c r="I802" s="13">
        <v>0</v>
      </c>
      <c r="J802" s="13">
        <v>0</v>
      </c>
      <c r="K802" s="15">
        <f t="shared" si="47"/>
        <v>2803</v>
      </c>
      <c r="L802" s="15">
        <f t="shared" si="48"/>
        <v>2836</v>
      </c>
      <c r="M802" s="15">
        <f t="shared" si="49"/>
        <v>5639</v>
      </c>
      <c r="O802" s="13"/>
      <c r="P802" s="13"/>
    </row>
    <row r="803" spans="1:16" ht="13.15" customHeight="1" x14ac:dyDescent="0.2">
      <c r="A803" s="11" t="str">
        <f t="shared" si="46"/>
        <v>CEDUNA1993</v>
      </c>
      <c r="B803" s="3" t="s">
        <v>13</v>
      </c>
      <c r="C803" s="12">
        <v>1993</v>
      </c>
      <c r="D803" s="12" t="s">
        <v>174</v>
      </c>
      <c r="E803" s="13">
        <v>3172</v>
      </c>
      <c r="F803" s="13">
        <v>3214</v>
      </c>
      <c r="G803" s="13">
        <v>6386</v>
      </c>
      <c r="H803" s="13">
        <v>0</v>
      </c>
      <c r="I803" s="13">
        <v>0</v>
      </c>
      <c r="J803" s="13">
        <v>0</v>
      </c>
      <c r="K803" s="15">
        <f t="shared" si="47"/>
        <v>3172</v>
      </c>
      <c r="L803" s="15">
        <f t="shared" si="48"/>
        <v>3214</v>
      </c>
      <c r="M803" s="15">
        <f t="shared" si="49"/>
        <v>6386</v>
      </c>
      <c r="O803" s="13"/>
      <c r="P803" s="13"/>
    </row>
    <row r="804" spans="1:16" ht="13.15" customHeight="1" x14ac:dyDescent="0.2">
      <c r="A804" s="11" t="str">
        <f t="shared" si="46"/>
        <v>CEDUNA1994</v>
      </c>
      <c r="B804" s="92" t="s">
        <v>13</v>
      </c>
      <c r="C804" s="85">
        <v>1994</v>
      </c>
      <c r="D804" s="86" t="s">
        <v>174</v>
      </c>
      <c r="E804" s="15">
        <v>3599</v>
      </c>
      <c r="F804" s="15">
        <v>3574</v>
      </c>
      <c r="G804" s="15">
        <v>7173</v>
      </c>
      <c r="H804" s="87">
        <v>0</v>
      </c>
      <c r="I804" s="87">
        <v>0</v>
      </c>
      <c r="J804" s="15">
        <v>0</v>
      </c>
      <c r="K804" s="15">
        <f t="shared" si="47"/>
        <v>3599</v>
      </c>
      <c r="L804" s="15">
        <f t="shared" si="48"/>
        <v>3574</v>
      </c>
      <c r="M804" s="15">
        <f t="shared" si="49"/>
        <v>7173</v>
      </c>
      <c r="O804" s="13"/>
      <c r="P804" s="13"/>
    </row>
    <row r="805" spans="1:16" ht="13.15" customHeight="1" x14ac:dyDescent="0.2">
      <c r="A805" s="11" t="str">
        <f t="shared" si="46"/>
        <v>CEDUNA1995</v>
      </c>
      <c r="B805" s="3" t="s">
        <v>13</v>
      </c>
      <c r="C805" s="12">
        <v>1995</v>
      </c>
      <c r="D805" s="12" t="s">
        <v>174</v>
      </c>
      <c r="E805" s="13">
        <v>3835</v>
      </c>
      <c r="F805" s="13">
        <v>3938</v>
      </c>
      <c r="G805" s="13">
        <v>7773</v>
      </c>
      <c r="H805" s="13">
        <v>0</v>
      </c>
      <c r="I805" s="13">
        <v>0</v>
      </c>
      <c r="J805" s="13">
        <v>0</v>
      </c>
      <c r="K805" s="15">
        <f t="shared" si="47"/>
        <v>3835</v>
      </c>
      <c r="L805" s="15">
        <f t="shared" si="48"/>
        <v>3938</v>
      </c>
      <c r="M805" s="15">
        <f t="shared" si="49"/>
        <v>7773</v>
      </c>
      <c r="O805" s="13"/>
      <c r="P805" s="13"/>
    </row>
    <row r="806" spans="1:16" ht="13.15" customHeight="1" x14ac:dyDescent="0.2">
      <c r="A806" s="11" t="str">
        <f t="shared" si="46"/>
        <v>CEDUNA1996</v>
      </c>
      <c r="B806" s="88" t="s">
        <v>13</v>
      </c>
      <c r="C806" s="16">
        <v>1996</v>
      </c>
      <c r="D806" s="86" t="s">
        <v>174</v>
      </c>
      <c r="E806" s="89">
        <v>4345</v>
      </c>
      <c r="F806" s="89">
        <v>4296</v>
      </c>
      <c r="G806" s="89">
        <v>8641</v>
      </c>
      <c r="H806" s="89">
        <v>0</v>
      </c>
      <c r="I806" s="89">
        <v>0</v>
      </c>
      <c r="J806" s="89">
        <v>0</v>
      </c>
      <c r="K806" s="15">
        <f t="shared" si="47"/>
        <v>4345</v>
      </c>
      <c r="L806" s="15">
        <f t="shared" si="48"/>
        <v>4296</v>
      </c>
      <c r="M806" s="15">
        <f t="shared" si="49"/>
        <v>8641</v>
      </c>
      <c r="O806" s="13"/>
      <c r="P806" s="13"/>
    </row>
    <row r="807" spans="1:16" ht="13.15" customHeight="1" x14ac:dyDescent="0.2">
      <c r="A807" s="11" t="str">
        <f t="shared" si="46"/>
        <v>CEDUNA1997</v>
      </c>
      <c r="B807" s="3" t="s">
        <v>13</v>
      </c>
      <c r="C807" s="12">
        <v>1997</v>
      </c>
      <c r="D807" s="12" t="s">
        <v>174</v>
      </c>
      <c r="E807" s="13">
        <v>5006</v>
      </c>
      <c r="F807" s="13">
        <v>5077</v>
      </c>
      <c r="G807" s="13">
        <v>10083</v>
      </c>
      <c r="H807" s="13">
        <v>0</v>
      </c>
      <c r="I807" s="13">
        <v>0</v>
      </c>
      <c r="J807" s="13">
        <v>0</v>
      </c>
      <c r="K807" s="15">
        <f t="shared" si="47"/>
        <v>5006</v>
      </c>
      <c r="L807" s="15">
        <f t="shared" si="48"/>
        <v>5077</v>
      </c>
      <c r="M807" s="15">
        <f t="shared" si="49"/>
        <v>10083</v>
      </c>
      <c r="O807" s="13"/>
      <c r="P807" s="13"/>
    </row>
    <row r="808" spans="1:16" ht="13.15" customHeight="1" x14ac:dyDescent="0.2">
      <c r="A808" s="11" t="str">
        <f t="shared" si="46"/>
        <v>CEDUNA1998</v>
      </c>
      <c r="B808" s="90" t="s">
        <v>13</v>
      </c>
      <c r="C808" s="85">
        <v>1998</v>
      </c>
      <c r="D808" s="86" t="s">
        <v>174</v>
      </c>
      <c r="E808" s="15">
        <v>5276</v>
      </c>
      <c r="F808" s="15">
        <v>5250</v>
      </c>
      <c r="G808" s="15">
        <v>10526</v>
      </c>
      <c r="H808" s="15">
        <v>0</v>
      </c>
      <c r="I808" s="15">
        <v>0</v>
      </c>
      <c r="J808" s="15">
        <v>0</v>
      </c>
      <c r="K808" s="15">
        <f t="shared" si="47"/>
        <v>5276</v>
      </c>
      <c r="L808" s="15">
        <f t="shared" si="48"/>
        <v>5250</v>
      </c>
      <c r="M808" s="15">
        <f t="shared" si="49"/>
        <v>10526</v>
      </c>
      <c r="O808" s="13"/>
      <c r="P808" s="13"/>
    </row>
    <row r="809" spans="1:16" ht="13.15" customHeight="1" x14ac:dyDescent="0.2">
      <c r="A809" s="11" t="str">
        <f t="shared" ref="A809:A872" si="50">CONCATENATE(B809,C809)</f>
        <v>CEDUNA1999</v>
      </c>
      <c r="B809" s="3" t="s">
        <v>13</v>
      </c>
      <c r="C809" s="12">
        <v>1999</v>
      </c>
      <c r="D809" s="12" t="s">
        <v>174</v>
      </c>
      <c r="E809" s="13">
        <v>5298</v>
      </c>
      <c r="F809" s="13">
        <v>5339</v>
      </c>
      <c r="G809" s="13">
        <v>10637</v>
      </c>
      <c r="H809" s="13">
        <v>0</v>
      </c>
      <c r="I809" s="13">
        <v>0</v>
      </c>
      <c r="J809" s="13">
        <v>0</v>
      </c>
      <c r="K809" s="15">
        <f t="shared" si="47"/>
        <v>5298</v>
      </c>
      <c r="L809" s="15">
        <f t="shared" si="48"/>
        <v>5339</v>
      </c>
      <c r="M809" s="15">
        <f t="shared" si="49"/>
        <v>10637</v>
      </c>
      <c r="O809" s="13"/>
      <c r="P809" s="13"/>
    </row>
    <row r="810" spans="1:16" ht="13.15" customHeight="1" x14ac:dyDescent="0.2">
      <c r="A810" s="11" t="str">
        <f t="shared" si="50"/>
        <v>CEDUNA2000</v>
      </c>
      <c r="B810" s="3" t="s">
        <v>13</v>
      </c>
      <c r="C810" s="12">
        <v>2000</v>
      </c>
      <c r="D810" s="12" t="s">
        <v>174</v>
      </c>
      <c r="E810" s="13">
        <v>5004</v>
      </c>
      <c r="F810" s="13">
        <v>5001</v>
      </c>
      <c r="G810" s="13">
        <v>10005</v>
      </c>
      <c r="H810" s="13">
        <v>0</v>
      </c>
      <c r="I810" s="13">
        <v>0</v>
      </c>
      <c r="J810" s="13">
        <v>0</v>
      </c>
      <c r="K810" s="15">
        <f t="shared" si="47"/>
        <v>5004</v>
      </c>
      <c r="L810" s="15">
        <f t="shared" si="48"/>
        <v>5001</v>
      </c>
      <c r="M810" s="15">
        <f t="shared" si="49"/>
        <v>10005</v>
      </c>
      <c r="O810" s="13"/>
      <c r="P810" s="13"/>
    </row>
    <row r="811" spans="1:16" ht="13.15" customHeight="1" x14ac:dyDescent="0.2">
      <c r="A811" s="11" t="str">
        <f t="shared" si="50"/>
        <v>CEDUNA2001</v>
      </c>
      <c r="B811" s="92" t="s">
        <v>13</v>
      </c>
      <c r="C811" s="85">
        <v>2001</v>
      </c>
      <c r="D811" s="86" t="s">
        <v>174</v>
      </c>
      <c r="E811" s="15">
        <v>4330</v>
      </c>
      <c r="F811" s="15">
        <v>4327</v>
      </c>
      <c r="G811" s="15">
        <v>8657</v>
      </c>
      <c r="H811" s="87">
        <v>0</v>
      </c>
      <c r="I811" s="87">
        <v>0</v>
      </c>
      <c r="J811" s="15">
        <v>0</v>
      </c>
      <c r="K811" s="15">
        <f t="shared" si="47"/>
        <v>4330</v>
      </c>
      <c r="L811" s="15">
        <f t="shared" si="48"/>
        <v>4327</v>
      </c>
      <c r="M811" s="15">
        <f t="shared" si="49"/>
        <v>8657</v>
      </c>
      <c r="O811" s="13"/>
      <c r="P811" s="13"/>
    </row>
    <row r="812" spans="1:16" ht="13.15" customHeight="1" x14ac:dyDescent="0.2">
      <c r="A812" s="11" t="str">
        <f t="shared" si="50"/>
        <v>CEDUNA2002</v>
      </c>
      <c r="B812" s="90" t="s">
        <v>13</v>
      </c>
      <c r="C812" s="85">
        <v>2002</v>
      </c>
      <c r="D812" s="86" t="s">
        <v>174</v>
      </c>
      <c r="E812" s="15">
        <v>4697</v>
      </c>
      <c r="F812" s="15">
        <v>4548</v>
      </c>
      <c r="G812" s="15">
        <v>9245</v>
      </c>
      <c r="H812" s="15">
        <v>0</v>
      </c>
      <c r="I812" s="15">
        <v>0</v>
      </c>
      <c r="J812" s="15">
        <v>0</v>
      </c>
      <c r="K812" s="15">
        <f t="shared" si="47"/>
        <v>4697</v>
      </c>
      <c r="L812" s="15">
        <f t="shared" si="48"/>
        <v>4548</v>
      </c>
      <c r="M812" s="15">
        <f t="shared" si="49"/>
        <v>9245</v>
      </c>
      <c r="O812" s="13"/>
      <c r="P812" s="13"/>
    </row>
    <row r="813" spans="1:16" ht="13.15" customHeight="1" x14ac:dyDescent="0.2">
      <c r="A813" s="11" t="str">
        <f t="shared" si="50"/>
        <v>CEDUNA2003</v>
      </c>
      <c r="B813" s="3" t="s">
        <v>13</v>
      </c>
      <c r="C813" s="12">
        <v>2003</v>
      </c>
      <c r="D813" s="86" t="s">
        <v>174</v>
      </c>
      <c r="E813" s="13">
        <v>5501</v>
      </c>
      <c r="F813" s="13">
        <v>5676</v>
      </c>
      <c r="G813" s="13">
        <v>11177</v>
      </c>
      <c r="H813" s="13">
        <v>0</v>
      </c>
      <c r="I813" s="13">
        <v>0</v>
      </c>
      <c r="J813" s="13">
        <v>0</v>
      </c>
      <c r="K813" s="15">
        <f t="shared" si="47"/>
        <v>5501</v>
      </c>
      <c r="L813" s="15">
        <f t="shared" si="48"/>
        <v>5676</v>
      </c>
      <c r="M813" s="15">
        <f t="shared" si="49"/>
        <v>11177</v>
      </c>
      <c r="O813" s="13"/>
      <c r="P813" s="13"/>
    </row>
    <row r="814" spans="1:16" ht="13.15" customHeight="1" x14ac:dyDescent="0.2">
      <c r="A814" s="11" t="str">
        <f t="shared" si="50"/>
        <v>CEDUNA2004</v>
      </c>
      <c r="B814" s="92" t="s">
        <v>13</v>
      </c>
      <c r="C814" s="85">
        <v>2004</v>
      </c>
      <c r="D814" s="86" t="s">
        <v>174</v>
      </c>
      <c r="E814" s="15">
        <v>6286</v>
      </c>
      <c r="F814" s="15">
        <v>6316</v>
      </c>
      <c r="G814" s="15">
        <v>12602</v>
      </c>
      <c r="H814" s="87">
        <v>0</v>
      </c>
      <c r="I814" s="87">
        <v>0</v>
      </c>
      <c r="J814" s="15">
        <v>0</v>
      </c>
      <c r="K814" s="15">
        <f t="shared" si="47"/>
        <v>6286</v>
      </c>
      <c r="L814" s="15">
        <f t="shared" si="48"/>
        <v>6316</v>
      </c>
      <c r="M814" s="15">
        <f t="shared" si="49"/>
        <v>12602</v>
      </c>
      <c r="O814" s="13"/>
      <c r="P814" s="13"/>
    </row>
    <row r="815" spans="1:16" ht="13.15" customHeight="1" x14ac:dyDescent="0.2">
      <c r="A815" s="11" t="str">
        <f t="shared" si="50"/>
        <v>CEDUNA2005</v>
      </c>
      <c r="B815" s="92" t="s">
        <v>13</v>
      </c>
      <c r="C815" s="85">
        <v>2005</v>
      </c>
      <c r="D815" s="86" t="s">
        <v>174</v>
      </c>
      <c r="E815" s="15">
        <v>7576</v>
      </c>
      <c r="F815" s="15">
        <v>7697</v>
      </c>
      <c r="G815" s="15">
        <v>15273</v>
      </c>
      <c r="H815" s="87">
        <v>0</v>
      </c>
      <c r="I815" s="87">
        <v>0</v>
      </c>
      <c r="J815" s="15">
        <v>0</v>
      </c>
      <c r="K815" s="15">
        <f t="shared" si="47"/>
        <v>7576</v>
      </c>
      <c r="L815" s="15">
        <f t="shared" si="48"/>
        <v>7697</v>
      </c>
      <c r="M815" s="15">
        <f t="shared" si="49"/>
        <v>15273</v>
      </c>
      <c r="O815" s="13"/>
      <c r="P815" s="13"/>
    </row>
    <row r="816" spans="1:16" ht="13.15" customHeight="1" x14ac:dyDescent="0.2">
      <c r="A816" s="11" t="str">
        <f t="shared" si="50"/>
        <v>CEDUNA2006</v>
      </c>
      <c r="B816" s="92" t="s">
        <v>13</v>
      </c>
      <c r="C816" s="85">
        <v>2006</v>
      </c>
      <c r="D816" s="86" t="s">
        <v>174</v>
      </c>
      <c r="E816" s="15">
        <v>9564</v>
      </c>
      <c r="F816" s="15">
        <v>9685</v>
      </c>
      <c r="G816" s="15">
        <v>19249</v>
      </c>
      <c r="H816" s="15">
        <v>0</v>
      </c>
      <c r="I816" s="15">
        <v>0</v>
      </c>
      <c r="J816" s="15">
        <v>0</v>
      </c>
      <c r="K816" s="15">
        <f t="shared" si="47"/>
        <v>9564</v>
      </c>
      <c r="L816" s="15">
        <f t="shared" si="48"/>
        <v>9685</v>
      </c>
      <c r="M816" s="15">
        <f t="shared" si="49"/>
        <v>19249</v>
      </c>
      <c r="O816" s="13"/>
      <c r="P816" s="13"/>
    </row>
    <row r="817" spans="1:16" ht="13.15" customHeight="1" x14ac:dyDescent="0.2">
      <c r="A817" s="11" t="str">
        <f t="shared" si="50"/>
        <v>CEDUNA2007</v>
      </c>
      <c r="B817" s="3" t="s">
        <v>13</v>
      </c>
      <c r="C817" s="12">
        <v>2007</v>
      </c>
      <c r="D817" s="12" t="s">
        <v>174</v>
      </c>
      <c r="E817" s="13">
        <v>11118</v>
      </c>
      <c r="F817" s="13">
        <v>11357</v>
      </c>
      <c r="G817" s="13">
        <v>22475</v>
      </c>
      <c r="H817" s="13">
        <v>0</v>
      </c>
      <c r="I817" s="13">
        <v>0</v>
      </c>
      <c r="J817" s="13">
        <v>0</v>
      </c>
      <c r="K817" s="15">
        <f t="shared" ref="K817:K880" si="51">E817+H817</f>
        <v>11118</v>
      </c>
      <c r="L817" s="15">
        <f t="shared" ref="L817:L880" si="52">F817+I817</f>
        <v>11357</v>
      </c>
      <c r="M817" s="15">
        <f t="shared" ref="M817:M880" si="53">G817+J817</f>
        <v>22475</v>
      </c>
      <c r="O817" s="13"/>
      <c r="P817" s="13"/>
    </row>
    <row r="818" spans="1:16" ht="13.15" customHeight="1" x14ac:dyDescent="0.2">
      <c r="A818" s="11" t="str">
        <f t="shared" si="50"/>
        <v>CEDUNA2008</v>
      </c>
      <c r="B818" s="92" t="s">
        <v>13</v>
      </c>
      <c r="C818" s="85">
        <v>2008</v>
      </c>
      <c r="D818" s="86" t="s">
        <v>174</v>
      </c>
      <c r="E818" s="15">
        <v>12072</v>
      </c>
      <c r="F818" s="15">
        <v>12317</v>
      </c>
      <c r="G818" s="15">
        <v>24389</v>
      </c>
      <c r="H818" s="87">
        <v>0</v>
      </c>
      <c r="I818" s="87">
        <v>0</v>
      </c>
      <c r="J818" s="15">
        <v>0</v>
      </c>
      <c r="K818" s="15">
        <f t="shared" si="51"/>
        <v>12072</v>
      </c>
      <c r="L818" s="15">
        <f t="shared" si="52"/>
        <v>12317</v>
      </c>
      <c r="M818" s="15">
        <f t="shared" si="53"/>
        <v>24389</v>
      </c>
      <c r="O818" s="13"/>
      <c r="P818" s="13"/>
    </row>
    <row r="819" spans="1:16" ht="13.15" customHeight="1" x14ac:dyDescent="0.2">
      <c r="A819" s="11" t="str">
        <f t="shared" si="50"/>
        <v>CEDUNA2009</v>
      </c>
      <c r="B819" s="90" t="s">
        <v>13</v>
      </c>
      <c r="C819" s="85">
        <v>2009</v>
      </c>
      <c r="D819" s="86" t="s">
        <v>174</v>
      </c>
      <c r="E819" s="15">
        <v>12327</v>
      </c>
      <c r="F819" s="15">
        <v>12455</v>
      </c>
      <c r="G819" s="15">
        <v>24782</v>
      </c>
      <c r="H819" s="15">
        <v>0</v>
      </c>
      <c r="I819" s="15">
        <v>0</v>
      </c>
      <c r="J819" s="15">
        <v>0</v>
      </c>
      <c r="K819" s="15">
        <f t="shared" si="51"/>
        <v>12327</v>
      </c>
      <c r="L819" s="15">
        <f t="shared" si="52"/>
        <v>12455</v>
      </c>
      <c r="M819" s="15">
        <f t="shared" si="53"/>
        <v>24782</v>
      </c>
      <c r="O819" s="13"/>
      <c r="P819" s="13"/>
    </row>
    <row r="820" spans="1:16" ht="13.15" customHeight="1" x14ac:dyDescent="0.2">
      <c r="A820" s="11" t="str">
        <f t="shared" si="50"/>
        <v>CEDUNA2010</v>
      </c>
      <c r="B820" s="3" t="s">
        <v>13</v>
      </c>
      <c r="C820" s="12">
        <v>2010</v>
      </c>
      <c r="D820" s="12" t="s">
        <v>174</v>
      </c>
      <c r="E820" s="13">
        <v>12379</v>
      </c>
      <c r="F820" s="13">
        <v>12531</v>
      </c>
      <c r="G820" s="13">
        <v>24910</v>
      </c>
      <c r="H820" s="13">
        <v>0</v>
      </c>
      <c r="I820" s="13">
        <v>0</v>
      </c>
      <c r="J820" s="13">
        <v>0</v>
      </c>
      <c r="K820" s="15">
        <f t="shared" si="51"/>
        <v>12379</v>
      </c>
      <c r="L820" s="15">
        <f t="shared" si="52"/>
        <v>12531</v>
      </c>
      <c r="M820" s="15">
        <f t="shared" si="53"/>
        <v>24910</v>
      </c>
      <c r="O820" s="13"/>
      <c r="P820" s="13"/>
    </row>
    <row r="821" spans="1:16" ht="13.15" customHeight="1" x14ac:dyDescent="0.2">
      <c r="A821" s="11" t="str">
        <f t="shared" si="50"/>
        <v>CEDUNA2011</v>
      </c>
      <c r="B821" s="3" t="s">
        <v>13</v>
      </c>
      <c r="C821" s="12">
        <v>2011</v>
      </c>
      <c r="D821" s="12" t="s">
        <v>174</v>
      </c>
      <c r="E821" s="13">
        <v>12200</v>
      </c>
      <c r="F821" s="13">
        <v>12546</v>
      </c>
      <c r="G821" s="13">
        <v>24746</v>
      </c>
      <c r="H821" s="13">
        <v>0</v>
      </c>
      <c r="I821" s="13">
        <v>0</v>
      </c>
      <c r="J821" s="13">
        <v>0</v>
      </c>
      <c r="K821" s="15">
        <f t="shared" si="51"/>
        <v>12200</v>
      </c>
      <c r="L821" s="15">
        <f t="shared" si="52"/>
        <v>12546</v>
      </c>
      <c r="M821" s="15">
        <f t="shared" si="53"/>
        <v>24746</v>
      </c>
      <c r="O821" s="13"/>
      <c r="P821" s="13"/>
    </row>
    <row r="822" spans="1:16" ht="13.15" customHeight="1" x14ac:dyDescent="0.2">
      <c r="A822" s="11" t="str">
        <f t="shared" si="50"/>
        <v>CEDUNA2012</v>
      </c>
      <c r="B822" s="88" t="s">
        <v>13</v>
      </c>
      <c r="C822" s="16">
        <v>2012</v>
      </c>
      <c r="D822" s="86" t="s">
        <v>174</v>
      </c>
      <c r="E822" s="89">
        <v>11669</v>
      </c>
      <c r="F822" s="89">
        <v>11781</v>
      </c>
      <c r="G822" s="89">
        <v>23450</v>
      </c>
      <c r="H822" s="89">
        <v>0</v>
      </c>
      <c r="I822" s="89">
        <v>0</v>
      </c>
      <c r="J822" s="89">
        <v>0</v>
      </c>
      <c r="K822" s="15">
        <f t="shared" si="51"/>
        <v>11669</v>
      </c>
      <c r="L822" s="15">
        <f t="shared" si="52"/>
        <v>11781</v>
      </c>
      <c r="M822" s="15">
        <f t="shared" si="53"/>
        <v>23450</v>
      </c>
      <c r="O822" s="13"/>
      <c r="P822" s="13"/>
    </row>
    <row r="823" spans="1:16" ht="13.15" customHeight="1" x14ac:dyDescent="0.2">
      <c r="A823" s="11" t="str">
        <f t="shared" si="50"/>
        <v>CEDUNA2013</v>
      </c>
      <c r="B823" s="90" t="s">
        <v>13</v>
      </c>
      <c r="C823" s="85">
        <v>2013</v>
      </c>
      <c r="D823" s="86" t="s">
        <v>174</v>
      </c>
      <c r="E823" s="15">
        <v>10651</v>
      </c>
      <c r="F823" s="15">
        <v>10984</v>
      </c>
      <c r="G823" s="15">
        <v>21635</v>
      </c>
      <c r="H823" s="15">
        <v>0</v>
      </c>
      <c r="I823" s="15">
        <v>0</v>
      </c>
      <c r="J823" s="15">
        <v>0</v>
      </c>
      <c r="K823" s="15">
        <f t="shared" si="51"/>
        <v>10651</v>
      </c>
      <c r="L823" s="15">
        <f t="shared" si="52"/>
        <v>10984</v>
      </c>
      <c r="M823" s="15">
        <f t="shared" si="53"/>
        <v>21635</v>
      </c>
      <c r="O823" s="13"/>
      <c r="P823" s="13"/>
    </row>
    <row r="824" spans="1:16" ht="13.15" customHeight="1" x14ac:dyDescent="0.2">
      <c r="A824" s="11" t="str">
        <f t="shared" si="50"/>
        <v>CEDUNA2014</v>
      </c>
      <c r="B824" s="3" t="s">
        <v>13</v>
      </c>
      <c r="C824" s="12">
        <v>2014</v>
      </c>
      <c r="D824" s="12" t="s">
        <v>174</v>
      </c>
      <c r="E824" s="13">
        <v>10505</v>
      </c>
      <c r="F824" s="13">
        <v>10931</v>
      </c>
      <c r="G824" s="13">
        <v>21436</v>
      </c>
      <c r="H824" s="13">
        <v>0</v>
      </c>
      <c r="I824" s="13">
        <v>0</v>
      </c>
      <c r="J824" s="13">
        <v>0</v>
      </c>
      <c r="K824" s="15">
        <f t="shared" si="51"/>
        <v>10505</v>
      </c>
      <c r="L824" s="15">
        <f t="shared" si="52"/>
        <v>10931</v>
      </c>
      <c r="M824" s="15">
        <f t="shared" si="53"/>
        <v>21436</v>
      </c>
      <c r="O824" s="13"/>
      <c r="P824" s="13"/>
    </row>
    <row r="825" spans="1:16" ht="13.15" customHeight="1" x14ac:dyDescent="0.2">
      <c r="A825" s="11" t="str">
        <f t="shared" si="50"/>
        <v>CEDUNA2015</v>
      </c>
      <c r="B825" s="90" t="s">
        <v>13</v>
      </c>
      <c r="C825" s="85">
        <v>2015</v>
      </c>
      <c r="D825" s="86" t="s">
        <v>174</v>
      </c>
      <c r="E825" s="15">
        <v>11020</v>
      </c>
      <c r="F825" s="15">
        <v>11307</v>
      </c>
      <c r="G825" s="15">
        <v>22327</v>
      </c>
      <c r="H825" s="15">
        <v>0</v>
      </c>
      <c r="I825" s="15">
        <v>0</v>
      </c>
      <c r="J825" s="15">
        <v>0</v>
      </c>
      <c r="K825" s="15">
        <f t="shared" si="51"/>
        <v>11020</v>
      </c>
      <c r="L825" s="15">
        <f t="shared" si="52"/>
        <v>11307</v>
      </c>
      <c r="M825" s="15">
        <f t="shared" si="53"/>
        <v>22327</v>
      </c>
      <c r="O825" s="13"/>
      <c r="P825" s="13"/>
    </row>
    <row r="826" spans="1:16" ht="13.15" customHeight="1" x14ac:dyDescent="0.2">
      <c r="A826" s="11" t="str">
        <f t="shared" si="50"/>
        <v>CEDUNA2016</v>
      </c>
      <c r="B826" s="3" t="s">
        <v>13</v>
      </c>
      <c r="C826" s="12">
        <v>2016</v>
      </c>
      <c r="D826" s="12" t="s">
        <v>174</v>
      </c>
      <c r="E826" s="13">
        <v>11285</v>
      </c>
      <c r="F826" s="13">
        <v>11510</v>
      </c>
      <c r="G826" s="13">
        <v>22795</v>
      </c>
      <c r="H826" s="13">
        <v>0</v>
      </c>
      <c r="I826" s="13">
        <v>0</v>
      </c>
      <c r="J826" s="13">
        <v>0</v>
      </c>
      <c r="K826" s="15">
        <f t="shared" si="51"/>
        <v>11285</v>
      </c>
      <c r="L826" s="15">
        <f t="shared" si="52"/>
        <v>11510</v>
      </c>
      <c r="M826" s="15">
        <f t="shared" si="53"/>
        <v>22795</v>
      </c>
      <c r="N826" s="104"/>
      <c r="O826" s="13"/>
      <c r="P826" s="13"/>
    </row>
    <row r="827" spans="1:16" ht="13.15" customHeight="1" x14ac:dyDescent="0.2">
      <c r="A827" s="11" t="str">
        <f t="shared" si="50"/>
        <v>CEDUNA2017</v>
      </c>
      <c r="B827" s="3" t="s">
        <v>13</v>
      </c>
      <c r="C827" s="12">
        <v>2017</v>
      </c>
      <c r="D827" s="12" t="s">
        <v>174</v>
      </c>
      <c r="E827" s="13">
        <v>12340</v>
      </c>
      <c r="F827" s="13">
        <v>12662</v>
      </c>
      <c r="G827" s="13">
        <v>25002</v>
      </c>
      <c r="H827" s="13">
        <v>0</v>
      </c>
      <c r="I827" s="13">
        <v>0</v>
      </c>
      <c r="J827" s="13">
        <v>0</v>
      </c>
      <c r="K827" s="15">
        <f t="shared" si="51"/>
        <v>12340</v>
      </c>
      <c r="L827" s="15">
        <f t="shared" si="52"/>
        <v>12662</v>
      </c>
      <c r="M827" s="15">
        <f t="shared" si="53"/>
        <v>25002</v>
      </c>
      <c r="O827" s="13"/>
      <c r="P827" s="13"/>
    </row>
    <row r="828" spans="1:16" ht="13.15" customHeight="1" x14ac:dyDescent="0.2">
      <c r="A828" s="11" t="str">
        <f t="shared" si="50"/>
        <v>CEDUNA2018</v>
      </c>
      <c r="B828" s="3" t="s">
        <v>13</v>
      </c>
      <c r="C828" s="12">
        <v>2018</v>
      </c>
      <c r="D828" s="12" t="s">
        <v>174</v>
      </c>
      <c r="E828" s="13">
        <v>12679</v>
      </c>
      <c r="F828" s="13">
        <v>12858</v>
      </c>
      <c r="G828" s="13">
        <v>25537</v>
      </c>
      <c r="H828" s="13">
        <v>0</v>
      </c>
      <c r="I828" s="13">
        <v>0</v>
      </c>
      <c r="J828" s="13">
        <v>0</v>
      </c>
      <c r="K828" s="15">
        <f t="shared" si="51"/>
        <v>12679</v>
      </c>
      <c r="L828" s="15">
        <f t="shared" si="52"/>
        <v>12858</v>
      </c>
      <c r="M828" s="15">
        <f t="shared" si="53"/>
        <v>25537</v>
      </c>
      <c r="O828" s="13"/>
      <c r="P828" s="13"/>
    </row>
    <row r="829" spans="1:16" ht="13.15" customHeight="1" x14ac:dyDescent="0.2">
      <c r="A829" s="11" t="str">
        <f t="shared" si="50"/>
        <v>CEDUNA2019</v>
      </c>
      <c r="B829" s="3" t="s">
        <v>13</v>
      </c>
      <c r="C829" s="12">
        <v>2019</v>
      </c>
      <c r="D829" s="12" t="s">
        <v>174</v>
      </c>
      <c r="E829" s="13">
        <v>13463</v>
      </c>
      <c r="F829" s="13">
        <v>13581</v>
      </c>
      <c r="G829" s="13">
        <v>27044</v>
      </c>
      <c r="H829" s="13">
        <v>0</v>
      </c>
      <c r="I829" s="13">
        <v>0</v>
      </c>
      <c r="J829" s="13">
        <v>0</v>
      </c>
      <c r="K829" s="15">
        <f t="shared" si="51"/>
        <v>13463</v>
      </c>
      <c r="L829" s="15">
        <f t="shared" si="52"/>
        <v>13581</v>
      </c>
      <c r="M829" s="15">
        <f t="shared" si="53"/>
        <v>27044</v>
      </c>
      <c r="O829" s="13"/>
      <c r="P829" s="13"/>
    </row>
    <row r="830" spans="1:16" ht="13.15" customHeight="1" x14ac:dyDescent="0.2">
      <c r="A830" s="11" t="str">
        <f t="shared" si="50"/>
        <v>CEDUNA2020</v>
      </c>
      <c r="B830" s="92" t="s">
        <v>13</v>
      </c>
      <c r="C830" s="85">
        <v>2020</v>
      </c>
      <c r="D830" s="86" t="s">
        <v>174</v>
      </c>
      <c r="E830" s="15">
        <v>4983</v>
      </c>
      <c r="F830" s="15">
        <v>5052</v>
      </c>
      <c r="G830" s="15">
        <v>10035</v>
      </c>
      <c r="H830" s="87">
        <v>0</v>
      </c>
      <c r="I830" s="87">
        <v>0</v>
      </c>
      <c r="J830" s="15">
        <v>0</v>
      </c>
      <c r="K830" s="15">
        <f t="shared" si="51"/>
        <v>4983</v>
      </c>
      <c r="L830" s="15">
        <f t="shared" si="52"/>
        <v>5052</v>
      </c>
      <c r="M830" s="15">
        <f t="shared" si="53"/>
        <v>10035</v>
      </c>
      <c r="O830" s="13"/>
      <c r="P830" s="13"/>
    </row>
    <row r="831" spans="1:16" ht="13.15" customHeight="1" x14ac:dyDescent="0.2">
      <c r="A831" s="11" t="str">
        <f t="shared" si="50"/>
        <v>CEDUNA2021</v>
      </c>
      <c r="B831" s="3" t="s">
        <v>13</v>
      </c>
      <c r="C831" s="12">
        <v>2021</v>
      </c>
      <c r="D831" s="12" t="s">
        <v>174</v>
      </c>
      <c r="E831" s="13">
        <v>7027</v>
      </c>
      <c r="F831" s="13">
        <v>7077</v>
      </c>
      <c r="G831" s="13">
        <v>14104</v>
      </c>
      <c r="H831" s="13">
        <v>0</v>
      </c>
      <c r="I831" s="13">
        <v>0</v>
      </c>
      <c r="J831" s="13">
        <v>0</v>
      </c>
      <c r="K831" s="15">
        <f t="shared" si="51"/>
        <v>7027</v>
      </c>
      <c r="L831" s="15">
        <f t="shared" si="52"/>
        <v>7077</v>
      </c>
      <c r="M831" s="15">
        <f t="shared" si="53"/>
        <v>14104</v>
      </c>
      <c r="O831" s="13"/>
      <c r="P831" s="13"/>
    </row>
    <row r="832" spans="1:16" ht="13.15" customHeight="1" x14ac:dyDescent="0.2">
      <c r="A832" s="11" t="str">
        <f t="shared" si="50"/>
        <v>CEDUNA2022</v>
      </c>
      <c r="B832" s="3" t="s">
        <v>13</v>
      </c>
      <c r="C832" s="12">
        <v>2022</v>
      </c>
      <c r="D832" s="12" t="s">
        <v>174</v>
      </c>
      <c r="E832" s="13">
        <v>10034</v>
      </c>
      <c r="F832" s="13">
        <v>10159</v>
      </c>
      <c r="G832" s="13">
        <v>20193</v>
      </c>
      <c r="H832" s="13">
        <v>0</v>
      </c>
      <c r="I832" s="13">
        <v>0</v>
      </c>
      <c r="J832" s="13">
        <v>0</v>
      </c>
      <c r="K832" s="15">
        <f t="shared" si="51"/>
        <v>10034</v>
      </c>
      <c r="L832" s="15">
        <f t="shared" si="52"/>
        <v>10159</v>
      </c>
      <c r="M832" s="15">
        <f t="shared" si="53"/>
        <v>20193</v>
      </c>
      <c r="O832" s="13"/>
      <c r="P832" s="13"/>
    </row>
    <row r="833" spans="1:16" ht="13.15" customHeight="1" x14ac:dyDescent="0.2">
      <c r="A833" s="11" t="str">
        <f t="shared" si="50"/>
        <v>CEDUNA2023</v>
      </c>
      <c r="B833" s="90" t="s">
        <v>13</v>
      </c>
      <c r="C833" s="12">
        <v>2023</v>
      </c>
      <c r="D833" s="12" t="s">
        <v>174</v>
      </c>
      <c r="E833" s="91">
        <v>10195</v>
      </c>
      <c r="F833" s="91">
        <v>10423</v>
      </c>
      <c r="G833" s="91">
        <v>20618</v>
      </c>
      <c r="H833" s="97">
        <v>0</v>
      </c>
      <c r="I833" s="97">
        <v>0</v>
      </c>
      <c r="J833" s="91">
        <v>0</v>
      </c>
      <c r="K833" s="15">
        <f t="shared" si="51"/>
        <v>10195</v>
      </c>
      <c r="L833" s="15">
        <f t="shared" si="52"/>
        <v>10423</v>
      </c>
      <c r="M833" s="15">
        <f t="shared" si="53"/>
        <v>20618</v>
      </c>
      <c r="O833" s="13"/>
      <c r="P833" s="13"/>
    </row>
    <row r="834" spans="1:16" ht="13.15" customHeight="1" x14ac:dyDescent="0.2">
      <c r="A834" s="11" t="str">
        <f t="shared" si="50"/>
        <v>CEDUNA2024</v>
      </c>
      <c r="B834" s="90" t="s">
        <v>13</v>
      </c>
      <c r="C834" s="85">
        <v>2024</v>
      </c>
      <c r="D834" s="86" t="s">
        <v>174</v>
      </c>
      <c r="E834" s="15">
        <v>9243</v>
      </c>
      <c r="F834" s="15">
        <v>9484</v>
      </c>
      <c r="G834" s="15">
        <v>18727</v>
      </c>
      <c r="H834" s="15">
        <v>0</v>
      </c>
      <c r="I834" s="15">
        <v>0</v>
      </c>
      <c r="J834" s="15">
        <v>0</v>
      </c>
      <c r="K834" s="15">
        <f t="shared" si="51"/>
        <v>9243</v>
      </c>
      <c r="L834" s="15">
        <f t="shared" si="52"/>
        <v>9484</v>
      </c>
      <c r="M834" s="15">
        <f t="shared" si="53"/>
        <v>18727</v>
      </c>
      <c r="O834" s="13"/>
      <c r="P834" s="13"/>
    </row>
    <row r="835" spans="1:16" ht="13.15" customHeight="1" x14ac:dyDescent="0.2">
      <c r="A835" s="11" t="str">
        <f t="shared" si="50"/>
        <v>CEDUNA2025</v>
      </c>
      <c r="B835" s="3" t="s">
        <v>13</v>
      </c>
      <c r="C835" s="12">
        <v>2025</v>
      </c>
      <c r="D835" s="12" t="s">
        <v>174</v>
      </c>
      <c r="E835" s="13">
        <v>9392</v>
      </c>
      <c r="F835" s="13">
        <v>9669</v>
      </c>
      <c r="G835" s="13">
        <v>19061</v>
      </c>
      <c r="H835" s="13">
        <v>0</v>
      </c>
      <c r="I835" s="13">
        <v>0</v>
      </c>
      <c r="J835" s="13">
        <v>0</v>
      </c>
      <c r="K835" s="15">
        <f t="shared" si="51"/>
        <v>9392</v>
      </c>
      <c r="L835" s="15">
        <f t="shared" si="52"/>
        <v>9669</v>
      </c>
      <c r="M835" s="15">
        <f t="shared" si="53"/>
        <v>19061</v>
      </c>
      <c r="O835" s="13"/>
      <c r="P835" s="13"/>
    </row>
    <row r="836" spans="1:16" ht="13.15" customHeight="1" x14ac:dyDescent="0.2">
      <c r="A836" s="11" t="str">
        <f t="shared" si="50"/>
        <v>CHARLEVILLE1985</v>
      </c>
      <c r="B836" s="3" t="s">
        <v>12</v>
      </c>
      <c r="C836" s="12">
        <v>1985</v>
      </c>
      <c r="D836" s="12" t="s">
        <v>174</v>
      </c>
      <c r="E836" s="13">
        <v>4349</v>
      </c>
      <c r="F836" s="13">
        <v>4592</v>
      </c>
      <c r="G836" s="13">
        <v>8941</v>
      </c>
      <c r="H836" s="13">
        <v>0</v>
      </c>
      <c r="I836" s="13">
        <v>0</v>
      </c>
      <c r="J836" s="13">
        <v>0</v>
      </c>
      <c r="K836" s="15">
        <f t="shared" si="51"/>
        <v>4349</v>
      </c>
      <c r="L836" s="15">
        <f t="shared" si="52"/>
        <v>4592</v>
      </c>
      <c r="M836" s="15">
        <f t="shared" si="53"/>
        <v>8941</v>
      </c>
      <c r="O836" s="13"/>
      <c r="P836" s="13"/>
    </row>
    <row r="837" spans="1:16" ht="13.15" customHeight="1" x14ac:dyDescent="0.2">
      <c r="A837" s="11" t="str">
        <f t="shared" si="50"/>
        <v>CHARLEVILLE1986</v>
      </c>
      <c r="B837" s="3" t="s">
        <v>12</v>
      </c>
      <c r="C837" s="12">
        <v>1986</v>
      </c>
      <c r="D837" s="12" t="s">
        <v>174</v>
      </c>
      <c r="E837" s="13">
        <v>4380</v>
      </c>
      <c r="F837" s="13">
        <v>4840</v>
      </c>
      <c r="G837" s="13">
        <v>9220</v>
      </c>
      <c r="H837" s="13">
        <v>0</v>
      </c>
      <c r="I837" s="13">
        <v>0</v>
      </c>
      <c r="J837" s="13">
        <v>0</v>
      </c>
      <c r="K837" s="15">
        <f t="shared" si="51"/>
        <v>4380</v>
      </c>
      <c r="L837" s="15">
        <f t="shared" si="52"/>
        <v>4840</v>
      </c>
      <c r="M837" s="15">
        <f t="shared" si="53"/>
        <v>9220</v>
      </c>
      <c r="O837" s="13"/>
      <c r="P837" s="13"/>
    </row>
    <row r="838" spans="1:16" ht="13.15" customHeight="1" x14ac:dyDescent="0.2">
      <c r="A838" s="11" t="str">
        <f t="shared" si="50"/>
        <v>CHARLEVILLE1987</v>
      </c>
      <c r="B838" s="92" t="s">
        <v>12</v>
      </c>
      <c r="C838" s="85">
        <v>1987</v>
      </c>
      <c r="D838" s="86" t="s">
        <v>174</v>
      </c>
      <c r="E838" s="15">
        <v>1448</v>
      </c>
      <c r="F838" s="15">
        <v>1469</v>
      </c>
      <c r="G838" s="15">
        <v>2917</v>
      </c>
      <c r="H838" s="87">
        <v>0</v>
      </c>
      <c r="I838" s="87">
        <v>0</v>
      </c>
      <c r="J838" s="15">
        <v>0</v>
      </c>
      <c r="K838" s="15">
        <f t="shared" si="51"/>
        <v>1448</v>
      </c>
      <c r="L838" s="15">
        <f t="shared" si="52"/>
        <v>1469</v>
      </c>
      <c r="M838" s="15">
        <f t="shared" si="53"/>
        <v>2917</v>
      </c>
      <c r="O838" s="13"/>
      <c r="P838" s="13"/>
    </row>
    <row r="839" spans="1:16" ht="13.15" customHeight="1" x14ac:dyDescent="0.2">
      <c r="A839" s="11" t="str">
        <f t="shared" si="50"/>
        <v>CHARLEVILLE1991</v>
      </c>
      <c r="B839" s="90" t="s">
        <v>12</v>
      </c>
      <c r="C839" s="85">
        <v>1991</v>
      </c>
      <c r="D839" s="86" t="s">
        <v>174</v>
      </c>
      <c r="E839" s="15">
        <v>1658</v>
      </c>
      <c r="F839" s="15">
        <v>1621</v>
      </c>
      <c r="G839" s="15">
        <v>3279</v>
      </c>
      <c r="H839" s="15">
        <v>0</v>
      </c>
      <c r="I839" s="15">
        <v>0</v>
      </c>
      <c r="J839" s="15">
        <v>0</v>
      </c>
      <c r="K839" s="15">
        <f t="shared" si="51"/>
        <v>1658</v>
      </c>
      <c r="L839" s="15">
        <f t="shared" si="52"/>
        <v>1621</v>
      </c>
      <c r="M839" s="15">
        <f t="shared" si="53"/>
        <v>3279</v>
      </c>
      <c r="O839" s="13"/>
      <c r="P839" s="13"/>
    </row>
    <row r="840" spans="1:16" ht="13.15" customHeight="1" x14ac:dyDescent="0.2">
      <c r="A840" s="11" t="str">
        <f t="shared" si="50"/>
        <v>CHARLEVILLE1992</v>
      </c>
      <c r="B840" s="3" t="s">
        <v>12</v>
      </c>
      <c r="C840" s="12">
        <v>1992</v>
      </c>
      <c r="D840" s="12" t="s">
        <v>174</v>
      </c>
      <c r="E840" s="13">
        <v>2005</v>
      </c>
      <c r="F840" s="13">
        <v>1996</v>
      </c>
      <c r="G840" s="13">
        <v>4001</v>
      </c>
      <c r="H840" s="13">
        <v>0</v>
      </c>
      <c r="I840" s="13">
        <v>0</v>
      </c>
      <c r="J840" s="13">
        <v>0</v>
      </c>
      <c r="K840" s="15">
        <f t="shared" si="51"/>
        <v>2005</v>
      </c>
      <c r="L840" s="15">
        <f t="shared" si="52"/>
        <v>1996</v>
      </c>
      <c r="M840" s="15">
        <f t="shared" si="53"/>
        <v>4001</v>
      </c>
      <c r="O840" s="13"/>
      <c r="P840" s="13"/>
    </row>
    <row r="841" spans="1:16" ht="13.15" customHeight="1" x14ac:dyDescent="0.2">
      <c r="A841" s="11" t="str">
        <f t="shared" si="50"/>
        <v>CHARLEVILLE1993</v>
      </c>
      <c r="B841" s="3" t="s">
        <v>12</v>
      </c>
      <c r="C841" s="12">
        <v>1993</v>
      </c>
      <c r="D841" s="12" t="s">
        <v>174</v>
      </c>
      <c r="E841" s="13">
        <v>2069</v>
      </c>
      <c r="F841" s="13">
        <v>2111</v>
      </c>
      <c r="G841" s="13">
        <v>4180</v>
      </c>
      <c r="H841" s="13">
        <v>0</v>
      </c>
      <c r="I841" s="13">
        <v>0</v>
      </c>
      <c r="J841" s="13">
        <v>0</v>
      </c>
      <c r="K841" s="15">
        <f t="shared" si="51"/>
        <v>2069</v>
      </c>
      <c r="L841" s="15">
        <f t="shared" si="52"/>
        <v>2111</v>
      </c>
      <c r="M841" s="15">
        <f t="shared" si="53"/>
        <v>4180</v>
      </c>
      <c r="O841" s="13"/>
      <c r="P841" s="13"/>
    </row>
    <row r="842" spans="1:16" ht="13.15" customHeight="1" x14ac:dyDescent="0.2">
      <c r="A842" s="11" t="str">
        <f t="shared" si="50"/>
        <v>CHARLEVILLE1994</v>
      </c>
      <c r="B842" s="3" t="s">
        <v>12</v>
      </c>
      <c r="C842" s="12">
        <v>1994</v>
      </c>
      <c r="D842" s="12" t="s">
        <v>174</v>
      </c>
      <c r="E842" s="13">
        <v>2239</v>
      </c>
      <c r="F842" s="13">
        <v>2260</v>
      </c>
      <c r="G842" s="13">
        <v>4499</v>
      </c>
      <c r="H842" s="13">
        <v>0</v>
      </c>
      <c r="I842" s="13">
        <v>0</v>
      </c>
      <c r="J842" s="13">
        <v>0</v>
      </c>
      <c r="K842" s="15">
        <f t="shared" si="51"/>
        <v>2239</v>
      </c>
      <c r="L842" s="15">
        <f t="shared" si="52"/>
        <v>2260</v>
      </c>
      <c r="M842" s="15">
        <f t="shared" si="53"/>
        <v>4499</v>
      </c>
      <c r="O842" s="13"/>
      <c r="P842" s="13"/>
    </row>
    <row r="843" spans="1:16" ht="13.15" customHeight="1" x14ac:dyDescent="0.2">
      <c r="A843" s="11" t="str">
        <f t="shared" si="50"/>
        <v>CHARLEVILLE1995</v>
      </c>
      <c r="B843" s="90" t="s">
        <v>12</v>
      </c>
      <c r="C843" s="85">
        <v>1995</v>
      </c>
      <c r="D843" s="86" t="s">
        <v>174</v>
      </c>
      <c r="E843" s="15">
        <v>2576</v>
      </c>
      <c r="F843" s="15">
        <v>2634</v>
      </c>
      <c r="G843" s="15">
        <v>5210</v>
      </c>
      <c r="H843" s="15">
        <v>0</v>
      </c>
      <c r="I843" s="15">
        <v>0</v>
      </c>
      <c r="J843" s="15">
        <v>0</v>
      </c>
      <c r="K843" s="15">
        <f t="shared" si="51"/>
        <v>2576</v>
      </c>
      <c r="L843" s="15">
        <f t="shared" si="52"/>
        <v>2634</v>
      </c>
      <c r="M843" s="15">
        <f t="shared" si="53"/>
        <v>5210</v>
      </c>
      <c r="O843" s="13"/>
      <c r="P843" s="13"/>
    </row>
    <row r="844" spans="1:16" ht="13.15" customHeight="1" x14ac:dyDescent="0.2">
      <c r="A844" s="11" t="str">
        <f t="shared" si="50"/>
        <v>CHARLEVILLE1996</v>
      </c>
      <c r="B844" s="3" t="s">
        <v>12</v>
      </c>
      <c r="C844" s="12">
        <v>1996</v>
      </c>
      <c r="D844" s="12" t="s">
        <v>174</v>
      </c>
      <c r="E844" s="13">
        <v>3290</v>
      </c>
      <c r="F844" s="13">
        <v>3245</v>
      </c>
      <c r="G844" s="13">
        <v>6535</v>
      </c>
      <c r="H844" s="13">
        <v>0</v>
      </c>
      <c r="I844" s="13">
        <v>0</v>
      </c>
      <c r="J844" s="13">
        <v>0</v>
      </c>
      <c r="K844" s="15">
        <f t="shared" si="51"/>
        <v>3290</v>
      </c>
      <c r="L844" s="15">
        <f t="shared" si="52"/>
        <v>3245</v>
      </c>
      <c r="M844" s="15">
        <f t="shared" si="53"/>
        <v>6535</v>
      </c>
      <c r="O844" s="13"/>
      <c r="P844" s="13"/>
    </row>
    <row r="845" spans="1:16" ht="13.15" customHeight="1" x14ac:dyDescent="0.2">
      <c r="A845" s="11" t="str">
        <f t="shared" si="50"/>
        <v>CHARLEVILLE1997</v>
      </c>
      <c r="B845" s="90" t="s">
        <v>12</v>
      </c>
      <c r="C845" s="85">
        <v>1997</v>
      </c>
      <c r="D845" s="86" t="s">
        <v>174</v>
      </c>
      <c r="E845" s="15">
        <v>3585</v>
      </c>
      <c r="F845" s="15">
        <v>3703</v>
      </c>
      <c r="G845" s="15">
        <v>7288</v>
      </c>
      <c r="H845" s="15">
        <v>0</v>
      </c>
      <c r="I845" s="15">
        <v>0</v>
      </c>
      <c r="J845" s="15">
        <v>0</v>
      </c>
      <c r="K845" s="15">
        <f t="shared" si="51"/>
        <v>3585</v>
      </c>
      <c r="L845" s="15">
        <f t="shared" si="52"/>
        <v>3703</v>
      </c>
      <c r="M845" s="15">
        <f t="shared" si="53"/>
        <v>7288</v>
      </c>
      <c r="O845" s="13"/>
      <c r="P845" s="13"/>
    </row>
    <row r="846" spans="1:16" ht="13.15" customHeight="1" x14ac:dyDescent="0.2">
      <c r="A846" s="11" t="str">
        <f t="shared" si="50"/>
        <v>CHARLEVILLE1998</v>
      </c>
      <c r="B846" s="3" t="s">
        <v>12</v>
      </c>
      <c r="C846" s="12">
        <v>1998</v>
      </c>
      <c r="D846" s="12" t="s">
        <v>174</v>
      </c>
      <c r="E846" s="13">
        <v>3870</v>
      </c>
      <c r="F846" s="13">
        <v>3844</v>
      </c>
      <c r="G846" s="13">
        <v>7714</v>
      </c>
      <c r="H846" s="13">
        <v>0</v>
      </c>
      <c r="I846" s="13">
        <v>0</v>
      </c>
      <c r="J846" s="13">
        <v>0</v>
      </c>
      <c r="K846" s="15">
        <f t="shared" si="51"/>
        <v>3870</v>
      </c>
      <c r="L846" s="15">
        <f t="shared" si="52"/>
        <v>3844</v>
      </c>
      <c r="M846" s="15">
        <f t="shared" si="53"/>
        <v>7714</v>
      </c>
      <c r="O846" s="13"/>
      <c r="P846" s="13"/>
    </row>
    <row r="847" spans="1:16" ht="13.15" customHeight="1" x14ac:dyDescent="0.2">
      <c r="A847" s="11" t="str">
        <f t="shared" si="50"/>
        <v>CHARLEVILLE1999</v>
      </c>
      <c r="B847" s="3" t="s">
        <v>12</v>
      </c>
      <c r="C847" s="12">
        <v>1999</v>
      </c>
      <c r="D847" s="12" t="s">
        <v>174</v>
      </c>
      <c r="E847" s="13">
        <v>4119</v>
      </c>
      <c r="F847" s="13">
        <v>4154</v>
      </c>
      <c r="G847" s="13">
        <v>8273</v>
      </c>
      <c r="H847" s="13">
        <v>0</v>
      </c>
      <c r="I847" s="13">
        <v>0</v>
      </c>
      <c r="J847" s="13">
        <v>0</v>
      </c>
      <c r="K847" s="15">
        <f t="shared" si="51"/>
        <v>4119</v>
      </c>
      <c r="L847" s="15">
        <f t="shared" si="52"/>
        <v>4154</v>
      </c>
      <c r="M847" s="15">
        <f t="shared" si="53"/>
        <v>8273</v>
      </c>
      <c r="O847" s="13"/>
      <c r="P847" s="13"/>
    </row>
    <row r="848" spans="1:16" ht="13.15" customHeight="1" x14ac:dyDescent="0.2">
      <c r="A848" s="11" t="str">
        <f t="shared" si="50"/>
        <v>CHARLEVILLE2000</v>
      </c>
      <c r="B848" s="92" t="s">
        <v>12</v>
      </c>
      <c r="C848" s="85">
        <v>2000</v>
      </c>
      <c r="D848" s="86" t="s">
        <v>174</v>
      </c>
      <c r="E848" s="15">
        <v>4175</v>
      </c>
      <c r="F848" s="15">
        <v>4073</v>
      </c>
      <c r="G848" s="15">
        <v>8248</v>
      </c>
      <c r="H848" s="87">
        <v>0</v>
      </c>
      <c r="I848" s="87">
        <v>0</v>
      </c>
      <c r="J848" s="15">
        <v>0</v>
      </c>
      <c r="K848" s="15">
        <f t="shared" si="51"/>
        <v>4175</v>
      </c>
      <c r="L848" s="15">
        <f t="shared" si="52"/>
        <v>4073</v>
      </c>
      <c r="M848" s="15">
        <f t="shared" si="53"/>
        <v>8248</v>
      </c>
      <c r="O848" s="13"/>
      <c r="P848" s="13"/>
    </row>
    <row r="849" spans="1:16" ht="13.15" customHeight="1" x14ac:dyDescent="0.2">
      <c r="A849" s="11" t="str">
        <f t="shared" si="50"/>
        <v>CHARLEVILLE2001</v>
      </c>
      <c r="B849" s="90" t="s">
        <v>12</v>
      </c>
      <c r="C849" s="85">
        <v>2001</v>
      </c>
      <c r="D849" s="86" t="s">
        <v>174</v>
      </c>
      <c r="E849" s="15">
        <v>3453</v>
      </c>
      <c r="F849" s="15">
        <v>3375</v>
      </c>
      <c r="G849" s="15">
        <v>6828</v>
      </c>
      <c r="H849" s="15">
        <v>0</v>
      </c>
      <c r="I849" s="15">
        <v>0</v>
      </c>
      <c r="J849" s="15">
        <v>0</v>
      </c>
      <c r="K849" s="15">
        <f t="shared" si="51"/>
        <v>3453</v>
      </c>
      <c r="L849" s="15">
        <f t="shared" si="52"/>
        <v>3375</v>
      </c>
      <c r="M849" s="15">
        <f t="shared" si="53"/>
        <v>6828</v>
      </c>
      <c r="O849" s="13"/>
      <c r="P849" s="13"/>
    </row>
    <row r="850" spans="1:16" ht="13.15" customHeight="1" x14ac:dyDescent="0.2">
      <c r="A850" s="11" t="str">
        <f t="shared" si="50"/>
        <v>CHARLEVILLE2002</v>
      </c>
      <c r="B850" s="3" t="s">
        <v>12</v>
      </c>
      <c r="C850" s="12">
        <v>2002</v>
      </c>
      <c r="D850" s="12" t="s">
        <v>174</v>
      </c>
      <c r="E850" s="13">
        <v>4197</v>
      </c>
      <c r="F850" s="13">
        <v>4299</v>
      </c>
      <c r="G850" s="13">
        <v>8496</v>
      </c>
      <c r="H850" s="13">
        <v>0</v>
      </c>
      <c r="I850" s="13">
        <v>0</v>
      </c>
      <c r="J850" s="13">
        <v>0</v>
      </c>
      <c r="K850" s="15">
        <f t="shared" si="51"/>
        <v>4197</v>
      </c>
      <c r="L850" s="15">
        <f t="shared" si="52"/>
        <v>4299</v>
      </c>
      <c r="M850" s="15">
        <f t="shared" si="53"/>
        <v>8496</v>
      </c>
      <c r="O850" s="13"/>
      <c r="P850" s="13"/>
    </row>
    <row r="851" spans="1:16" ht="13.15" customHeight="1" x14ac:dyDescent="0.2">
      <c r="A851" s="11" t="str">
        <f t="shared" si="50"/>
        <v>CHARLEVILLE2003</v>
      </c>
      <c r="B851" s="3" t="s">
        <v>12</v>
      </c>
      <c r="C851" s="12">
        <v>2003</v>
      </c>
      <c r="D851" s="12" t="s">
        <v>174</v>
      </c>
      <c r="E851" s="13">
        <v>4263</v>
      </c>
      <c r="F851" s="13">
        <v>4406</v>
      </c>
      <c r="G851" s="13">
        <v>8669</v>
      </c>
      <c r="H851" s="13">
        <v>0</v>
      </c>
      <c r="I851" s="13">
        <v>0</v>
      </c>
      <c r="J851" s="13">
        <v>0</v>
      </c>
      <c r="K851" s="15">
        <f t="shared" si="51"/>
        <v>4263</v>
      </c>
      <c r="L851" s="15">
        <f t="shared" si="52"/>
        <v>4406</v>
      </c>
      <c r="M851" s="15">
        <f t="shared" si="53"/>
        <v>8669</v>
      </c>
      <c r="O851" s="13"/>
      <c r="P851" s="13"/>
    </row>
    <row r="852" spans="1:16" ht="13.15" customHeight="1" x14ac:dyDescent="0.2">
      <c r="A852" s="11" t="str">
        <f t="shared" si="50"/>
        <v>CHARLEVILLE2004</v>
      </c>
      <c r="B852" s="3" t="s">
        <v>12</v>
      </c>
      <c r="C852" s="12">
        <v>2004</v>
      </c>
      <c r="D852" s="12" t="s">
        <v>174</v>
      </c>
      <c r="E852" s="13">
        <v>4529</v>
      </c>
      <c r="F852" s="13">
        <v>4574</v>
      </c>
      <c r="G852" s="13">
        <v>9103</v>
      </c>
      <c r="H852" s="13">
        <v>0</v>
      </c>
      <c r="I852" s="13">
        <v>0</v>
      </c>
      <c r="J852" s="13">
        <v>0</v>
      </c>
      <c r="K852" s="15">
        <f t="shared" si="51"/>
        <v>4529</v>
      </c>
      <c r="L852" s="15">
        <f t="shared" si="52"/>
        <v>4574</v>
      </c>
      <c r="M852" s="15">
        <f t="shared" si="53"/>
        <v>9103</v>
      </c>
      <c r="O852" s="13"/>
      <c r="P852" s="13"/>
    </row>
    <row r="853" spans="1:16" ht="13.15" customHeight="1" x14ac:dyDescent="0.2">
      <c r="A853" s="11" t="str">
        <f t="shared" si="50"/>
        <v>CHARLEVILLE2005</v>
      </c>
      <c r="B853" s="3" t="s">
        <v>12</v>
      </c>
      <c r="C853" s="12">
        <v>2005</v>
      </c>
      <c r="D853" s="12" t="s">
        <v>174</v>
      </c>
      <c r="E853" s="13">
        <v>4683</v>
      </c>
      <c r="F853" s="13">
        <v>4683</v>
      </c>
      <c r="G853" s="13">
        <v>9366</v>
      </c>
      <c r="H853" s="13">
        <v>0</v>
      </c>
      <c r="I853" s="13">
        <v>0</v>
      </c>
      <c r="J853" s="13">
        <v>0</v>
      </c>
      <c r="K853" s="15">
        <f t="shared" si="51"/>
        <v>4683</v>
      </c>
      <c r="L853" s="15">
        <f t="shared" si="52"/>
        <v>4683</v>
      </c>
      <c r="M853" s="15">
        <f t="shared" si="53"/>
        <v>9366</v>
      </c>
      <c r="O853" s="13"/>
      <c r="P853" s="13"/>
    </row>
    <row r="854" spans="1:16" ht="13.15" customHeight="1" x14ac:dyDescent="0.2">
      <c r="A854" s="11" t="str">
        <f t="shared" si="50"/>
        <v>CHARLEVILLE2006</v>
      </c>
      <c r="B854" s="3" t="s">
        <v>12</v>
      </c>
      <c r="C854" s="12">
        <v>2006</v>
      </c>
      <c r="D854" s="12" t="s">
        <v>174</v>
      </c>
      <c r="E854" s="13">
        <v>5360</v>
      </c>
      <c r="F854" s="13">
        <v>5293</v>
      </c>
      <c r="G854" s="13">
        <v>10653</v>
      </c>
      <c r="H854" s="13">
        <v>0</v>
      </c>
      <c r="I854" s="13">
        <v>0</v>
      </c>
      <c r="J854" s="13">
        <v>0</v>
      </c>
      <c r="K854" s="15">
        <f t="shared" si="51"/>
        <v>5360</v>
      </c>
      <c r="L854" s="15">
        <f t="shared" si="52"/>
        <v>5293</v>
      </c>
      <c r="M854" s="15">
        <f t="shared" si="53"/>
        <v>10653</v>
      </c>
      <c r="O854" s="13"/>
      <c r="P854" s="13"/>
    </row>
    <row r="855" spans="1:16" ht="13.15" customHeight="1" x14ac:dyDescent="0.2">
      <c r="A855" s="11" t="str">
        <f t="shared" si="50"/>
        <v>CHARLEVILLE2007</v>
      </c>
      <c r="B855" s="3" t="s">
        <v>12</v>
      </c>
      <c r="C855" s="12">
        <v>2007</v>
      </c>
      <c r="D855" s="12" t="s">
        <v>174</v>
      </c>
      <c r="E855" s="13">
        <v>6374</v>
      </c>
      <c r="F855" s="13">
        <v>6392</v>
      </c>
      <c r="G855" s="13">
        <v>12766</v>
      </c>
      <c r="H855" s="13">
        <v>0</v>
      </c>
      <c r="I855" s="13">
        <v>0</v>
      </c>
      <c r="J855" s="13">
        <v>0</v>
      </c>
      <c r="K855" s="15">
        <f t="shared" si="51"/>
        <v>6374</v>
      </c>
      <c r="L855" s="15">
        <f t="shared" si="52"/>
        <v>6392</v>
      </c>
      <c r="M855" s="15">
        <f t="shared" si="53"/>
        <v>12766</v>
      </c>
      <c r="O855" s="13"/>
      <c r="P855" s="13"/>
    </row>
    <row r="856" spans="1:16" ht="13.15" customHeight="1" x14ac:dyDescent="0.2">
      <c r="A856" s="11" t="str">
        <f t="shared" si="50"/>
        <v>CHARLEVILLE2008</v>
      </c>
      <c r="B856" s="92" t="s">
        <v>12</v>
      </c>
      <c r="C856" s="85">
        <v>2008</v>
      </c>
      <c r="D856" s="86" t="s">
        <v>174</v>
      </c>
      <c r="E856" s="15">
        <v>7191</v>
      </c>
      <c r="F856" s="15">
        <v>7505</v>
      </c>
      <c r="G856" s="15">
        <v>14696</v>
      </c>
      <c r="H856" s="87">
        <v>0</v>
      </c>
      <c r="I856" s="87">
        <v>0</v>
      </c>
      <c r="J856" s="15">
        <v>0</v>
      </c>
      <c r="K856" s="15">
        <f t="shared" si="51"/>
        <v>7191</v>
      </c>
      <c r="L856" s="15">
        <f t="shared" si="52"/>
        <v>7505</v>
      </c>
      <c r="M856" s="15">
        <f t="shared" si="53"/>
        <v>14696</v>
      </c>
      <c r="O856" s="13"/>
      <c r="P856" s="13"/>
    </row>
    <row r="857" spans="1:16" ht="13.15" customHeight="1" x14ac:dyDescent="0.2">
      <c r="A857" s="11" t="str">
        <f t="shared" si="50"/>
        <v>CHARLEVILLE2009</v>
      </c>
      <c r="B857" s="3" t="s">
        <v>12</v>
      </c>
      <c r="C857" s="12">
        <v>2009</v>
      </c>
      <c r="D857" s="12" t="s">
        <v>174</v>
      </c>
      <c r="E857" s="13">
        <v>6563</v>
      </c>
      <c r="F857" s="13">
        <v>6864</v>
      </c>
      <c r="G857" s="13">
        <v>13427</v>
      </c>
      <c r="H857" s="13">
        <v>0</v>
      </c>
      <c r="I857" s="13">
        <v>0</v>
      </c>
      <c r="J857" s="13">
        <v>0</v>
      </c>
      <c r="K857" s="15">
        <f t="shared" si="51"/>
        <v>6563</v>
      </c>
      <c r="L857" s="15">
        <f t="shared" si="52"/>
        <v>6864</v>
      </c>
      <c r="M857" s="15">
        <f t="shared" si="53"/>
        <v>13427</v>
      </c>
      <c r="O857" s="13"/>
      <c r="P857" s="13"/>
    </row>
    <row r="858" spans="1:16" ht="13.15" customHeight="1" x14ac:dyDescent="0.2">
      <c r="A858" s="11" t="str">
        <f t="shared" si="50"/>
        <v>CHARLEVILLE2010</v>
      </c>
      <c r="B858" s="92" t="s">
        <v>12</v>
      </c>
      <c r="C858" s="85">
        <v>2010</v>
      </c>
      <c r="D858" s="86" t="s">
        <v>174</v>
      </c>
      <c r="E858" s="15">
        <v>7041</v>
      </c>
      <c r="F858" s="15">
        <v>7126</v>
      </c>
      <c r="G858" s="15">
        <v>14167</v>
      </c>
      <c r="H858" s="87">
        <v>0</v>
      </c>
      <c r="I858" s="87">
        <v>0</v>
      </c>
      <c r="J858" s="15">
        <v>0</v>
      </c>
      <c r="K858" s="15">
        <f t="shared" si="51"/>
        <v>7041</v>
      </c>
      <c r="L858" s="15">
        <f t="shared" si="52"/>
        <v>7126</v>
      </c>
      <c r="M858" s="15">
        <f t="shared" si="53"/>
        <v>14167</v>
      </c>
      <c r="O858" s="13"/>
      <c r="P858" s="13"/>
    </row>
    <row r="859" spans="1:16" ht="13.15" customHeight="1" x14ac:dyDescent="0.2">
      <c r="A859" s="11" t="str">
        <f t="shared" si="50"/>
        <v>CHARLEVILLE2011</v>
      </c>
      <c r="B859" s="90" t="s">
        <v>12</v>
      </c>
      <c r="C859" s="85">
        <v>2011</v>
      </c>
      <c r="D859" s="86" t="s">
        <v>174</v>
      </c>
      <c r="E859" s="15">
        <v>7795</v>
      </c>
      <c r="F859" s="15">
        <v>8057</v>
      </c>
      <c r="G859" s="15">
        <v>15852</v>
      </c>
      <c r="H859" s="15">
        <v>0</v>
      </c>
      <c r="I859" s="15">
        <v>0</v>
      </c>
      <c r="J859" s="15">
        <v>0</v>
      </c>
      <c r="K859" s="15">
        <f t="shared" si="51"/>
        <v>7795</v>
      </c>
      <c r="L859" s="15">
        <f t="shared" si="52"/>
        <v>8057</v>
      </c>
      <c r="M859" s="15">
        <f t="shared" si="53"/>
        <v>15852</v>
      </c>
      <c r="O859" s="13"/>
      <c r="P859" s="13"/>
    </row>
    <row r="860" spans="1:16" ht="13.15" customHeight="1" x14ac:dyDescent="0.2">
      <c r="A860" s="11" t="str">
        <f t="shared" si="50"/>
        <v>CHARLEVILLE2012</v>
      </c>
      <c r="B860" s="3" t="s">
        <v>12</v>
      </c>
      <c r="C860" s="12">
        <v>2012</v>
      </c>
      <c r="D860" s="12" t="s">
        <v>174</v>
      </c>
      <c r="E860" s="13">
        <v>7506</v>
      </c>
      <c r="F860" s="13">
        <v>7772</v>
      </c>
      <c r="G860" s="13">
        <v>15278</v>
      </c>
      <c r="H860" s="13">
        <v>0</v>
      </c>
      <c r="I860" s="13">
        <v>0</v>
      </c>
      <c r="J860" s="13">
        <v>0</v>
      </c>
      <c r="K860" s="15">
        <f t="shared" si="51"/>
        <v>7506</v>
      </c>
      <c r="L860" s="15">
        <f t="shared" si="52"/>
        <v>7772</v>
      </c>
      <c r="M860" s="15">
        <f t="shared" si="53"/>
        <v>15278</v>
      </c>
      <c r="O860" s="13"/>
      <c r="P860" s="13"/>
    </row>
    <row r="861" spans="1:16" ht="13.15" customHeight="1" x14ac:dyDescent="0.2">
      <c r="A861" s="11" t="str">
        <f t="shared" si="50"/>
        <v>CHARLEVILLE2013</v>
      </c>
      <c r="B861" s="3" t="s">
        <v>12</v>
      </c>
      <c r="C861" s="12">
        <v>2013</v>
      </c>
      <c r="D861" s="12" t="s">
        <v>174</v>
      </c>
      <c r="E861" s="13">
        <v>8286</v>
      </c>
      <c r="F861" s="13">
        <v>8314</v>
      </c>
      <c r="G861" s="13">
        <v>16600</v>
      </c>
      <c r="H861" s="13">
        <v>0</v>
      </c>
      <c r="I861" s="13">
        <v>0</v>
      </c>
      <c r="J861" s="13">
        <v>0</v>
      </c>
      <c r="K861" s="15">
        <f t="shared" si="51"/>
        <v>8286</v>
      </c>
      <c r="L861" s="15">
        <f t="shared" si="52"/>
        <v>8314</v>
      </c>
      <c r="M861" s="15">
        <f t="shared" si="53"/>
        <v>16600</v>
      </c>
      <c r="O861" s="13"/>
      <c r="P861" s="13"/>
    </row>
    <row r="862" spans="1:16" ht="13.15" customHeight="1" x14ac:dyDescent="0.2">
      <c r="A862" s="11" t="str">
        <f t="shared" si="50"/>
        <v>CHARLEVILLE2014</v>
      </c>
      <c r="B862" s="3" t="s">
        <v>12</v>
      </c>
      <c r="C862" s="12">
        <v>2014</v>
      </c>
      <c r="D862" s="12" t="s">
        <v>174</v>
      </c>
      <c r="E862" s="13">
        <v>8738</v>
      </c>
      <c r="F862" s="13">
        <v>8812</v>
      </c>
      <c r="G862" s="13">
        <v>17550</v>
      </c>
      <c r="H862" s="13">
        <v>0</v>
      </c>
      <c r="I862" s="13">
        <v>0</v>
      </c>
      <c r="J862" s="13">
        <v>0</v>
      </c>
      <c r="K862" s="15">
        <f t="shared" si="51"/>
        <v>8738</v>
      </c>
      <c r="L862" s="15">
        <f t="shared" si="52"/>
        <v>8812</v>
      </c>
      <c r="M862" s="15">
        <f t="shared" si="53"/>
        <v>17550</v>
      </c>
      <c r="O862" s="13"/>
      <c r="P862" s="13"/>
    </row>
    <row r="863" spans="1:16" ht="13.15" customHeight="1" x14ac:dyDescent="0.2">
      <c r="A863" s="11" t="str">
        <f t="shared" si="50"/>
        <v>CHARLEVILLE2015</v>
      </c>
      <c r="B863" s="3" t="s">
        <v>12</v>
      </c>
      <c r="C863" s="12">
        <v>2015</v>
      </c>
      <c r="D863" s="12" t="s">
        <v>174</v>
      </c>
      <c r="E863" s="13">
        <v>7778</v>
      </c>
      <c r="F863" s="13">
        <v>7768</v>
      </c>
      <c r="G863" s="13">
        <v>15546</v>
      </c>
      <c r="H863" s="13">
        <v>0</v>
      </c>
      <c r="I863" s="13">
        <v>0</v>
      </c>
      <c r="J863" s="13">
        <v>0</v>
      </c>
      <c r="K863" s="15">
        <f t="shared" si="51"/>
        <v>7778</v>
      </c>
      <c r="L863" s="15">
        <f t="shared" si="52"/>
        <v>7768</v>
      </c>
      <c r="M863" s="15">
        <f t="shared" si="53"/>
        <v>15546</v>
      </c>
      <c r="O863" s="13"/>
      <c r="P863" s="13"/>
    </row>
    <row r="864" spans="1:16" ht="13.15" customHeight="1" x14ac:dyDescent="0.2">
      <c r="A864" s="11" t="str">
        <f t="shared" si="50"/>
        <v>CHARLEVILLE2016</v>
      </c>
      <c r="B864" s="90" t="s">
        <v>12</v>
      </c>
      <c r="C864" s="85">
        <v>2016</v>
      </c>
      <c r="D864" s="86" t="s">
        <v>174</v>
      </c>
      <c r="E864" s="15">
        <v>7483</v>
      </c>
      <c r="F864" s="15">
        <v>7502</v>
      </c>
      <c r="G864" s="15">
        <v>14985</v>
      </c>
      <c r="H864" s="15">
        <v>0</v>
      </c>
      <c r="I864" s="15">
        <v>0</v>
      </c>
      <c r="J864" s="15">
        <v>0</v>
      </c>
      <c r="K864" s="15">
        <f t="shared" si="51"/>
        <v>7483</v>
      </c>
      <c r="L864" s="15">
        <f t="shared" si="52"/>
        <v>7502</v>
      </c>
      <c r="M864" s="15">
        <f t="shared" si="53"/>
        <v>14985</v>
      </c>
      <c r="O864" s="13"/>
      <c r="P864" s="13"/>
    </row>
    <row r="865" spans="1:16" ht="13.15" customHeight="1" x14ac:dyDescent="0.2">
      <c r="A865" s="11" t="str">
        <f t="shared" si="50"/>
        <v>CHARLEVILLE2017</v>
      </c>
      <c r="B865" s="90" t="s">
        <v>12</v>
      </c>
      <c r="C865" s="85">
        <v>2017</v>
      </c>
      <c r="D865" s="17" t="s">
        <v>174</v>
      </c>
      <c r="E865" s="15">
        <v>7591</v>
      </c>
      <c r="F865" s="15">
        <v>7704</v>
      </c>
      <c r="G865" s="15">
        <v>15295</v>
      </c>
      <c r="H865" s="15">
        <v>0</v>
      </c>
      <c r="I865" s="15">
        <v>0</v>
      </c>
      <c r="J865" s="15">
        <v>0</v>
      </c>
      <c r="K865" s="15">
        <f t="shared" si="51"/>
        <v>7591</v>
      </c>
      <c r="L865" s="15">
        <f t="shared" si="52"/>
        <v>7704</v>
      </c>
      <c r="M865" s="15">
        <f t="shared" si="53"/>
        <v>15295</v>
      </c>
      <c r="O865" s="13"/>
      <c r="P865" s="13"/>
    </row>
    <row r="866" spans="1:16" ht="13.15" customHeight="1" x14ac:dyDescent="0.2">
      <c r="A866" s="11" t="str">
        <f t="shared" si="50"/>
        <v>CHARLEVILLE2018</v>
      </c>
      <c r="B866" s="90" t="s">
        <v>12</v>
      </c>
      <c r="C866" s="85">
        <v>2018</v>
      </c>
      <c r="D866" s="86" t="s">
        <v>174</v>
      </c>
      <c r="E866" s="15">
        <v>7791</v>
      </c>
      <c r="F866" s="15">
        <v>7868</v>
      </c>
      <c r="G866" s="15">
        <v>15659</v>
      </c>
      <c r="H866" s="15">
        <v>0</v>
      </c>
      <c r="I866" s="15">
        <v>0</v>
      </c>
      <c r="J866" s="15">
        <v>0</v>
      </c>
      <c r="K866" s="15">
        <f t="shared" si="51"/>
        <v>7791</v>
      </c>
      <c r="L866" s="15">
        <f t="shared" si="52"/>
        <v>7868</v>
      </c>
      <c r="M866" s="15">
        <f t="shared" si="53"/>
        <v>15659</v>
      </c>
      <c r="O866" s="13"/>
      <c r="P866" s="13"/>
    </row>
    <row r="867" spans="1:16" ht="13.15" customHeight="1" x14ac:dyDescent="0.2">
      <c r="A867" s="11" t="str">
        <f t="shared" si="50"/>
        <v>CHARLEVILLE2019</v>
      </c>
      <c r="B867" s="92" t="s">
        <v>12</v>
      </c>
      <c r="C867" s="85">
        <v>2019</v>
      </c>
      <c r="D867" s="86" t="s">
        <v>174</v>
      </c>
      <c r="E867" s="15">
        <v>8274</v>
      </c>
      <c r="F867" s="15">
        <v>8253</v>
      </c>
      <c r="G867" s="15">
        <v>16527</v>
      </c>
      <c r="H867" s="87">
        <v>0</v>
      </c>
      <c r="I867" s="87">
        <v>0</v>
      </c>
      <c r="J867" s="15">
        <v>0</v>
      </c>
      <c r="K867" s="15">
        <f t="shared" si="51"/>
        <v>8274</v>
      </c>
      <c r="L867" s="15">
        <f t="shared" si="52"/>
        <v>8253</v>
      </c>
      <c r="M867" s="15">
        <f t="shared" si="53"/>
        <v>16527</v>
      </c>
      <c r="O867" s="13"/>
      <c r="P867" s="13"/>
    </row>
    <row r="868" spans="1:16" ht="13.15" customHeight="1" x14ac:dyDescent="0.2">
      <c r="A868" s="11" t="str">
        <f t="shared" si="50"/>
        <v>CHARLEVILLE2020</v>
      </c>
      <c r="B868" s="3" t="s">
        <v>12</v>
      </c>
      <c r="C868" s="12">
        <v>2020</v>
      </c>
      <c r="D868" s="12" t="s">
        <v>174</v>
      </c>
      <c r="E868" s="13">
        <v>3613</v>
      </c>
      <c r="F868" s="13">
        <v>3636</v>
      </c>
      <c r="G868" s="13">
        <v>7249</v>
      </c>
      <c r="H868" s="13">
        <v>0</v>
      </c>
      <c r="I868" s="13">
        <v>0</v>
      </c>
      <c r="J868" s="13">
        <v>0</v>
      </c>
      <c r="K868" s="15">
        <f t="shared" si="51"/>
        <v>3613</v>
      </c>
      <c r="L868" s="15">
        <f t="shared" si="52"/>
        <v>3636</v>
      </c>
      <c r="M868" s="15">
        <f t="shared" si="53"/>
        <v>7249</v>
      </c>
      <c r="O868" s="13"/>
      <c r="P868" s="13"/>
    </row>
    <row r="869" spans="1:16" ht="13.15" customHeight="1" x14ac:dyDescent="0.2">
      <c r="A869" s="11" t="str">
        <f t="shared" si="50"/>
        <v>CHARLEVILLE2021</v>
      </c>
      <c r="B869" s="92" t="s">
        <v>12</v>
      </c>
      <c r="C869" s="85">
        <v>2021</v>
      </c>
      <c r="D869" s="86" t="s">
        <v>174</v>
      </c>
      <c r="E869" s="15">
        <v>4522</v>
      </c>
      <c r="F869" s="15">
        <v>4564</v>
      </c>
      <c r="G869" s="15">
        <v>9086</v>
      </c>
      <c r="H869" s="87">
        <v>0</v>
      </c>
      <c r="I869" s="87">
        <v>0</v>
      </c>
      <c r="J869" s="15">
        <v>0</v>
      </c>
      <c r="K869" s="15">
        <f t="shared" si="51"/>
        <v>4522</v>
      </c>
      <c r="L869" s="15">
        <f t="shared" si="52"/>
        <v>4564</v>
      </c>
      <c r="M869" s="15">
        <f t="shared" si="53"/>
        <v>9086</v>
      </c>
      <c r="O869" s="13"/>
      <c r="P869" s="13"/>
    </row>
    <row r="870" spans="1:16" ht="13.15" customHeight="1" x14ac:dyDescent="0.2">
      <c r="A870" s="11" t="str">
        <f t="shared" si="50"/>
        <v>CHARLEVILLE2022</v>
      </c>
      <c r="B870" s="3" t="s">
        <v>12</v>
      </c>
      <c r="C870" s="12">
        <v>2022</v>
      </c>
      <c r="D870" s="12" t="s">
        <v>174</v>
      </c>
      <c r="E870" s="13">
        <v>5794</v>
      </c>
      <c r="F870" s="13">
        <v>5576</v>
      </c>
      <c r="G870" s="13">
        <v>11370</v>
      </c>
      <c r="H870" s="13">
        <v>0</v>
      </c>
      <c r="I870" s="13">
        <v>0</v>
      </c>
      <c r="J870" s="13">
        <v>0</v>
      </c>
      <c r="K870" s="15">
        <f t="shared" si="51"/>
        <v>5794</v>
      </c>
      <c r="L870" s="15">
        <f t="shared" si="52"/>
        <v>5576</v>
      </c>
      <c r="M870" s="15">
        <f t="shared" si="53"/>
        <v>11370</v>
      </c>
      <c r="O870" s="13"/>
      <c r="P870" s="13"/>
    </row>
    <row r="871" spans="1:16" ht="13.15" customHeight="1" x14ac:dyDescent="0.2">
      <c r="A871" s="11" t="str">
        <f t="shared" si="50"/>
        <v>CHARLEVILLE2023</v>
      </c>
      <c r="B871" s="90" t="s">
        <v>12</v>
      </c>
      <c r="C871" s="85">
        <v>2023</v>
      </c>
      <c r="D871" s="86" t="s">
        <v>174</v>
      </c>
      <c r="E871" s="15">
        <v>6705</v>
      </c>
      <c r="F871" s="15">
        <v>6590</v>
      </c>
      <c r="G871" s="15">
        <v>13295</v>
      </c>
      <c r="H871" s="15">
        <v>0</v>
      </c>
      <c r="I871" s="15">
        <v>0</v>
      </c>
      <c r="J871" s="15">
        <v>0</v>
      </c>
      <c r="K871" s="15">
        <f t="shared" si="51"/>
        <v>6705</v>
      </c>
      <c r="L871" s="15">
        <f t="shared" si="52"/>
        <v>6590</v>
      </c>
      <c r="M871" s="15">
        <f t="shared" si="53"/>
        <v>13295</v>
      </c>
      <c r="O871" s="13"/>
      <c r="P871" s="13"/>
    </row>
    <row r="872" spans="1:16" ht="13.15" customHeight="1" x14ac:dyDescent="0.2">
      <c r="A872" s="11" t="str">
        <f t="shared" si="50"/>
        <v>CHARLEVILLE2024</v>
      </c>
      <c r="B872" s="3" t="s">
        <v>12</v>
      </c>
      <c r="C872" s="12">
        <v>2024</v>
      </c>
      <c r="D872" s="12" t="s">
        <v>174</v>
      </c>
      <c r="E872" s="13">
        <v>6400</v>
      </c>
      <c r="F872" s="13">
        <v>6317</v>
      </c>
      <c r="G872" s="13">
        <v>12717</v>
      </c>
      <c r="H872" s="13">
        <v>0</v>
      </c>
      <c r="I872" s="13">
        <v>0</v>
      </c>
      <c r="J872" s="13">
        <v>0</v>
      </c>
      <c r="K872" s="15">
        <f t="shared" si="51"/>
        <v>6400</v>
      </c>
      <c r="L872" s="15">
        <f t="shared" si="52"/>
        <v>6317</v>
      </c>
      <c r="M872" s="15">
        <f t="shared" si="53"/>
        <v>12717</v>
      </c>
      <c r="O872" s="13"/>
      <c r="P872" s="13"/>
    </row>
    <row r="873" spans="1:16" ht="13.15" customHeight="1" x14ac:dyDescent="0.2">
      <c r="A873" s="11" t="str">
        <f t="shared" ref="A873:A936" si="54">CONCATENATE(B873,C873)</f>
        <v>CHARLEVILLE2025</v>
      </c>
      <c r="B873" s="92" t="s">
        <v>12</v>
      </c>
      <c r="C873" s="85">
        <v>2025</v>
      </c>
      <c r="D873" s="86" t="s">
        <v>174</v>
      </c>
      <c r="E873" s="15">
        <v>6769</v>
      </c>
      <c r="F873" s="15">
        <v>6582</v>
      </c>
      <c r="G873" s="15">
        <v>13351</v>
      </c>
      <c r="H873" s="87">
        <v>0</v>
      </c>
      <c r="I873" s="87">
        <v>0</v>
      </c>
      <c r="J873" s="15">
        <v>0</v>
      </c>
      <c r="K873" s="15">
        <f t="shared" si="51"/>
        <v>6769</v>
      </c>
      <c r="L873" s="15">
        <f t="shared" si="52"/>
        <v>6582</v>
      </c>
      <c r="M873" s="15">
        <f t="shared" si="53"/>
        <v>13351</v>
      </c>
      <c r="O873" s="13"/>
      <c r="P873" s="13"/>
    </row>
    <row r="874" spans="1:16" ht="13.15" customHeight="1" x14ac:dyDescent="0.2">
      <c r="A874" s="11" t="str">
        <f t="shared" si="54"/>
        <v>CHRISTMAS ISLAND1993</v>
      </c>
      <c r="B874" s="3" t="s">
        <v>11</v>
      </c>
      <c r="C874" s="12">
        <v>1993</v>
      </c>
      <c r="D874" s="12" t="s">
        <v>174</v>
      </c>
      <c r="E874" s="13">
        <v>1776</v>
      </c>
      <c r="F874" s="13">
        <v>1744</v>
      </c>
      <c r="G874" s="13">
        <v>3520</v>
      </c>
      <c r="H874" s="13">
        <v>1868</v>
      </c>
      <c r="I874" s="13">
        <v>1994</v>
      </c>
      <c r="J874" s="13">
        <v>3862</v>
      </c>
      <c r="K874" s="15">
        <f t="shared" si="51"/>
        <v>3644</v>
      </c>
      <c r="L874" s="15">
        <f t="shared" si="52"/>
        <v>3738</v>
      </c>
      <c r="M874" s="15">
        <f t="shared" si="53"/>
        <v>7382</v>
      </c>
      <c r="O874" s="13"/>
      <c r="P874" s="13"/>
    </row>
    <row r="875" spans="1:16" ht="13.15" customHeight="1" x14ac:dyDescent="0.2">
      <c r="A875" s="11" t="str">
        <f t="shared" si="54"/>
        <v>CHRISTMAS ISLAND1994</v>
      </c>
      <c r="B875" s="3" t="s">
        <v>11</v>
      </c>
      <c r="C875" s="12">
        <v>1994</v>
      </c>
      <c r="D875" s="12" t="s">
        <v>174</v>
      </c>
      <c r="E875" s="13">
        <v>5319</v>
      </c>
      <c r="F875" s="13">
        <v>5108</v>
      </c>
      <c r="G875" s="13">
        <v>10427</v>
      </c>
      <c r="H875" s="13">
        <v>10224</v>
      </c>
      <c r="I875" s="13">
        <v>10444</v>
      </c>
      <c r="J875" s="13">
        <v>20668</v>
      </c>
      <c r="K875" s="15">
        <f t="shared" si="51"/>
        <v>15543</v>
      </c>
      <c r="L875" s="15">
        <f t="shared" si="52"/>
        <v>15552</v>
      </c>
      <c r="M875" s="15">
        <f t="shared" si="53"/>
        <v>31095</v>
      </c>
      <c r="O875" s="13"/>
      <c r="P875" s="13"/>
    </row>
    <row r="876" spans="1:16" ht="13.15" customHeight="1" x14ac:dyDescent="0.2">
      <c r="A876" s="11" t="str">
        <f t="shared" si="54"/>
        <v>CHRISTMAS ISLAND1995</v>
      </c>
      <c r="B876" s="3" t="s">
        <v>11</v>
      </c>
      <c r="C876" s="12">
        <v>1995</v>
      </c>
      <c r="D876" s="12" t="s">
        <v>174</v>
      </c>
      <c r="E876" s="13">
        <v>6086</v>
      </c>
      <c r="F876" s="13">
        <v>5994</v>
      </c>
      <c r="G876" s="13">
        <v>12080</v>
      </c>
      <c r="H876" s="13">
        <v>14045</v>
      </c>
      <c r="I876" s="13">
        <v>13434</v>
      </c>
      <c r="J876" s="13">
        <v>27479</v>
      </c>
      <c r="K876" s="15">
        <f t="shared" si="51"/>
        <v>20131</v>
      </c>
      <c r="L876" s="15">
        <f t="shared" si="52"/>
        <v>19428</v>
      </c>
      <c r="M876" s="15">
        <f t="shared" si="53"/>
        <v>39559</v>
      </c>
      <c r="O876" s="13"/>
      <c r="P876" s="13"/>
    </row>
    <row r="877" spans="1:16" ht="13.15" customHeight="1" x14ac:dyDescent="0.2">
      <c r="A877" s="11" t="str">
        <f t="shared" si="54"/>
        <v>CHRISTMAS ISLAND1996</v>
      </c>
      <c r="B877" s="3" t="s">
        <v>11</v>
      </c>
      <c r="C877" s="12">
        <v>1996</v>
      </c>
      <c r="D877" s="12" t="s">
        <v>174</v>
      </c>
      <c r="E877" s="13">
        <v>5888</v>
      </c>
      <c r="F877" s="13">
        <v>6200</v>
      </c>
      <c r="G877" s="13">
        <v>12088</v>
      </c>
      <c r="H877" s="13">
        <v>7261</v>
      </c>
      <c r="I877" s="13">
        <v>7252</v>
      </c>
      <c r="J877" s="13">
        <v>14513</v>
      </c>
      <c r="K877" s="15">
        <f t="shared" si="51"/>
        <v>13149</v>
      </c>
      <c r="L877" s="15">
        <f t="shared" si="52"/>
        <v>13452</v>
      </c>
      <c r="M877" s="15">
        <f t="shared" si="53"/>
        <v>26601</v>
      </c>
      <c r="O877" s="13"/>
      <c r="P877" s="13"/>
    </row>
    <row r="878" spans="1:16" ht="13.15" customHeight="1" x14ac:dyDescent="0.2">
      <c r="A878" s="11" t="str">
        <f t="shared" si="54"/>
        <v>CHRISTMAS ISLAND1997</v>
      </c>
      <c r="B878" s="3" t="s">
        <v>11</v>
      </c>
      <c r="C878" s="12">
        <v>1997</v>
      </c>
      <c r="D878" s="12" t="s">
        <v>174</v>
      </c>
      <c r="E878" s="13">
        <v>6058</v>
      </c>
      <c r="F878" s="13">
        <v>5315</v>
      </c>
      <c r="G878" s="13">
        <v>11373</v>
      </c>
      <c r="H878" s="13">
        <v>1929</v>
      </c>
      <c r="I878" s="13">
        <v>1966</v>
      </c>
      <c r="J878" s="13">
        <v>3895</v>
      </c>
      <c r="K878" s="15">
        <f t="shared" si="51"/>
        <v>7987</v>
      </c>
      <c r="L878" s="15">
        <f t="shared" si="52"/>
        <v>7281</v>
      </c>
      <c r="M878" s="15">
        <f t="shared" si="53"/>
        <v>15268</v>
      </c>
      <c r="O878" s="13"/>
      <c r="P878" s="13"/>
    </row>
    <row r="879" spans="1:16" ht="13.15" customHeight="1" x14ac:dyDescent="0.2">
      <c r="A879" s="11" t="str">
        <f t="shared" si="54"/>
        <v>CHRISTMAS ISLAND1998</v>
      </c>
      <c r="B879" s="3" t="s">
        <v>11</v>
      </c>
      <c r="C879" s="12">
        <v>1998</v>
      </c>
      <c r="D879" s="12" t="s">
        <v>174</v>
      </c>
      <c r="E879" s="13">
        <v>2727</v>
      </c>
      <c r="F879" s="13">
        <v>2819</v>
      </c>
      <c r="G879" s="13">
        <v>5546</v>
      </c>
      <c r="H879" s="13">
        <v>1329</v>
      </c>
      <c r="I879" s="13">
        <v>1383</v>
      </c>
      <c r="J879" s="13">
        <v>2712</v>
      </c>
      <c r="K879" s="15">
        <f t="shared" si="51"/>
        <v>4056</v>
      </c>
      <c r="L879" s="15">
        <f t="shared" si="52"/>
        <v>4202</v>
      </c>
      <c r="M879" s="15">
        <f t="shared" si="53"/>
        <v>8258</v>
      </c>
      <c r="O879" s="13"/>
      <c r="P879" s="13"/>
    </row>
    <row r="880" spans="1:16" ht="13.15" customHeight="1" x14ac:dyDescent="0.2">
      <c r="A880" s="11" t="str">
        <f t="shared" si="54"/>
        <v>CHRISTMAS ISLAND1999</v>
      </c>
      <c r="B880" s="90" t="s">
        <v>11</v>
      </c>
      <c r="C880" s="85">
        <v>1999</v>
      </c>
      <c r="D880" s="12" t="s">
        <v>174</v>
      </c>
      <c r="E880" s="15">
        <v>2484</v>
      </c>
      <c r="F880" s="15">
        <v>2544</v>
      </c>
      <c r="G880" s="15">
        <v>5028</v>
      </c>
      <c r="H880" s="15">
        <v>0</v>
      </c>
      <c r="I880" s="15">
        <v>0</v>
      </c>
      <c r="J880" s="15">
        <v>0</v>
      </c>
      <c r="K880" s="15">
        <f t="shared" si="51"/>
        <v>2484</v>
      </c>
      <c r="L880" s="15">
        <f t="shared" si="52"/>
        <v>2544</v>
      </c>
      <c r="M880" s="15">
        <f t="shared" si="53"/>
        <v>5028</v>
      </c>
      <c r="O880" s="13"/>
      <c r="P880" s="13"/>
    </row>
    <row r="881" spans="1:16" ht="13.15" customHeight="1" x14ac:dyDescent="0.2">
      <c r="A881" s="11" t="str">
        <f t="shared" si="54"/>
        <v>CHRISTMAS ISLAND2000</v>
      </c>
      <c r="B881" s="3" t="s">
        <v>11</v>
      </c>
      <c r="C881" s="12">
        <v>2000</v>
      </c>
      <c r="D881" s="12" t="s">
        <v>174</v>
      </c>
      <c r="E881" s="13">
        <v>2543</v>
      </c>
      <c r="F881" s="13">
        <v>2512</v>
      </c>
      <c r="G881" s="13">
        <v>5055</v>
      </c>
      <c r="H881" s="13">
        <v>0</v>
      </c>
      <c r="I881" s="13">
        <v>0</v>
      </c>
      <c r="J881" s="13">
        <v>0</v>
      </c>
      <c r="K881" s="15">
        <f t="shared" ref="K881:K944" si="55">E881+H881</f>
        <v>2543</v>
      </c>
      <c r="L881" s="15">
        <f t="shared" ref="L881:L944" si="56">F881+I881</f>
        <v>2512</v>
      </c>
      <c r="M881" s="15">
        <f t="shared" ref="M881:M944" si="57">G881+J881</f>
        <v>5055</v>
      </c>
      <c r="O881" s="13"/>
      <c r="P881" s="13"/>
    </row>
    <row r="882" spans="1:16" ht="13.15" customHeight="1" x14ac:dyDescent="0.2">
      <c r="A882" s="11" t="str">
        <f t="shared" si="54"/>
        <v>CHRISTMAS ISLAND2001</v>
      </c>
      <c r="B882" s="3" t="s">
        <v>11</v>
      </c>
      <c r="C882" s="12">
        <v>2001</v>
      </c>
      <c r="D882" s="12" t="s">
        <v>174</v>
      </c>
      <c r="E882" s="13">
        <v>2867</v>
      </c>
      <c r="F882" s="13">
        <v>2865</v>
      </c>
      <c r="G882" s="13">
        <v>5732</v>
      </c>
      <c r="H882" s="13">
        <v>0</v>
      </c>
      <c r="I882" s="13">
        <v>0</v>
      </c>
      <c r="J882" s="13">
        <v>0</v>
      </c>
      <c r="K882" s="15">
        <f t="shared" si="55"/>
        <v>2867</v>
      </c>
      <c r="L882" s="15">
        <f t="shared" si="56"/>
        <v>2865</v>
      </c>
      <c r="M882" s="15">
        <f t="shared" si="57"/>
        <v>5732</v>
      </c>
      <c r="O882" s="13"/>
      <c r="P882" s="13"/>
    </row>
    <row r="883" spans="1:16" ht="13.15" customHeight="1" x14ac:dyDescent="0.2">
      <c r="A883" s="11" t="str">
        <f t="shared" si="54"/>
        <v>CHRISTMAS ISLAND2002</v>
      </c>
      <c r="B883" s="90" t="s">
        <v>11</v>
      </c>
      <c r="C883" s="85">
        <v>2002</v>
      </c>
      <c r="D883" s="86" t="s">
        <v>174</v>
      </c>
      <c r="E883" s="15">
        <v>4116</v>
      </c>
      <c r="F883" s="15">
        <v>4133</v>
      </c>
      <c r="G883" s="15">
        <v>8249</v>
      </c>
      <c r="H883" s="15">
        <v>0</v>
      </c>
      <c r="I883" s="15">
        <v>0</v>
      </c>
      <c r="J883" s="15">
        <v>0</v>
      </c>
      <c r="K883" s="15">
        <f t="shared" si="55"/>
        <v>4116</v>
      </c>
      <c r="L883" s="15">
        <f t="shared" si="56"/>
        <v>4133</v>
      </c>
      <c r="M883" s="15">
        <f t="shared" si="57"/>
        <v>8249</v>
      </c>
      <c r="O883" s="13"/>
      <c r="P883" s="13"/>
    </row>
    <row r="884" spans="1:16" ht="13.15" customHeight="1" x14ac:dyDescent="0.2">
      <c r="A884" s="11" t="str">
        <f t="shared" si="54"/>
        <v>CHRISTMAS ISLAND2003</v>
      </c>
      <c r="B884" s="3" t="s">
        <v>11</v>
      </c>
      <c r="C884" s="12">
        <v>2003</v>
      </c>
      <c r="D884" s="12" t="s">
        <v>174</v>
      </c>
      <c r="E884" s="13">
        <v>3631</v>
      </c>
      <c r="F884" s="13">
        <v>3817</v>
      </c>
      <c r="G884" s="13">
        <v>7448</v>
      </c>
      <c r="H884" s="13">
        <v>0</v>
      </c>
      <c r="I884" s="13">
        <v>0</v>
      </c>
      <c r="J884" s="13">
        <v>0</v>
      </c>
      <c r="K884" s="15">
        <f t="shared" si="55"/>
        <v>3631</v>
      </c>
      <c r="L884" s="15">
        <f t="shared" si="56"/>
        <v>3817</v>
      </c>
      <c r="M884" s="15">
        <f t="shared" si="57"/>
        <v>7448</v>
      </c>
      <c r="O884" s="13"/>
      <c r="P884" s="13"/>
    </row>
    <row r="885" spans="1:16" ht="13.15" customHeight="1" x14ac:dyDescent="0.2">
      <c r="A885" s="11" t="str">
        <f t="shared" si="54"/>
        <v>CHRISTMAS ISLAND2004</v>
      </c>
      <c r="B885" s="3" t="s">
        <v>11</v>
      </c>
      <c r="C885" s="12">
        <v>2004</v>
      </c>
      <c r="D885" s="12" t="s">
        <v>174</v>
      </c>
      <c r="E885" s="13">
        <v>4066</v>
      </c>
      <c r="F885" s="13">
        <v>4191</v>
      </c>
      <c r="G885" s="13">
        <v>8257</v>
      </c>
      <c r="H885" s="13">
        <v>0</v>
      </c>
      <c r="I885" s="13">
        <v>0</v>
      </c>
      <c r="J885" s="13">
        <v>0</v>
      </c>
      <c r="K885" s="15">
        <f t="shared" si="55"/>
        <v>4066</v>
      </c>
      <c r="L885" s="15">
        <f t="shared" si="56"/>
        <v>4191</v>
      </c>
      <c r="M885" s="15">
        <f t="shared" si="57"/>
        <v>8257</v>
      </c>
      <c r="O885" s="13"/>
      <c r="P885" s="13"/>
    </row>
    <row r="886" spans="1:16" ht="13.15" customHeight="1" x14ac:dyDescent="0.2">
      <c r="A886" s="11" t="str">
        <f t="shared" si="54"/>
        <v>CHRISTMAS ISLAND2005</v>
      </c>
      <c r="B886" s="3" t="s">
        <v>11</v>
      </c>
      <c r="C886" s="12">
        <v>2005</v>
      </c>
      <c r="D886" s="12" t="s">
        <v>174</v>
      </c>
      <c r="E886" s="13">
        <v>3903</v>
      </c>
      <c r="F886" s="13">
        <v>4074</v>
      </c>
      <c r="G886" s="13">
        <v>7977</v>
      </c>
      <c r="H886" s="13">
        <v>0</v>
      </c>
      <c r="I886" s="13">
        <v>0</v>
      </c>
      <c r="J886" s="13">
        <v>0</v>
      </c>
      <c r="K886" s="15">
        <f t="shared" si="55"/>
        <v>3903</v>
      </c>
      <c r="L886" s="15">
        <f t="shared" si="56"/>
        <v>4074</v>
      </c>
      <c r="M886" s="15">
        <f t="shared" si="57"/>
        <v>7977</v>
      </c>
      <c r="O886" s="13"/>
      <c r="P886" s="13"/>
    </row>
    <row r="887" spans="1:16" ht="13.15" customHeight="1" x14ac:dyDescent="0.2">
      <c r="A887" s="11" t="str">
        <f t="shared" si="54"/>
        <v>CHRISTMAS ISLAND2006</v>
      </c>
      <c r="B887" s="92" t="s">
        <v>11</v>
      </c>
      <c r="C887" s="85">
        <v>2006</v>
      </c>
      <c r="D887" s="86" t="s">
        <v>174</v>
      </c>
      <c r="E887" s="15">
        <v>3980</v>
      </c>
      <c r="F887" s="15">
        <v>4075</v>
      </c>
      <c r="G887" s="15">
        <v>8055</v>
      </c>
      <c r="H887" s="87">
        <v>0</v>
      </c>
      <c r="I887" s="87">
        <v>0</v>
      </c>
      <c r="J887" s="15">
        <v>0</v>
      </c>
      <c r="K887" s="15">
        <f t="shared" si="55"/>
        <v>3980</v>
      </c>
      <c r="L887" s="15">
        <f t="shared" si="56"/>
        <v>4075</v>
      </c>
      <c r="M887" s="15">
        <f t="shared" si="57"/>
        <v>8055</v>
      </c>
      <c r="O887" s="13"/>
      <c r="P887" s="13"/>
    </row>
    <row r="888" spans="1:16" ht="13.15" customHeight="1" x14ac:dyDescent="0.2">
      <c r="A888" s="11" t="str">
        <f t="shared" si="54"/>
        <v>CHRISTMAS ISLAND2007</v>
      </c>
      <c r="B888" s="90" t="s">
        <v>11</v>
      </c>
      <c r="C888" s="12">
        <v>2007</v>
      </c>
      <c r="D888" s="86" t="s">
        <v>174</v>
      </c>
      <c r="E888" s="91">
        <v>3883</v>
      </c>
      <c r="F888" s="91">
        <v>3958</v>
      </c>
      <c r="G888" s="91">
        <v>7841</v>
      </c>
      <c r="H888" s="91">
        <v>144</v>
      </c>
      <c r="I888" s="91">
        <v>336</v>
      </c>
      <c r="J888" s="91">
        <v>480</v>
      </c>
      <c r="K888" s="15">
        <f t="shared" si="55"/>
        <v>4027</v>
      </c>
      <c r="L888" s="15">
        <f t="shared" si="56"/>
        <v>4294</v>
      </c>
      <c r="M888" s="15">
        <f t="shared" si="57"/>
        <v>8321</v>
      </c>
      <c r="O888" s="13"/>
      <c r="P888" s="13"/>
    </row>
    <row r="889" spans="1:16" ht="13.15" customHeight="1" x14ac:dyDescent="0.2">
      <c r="A889" s="11" t="str">
        <f t="shared" si="54"/>
        <v>CHRISTMAS ISLAND2008</v>
      </c>
      <c r="B889" s="90" t="s">
        <v>11</v>
      </c>
      <c r="C889" s="85">
        <v>2008</v>
      </c>
      <c r="D889" s="86" t="s">
        <v>174</v>
      </c>
      <c r="E889" s="15">
        <v>2988</v>
      </c>
      <c r="F889" s="15">
        <v>3127</v>
      </c>
      <c r="G889" s="15">
        <v>6115</v>
      </c>
      <c r="H889" s="15">
        <v>664</v>
      </c>
      <c r="I889" s="15">
        <v>578</v>
      </c>
      <c r="J889" s="15">
        <v>1242</v>
      </c>
      <c r="K889" s="15">
        <f t="shared" si="55"/>
        <v>3652</v>
      </c>
      <c r="L889" s="15">
        <f t="shared" si="56"/>
        <v>3705</v>
      </c>
      <c r="M889" s="15">
        <f t="shared" si="57"/>
        <v>7357</v>
      </c>
      <c r="O889" s="13"/>
      <c r="P889" s="13"/>
    </row>
    <row r="890" spans="1:16" ht="13.15" customHeight="1" x14ac:dyDescent="0.2">
      <c r="A890" s="11" t="str">
        <f t="shared" si="54"/>
        <v>CHRISTMAS ISLAND2009</v>
      </c>
      <c r="B890" s="3" t="s">
        <v>11</v>
      </c>
      <c r="C890" s="12">
        <v>2009</v>
      </c>
      <c r="D890" s="12" t="s">
        <v>174</v>
      </c>
      <c r="E890" s="13">
        <v>4776</v>
      </c>
      <c r="F890" s="13">
        <v>4841</v>
      </c>
      <c r="G890" s="13">
        <v>9617</v>
      </c>
      <c r="H890" s="13">
        <v>0</v>
      </c>
      <c r="I890" s="13">
        <v>0</v>
      </c>
      <c r="J890" s="13">
        <v>0</v>
      </c>
      <c r="K890" s="15">
        <f t="shared" si="55"/>
        <v>4776</v>
      </c>
      <c r="L890" s="15">
        <f t="shared" si="56"/>
        <v>4841</v>
      </c>
      <c r="M890" s="15">
        <f t="shared" si="57"/>
        <v>9617</v>
      </c>
      <c r="O890" s="13"/>
      <c r="P890" s="13"/>
    </row>
    <row r="891" spans="1:16" ht="13.15" customHeight="1" x14ac:dyDescent="0.2">
      <c r="A891" s="11" t="str">
        <f t="shared" si="54"/>
        <v>CHRISTMAS ISLAND2010</v>
      </c>
      <c r="B891" s="3" t="s">
        <v>11</v>
      </c>
      <c r="C891" s="12">
        <v>2010</v>
      </c>
      <c r="D891" s="12" t="s">
        <v>174</v>
      </c>
      <c r="E891" s="13">
        <v>10606</v>
      </c>
      <c r="F891" s="13">
        <v>10986</v>
      </c>
      <c r="G891" s="13">
        <v>21592</v>
      </c>
      <c r="H891" s="13">
        <v>0</v>
      </c>
      <c r="I891" s="13">
        <v>0</v>
      </c>
      <c r="J891" s="13">
        <v>0</v>
      </c>
      <c r="K891" s="15">
        <f t="shared" si="55"/>
        <v>10606</v>
      </c>
      <c r="L891" s="15">
        <f t="shared" si="56"/>
        <v>10986</v>
      </c>
      <c r="M891" s="15">
        <f t="shared" si="57"/>
        <v>21592</v>
      </c>
      <c r="O891" s="13"/>
      <c r="P891" s="13"/>
    </row>
    <row r="892" spans="1:16" ht="13.15" customHeight="1" x14ac:dyDescent="0.2">
      <c r="A892" s="11" t="str">
        <f t="shared" si="54"/>
        <v>CHRISTMAS ISLAND2011</v>
      </c>
      <c r="B892" s="3" t="s">
        <v>11</v>
      </c>
      <c r="C892" s="12">
        <v>2011</v>
      </c>
      <c r="D892" s="86" t="s">
        <v>174</v>
      </c>
      <c r="E892" s="13">
        <v>15714</v>
      </c>
      <c r="F892" s="13">
        <v>16172</v>
      </c>
      <c r="G892" s="13">
        <v>31886</v>
      </c>
      <c r="H892" s="13">
        <v>0</v>
      </c>
      <c r="I892" s="13">
        <v>0</v>
      </c>
      <c r="J892" s="13">
        <v>0</v>
      </c>
      <c r="K892" s="15">
        <f t="shared" si="55"/>
        <v>15714</v>
      </c>
      <c r="L892" s="15">
        <f t="shared" si="56"/>
        <v>16172</v>
      </c>
      <c r="M892" s="15">
        <f t="shared" si="57"/>
        <v>31886</v>
      </c>
      <c r="O892" s="13"/>
      <c r="P892" s="13"/>
    </row>
    <row r="893" spans="1:16" ht="13.15" customHeight="1" x14ac:dyDescent="0.2">
      <c r="A893" s="11" t="str">
        <f t="shared" si="54"/>
        <v>CHRISTMAS ISLAND2012</v>
      </c>
      <c r="B893" s="3" t="s">
        <v>11</v>
      </c>
      <c r="C893" s="12">
        <v>2012</v>
      </c>
      <c r="D893" s="12" t="s">
        <v>174</v>
      </c>
      <c r="E893" s="13">
        <v>17666</v>
      </c>
      <c r="F893" s="13">
        <v>17393</v>
      </c>
      <c r="G893" s="13">
        <v>35059</v>
      </c>
      <c r="H893" s="13">
        <v>0</v>
      </c>
      <c r="I893" s="13">
        <v>0</v>
      </c>
      <c r="J893" s="13">
        <v>0</v>
      </c>
      <c r="K893" s="15">
        <f t="shared" si="55"/>
        <v>17666</v>
      </c>
      <c r="L893" s="15">
        <f t="shared" si="56"/>
        <v>17393</v>
      </c>
      <c r="M893" s="15">
        <f t="shared" si="57"/>
        <v>35059</v>
      </c>
      <c r="O893" s="13"/>
      <c r="P893" s="13"/>
    </row>
    <row r="894" spans="1:16" ht="13.15" customHeight="1" x14ac:dyDescent="0.2">
      <c r="A894" s="11" t="str">
        <f t="shared" si="54"/>
        <v>CHRISTMAS ISLAND2013</v>
      </c>
      <c r="B894" s="3" t="s">
        <v>11</v>
      </c>
      <c r="C894" s="12">
        <v>2013</v>
      </c>
      <c r="D894" s="12" t="s">
        <v>174</v>
      </c>
      <c r="E894" s="13">
        <v>18122</v>
      </c>
      <c r="F894" s="13">
        <v>17883</v>
      </c>
      <c r="G894" s="13">
        <v>36005</v>
      </c>
      <c r="H894" s="13">
        <v>0</v>
      </c>
      <c r="I894" s="13">
        <v>0</v>
      </c>
      <c r="J894" s="13">
        <v>0</v>
      </c>
      <c r="K894" s="15">
        <f t="shared" si="55"/>
        <v>18122</v>
      </c>
      <c r="L894" s="15">
        <f t="shared" si="56"/>
        <v>17883</v>
      </c>
      <c r="M894" s="15">
        <f t="shared" si="57"/>
        <v>36005</v>
      </c>
      <c r="O894" s="13"/>
      <c r="P894" s="13"/>
    </row>
    <row r="895" spans="1:16" ht="13.15" customHeight="1" x14ac:dyDescent="0.2">
      <c r="A895" s="11" t="str">
        <f t="shared" si="54"/>
        <v>CHRISTMAS ISLAND2014</v>
      </c>
      <c r="B895" s="90" t="s">
        <v>11</v>
      </c>
      <c r="C895" s="85">
        <v>2014</v>
      </c>
      <c r="D895" s="86" t="s">
        <v>174</v>
      </c>
      <c r="E895" s="15">
        <v>16888</v>
      </c>
      <c r="F895" s="15">
        <v>17136</v>
      </c>
      <c r="G895" s="15">
        <v>34024</v>
      </c>
      <c r="H895" s="15">
        <v>0</v>
      </c>
      <c r="I895" s="15">
        <v>0</v>
      </c>
      <c r="J895" s="15">
        <v>0</v>
      </c>
      <c r="K895" s="15">
        <f t="shared" si="55"/>
        <v>16888</v>
      </c>
      <c r="L895" s="15">
        <f t="shared" si="56"/>
        <v>17136</v>
      </c>
      <c r="M895" s="15">
        <f t="shared" si="57"/>
        <v>34024</v>
      </c>
      <c r="O895" s="13"/>
      <c r="P895" s="13"/>
    </row>
    <row r="896" spans="1:16" ht="13.15" customHeight="1" x14ac:dyDescent="0.2">
      <c r="A896" s="11" t="str">
        <f t="shared" si="54"/>
        <v>CHRISTMAS ISLAND2015</v>
      </c>
      <c r="B896" s="92" t="s">
        <v>11</v>
      </c>
      <c r="C896" s="85">
        <v>2015</v>
      </c>
      <c r="D896" s="86" t="s">
        <v>174</v>
      </c>
      <c r="E896" s="15">
        <v>10238</v>
      </c>
      <c r="F896" s="15">
        <v>10400</v>
      </c>
      <c r="G896" s="15">
        <v>20638</v>
      </c>
      <c r="H896" s="15">
        <v>0</v>
      </c>
      <c r="I896" s="15">
        <v>0</v>
      </c>
      <c r="J896" s="15">
        <v>0</v>
      </c>
      <c r="K896" s="15">
        <f t="shared" si="55"/>
        <v>10238</v>
      </c>
      <c r="L896" s="15">
        <f t="shared" si="56"/>
        <v>10400</v>
      </c>
      <c r="M896" s="15">
        <f t="shared" si="57"/>
        <v>20638</v>
      </c>
      <c r="O896" s="13"/>
      <c r="P896" s="13"/>
    </row>
    <row r="897" spans="1:16" ht="13.15" customHeight="1" x14ac:dyDescent="0.2">
      <c r="A897" s="11" t="str">
        <f t="shared" si="54"/>
        <v>CHRISTMAS ISLAND2016</v>
      </c>
      <c r="B897" s="90" t="s">
        <v>11</v>
      </c>
      <c r="C897" s="85">
        <v>2016</v>
      </c>
      <c r="D897" s="86" t="s">
        <v>174</v>
      </c>
      <c r="E897" s="15">
        <v>9950</v>
      </c>
      <c r="F897" s="15">
        <v>9836</v>
      </c>
      <c r="G897" s="15">
        <v>19786</v>
      </c>
      <c r="H897" s="15">
        <v>0</v>
      </c>
      <c r="I897" s="15">
        <v>0</v>
      </c>
      <c r="J897" s="15">
        <v>0</v>
      </c>
      <c r="K897" s="15">
        <f t="shared" si="55"/>
        <v>9950</v>
      </c>
      <c r="L897" s="15">
        <f t="shared" si="56"/>
        <v>9836</v>
      </c>
      <c r="M897" s="15">
        <f t="shared" si="57"/>
        <v>19786</v>
      </c>
      <c r="O897" s="13"/>
      <c r="P897" s="13"/>
    </row>
    <row r="898" spans="1:16" ht="13.15" customHeight="1" x14ac:dyDescent="0.2">
      <c r="A898" s="11" t="str">
        <f t="shared" si="54"/>
        <v>CHRISTMAS ISLAND2017</v>
      </c>
      <c r="B898" s="92" t="s">
        <v>11</v>
      </c>
      <c r="C898" s="85">
        <v>2017</v>
      </c>
      <c r="D898" s="86" t="s">
        <v>174</v>
      </c>
      <c r="E898" s="15">
        <v>9603</v>
      </c>
      <c r="F898" s="15">
        <v>9263</v>
      </c>
      <c r="G898" s="15">
        <v>18866</v>
      </c>
      <c r="H898" s="87">
        <v>0</v>
      </c>
      <c r="I898" s="87">
        <v>0</v>
      </c>
      <c r="J898" s="15">
        <v>0</v>
      </c>
      <c r="K898" s="15">
        <f t="shared" si="55"/>
        <v>9603</v>
      </c>
      <c r="L898" s="15">
        <f t="shared" si="56"/>
        <v>9263</v>
      </c>
      <c r="M898" s="15">
        <f t="shared" si="57"/>
        <v>18866</v>
      </c>
      <c r="O898" s="13"/>
      <c r="P898" s="13"/>
    </row>
    <row r="899" spans="1:16" ht="13.15" customHeight="1" x14ac:dyDescent="0.2">
      <c r="A899" s="11" t="str">
        <f t="shared" si="54"/>
        <v>CHRISTMAS ISLAND2018</v>
      </c>
      <c r="B899" s="3" t="s">
        <v>11</v>
      </c>
      <c r="C899" s="12">
        <v>2018</v>
      </c>
      <c r="D899" s="12" t="s">
        <v>174</v>
      </c>
      <c r="E899" s="13">
        <v>9612</v>
      </c>
      <c r="F899" s="13">
        <v>9644</v>
      </c>
      <c r="G899" s="13">
        <v>19256</v>
      </c>
      <c r="H899" s="13">
        <v>0</v>
      </c>
      <c r="I899" s="13">
        <v>0</v>
      </c>
      <c r="J899" s="13">
        <v>0</v>
      </c>
      <c r="K899" s="15">
        <f t="shared" si="55"/>
        <v>9612</v>
      </c>
      <c r="L899" s="15">
        <f t="shared" si="56"/>
        <v>9644</v>
      </c>
      <c r="M899" s="15">
        <f t="shared" si="57"/>
        <v>19256</v>
      </c>
      <c r="O899" s="13"/>
      <c r="P899" s="13"/>
    </row>
    <row r="900" spans="1:16" ht="13.15" customHeight="1" x14ac:dyDescent="0.2">
      <c r="A900" s="11" t="str">
        <f t="shared" si="54"/>
        <v>CHRISTMAS ISLAND2019</v>
      </c>
      <c r="B900" s="88" t="s">
        <v>11</v>
      </c>
      <c r="C900" s="16">
        <v>2019</v>
      </c>
      <c r="D900" s="86" t="s">
        <v>174</v>
      </c>
      <c r="E900" s="89">
        <v>9246</v>
      </c>
      <c r="F900" s="89">
        <v>9223</v>
      </c>
      <c r="G900" s="89">
        <v>18469</v>
      </c>
      <c r="H900" s="89">
        <v>0</v>
      </c>
      <c r="I900" s="89">
        <v>0</v>
      </c>
      <c r="J900" s="89">
        <v>0</v>
      </c>
      <c r="K900" s="15">
        <f t="shared" si="55"/>
        <v>9246</v>
      </c>
      <c r="L900" s="15">
        <f t="shared" si="56"/>
        <v>9223</v>
      </c>
      <c r="M900" s="15">
        <f t="shared" si="57"/>
        <v>18469</v>
      </c>
      <c r="O900" s="13"/>
      <c r="P900" s="13"/>
    </row>
    <row r="901" spans="1:16" ht="13.15" customHeight="1" x14ac:dyDescent="0.2">
      <c r="A901" s="11" t="str">
        <f t="shared" si="54"/>
        <v>CHRISTMAS ISLAND2020</v>
      </c>
      <c r="B901" s="3" t="s">
        <v>11</v>
      </c>
      <c r="C901" s="12">
        <v>2020</v>
      </c>
      <c r="D901" s="12" t="s">
        <v>174</v>
      </c>
      <c r="E901" s="13">
        <v>6709</v>
      </c>
      <c r="F901" s="13">
        <v>6696</v>
      </c>
      <c r="G901" s="13">
        <v>13405</v>
      </c>
      <c r="H901" s="13">
        <v>0</v>
      </c>
      <c r="I901" s="13">
        <v>0</v>
      </c>
      <c r="J901" s="13">
        <v>0</v>
      </c>
      <c r="K901" s="15">
        <f t="shared" si="55"/>
        <v>6709</v>
      </c>
      <c r="L901" s="15">
        <f t="shared" si="56"/>
        <v>6696</v>
      </c>
      <c r="M901" s="15">
        <f t="shared" si="57"/>
        <v>13405</v>
      </c>
      <c r="O901" s="13"/>
      <c r="P901" s="13"/>
    </row>
    <row r="902" spans="1:16" ht="13.15" customHeight="1" x14ac:dyDescent="0.2">
      <c r="A902" s="11" t="str">
        <f t="shared" si="54"/>
        <v>CHRISTMAS ISLAND2021</v>
      </c>
      <c r="B902" s="3" t="s">
        <v>11</v>
      </c>
      <c r="C902" s="12">
        <v>2021</v>
      </c>
      <c r="D902" s="12" t="s">
        <v>174</v>
      </c>
      <c r="E902" s="13">
        <v>11253</v>
      </c>
      <c r="F902" s="13">
        <v>11519</v>
      </c>
      <c r="G902" s="13">
        <v>22772</v>
      </c>
      <c r="H902" s="13">
        <v>0</v>
      </c>
      <c r="I902" s="13">
        <v>0</v>
      </c>
      <c r="J902" s="13">
        <v>0</v>
      </c>
      <c r="K902" s="15">
        <f t="shared" si="55"/>
        <v>11253</v>
      </c>
      <c r="L902" s="15">
        <f t="shared" si="56"/>
        <v>11519</v>
      </c>
      <c r="M902" s="15">
        <f t="shared" si="57"/>
        <v>22772</v>
      </c>
      <c r="O902" s="13"/>
      <c r="P902" s="13"/>
    </row>
    <row r="903" spans="1:16" ht="13.15" customHeight="1" x14ac:dyDescent="0.2">
      <c r="A903" s="11" t="str">
        <f t="shared" si="54"/>
        <v>CHRISTMAS ISLAND2022</v>
      </c>
      <c r="B903" s="3" t="s">
        <v>11</v>
      </c>
      <c r="C903" s="12">
        <v>2022</v>
      </c>
      <c r="D903" s="12" t="s">
        <v>174</v>
      </c>
      <c r="E903" s="13">
        <v>11247</v>
      </c>
      <c r="F903" s="13">
        <v>11435</v>
      </c>
      <c r="G903" s="13">
        <v>22682</v>
      </c>
      <c r="H903" s="13">
        <v>0</v>
      </c>
      <c r="I903" s="13">
        <v>0</v>
      </c>
      <c r="J903" s="13">
        <v>0</v>
      </c>
      <c r="K903" s="15">
        <f t="shared" si="55"/>
        <v>11247</v>
      </c>
      <c r="L903" s="15">
        <f t="shared" si="56"/>
        <v>11435</v>
      </c>
      <c r="M903" s="15">
        <f t="shared" si="57"/>
        <v>22682</v>
      </c>
      <c r="O903" s="13"/>
      <c r="P903" s="13"/>
    </row>
    <row r="904" spans="1:16" ht="13.15" customHeight="1" x14ac:dyDescent="0.2">
      <c r="A904" s="11" t="str">
        <f t="shared" si="54"/>
        <v>CHRISTMAS ISLAND2023</v>
      </c>
      <c r="B904" s="92" t="s">
        <v>11</v>
      </c>
      <c r="C904" s="85">
        <v>2023</v>
      </c>
      <c r="D904" s="86" t="s">
        <v>174</v>
      </c>
      <c r="E904" s="15">
        <v>11744</v>
      </c>
      <c r="F904" s="15">
        <v>11613</v>
      </c>
      <c r="G904" s="15">
        <v>23357</v>
      </c>
      <c r="H904" s="87">
        <v>0</v>
      </c>
      <c r="I904" s="87">
        <v>0</v>
      </c>
      <c r="J904" s="15">
        <v>0</v>
      </c>
      <c r="K904" s="15">
        <f t="shared" si="55"/>
        <v>11744</v>
      </c>
      <c r="L904" s="15">
        <f t="shared" si="56"/>
        <v>11613</v>
      </c>
      <c r="M904" s="15">
        <f t="shared" si="57"/>
        <v>23357</v>
      </c>
      <c r="O904" s="13"/>
      <c r="P904" s="13"/>
    </row>
    <row r="905" spans="1:16" ht="13.15" customHeight="1" x14ac:dyDescent="0.2">
      <c r="A905" s="11" t="str">
        <f t="shared" si="54"/>
        <v>CHRISTMAS ISLAND2024</v>
      </c>
      <c r="B905" s="92" t="s">
        <v>11</v>
      </c>
      <c r="C905" s="85">
        <v>2024</v>
      </c>
      <c r="D905" s="86" t="s">
        <v>174</v>
      </c>
      <c r="E905" s="15">
        <v>11108</v>
      </c>
      <c r="F905" s="15">
        <v>10970</v>
      </c>
      <c r="G905" s="15">
        <v>22078</v>
      </c>
      <c r="H905" s="87">
        <v>0</v>
      </c>
      <c r="I905" s="87">
        <v>0</v>
      </c>
      <c r="J905" s="15">
        <v>0</v>
      </c>
      <c r="K905" s="15">
        <f t="shared" si="55"/>
        <v>11108</v>
      </c>
      <c r="L905" s="15">
        <f t="shared" si="56"/>
        <v>10970</v>
      </c>
      <c r="M905" s="15">
        <f t="shared" si="57"/>
        <v>22078</v>
      </c>
      <c r="O905" s="13"/>
      <c r="P905" s="13"/>
    </row>
    <row r="906" spans="1:16" ht="13.15" customHeight="1" x14ac:dyDescent="0.2">
      <c r="A906" s="11" t="str">
        <f t="shared" si="54"/>
        <v>CHRISTMAS ISLAND2025</v>
      </c>
      <c r="B906" s="90" t="s">
        <v>11</v>
      </c>
      <c r="C906" s="85">
        <v>2025</v>
      </c>
      <c r="D906" s="86" t="s">
        <v>174</v>
      </c>
      <c r="E906" s="15">
        <v>9669</v>
      </c>
      <c r="F906" s="15">
        <v>9545</v>
      </c>
      <c r="G906" s="15">
        <v>19214</v>
      </c>
      <c r="H906" s="15">
        <v>0</v>
      </c>
      <c r="I906" s="15">
        <v>0</v>
      </c>
      <c r="J906" s="15">
        <v>0</v>
      </c>
      <c r="K906" s="15">
        <f t="shared" si="55"/>
        <v>9669</v>
      </c>
      <c r="L906" s="15">
        <f t="shared" si="56"/>
        <v>9545</v>
      </c>
      <c r="M906" s="15">
        <f t="shared" si="57"/>
        <v>19214</v>
      </c>
      <c r="O906" s="13"/>
      <c r="P906" s="13"/>
    </row>
    <row r="907" spans="1:16" ht="13.15" customHeight="1" x14ac:dyDescent="0.2">
      <c r="A907" s="11" t="str">
        <f t="shared" si="54"/>
        <v>CLONCURRY1985</v>
      </c>
      <c r="B907" s="90" t="s">
        <v>123</v>
      </c>
      <c r="C907" s="85">
        <v>1985</v>
      </c>
      <c r="D907" s="86" t="s">
        <v>174</v>
      </c>
      <c r="E907" s="15">
        <v>3013</v>
      </c>
      <c r="F907" s="15">
        <v>3131</v>
      </c>
      <c r="G907" s="15">
        <v>6144</v>
      </c>
      <c r="H907" s="15">
        <v>0</v>
      </c>
      <c r="I907" s="15">
        <v>0</v>
      </c>
      <c r="J907" s="15">
        <v>0</v>
      </c>
      <c r="K907" s="15">
        <f t="shared" si="55"/>
        <v>3013</v>
      </c>
      <c r="L907" s="15">
        <f t="shared" si="56"/>
        <v>3131</v>
      </c>
      <c r="M907" s="15">
        <f t="shared" si="57"/>
        <v>6144</v>
      </c>
      <c r="O907" s="13"/>
      <c r="P907" s="13"/>
    </row>
    <row r="908" spans="1:16" ht="13.15" customHeight="1" x14ac:dyDescent="0.2">
      <c r="A908" s="11" t="str">
        <f t="shared" si="54"/>
        <v>CLONCURRY1986</v>
      </c>
      <c r="B908" s="3" t="s">
        <v>123</v>
      </c>
      <c r="C908" s="12">
        <v>1986</v>
      </c>
      <c r="D908" s="12" t="s">
        <v>174</v>
      </c>
      <c r="E908" s="13">
        <v>2647</v>
      </c>
      <c r="F908" s="13">
        <v>2641</v>
      </c>
      <c r="G908" s="13">
        <v>5288</v>
      </c>
      <c r="H908" s="13">
        <v>0</v>
      </c>
      <c r="I908" s="13">
        <v>0</v>
      </c>
      <c r="J908" s="13">
        <v>0</v>
      </c>
      <c r="K908" s="15">
        <f t="shared" si="55"/>
        <v>2647</v>
      </c>
      <c r="L908" s="15">
        <f t="shared" si="56"/>
        <v>2641</v>
      </c>
      <c r="M908" s="15">
        <f t="shared" si="57"/>
        <v>5288</v>
      </c>
      <c r="O908" s="13"/>
      <c r="P908" s="13"/>
    </row>
    <row r="909" spans="1:16" ht="13.15" customHeight="1" x14ac:dyDescent="0.2">
      <c r="A909" s="11" t="str">
        <f t="shared" si="54"/>
        <v>CLONCURRY1987</v>
      </c>
      <c r="B909" s="3" t="s">
        <v>123</v>
      </c>
      <c r="C909" s="12">
        <v>1987</v>
      </c>
      <c r="D909" s="12" t="s">
        <v>174</v>
      </c>
      <c r="E909" s="13">
        <v>722</v>
      </c>
      <c r="F909" s="13">
        <v>738</v>
      </c>
      <c r="G909" s="13">
        <v>1460</v>
      </c>
      <c r="H909" s="13">
        <v>0</v>
      </c>
      <c r="I909" s="13">
        <v>0</v>
      </c>
      <c r="J909" s="13">
        <v>0</v>
      </c>
      <c r="K909" s="15">
        <f t="shared" si="55"/>
        <v>722</v>
      </c>
      <c r="L909" s="15">
        <f t="shared" si="56"/>
        <v>738</v>
      </c>
      <c r="M909" s="15">
        <f t="shared" si="57"/>
        <v>1460</v>
      </c>
      <c r="O909" s="13"/>
      <c r="P909" s="13"/>
    </row>
    <row r="910" spans="1:16" ht="13.15" customHeight="1" x14ac:dyDescent="0.2">
      <c r="A910" s="11" t="str">
        <f t="shared" si="54"/>
        <v>CLONCURRY1991</v>
      </c>
      <c r="B910" s="92" t="s">
        <v>123</v>
      </c>
      <c r="C910" s="85">
        <v>1991</v>
      </c>
      <c r="D910" s="86" t="s">
        <v>174</v>
      </c>
      <c r="E910" s="15">
        <v>230</v>
      </c>
      <c r="F910" s="15">
        <v>248</v>
      </c>
      <c r="G910" s="15">
        <v>478</v>
      </c>
      <c r="H910" s="87">
        <v>0</v>
      </c>
      <c r="I910" s="87">
        <v>0</v>
      </c>
      <c r="J910" s="15">
        <v>0</v>
      </c>
      <c r="K910" s="15">
        <f t="shared" si="55"/>
        <v>230</v>
      </c>
      <c r="L910" s="15">
        <f t="shared" si="56"/>
        <v>248</v>
      </c>
      <c r="M910" s="15">
        <f t="shared" si="57"/>
        <v>478</v>
      </c>
      <c r="O910" s="13"/>
      <c r="P910" s="13"/>
    </row>
    <row r="911" spans="1:16" ht="13.15" customHeight="1" x14ac:dyDescent="0.2">
      <c r="A911" s="11" t="str">
        <f t="shared" si="54"/>
        <v>CLONCURRY1992</v>
      </c>
      <c r="B911" s="3" t="s">
        <v>123</v>
      </c>
      <c r="C911" s="12">
        <v>1992</v>
      </c>
      <c r="D911" s="12" t="s">
        <v>174</v>
      </c>
      <c r="E911" s="13">
        <v>212</v>
      </c>
      <c r="F911" s="13">
        <v>215</v>
      </c>
      <c r="G911" s="13">
        <v>427</v>
      </c>
      <c r="H911" s="13">
        <v>0</v>
      </c>
      <c r="I911" s="13">
        <v>0</v>
      </c>
      <c r="J911" s="13">
        <v>0</v>
      </c>
      <c r="K911" s="15">
        <f t="shared" si="55"/>
        <v>212</v>
      </c>
      <c r="L911" s="15">
        <f t="shared" si="56"/>
        <v>215</v>
      </c>
      <c r="M911" s="15">
        <f t="shared" si="57"/>
        <v>427</v>
      </c>
      <c r="O911" s="13"/>
      <c r="P911" s="13"/>
    </row>
    <row r="912" spans="1:16" ht="13.15" customHeight="1" x14ac:dyDescent="0.2">
      <c r="A912" s="11" t="str">
        <f t="shared" si="54"/>
        <v>CLONCURRY1993</v>
      </c>
      <c r="B912" s="90" t="s">
        <v>123</v>
      </c>
      <c r="C912" s="85">
        <v>1993</v>
      </c>
      <c r="D912" s="86" t="s">
        <v>174</v>
      </c>
      <c r="E912" s="15">
        <v>233</v>
      </c>
      <c r="F912" s="15">
        <v>225</v>
      </c>
      <c r="G912" s="15">
        <v>458</v>
      </c>
      <c r="H912" s="15">
        <v>0</v>
      </c>
      <c r="I912" s="15">
        <v>0</v>
      </c>
      <c r="J912" s="15">
        <v>0</v>
      </c>
      <c r="K912" s="15">
        <f t="shared" si="55"/>
        <v>233</v>
      </c>
      <c r="L912" s="15">
        <f t="shared" si="56"/>
        <v>225</v>
      </c>
      <c r="M912" s="15">
        <f t="shared" si="57"/>
        <v>458</v>
      </c>
      <c r="O912" s="13"/>
      <c r="P912" s="13"/>
    </row>
    <row r="913" spans="1:16" ht="13.15" customHeight="1" x14ac:dyDescent="0.2">
      <c r="A913" s="11" t="str">
        <f t="shared" si="54"/>
        <v>CLONCURRY1994</v>
      </c>
      <c r="B913" s="3" t="s">
        <v>123</v>
      </c>
      <c r="C913" s="12">
        <v>1994</v>
      </c>
      <c r="D913" s="12" t="s">
        <v>174</v>
      </c>
      <c r="E913" s="13">
        <v>318</v>
      </c>
      <c r="F913" s="13">
        <v>278</v>
      </c>
      <c r="G913" s="13">
        <v>596</v>
      </c>
      <c r="H913" s="13">
        <v>0</v>
      </c>
      <c r="I913" s="13">
        <v>0</v>
      </c>
      <c r="J913" s="13">
        <v>0</v>
      </c>
      <c r="K913" s="15">
        <f t="shared" si="55"/>
        <v>318</v>
      </c>
      <c r="L913" s="15">
        <f t="shared" si="56"/>
        <v>278</v>
      </c>
      <c r="M913" s="15">
        <f t="shared" si="57"/>
        <v>596</v>
      </c>
      <c r="O913" s="13"/>
      <c r="P913" s="13"/>
    </row>
    <row r="914" spans="1:16" ht="13.15" customHeight="1" x14ac:dyDescent="0.2">
      <c r="A914" s="11" t="str">
        <f t="shared" si="54"/>
        <v>CLONCURRY1995</v>
      </c>
      <c r="B914" s="3" t="s">
        <v>123</v>
      </c>
      <c r="C914" s="12">
        <v>1995</v>
      </c>
      <c r="D914" s="12" t="s">
        <v>174</v>
      </c>
      <c r="E914" s="13">
        <v>392</v>
      </c>
      <c r="F914" s="13">
        <v>345</v>
      </c>
      <c r="G914" s="13">
        <v>737</v>
      </c>
      <c r="H914" s="13">
        <v>0</v>
      </c>
      <c r="I914" s="13">
        <v>0</v>
      </c>
      <c r="J914" s="13">
        <v>0</v>
      </c>
      <c r="K914" s="15">
        <f t="shared" si="55"/>
        <v>392</v>
      </c>
      <c r="L914" s="15">
        <f t="shared" si="56"/>
        <v>345</v>
      </c>
      <c r="M914" s="15">
        <f t="shared" si="57"/>
        <v>737</v>
      </c>
      <c r="O914" s="13"/>
      <c r="P914" s="13"/>
    </row>
    <row r="915" spans="1:16" ht="13.15" customHeight="1" x14ac:dyDescent="0.2">
      <c r="A915" s="11" t="str">
        <f t="shared" si="54"/>
        <v>CLONCURRY1996</v>
      </c>
      <c r="B915" s="90" t="s">
        <v>123</v>
      </c>
      <c r="C915" s="85">
        <v>1996</v>
      </c>
      <c r="D915" s="86" t="s">
        <v>174</v>
      </c>
      <c r="E915" s="15">
        <v>814</v>
      </c>
      <c r="F915" s="15">
        <v>816</v>
      </c>
      <c r="G915" s="15">
        <v>1630</v>
      </c>
      <c r="H915" s="15">
        <v>0</v>
      </c>
      <c r="I915" s="15">
        <v>0</v>
      </c>
      <c r="J915" s="15">
        <v>0</v>
      </c>
      <c r="K915" s="15">
        <f t="shared" si="55"/>
        <v>814</v>
      </c>
      <c r="L915" s="15">
        <f t="shared" si="56"/>
        <v>816</v>
      </c>
      <c r="M915" s="15">
        <f t="shared" si="57"/>
        <v>1630</v>
      </c>
      <c r="O915" s="13"/>
      <c r="P915" s="13"/>
    </row>
    <row r="916" spans="1:16" ht="13.15" customHeight="1" x14ac:dyDescent="0.2">
      <c r="A916" s="11" t="str">
        <f t="shared" si="54"/>
        <v>CLONCURRY1997</v>
      </c>
      <c r="B916" s="92" t="s">
        <v>123</v>
      </c>
      <c r="C916" s="85">
        <v>1997</v>
      </c>
      <c r="D916" s="86" t="s">
        <v>174</v>
      </c>
      <c r="E916" s="15">
        <v>1856</v>
      </c>
      <c r="F916" s="15">
        <v>1638</v>
      </c>
      <c r="G916" s="15">
        <v>3494</v>
      </c>
      <c r="H916" s="87">
        <v>0</v>
      </c>
      <c r="I916" s="87">
        <v>0</v>
      </c>
      <c r="J916" s="15">
        <v>0</v>
      </c>
      <c r="K916" s="15">
        <f t="shared" si="55"/>
        <v>1856</v>
      </c>
      <c r="L916" s="15">
        <f t="shared" si="56"/>
        <v>1638</v>
      </c>
      <c r="M916" s="15">
        <f t="shared" si="57"/>
        <v>3494</v>
      </c>
      <c r="O916" s="13"/>
      <c r="P916" s="13"/>
    </row>
    <row r="917" spans="1:16" ht="13.15" customHeight="1" x14ac:dyDescent="0.2">
      <c r="A917" s="11" t="str">
        <f t="shared" si="54"/>
        <v>CLONCURRY1998</v>
      </c>
      <c r="B917" s="3" t="s">
        <v>123</v>
      </c>
      <c r="C917" s="12">
        <v>1998</v>
      </c>
      <c r="D917" s="12" t="s">
        <v>174</v>
      </c>
      <c r="E917" s="13">
        <v>2982</v>
      </c>
      <c r="F917" s="13">
        <v>2777</v>
      </c>
      <c r="G917" s="13">
        <v>5759</v>
      </c>
      <c r="H917" s="13">
        <v>0</v>
      </c>
      <c r="I917" s="13">
        <v>0</v>
      </c>
      <c r="J917" s="13">
        <v>0</v>
      </c>
      <c r="K917" s="15">
        <f t="shared" si="55"/>
        <v>2982</v>
      </c>
      <c r="L917" s="15">
        <f t="shared" si="56"/>
        <v>2777</v>
      </c>
      <c r="M917" s="15">
        <f t="shared" si="57"/>
        <v>5759</v>
      </c>
      <c r="O917" s="13"/>
      <c r="P917" s="13"/>
    </row>
    <row r="918" spans="1:16" ht="13.15" customHeight="1" x14ac:dyDescent="0.2">
      <c r="A918" s="11" t="str">
        <f t="shared" si="54"/>
        <v>CLONCURRY1999</v>
      </c>
      <c r="B918" s="92" t="s">
        <v>123</v>
      </c>
      <c r="C918" s="85">
        <v>1999</v>
      </c>
      <c r="D918" s="86" t="s">
        <v>174</v>
      </c>
      <c r="E918" s="15">
        <v>5131</v>
      </c>
      <c r="F918" s="15">
        <v>4718</v>
      </c>
      <c r="G918" s="15">
        <v>9849</v>
      </c>
      <c r="H918" s="87">
        <v>0</v>
      </c>
      <c r="I918" s="87">
        <v>0</v>
      </c>
      <c r="J918" s="15">
        <v>0</v>
      </c>
      <c r="K918" s="15">
        <f t="shared" si="55"/>
        <v>5131</v>
      </c>
      <c r="L918" s="15">
        <f t="shared" si="56"/>
        <v>4718</v>
      </c>
      <c r="M918" s="15">
        <f t="shared" si="57"/>
        <v>9849</v>
      </c>
      <c r="O918" s="13"/>
      <c r="P918" s="13"/>
    </row>
    <row r="919" spans="1:16" ht="13.15" customHeight="1" x14ac:dyDescent="0.2">
      <c r="A919" s="11" t="str">
        <f t="shared" si="54"/>
        <v>CLONCURRY2000</v>
      </c>
      <c r="B919" s="3" t="s">
        <v>123</v>
      </c>
      <c r="C919" s="12">
        <v>2000</v>
      </c>
      <c r="D919" s="12" t="s">
        <v>174</v>
      </c>
      <c r="E919" s="13">
        <v>5750</v>
      </c>
      <c r="F919" s="13">
        <v>5302</v>
      </c>
      <c r="G919" s="13">
        <v>11052</v>
      </c>
      <c r="H919" s="13">
        <v>0</v>
      </c>
      <c r="I919" s="13">
        <v>0</v>
      </c>
      <c r="J919" s="13">
        <v>0</v>
      </c>
      <c r="K919" s="15">
        <f t="shared" si="55"/>
        <v>5750</v>
      </c>
      <c r="L919" s="15">
        <f t="shared" si="56"/>
        <v>5302</v>
      </c>
      <c r="M919" s="15">
        <f t="shared" si="57"/>
        <v>11052</v>
      </c>
      <c r="O919" s="13"/>
      <c r="P919" s="13"/>
    </row>
    <row r="920" spans="1:16" ht="13.15" customHeight="1" x14ac:dyDescent="0.2">
      <c r="A920" s="11" t="str">
        <f t="shared" si="54"/>
        <v>CLONCURRY2001</v>
      </c>
      <c r="B920" s="92" t="s">
        <v>123</v>
      </c>
      <c r="C920" s="85">
        <v>2001</v>
      </c>
      <c r="D920" s="86" t="s">
        <v>174</v>
      </c>
      <c r="E920" s="15">
        <v>4278</v>
      </c>
      <c r="F920" s="15">
        <v>4407</v>
      </c>
      <c r="G920" s="15">
        <v>8685</v>
      </c>
      <c r="H920" s="87">
        <v>0</v>
      </c>
      <c r="I920" s="87">
        <v>0</v>
      </c>
      <c r="J920" s="15">
        <v>0</v>
      </c>
      <c r="K920" s="15">
        <f t="shared" si="55"/>
        <v>4278</v>
      </c>
      <c r="L920" s="15">
        <f t="shared" si="56"/>
        <v>4407</v>
      </c>
      <c r="M920" s="15">
        <f t="shared" si="57"/>
        <v>8685</v>
      </c>
      <c r="O920" s="13"/>
      <c r="P920" s="13"/>
    </row>
    <row r="921" spans="1:16" ht="13.15" customHeight="1" x14ac:dyDescent="0.2">
      <c r="A921" s="11" t="str">
        <f t="shared" si="54"/>
        <v>CLONCURRY2002</v>
      </c>
      <c r="B921" s="90" t="s">
        <v>123</v>
      </c>
      <c r="C921" s="85">
        <v>2002</v>
      </c>
      <c r="D921" s="86" t="s">
        <v>174</v>
      </c>
      <c r="E921" s="15">
        <v>4194</v>
      </c>
      <c r="F921" s="15">
        <v>4192</v>
      </c>
      <c r="G921" s="15">
        <v>8386</v>
      </c>
      <c r="H921" s="15">
        <v>0</v>
      </c>
      <c r="I921" s="15">
        <v>0</v>
      </c>
      <c r="J921" s="15">
        <v>0</v>
      </c>
      <c r="K921" s="15">
        <f t="shared" si="55"/>
        <v>4194</v>
      </c>
      <c r="L921" s="15">
        <f t="shared" si="56"/>
        <v>4192</v>
      </c>
      <c r="M921" s="15">
        <f t="shared" si="57"/>
        <v>8386</v>
      </c>
      <c r="O921" s="13"/>
      <c r="P921" s="13"/>
    </row>
    <row r="922" spans="1:16" ht="13.15" customHeight="1" x14ac:dyDescent="0.2">
      <c r="A922" s="11" t="str">
        <f t="shared" si="54"/>
        <v>CLONCURRY2003</v>
      </c>
      <c r="B922" s="3" t="s">
        <v>123</v>
      </c>
      <c r="C922" s="12">
        <v>2003</v>
      </c>
      <c r="D922" s="12" t="s">
        <v>174</v>
      </c>
      <c r="E922" s="13">
        <v>3501</v>
      </c>
      <c r="F922" s="13">
        <v>3385</v>
      </c>
      <c r="G922" s="13">
        <v>6886</v>
      </c>
      <c r="H922" s="13">
        <v>0</v>
      </c>
      <c r="I922" s="13">
        <v>0</v>
      </c>
      <c r="J922" s="13">
        <v>0</v>
      </c>
      <c r="K922" s="15">
        <f t="shared" si="55"/>
        <v>3501</v>
      </c>
      <c r="L922" s="15">
        <f t="shared" si="56"/>
        <v>3385</v>
      </c>
      <c r="M922" s="15">
        <f t="shared" si="57"/>
        <v>6886</v>
      </c>
      <c r="O922" s="13"/>
      <c r="P922" s="13"/>
    </row>
    <row r="923" spans="1:16" ht="13.15" customHeight="1" x14ac:dyDescent="0.2">
      <c r="A923" s="11" t="str">
        <f t="shared" si="54"/>
        <v>CLONCURRY2004</v>
      </c>
      <c r="B923" s="3" t="s">
        <v>123</v>
      </c>
      <c r="C923" s="12">
        <v>2004</v>
      </c>
      <c r="D923" s="12" t="s">
        <v>174</v>
      </c>
      <c r="E923" s="13">
        <v>2338</v>
      </c>
      <c r="F923" s="13">
        <v>2564</v>
      </c>
      <c r="G923" s="13">
        <v>4902</v>
      </c>
      <c r="H923" s="13">
        <v>0</v>
      </c>
      <c r="I923" s="13">
        <v>0</v>
      </c>
      <c r="J923" s="13">
        <v>0</v>
      </c>
      <c r="K923" s="15">
        <f t="shared" si="55"/>
        <v>2338</v>
      </c>
      <c r="L923" s="15">
        <f t="shared" si="56"/>
        <v>2564</v>
      </c>
      <c r="M923" s="15">
        <f t="shared" si="57"/>
        <v>4902</v>
      </c>
      <c r="O923" s="13"/>
      <c r="P923" s="13"/>
    </row>
    <row r="924" spans="1:16" ht="13.15" customHeight="1" x14ac:dyDescent="0.2">
      <c r="A924" s="11" t="str">
        <f t="shared" si="54"/>
        <v>CLONCURRY2005</v>
      </c>
      <c r="B924" s="3" t="s">
        <v>123</v>
      </c>
      <c r="C924" s="12">
        <v>2005</v>
      </c>
      <c r="D924" s="12" t="s">
        <v>174</v>
      </c>
      <c r="E924" s="13">
        <v>2075</v>
      </c>
      <c r="F924" s="13">
        <v>1676</v>
      </c>
      <c r="G924" s="13">
        <v>3751</v>
      </c>
      <c r="H924" s="13">
        <v>0</v>
      </c>
      <c r="I924" s="13">
        <v>0</v>
      </c>
      <c r="J924" s="13">
        <v>0</v>
      </c>
      <c r="K924" s="15">
        <f t="shared" si="55"/>
        <v>2075</v>
      </c>
      <c r="L924" s="15">
        <f t="shared" si="56"/>
        <v>1676</v>
      </c>
      <c r="M924" s="15">
        <f t="shared" si="57"/>
        <v>3751</v>
      </c>
      <c r="O924" s="13"/>
      <c r="P924" s="13"/>
    </row>
    <row r="925" spans="1:16" ht="13.15" customHeight="1" x14ac:dyDescent="0.2">
      <c r="A925" s="11" t="str">
        <f t="shared" si="54"/>
        <v>CLONCURRY2006</v>
      </c>
      <c r="B925" s="3" t="s">
        <v>123</v>
      </c>
      <c r="C925" s="12">
        <v>2006</v>
      </c>
      <c r="D925" s="12" t="s">
        <v>174</v>
      </c>
      <c r="E925" s="13">
        <v>2110</v>
      </c>
      <c r="F925" s="13">
        <v>1925</v>
      </c>
      <c r="G925" s="13">
        <v>4035</v>
      </c>
      <c r="H925" s="13">
        <v>0</v>
      </c>
      <c r="I925" s="13">
        <v>0</v>
      </c>
      <c r="J925" s="13">
        <v>0</v>
      </c>
      <c r="K925" s="15">
        <f t="shared" si="55"/>
        <v>2110</v>
      </c>
      <c r="L925" s="15">
        <f t="shared" si="56"/>
        <v>1925</v>
      </c>
      <c r="M925" s="15">
        <f t="shared" si="57"/>
        <v>4035</v>
      </c>
      <c r="O925" s="13"/>
      <c r="P925" s="13"/>
    </row>
    <row r="926" spans="1:16" ht="13.15" customHeight="1" x14ac:dyDescent="0.2">
      <c r="A926" s="11" t="str">
        <f t="shared" si="54"/>
        <v>CLONCURRY2007</v>
      </c>
      <c r="B926" s="3" t="s">
        <v>123</v>
      </c>
      <c r="C926" s="12">
        <v>2007</v>
      </c>
      <c r="D926" s="12" t="s">
        <v>174</v>
      </c>
      <c r="E926" s="13">
        <v>2287</v>
      </c>
      <c r="F926" s="13">
        <v>2390</v>
      </c>
      <c r="G926" s="13">
        <v>4677</v>
      </c>
      <c r="H926" s="13">
        <v>0</v>
      </c>
      <c r="I926" s="13">
        <v>0</v>
      </c>
      <c r="J926" s="13">
        <v>0</v>
      </c>
      <c r="K926" s="15">
        <f t="shared" si="55"/>
        <v>2287</v>
      </c>
      <c r="L926" s="15">
        <f t="shared" si="56"/>
        <v>2390</v>
      </c>
      <c r="M926" s="15">
        <f t="shared" si="57"/>
        <v>4677</v>
      </c>
      <c r="O926" s="13"/>
      <c r="P926" s="13"/>
    </row>
    <row r="927" spans="1:16" ht="13.15" customHeight="1" x14ac:dyDescent="0.2">
      <c r="A927" s="11" t="str">
        <f t="shared" si="54"/>
        <v>CLONCURRY2008</v>
      </c>
      <c r="B927" s="3" t="s">
        <v>123</v>
      </c>
      <c r="C927" s="12">
        <v>2008</v>
      </c>
      <c r="D927" s="12" t="s">
        <v>174</v>
      </c>
      <c r="E927" s="13">
        <v>1940</v>
      </c>
      <c r="F927" s="13">
        <v>2691</v>
      </c>
      <c r="G927" s="13">
        <v>4631</v>
      </c>
      <c r="H927" s="13">
        <v>0</v>
      </c>
      <c r="I927" s="13">
        <v>0</v>
      </c>
      <c r="J927" s="13">
        <v>0</v>
      </c>
      <c r="K927" s="15">
        <f t="shared" si="55"/>
        <v>1940</v>
      </c>
      <c r="L927" s="15">
        <f t="shared" si="56"/>
        <v>2691</v>
      </c>
      <c r="M927" s="15">
        <f t="shared" si="57"/>
        <v>4631</v>
      </c>
      <c r="O927" s="13"/>
      <c r="P927" s="13"/>
    </row>
    <row r="928" spans="1:16" ht="13.15" customHeight="1" x14ac:dyDescent="0.2">
      <c r="A928" s="11" t="str">
        <f t="shared" si="54"/>
        <v>CLONCURRY2009</v>
      </c>
      <c r="B928" s="90" t="s">
        <v>123</v>
      </c>
      <c r="C928" s="85">
        <v>2009</v>
      </c>
      <c r="D928" s="86" t="s">
        <v>174</v>
      </c>
      <c r="E928" s="15">
        <v>3350</v>
      </c>
      <c r="F928" s="15">
        <v>3596</v>
      </c>
      <c r="G928" s="15">
        <v>6946</v>
      </c>
      <c r="H928" s="15">
        <v>0</v>
      </c>
      <c r="I928" s="15">
        <v>0</v>
      </c>
      <c r="J928" s="15">
        <v>0</v>
      </c>
      <c r="K928" s="15">
        <f t="shared" si="55"/>
        <v>3350</v>
      </c>
      <c r="L928" s="15">
        <f t="shared" si="56"/>
        <v>3596</v>
      </c>
      <c r="M928" s="15">
        <f t="shared" si="57"/>
        <v>6946</v>
      </c>
      <c r="O928" s="13"/>
      <c r="P928" s="13"/>
    </row>
    <row r="929" spans="1:16" ht="13.15" customHeight="1" x14ac:dyDescent="0.2">
      <c r="A929" s="11" t="str">
        <f t="shared" si="54"/>
        <v>CLONCURRY2010</v>
      </c>
      <c r="B929" s="3" t="s">
        <v>123</v>
      </c>
      <c r="C929" s="12">
        <v>2010</v>
      </c>
      <c r="D929" s="12" t="s">
        <v>174</v>
      </c>
      <c r="E929" s="13">
        <v>8276</v>
      </c>
      <c r="F929" s="13">
        <v>8438</v>
      </c>
      <c r="G929" s="13">
        <v>16714</v>
      </c>
      <c r="H929" s="13">
        <v>0</v>
      </c>
      <c r="I929" s="13">
        <v>0</v>
      </c>
      <c r="J929" s="13">
        <v>0</v>
      </c>
      <c r="K929" s="15">
        <f t="shared" si="55"/>
        <v>8276</v>
      </c>
      <c r="L929" s="15">
        <f t="shared" si="56"/>
        <v>8438</v>
      </c>
      <c r="M929" s="15">
        <f t="shared" si="57"/>
        <v>16714</v>
      </c>
      <c r="O929" s="13"/>
      <c r="P929" s="13"/>
    </row>
    <row r="930" spans="1:16" ht="13.15" customHeight="1" x14ac:dyDescent="0.2">
      <c r="A930" s="11" t="str">
        <f t="shared" si="54"/>
        <v>CLONCURRY2011</v>
      </c>
      <c r="B930" s="3" t="s">
        <v>123</v>
      </c>
      <c r="C930" s="12">
        <v>2011</v>
      </c>
      <c r="D930" s="12" t="s">
        <v>174</v>
      </c>
      <c r="E930" s="13">
        <v>6251</v>
      </c>
      <c r="F930" s="13">
        <v>6618</v>
      </c>
      <c r="G930" s="13">
        <v>12869</v>
      </c>
      <c r="H930" s="13">
        <v>0</v>
      </c>
      <c r="I930" s="13">
        <v>0</v>
      </c>
      <c r="J930" s="13">
        <v>0</v>
      </c>
      <c r="K930" s="15">
        <f t="shared" si="55"/>
        <v>6251</v>
      </c>
      <c r="L930" s="15">
        <f t="shared" si="56"/>
        <v>6618</v>
      </c>
      <c r="M930" s="15">
        <f t="shared" si="57"/>
        <v>12869</v>
      </c>
      <c r="O930" s="13"/>
      <c r="P930" s="13"/>
    </row>
    <row r="931" spans="1:16" ht="13.15" customHeight="1" x14ac:dyDescent="0.2">
      <c r="A931" s="11" t="str">
        <f t="shared" si="54"/>
        <v>CLONCURRY2012</v>
      </c>
      <c r="B931" s="92" t="s">
        <v>123</v>
      </c>
      <c r="C931" s="85">
        <v>2012</v>
      </c>
      <c r="D931" s="86" t="s">
        <v>174</v>
      </c>
      <c r="E931" s="15">
        <v>3914</v>
      </c>
      <c r="F931" s="15">
        <v>4159</v>
      </c>
      <c r="G931" s="15">
        <v>8073</v>
      </c>
      <c r="H931" s="87">
        <v>0</v>
      </c>
      <c r="I931" s="87">
        <v>0</v>
      </c>
      <c r="J931" s="15">
        <v>0</v>
      </c>
      <c r="K931" s="15">
        <f t="shared" si="55"/>
        <v>3914</v>
      </c>
      <c r="L931" s="15">
        <f t="shared" si="56"/>
        <v>4159</v>
      </c>
      <c r="M931" s="15">
        <f t="shared" si="57"/>
        <v>8073</v>
      </c>
      <c r="O931" s="13"/>
      <c r="P931" s="13"/>
    </row>
    <row r="932" spans="1:16" ht="13.15" customHeight="1" x14ac:dyDescent="0.2">
      <c r="A932" s="11" t="str">
        <f t="shared" si="54"/>
        <v>CLONCURRY2013</v>
      </c>
      <c r="B932" s="3" t="s">
        <v>123</v>
      </c>
      <c r="C932" s="12">
        <v>2013</v>
      </c>
      <c r="D932" s="12" t="s">
        <v>174</v>
      </c>
      <c r="E932" s="13">
        <v>4455</v>
      </c>
      <c r="F932" s="13">
        <v>4490</v>
      </c>
      <c r="G932" s="13">
        <v>8945</v>
      </c>
      <c r="H932" s="13">
        <v>0</v>
      </c>
      <c r="I932" s="13">
        <v>0</v>
      </c>
      <c r="J932" s="13">
        <v>0</v>
      </c>
      <c r="K932" s="15">
        <f t="shared" si="55"/>
        <v>4455</v>
      </c>
      <c r="L932" s="15">
        <f t="shared" si="56"/>
        <v>4490</v>
      </c>
      <c r="M932" s="15">
        <f t="shared" si="57"/>
        <v>8945</v>
      </c>
      <c r="O932" s="13"/>
      <c r="P932" s="13"/>
    </row>
    <row r="933" spans="1:16" ht="13.15" customHeight="1" x14ac:dyDescent="0.2">
      <c r="A933" s="11" t="str">
        <f t="shared" si="54"/>
        <v>CLONCURRY2014</v>
      </c>
      <c r="B933" s="3" t="s">
        <v>123</v>
      </c>
      <c r="C933" s="12">
        <v>2014</v>
      </c>
      <c r="D933" s="12" t="s">
        <v>174</v>
      </c>
      <c r="E933" s="13">
        <v>9975</v>
      </c>
      <c r="F933" s="13">
        <v>10426</v>
      </c>
      <c r="G933" s="13">
        <v>20401</v>
      </c>
      <c r="H933" s="13">
        <v>0</v>
      </c>
      <c r="I933" s="13">
        <v>0</v>
      </c>
      <c r="J933" s="13">
        <v>0</v>
      </c>
      <c r="K933" s="15">
        <f t="shared" si="55"/>
        <v>9975</v>
      </c>
      <c r="L933" s="15">
        <f t="shared" si="56"/>
        <v>10426</v>
      </c>
      <c r="M933" s="15">
        <f t="shared" si="57"/>
        <v>20401</v>
      </c>
      <c r="O933" s="13"/>
      <c r="P933" s="13"/>
    </row>
    <row r="934" spans="1:16" ht="13.15" customHeight="1" x14ac:dyDescent="0.2">
      <c r="A934" s="11" t="str">
        <f t="shared" si="54"/>
        <v>CLONCURRY2015</v>
      </c>
      <c r="B934" s="3" t="s">
        <v>123</v>
      </c>
      <c r="C934" s="12">
        <v>2015</v>
      </c>
      <c r="D934" s="12" t="s">
        <v>174</v>
      </c>
      <c r="E934" s="13">
        <v>8057</v>
      </c>
      <c r="F934" s="13">
        <v>8525</v>
      </c>
      <c r="G934" s="13">
        <v>16582</v>
      </c>
      <c r="H934" s="13">
        <v>0</v>
      </c>
      <c r="I934" s="13">
        <v>0</v>
      </c>
      <c r="J934" s="13">
        <v>0</v>
      </c>
      <c r="K934" s="15">
        <f t="shared" si="55"/>
        <v>8057</v>
      </c>
      <c r="L934" s="15">
        <f t="shared" si="56"/>
        <v>8525</v>
      </c>
      <c r="M934" s="15">
        <f t="shared" si="57"/>
        <v>16582</v>
      </c>
      <c r="O934" s="13"/>
      <c r="P934" s="13"/>
    </row>
    <row r="935" spans="1:16" ht="13.15" customHeight="1" x14ac:dyDescent="0.2">
      <c r="A935" s="11" t="str">
        <f t="shared" si="54"/>
        <v>CLONCURRY2016</v>
      </c>
      <c r="B935" s="3" t="s">
        <v>123</v>
      </c>
      <c r="C935" s="12">
        <v>2016</v>
      </c>
      <c r="D935" s="12" t="s">
        <v>174</v>
      </c>
      <c r="E935" s="13">
        <v>10921</v>
      </c>
      <c r="F935" s="13">
        <v>10742</v>
      </c>
      <c r="G935" s="13">
        <v>21663</v>
      </c>
      <c r="H935" s="13">
        <v>0</v>
      </c>
      <c r="I935" s="13">
        <v>0</v>
      </c>
      <c r="J935" s="13">
        <v>0</v>
      </c>
      <c r="K935" s="15">
        <f t="shared" si="55"/>
        <v>10921</v>
      </c>
      <c r="L935" s="15">
        <f t="shared" si="56"/>
        <v>10742</v>
      </c>
      <c r="M935" s="15">
        <f t="shared" si="57"/>
        <v>21663</v>
      </c>
      <c r="O935" s="13"/>
      <c r="P935" s="13"/>
    </row>
    <row r="936" spans="1:16" ht="13.15" customHeight="1" x14ac:dyDescent="0.2">
      <c r="A936" s="11" t="str">
        <f t="shared" si="54"/>
        <v>CLONCURRY2017</v>
      </c>
      <c r="B936" s="92" t="s">
        <v>123</v>
      </c>
      <c r="C936" s="85">
        <v>2017</v>
      </c>
      <c r="D936" s="86" t="s">
        <v>174</v>
      </c>
      <c r="E936" s="15">
        <v>13480</v>
      </c>
      <c r="F936" s="15">
        <v>12625</v>
      </c>
      <c r="G936" s="15">
        <v>26105</v>
      </c>
      <c r="H936" s="87">
        <v>0</v>
      </c>
      <c r="I936" s="87">
        <v>0</v>
      </c>
      <c r="J936" s="15">
        <v>0</v>
      </c>
      <c r="K936" s="15">
        <f t="shared" si="55"/>
        <v>13480</v>
      </c>
      <c r="L936" s="15">
        <f t="shared" si="56"/>
        <v>12625</v>
      </c>
      <c r="M936" s="15">
        <f t="shared" si="57"/>
        <v>26105</v>
      </c>
      <c r="O936" s="13"/>
      <c r="P936" s="13"/>
    </row>
    <row r="937" spans="1:16" ht="13.15" customHeight="1" x14ac:dyDescent="0.2">
      <c r="A937" s="11" t="str">
        <f t="shared" ref="A937:A1000" si="58">CONCATENATE(B937,C937)</f>
        <v>CLONCURRY2018</v>
      </c>
      <c r="B937" s="90" t="s">
        <v>123</v>
      </c>
      <c r="C937" s="12">
        <v>2018</v>
      </c>
      <c r="D937" s="86" t="s">
        <v>174</v>
      </c>
      <c r="E937" s="91">
        <v>14208</v>
      </c>
      <c r="F937" s="91">
        <v>13951</v>
      </c>
      <c r="G937" s="91">
        <v>28159</v>
      </c>
      <c r="H937" s="91">
        <v>0</v>
      </c>
      <c r="I937" s="91">
        <v>0</v>
      </c>
      <c r="J937" s="91">
        <v>0</v>
      </c>
      <c r="K937" s="15">
        <f t="shared" si="55"/>
        <v>14208</v>
      </c>
      <c r="L937" s="15">
        <f t="shared" si="56"/>
        <v>13951</v>
      </c>
      <c r="M937" s="15">
        <f t="shared" si="57"/>
        <v>28159</v>
      </c>
      <c r="O937" s="13"/>
      <c r="P937" s="13"/>
    </row>
    <row r="938" spans="1:16" ht="13.15" customHeight="1" x14ac:dyDescent="0.2">
      <c r="A938" s="11" t="str">
        <f t="shared" si="58"/>
        <v>CLONCURRY2019</v>
      </c>
      <c r="B938" s="3" t="s">
        <v>123</v>
      </c>
      <c r="C938" s="12">
        <v>2019</v>
      </c>
      <c r="D938" s="12" t="s">
        <v>174</v>
      </c>
      <c r="E938" s="13">
        <v>12203</v>
      </c>
      <c r="F938" s="13">
        <v>11585</v>
      </c>
      <c r="G938" s="13">
        <v>23788</v>
      </c>
      <c r="H938" s="13">
        <v>0</v>
      </c>
      <c r="I938" s="13">
        <v>0</v>
      </c>
      <c r="J938" s="13">
        <v>0</v>
      </c>
      <c r="K938" s="15">
        <f t="shared" si="55"/>
        <v>12203</v>
      </c>
      <c r="L938" s="15">
        <f t="shared" si="56"/>
        <v>11585</v>
      </c>
      <c r="M938" s="15">
        <f t="shared" si="57"/>
        <v>23788</v>
      </c>
      <c r="O938" s="13"/>
      <c r="P938" s="13"/>
    </row>
    <row r="939" spans="1:16" ht="13.15" customHeight="1" x14ac:dyDescent="0.2">
      <c r="A939" s="11" t="str">
        <f t="shared" si="58"/>
        <v>CLONCURRY2020</v>
      </c>
      <c r="B939" s="92" t="s">
        <v>123</v>
      </c>
      <c r="C939" s="85">
        <v>2020</v>
      </c>
      <c r="D939" s="86" t="s">
        <v>174</v>
      </c>
      <c r="E939" s="15">
        <v>12457</v>
      </c>
      <c r="F939" s="15">
        <v>12344</v>
      </c>
      <c r="G939" s="15">
        <v>24801</v>
      </c>
      <c r="H939" s="87">
        <v>0</v>
      </c>
      <c r="I939" s="87">
        <v>0</v>
      </c>
      <c r="J939" s="15">
        <v>0</v>
      </c>
      <c r="K939" s="15">
        <f t="shared" si="55"/>
        <v>12457</v>
      </c>
      <c r="L939" s="15">
        <f t="shared" si="56"/>
        <v>12344</v>
      </c>
      <c r="M939" s="15">
        <f t="shared" si="57"/>
        <v>24801</v>
      </c>
      <c r="O939" s="13"/>
      <c r="P939" s="13"/>
    </row>
    <row r="940" spans="1:16" ht="13.15" customHeight="1" x14ac:dyDescent="0.2">
      <c r="A940" s="11" t="str">
        <f t="shared" si="58"/>
        <v>CLONCURRY2021</v>
      </c>
      <c r="B940" s="92" t="s">
        <v>123</v>
      </c>
      <c r="C940" s="85">
        <v>2021</v>
      </c>
      <c r="D940" s="86" t="s">
        <v>174</v>
      </c>
      <c r="E940" s="15">
        <v>12456</v>
      </c>
      <c r="F940" s="15">
        <v>12962</v>
      </c>
      <c r="G940" s="15">
        <v>25418</v>
      </c>
      <c r="H940" s="87">
        <v>0</v>
      </c>
      <c r="I940" s="87">
        <v>0</v>
      </c>
      <c r="J940" s="15">
        <v>0</v>
      </c>
      <c r="K940" s="15">
        <f t="shared" si="55"/>
        <v>12456</v>
      </c>
      <c r="L940" s="15">
        <f t="shared" si="56"/>
        <v>12962</v>
      </c>
      <c r="M940" s="15">
        <f t="shared" si="57"/>
        <v>25418</v>
      </c>
      <c r="O940" s="13"/>
      <c r="P940" s="13"/>
    </row>
    <row r="941" spans="1:16" ht="13.15" customHeight="1" x14ac:dyDescent="0.2">
      <c r="A941" s="11" t="str">
        <f t="shared" si="58"/>
        <v>CLONCURRY2022</v>
      </c>
      <c r="B941" s="88" t="s">
        <v>123</v>
      </c>
      <c r="C941" s="16">
        <v>2022</v>
      </c>
      <c r="D941" s="86" t="s">
        <v>174</v>
      </c>
      <c r="E941" s="89">
        <v>14958</v>
      </c>
      <c r="F941" s="89">
        <v>15565</v>
      </c>
      <c r="G941" s="89">
        <v>30523</v>
      </c>
      <c r="H941" s="89">
        <v>0</v>
      </c>
      <c r="I941" s="89">
        <v>0</v>
      </c>
      <c r="J941" s="89">
        <v>0</v>
      </c>
      <c r="K941" s="15">
        <f t="shared" si="55"/>
        <v>14958</v>
      </c>
      <c r="L941" s="15">
        <f t="shared" si="56"/>
        <v>15565</v>
      </c>
      <c r="M941" s="15">
        <f t="shared" si="57"/>
        <v>30523</v>
      </c>
      <c r="O941" s="13"/>
      <c r="P941" s="13"/>
    </row>
    <row r="942" spans="1:16" ht="13.15" customHeight="1" x14ac:dyDescent="0.2">
      <c r="A942" s="11" t="str">
        <f t="shared" si="58"/>
        <v>CLONCURRY2023</v>
      </c>
      <c r="B942" s="92" t="s">
        <v>123</v>
      </c>
      <c r="C942" s="85">
        <v>2023</v>
      </c>
      <c r="D942" s="86" t="s">
        <v>174</v>
      </c>
      <c r="E942" s="15">
        <v>13851</v>
      </c>
      <c r="F942" s="15">
        <v>14614</v>
      </c>
      <c r="G942" s="15">
        <v>28465</v>
      </c>
      <c r="H942" s="87">
        <v>0</v>
      </c>
      <c r="I942" s="87">
        <v>0</v>
      </c>
      <c r="J942" s="15">
        <v>0</v>
      </c>
      <c r="K942" s="15">
        <f t="shared" si="55"/>
        <v>13851</v>
      </c>
      <c r="L942" s="15">
        <f t="shared" si="56"/>
        <v>14614</v>
      </c>
      <c r="M942" s="15">
        <f t="shared" si="57"/>
        <v>28465</v>
      </c>
      <c r="O942" s="13"/>
      <c r="P942" s="13"/>
    </row>
    <row r="943" spans="1:16" ht="13.15" customHeight="1" x14ac:dyDescent="0.2">
      <c r="A943" s="11" t="str">
        <f t="shared" si="58"/>
        <v>CLONCURRY2024</v>
      </c>
      <c r="B943" s="90" t="s">
        <v>123</v>
      </c>
      <c r="C943" s="85">
        <v>2024</v>
      </c>
      <c r="D943" s="86" t="s">
        <v>174</v>
      </c>
      <c r="E943" s="15">
        <v>13582</v>
      </c>
      <c r="F943" s="15">
        <v>14460</v>
      </c>
      <c r="G943" s="15">
        <v>28042</v>
      </c>
      <c r="H943" s="15">
        <v>0</v>
      </c>
      <c r="I943" s="15">
        <v>0</v>
      </c>
      <c r="J943" s="15">
        <v>0</v>
      </c>
      <c r="K943" s="15">
        <f t="shared" si="55"/>
        <v>13582</v>
      </c>
      <c r="L943" s="15">
        <f t="shared" si="56"/>
        <v>14460</v>
      </c>
      <c r="M943" s="15">
        <f t="shared" si="57"/>
        <v>28042</v>
      </c>
      <c r="O943" s="13"/>
      <c r="P943" s="13"/>
    </row>
    <row r="944" spans="1:16" ht="13.15" customHeight="1" x14ac:dyDescent="0.2">
      <c r="A944" s="11" t="str">
        <f t="shared" si="58"/>
        <v>CLONCURRY2025</v>
      </c>
      <c r="B944" s="90" t="s">
        <v>123</v>
      </c>
      <c r="C944" s="85">
        <v>2025</v>
      </c>
      <c r="D944" s="86" t="s">
        <v>174</v>
      </c>
      <c r="E944" s="15">
        <v>13782</v>
      </c>
      <c r="F944" s="15">
        <v>12991</v>
      </c>
      <c r="G944" s="15">
        <v>26773</v>
      </c>
      <c r="H944" s="15">
        <v>0</v>
      </c>
      <c r="I944" s="15">
        <v>0</v>
      </c>
      <c r="J944" s="15">
        <v>0</v>
      </c>
      <c r="K944" s="15">
        <f t="shared" si="55"/>
        <v>13782</v>
      </c>
      <c r="L944" s="15">
        <f t="shared" si="56"/>
        <v>12991</v>
      </c>
      <c r="M944" s="15">
        <f t="shared" si="57"/>
        <v>26773</v>
      </c>
      <c r="O944" s="13"/>
      <c r="P944" s="13"/>
    </row>
    <row r="945" spans="1:16" ht="13.15" customHeight="1" x14ac:dyDescent="0.2">
      <c r="A945" s="11" t="str">
        <f t="shared" si="58"/>
        <v>COBAR1985</v>
      </c>
      <c r="B945" s="3" t="s">
        <v>169</v>
      </c>
      <c r="C945" s="12">
        <v>1985</v>
      </c>
      <c r="D945" s="12" t="s">
        <v>174</v>
      </c>
      <c r="E945" s="13">
        <v>1624</v>
      </c>
      <c r="F945" s="13">
        <v>1633</v>
      </c>
      <c r="G945" s="13">
        <v>3257</v>
      </c>
      <c r="H945" s="13">
        <v>0</v>
      </c>
      <c r="I945" s="13">
        <v>0</v>
      </c>
      <c r="J945" s="13">
        <v>0</v>
      </c>
      <c r="K945" s="15">
        <f t="shared" ref="K945:K1008" si="59">E945+H945</f>
        <v>1624</v>
      </c>
      <c r="L945" s="15">
        <f t="shared" ref="L945:L1008" si="60">F945+I945</f>
        <v>1633</v>
      </c>
      <c r="M945" s="15">
        <f t="shared" ref="M945:M1008" si="61">G945+J945</f>
        <v>3257</v>
      </c>
      <c r="O945" s="13"/>
      <c r="P945" s="13"/>
    </row>
    <row r="946" spans="1:16" ht="13.15" customHeight="1" x14ac:dyDescent="0.2">
      <c r="A946" s="11" t="str">
        <f t="shared" si="58"/>
        <v>COBAR1986</v>
      </c>
      <c r="B946" s="3" t="s">
        <v>169</v>
      </c>
      <c r="C946" s="12">
        <v>1986</v>
      </c>
      <c r="D946" s="12" t="s">
        <v>174</v>
      </c>
      <c r="E946" s="13">
        <v>1498</v>
      </c>
      <c r="F946" s="13">
        <v>1484</v>
      </c>
      <c r="G946" s="13">
        <v>2982</v>
      </c>
      <c r="H946" s="13">
        <v>0</v>
      </c>
      <c r="I946" s="13">
        <v>0</v>
      </c>
      <c r="J946" s="13">
        <v>0</v>
      </c>
      <c r="K946" s="15">
        <f t="shared" si="59"/>
        <v>1498</v>
      </c>
      <c r="L946" s="15">
        <f t="shared" si="60"/>
        <v>1484</v>
      </c>
      <c r="M946" s="15">
        <f t="shared" si="61"/>
        <v>2982</v>
      </c>
      <c r="O946" s="13"/>
      <c r="P946" s="13"/>
    </row>
    <row r="947" spans="1:16" ht="13.15" customHeight="1" x14ac:dyDescent="0.2">
      <c r="A947" s="11" t="str">
        <f t="shared" si="58"/>
        <v>COBAR1987</v>
      </c>
      <c r="B947" s="90" t="s">
        <v>169</v>
      </c>
      <c r="C947" s="85">
        <v>1987</v>
      </c>
      <c r="D947" s="86" t="s">
        <v>174</v>
      </c>
      <c r="E947" s="15">
        <v>1444</v>
      </c>
      <c r="F947" s="15">
        <v>1445</v>
      </c>
      <c r="G947" s="15">
        <v>2889</v>
      </c>
      <c r="H947" s="15">
        <v>0</v>
      </c>
      <c r="I947" s="15">
        <v>0</v>
      </c>
      <c r="J947" s="15">
        <v>0</v>
      </c>
      <c r="K947" s="15">
        <f t="shared" si="59"/>
        <v>1444</v>
      </c>
      <c r="L947" s="15">
        <f t="shared" si="60"/>
        <v>1445</v>
      </c>
      <c r="M947" s="15">
        <f t="shared" si="61"/>
        <v>2889</v>
      </c>
      <c r="O947" s="13"/>
      <c r="P947" s="13"/>
    </row>
    <row r="948" spans="1:16" s="6" customFormat="1" ht="13.15" customHeight="1" x14ac:dyDescent="0.2">
      <c r="A948" s="11" t="str">
        <f t="shared" si="58"/>
        <v>COBAR1988</v>
      </c>
      <c r="B948" s="3" t="s">
        <v>169</v>
      </c>
      <c r="C948" s="12">
        <v>1988</v>
      </c>
      <c r="D948" s="12" t="s">
        <v>174</v>
      </c>
      <c r="E948" s="13">
        <v>1199</v>
      </c>
      <c r="F948" s="13">
        <v>1232</v>
      </c>
      <c r="G948" s="13">
        <v>2431</v>
      </c>
      <c r="H948" s="13">
        <v>0</v>
      </c>
      <c r="I948" s="13">
        <v>0</v>
      </c>
      <c r="J948" s="13">
        <v>0</v>
      </c>
      <c r="K948" s="15">
        <f t="shared" si="59"/>
        <v>1199</v>
      </c>
      <c r="L948" s="15">
        <f t="shared" si="60"/>
        <v>1232</v>
      </c>
      <c r="M948" s="15">
        <f t="shared" si="61"/>
        <v>2431</v>
      </c>
      <c r="O948" s="13"/>
      <c r="P948" s="13"/>
    </row>
    <row r="949" spans="1:16" ht="13.15" customHeight="1" x14ac:dyDescent="0.2">
      <c r="A949" s="11" t="str">
        <f t="shared" si="58"/>
        <v>COBAR1989</v>
      </c>
      <c r="B949" s="3" t="s">
        <v>169</v>
      </c>
      <c r="C949" s="12">
        <v>1989</v>
      </c>
      <c r="D949" s="12" t="s">
        <v>174</v>
      </c>
      <c r="E949" s="13">
        <v>1929</v>
      </c>
      <c r="F949" s="13">
        <v>1914</v>
      </c>
      <c r="G949" s="13">
        <v>3843</v>
      </c>
      <c r="H949" s="13">
        <v>0</v>
      </c>
      <c r="I949" s="13">
        <v>0</v>
      </c>
      <c r="J949" s="13">
        <v>0</v>
      </c>
      <c r="K949" s="15">
        <f t="shared" si="59"/>
        <v>1929</v>
      </c>
      <c r="L949" s="15">
        <f t="shared" si="60"/>
        <v>1914</v>
      </c>
      <c r="M949" s="15">
        <f t="shared" si="61"/>
        <v>3843</v>
      </c>
      <c r="O949" s="13"/>
      <c r="P949" s="13"/>
    </row>
    <row r="950" spans="1:16" ht="13.15" customHeight="1" x14ac:dyDescent="0.2">
      <c r="A950" s="11" t="str">
        <f t="shared" si="58"/>
        <v>COBAR1990</v>
      </c>
      <c r="B950" s="92" t="s">
        <v>169</v>
      </c>
      <c r="C950" s="85">
        <v>1990</v>
      </c>
      <c r="D950" s="86" t="s">
        <v>174</v>
      </c>
      <c r="E950" s="15">
        <v>1910</v>
      </c>
      <c r="F950" s="15">
        <v>1846</v>
      </c>
      <c r="G950" s="15">
        <v>3756</v>
      </c>
      <c r="H950" s="87">
        <v>0</v>
      </c>
      <c r="I950" s="87">
        <v>0</v>
      </c>
      <c r="J950" s="15">
        <v>0</v>
      </c>
      <c r="K950" s="15">
        <f t="shared" si="59"/>
        <v>1910</v>
      </c>
      <c r="L950" s="15">
        <f t="shared" si="60"/>
        <v>1846</v>
      </c>
      <c r="M950" s="15">
        <f t="shared" si="61"/>
        <v>3756</v>
      </c>
      <c r="O950" s="13"/>
      <c r="P950" s="13"/>
    </row>
    <row r="951" spans="1:16" ht="13.15" customHeight="1" x14ac:dyDescent="0.2">
      <c r="A951" s="11" t="str">
        <f t="shared" si="58"/>
        <v>COBAR1991</v>
      </c>
      <c r="B951" s="3" t="s">
        <v>169</v>
      </c>
      <c r="C951" s="12">
        <v>1991</v>
      </c>
      <c r="D951" s="12" t="s">
        <v>174</v>
      </c>
      <c r="E951" s="13">
        <v>1616</v>
      </c>
      <c r="F951" s="13">
        <v>1711</v>
      </c>
      <c r="G951" s="13">
        <v>3327</v>
      </c>
      <c r="H951" s="13">
        <v>0</v>
      </c>
      <c r="I951" s="13">
        <v>0</v>
      </c>
      <c r="J951" s="13">
        <v>0</v>
      </c>
      <c r="K951" s="15">
        <f t="shared" si="59"/>
        <v>1616</v>
      </c>
      <c r="L951" s="15">
        <f t="shared" si="60"/>
        <v>1711</v>
      </c>
      <c r="M951" s="15">
        <f t="shared" si="61"/>
        <v>3327</v>
      </c>
      <c r="O951" s="13"/>
      <c r="P951" s="13"/>
    </row>
    <row r="952" spans="1:16" ht="13.15" customHeight="1" x14ac:dyDescent="0.2">
      <c r="A952" s="11" t="str">
        <f t="shared" si="58"/>
        <v>COBAR1992</v>
      </c>
      <c r="B952" s="3" t="s">
        <v>169</v>
      </c>
      <c r="C952" s="12">
        <v>1992</v>
      </c>
      <c r="D952" s="12" t="s">
        <v>174</v>
      </c>
      <c r="E952" s="13">
        <v>1778</v>
      </c>
      <c r="F952" s="13">
        <v>1826</v>
      </c>
      <c r="G952" s="13">
        <v>3604</v>
      </c>
      <c r="H952" s="13">
        <v>0</v>
      </c>
      <c r="I952" s="13">
        <v>0</v>
      </c>
      <c r="J952" s="13">
        <v>0</v>
      </c>
      <c r="K952" s="15">
        <f t="shared" si="59"/>
        <v>1778</v>
      </c>
      <c r="L952" s="15">
        <f t="shared" si="60"/>
        <v>1826</v>
      </c>
      <c r="M952" s="15">
        <f t="shared" si="61"/>
        <v>3604</v>
      </c>
      <c r="O952" s="13"/>
      <c r="P952" s="13"/>
    </row>
    <row r="953" spans="1:16" ht="13.15" customHeight="1" x14ac:dyDescent="0.2">
      <c r="A953" s="11" t="str">
        <f t="shared" si="58"/>
        <v>COBAR1993</v>
      </c>
      <c r="B953" s="3" t="s">
        <v>169</v>
      </c>
      <c r="C953" s="12">
        <v>1993</v>
      </c>
      <c r="D953" s="12" t="s">
        <v>174</v>
      </c>
      <c r="E953" s="13">
        <v>1841</v>
      </c>
      <c r="F953" s="13">
        <v>1713</v>
      </c>
      <c r="G953" s="13">
        <v>3554</v>
      </c>
      <c r="H953" s="13">
        <v>0</v>
      </c>
      <c r="I953" s="13">
        <v>0</v>
      </c>
      <c r="J953" s="13">
        <v>0</v>
      </c>
      <c r="K953" s="15">
        <f t="shared" si="59"/>
        <v>1841</v>
      </c>
      <c r="L953" s="15">
        <f t="shared" si="60"/>
        <v>1713</v>
      </c>
      <c r="M953" s="15">
        <f t="shared" si="61"/>
        <v>3554</v>
      </c>
      <c r="O953" s="13"/>
      <c r="P953" s="13"/>
    </row>
    <row r="954" spans="1:16" ht="13.15" customHeight="1" x14ac:dyDescent="0.2">
      <c r="A954" s="11" t="str">
        <f t="shared" si="58"/>
        <v>COBAR1994</v>
      </c>
      <c r="B954" s="3" t="s">
        <v>169</v>
      </c>
      <c r="C954" s="12">
        <v>1994</v>
      </c>
      <c r="D954" s="12" t="s">
        <v>174</v>
      </c>
      <c r="E954" s="13">
        <v>2082</v>
      </c>
      <c r="F954" s="13">
        <v>2087</v>
      </c>
      <c r="G954" s="13">
        <v>4169</v>
      </c>
      <c r="H954" s="13">
        <v>0</v>
      </c>
      <c r="I954" s="13">
        <v>0</v>
      </c>
      <c r="J954" s="13">
        <v>0</v>
      </c>
      <c r="K954" s="15">
        <f t="shared" si="59"/>
        <v>2082</v>
      </c>
      <c r="L954" s="15">
        <f t="shared" si="60"/>
        <v>2087</v>
      </c>
      <c r="M954" s="15">
        <f t="shared" si="61"/>
        <v>4169</v>
      </c>
      <c r="O954" s="13"/>
      <c r="P954" s="13"/>
    </row>
    <row r="955" spans="1:16" ht="13.15" customHeight="1" x14ac:dyDescent="0.2">
      <c r="A955" s="11" t="str">
        <f t="shared" si="58"/>
        <v>COBAR1995</v>
      </c>
      <c r="B955" s="3" t="s">
        <v>169</v>
      </c>
      <c r="C955" s="12">
        <v>1995</v>
      </c>
      <c r="D955" s="12" t="s">
        <v>174</v>
      </c>
      <c r="E955" s="13">
        <v>2610</v>
      </c>
      <c r="F955" s="13">
        <v>2501</v>
      </c>
      <c r="G955" s="13">
        <v>5111</v>
      </c>
      <c r="H955" s="13">
        <v>0</v>
      </c>
      <c r="I955" s="13">
        <v>0</v>
      </c>
      <c r="J955" s="13">
        <v>0</v>
      </c>
      <c r="K955" s="15">
        <f t="shared" si="59"/>
        <v>2610</v>
      </c>
      <c r="L955" s="15">
        <f t="shared" si="60"/>
        <v>2501</v>
      </c>
      <c r="M955" s="15">
        <f t="shared" si="61"/>
        <v>5111</v>
      </c>
      <c r="O955" s="13"/>
      <c r="P955" s="13"/>
    </row>
    <row r="956" spans="1:16" ht="13.15" customHeight="1" x14ac:dyDescent="0.2">
      <c r="A956" s="11" t="str">
        <f t="shared" si="58"/>
        <v>COBAR1996</v>
      </c>
      <c r="B956" s="92" t="s">
        <v>169</v>
      </c>
      <c r="C956" s="85">
        <v>1996</v>
      </c>
      <c r="D956" s="86" t="s">
        <v>174</v>
      </c>
      <c r="E956" s="15">
        <v>2064</v>
      </c>
      <c r="F956" s="15">
        <v>2118</v>
      </c>
      <c r="G956" s="15">
        <v>4182</v>
      </c>
      <c r="H956" s="87">
        <v>0</v>
      </c>
      <c r="I956" s="87">
        <v>0</v>
      </c>
      <c r="J956" s="15">
        <v>0</v>
      </c>
      <c r="K956" s="15">
        <f t="shared" si="59"/>
        <v>2064</v>
      </c>
      <c r="L956" s="15">
        <f t="shared" si="60"/>
        <v>2118</v>
      </c>
      <c r="M956" s="15">
        <f t="shared" si="61"/>
        <v>4182</v>
      </c>
      <c r="O956" s="13"/>
      <c r="P956" s="13"/>
    </row>
    <row r="957" spans="1:16" ht="13.15" customHeight="1" x14ac:dyDescent="0.2">
      <c r="A957" s="11" t="str">
        <f t="shared" si="58"/>
        <v>COBAR1997</v>
      </c>
      <c r="B957" s="90" t="s">
        <v>169</v>
      </c>
      <c r="C957" s="85">
        <v>1997</v>
      </c>
      <c r="D957" s="86" t="s">
        <v>174</v>
      </c>
      <c r="E957" s="15">
        <v>2117</v>
      </c>
      <c r="F957" s="15">
        <v>2184</v>
      </c>
      <c r="G957" s="15">
        <v>4301</v>
      </c>
      <c r="H957" s="15">
        <v>0</v>
      </c>
      <c r="I957" s="15">
        <v>0</v>
      </c>
      <c r="J957" s="15">
        <v>0</v>
      </c>
      <c r="K957" s="15">
        <f t="shared" si="59"/>
        <v>2117</v>
      </c>
      <c r="L957" s="15">
        <f t="shared" si="60"/>
        <v>2184</v>
      </c>
      <c r="M957" s="15">
        <f t="shared" si="61"/>
        <v>4301</v>
      </c>
      <c r="O957" s="13"/>
      <c r="P957" s="13"/>
    </row>
    <row r="958" spans="1:16" ht="13.15" customHeight="1" x14ac:dyDescent="0.2">
      <c r="A958" s="11" t="str">
        <f t="shared" si="58"/>
        <v>COBAR1998</v>
      </c>
      <c r="B958" s="3" t="s">
        <v>169</v>
      </c>
      <c r="C958" s="12">
        <v>1998</v>
      </c>
      <c r="D958" s="12" t="s">
        <v>174</v>
      </c>
      <c r="E958" s="13">
        <v>2015</v>
      </c>
      <c r="F958" s="13">
        <v>1975</v>
      </c>
      <c r="G958" s="13">
        <v>3990</v>
      </c>
      <c r="H958" s="13">
        <v>0</v>
      </c>
      <c r="I958" s="13">
        <v>0</v>
      </c>
      <c r="J958" s="13">
        <v>0</v>
      </c>
      <c r="K958" s="15">
        <f t="shared" si="59"/>
        <v>2015</v>
      </c>
      <c r="L958" s="15">
        <f t="shared" si="60"/>
        <v>1975</v>
      </c>
      <c r="M958" s="15">
        <f t="shared" si="61"/>
        <v>3990</v>
      </c>
      <c r="O958" s="13"/>
      <c r="P958" s="13"/>
    </row>
    <row r="959" spans="1:16" ht="13.15" customHeight="1" x14ac:dyDescent="0.2">
      <c r="A959" s="11" t="str">
        <f t="shared" si="58"/>
        <v>COBAR1999</v>
      </c>
      <c r="B959" s="92" t="s">
        <v>169</v>
      </c>
      <c r="C959" s="85">
        <v>1999</v>
      </c>
      <c r="D959" s="86" t="s">
        <v>174</v>
      </c>
      <c r="E959" s="15">
        <v>1781</v>
      </c>
      <c r="F959" s="15">
        <v>1786</v>
      </c>
      <c r="G959" s="15">
        <v>3567</v>
      </c>
      <c r="H959" s="87">
        <v>0</v>
      </c>
      <c r="I959" s="87">
        <v>0</v>
      </c>
      <c r="J959" s="15">
        <v>0</v>
      </c>
      <c r="K959" s="15">
        <f t="shared" si="59"/>
        <v>1781</v>
      </c>
      <c r="L959" s="15">
        <f t="shared" si="60"/>
        <v>1786</v>
      </c>
      <c r="M959" s="15">
        <f t="shared" si="61"/>
        <v>3567</v>
      </c>
      <c r="O959" s="13"/>
      <c r="P959" s="13"/>
    </row>
    <row r="960" spans="1:16" ht="13.15" customHeight="1" x14ac:dyDescent="0.2">
      <c r="A960" s="11" t="str">
        <f t="shared" si="58"/>
        <v>COBAR2000</v>
      </c>
      <c r="B960" s="92" t="s">
        <v>169</v>
      </c>
      <c r="C960" s="85">
        <v>2000</v>
      </c>
      <c r="D960" s="86" t="s">
        <v>174</v>
      </c>
      <c r="E960" s="15">
        <v>1790</v>
      </c>
      <c r="F960" s="15">
        <v>1722</v>
      </c>
      <c r="G960" s="15">
        <v>3512</v>
      </c>
      <c r="H960" s="87">
        <v>0</v>
      </c>
      <c r="I960" s="87">
        <v>0</v>
      </c>
      <c r="J960" s="15">
        <v>0</v>
      </c>
      <c r="K960" s="15">
        <f t="shared" si="59"/>
        <v>1790</v>
      </c>
      <c r="L960" s="15">
        <f t="shared" si="60"/>
        <v>1722</v>
      </c>
      <c r="M960" s="15">
        <f t="shared" si="61"/>
        <v>3512</v>
      </c>
      <c r="O960" s="13"/>
      <c r="P960" s="13"/>
    </row>
    <row r="961" spans="1:16" ht="13.15" customHeight="1" x14ac:dyDescent="0.2">
      <c r="A961" s="11" t="str">
        <f t="shared" si="58"/>
        <v>COBAR2001</v>
      </c>
      <c r="B961" s="3" t="s">
        <v>169</v>
      </c>
      <c r="C961" s="12">
        <v>2001</v>
      </c>
      <c r="D961" s="12" t="s">
        <v>174</v>
      </c>
      <c r="E961" s="13">
        <v>1596</v>
      </c>
      <c r="F961" s="13">
        <v>1635</v>
      </c>
      <c r="G961" s="13">
        <v>3231</v>
      </c>
      <c r="H961" s="13">
        <v>0</v>
      </c>
      <c r="I961" s="13">
        <v>0</v>
      </c>
      <c r="J961" s="13">
        <v>0</v>
      </c>
      <c r="K961" s="15">
        <f t="shared" si="59"/>
        <v>1596</v>
      </c>
      <c r="L961" s="15">
        <f t="shared" si="60"/>
        <v>1635</v>
      </c>
      <c r="M961" s="15">
        <f t="shared" si="61"/>
        <v>3231</v>
      </c>
      <c r="O961" s="13"/>
      <c r="P961" s="13"/>
    </row>
    <row r="962" spans="1:16" ht="13.15" customHeight="1" x14ac:dyDescent="0.2">
      <c r="A962" s="11" t="str">
        <f t="shared" si="58"/>
        <v>COBAR2002</v>
      </c>
      <c r="B962" s="3" t="s">
        <v>169</v>
      </c>
      <c r="C962" s="12">
        <v>2002</v>
      </c>
      <c r="D962" s="12" t="s">
        <v>174</v>
      </c>
      <c r="E962" s="13">
        <v>1085</v>
      </c>
      <c r="F962" s="13">
        <v>1090</v>
      </c>
      <c r="G962" s="13">
        <v>2175</v>
      </c>
      <c r="H962" s="13">
        <v>0</v>
      </c>
      <c r="I962" s="13">
        <v>0</v>
      </c>
      <c r="J962" s="13">
        <v>0</v>
      </c>
      <c r="K962" s="15">
        <f t="shared" si="59"/>
        <v>1085</v>
      </c>
      <c r="L962" s="15">
        <f t="shared" si="60"/>
        <v>1090</v>
      </c>
      <c r="M962" s="15">
        <f t="shared" si="61"/>
        <v>2175</v>
      </c>
      <c r="O962" s="13"/>
      <c r="P962" s="13"/>
    </row>
    <row r="963" spans="1:16" ht="13.15" customHeight="1" x14ac:dyDescent="0.2">
      <c r="A963" s="11" t="str">
        <f t="shared" si="58"/>
        <v>COBAR2003</v>
      </c>
      <c r="B963" s="88" t="s">
        <v>169</v>
      </c>
      <c r="C963" s="16">
        <v>2003</v>
      </c>
      <c r="D963" s="86" t="s">
        <v>174</v>
      </c>
      <c r="E963" s="89">
        <v>1886</v>
      </c>
      <c r="F963" s="89">
        <v>1763</v>
      </c>
      <c r="G963" s="89">
        <v>3649</v>
      </c>
      <c r="H963" s="89">
        <v>0</v>
      </c>
      <c r="I963" s="89">
        <v>0</v>
      </c>
      <c r="J963" s="89">
        <v>0</v>
      </c>
      <c r="K963" s="15">
        <f t="shared" si="59"/>
        <v>1886</v>
      </c>
      <c r="L963" s="15">
        <f t="shared" si="60"/>
        <v>1763</v>
      </c>
      <c r="M963" s="15">
        <f t="shared" si="61"/>
        <v>3649</v>
      </c>
      <c r="O963" s="13"/>
      <c r="P963" s="13"/>
    </row>
    <row r="964" spans="1:16" ht="13.15" customHeight="1" x14ac:dyDescent="0.2">
      <c r="A964" s="11" t="str">
        <f t="shared" si="58"/>
        <v>COBAR2004</v>
      </c>
      <c r="B964" s="90" t="s">
        <v>169</v>
      </c>
      <c r="C964" s="85">
        <v>2004</v>
      </c>
      <c r="D964" s="86" t="s">
        <v>174</v>
      </c>
      <c r="E964" s="15">
        <v>1883</v>
      </c>
      <c r="F964" s="15">
        <v>1692</v>
      </c>
      <c r="G964" s="15">
        <v>3575</v>
      </c>
      <c r="H964" s="15">
        <v>0</v>
      </c>
      <c r="I964" s="15">
        <v>0</v>
      </c>
      <c r="J964" s="15">
        <v>0</v>
      </c>
      <c r="K964" s="15">
        <f t="shared" si="59"/>
        <v>1883</v>
      </c>
      <c r="L964" s="15">
        <f t="shared" si="60"/>
        <v>1692</v>
      </c>
      <c r="M964" s="15">
        <f t="shared" si="61"/>
        <v>3575</v>
      </c>
      <c r="O964" s="13"/>
      <c r="P964" s="13"/>
    </row>
    <row r="965" spans="1:16" ht="13.15" customHeight="1" x14ac:dyDescent="0.2">
      <c r="A965" s="11" t="str">
        <f t="shared" si="58"/>
        <v>COBAR2005</v>
      </c>
      <c r="B965" s="3" t="s">
        <v>169</v>
      </c>
      <c r="C965" s="12">
        <v>2005</v>
      </c>
      <c r="D965" s="12" t="s">
        <v>174</v>
      </c>
      <c r="E965" s="13">
        <v>1816</v>
      </c>
      <c r="F965" s="13">
        <v>1749</v>
      </c>
      <c r="G965" s="13">
        <v>3565</v>
      </c>
      <c r="H965" s="13">
        <v>0</v>
      </c>
      <c r="I965" s="13">
        <v>0</v>
      </c>
      <c r="J965" s="13">
        <v>0</v>
      </c>
      <c r="K965" s="15">
        <f t="shared" si="59"/>
        <v>1816</v>
      </c>
      <c r="L965" s="15">
        <f t="shared" si="60"/>
        <v>1749</v>
      </c>
      <c r="M965" s="15">
        <f t="shared" si="61"/>
        <v>3565</v>
      </c>
      <c r="O965" s="13"/>
      <c r="P965" s="13"/>
    </row>
    <row r="966" spans="1:16" ht="13.15" customHeight="1" x14ac:dyDescent="0.2">
      <c r="A966" s="11" t="str">
        <f t="shared" si="58"/>
        <v>COBAR2006</v>
      </c>
      <c r="B966" s="3" t="s">
        <v>169</v>
      </c>
      <c r="C966" s="12">
        <v>2006</v>
      </c>
      <c r="D966" s="12" t="s">
        <v>174</v>
      </c>
      <c r="E966" s="13">
        <v>3703</v>
      </c>
      <c r="F966" s="13">
        <v>3729</v>
      </c>
      <c r="G966" s="13">
        <v>7432</v>
      </c>
      <c r="H966" s="13">
        <v>0</v>
      </c>
      <c r="I966" s="13">
        <v>0</v>
      </c>
      <c r="J966" s="13">
        <v>0</v>
      </c>
      <c r="K966" s="15">
        <f t="shared" si="59"/>
        <v>3703</v>
      </c>
      <c r="L966" s="15">
        <f t="shared" si="60"/>
        <v>3729</v>
      </c>
      <c r="M966" s="15">
        <f t="shared" si="61"/>
        <v>7432</v>
      </c>
      <c r="O966" s="13"/>
      <c r="P966" s="13"/>
    </row>
    <row r="967" spans="1:16" ht="13.15" customHeight="1" x14ac:dyDescent="0.2">
      <c r="A967" s="11" t="str">
        <f t="shared" si="58"/>
        <v>COBAR2007</v>
      </c>
      <c r="B967" s="90" t="s">
        <v>169</v>
      </c>
      <c r="C967" s="85">
        <v>2007</v>
      </c>
      <c r="D967" s="86" t="s">
        <v>174</v>
      </c>
      <c r="E967" s="15">
        <v>4251</v>
      </c>
      <c r="F967" s="15">
        <v>4299</v>
      </c>
      <c r="G967" s="15">
        <v>8550</v>
      </c>
      <c r="H967" s="15">
        <v>0</v>
      </c>
      <c r="I967" s="15">
        <v>0</v>
      </c>
      <c r="J967" s="15">
        <v>0</v>
      </c>
      <c r="K967" s="15">
        <f t="shared" si="59"/>
        <v>4251</v>
      </c>
      <c r="L967" s="15">
        <f t="shared" si="60"/>
        <v>4299</v>
      </c>
      <c r="M967" s="15">
        <f t="shared" si="61"/>
        <v>8550</v>
      </c>
      <c r="O967" s="13"/>
      <c r="P967" s="13"/>
    </row>
    <row r="968" spans="1:16" ht="13.15" customHeight="1" x14ac:dyDescent="0.2">
      <c r="A968" s="11" t="str">
        <f t="shared" si="58"/>
        <v>COBAR2008</v>
      </c>
      <c r="B968" s="3" t="s">
        <v>169</v>
      </c>
      <c r="C968" s="12">
        <v>2008</v>
      </c>
      <c r="D968" s="12" t="s">
        <v>174</v>
      </c>
      <c r="E968" s="13">
        <v>2289</v>
      </c>
      <c r="F968" s="13">
        <v>3232</v>
      </c>
      <c r="G968" s="13">
        <v>5521</v>
      </c>
      <c r="H968" s="13">
        <v>0</v>
      </c>
      <c r="I968" s="13">
        <v>0</v>
      </c>
      <c r="J968" s="13">
        <v>0</v>
      </c>
      <c r="K968" s="15">
        <f t="shared" si="59"/>
        <v>2289</v>
      </c>
      <c r="L968" s="15">
        <f t="shared" si="60"/>
        <v>3232</v>
      </c>
      <c r="M968" s="15">
        <f t="shared" si="61"/>
        <v>5521</v>
      </c>
      <c r="O968" s="13"/>
      <c r="P968" s="13"/>
    </row>
    <row r="969" spans="1:16" ht="13.15" customHeight="1" x14ac:dyDescent="0.2">
      <c r="A969" s="11" t="str">
        <f t="shared" si="58"/>
        <v>COBAR2010</v>
      </c>
      <c r="B969" s="3" t="s">
        <v>169</v>
      </c>
      <c r="C969" s="12">
        <v>2010</v>
      </c>
      <c r="D969" s="12" t="s">
        <v>174</v>
      </c>
      <c r="E969" s="13">
        <v>794</v>
      </c>
      <c r="F969" s="13">
        <v>826</v>
      </c>
      <c r="G969" s="13">
        <v>1620</v>
      </c>
      <c r="H969" s="13">
        <v>0</v>
      </c>
      <c r="I969" s="13">
        <v>0</v>
      </c>
      <c r="J969" s="13">
        <v>0</v>
      </c>
      <c r="K969" s="15">
        <f t="shared" si="59"/>
        <v>794</v>
      </c>
      <c r="L969" s="15">
        <f t="shared" si="60"/>
        <v>826</v>
      </c>
      <c r="M969" s="15">
        <f t="shared" si="61"/>
        <v>1620</v>
      </c>
      <c r="O969" s="13"/>
      <c r="P969" s="13"/>
    </row>
    <row r="970" spans="1:16" ht="13.15" customHeight="1" x14ac:dyDescent="0.2">
      <c r="A970" s="11" t="str">
        <f t="shared" si="58"/>
        <v>COBAR2011</v>
      </c>
      <c r="B970" s="90" t="s">
        <v>169</v>
      </c>
      <c r="C970" s="85">
        <v>2011</v>
      </c>
      <c r="D970" s="86" t="s">
        <v>174</v>
      </c>
      <c r="E970" s="15">
        <v>3892</v>
      </c>
      <c r="F970" s="15">
        <v>4009</v>
      </c>
      <c r="G970" s="15">
        <v>7901</v>
      </c>
      <c r="H970" s="15">
        <v>0</v>
      </c>
      <c r="I970" s="15">
        <v>0</v>
      </c>
      <c r="J970" s="15">
        <v>0</v>
      </c>
      <c r="K970" s="15">
        <f t="shared" si="59"/>
        <v>3892</v>
      </c>
      <c r="L970" s="15">
        <f t="shared" si="60"/>
        <v>4009</v>
      </c>
      <c r="M970" s="15">
        <f t="shared" si="61"/>
        <v>7901</v>
      </c>
      <c r="O970" s="13"/>
      <c r="P970" s="13"/>
    </row>
    <row r="971" spans="1:16" ht="13.15" customHeight="1" x14ac:dyDescent="0.2">
      <c r="A971" s="11" t="str">
        <f t="shared" si="58"/>
        <v>COBAR2012</v>
      </c>
      <c r="B971" s="90" t="s">
        <v>169</v>
      </c>
      <c r="C971" s="85">
        <v>2012</v>
      </c>
      <c r="D971" s="86" t="s">
        <v>174</v>
      </c>
      <c r="E971" s="15">
        <v>5396</v>
      </c>
      <c r="F971" s="15">
        <v>5522</v>
      </c>
      <c r="G971" s="15">
        <v>10918</v>
      </c>
      <c r="H971" s="15">
        <v>0</v>
      </c>
      <c r="I971" s="15">
        <v>0</v>
      </c>
      <c r="J971" s="15">
        <v>0</v>
      </c>
      <c r="K971" s="15">
        <f t="shared" si="59"/>
        <v>5396</v>
      </c>
      <c r="L971" s="15">
        <f t="shared" si="60"/>
        <v>5522</v>
      </c>
      <c r="M971" s="15">
        <f t="shared" si="61"/>
        <v>10918</v>
      </c>
      <c r="O971" s="13"/>
      <c r="P971" s="13"/>
    </row>
    <row r="972" spans="1:16" ht="13.15" customHeight="1" x14ac:dyDescent="0.2">
      <c r="A972" s="11" t="str">
        <f t="shared" si="58"/>
        <v>COBAR2013</v>
      </c>
      <c r="B972" s="3" t="s">
        <v>169</v>
      </c>
      <c r="C972" s="12">
        <v>2013</v>
      </c>
      <c r="D972" s="12" t="s">
        <v>174</v>
      </c>
      <c r="E972" s="13">
        <v>5250</v>
      </c>
      <c r="F972" s="13">
        <v>5181</v>
      </c>
      <c r="G972" s="13">
        <v>10431</v>
      </c>
      <c r="H972" s="13">
        <v>0</v>
      </c>
      <c r="I972" s="13">
        <v>0</v>
      </c>
      <c r="J972" s="13">
        <v>0</v>
      </c>
      <c r="K972" s="15">
        <f t="shared" si="59"/>
        <v>5250</v>
      </c>
      <c r="L972" s="15">
        <f t="shared" si="60"/>
        <v>5181</v>
      </c>
      <c r="M972" s="15">
        <f t="shared" si="61"/>
        <v>10431</v>
      </c>
      <c r="O972" s="13"/>
      <c r="P972" s="13"/>
    </row>
    <row r="973" spans="1:16" ht="13.15" customHeight="1" x14ac:dyDescent="0.2">
      <c r="A973" s="11" t="str">
        <f t="shared" si="58"/>
        <v>COBAR2015</v>
      </c>
      <c r="B973" s="3" t="s">
        <v>169</v>
      </c>
      <c r="C973" s="12">
        <v>2015</v>
      </c>
      <c r="D973" s="12" t="s">
        <v>174</v>
      </c>
      <c r="E973" s="13">
        <v>619</v>
      </c>
      <c r="F973" s="13">
        <v>621</v>
      </c>
      <c r="G973" s="13">
        <v>1240</v>
      </c>
      <c r="H973" s="13">
        <v>0</v>
      </c>
      <c r="I973" s="13">
        <v>0</v>
      </c>
      <c r="J973" s="13">
        <v>0</v>
      </c>
      <c r="K973" s="15">
        <f t="shared" si="59"/>
        <v>619</v>
      </c>
      <c r="L973" s="15">
        <f t="shared" si="60"/>
        <v>621</v>
      </c>
      <c r="M973" s="15">
        <f t="shared" si="61"/>
        <v>1240</v>
      </c>
      <c r="O973" s="13"/>
      <c r="P973" s="13"/>
    </row>
    <row r="974" spans="1:16" ht="13.15" customHeight="1" x14ac:dyDescent="0.2">
      <c r="A974" s="11" t="str">
        <f t="shared" si="58"/>
        <v>COBAR2016</v>
      </c>
      <c r="B974" s="88" t="s">
        <v>169</v>
      </c>
      <c r="C974" s="16">
        <v>2016</v>
      </c>
      <c r="D974" s="86" t="s">
        <v>174</v>
      </c>
      <c r="E974" s="89">
        <v>2204</v>
      </c>
      <c r="F974" s="89">
        <v>2214</v>
      </c>
      <c r="G974" s="89">
        <v>4418</v>
      </c>
      <c r="H974" s="89">
        <v>0</v>
      </c>
      <c r="I974" s="89">
        <v>0</v>
      </c>
      <c r="J974" s="89">
        <v>0</v>
      </c>
      <c r="K974" s="15">
        <f t="shared" si="59"/>
        <v>2204</v>
      </c>
      <c r="L974" s="15">
        <f t="shared" si="60"/>
        <v>2214</v>
      </c>
      <c r="M974" s="15">
        <f t="shared" si="61"/>
        <v>4418</v>
      </c>
      <c r="O974" s="13"/>
      <c r="P974" s="13"/>
    </row>
    <row r="975" spans="1:16" ht="13.15" customHeight="1" x14ac:dyDescent="0.2">
      <c r="A975" s="11" t="str">
        <f t="shared" si="58"/>
        <v>COBAR2017</v>
      </c>
      <c r="B975" s="92" t="s">
        <v>169</v>
      </c>
      <c r="C975" s="85">
        <v>2017</v>
      </c>
      <c r="D975" s="86" t="s">
        <v>174</v>
      </c>
      <c r="E975" s="15">
        <v>2250</v>
      </c>
      <c r="F975" s="15">
        <v>2023</v>
      </c>
      <c r="G975" s="15">
        <v>4273</v>
      </c>
      <c r="H975" s="87">
        <v>0</v>
      </c>
      <c r="I975" s="87">
        <v>0</v>
      </c>
      <c r="J975" s="15">
        <v>0</v>
      </c>
      <c r="K975" s="15">
        <f t="shared" si="59"/>
        <v>2250</v>
      </c>
      <c r="L975" s="15">
        <f t="shared" si="60"/>
        <v>2023</v>
      </c>
      <c r="M975" s="15">
        <f t="shared" si="61"/>
        <v>4273</v>
      </c>
      <c r="O975" s="13"/>
      <c r="P975" s="13"/>
    </row>
    <row r="976" spans="1:16" ht="13.15" customHeight="1" x14ac:dyDescent="0.2">
      <c r="A976" s="11" t="str">
        <f t="shared" si="58"/>
        <v>COBAR2019</v>
      </c>
      <c r="B976" s="3" t="s">
        <v>169</v>
      </c>
      <c r="C976" s="12">
        <v>2019</v>
      </c>
      <c r="D976" s="12" t="s">
        <v>174</v>
      </c>
      <c r="E976" s="13">
        <v>323</v>
      </c>
      <c r="F976" s="13">
        <v>408</v>
      </c>
      <c r="G976" s="13">
        <v>731</v>
      </c>
      <c r="H976" s="13">
        <v>0</v>
      </c>
      <c r="I976" s="13">
        <v>0</v>
      </c>
      <c r="J976" s="13">
        <v>0</v>
      </c>
      <c r="K976" s="15">
        <f t="shared" si="59"/>
        <v>323</v>
      </c>
      <c r="L976" s="15">
        <f t="shared" si="60"/>
        <v>408</v>
      </c>
      <c r="M976" s="15">
        <f t="shared" si="61"/>
        <v>731</v>
      </c>
      <c r="O976" s="13"/>
      <c r="P976" s="13"/>
    </row>
    <row r="977" spans="1:16" ht="13.15" customHeight="1" x14ac:dyDescent="0.2">
      <c r="A977" s="11" t="str">
        <f t="shared" si="58"/>
        <v>COBAR2020</v>
      </c>
      <c r="B977" s="92" t="s">
        <v>169</v>
      </c>
      <c r="C977" s="85">
        <v>2020</v>
      </c>
      <c r="D977" s="86" t="s">
        <v>174</v>
      </c>
      <c r="E977" s="15">
        <v>871</v>
      </c>
      <c r="F977" s="15">
        <v>956</v>
      </c>
      <c r="G977" s="15">
        <v>1827</v>
      </c>
      <c r="H977" s="87">
        <v>0</v>
      </c>
      <c r="I977" s="87">
        <v>0</v>
      </c>
      <c r="J977" s="15">
        <v>0</v>
      </c>
      <c r="K977" s="15">
        <f t="shared" si="59"/>
        <v>871</v>
      </c>
      <c r="L977" s="15">
        <f t="shared" si="60"/>
        <v>956</v>
      </c>
      <c r="M977" s="15">
        <f t="shared" si="61"/>
        <v>1827</v>
      </c>
      <c r="O977" s="13"/>
      <c r="P977" s="13"/>
    </row>
    <row r="978" spans="1:16" ht="13.15" customHeight="1" x14ac:dyDescent="0.2">
      <c r="A978" s="11" t="str">
        <f t="shared" si="58"/>
        <v>COBAR2021</v>
      </c>
      <c r="B978" s="3" t="s">
        <v>169</v>
      </c>
      <c r="C978" s="12">
        <v>2021</v>
      </c>
      <c r="D978" s="12" t="s">
        <v>174</v>
      </c>
      <c r="E978" s="13">
        <v>1662</v>
      </c>
      <c r="F978" s="13">
        <v>1583</v>
      </c>
      <c r="G978" s="13">
        <v>3245</v>
      </c>
      <c r="H978" s="13">
        <v>0</v>
      </c>
      <c r="I978" s="13">
        <v>0</v>
      </c>
      <c r="J978" s="13">
        <v>0</v>
      </c>
      <c r="K978" s="15">
        <f t="shared" si="59"/>
        <v>1662</v>
      </c>
      <c r="L978" s="15">
        <f t="shared" si="60"/>
        <v>1583</v>
      </c>
      <c r="M978" s="15">
        <f t="shared" si="61"/>
        <v>3245</v>
      </c>
      <c r="O978" s="13"/>
      <c r="P978" s="13"/>
    </row>
    <row r="979" spans="1:16" ht="13.15" customHeight="1" x14ac:dyDescent="0.2">
      <c r="A979" s="11" t="str">
        <f t="shared" si="58"/>
        <v>COBAR2022</v>
      </c>
      <c r="B979" s="3" t="s">
        <v>169</v>
      </c>
      <c r="C979" s="12">
        <v>2022</v>
      </c>
      <c r="D979" s="12" t="s">
        <v>174</v>
      </c>
      <c r="E979" s="13">
        <v>2639</v>
      </c>
      <c r="F979" s="13">
        <v>2634</v>
      </c>
      <c r="G979" s="13">
        <v>5273</v>
      </c>
      <c r="H979" s="13">
        <v>0</v>
      </c>
      <c r="I979" s="13">
        <v>0</v>
      </c>
      <c r="J979" s="13">
        <v>0</v>
      </c>
      <c r="K979" s="15">
        <f t="shared" si="59"/>
        <v>2639</v>
      </c>
      <c r="L979" s="15">
        <f t="shared" si="60"/>
        <v>2634</v>
      </c>
      <c r="M979" s="15">
        <f t="shared" si="61"/>
        <v>5273</v>
      </c>
      <c r="O979" s="13"/>
      <c r="P979" s="13"/>
    </row>
    <row r="980" spans="1:16" ht="13.15" customHeight="1" x14ac:dyDescent="0.2">
      <c r="A980" s="11" t="str">
        <f t="shared" si="58"/>
        <v>COBAR2023</v>
      </c>
      <c r="B980" s="3" t="s">
        <v>169</v>
      </c>
      <c r="C980" s="12">
        <v>2023</v>
      </c>
      <c r="D980" s="12" t="s">
        <v>174</v>
      </c>
      <c r="E980" s="13">
        <v>2918</v>
      </c>
      <c r="F980" s="13">
        <v>2931</v>
      </c>
      <c r="G980" s="13">
        <v>5849</v>
      </c>
      <c r="H980" s="13">
        <v>0</v>
      </c>
      <c r="I980" s="13">
        <v>0</v>
      </c>
      <c r="J980" s="13">
        <v>0</v>
      </c>
      <c r="K980" s="15">
        <f t="shared" si="59"/>
        <v>2918</v>
      </c>
      <c r="L980" s="15">
        <f t="shared" si="60"/>
        <v>2931</v>
      </c>
      <c r="M980" s="15">
        <f t="shared" si="61"/>
        <v>5849</v>
      </c>
      <c r="O980" s="13"/>
      <c r="P980" s="13"/>
    </row>
    <row r="981" spans="1:16" ht="13.15" customHeight="1" x14ac:dyDescent="0.2">
      <c r="A981" s="11" t="str">
        <f t="shared" si="58"/>
        <v>COBAR2024</v>
      </c>
      <c r="B981" s="88" t="s">
        <v>169</v>
      </c>
      <c r="C981" s="16">
        <v>2024</v>
      </c>
      <c r="D981" s="86" t="s">
        <v>174</v>
      </c>
      <c r="E981" s="89">
        <v>3382</v>
      </c>
      <c r="F981" s="89">
        <v>3527</v>
      </c>
      <c r="G981" s="89">
        <v>6909</v>
      </c>
      <c r="H981" s="89">
        <v>0</v>
      </c>
      <c r="I981" s="89">
        <v>0</v>
      </c>
      <c r="J981" s="89">
        <v>0</v>
      </c>
      <c r="K981" s="15">
        <f t="shared" si="59"/>
        <v>3382</v>
      </c>
      <c r="L981" s="15">
        <f t="shared" si="60"/>
        <v>3527</v>
      </c>
      <c r="M981" s="15">
        <f t="shared" si="61"/>
        <v>6909</v>
      </c>
      <c r="O981" s="13"/>
      <c r="P981" s="13"/>
    </row>
    <row r="982" spans="1:16" ht="13.15" customHeight="1" x14ac:dyDescent="0.2">
      <c r="A982" s="11" t="str">
        <f t="shared" si="58"/>
        <v>COBAR2025</v>
      </c>
      <c r="B982" s="3" t="s">
        <v>169</v>
      </c>
      <c r="C982" s="12">
        <v>2025</v>
      </c>
      <c r="D982" s="12" t="s">
        <v>174</v>
      </c>
      <c r="E982" s="13">
        <v>4279</v>
      </c>
      <c r="F982" s="13">
        <v>4287</v>
      </c>
      <c r="G982" s="13">
        <v>8566</v>
      </c>
      <c r="H982" s="13">
        <v>0</v>
      </c>
      <c r="I982" s="13">
        <v>0</v>
      </c>
      <c r="J982" s="13">
        <v>0</v>
      </c>
      <c r="K982" s="15">
        <f t="shared" si="59"/>
        <v>4279</v>
      </c>
      <c r="L982" s="15">
        <f t="shared" si="60"/>
        <v>4287</v>
      </c>
      <c r="M982" s="15">
        <f t="shared" si="61"/>
        <v>8566</v>
      </c>
      <c r="O982" s="13"/>
      <c r="P982" s="13"/>
    </row>
    <row r="983" spans="1:16" ht="13.15" customHeight="1" x14ac:dyDescent="0.2">
      <c r="A983" s="11" t="str">
        <f t="shared" si="58"/>
        <v>COCOS ISLAND1993</v>
      </c>
      <c r="B983" s="3" t="s">
        <v>124</v>
      </c>
      <c r="C983" s="12">
        <v>1993</v>
      </c>
      <c r="D983" s="12" t="s">
        <v>174</v>
      </c>
      <c r="E983" s="13">
        <v>1466</v>
      </c>
      <c r="F983" s="13">
        <v>1420</v>
      </c>
      <c r="G983" s="13">
        <v>2886</v>
      </c>
      <c r="H983" s="13">
        <v>0</v>
      </c>
      <c r="I983" s="13">
        <v>0</v>
      </c>
      <c r="J983" s="13">
        <v>0</v>
      </c>
      <c r="K983" s="15">
        <f t="shared" si="59"/>
        <v>1466</v>
      </c>
      <c r="L983" s="15">
        <f t="shared" si="60"/>
        <v>1420</v>
      </c>
      <c r="M983" s="15">
        <f t="shared" si="61"/>
        <v>2886</v>
      </c>
      <c r="O983" s="13"/>
      <c r="P983" s="13"/>
    </row>
    <row r="984" spans="1:16" ht="13.15" customHeight="1" x14ac:dyDescent="0.2">
      <c r="A984" s="11" t="str">
        <f t="shared" si="58"/>
        <v>COCOS ISLAND1994</v>
      </c>
      <c r="B984" s="3" t="s">
        <v>124</v>
      </c>
      <c r="C984" s="12">
        <v>1994</v>
      </c>
      <c r="D984" s="12" t="s">
        <v>174</v>
      </c>
      <c r="E984" s="13">
        <v>4441</v>
      </c>
      <c r="F984" s="13">
        <v>4224</v>
      </c>
      <c r="G984" s="13">
        <v>8665</v>
      </c>
      <c r="H984" s="13">
        <v>0</v>
      </c>
      <c r="I984" s="13">
        <v>0</v>
      </c>
      <c r="J984" s="13">
        <v>0</v>
      </c>
      <c r="K984" s="15">
        <f t="shared" si="59"/>
        <v>4441</v>
      </c>
      <c r="L984" s="15">
        <f t="shared" si="60"/>
        <v>4224</v>
      </c>
      <c r="M984" s="15">
        <f t="shared" si="61"/>
        <v>8665</v>
      </c>
      <c r="O984" s="13"/>
      <c r="P984" s="13"/>
    </row>
    <row r="985" spans="1:16" ht="13.15" customHeight="1" x14ac:dyDescent="0.2">
      <c r="A985" s="11" t="str">
        <f t="shared" si="58"/>
        <v>COCOS ISLAND1995</v>
      </c>
      <c r="B985" s="3" t="s">
        <v>124</v>
      </c>
      <c r="C985" s="12">
        <v>1995</v>
      </c>
      <c r="D985" s="12" t="s">
        <v>174</v>
      </c>
      <c r="E985" s="13">
        <v>5347</v>
      </c>
      <c r="F985" s="13">
        <v>5016</v>
      </c>
      <c r="G985" s="13">
        <v>10363</v>
      </c>
      <c r="H985" s="13">
        <v>0</v>
      </c>
      <c r="I985" s="13">
        <v>0</v>
      </c>
      <c r="J985" s="13">
        <v>0</v>
      </c>
      <c r="K985" s="15">
        <f t="shared" si="59"/>
        <v>5347</v>
      </c>
      <c r="L985" s="15">
        <f t="shared" si="60"/>
        <v>5016</v>
      </c>
      <c r="M985" s="15">
        <f t="shared" si="61"/>
        <v>10363</v>
      </c>
      <c r="O985" s="13"/>
      <c r="P985" s="13"/>
    </row>
    <row r="986" spans="1:16" ht="13.15" customHeight="1" x14ac:dyDescent="0.2">
      <c r="A986" s="11" t="str">
        <f t="shared" si="58"/>
        <v>COCOS ISLAND1996</v>
      </c>
      <c r="B986" s="3" t="s">
        <v>124</v>
      </c>
      <c r="C986" s="12">
        <v>1996</v>
      </c>
      <c r="D986" s="12" t="s">
        <v>174</v>
      </c>
      <c r="E986" s="13">
        <v>4968</v>
      </c>
      <c r="F986" s="13">
        <v>4931</v>
      </c>
      <c r="G986" s="13">
        <v>9899</v>
      </c>
      <c r="H986" s="13">
        <v>0</v>
      </c>
      <c r="I986" s="13">
        <v>0</v>
      </c>
      <c r="J986" s="13">
        <v>0</v>
      </c>
      <c r="K986" s="15">
        <f t="shared" si="59"/>
        <v>4968</v>
      </c>
      <c r="L986" s="15">
        <f t="shared" si="60"/>
        <v>4931</v>
      </c>
      <c r="M986" s="15">
        <f t="shared" si="61"/>
        <v>9899</v>
      </c>
      <c r="O986" s="13"/>
      <c r="P986" s="13"/>
    </row>
    <row r="987" spans="1:16" ht="13.15" customHeight="1" x14ac:dyDescent="0.2">
      <c r="A987" s="11" t="str">
        <f t="shared" si="58"/>
        <v>COCOS ISLAND1997</v>
      </c>
      <c r="B987" s="3" t="s">
        <v>124</v>
      </c>
      <c r="C987" s="12">
        <v>1997</v>
      </c>
      <c r="D987" s="12" t="s">
        <v>174</v>
      </c>
      <c r="E987" s="13">
        <v>4698</v>
      </c>
      <c r="F987" s="13">
        <v>4254</v>
      </c>
      <c r="G987" s="13">
        <v>8952</v>
      </c>
      <c r="H987" s="13">
        <v>0</v>
      </c>
      <c r="I987" s="13">
        <v>0</v>
      </c>
      <c r="J987" s="13">
        <v>0</v>
      </c>
      <c r="K987" s="15">
        <f t="shared" si="59"/>
        <v>4698</v>
      </c>
      <c r="L987" s="15">
        <f t="shared" si="60"/>
        <v>4254</v>
      </c>
      <c r="M987" s="15">
        <f t="shared" si="61"/>
        <v>8952</v>
      </c>
      <c r="O987" s="13"/>
      <c r="P987" s="13"/>
    </row>
    <row r="988" spans="1:16" ht="13.15" customHeight="1" x14ac:dyDescent="0.2">
      <c r="A988" s="11" t="str">
        <f t="shared" si="58"/>
        <v>COCOS ISLAND1998</v>
      </c>
      <c r="B988" s="3" t="s">
        <v>124</v>
      </c>
      <c r="C988" s="12">
        <v>1998</v>
      </c>
      <c r="D988" s="12" t="s">
        <v>174</v>
      </c>
      <c r="E988" s="13">
        <v>1649</v>
      </c>
      <c r="F988" s="13">
        <v>1617</v>
      </c>
      <c r="G988" s="13">
        <v>3266</v>
      </c>
      <c r="H988" s="13">
        <v>0</v>
      </c>
      <c r="I988" s="13">
        <v>0</v>
      </c>
      <c r="J988" s="13">
        <v>0</v>
      </c>
      <c r="K988" s="15">
        <f t="shared" si="59"/>
        <v>1649</v>
      </c>
      <c r="L988" s="15">
        <f t="shared" si="60"/>
        <v>1617</v>
      </c>
      <c r="M988" s="15">
        <f t="shared" si="61"/>
        <v>3266</v>
      </c>
      <c r="O988" s="13"/>
      <c r="P988" s="13"/>
    </row>
    <row r="989" spans="1:16" ht="13.15" customHeight="1" x14ac:dyDescent="0.2">
      <c r="A989" s="11" t="str">
        <f t="shared" si="58"/>
        <v>COCOS ISLAND1999</v>
      </c>
      <c r="B989" s="3" t="s">
        <v>124</v>
      </c>
      <c r="C989" s="12">
        <v>1999</v>
      </c>
      <c r="D989" s="12" t="s">
        <v>174</v>
      </c>
      <c r="E989" s="13">
        <v>1646</v>
      </c>
      <c r="F989" s="13">
        <v>1652</v>
      </c>
      <c r="G989" s="13">
        <v>3298</v>
      </c>
      <c r="H989" s="13">
        <v>0</v>
      </c>
      <c r="I989" s="13">
        <v>0</v>
      </c>
      <c r="J989" s="13">
        <v>0</v>
      </c>
      <c r="K989" s="15">
        <f t="shared" si="59"/>
        <v>1646</v>
      </c>
      <c r="L989" s="15">
        <f t="shared" si="60"/>
        <v>1652</v>
      </c>
      <c r="M989" s="15">
        <f t="shared" si="61"/>
        <v>3298</v>
      </c>
      <c r="O989" s="13"/>
      <c r="P989" s="13"/>
    </row>
    <row r="990" spans="1:16" ht="13.15" customHeight="1" x14ac:dyDescent="0.2">
      <c r="A990" s="11" t="str">
        <f t="shared" si="58"/>
        <v>COCOS ISLAND2000</v>
      </c>
      <c r="B990" s="3" t="s">
        <v>124</v>
      </c>
      <c r="C990" s="12">
        <v>2000</v>
      </c>
      <c r="D990" s="12" t="s">
        <v>174</v>
      </c>
      <c r="E990" s="13">
        <v>1953</v>
      </c>
      <c r="F990" s="13">
        <v>1926</v>
      </c>
      <c r="G990" s="13">
        <v>3879</v>
      </c>
      <c r="H990" s="13">
        <v>0</v>
      </c>
      <c r="I990" s="13">
        <v>0</v>
      </c>
      <c r="J990" s="13">
        <v>0</v>
      </c>
      <c r="K990" s="15">
        <f t="shared" si="59"/>
        <v>1953</v>
      </c>
      <c r="L990" s="15">
        <f t="shared" si="60"/>
        <v>1926</v>
      </c>
      <c r="M990" s="15">
        <f t="shared" si="61"/>
        <v>3879</v>
      </c>
      <c r="O990" s="13"/>
      <c r="P990" s="13"/>
    </row>
    <row r="991" spans="1:16" ht="13.15" customHeight="1" x14ac:dyDescent="0.2">
      <c r="A991" s="11" t="str">
        <f t="shared" si="58"/>
        <v>COCOS ISLAND2001</v>
      </c>
      <c r="B991" s="3" t="s">
        <v>124</v>
      </c>
      <c r="C991" s="12">
        <v>2001</v>
      </c>
      <c r="D991" s="12" t="s">
        <v>174</v>
      </c>
      <c r="E991" s="13">
        <v>2289</v>
      </c>
      <c r="F991" s="13">
        <v>2322</v>
      </c>
      <c r="G991" s="13">
        <v>4611</v>
      </c>
      <c r="H991" s="13">
        <v>0</v>
      </c>
      <c r="I991" s="13">
        <v>0</v>
      </c>
      <c r="J991" s="13">
        <v>0</v>
      </c>
      <c r="K991" s="15">
        <f t="shared" si="59"/>
        <v>2289</v>
      </c>
      <c r="L991" s="15">
        <f t="shared" si="60"/>
        <v>2322</v>
      </c>
      <c r="M991" s="15">
        <f t="shared" si="61"/>
        <v>4611</v>
      </c>
      <c r="O991" s="13"/>
      <c r="P991" s="13"/>
    </row>
    <row r="992" spans="1:16" ht="13.15" customHeight="1" x14ac:dyDescent="0.2">
      <c r="A992" s="11" t="str">
        <f t="shared" si="58"/>
        <v>COCOS ISLAND2002</v>
      </c>
      <c r="B992" s="3" t="s">
        <v>124</v>
      </c>
      <c r="C992" s="12">
        <v>2002</v>
      </c>
      <c r="D992" s="12" t="s">
        <v>174</v>
      </c>
      <c r="E992" s="13">
        <v>2163</v>
      </c>
      <c r="F992" s="13">
        <v>2201</v>
      </c>
      <c r="G992" s="13">
        <v>4364</v>
      </c>
      <c r="H992" s="13">
        <v>0</v>
      </c>
      <c r="I992" s="13">
        <v>0</v>
      </c>
      <c r="J992" s="13">
        <v>0</v>
      </c>
      <c r="K992" s="15">
        <f t="shared" si="59"/>
        <v>2163</v>
      </c>
      <c r="L992" s="15">
        <f t="shared" si="60"/>
        <v>2201</v>
      </c>
      <c r="M992" s="15">
        <f t="shared" si="61"/>
        <v>4364</v>
      </c>
      <c r="O992" s="13"/>
      <c r="P992" s="13"/>
    </row>
    <row r="993" spans="1:16" ht="13.15" customHeight="1" x14ac:dyDescent="0.2">
      <c r="A993" s="11" t="str">
        <f t="shared" si="58"/>
        <v>COCOS ISLAND2003</v>
      </c>
      <c r="B993" s="90" t="s">
        <v>124</v>
      </c>
      <c r="C993" s="85">
        <v>2003</v>
      </c>
      <c r="D993" s="86" t="s">
        <v>174</v>
      </c>
      <c r="E993" s="15">
        <v>2251</v>
      </c>
      <c r="F993" s="15">
        <v>2241</v>
      </c>
      <c r="G993" s="15">
        <v>4492</v>
      </c>
      <c r="H993" s="15">
        <v>0</v>
      </c>
      <c r="I993" s="15">
        <v>0</v>
      </c>
      <c r="J993" s="15">
        <v>0</v>
      </c>
      <c r="K993" s="15">
        <f t="shared" si="59"/>
        <v>2251</v>
      </c>
      <c r="L993" s="15">
        <f t="shared" si="60"/>
        <v>2241</v>
      </c>
      <c r="M993" s="15">
        <f t="shared" si="61"/>
        <v>4492</v>
      </c>
      <c r="O993" s="13"/>
      <c r="P993" s="13"/>
    </row>
    <row r="994" spans="1:16" ht="13.15" customHeight="1" x14ac:dyDescent="0.2">
      <c r="A994" s="11" t="str">
        <f t="shared" si="58"/>
        <v>COCOS ISLAND2004</v>
      </c>
      <c r="B994" s="3" t="s">
        <v>124</v>
      </c>
      <c r="C994" s="12">
        <v>2004</v>
      </c>
      <c r="D994" s="12" t="s">
        <v>174</v>
      </c>
      <c r="E994" s="13">
        <v>2753</v>
      </c>
      <c r="F994" s="13">
        <v>2846</v>
      </c>
      <c r="G994" s="13">
        <v>5599</v>
      </c>
      <c r="H994" s="13">
        <v>0</v>
      </c>
      <c r="I994" s="13">
        <v>0</v>
      </c>
      <c r="J994" s="13">
        <v>0</v>
      </c>
      <c r="K994" s="15">
        <f t="shared" si="59"/>
        <v>2753</v>
      </c>
      <c r="L994" s="15">
        <f t="shared" si="60"/>
        <v>2846</v>
      </c>
      <c r="M994" s="15">
        <f t="shared" si="61"/>
        <v>5599</v>
      </c>
      <c r="O994" s="13"/>
      <c r="P994" s="13"/>
    </row>
    <row r="995" spans="1:16" ht="13.15" customHeight="1" x14ac:dyDescent="0.2">
      <c r="A995" s="11" t="str">
        <f t="shared" si="58"/>
        <v>COCOS ISLAND2005</v>
      </c>
      <c r="B995" s="90" t="s">
        <v>124</v>
      </c>
      <c r="C995" s="85">
        <v>2005</v>
      </c>
      <c r="D995" s="86" t="s">
        <v>174</v>
      </c>
      <c r="E995" s="15">
        <v>2827</v>
      </c>
      <c r="F995" s="15">
        <v>2815</v>
      </c>
      <c r="G995" s="15">
        <v>5642</v>
      </c>
      <c r="H995" s="15">
        <v>0</v>
      </c>
      <c r="I995" s="15">
        <v>0</v>
      </c>
      <c r="J995" s="15">
        <v>0</v>
      </c>
      <c r="K995" s="15">
        <f t="shared" si="59"/>
        <v>2827</v>
      </c>
      <c r="L995" s="15">
        <f t="shared" si="60"/>
        <v>2815</v>
      </c>
      <c r="M995" s="15">
        <f t="shared" si="61"/>
        <v>5642</v>
      </c>
      <c r="O995" s="13"/>
      <c r="P995" s="13"/>
    </row>
    <row r="996" spans="1:16" ht="13.15" customHeight="1" x14ac:dyDescent="0.2">
      <c r="A996" s="11" t="str">
        <f t="shared" si="58"/>
        <v>COCOS ISLAND2006</v>
      </c>
      <c r="B996" s="92" t="s">
        <v>124</v>
      </c>
      <c r="C996" s="85">
        <v>2006</v>
      </c>
      <c r="D996" s="86" t="s">
        <v>174</v>
      </c>
      <c r="E996" s="15">
        <v>3158</v>
      </c>
      <c r="F996" s="15">
        <v>2985</v>
      </c>
      <c r="G996" s="15">
        <v>6143</v>
      </c>
      <c r="H996" s="87">
        <v>0</v>
      </c>
      <c r="I996" s="87">
        <v>0</v>
      </c>
      <c r="J996" s="15">
        <v>0</v>
      </c>
      <c r="K996" s="15">
        <f t="shared" si="59"/>
        <v>3158</v>
      </c>
      <c r="L996" s="15">
        <f t="shared" si="60"/>
        <v>2985</v>
      </c>
      <c r="M996" s="15">
        <f t="shared" si="61"/>
        <v>6143</v>
      </c>
      <c r="O996" s="13"/>
      <c r="P996" s="13"/>
    </row>
    <row r="997" spans="1:16" ht="13.15" customHeight="1" x14ac:dyDescent="0.2">
      <c r="A997" s="11" t="str">
        <f t="shared" si="58"/>
        <v>COCOS ISLAND2007</v>
      </c>
      <c r="B997" s="92" t="s">
        <v>124</v>
      </c>
      <c r="C997" s="85">
        <v>2007</v>
      </c>
      <c r="D997" s="86" t="s">
        <v>174</v>
      </c>
      <c r="E997" s="15">
        <v>3391</v>
      </c>
      <c r="F997" s="15">
        <v>3309</v>
      </c>
      <c r="G997" s="15">
        <v>6700</v>
      </c>
      <c r="H997" s="87">
        <v>0</v>
      </c>
      <c r="I997" s="87">
        <v>0</v>
      </c>
      <c r="J997" s="15">
        <v>0</v>
      </c>
      <c r="K997" s="15">
        <f t="shared" si="59"/>
        <v>3391</v>
      </c>
      <c r="L997" s="15">
        <f t="shared" si="60"/>
        <v>3309</v>
      </c>
      <c r="M997" s="15">
        <f t="shared" si="61"/>
        <v>6700</v>
      </c>
      <c r="O997" s="13"/>
      <c r="P997" s="13"/>
    </row>
    <row r="998" spans="1:16" ht="13.15" customHeight="1" x14ac:dyDescent="0.2">
      <c r="A998" s="11" t="str">
        <f t="shared" si="58"/>
        <v>COCOS ISLAND2008</v>
      </c>
      <c r="B998" s="88" t="s">
        <v>124</v>
      </c>
      <c r="C998" s="16">
        <v>2008</v>
      </c>
      <c r="D998" s="86" t="s">
        <v>174</v>
      </c>
      <c r="E998" s="89">
        <v>2882</v>
      </c>
      <c r="F998" s="89">
        <v>2964</v>
      </c>
      <c r="G998" s="89">
        <v>5846</v>
      </c>
      <c r="H998" s="89">
        <v>0</v>
      </c>
      <c r="I998" s="89">
        <v>0</v>
      </c>
      <c r="J998" s="89">
        <v>0</v>
      </c>
      <c r="K998" s="15">
        <f t="shared" si="59"/>
        <v>2882</v>
      </c>
      <c r="L998" s="15">
        <f t="shared" si="60"/>
        <v>2964</v>
      </c>
      <c r="M998" s="15">
        <f t="shared" si="61"/>
        <v>5846</v>
      </c>
      <c r="O998" s="13"/>
      <c r="P998" s="13"/>
    </row>
    <row r="999" spans="1:16" ht="13.15" customHeight="1" x14ac:dyDescent="0.2">
      <c r="A999" s="11" t="str">
        <f t="shared" si="58"/>
        <v>COCOS ISLAND2009</v>
      </c>
      <c r="B999" s="3" t="s">
        <v>124</v>
      </c>
      <c r="C999" s="12">
        <v>2009</v>
      </c>
      <c r="D999" s="12" t="s">
        <v>174</v>
      </c>
      <c r="E999" s="13">
        <v>3196</v>
      </c>
      <c r="F999" s="13">
        <v>3045</v>
      </c>
      <c r="G999" s="13">
        <v>6241</v>
      </c>
      <c r="H999" s="13">
        <v>0</v>
      </c>
      <c r="I999" s="13">
        <v>0</v>
      </c>
      <c r="J999" s="13">
        <v>0</v>
      </c>
      <c r="K999" s="15">
        <f t="shared" si="59"/>
        <v>3196</v>
      </c>
      <c r="L999" s="15">
        <f t="shared" si="60"/>
        <v>3045</v>
      </c>
      <c r="M999" s="15">
        <f t="shared" si="61"/>
        <v>6241</v>
      </c>
      <c r="O999" s="13"/>
      <c r="P999" s="13"/>
    </row>
    <row r="1000" spans="1:16" ht="13.15" customHeight="1" x14ac:dyDescent="0.2">
      <c r="A1000" s="11" t="str">
        <f t="shared" si="58"/>
        <v>COCOS ISLAND2010</v>
      </c>
      <c r="B1000" s="3" t="s">
        <v>124</v>
      </c>
      <c r="C1000" s="12">
        <v>2010</v>
      </c>
      <c r="D1000" s="12" t="s">
        <v>174</v>
      </c>
      <c r="E1000" s="13">
        <v>6363</v>
      </c>
      <c r="F1000" s="13">
        <v>6838</v>
      </c>
      <c r="G1000" s="13">
        <v>13201</v>
      </c>
      <c r="H1000" s="13">
        <v>0</v>
      </c>
      <c r="I1000" s="13">
        <v>0</v>
      </c>
      <c r="J1000" s="13">
        <v>0</v>
      </c>
      <c r="K1000" s="15">
        <f t="shared" si="59"/>
        <v>6363</v>
      </c>
      <c r="L1000" s="15">
        <f t="shared" si="60"/>
        <v>6838</v>
      </c>
      <c r="M1000" s="15">
        <f t="shared" si="61"/>
        <v>13201</v>
      </c>
      <c r="O1000" s="13"/>
      <c r="P1000" s="13"/>
    </row>
    <row r="1001" spans="1:16" ht="13.15" customHeight="1" x14ac:dyDescent="0.2">
      <c r="A1001" s="11" t="str">
        <f t="shared" ref="A1001:A1064" si="62">CONCATENATE(B1001,C1001)</f>
        <v>COCOS ISLAND2011</v>
      </c>
      <c r="B1001" s="3" t="s">
        <v>124</v>
      </c>
      <c r="C1001" s="12">
        <v>2011</v>
      </c>
      <c r="D1001" s="12" t="s">
        <v>174</v>
      </c>
      <c r="E1001" s="13">
        <v>6256</v>
      </c>
      <c r="F1001" s="13">
        <v>6235</v>
      </c>
      <c r="G1001" s="13">
        <v>12491</v>
      </c>
      <c r="H1001" s="13">
        <v>0</v>
      </c>
      <c r="I1001" s="13">
        <v>0</v>
      </c>
      <c r="J1001" s="13">
        <v>0</v>
      </c>
      <c r="K1001" s="15">
        <f t="shared" si="59"/>
        <v>6256</v>
      </c>
      <c r="L1001" s="15">
        <f t="shared" si="60"/>
        <v>6235</v>
      </c>
      <c r="M1001" s="15">
        <f t="shared" si="61"/>
        <v>12491</v>
      </c>
      <c r="O1001" s="13"/>
      <c r="P1001" s="13"/>
    </row>
    <row r="1002" spans="1:16" ht="13.15" customHeight="1" x14ac:dyDescent="0.2">
      <c r="A1002" s="11" t="str">
        <f t="shared" si="62"/>
        <v>COCOS ISLAND2012</v>
      </c>
      <c r="B1002" s="3" t="s">
        <v>124</v>
      </c>
      <c r="C1002" s="12">
        <v>2012</v>
      </c>
      <c r="D1002" s="12" t="s">
        <v>174</v>
      </c>
      <c r="E1002" s="13">
        <v>4405</v>
      </c>
      <c r="F1002" s="13">
        <v>4517</v>
      </c>
      <c r="G1002" s="13">
        <v>8922</v>
      </c>
      <c r="H1002" s="13">
        <v>0</v>
      </c>
      <c r="I1002" s="13">
        <v>0</v>
      </c>
      <c r="J1002" s="13">
        <v>0</v>
      </c>
      <c r="K1002" s="15">
        <f t="shared" si="59"/>
        <v>4405</v>
      </c>
      <c r="L1002" s="15">
        <f t="shared" si="60"/>
        <v>4517</v>
      </c>
      <c r="M1002" s="15">
        <f t="shared" si="61"/>
        <v>8922</v>
      </c>
      <c r="O1002" s="13"/>
      <c r="P1002" s="13"/>
    </row>
    <row r="1003" spans="1:16" ht="13.15" customHeight="1" x14ac:dyDescent="0.2">
      <c r="A1003" s="11" t="str">
        <f t="shared" si="62"/>
        <v>COCOS ISLAND2013</v>
      </c>
      <c r="B1003" s="90" t="s">
        <v>124</v>
      </c>
      <c r="C1003" s="85">
        <v>2013</v>
      </c>
      <c r="D1003" s="86" t="s">
        <v>174</v>
      </c>
      <c r="E1003" s="15">
        <v>4105</v>
      </c>
      <c r="F1003" s="15">
        <v>4040</v>
      </c>
      <c r="G1003" s="15">
        <v>8145</v>
      </c>
      <c r="H1003" s="15">
        <v>0</v>
      </c>
      <c r="I1003" s="15">
        <v>0</v>
      </c>
      <c r="J1003" s="15">
        <v>0</v>
      </c>
      <c r="K1003" s="15">
        <f t="shared" si="59"/>
        <v>4105</v>
      </c>
      <c r="L1003" s="15">
        <f t="shared" si="60"/>
        <v>4040</v>
      </c>
      <c r="M1003" s="15">
        <f t="shared" si="61"/>
        <v>8145</v>
      </c>
      <c r="O1003" s="13"/>
      <c r="P1003" s="13"/>
    </row>
    <row r="1004" spans="1:16" ht="13.15" customHeight="1" x14ac:dyDescent="0.2">
      <c r="A1004" s="11" t="str">
        <f t="shared" si="62"/>
        <v>COCOS ISLAND2014</v>
      </c>
      <c r="B1004" s="3" t="s">
        <v>124</v>
      </c>
      <c r="C1004" s="12">
        <v>2014</v>
      </c>
      <c r="D1004" s="12" t="s">
        <v>174</v>
      </c>
      <c r="E1004" s="13">
        <v>3960</v>
      </c>
      <c r="F1004" s="13">
        <v>4036</v>
      </c>
      <c r="G1004" s="13">
        <v>7996</v>
      </c>
      <c r="H1004" s="13">
        <v>0</v>
      </c>
      <c r="I1004" s="13">
        <v>0</v>
      </c>
      <c r="J1004" s="13">
        <v>0</v>
      </c>
      <c r="K1004" s="15">
        <f t="shared" si="59"/>
        <v>3960</v>
      </c>
      <c r="L1004" s="15">
        <f t="shared" si="60"/>
        <v>4036</v>
      </c>
      <c r="M1004" s="15">
        <f t="shared" si="61"/>
        <v>7996</v>
      </c>
      <c r="O1004" s="13"/>
      <c r="P1004" s="13"/>
    </row>
    <row r="1005" spans="1:16" ht="13.15" customHeight="1" x14ac:dyDescent="0.2">
      <c r="A1005" s="11" t="str">
        <f t="shared" si="62"/>
        <v>COCOS ISLAND2015</v>
      </c>
      <c r="B1005" s="3" t="s">
        <v>124</v>
      </c>
      <c r="C1005" s="12">
        <v>2015</v>
      </c>
      <c r="D1005" s="86" t="s">
        <v>174</v>
      </c>
      <c r="E1005" s="13">
        <v>7819</v>
      </c>
      <c r="F1005" s="13">
        <v>7846</v>
      </c>
      <c r="G1005" s="13">
        <v>15665</v>
      </c>
      <c r="H1005" s="13">
        <v>0</v>
      </c>
      <c r="I1005" s="13">
        <v>0</v>
      </c>
      <c r="J1005" s="13">
        <v>0</v>
      </c>
      <c r="K1005" s="15">
        <f t="shared" si="59"/>
        <v>7819</v>
      </c>
      <c r="L1005" s="15">
        <f t="shared" si="60"/>
        <v>7846</v>
      </c>
      <c r="M1005" s="15">
        <f t="shared" si="61"/>
        <v>15665</v>
      </c>
      <c r="O1005" s="13"/>
      <c r="P1005" s="13"/>
    </row>
    <row r="1006" spans="1:16" ht="13.15" customHeight="1" x14ac:dyDescent="0.2">
      <c r="A1006" s="11" t="str">
        <f t="shared" si="62"/>
        <v>COCOS ISLAND2016</v>
      </c>
      <c r="B1006" s="92" t="s">
        <v>124</v>
      </c>
      <c r="C1006" s="85">
        <v>2016</v>
      </c>
      <c r="D1006" s="86" t="s">
        <v>174</v>
      </c>
      <c r="E1006" s="15">
        <v>8366</v>
      </c>
      <c r="F1006" s="15">
        <v>8386</v>
      </c>
      <c r="G1006" s="15">
        <v>16752</v>
      </c>
      <c r="H1006" s="87">
        <v>0</v>
      </c>
      <c r="I1006" s="87">
        <v>0</v>
      </c>
      <c r="J1006" s="15">
        <v>0</v>
      </c>
      <c r="K1006" s="15">
        <f t="shared" si="59"/>
        <v>8366</v>
      </c>
      <c r="L1006" s="15">
        <f t="shared" si="60"/>
        <v>8386</v>
      </c>
      <c r="M1006" s="15">
        <f t="shared" si="61"/>
        <v>16752</v>
      </c>
      <c r="O1006" s="13"/>
      <c r="P1006" s="13"/>
    </row>
    <row r="1007" spans="1:16" ht="13.15" customHeight="1" x14ac:dyDescent="0.2">
      <c r="A1007" s="11" t="str">
        <f t="shared" si="62"/>
        <v>COCOS ISLAND2017</v>
      </c>
      <c r="B1007" s="3" t="s">
        <v>124</v>
      </c>
      <c r="C1007" s="12">
        <v>2017</v>
      </c>
      <c r="D1007" s="12" t="s">
        <v>174</v>
      </c>
      <c r="E1007" s="13">
        <v>7404</v>
      </c>
      <c r="F1007" s="13">
        <v>7490</v>
      </c>
      <c r="G1007" s="13">
        <v>14894</v>
      </c>
      <c r="H1007" s="13">
        <v>0</v>
      </c>
      <c r="I1007" s="13">
        <v>0</v>
      </c>
      <c r="J1007" s="13">
        <v>0</v>
      </c>
      <c r="K1007" s="15">
        <f t="shared" si="59"/>
        <v>7404</v>
      </c>
      <c r="L1007" s="15">
        <f t="shared" si="60"/>
        <v>7490</v>
      </c>
      <c r="M1007" s="15">
        <f t="shared" si="61"/>
        <v>14894</v>
      </c>
      <c r="O1007" s="13"/>
      <c r="P1007" s="13"/>
    </row>
    <row r="1008" spans="1:16" ht="13.15" customHeight="1" x14ac:dyDescent="0.2">
      <c r="A1008" s="11" t="str">
        <f t="shared" si="62"/>
        <v>COCOS ISLAND2018</v>
      </c>
      <c r="B1008" s="3" t="s">
        <v>124</v>
      </c>
      <c r="C1008" s="12">
        <v>2018</v>
      </c>
      <c r="D1008" s="12" t="s">
        <v>174</v>
      </c>
      <c r="E1008" s="13">
        <v>7571</v>
      </c>
      <c r="F1008" s="13">
        <v>7468</v>
      </c>
      <c r="G1008" s="13">
        <v>15039</v>
      </c>
      <c r="H1008" s="13">
        <v>0</v>
      </c>
      <c r="I1008" s="13">
        <v>0</v>
      </c>
      <c r="J1008" s="13">
        <v>0</v>
      </c>
      <c r="K1008" s="15">
        <f t="shared" si="59"/>
        <v>7571</v>
      </c>
      <c r="L1008" s="15">
        <f t="shared" si="60"/>
        <v>7468</v>
      </c>
      <c r="M1008" s="15">
        <f t="shared" si="61"/>
        <v>15039</v>
      </c>
      <c r="O1008" s="13"/>
      <c r="P1008" s="13"/>
    </row>
    <row r="1009" spans="1:16" ht="13.15" customHeight="1" x14ac:dyDescent="0.2">
      <c r="A1009" s="11" t="str">
        <f t="shared" si="62"/>
        <v>COCOS ISLAND2019</v>
      </c>
      <c r="B1009" s="3" t="s">
        <v>124</v>
      </c>
      <c r="C1009" s="12">
        <v>2019</v>
      </c>
      <c r="D1009" s="12" t="s">
        <v>174</v>
      </c>
      <c r="E1009" s="13">
        <v>7408</v>
      </c>
      <c r="F1009" s="13">
        <v>7265</v>
      </c>
      <c r="G1009" s="13">
        <v>14673</v>
      </c>
      <c r="H1009" s="13">
        <v>0</v>
      </c>
      <c r="I1009" s="13">
        <v>0</v>
      </c>
      <c r="J1009" s="13">
        <v>0</v>
      </c>
      <c r="K1009" s="15">
        <f t="shared" ref="K1009:K1072" si="63">E1009+H1009</f>
        <v>7408</v>
      </c>
      <c r="L1009" s="15">
        <f t="shared" ref="L1009:L1072" si="64">F1009+I1009</f>
        <v>7265</v>
      </c>
      <c r="M1009" s="15">
        <f t="shared" ref="M1009:M1072" si="65">G1009+J1009</f>
        <v>14673</v>
      </c>
      <c r="O1009" s="13"/>
      <c r="P1009" s="13"/>
    </row>
    <row r="1010" spans="1:16" ht="13.15" customHeight="1" x14ac:dyDescent="0.2">
      <c r="A1010" s="11" t="str">
        <f t="shared" si="62"/>
        <v>COCOS ISLAND2020</v>
      </c>
      <c r="B1010" s="92" t="s">
        <v>124</v>
      </c>
      <c r="C1010" s="85">
        <v>2020</v>
      </c>
      <c r="D1010" s="86" t="s">
        <v>174</v>
      </c>
      <c r="E1010" s="15">
        <v>5543</v>
      </c>
      <c r="F1010" s="15">
        <v>5592</v>
      </c>
      <c r="G1010" s="15">
        <v>11135</v>
      </c>
      <c r="H1010" s="87">
        <v>0</v>
      </c>
      <c r="I1010" s="87">
        <v>0</v>
      </c>
      <c r="J1010" s="15">
        <v>0</v>
      </c>
      <c r="K1010" s="15">
        <f t="shared" si="63"/>
        <v>5543</v>
      </c>
      <c r="L1010" s="15">
        <f t="shared" si="64"/>
        <v>5592</v>
      </c>
      <c r="M1010" s="15">
        <f t="shared" si="65"/>
        <v>11135</v>
      </c>
      <c r="O1010" s="13"/>
      <c r="P1010" s="13"/>
    </row>
    <row r="1011" spans="1:16" ht="13.15" customHeight="1" x14ac:dyDescent="0.2">
      <c r="A1011" s="11" t="str">
        <f t="shared" si="62"/>
        <v>COCOS ISLAND2021</v>
      </c>
      <c r="B1011" s="3" t="s">
        <v>124</v>
      </c>
      <c r="C1011" s="12">
        <v>2021</v>
      </c>
      <c r="D1011" s="12" t="s">
        <v>174</v>
      </c>
      <c r="E1011" s="13">
        <v>8732</v>
      </c>
      <c r="F1011" s="13">
        <v>9140</v>
      </c>
      <c r="G1011" s="13">
        <v>17872</v>
      </c>
      <c r="H1011" s="13">
        <v>0</v>
      </c>
      <c r="I1011" s="13">
        <v>0</v>
      </c>
      <c r="J1011" s="13">
        <v>0</v>
      </c>
      <c r="K1011" s="15">
        <f t="shared" si="63"/>
        <v>8732</v>
      </c>
      <c r="L1011" s="15">
        <f t="shared" si="64"/>
        <v>9140</v>
      </c>
      <c r="M1011" s="15">
        <f t="shared" si="65"/>
        <v>17872</v>
      </c>
      <c r="O1011" s="13"/>
      <c r="P1011" s="13"/>
    </row>
    <row r="1012" spans="1:16" ht="13.15" customHeight="1" x14ac:dyDescent="0.2">
      <c r="A1012" s="11" t="str">
        <f t="shared" si="62"/>
        <v>COCOS ISLAND2022</v>
      </c>
      <c r="B1012" s="90" t="s">
        <v>124</v>
      </c>
      <c r="C1012" s="85">
        <v>2022</v>
      </c>
      <c r="D1012" s="86" t="s">
        <v>174</v>
      </c>
      <c r="E1012" s="15">
        <v>6100</v>
      </c>
      <c r="F1012" s="15">
        <v>9097</v>
      </c>
      <c r="G1012" s="15">
        <v>15197</v>
      </c>
      <c r="H1012" s="15">
        <v>0</v>
      </c>
      <c r="I1012" s="15">
        <v>0</v>
      </c>
      <c r="J1012" s="15">
        <v>0</v>
      </c>
      <c r="K1012" s="15">
        <f t="shared" si="63"/>
        <v>6100</v>
      </c>
      <c r="L1012" s="15">
        <f t="shared" si="64"/>
        <v>9097</v>
      </c>
      <c r="M1012" s="15">
        <f t="shared" si="65"/>
        <v>15197</v>
      </c>
      <c r="O1012" s="13"/>
      <c r="P1012" s="13"/>
    </row>
    <row r="1013" spans="1:16" ht="13.15" customHeight="1" x14ac:dyDescent="0.2">
      <c r="A1013" s="11" t="str">
        <f t="shared" si="62"/>
        <v>COCOS ISLAND2023</v>
      </c>
      <c r="B1013" s="3" t="s">
        <v>124</v>
      </c>
      <c r="C1013" s="12">
        <v>2023</v>
      </c>
      <c r="D1013" s="12" t="s">
        <v>174</v>
      </c>
      <c r="E1013" s="13">
        <v>7361</v>
      </c>
      <c r="F1013" s="13">
        <v>9652</v>
      </c>
      <c r="G1013" s="13">
        <v>17013</v>
      </c>
      <c r="H1013" s="13">
        <v>0</v>
      </c>
      <c r="I1013" s="13">
        <v>0</v>
      </c>
      <c r="J1013" s="13">
        <v>0</v>
      </c>
      <c r="K1013" s="15">
        <f t="shared" si="63"/>
        <v>7361</v>
      </c>
      <c r="L1013" s="15">
        <f t="shared" si="64"/>
        <v>9652</v>
      </c>
      <c r="M1013" s="15">
        <f t="shared" si="65"/>
        <v>17013</v>
      </c>
      <c r="O1013" s="13"/>
      <c r="P1013" s="13"/>
    </row>
    <row r="1014" spans="1:16" ht="13.15" customHeight="1" x14ac:dyDescent="0.2">
      <c r="A1014" s="11" t="str">
        <f t="shared" si="62"/>
        <v>COCOS ISLAND2024</v>
      </c>
      <c r="B1014" s="3" t="s">
        <v>124</v>
      </c>
      <c r="C1014" s="12">
        <v>2024</v>
      </c>
      <c r="D1014" s="12" t="s">
        <v>174</v>
      </c>
      <c r="E1014" s="13">
        <v>5806</v>
      </c>
      <c r="F1014" s="13">
        <v>9408</v>
      </c>
      <c r="G1014" s="13">
        <v>15214</v>
      </c>
      <c r="H1014" s="13">
        <v>0</v>
      </c>
      <c r="I1014" s="13">
        <v>0</v>
      </c>
      <c r="J1014" s="13">
        <v>0</v>
      </c>
      <c r="K1014" s="15">
        <f t="shared" si="63"/>
        <v>5806</v>
      </c>
      <c r="L1014" s="15">
        <f t="shared" si="64"/>
        <v>9408</v>
      </c>
      <c r="M1014" s="15">
        <f t="shared" si="65"/>
        <v>15214</v>
      </c>
      <c r="O1014" s="13"/>
      <c r="P1014" s="13"/>
    </row>
    <row r="1015" spans="1:16" ht="13.15" customHeight="1" x14ac:dyDescent="0.2">
      <c r="A1015" s="11" t="str">
        <f t="shared" si="62"/>
        <v>COCOS ISLAND2025</v>
      </c>
      <c r="B1015" s="3" t="s">
        <v>124</v>
      </c>
      <c r="C1015" s="12">
        <v>2025</v>
      </c>
      <c r="D1015" s="12" t="s">
        <v>174</v>
      </c>
      <c r="E1015" s="13">
        <v>6603</v>
      </c>
      <c r="F1015" s="13">
        <v>8128</v>
      </c>
      <c r="G1015" s="13">
        <v>14731</v>
      </c>
      <c r="H1015" s="13">
        <v>0</v>
      </c>
      <c r="I1015" s="13">
        <v>0</v>
      </c>
      <c r="J1015" s="13">
        <v>0</v>
      </c>
      <c r="K1015" s="15">
        <f t="shared" si="63"/>
        <v>6603</v>
      </c>
      <c r="L1015" s="15">
        <f t="shared" si="64"/>
        <v>8128</v>
      </c>
      <c r="M1015" s="15">
        <f t="shared" si="65"/>
        <v>14731</v>
      </c>
      <c r="O1015" s="13"/>
      <c r="P1015" s="13"/>
    </row>
    <row r="1016" spans="1:16" ht="13.15" customHeight="1" x14ac:dyDescent="0.2">
      <c r="A1016" s="11" t="str">
        <f t="shared" si="62"/>
        <v>COFFS HARBOUR1985</v>
      </c>
      <c r="B1016" s="3" t="s">
        <v>10</v>
      </c>
      <c r="C1016" s="12">
        <v>1985</v>
      </c>
      <c r="D1016" s="12">
        <v>24</v>
      </c>
      <c r="E1016" s="13">
        <v>47733</v>
      </c>
      <c r="F1016" s="13">
        <v>47802</v>
      </c>
      <c r="G1016" s="13">
        <v>95535</v>
      </c>
      <c r="H1016" s="13">
        <v>0</v>
      </c>
      <c r="I1016" s="13">
        <v>0</v>
      </c>
      <c r="J1016" s="13">
        <v>0</v>
      </c>
      <c r="K1016" s="15">
        <f t="shared" si="63"/>
        <v>47733</v>
      </c>
      <c r="L1016" s="15">
        <f t="shared" si="64"/>
        <v>47802</v>
      </c>
      <c r="M1016" s="15">
        <f t="shared" si="65"/>
        <v>95535</v>
      </c>
      <c r="O1016" s="13"/>
      <c r="P1016" s="13"/>
    </row>
    <row r="1017" spans="1:16" ht="13.15" customHeight="1" x14ac:dyDescent="0.2">
      <c r="A1017" s="11" t="str">
        <f t="shared" si="62"/>
        <v>COFFS HARBOUR1986</v>
      </c>
      <c r="B1017" s="88" t="s">
        <v>10</v>
      </c>
      <c r="C1017" s="16">
        <v>1986</v>
      </c>
      <c r="D1017" s="86">
        <v>27</v>
      </c>
      <c r="E1017" s="89">
        <v>45486</v>
      </c>
      <c r="F1017" s="89">
        <v>44798</v>
      </c>
      <c r="G1017" s="89">
        <v>90284</v>
      </c>
      <c r="H1017" s="89">
        <v>0</v>
      </c>
      <c r="I1017" s="89">
        <v>0</v>
      </c>
      <c r="J1017" s="89">
        <v>0</v>
      </c>
      <c r="K1017" s="15">
        <f t="shared" si="63"/>
        <v>45486</v>
      </c>
      <c r="L1017" s="15">
        <f t="shared" si="64"/>
        <v>44798</v>
      </c>
      <c r="M1017" s="15">
        <f t="shared" si="65"/>
        <v>90284</v>
      </c>
      <c r="O1017" s="13"/>
      <c r="P1017" s="13"/>
    </row>
    <row r="1018" spans="1:16" ht="13.15" customHeight="1" x14ac:dyDescent="0.2">
      <c r="A1018" s="11" t="str">
        <f t="shared" si="62"/>
        <v>COFFS HARBOUR1987</v>
      </c>
      <c r="B1018" s="92" t="s">
        <v>10</v>
      </c>
      <c r="C1018" s="85">
        <v>1987</v>
      </c>
      <c r="D1018" s="86">
        <v>26</v>
      </c>
      <c r="E1018" s="15">
        <v>47147</v>
      </c>
      <c r="F1018" s="15">
        <v>47154</v>
      </c>
      <c r="G1018" s="15">
        <v>94301</v>
      </c>
      <c r="H1018" s="87">
        <v>0</v>
      </c>
      <c r="I1018" s="87">
        <v>0</v>
      </c>
      <c r="J1018" s="15">
        <v>0</v>
      </c>
      <c r="K1018" s="15">
        <f t="shared" si="63"/>
        <v>47147</v>
      </c>
      <c r="L1018" s="15">
        <f t="shared" si="64"/>
        <v>47154</v>
      </c>
      <c r="M1018" s="15">
        <f t="shared" si="65"/>
        <v>94301</v>
      </c>
      <c r="O1018" s="13"/>
      <c r="P1018" s="13"/>
    </row>
    <row r="1019" spans="1:16" ht="13.15" customHeight="1" x14ac:dyDescent="0.2">
      <c r="A1019" s="11" t="str">
        <f t="shared" si="62"/>
        <v>COFFS HARBOUR1988</v>
      </c>
      <c r="B1019" s="90" t="s">
        <v>10</v>
      </c>
      <c r="C1019" s="85">
        <v>1988</v>
      </c>
      <c r="D1019" s="86">
        <v>25</v>
      </c>
      <c r="E1019" s="15">
        <v>53885</v>
      </c>
      <c r="F1019" s="15">
        <v>52933</v>
      </c>
      <c r="G1019" s="15">
        <v>106818</v>
      </c>
      <c r="H1019" s="15">
        <v>0</v>
      </c>
      <c r="I1019" s="15">
        <v>0</v>
      </c>
      <c r="J1019" s="15">
        <v>0</v>
      </c>
      <c r="K1019" s="15">
        <f t="shared" si="63"/>
        <v>53885</v>
      </c>
      <c r="L1019" s="15">
        <f t="shared" si="64"/>
        <v>52933</v>
      </c>
      <c r="M1019" s="15">
        <f t="shared" si="65"/>
        <v>106818</v>
      </c>
      <c r="O1019" s="13"/>
      <c r="P1019" s="13"/>
    </row>
    <row r="1020" spans="1:16" ht="13.15" customHeight="1" x14ac:dyDescent="0.2">
      <c r="A1020" s="11" t="str">
        <f t="shared" si="62"/>
        <v>COFFS HARBOUR1989</v>
      </c>
      <c r="B1020" s="3" t="s">
        <v>10</v>
      </c>
      <c r="C1020" s="12">
        <v>1989</v>
      </c>
      <c r="D1020" s="12">
        <v>22</v>
      </c>
      <c r="E1020" s="13">
        <v>44719</v>
      </c>
      <c r="F1020" s="13">
        <v>44396</v>
      </c>
      <c r="G1020" s="13">
        <v>89115</v>
      </c>
      <c r="H1020" s="13">
        <v>0</v>
      </c>
      <c r="I1020" s="13">
        <v>0</v>
      </c>
      <c r="J1020" s="13">
        <v>0</v>
      </c>
      <c r="K1020" s="15">
        <f t="shared" si="63"/>
        <v>44719</v>
      </c>
      <c r="L1020" s="15">
        <f t="shared" si="64"/>
        <v>44396</v>
      </c>
      <c r="M1020" s="15">
        <f t="shared" si="65"/>
        <v>89115</v>
      </c>
      <c r="O1020" s="13"/>
      <c r="P1020" s="13"/>
    </row>
    <row r="1021" spans="1:16" ht="13.15" customHeight="1" x14ac:dyDescent="0.2">
      <c r="A1021" s="11" t="str">
        <f t="shared" si="62"/>
        <v>COFFS HARBOUR1990</v>
      </c>
      <c r="B1021" s="3" t="s">
        <v>10</v>
      </c>
      <c r="C1021" s="12">
        <v>1990</v>
      </c>
      <c r="D1021" s="12">
        <v>20</v>
      </c>
      <c r="E1021" s="13">
        <v>56812</v>
      </c>
      <c r="F1021" s="13">
        <v>55258</v>
      </c>
      <c r="G1021" s="13">
        <v>112070</v>
      </c>
      <c r="H1021" s="13">
        <v>0</v>
      </c>
      <c r="I1021" s="13">
        <v>0</v>
      </c>
      <c r="J1021" s="13">
        <v>0</v>
      </c>
      <c r="K1021" s="15">
        <f t="shared" si="63"/>
        <v>56812</v>
      </c>
      <c r="L1021" s="15">
        <f t="shared" si="64"/>
        <v>55258</v>
      </c>
      <c r="M1021" s="15">
        <f t="shared" si="65"/>
        <v>112070</v>
      </c>
      <c r="O1021" s="13"/>
      <c r="P1021" s="13"/>
    </row>
    <row r="1022" spans="1:16" ht="13.15" customHeight="1" x14ac:dyDescent="0.2">
      <c r="A1022" s="11" t="str">
        <f t="shared" si="62"/>
        <v>COFFS HARBOUR1991</v>
      </c>
      <c r="B1022" s="3" t="s">
        <v>10</v>
      </c>
      <c r="C1022" s="12">
        <v>1991</v>
      </c>
      <c r="D1022" s="12">
        <v>21</v>
      </c>
      <c r="E1022" s="13">
        <v>61916</v>
      </c>
      <c r="F1022" s="13">
        <v>61729</v>
      </c>
      <c r="G1022" s="13">
        <v>123645</v>
      </c>
      <c r="H1022" s="13">
        <v>0</v>
      </c>
      <c r="I1022" s="13">
        <v>0</v>
      </c>
      <c r="J1022" s="13">
        <v>0</v>
      </c>
      <c r="K1022" s="15">
        <f t="shared" si="63"/>
        <v>61916</v>
      </c>
      <c r="L1022" s="15">
        <f t="shared" si="64"/>
        <v>61729</v>
      </c>
      <c r="M1022" s="15">
        <f t="shared" si="65"/>
        <v>123645</v>
      </c>
      <c r="N1022" s="104"/>
      <c r="O1022" s="13"/>
      <c r="P1022" s="13"/>
    </row>
    <row r="1023" spans="1:16" ht="13.15" customHeight="1" x14ac:dyDescent="0.2">
      <c r="A1023" s="11" t="str">
        <f t="shared" si="62"/>
        <v>COFFS HARBOUR1992</v>
      </c>
      <c r="B1023" s="3" t="s">
        <v>10</v>
      </c>
      <c r="C1023" s="12">
        <v>1992</v>
      </c>
      <c r="D1023" s="12">
        <v>21</v>
      </c>
      <c r="E1023" s="13">
        <v>61229</v>
      </c>
      <c r="F1023" s="13">
        <v>61218</v>
      </c>
      <c r="G1023" s="13">
        <v>122447</v>
      </c>
      <c r="H1023" s="13">
        <v>0</v>
      </c>
      <c r="I1023" s="13">
        <v>0</v>
      </c>
      <c r="J1023" s="13">
        <v>0</v>
      </c>
      <c r="K1023" s="15">
        <f t="shared" si="63"/>
        <v>61229</v>
      </c>
      <c r="L1023" s="15">
        <f t="shared" si="64"/>
        <v>61218</v>
      </c>
      <c r="M1023" s="15">
        <f t="shared" si="65"/>
        <v>122447</v>
      </c>
      <c r="O1023" s="13"/>
      <c r="P1023" s="13"/>
    </row>
    <row r="1024" spans="1:16" ht="13.15" customHeight="1" x14ac:dyDescent="0.2">
      <c r="A1024" s="11" t="str">
        <f t="shared" si="62"/>
        <v>COFFS HARBOUR1993</v>
      </c>
      <c r="B1024" s="3" t="s">
        <v>10</v>
      </c>
      <c r="C1024" s="12">
        <v>1993</v>
      </c>
      <c r="D1024" s="12">
        <v>20</v>
      </c>
      <c r="E1024" s="13">
        <v>75787</v>
      </c>
      <c r="F1024" s="13">
        <v>76195</v>
      </c>
      <c r="G1024" s="13">
        <v>151982</v>
      </c>
      <c r="H1024" s="13">
        <v>0</v>
      </c>
      <c r="I1024" s="13">
        <v>0</v>
      </c>
      <c r="J1024" s="13">
        <v>0</v>
      </c>
      <c r="K1024" s="15">
        <f t="shared" si="63"/>
        <v>75787</v>
      </c>
      <c r="L1024" s="15">
        <f t="shared" si="64"/>
        <v>76195</v>
      </c>
      <c r="M1024" s="15">
        <f t="shared" si="65"/>
        <v>151982</v>
      </c>
      <c r="O1024" s="13"/>
      <c r="P1024" s="13"/>
    </row>
    <row r="1025" spans="1:16" ht="13.15" customHeight="1" x14ac:dyDescent="0.2">
      <c r="A1025" s="11" t="str">
        <f t="shared" si="62"/>
        <v>COFFS HARBOUR1994</v>
      </c>
      <c r="B1025" s="3" t="s">
        <v>10</v>
      </c>
      <c r="C1025" s="12">
        <v>1994</v>
      </c>
      <c r="D1025" s="12">
        <v>21</v>
      </c>
      <c r="E1025" s="13">
        <v>81085</v>
      </c>
      <c r="F1025" s="13">
        <v>81609</v>
      </c>
      <c r="G1025" s="13">
        <v>162694</v>
      </c>
      <c r="H1025" s="13">
        <v>0</v>
      </c>
      <c r="I1025" s="13">
        <v>0</v>
      </c>
      <c r="J1025" s="13">
        <v>0</v>
      </c>
      <c r="K1025" s="15">
        <f t="shared" si="63"/>
        <v>81085</v>
      </c>
      <c r="L1025" s="15">
        <f t="shared" si="64"/>
        <v>81609</v>
      </c>
      <c r="M1025" s="15">
        <f t="shared" si="65"/>
        <v>162694</v>
      </c>
      <c r="O1025" s="13"/>
      <c r="P1025" s="13"/>
    </row>
    <row r="1026" spans="1:16" ht="13.15" customHeight="1" x14ac:dyDescent="0.2">
      <c r="A1026" s="11" t="str">
        <f t="shared" si="62"/>
        <v>COFFS HARBOUR1995</v>
      </c>
      <c r="B1026" s="3" t="s">
        <v>10</v>
      </c>
      <c r="C1026" s="12">
        <v>1995</v>
      </c>
      <c r="D1026" s="12">
        <v>22</v>
      </c>
      <c r="E1026" s="13">
        <v>83143</v>
      </c>
      <c r="F1026" s="13">
        <v>83184</v>
      </c>
      <c r="G1026" s="13">
        <v>166327</v>
      </c>
      <c r="H1026" s="13">
        <v>0</v>
      </c>
      <c r="I1026" s="13">
        <v>0</v>
      </c>
      <c r="J1026" s="13">
        <v>0</v>
      </c>
      <c r="K1026" s="15">
        <f t="shared" si="63"/>
        <v>83143</v>
      </c>
      <c r="L1026" s="15">
        <f t="shared" si="64"/>
        <v>83184</v>
      </c>
      <c r="M1026" s="15">
        <f t="shared" si="65"/>
        <v>166327</v>
      </c>
      <c r="O1026" s="13"/>
      <c r="P1026" s="13"/>
    </row>
    <row r="1027" spans="1:16" ht="13.15" customHeight="1" x14ac:dyDescent="0.2">
      <c r="A1027" s="11" t="str">
        <f t="shared" si="62"/>
        <v>COFFS HARBOUR1996</v>
      </c>
      <c r="B1027" s="3" t="s">
        <v>10</v>
      </c>
      <c r="C1027" s="12">
        <v>1996</v>
      </c>
      <c r="D1027" s="12">
        <v>22</v>
      </c>
      <c r="E1027" s="13">
        <v>85124</v>
      </c>
      <c r="F1027" s="13">
        <v>84503</v>
      </c>
      <c r="G1027" s="13">
        <v>169627</v>
      </c>
      <c r="H1027" s="13">
        <v>0</v>
      </c>
      <c r="I1027" s="13">
        <v>0</v>
      </c>
      <c r="J1027" s="13">
        <v>0</v>
      </c>
      <c r="K1027" s="15">
        <f t="shared" si="63"/>
        <v>85124</v>
      </c>
      <c r="L1027" s="15">
        <f t="shared" si="64"/>
        <v>84503</v>
      </c>
      <c r="M1027" s="15">
        <f t="shared" si="65"/>
        <v>169627</v>
      </c>
      <c r="O1027" s="13"/>
      <c r="P1027" s="13"/>
    </row>
    <row r="1028" spans="1:16" ht="13.15" customHeight="1" x14ac:dyDescent="0.2">
      <c r="A1028" s="11" t="str">
        <f t="shared" si="62"/>
        <v>COFFS HARBOUR1997</v>
      </c>
      <c r="B1028" s="3" t="s">
        <v>10</v>
      </c>
      <c r="C1028" s="12">
        <v>1997</v>
      </c>
      <c r="D1028" s="12">
        <v>22</v>
      </c>
      <c r="E1028" s="13">
        <v>87172</v>
      </c>
      <c r="F1028" s="13">
        <v>87294</v>
      </c>
      <c r="G1028" s="13">
        <v>174466</v>
      </c>
      <c r="H1028" s="13">
        <v>0</v>
      </c>
      <c r="I1028" s="13">
        <v>0</v>
      </c>
      <c r="J1028" s="13">
        <v>0</v>
      </c>
      <c r="K1028" s="15">
        <f t="shared" si="63"/>
        <v>87172</v>
      </c>
      <c r="L1028" s="15">
        <f t="shared" si="64"/>
        <v>87294</v>
      </c>
      <c r="M1028" s="15">
        <f t="shared" si="65"/>
        <v>174466</v>
      </c>
      <c r="O1028" s="13"/>
      <c r="P1028" s="13"/>
    </row>
    <row r="1029" spans="1:16" ht="13.15" customHeight="1" x14ac:dyDescent="0.2">
      <c r="A1029" s="11" t="str">
        <f t="shared" si="62"/>
        <v>COFFS HARBOUR1998</v>
      </c>
      <c r="B1029" s="92" t="s">
        <v>10</v>
      </c>
      <c r="C1029" s="85">
        <v>1998</v>
      </c>
      <c r="D1029" s="86">
        <v>22</v>
      </c>
      <c r="E1029" s="15">
        <v>89152</v>
      </c>
      <c r="F1029" s="15">
        <v>89585</v>
      </c>
      <c r="G1029" s="15">
        <v>178737</v>
      </c>
      <c r="H1029" s="87">
        <v>0</v>
      </c>
      <c r="I1029" s="87">
        <v>0</v>
      </c>
      <c r="J1029" s="15">
        <v>0</v>
      </c>
      <c r="K1029" s="15">
        <f t="shared" si="63"/>
        <v>89152</v>
      </c>
      <c r="L1029" s="15">
        <f t="shared" si="64"/>
        <v>89585</v>
      </c>
      <c r="M1029" s="15">
        <f t="shared" si="65"/>
        <v>178737</v>
      </c>
      <c r="O1029" s="13"/>
      <c r="P1029" s="13"/>
    </row>
    <row r="1030" spans="1:16" ht="13.15" customHeight="1" x14ac:dyDescent="0.2">
      <c r="A1030" s="11" t="str">
        <f t="shared" si="62"/>
        <v>COFFS HARBOUR1999</v>
      </c>
      <c r="B1030" s="3" t="s">
        <v>10</v>
      </c>
      <c r="C1030" s="12">
        <v>1999</v>
      </c>
      <c r="D1030" s="12">
        <v>21</v>
      </c>
      <c r="E1030" s="13">
        <v>86378</v>
      </c>
      <c r="F1030" s="13">
        <v>87570</v>
      </c>
      <c r="G1030" s="13">
        <v>173948</v>
      </c>
      <c r="H1030" s="13">
        <v>0</v>
      </c>
      <c r="I1030" s="13">
        <v>0</v>
      </c>
      <c r="J1030" s="13">
        <v>0</v>
      </c>
      <c r="K1030" s="15">
        <f t="shared" si="63"/>
        <v>86378</v>
      </c>
      <c r="L1030" s="15">
        <f t="shared" si="64"/>
        <v>87570</v>
      </c>
      <c r="M1030" s="15">
        <f t="shared" si="65"/>
        <v>173948</v>
      </c>
      <c r="O1030" s="13"/>
      <c r="P1030" s="13"/>
    </row>
    <row r="1031" spans="1:16" ht="13.15" customHeight="1" x14ac:dyDescent="0.2">
      <c r="A1031" s="11" t="str">
        <f t="shared" si="62"/>
        <v>COFFS HARBOUR2000</v>
      </c>
      <c r="B1031" s="3" t="s">
        <v>10</v>
      </c>
      <c r="C1031" s="12">
        <v>2000</v>
      </c>
      <c r="D1031" s="12">
        <v>23</v>
      </c>
      <c r="E1031" s="13">
        <v>87905</v>
      </c>
      <c r="F1031" s="13">
        <v>88362</v>
      </c>
      <c r="G1031" s="13">
        <v>176267</v>
      </c>
      <c r="H1031" s="13">
        <v>0</v>
      </c>
      <c r="I1031" s="13">
        <v>0</v>
      </c>
      <c r="J1031" s="13">
        <v>0</v>
      </c>
      <c r="K1031" s="15">
        <f t="shared" si="63"/>
        <v>87905</v>
      </c>
      <c r="L1031" s="15">
        <f t="shared" si="64"/>
        <v>88362</v>
      </c>
      <c r="M1031" s="15">
        <f t="shared" si="65"/>
        <v>176267</v>
      </c>
      <c r="O1031" s="13"/>
      <c r="P1031" s="13"/>
    </row>
    <row r="1032" spans="1:16" ht="13.15" customHeight="1" x14ac:dyDescent="0.2">
      <c r="A1032" s="11" t="str">
        <f t="shared" si="62"/>
        <v>COFFS HARBOUR2001</v>
      </c>
      <c r="B1032" s="90" t="s">
        <v>10</v>
      </c>
      <c r="C1032" s="85">
        <v>2001</v>
      </c>
      <c r="D1032" s="86">
        <v>23</v>
      </c>
      <c r="E1032" s="15">
        <v>77016</v>
      </c>
      <c r="F1032" s="15">
        <v>76688</v>
      </c>
      <c r="G1032" s="15">
        <v>153704</v>
      </c>
      <c r="H1032" s="15">
        <v>0</v>
      </c>
      <c r="I1032" s="15">
        <v>0</v>
      </c>
      <c r="J1032" s="15">
        <v>0</v>
      </c>
      <c r="K1032" s="15">
        <f t="shared" si="63"/>
        <v>77016</v>
      </c>
      <c r="L1032" s="15">
        <f t="shared" si="64"/>
        <v>76688</v>
      </c>
      <c r="M1032" s="15">
        <f t="shared" si="65"/>
        <v>153704</v>
      </c>
      <c r="O1032" s="13"/>
      <c r="P1032" s="13"/>
    </row>
    <row r="1033" spans="1:16" ht="13.15" customHeight="1" x14ac:dyDescent="0.2">
      <c r="A1033" s="11" t="str">
        <f t="shared" si="62"/>
        <v>COFFS HARBOUR2002</v>
      </c>
      <c r="B1033" s="3" t="s">
        <v>10</v>
      </c>
      <c r="C1033" s="12">
        <v>2002</v>
      </c>
      <c r="D1033" s="12">
        <v>21</v>
      </c>
      <c r="E1033" s="13">
        <v>82763</v>
      </c>
      <c r="F1033" s="13">
        <v>83123</v>
      </c>
      <c r="G1033" s="13">
        <v>165886</v>
      </c>
      <c r="H1033" s="13">
        <v>0</v>
      </c>
      <c r="I1033" s="13">
        <v>0</v>
      </c>
      <c r="J1033" s="13">
        <v>0</v>
      </c>
      <c r="K1033" s="15">
        <f t="shared" si="63"/>
        <v>82763</v>
      </c>
      <c r="L1033" s="15">
        <f t="shared" si="64"/>
        <v>83123</v>
      </c>
      <c r="M1033" s="15">
        <f t="shared" si="65"/>
        <v>165886</v>
      </c>
      <c r="O1033" s="13"/>
      <c r="P1033" s="13"/>
    </row>
    <row r="1034" spans="1:16" ht="13.15" customHeight="1" x14ac:dyDescent="0.2">
      <c r="A1034" s="11" t="str">
        <f t="shared" si="62"/>
        <v>COFFS HARBOUR2003</v>
      </c>
      <c r="B1034" s="3" t="s">
        <v>10</v>
      </c>
      <c r="C1034" s="12">
        <v>2003</v>
      </c>
      <c r="D1034" s="12">
        <v>19</v>
      </c>
      <c r="E1034" s="13">
        <v>114932</v>
      </c>
      <c r="F1034" s="13">
        <v>114927</v>
      </c>
      <c r="G1034" s="13">
        <v>229859</v>
      </c>
      <c r="H1034" s="13">
        <v>0</v>
      </c>
      <c r="I1034" s="13">
        <v>0</v>
      </c>
      <c r="J1034" s="13">
        <v>0</v>
      </c>
      <c r="K1034" s="15">
        <f t="shared" si="63"/>
        <v>114932</v>
      </c>
      <c r="L1034" s="15">
        <f t="shared" si="64"/>
        <v>114927</v>
      </c>
      <c r="M1034" s="15">
        <f t="shared" si="65"/>
        <v>229859</v>
      </c>
      <c r="O1034" s="13"/>
      <c r="P1034" s="13"/>
    </row>
    <row r="1035" spans="1:16" ht="13.15" customHeight="1" x14ac:dyDescent="0.2">
      <c r="A1035" s="11" t="str">
        <f t="shared" si="62"/>
        <v>COFFS HARBOUR2004</v>
      </c>
      <c r="B1035" s="90" t="s">
        <v>10</v>
      </c>
      <c r="C1035" s="85">
        <v>2004</v>
      </c>
      <c r="D1035" s="86">
        <v>21</v>
      </c>
      <c r="E1035" s="15">
        <v>126759</v>
      </c>
      <c r="F1035" s="15">
        <v>125574</v>
      </c>
      <c r="G1035" s="15">
        <v>252333</v>
      </c>
      <c r="H1035" s="15">
        <v>0</v>
      </c>
      <c r="I1035" s="15">
        <v>0</v>
      </c>
      <c r="J1035" s="15">
        <v>0</v>
      </c>
      <c r="K1035" s="15">
        <f t="shared" si="63"/>
        <v>126759</v>
      </c>
      <c r="L1035" s="15">
        <f t="shared" si="64"/>
        <v>125574</v>
      </c>
      <c r="M1035" s="15">
        <f t="shared" si="65"/>
        <v>252333</v>
      </c>
      <c r="O1035" s="13"/>
      <c r="P1035" s="13"/>
    </row>
    <row r="1036" spans="1:16" ht="13.15" customHeight="1" x14ac:dyDescent="0.2">
      <c r="A1036" s="11" t="str">
        <f t="shared" si="62"/>
        <v>COFFS HARBOUR2005</v>
      </c>
      <c r="B1036" s="3" t="s">
        <v>10</v>
      </c>
      <c r="C1036" s="12">
        <v>2005</v>
      </c>
      <c r="D1036" s="12">
        <v>20</v>
      </c>
      <c r="E1036" s="13">
        <v>153241</v>
      </c>
      <c r="F1036" s="13">
        <v>151017</v>
      </c>
      <c r="G1036" s="13">
        <v>304258</v>
      </c>
      <c r="H1036" s="13">
        <v>0</v>
      </c>
      <c r="I1036" s="13">
        <v>0</v>
      </c>
      <c r="J1036" s="13">
        <v>0</v>
      </c>
      <c r="K1036" s="15">
        <f t="shared" si="63"/>
        <v>153241</v>
      </c>
      <c r="L1036" s="15">
        <f t="shared" si="64"/>
        <v>151017</v>
      </c>
      <c r="M1036" s="15">
        <f t="shared" si="65"/>
        <v>304258</v>
      </c>
      <c r="O1036" s="13"/>
      <c r="P1036" s="13"/>
    </row>
    <row r="1037" spans="1:16" ht="13.15" customHeight="1" x14ac:dyDescent="0.2">
      <c r="A1037" s="11" t="str">
        <f t="shared" si="62"/>
        <v>COFFS HARBOUR2006</v>
      </c>
      <c r="B1037" s="3" t="s">
        <v>10</v>
      </c>
      <c r="C1037" s="12">
        <v>2006</v>
      </c>
      <c r="D1037" s="12">
        <v>21</v>
      </c>
      <c r="E1037" s="13">
        <v>162649</v>
      </c>
      <c r="F1037" s="13">
        <v>161220</v>
      </c>
      <c r="G1037" s="13">
        <v>323869</v>
      </c>
      <c r="H1037" s="13">
        <v>0</v>
      </c>
      <c r="I1037" s="13">
        <v>0</v>
      </c>
      <c r="J1037" s="13">
        <v>0</v>
      </c>
      <c r="K1037" s="15">
        <f t="shared" si="63"/>
        <v>162649</v>
      </c>
      <c r="L1037" s="15">
        <f t="shared" si="64"/>
        <v>161220</v>
      </c>
      <c r="M1037" s="15">
        <f t="shared" si="65"/>
        <v>323869</v>
      </c>
      <c r="O1037" s="13"/>
      <c r="P1037" s="13"/>
    </row>
    <row r="1038" spans="1:16" ht="13.15" customHeight="1" x14ac:dyDescent="0.2">
      <c r="A1038" s="11" t="str">
        <f t="shared" si="62"/>
        <v>COFFS HARBOUR2007</v>
      </c>
      <c r="B1038" s="3" t="s">
        <v>10</v>
      </c>
      <c r="C1038" s="12">
        <v>2007</v>
      </c>
      <c r="D1038" s="12">
        <v>22</v>
      </c>
      <c r="E1038" s="13">
        <v>164496</v>
      </c>
      <c r="F1038" s="13">
        <v>165746</v>
      </c>
      <c r="G1038" s="13">
        <v>330242</v>
      </c>
      <c r="H1038" s="13">
        <v>0</v>
      </c>
      <c r="I1038" s="13">
        <v>0</v>
      </c>
      <c r="J1038" s="13">
        <v>0</v>
      </c>
      <c r="K1038" s="15">
        <f t="shared" si="63"/>
        <v>164496</v>
      </c>
      <c r="L1038" s="15">
        <f t="shared" si="64"/>
        <v>165746</v>
      </c>
      <c r="M1038" s="15">
        <f t="shared" si="65"/>
        <v>330242</v>
      </c>
      <c r="O1038" s="13"/>
      <c r="P1038" s="13"/>
    </row>
    <row r="1039" spans="1:16" ht="13.15" customHeight="1" x14ac:dyDescent="0.2">
      <c r="A1039" s="11" t="str">
        <f t="shared" si="62"/>
        <v>COFFS HARBOUR2008</v>
      </c>
      <c r="B1039" s="90" t="s">
        <v>10</v>
      </c>
      <c r="C1039" s="85">
        <v>2008</v>
      </c>
      <c r="D1039" s="86">
        <v>22</v>
      </c>
      <c r="E1039" s="15">
        <v>166952</v>
      </c>
      <c r="F1039" s="15">
        <v>164281</v>
      </c>
      <c r="G1039" s="15">
        <v>331233</v>
      </c>
      <c r="H1039" s="15">
        <v>0</v>
      </c>
      <c r="I1039" s="15">
        <v>0</v>
      </c>
      <c r="J1039" s="15">
        <v>0</v>
      </c>
      <c r="K1039" s="15">
        <f t="shared" si="63"/>
        <v>166952</v>
      </c>
      <c r="L1039" s="15">
        <f t="shared" si="64"/>
        <v>164281</v>
      </c>
      <c r="M1039" s="15">
        <f t="shared" si="65"/>
        <v>331233</v>
      </c>
      <c r="O1039" s="13"/>
      <c r="P1039" s="13"/>
    </row>
    <row r="1040" spans="1:16" ht="13.15" customHeight="1" x14ac:dyDescent="0.2">
      <c r="A1040" s="11" t="str">
        <f t="shared" si="62"/>
        <v>COFFS HARBOUR2009</v>
      </c>
      <c r="B1040" s="3" t="s">
        <v>10</v>
      </c>
      <c r="C1040" s="12">
        <v>2009</v>
      </c>
      <c r="D1040" s="12">
        <v>21</v>
      </c>
      <c r="E1040" s="13">
        <v>160041</v>
      </c>
      <c r="F1040" s="13">
        <v>159770</v>
      </c>
      <c r="G1040" s="13">
        <v>319811</v>
      </c>
      <c r="H1040" s="13">
        <v>0</v>
      </c>
      <c r="I1040" s="13">
        <v>0</v>
      </c>
      <c r="J1040" s="13">
        <v>0</v>
      </c>
      <c r="K1040" s="15">
        <f t="shared" si="63"/>
        <v>160041</v>
      </c>
      <c r="L1040" s="15">
        <f t="shared" si="64"/>
        <v>159770</v>
      </c>
      <c r="M1040" s="15">
        <f t="shared" si="65"/>
        <v>319811</v>
      </c>
      <c r="O1040" s="13"/>
      <c r="P1040" s="13"/>
    </row>
    <row r="1041" spans="1:16" ht="13.15" customHeight="1" x14ac:dyDescent="0.2">
      <c r="A1041" s="11" t="str">
        <f t="shared" si="62"/>
        <v>COFFS HARBOUR2010</v>
      </c>
      <c r="B1041" s="90" t="s">
        <v>10</v>
      </c>
      <c r="C1041" s="85">
        <v>2010</v>
      </c>
      <c r="D1041" s="86">
        <v>22</v>
      </c>
      <c r="E1041" s="15">
        <v>169283</v>
      </c>
      <c r="F1041" s="15">
        <v>167910</v>
      </c>
      <c r="G1041" s="15">
        <v>337193</v>
      </c>
      <c r="H1041" s="15">
        <v>0</v>
      </c>
      <c r="I1041" s="15">
        <v>0</v>
      </c>
      <c r="J1041" s="15">
        <v>0</v>
      </c>
      <c r="K1041" s="15">
        <f t="shared" si="63"/>
        <v>169283</v>
      </c>
      <c r="L1041" s="15">
        <f t="shared" si="64"/>
        <v>167910</v>
      </c>
      <c r="M1041" s="15">
        <f t="shared" si="65"/>
        <v>337193</v>
      </c>
      <c r="O1041" s="13"/>
      <c r="P1041" s="13"/>
    </row>
    <row r="1042" spans="1:16" ht="13.15" customHeight="1" x14ac:dyDescent="0.2">
      <c r="A1042" s="11" t="str">
        <f t="shared" si="62"/>
        <v>COFFS HARBOUR2011</v>
      </c>
      <c r="B1042" s="3" t="s">
        <v>10</v>
      </c>
      <c r="C1042" s="12">
        <v>2011</v>
      </c>
      <c r="D1042" s="12">
        <v>22</v>
      </c>
      <c r="E1042" s="13">
        <v>167363</v>
      </c>
      <c r="F1042" s="13">
        <v>168457</v>
      </c>
      <c r="G1042" s="13">
        <v>335820</v>
      </c>
      <c r="H1042" s="13">
        <v>0</v>
      </c>
      <c r="I1042" s="13">
        <v>0</v>
      </c>
      <c r="J1042" s="13">
        <v>0</v>
      </c>
      <c r="K1042" s="15">
        <f t="shared" si="63"/>
        <v>167363</v>
      </c>
      <c r="L1042" s="15">
        <f t="shared" si="64"/>
        <v>168457</v>
      </c>
      <c r="M1042" s="15">
        <f t="shared" si="65"/>
        <v>335820</v>
      </c>
      <c r="O1042" s="13"/>
      <c r="P1042" s="13"/>
    </row>
    <row r="1043" spans="1:16" ht="13.15" customHeight="1" x14ac:dyDescent="0.2">
      <c r="A1043" s="11" t="str">
        <f t="shared" si="62"/>
        <v>COFFS HARBOUR2012</v>
      </c>
      <c r="B1043" s="92" t="s">
        <v>10</v>
      </c>
      <c r="C1043" s="85">
        <v>2012</v>
      </c>
      <c r="D1043" s="86">
        <v>25</v>
      </c>
      <c r="E1043" s="15">
        <v>170187</v>
      </c>
      <c r="F1043" s="15">
        <v>170940</v>
      </c>
      <c r="G1043" s="15">
        <v>341127</v>
      </c>
      <c r="H1043" s="15">
        <v>0</v>
      </c>
      <c r="I1043" s="15">
        <v>0</v>
      </c>
      <c r="J1043" s="15">
        <v>0</v>
      </c>
      <c r="K1043" s="15">
        <f t="shared" si="63"/>
        <v>170187</v>
      </c>
      <c r="L1043" s="15">
        <f t="shared" si="64"/>
        <v>170940</v>
      </c>
      <c r="M1043" s="15">
        <f t="shared" si="65"/>
        <v>341127</v>
      </c>
      <c r="O1043" s="13"/>
      <c r="P1043" s="13"/>
    </row>
    <row r="1044" spans="1:16" ht="13.15" customHeight="1" x14ac:dyDescent="0.2">
      <c r="A1044" s="11" t="str">
        <f t="shared" si="62"/>
        <v>COFFS HARBOUR2013</v>
      </c>
      <c r="B1044" s="90" t="s">
        <v>10</v>
      </c>
      <c r="C1044" s="12">
        <v>2013</v>
      </c>
      <c r="D1044" s="86">
        <v>24</v>
      </c>
      <c r="E1044" s="91">
        <v>193311</v>
      </c>
      <c r="F1044" s="91">
        <v>194073</v>
      </c>
      <c r="G1044" s="91">
        <v>387384</v>
      </c>
      <c r="H1044" s="91">
        <v>0</v>
      </c>
      <c r="I1044" s="91">
        <v>0</v>
      </c>
      <c r="J1044" s="91">
        <v>0</v>
      </c>
      <c r="K1044" s="15">
        <f t="shared" si="63"/>
        <v>193311</v>
      </c>
      <c r="L1044" s="15">
        <f t="shared" si="64"/>
        <v>194073</v>
      </c>
      <c r="M1044" s="15">
        <f t="shared" si="65"/>
        <v>387384</v>
      </c>
      <c r="O1044" s="13"/>
      <c r="P1044" s="13"/>
    </row>
    <row r="1045" spans="1:16" ht="13.15" customHeight="1" x14ac:dyDescent="0.2">
      <c r="A1045" s="11" t="str">
        <f t="shared" si="62"/>
        <v>COFFS HARBOUR2014</v>
      </c>
      <c r="B1045" s="3" t="s">
        <v>10</v>
      </c>
      <c r="C1045" s="12">
        <v>2014</v>
      </c>
      <c r="D1045" s="12">
        <v>25</v>
      </c>
      <c r="E1045" s="13">
        <v>180148</v>
      </c>
      <c r="F1045" s="13">
        <v>180436</v>
      </c>
      <c r="G1045" s="13">
        <v>360584</v>
      </c>
      <c r="H1045" s="13">
        <v>0</v>
      </c>
      <c r="I1045" s="13">
        <v>0</v>
      </c>
      <c r="J1045" s="13">
        <v>0</v>
      </c>
      <c r="K1045" s="15">
        <f t="shared" si="63"/>
        <v>180148</v>
      </c>
      <c r="L1045" s="15">
        <f t="shared" si="64"/>
        <v>180436</v>
      </c>
      <c r="M1045" s="15">
        <f t="shared" si="65"/>
        <v>360584</v>
      </c>
      <c r="O1045" s="13"/>
      <c r="P1045" s="13"/>
    </row>
    <row r="1046" spans="1:16" ht="13.15" customHeight="1" x14ac:dyDescent="0.2">
      <c r="A1046" s="11" t="str">
        <f t="shared" si="62"/>
        <v>COFFS HARBOUR2015</v>
      </c>
      <c r="B1046" s="3" t="s">
        <v>10</v>
      </c>
      <c r="C1046" s="12">
        <v>2015</v>
      </c>
      <c r="D1046" s="12">
        <v>24</v>
      </c>
      <c r="E1046" s="13">
        <v>177868</v>
      </c>
      <c r="F1046" s="13">
        <v>177583</v>
      </c>
      <c r="G1046" s="13">
        <v>355451</v>
      </c>
      <c r="H1046" s="13">
        <v>0</v>
      </c>
      <c r="I1046" s="13">
        <v>0</v>
      </c>
      <c r="J1046" s="13">
        <v>0</v>
      </c>
      <c r="K1046" s="15">
        <f t="shared" si="63"/>
        <v>177868</v>
      </c>
      <c r="L1046" s="15">
        <f t="shared" si="64"/>
        <v>177583</v>
      </c>
      <c r="M1046" s="15">
        <f t="shared" si="65"/>
        <v>355451</v>
      </c>
      <c r="O1046" s="13"/>
      <c r="P1046" s="13"/>
    </row>
    <row r="1047" spans="1:16" ht="13.15" customHeight="1" x14ac:dyDescent="0.2">
      <c r="A1047" s="11" t="str">
        <f t="shared" si="62"/>
        <v>COFFS HARBOUR2016</v>
      </c>
      <c r="B1047" s="92" t="s">
        <v>10</v>
      </c>
      <c r="C1047" s="85">
        <v>2016</v>
      </c>
      <c r="D1047" s="86">
        <v>21</v>
      </c>
      <c r="E1047" s="15">
        <v>197798</v>
      </c>
      <c r="F1047" s="15">
        <v>198170</v>
      </c>
      <c r="G1047" s="15">
        <v>395968</v>
      </c>
      <c r="H1047" s="87">
        <v>0</v>
      </c>
      <c r="I1047" s="87">
        <v>0</v>
      </c>
      <c r="J1047" s="15">
        <v>0</v>
      </c>
      <c r="K1047" s="15">
        <f t="shared" si="63"/>
        <v>197798</v>
      </c>
      <c r="L1047" s="15">
        <f t="shared" si="64"/>
        <v>198170</v>
      </c>
      <c r="M1047" s="15">
        <f t="shared" si="65"/>
        <v>395968</v>
      </c>
      <c r="O1047" s="13"/>
      <c r="P1047" s="13"/>
    </row>
    <row r="1048" spans="1:16" ht="13.15" customHeight="1" x14ac:dyDescent="0.2">
      <c r="A1048" s="11" t="str">
        <f t="shared" si="62"/>
        <v>COFFS HARBOUR2017</v>
      </c>
      <c r="B1048" s="3" t="s">
        <v>10</v>
      </c>
      <c r="C1048" s="12">
        <v>2017</v>
      </c>
      <c r="D1048" s="12">
        <v>22</v>
      </c>
      <c r="E1048" s="13">
        <v>207865</v>
      </c>
      <c r="F1048" s="13">
        <v>207903</v>
      </c>
      <c r="G1048" s="13">
        <v>415768</v>
      </c>
      <c r="H1048" s="13">
        <v>0</v>
      </c>
      <c r="I1048" s="13">
        <v>0</v>
      </c>
      <c r="J1048" s="13">
        <v>0</v>
      </c>
      <c r="K1048" s="15">
        <f t="shared" si="63"/>
        <v>207865</v>
      </c>
      <c r="L1048" s="15">
        <f t="shared" si="64"/>
        <v>207903</v>
      </c>
      <c r="M1048" s="15">
        <f t="shared" si="65"/>
        <v>415768</v>
      </c>
      <c r="O1048" s="13"/>
      <c r="P1048" s="13"/>
    </row>
    <row r="1049" spans="1:16" ht="13.15" customHeight="1" x14ac:dyDescent="0.2">
      <c r="A1049" s="11" t="str">
        <f t="shared" si="62"/>
        <v>COFFS HARBOUR2018</v>
      </c>
      <c r="B1049" s="92" t="s">
        <v>10</v>
      </c>
      <c r="C1049" s="85">
        <v>2018</v>
      </c>
      <c r="D1049" s="86">
        <v>24</v>
      </c>
      <c r="E1049" s="15">
        <v>201814</v>
      </c>
      <c r="F1049" s="15">
        <v>201653</v>
      </c>
      <c r="G1049" s="15">
        <v>403467</v>
      </c>
      <c r="H1049" s="87">
        <v>0</v>
      </c>
      <c r="I1049" s="87">
        <v>0</v>
      </c>
      <c r="J1049" s="15">
        <v>0</v>
      </c>
      <c r="K1049" s="15">
        <f t="shared" si="63"/>
        <v>201814</v>
      </c>
      <c r="L1049" s="15">
        <f t="shared" si="64"/>
        <v>201653</v>
      </c>
      <c r="M1049" s="15">
        <f t="shared" si="65"/>
        <v>403467</v>
      </c>
      <c r="O1049" s="13"/>
      <c r="P1049" s="13"/>
    </row>
    <row r="1050" spans="1:16" ht="13.15" customHeight="1" x14ac:dyDescent="0.2">
      <c r="A1050" s="11" t="str">
        <f t="shared" si="62"/>
        <v>COFFS HARBOUR2019</v>
      </c>
      <c r="B1050" s="93" t="s">
        <v>10</v>
      </c>
      <c r="C1050" s="85">
        <v>2019</v>
      </c>
      <c r="D1050" s="86">
        <v>25</v>
      </c>
      <c r="E1050" s="15">
        <v>197430</v>
      </c>
      <c r="F1050" s="15">
        <v>198041</v>
      </c>
      <c r="G1050" s="15">
        <v>395471</v>
      </c>
      <c r="H1050" s="15">
        <v>0</v>
      </c>
      <c r="I1050" s="15">
        <v>0</v>
      </c>
      <c r="J1050" s="15">
        <v>0</v>
      </c>
      <c r="K1050" s="15">
        <f t="shared" si="63"/>
        <v>197430</v>
      </c>
      <c r="L1050" s="15">
        <f t="shared" si="64"/>
        <v>198041</v>
      </c>
      <c r="M1050" s="15">
        <f t="shared" si="65"/>
        <v>395471</v>
      </c>
      <c r="O1050" s="13"/>
      <c r="P1050" s="13"/>
    </row>
    <row r="1051" spans="1:16" ht="13.15" customHeight="1" x14ac:dyDescent="0.2">
      <c r="A1051" s="11" t="str">
        <f t="shared" si="62"/>
        <v>COFFS HARBOUR2020</v>
      </c>
      <c r="B1051" s="90" t="s">
        <v>10</v>
      </c>
      <c r="C1051" s="85">
        <v>2020</v>
      </c>
      <c r="D1051" s="86">
        <v>27</v>
      </c>
      <c r="E1051" s="15">
        <v>61580</v>
      </c>
      <c r="F1051" s="15">
        <v>61973</v>
      </c>
      <c r="G1051" s="15">
        <v>123553</v>
      </c>
      <c r="H1051" s="15">
        <v>0</v>
      </c>
      <c r="I1051" s="15">
        <v>0</v>
      </c>
      <c r="J1051" s="15">
        <v>0</v>
      </c>
      <c r="K1051" s="15">
        <f t="shared" si="63"/>
        <v>61580</v>
      </c>
      <c r="L1051" s="15">
        <f t="shared" si="64"/>
        <v>61973</v>
      </c>
      <c r="M1051" s="15">
        <f t="shared" si="65"/>
        <v>123553</v>
      </c>
      <c r="O1051" s="13"/>
      <c r="P1051" s="13"/>
    </row>
    <row r="1052" spans="1:16" ht="13.15" customHeight="1" x14ac:dyDescent="0.2">
      <c r="A1052" s="11" t="str">
        <f t="shared" si="62"/>
        <v>COFFS HARBOUR2021</v>
      </c>
      <c r="B1052" s="92" t="s">
        <v>10</v>
      </c>
      <c r="C1052" s="85">
        <v>2021</v>
      </c>
      <c r="D1052" s="86">
        <v>30</v>
      </c>
      <c r="E1052" s="15">
        <v>68551</v>
      </c>
      <c r="F1052" s="15">
        <v>69125</v>
      </c>
      <c r="G1052" s="15">
        <v>137676</v>
      </c>
      <c r="H1052" s="87">
        <v>0</v>
      </c>
      <c r="I1052" s="87">
        <v>0</v>
      </c>
      <c r="J1052" s="15">
        <v>0</v>
      </c>
      <c r="K1052" s="15">
        <f t="shared" si="63"/>
        <v>68551</v>
      </c>
      <c r="L1052" s="15">
        <f t="shared" si="64"/>
        <v>69125</v>
      </c>
      <c r="M1052" s="15">
        <f t="shared" si="65"/>
        <v>137676</v>
      </c>
      <c r="O1052" s="13"/>
      <c r="P1052" s="13"/>
    </row>
    <row r="1053" spans="1:16" ht="13.15" customHeight="1" x14ac:dyDescent="0.2">
      <c r="A1053" s="11" t="str">
        <f t="shared" si="62"/>
        <v>COFFS HARBOUR2022</v>
      </c>
      <c r="B1053" s="92" t="s">
        <v>10</v>
      </c>
      <c r="C1053" s="85">
        <v>2022</v>
      </c>
      <c r="D1053" s="86">
        <v>26</v>
      </c>
      <c r="E1053" s="15">
        <v>136500</v>
      </c>
      <c r="F1053" s="15">
        <v>137905</v>
      </c>
      <c r="G1053" s="15">
        <v>274405</v>
      </c>
      <c r="H1053" s="87">
        <v>0</v>
      </c>
      <c r="I1053" s="87">
        <v>0</v>
      </c>
      <c r="J1053" s="15">
        <v>0</v>
      </c>
      <c r="K1053" s="15">
        <f t="shared" si="63"/>
        <v>136500</v>
      </c>
      <c r="L1053" s="15">
        <f t="shared" si="64"/>
        <v>137905</v>
      </c>
      <c r="M1053" s="15">
        <f t="shared" si="65"/>
        <v>274405</v>
      </c>
      <c r="O1053" s="13"/>
      <c r="P1053" s="13"/>
    </row>
    <row r="1054" spans="1:16" ht="13.15" customHeight="1" x14ac:dyDescent="0.2">
      <c r="A1054" s="11" t="str">
        <f t="shared" si="62"/>
        <v>COFFS HARBOUR2023</v>
      </c>
      <c r="B1054" s="3" t="s">
        <v>10</v>
      </c>
      <c r="C1054" s="12">
        <v>2023</v>
      </c>
      <c r="D1054" s="12">
        <v>26</v>
      </c>
      <c r="E1054" s="13">
        <v>139870</v>
      </c>
      <c r="F1054" s="13">
        <v>139150</v>
      </c>
      <c r="G1054" s="13">
        <v>279020</v>
      </c>
      <c r="H1054" s="13">
        <v>0</v>
      </c>
      <c r="I1054" s="13">
        <v>0</v>
      </c>
      <c r="J1054" s="13">
        <v>0</v>
      </c>
      <c r="K1054" s="15">
        <f t="shared" si="63"/>
        <v>139870</v>
      </c>
      <c r="L1054" s="15">
        <f t="shared" si="64"/>
        <v>139150</v>
      </c>
      <c r="M1054" s="15">
        <f t="shared" si="65"/>
        <v>279020</v>
      </c>
      <c r="O1054" s="13"/>
      <c r="P1054" s="13"/>
    </row>
    <row r="1055" spans="1:16" ht="13.15" customHeight="1" x14ac:dyDescent="0.2">
      <c r="A1055" s="11" t="str">
        <f t="shared" si="62"/>
        <v>COFFS HARBOUR2024</v>
      </c>
      <c r="B1055" s="3" t="s">
        <v>10</v>
      </c>
      <c r="C1055" s="12">
        <v>2024</v>
      </c>
      <c r="D1055" s="12">
        <v>29</v>
      </c>
      <c r="E1055" s="13">
        <v>124735</v>
      </c>
      <c r="F1055" s="13">
        <v>123803</v>
      </c>
      <c r="G1055" s="13">
        <v>248538</v>
      </c>
      <c r="H1055" s="13">
        <v>0</v>
      </c>
      <c r="I1055" s="13">
        <v>0</v>
      </c>
      <c r="J1055" s="13">
        <v>0</v>
      </c>
      <c r="K1055" s="15">
        <f t="shared" si="63"/>
        <v>124735</v>
      </c>
      <c r="L1055" s="15">
        <f t="shared" si="64"/>
        <v>123803</v>
      </c>
      <c r="M1055" s="15">
        <f t="shared" si="65"/>
        <v>248538</v>
      </c>
      <c r="O1055" s="13"/>
      <c r="P1055" s="13"/>
    </row>
    <row r="1056" spans="1:16" ht="13.15" customHeight="1" x14ac:dyDescent="0.2">
      <c r="A1056" s="11" t="str">
        <f t="shared" si="62"/>
        <v>COFFS HARBOUR2025</v>
      </c>
      <c r="B1056" s="3" t="s">
        <v>10</v>
      </c>
      <c r="C1056" s="12">
        <v>2025</v>
      </c>
      <c r="D1056" s="12">
        <v>27</v>
      </c>
      <c r="E1056" s="13">
        <v>131145</v>
      </c>
      <c r="F1056" s="13">
        <v>130800</v>
      </c>
      <c r="G1056" s="13">
        <v>261945</v>
      </c>
      <c r="H1056" s="13">
        <v>0</v>
      </c>
      <c r="I1056" s="13">
        <v>0</v>
      </c>
      <c r="J1056" s="13">
        <v>0</v>
      </c>
      <c r="K1056" s="15">
        <f t="shared" si="63"/>
        <v>131145</v>
      </c>
      <c r="L1056" s="15">
        <f t="shared" si="64"/>
        <v>130800</v>
      </c>
      <c r="M1056" s="15">
        <f t="shared" si="65"/>
        <v>261945</v>
      </c>
      <c r="O1056" s="13"/>
      <c r="P1056" s="13"/>
    </row>
    <row r="1057" spans="1:16" ht="13.15" customHeight="1" x14ac:dyDescent="0.2">
      <c r="A1057" s="11" t="str">
        <f t="shared" si="62"/>
        <v>COOKTOWN1985</v>
      </c>
      <c r="B1057" s="3" t="s">
        <v>9</v>
      </c>
      <c r="C1057" s="12">
        <v>1985</v>
      </c>
      <c r="D1057" s="12" t="s">
        <v>174</v>
      </c>
      <c r="E1057" s="13">
        <v>2204</v>
      </c>
      <c r="F1057" s="13">
        <v>2242</v>
      </c>
      <c r="G1057" s="13">
        <v>4446</v>
      </c>
      <c r="H1057" s="13">
        <v>0</v>
      </c>
      <c r="I1057" s="13">
        <v>0</v>
      </c>
      <c r="J1057" s="13">
        <v>0</v>
      </c>
      <c r="K1057" s="15">
        <f t="shared" si="63"/>
        <v>2204</v>
      </c>
      <c r="L1057" s="15">
        <f t="shared" si="64"/>
        <v>2242</v>
      </c>
      <c r="M1057" s="15">
        <f t="shared" si="65"/>
        <v>4446</v>
      </c>
      <c r="O1057" s="13"/>
      <c r="P1057" s="13"/>
    </row>
    <row r="1058" spans="1:16" ht="13.15" customHeight="1" x14ac:dyDescent="0.2">
      <c r="A1058" s="11" t="str">
        <f t="shared" si="62"/>
        <v>COOKTOWN1986</v>
      </c>
      <c r="B1058" s="90" t="s">
        <v>9</v>
      </c>
      <c r="C1058" s="85">
        <v>1986</v>
      </c>
      <c r="D1058" s="86" t="s">
        <v>174</v>
      </c>
      <c r="E1058" s="15">
        <v>2672</v>
      </c>
      <c r="F1058" s="15">
        <v>2833</v>
      </c>
      <c r="G1058" s="15">
        <v>5505</v>
      </c>
      <c r="H1058" s="15">
        <v>0</v>
      </c>
      <c r="I1058" s="15">
        <v>0</v>
      </c>
      <c r="J1058" s="15">
        <v>0</v>
      </c>
      <c r="K1058" s="15">
        <f t="shared" si="63"/>
        <v>2672</v>
      </c>
      <c r="L1058" s="15">
        <f t="shared" si="64"/>
        <v>2833</v>
      </c>
      <c r="M1058" s="15">
        <f t="shared" si="65"/>
        <v>5505</v>
      </c>
      <c r="O1058" s="13"/>
      <c r="P1058" s="13"/>
    </row>
    <row r="1059" spans="1:16" ht="13.15" customHeight="1" x14ac:dyDescent="0.2">
      <c r="A1059" s="11" t="str">
        <f t="shared" si="62"/>
        <v>COOKTOWN1987</v>
      </c>
      <c r="B1059" s="3" t="s">
        <v>9</v>
      </c>
      <c r="C1059" s="12">
        <v>1987</v>
      </c>
      <c r="D1059" s="12" t="s">
        <v>174</v>
      </c>
      <c r="E1059" s="13">
        <v>3012</v>
      </c>
      <c r="F1059" s="13">
        <v>2937</v>
      </c>
      <c r="G1059" s="13">
        <v>5949</v>
      </c>
      <c r="H1059" s="13">
        <v>0</v>
      </c>
      <c r="I1059" s="13">
        <v>0</v>
      </c>
      <c r="J1059" s="13">
        <v>0</v>
      </c>
      <c r="K1059" s="15">
        <f t="shared" si="63"/>
        <v>3012</v>
      </c>
      <c r="L1059" s="15">
        <f t="shared" si="64"/>
        <v>2937</v>
      </c>
      <c r="M1059" s="15">
        <f t="shared" si="65"/>
        <v>5949</v>
      </c>
      <c r="O1059" s="13"/>
      <c r="P1059" s="13"/>
    </row>
    <row r="1060" spans="1:16" ht="13.15" customHeight="1" x14ac:dyDescent="0.2">
      <c r="A1060" s="11" t="str">
        <f t="shared" si="62"/>
        <v>COOKTOWN1988</v>
      </c>
      <c r="B1060" s="3" t="s">
        <v>9</v>
      </c>
      <c r="C1060" s="12">
        <v>1988</v>
      </c>
      <c r="D1060" s="12" t="s">
        <v>174</v>
      </c>
      <c r="E1060" s="13">
        <v>787</v>
      </c>
      <c r="F1060" s="13">
        <v>751</v>
      </c>
      <c r="G1060" s="13">
        <v>1538</v>
      </c>
      <c r="H1060" s="13">
        <v>0</v>
      </c>
      <c r="I1060" s="13">
        <v>0</v>
      </c>
      <c r="J1060" s="13">
        <v>0</v>
      </c>
      <c r="K1060" s="15">
        <f t="shared" si="63"/>
        <v>787</v>
      </c>
      <c r="L1060" s="15">
        <f t="shared" si="64"/>
        <v>751</v>
      </c>
      <c r="M1060" s="15">
        <f t="shared" si="65"/>
        <v>1538</v>
      </c>
      <c r="O1060" s="13"/>
      <c r="P1060" s="13"/>
    </row>
    <row r="1061" spans="1:16" ht="13.15" customHeight="1" x14ac:dyDescent="0.2">
      <c r="A1061" s="11" t="str">
        <f t="shared" si="62"/>
        <v>COOKTOWN1989</v>
      </c>
      <c r="B1061" s="3" t="s">
        <v>9</v>
      </c>
      <c r="C1061" s="12">
        <v>1989</v>
      </c>
      <c r="D1061" s="12" t="s">
        <v>174</v>
      </c>
      <c r="E1061" s="13">
        <v>22</v>
      </c>
      <c r="F1061" s="13">
        <v>9</v>
      </c>
      <c r="G1061" s="13">
        <v>31</v>
      </c>
      <c r="H1061" s="13">
        <v>0</v>
      </c>
      <c r="I1061" s="13">
        <v>0</v>
      </c>
      <c r="J1061" s="13">
        <v>0</v>
      </c>
      <c r="K1061" s="15">
        <f t="shared" si="63"/>
        <v>22</v>
      </c>
      <c r="L1061" s="15">
        <f t="shared" si="64"/>
        <v>9</v>
      </c>
      <c r="M1061" s="15">
        <f t="shared" si="65"/>
        <v>31</v>
      </c>
      <c r="O1061" s="13"/>
      <c r="P1061" s="13"/>
    </row>
    <row r="1062" spans="1:16" ht="13.15" customHeight="1" x14ac:dyDescent="0.2">
      <c r="A1062" s="11" t="str">
        <f t="shared" si="62"/>
        <v>COOKTOWN1990</v>
      </c>
      <c r="B1062" s="90" t="s">
        <v>9</v>
      </c>
      <c r="C1062" s="12">
        <v>1990</v>
      </c>
      <c r="D1062" s="86" t="s">
        <v>174</v>
      </c>
      <c r="E1062" s="91">
        <v>1886</v>
      </c>
      <c r="F1062" s="91">
        <v>1883</v>
      </c>
      <c r="G1062" s="91">
        <v>3769</v>
      </c>
      <c r="H1062" s="91">
        <v>0</v>
      </c>
      <c r="I1062" s="91">
        <v>0</v>
      </c>
      <c r="J1062" s="91">
        <v>0</v>
      </c>
      <c r="K1062" s="15">
        <f t="shared" si="63"/>
        <v>1886</v>
      </c>
      <c r="L1062" s="15">
        <f t="shared" si="64"/>
        <v>1883</v>
      </c>
      <c r="M1062" s="15">
        <f t="shared" si="65"/>
        <v>3769</v>
      </c>
      <c r="O1062" s="13"/>
      <c r="P1062" s="13"/>
    </row>
    <row r="1063" spans="1:16" ht="13.15" customHeight="1" x14ac:dyDescent="0.2">
      <c r="A1063" s="11" t="str">
        <f t="shared" si="62"/>
        <v>COOKTOWN1991</v>
      </c>
      <c r="B1063" s="3" t="s">
        <v>9</v>
      </c>
      <c r="C1063" s="12">
        <v>1991</v>
      </c>
      <c r="D1063" s="12" t="s">
        <v>174</v>
      </c>
      <c r="E1063" s="13">
        <v>4137</v>
      </c>
      <c r="F1063" s="13">
        <v>4351</v>
      </c>
      <c r="G1063" s="13">
        <v>8488</v>
      </c>
      <c r="H1063" s="13">
        <v>0</v>
      </c>
      <c r="I1063" s="13">
        <v>0</v>
      </c>
      <c r="J1063" s="13">
        <v>0</v>
      </c>
      <c r="K1063" s="15">
        <f t="shared" si="63"/>
        <v>4137</v>
      </c>
      <c r="L1063" s="15">
        <f t="shared" si="64"/>
        <v>4351</v>
      </c>
      <c r="M1063" s="15">
        <f t="shared" si="65"/>
        <v>8488</v>
      </c>
      <c r="O1063" s="13"/>
      <c r="P1063" s="13"/>
    </row>
    <row r="1064" spans="1:16" ht="13.15" customHeight="1" x14ac:dyDescent="0.2">
      <c r="A1064" s="11" t="str">
        <f t="shared" si="62"/>
        <v>COOKTOWN1992</v>
      </c>
      <c r="B1064" s="3" t="s">
        <v>9</v>
      </c>
      <c r="C1064" s="12">
        <v>1992</v>
      </c>
      <c r="D1064" s="12" t="s">
        <v>174</v>
      </c>
      <c r="E1064" s="13">
        <v>5414</v>
      </c>
      <c r="F1064" s="13">
        <v>5704</v>
      </c>
      <c r="G1064" s="13">
        <v>11118</v>
      </c>
      <c r="H1064" s="13">
        <v>0</v>
      </c>
      <c r="I1064" s="13">
        <v>0</v>
      </c>
      <c r="J1064" s="13">
        <v>0</v>
      </c>
      <c r="K1064" s="15">
        <f t="shared" si="63"/>
        <v>5414</v>
      </c>
      <c r="L1064" s="15">
        <f t="shared" si="64"/>
        <v>5704</v>
      </c>
      <c r="M1064" s="15">
        <f t="shared" si="65"/>
        <v>11118</v>
      </c>
      <c r="O1064" s="13"/>
      <c r="P1064" s="13"/>
    </row>
    <row r="1065" spans="1:16" ht="13.15" customHeight="1" x14ac:dyDescent="0.2">
      <c r="A1065" s="11" t="str">
        <f t="shared" ref="A1065:A1128" si="66">CONCATENATE(B1065,C1065)</f>
        <v>COOKTOWN1993</v>
      </c>
      <c r="B1065" s="3" t="s">
        <v>9</v>
      </c>
      <c r="C1065" s="12">
        <v>1993</v>
      </c>
      <c r="D1065" s="12" t="s">
        <v>174</v>
      </c>
      <c r="E1065" s="13">
        <v>5797</v>
      </c>
      <c r="F1065" s="13">
        <v>6153</v>
      </c>
      <c r="G1065" s="13">
        <v>11950</v>
      </c>
      <c r="H1065" s="13">
        <v>0</v>
      </c>
      <c r="I1065" s="13">
        <v>0</v>
      </c>
      <c r="J1065" s="13">
        <v>0</v>
      </c>
      <c r="K1065" s="15">
        <f t="shared" si="63"/>
        <v>5797</v>
      </c>
      <c r="L1065" s="15">
        <f t="shared" si="64"/>
        <v>6153</v>
      </c>
      <c r="M1065" s="15">
        <f t="shared" si="65"/>
        <v>11950</v>
      </c>
      <c r="O1065" s="13"/>
      <c r="P1065" s="13"/>
    </row>
    <row r="1066" spans="1:16" ht="13.15" customHeight="1" x14ac:dyDescent="0.2">
      <c r="A1066" s="11" t="str">
        <f t="shared" si="66"/>
        <v>COOKTOWN1994</v>
      </c>
      <c r="B1066" s="3" t="s">
        <v>9</v>
      </c>
      <c r="C1066" s="12">
        <v>1994</v>
      </c>
      <c r="D1066" s="12" t="s">
        <v>174</v>
      </c>
      <c r="E1066" s="13">
        <v>4812</v>
      </c>
      <c r="F1066" s="13">
        <v>4944</v>
      </c>
      <c r="G1066" s="13">
        <v>9756</v>
      </c>
      <c r="H1066" s="13">
        <v>0</v>
      </c>
      <c r="I1066" s="13">
        <v>0</v>
      </c>
      <c r="J1066" s="13">
        <v>0</v>
      </c>
      <c r="K1066" s="15">
        <f t="shared" si="63"/>
        <v>4812</v>
      </c>
      <c r="L1066" s="15">
        <f t="shared" si="64"/>
        <v>4944</v>
      </c>
      <c r="M1066" s="15">
        <f t="shared" si="65"/>
        <v>9756</v>
      </c>
      <c r="O1066" s="13"/>
      <c r="P1066" s="13"/>
    </row>
    <row r="1067" spans="1:16" ht="13.15" customHeight="1" x14ac:dyDescent="0.2">
      <c r="A1067" s="11" t="str">
        <f t="shared" si="66"/>
        <v>COOKTOWN1995</v>
      </c>
      <c r="B1067" s="92" t="s">
        <v>9</v>
      </c>
      <c r="C1067" s="85">
        <v>1995</v>
      </c>
      <c r="D1067" s="86" t="s">
        <v>174</v>
      </c>
      <c r="E1067" s="15">
        <v>6988</v>
      </c>
      <c r="F1067" s="15">
        <v>7291</v>
      </c>
      <c r="G1067" s="15">
        <v>14279</v>
      </c>
      <c r="H1067" s="87">
        <v>0</v>
      </c>
      <c r="I1067" s="87">
        <v>0</v>
      </c>
      <c r="J1067" s="15">
        <v>0</v>
      </c>
      <c r="K1067" s="15">
        <f t="shared" si="63"/>
        <v>6988</v>
      </c>
      <c r="L1067" s="15">
        <f t="shared" si="64"/>
        <v>7291</v>
      </c>
      <c r="M1067" s="15">
        <f t="shared" si="65"/>
        <v>14279</v>
      </c>
      <c r="O1067" s="13"/>
      <c r="P1067" s="13"/>
    </row>
    <row r="1068" spans="1:16" ht="13.15" customHeight="1" x14ac:dyDescent="0.2">
      <c r="A1068" s="11" t="str">
        <f t="shared" si="66"/>
        <v>COOKTOWN1996</v>
      </c>
      <c r="B1068" s="3" t="s">
        <v>9</v>
      </c>
      <c r="C1068" s="12">
        <v>1996</v>
      </c>
      <c r="D1068" s="12" t="s">
        <v>174</v>
      </c>
      <c r="E1068" s="13">
        <v>7597</v>
      </c>
      <c r="F1068" s="13">
        <v>7797</v>
      </c>
      <c r="G1068" s="13">
        <v>15394</v>
      </c>
      <c r="H1068" s="13">
        <v>0</v>
      </c>
      <c r="I1068" s="13">
        <v>0</v>
      </c>
      <c r="J1068" s="13">
        <v>0</v>
      </c>
      <c r="K1068" s="15">
        <f t="shared" si="63"/>
        <v>7597</v>
      </c>
      <c r="L1068" s="15">
        <f t="shared" si="64"/>
        <v>7797</v>
      </c>
      <c r="M1068" s="15">
        <f t="shared" si="65"/>
        <v>15394</v>
      </c>
      <c r="O1068" s="13"/>
      <c r="P1068" s="13"/>
    </row>
    <row r="1069" spans="1:16" ht="13.15" customHeight="1" x14ac:dyDescent="0.2">
      <c r="A1069" s="11" t="str">
        <f t="shared" si="66"/>
        <v>COOKTOWN1997</v>
      </c>
      <c r="B1069" s="3" t="s">
        <v>9</v>
      </c>
      <c r="C1069" s="12">
        <v>1997</v>
      </c>
      <c r="D1069" s="12" t="s">
        <v>174</v>
      </c>
      <c r="E1069" s="13">
        <v>7298</v>
      </c>
      <c r="F1069" s="13">
        <v>7513</v>
      </c>
      <c r="G1069" s="13">
        <v>14811</v>
      </c>
      <c r="H1069" s="13">
        <v>0</v>
      </c>
      <c r="I1069" s="13">
        <v>0</v>
      </c>
      <c r="J1069" s="13">
        <v>0</v>
      </c>
      <c r="K1069" s="15">
        <f t="shared" si="63"/>
        <v>7298</v>
      </c>
      <c r="L1069" s="15">
        <f t="shared" si="64"/>
        <v>7513</v>
      </c>
      <c r="M1069" s="15">
        <f t="shared" si="65"/>
        <v>14811</v>
      </c>
      <c r="O1069" s="13"/>
      <c r="P1069" s="13"/>
    </row>
    <row r="1070" spans="1:16" ht="13.15" customHeight="1" x14ac:dyDescent="0.2">
      <c r="A1070" s="11" t="str">
        <f t="shared" si="66"/>
        <v>COOKTOWN1998</v>
      </c>
      <c r="B1070" s="3" t="s">
        <v>9</v>
      </c>
      <c r="C1070" s="12">
        <v>1998</v>
      </c>
      <c r="D1070" s="12" t="s">
        <v>174</v>
      </c>
      <c r="E1070" s="13">
        <v>7335</v>
      </c>
      <c r="F1070" s="13">
        <v>7667</v>
      </c>
      <c r="G1070" s="13">
        <v>15002</v>
      </c>
      <c r="H1070" s="13">
        <v>0</v>
      </c>
      <c r="I1070" s="13">
        <v>0</v>
      </c>
      <c r="J1070" s="13">
        <v>0</v>
      </c>
      <c r="K1070" s="15">
        <f t="shared" si="63"/>
        <v>7335</v>
      </c>
      <c r="L1070" s="15">
        <f t="shared" si="64"/>
        <v>7667</v>
      </c>
      <c r="M1070" s="15">
        <f t="shared" si="65"/>
        <v>15002</v>
      </c>
      <c r="O1070" s="13"/>
      <c r="P1070" s="13"/>
    </row>
    <row r="1071" spans="1:16" ht="13.15" customHeight="1" x14ac:dyDescent="0.2">
      <c r="A1071" s="11" t="str">
        <f t="shared" si="66"/>
        <v>COOKTOWN1999</v>
      </c>
      <c r="B1071" s="92" t="s">
        <v>9</v>
      </c>
      <c r="C1071" s="85">
        <v>1999</v>
      </c>
      <c r="D1071" s="86" t="s">
        <v>174</v>
      </c>
      <c r="E1071" s="15">
        <v>7595</v>
      </c>
      <c r="F1071" s="15">
        <v>7793</v>
      </c>
      <c r="G1071" s="15">
        <v>15388</v>
      </c>
      <c r="H1071" s="87">
        <v>0</v>
      </c>
      <c r="I1071" s="87">
        <v>0</v>
      </c>
      <c r="J1071" s="15">
        <v>0</v>
      </c>
      <c r="K1071" s="15">
        <f t="shared" si="63"/>
        <v>7595</v>
      </c>
      <c r="L1071" s="15">
        <f t="shared" si="64"/>
        <v>7793</v>
      </c>
      <c r="M1071" s="15">
        <f t="shared" si="65"/>
        <v>15388</v>
      </c>
      <c r="O1071" s="13"/>
      <c r="P1071" s="13"/>
    </row>
    <row r="1072" spans="1:16" ht="13.15" customHeight="1" x14ac:dyDescent="0.2">
      <c r="A1072" s="11" t="str">
        <f t="shared" si="66"/>
        <v>COOKTOWN2000</v>
      </c>
      <c r="B1072" s="92" t="s">
        <v>9</v>
      </c>
      <c r="C1072" s="85">
        <v>2000</v>
      </c>
      <c r="D1072" s="86" t="s">
        <v>174</v>
      </c>
      <c r="E1072" s="15">
        <v>7735</v>
      </c>
      <c r="F1072" s="15">
        <v>7827</v>
      </c>
      <c r="G1072" s="15">
        <v>15562</v>
      </c>
      <c r="H1072" s="87">
        <v>0</v>
      </c>
      <c r="I1072" s="87">
        <v>0</v>
      </c>
      <c r="J1072" s="15">
        <v>0</v>
      </c>
      <c r="K1072" s="15">
        <f t="shared" si="63"/>
        <v>7735</v>
      </c>
      <c r="L1072" s="15">
        <f t="shared" si="64"/>
        <v>7827</v>
      </c>
      <c r="M1072" s="15">
        <f t="shared" si="65"/>
        <v>15562</v>
      </c>
      <c r="O1072" s="13"/>
      <c r="P1072" s="13"/>
    </row>
    <row r="1073" spans="1:16" ht="13.15" customHeight="1" x14ac:dyDescent="0.2">
      <c r="A1073" s="11" t="str">
        <f t="shared" si="66"/>
        <v>COOKTOWN2001</v>
      </c>
      <c r="B1073" s="3" t="s">
        <v>9</v>
      </c>
      <c r="C1073" s="12">
        <v>2001</v>
      </c>
      <c r="D1073" s="12" t="s">
        <v>174</v>
      </c>
      <c r="E1073" s="13">
        <v>6293</v>
      </c>
      <c r="F1073" s="13">
        <v>6384</v>
      </c>
      <c r="G1073" s="13">
        <v>12677</v>
      </c>
      <c r="H1073" s="13">
        <v>0</v>
      </c>
      <c r="I1073" s="13">
        <v>0</v>
      </c>
      <c r="J1073" s="13">
        <v>0</v>
      </c>
      <c r="K1073" s="15">
        <f t="shared" ref="K1073:K1136" si="67">E1073+H1073</f>
        <v>6293</v>
      </c>
      <c r="L1073" s="15">
        <f t="shared" ref="L1073:L1136" si="68">F1073+I1073</f>
        <v>6384</v>
      </c>
      <c r="M1073" s="15">
        <f t="shared" ref="M1073:M1136" si="69">G1073+J1073</f>
        <v>12677</v>
      </c>
      <c r="O1073" s="13"/>
      <c r="P1073" s="13"/>
    </row>
    <row r="1074" spans="1:16" ht="13.15" customHeight="1" x14ac:dyDescent="0.2">
      <c r="A1074" s="11" t="str">
        <f t="shared" si="66"/>
        <v>COOKTOWN2002</v>
      </c>
      <c r="B1074" s="90" t="s">
        <v>9</v>
      </c>
      <c r="C1074" s="85">
        <v>2002</v>
      </c>
      <c r="D1074" s="12" t="s">
        <v>174</v>
      </c>
      <c r="E1074" s="15">
        <v>5656</v>
      </c>
      <c r="F1074" s="15">
        <v>5500</v>
      </c>
      <c r="G1074" s="15">
        <v>11156</v>
      </c>
      <c r="H1074" s="15">
        <v>0</v>
      </c>
      <c r="I1074" s="15">
        <v>0</v>
      </c>
      <c r="J1074" s="15">
        <v>0</v>
      </c>
      <c r="K1074" s="15">
        <f t="shared" si="67"/>
        <v>5656</v>
      </c>
      <c r="L1074" s="15">
        <f t="shared" si="68"/>
        <v>5500</v>
      </c>
      <c r="M1074" s="15">
        <f t="shared" si="69"/>
        <v>11156</v>
      </c>
      <c r="O1074" s="13"/>
      <c r="P1074" s="13"/>
    </row>
    <row r="1075" spans="1:16" ht="13.15" customHeight="1" x14ac:dyDescent="0.2">
      <c r="A1075" s="11" t="str">
        <f t="shared" si="66"/>
        <v>COOKTOWN2003</v>
      </c>
      <c r="B1075" s="3" t="s">
        <v>9</v>
      </c>
      <c r="C1075" s="12">
        <v>2003</v>
      </c>
      <c r="D1075" s="12" t="s">
        <v>174</v>
      </c>
      <c r="E1075" s="13">
        <v>6303</v>
      </c>
      <c r="F1075" s="13">
        <v>6149</v>
      </c>
      <c r="G1075" s="13">
        <v>12452</v>
      </c>
      <c r="H1075" s="13">
        <v>0</v>
      </c>
      <c r="I1075" s="13">
        <v>0</v>
      </c>
      <c r="J1075" s="13">
        <v>0</v>
      </c>
      <c r="K1075" s="15">
        <f t="shared" si="67"/>
        <v>6303</v>
      </c>
      <c r="L1075" s="15">
        <f t="shared" si="68"/>
        <v>6149</v>
      </c>
      <c r="M1075" s="15">
        <f t="shared" si="69"/>
        <v>12452</v>
      </c>
      <c r="O1075" s="13"/>
      <c r="P1075" s="13"/>
    </row>
    <row r="1076" spans="1:16" ht="13.15" customHeight="1" x14ac:dyDescent="0.2">
      <c r="A1076" s="11" t="str">
        <f t="shared" si="66"/>
        <v>COOKTOWN2004</v>
      </c>
      <c r="B1076" s="92" t="s">
        <v>9</v>
      </c>
      <c r="C1076" s="85">
        <v>2004</v>
      </c>
      <c r="D1076" s="86" t="s">
        <v>174</v>
      </c>
      <c r="E1076" s="15">
        <v>7158</v>
      </c>
      <c r="F1076" s="15">
        <v>6995</v>
      </c>
      <c r="G1076" s="15">
        <v>14153</v>
      </c>
      <c r="H1076" s="87">
        <v>0</v>
      </c>
      <c r="I1076" s="87">
        <v>0</v>
      </c>
      <c r="J1076" s="15">
        <v>0</v>
      </c>
      <c r="K1076" s="15">
        <f t="shared" si="67"/>
        <v>7158</v>
      </c>
      <c r="L1076" s="15">
        <f t="shared" si="68"/>
        <v>6995</v>
      </c>
      <c r="M1076" s="15">
        <f t="shared" si="69"/>
        <v>14153</v>
      </c>
      <c r="O1076" s="13"/>
      <c r="P1076" s="13"/>
    </row>
    <row r="1077" spans="1:16" ht="13.15" customHeight="1" x14ac:dyDescent="0.2">
      <c r="A1077" s="11" t="str">
        <f t="shared" si="66"/>
        <v>COOKTOWN2005</v>
      </c>
      <c r="B1077" s="90" t="s">
        <v>9</v>
      </c>
      <c r="C1077" s="85">
        <v>2005</v>
      </c>
      <c r="D1077" s="86" t="s">
        <v>174</v>
      </c>
      <c r="E1077" s="15">
        <v>7866</v>
      </c>
      <c r="F1077" s="15">
        <v>7977</v>
      </c>
      <c r="G1077" s="15">
        <v>15843</v>
      </c>
      <c r="H1077" s="15">
        <v>0</v>
      </c>
      <c r="I1077" s="15">
        <v>0</v>
      </c>
      <c r="J1077" s="15">
        <v>0</v>
      </c>
      <c r="K1077" s="15">
        <f t="shared" si="67"/>
        <v>7866</v>
      </c>
      <c r="L1077" s="15">
        <f t="shared" si="68"/>
        <v>7977</v>
      </c>
      <c r="M1077" s="15">
        <f t="shared" si="69"/>
        <v>15843</v>
      </c>
      <c r="O1077" s="13"/>
      <c r="P1077" s="13"/>
    </row>
    <row r="1078" spans="1:16" ht="13.15" customHeight="1" x14ac:dyDescent="0.2">
      <c r="A1078" s="11" t="str">
        <f t="shared" si="66"/>
        <v>COOKTOWN2006</v>
      </c>
      <c r="B1078" s="3" t="s">
        <v>9</v>
      </c>
      <c r="C1078" s="12">
        <v>2006</v>
      </c>
      <c r="D1078" s="12" t="s">
        <v>174</v>
      </c>
      <c r="E1078" s="13">
        <v>7831</v>
      </c>
      <c r="F1078" s="13">
        <v>8163</v>
      </c>
      <c r="G1078" s="13">
        <v>15994</v>
      </c>
      <c r="H1078" s="13">
        <v>0</v>
      </c>
      <c r="I1078" s="13">
        <v>0</v>
      </c>
      <c r="J1078" s="13">
        <v>0</v>
      </c>
      <c r="K1078" s="15">
        <f t="shared" si="67"/>
        <v>7831</v>
      </c>
      <c r="L1078" s="15">
        <f t="shared" si="68"/>
        <v>8163</v>
      </c>
      <c r="M1078" s="15">
        <f t="shared" si="69"/>
        <v>15994</v>
      </c>
      <c r="O1078" s="13"/>
      <c r="P1078" s="13"/>
    </row>
    <row r="1079" spans="1:16" ht="13.15" customHeight="1" x14ac:dyDescent="0.2">
      <c r="A1079" s="11" t="str">
        <f t="shared" si="66"/>
        <v>COOKTOWN2007</v>
      </c>
      <c r="B1079" s="3" t="s">
        <v>9</v>
      </c>
      <c r="C1079" s="12">
        <v>2007</v>
      </c>
      <c r="D1079" s="12" t="s">
        <v>174</v>
      </c>
      <c r="E1079" s="13">
        <v>7756</v>
      </c>
      <c r="F1079" s="13">
        <v>8348</v>
      </c>
      <c r="G1079" s="13">
        <v>16104</v>
      </c>
      <c r="H1079" s="13">
        <v>0</v>
      </c>
      <c r="I1079" s="13">
        <v>0</v>
      </c>
      <c r="J1079" s="13">
        <v>0</v>
      </c>
      <c r="K1079" s="15">
        <f t="shared" si="67"/>
        <v>7756</v>
      </c>
      <c r="L1079" s="15">
        <f t="shared" si="68"/>
        <v>8348</v>
      </c>
      <c r="M1079" s="15">
        <f t="shared" si="69"/>
        <v>16104</v>
      </c>
      <c r="O1079" s="13"/>
      <c r="P1079" s="13"/>
    </row>
    <row r="1080" spans="1:16" ht="13.15" customHeight="1" x14ac:dyDescent="0.2">
      <c r="A1080" s="11" t="str">
        <f t="shared" si="66"/>
        <v>COOKTOWN2008</v>
      </c>
      <c r="B1080" s="3" t="s">
        <v>9</v>
      </c>
      <c r="C1080" s="12">
        <v>2008</v>
      </c>
      <c r="D1080" s="12" t="s">
        <v>174</v>
      </c>
      <c r="E1080" s="13">
        <v>8091</v>
      </c>
      <c r="F1080" s="13">
        <v>8309</v>
      </c>
      <c r="G1080" s="13">
        <v>16400</v>
      </c>
      <c r="H1080" s="13">
        <v>0</v>
      </c>
      <c r="I1080" s="13">
        <v>0</v>
      </c>
      <c r="J1080" s="13">
        <v>0</v>
      </c>
      <c r="K1080" s="15">
        <f t="shared" si="67"/>
        <v>8091</v>
      </c>
      <c r="L1080" s="15">
        <f t="shared" si="68"/>
        <v>8309</v>
      </c>
      <c r="M1080" s="15">
        <f t="shared" si="69"/>
        <v>16400</v>
      </c>
      <c r="O1080" s="13"/>
      <c r="P1080" s="13"/>
    </row>
    <row r="1081" spans="1:16" ht="13.15" customHeight="1" x14ac:dyDescent="0.2">
      <c r="A1081" s="11" t="str">
        <f t="shared" si="66"/>
        <v>COOKTOWN2009</v>
      </c>
      <c r="B1081" s="3" t="s">
        <v>9</v>
      </c>
      <c r="C1081" s="12">
        <v>2009</v>
      </c>
      <c r="D1081" s="12" t="s">
        <v>174</v>
      </c>
      <c r="E1081" s="13">
        <v>5005</v>
      </c>
      <c r="F1081" s="13">
        <v>5242</v>
      </c>
      <c r="G1081" s="13">
        <v>10247</v>
      </c>
      <c r="H1081" s="13">
        <v>0</v>
      </c>
      <c r="I1081" s="13">
        <v>0</v>
      </c>
      <c r="J1081" s="13">
        <v>0</v>
      </c>
      <c r="K1081" s="15">
        <f t="shared" si="67"/>
        <v>5005</v>
      </c>
      <c r="L1081" s="15">
        <f t="shared" si="68"/>
        <v>5242</v>
      </c>
      <c r="M1081" s="15">
        <f t="shared" si="69"/>
        <v>10247</v>
      </c>
      <c r="O1081" s="13"/>
      <c r="P1081" s="13"/>
    </row>
    <row r="1082" spans="1:16" ht="13.15" customHeight="1" x14ac:dyDescent="0.2">
      <c r="A1082" s="11" t="str">
        <f t="shared" si="66"/>
        <v>COOKTOWN2010</v>
      </c>
      <c r="B1082" s="3" t="s">
        <v>9</v>
      </c>
      <c r="C1082" s="12">
        <v>2010</v>
      </c>
      <c r="D1082" s="12" t="s">
        <v>174</v>
      </c>
      <c r="E1082" s="13">
        <v>5168</v>
      </c>
      <c r="F1082" s="13">
        <v>5367</v>
      </c>
      <c r="G1082" s="13">
        <v>10535</v>
      </c>
      <c r="H1082" s="13">
        <v>0</v>
      </c>
      <c r="I1082" s="13">
        <v>0</v>
      </c>
      <c r="J1082" s="13">
        <v>0</v>
      </c>
      <c r="K1082" s="15">
        <f t="shared" si="67"/>
        <v>5168</v>
      </c>
      <c r="L1082" s="15">
        <f t="shared" si="68"/>
        <v>5367</v>
      </c>
      <c r="M1082" s="15">
        <f t="shared" si="69"/>
        <v>10535</v>
      </c>
      <c r="O1082" s="13"/>
      <c r="P1082" s="13"/>
    </row>
    <row r="1083" spans="1:16" ht="13.15" customHeight="1" x14ac:dyDescent="0.2">
      <c r="A1083" s="11" t="str">
        <f t="shared" si="66"/>
        <v>COOKTOWN2011</v>
      </c>
      <c r="B1083" s="90" t="s">
        <v>9</v>
      </c>
      <c r="C1083" s="12">
        <v>2011</v>
      </c>
      <c r="D1083" s="12" t="s">
        <v>174</v>
      </c>
      <c r="E1083" s="91">
        <v>4519</v>
      </c>
      <c r="F1083" s="91">
        <v>4805</v>
      </c>
      <c r="G1083" s="91">
        <v>9324</v>
      </c>
      <c r="H1083" s="91">
        <v>0</v>
      </c>
      <c r="I1083" s="91">
        <v>0</v>
      </c>
      <c r="J1083" s="91">
        <v>0</v>
      </c>
      <c r="K1083" s="15">
        <f t="shared" si="67"/>
        <v>4519</v>
      </c>
      <c r="L1083" s="15">
        <f t="shared" si="68"/>
        <v>4805</v>
      </c>
      <c r="M1083" s="15">
        <f t="shared" si="69"/>
        <v>9324</v>
      </c>
      <c r="O1083" s="13"/>
      <c r="P1083" s="13"/>
    </row>
    <row r="1084" spans="1:16" ht="13.15" customHeight="1" x14ac:dyDescent="0.2">
      <c r="A1084" s="11" t="str">
        <f t="shared" si="66"/>
        <v>COOKTOWN2012</v>
      </c>
      <c r="B1084" s="3" t="s">
        <v>9</v>
      </c>
      <c r="C1084" s="12">
        <v>2012</v>
      </c>
      <c r="D1084" s="12" t="s">
        <v>174</v>
      </c>
      <c r="E1084" s="13">
        <v>4164</v>
      </c>
      <c r="F1084" s="13">
        <v>4515</v>
      </c>
      <c r="G1084" s="13">
        <v>8679</v>
      </c>
      <c r="H1084" s="13">
        <v>0</v>
      </c>
      <c r="I1084" s="13">
        <v>0</v>
      </c>
      <c r="J1084" s="13">
        <v>0</v>
      </c>
      <c r="K1084" s="15">
        <f t="shared" si="67"/>
        <v>4164</v>
      </c>
      <c r="L1084" s="15">
        <f t="shared" si="68"/>
        <v>4515</v>
      </c>
      <c r="M1084" s="15">
        <f t="shared" si="69"/>
        <v>8679</v>
      </c>
      <c r="O1084" s="13"/>
      <c r="P1084" s="13"/>
    </row>
    <row r="1085" spans="1:16" ht="13.15" customHeight="1" x14ac:dyDescent="0.2">
      <c r="A1085" s="11" t="str">
        <f t="shared" si="66"/>
        <v>COOKTOWN2013</v>
      </c>
      <c r="B1085" s="92" t="s">
        <v>9</v>
      </c>
      <c r="C1085" s="85">
        <v>2013</v>
      </c>
      <c r="D1085" s="86" t="s">
        <v>174</v>
      </c>
      <c r="E1085" s="15">
        <v>4431</v>
      </c>
      <c r="F1085" s="15">
        <v>4646</v>
      </c>
      <c r="G1085" s="15">
        <v>9077</v>
      </c>
      <c r="H1085" s="87">
        <v>0</v>
      </c>
      <c r="I1085" s="87">
        <v>0</v>
      </c>
      <c r="J1085" s="15">
        <v>0</v>
      </c>
      <c r="K1085" s="15">
        <f t="shared" si="67"/>
        <v>4431</v>
      </c>
      <c r="L1085" s="15">
        <f t="shared" si="68"/>
        <v>4646</v>
      </c>
      <c r="M1085" s="15">
        <f t="shared" si="69"/>
        <v>9077</v>
      </c>
      <c r="O1085" s="13"/>
      <c r="P1085" s="13"/>
    </row>
    <row r="1086" spans="1:16" ht="13.15" customHeight="1" x14ac:dyDescent="0.2">
      <c r="A1086" s="11" t="str">
        <f t="shared" si="66"/>
        <v>COOKTOWN2014</v>
      </c>
      <c r="B1086" s="90" t="s">
        <v>9</v>
      </c>
      <c r="C1086" s="85">
        <v>2014</v>
      </c>
      <c r="D1086" s="86" t="s">
        <v>174</v>
      </c>
      <c r="E1086" s="15">
        <v>4985</v>
      </c>
      <c r="F1086" s="15">
        <v>5235</v>
      </c>
      <c r="G1086" s="15">
        <v>10220</v>
      </c>
      <c r="H1086" s="15">
        <v>0</v>
      </c>
      <c r="I1086" s="15">
        <v>0</v>
      </c>
      <c r="J1086" s="15">
        <v>0</v>
      </c>
      <c r="K1086" s="15">
        <f t="shared" si="67"/>
        <v>4985</v>
      </c>
      <c r="L1086" s="15">
        <f t="shared" si="68"/>
        <v>5235</v>
      </c>
      <c r="M1086" s="15">
        <f t="shared" si="69"/>
        <v>10220</v>
      </c>
      <c r="O1086" s="13"/>
      <c r="P1086" s="13"/>
    </row>
    <row r="1087" spans="1:16" ht="13.15" customHeight="1" x14ac:dyDescent="0.2">
      <c r="A1087" s="11" t="str">
        <f t="shared" si="66"/>
        <v>COOKTOWN2015</v>
      </c>
      <c r="B1087" s="90" t="s">
        <v>9</v>
      </c>
      <c r="C1087" s="85">
        <v>2015</v>
      </c>
      <c r="D1087" s="17" t="s">
        <v>174</v>
      </c>
      <c r="E1087" s="15">
        <v>4958</v>
      </c>
      <c r="F1087" s="15">
        <v>5110</v>
      </c>
      <c r="G1087" s="15">
        <v>10068</v>
      </c>
      <c r="H1087" s="15">
        <v>0</v>
      </c>
      <c r="I1087" s="15">
        <v>0</v>
      </c>
      <c r="J1087" s="15">
        <v>0</v>
      </c>
      <c r="K1087" s="15">
        <f t="shared" si="67"/>
        <v>4958</v>
      </c>
      <c r="L1087" s="15">
        <f t="shared" si="68"/>
        <v>5110</v>
      </c>
      <c r="M1087" s="15">
        <f t="shared" si="69"/>
        <v>10068</v>
      </c>
      <c r="O1087" s="13"/>
      <c r="P1087" s="13"/>
    </row>
    <row r="1088" spans="1:16" ht="13.15" customHeight="1" x14ac:dyDescent="0.2">
      <c r="A1088" s="11" t="str">
        <f t="shared" si="66"/>
        <v>COOKTOWN2016</v>
      </c>
      <c r="B1088" s="90" t="s">
        <v>9</v>
      </c>
      <c r="C1088" s="12">
        <v>2016</v>
      </c>
      <c r="D1088" s="86" t="s">
        <v>174</v>
      </c>
      <c r="E1088" s="91">
        <v>5016</v>
      </c>
      <c r="F1088" s="91">
        <v>5302</v>
      </c>
      <c r="G1088" s="91">
        <v>10318</v>
      </c>
      <c r="H1088" s="91">
        <v>0</v>
      </c>
      <c r="I1088" s="91">
        <v>0</v>
      </c>
      <c r="J1088" s="91">
        <v>0</v>
      </c>
      <c r="K1088" s="15">
        <f t="shared" si="67"/>
        <v>5016</v>
      </c>
      <c r="L1088" s="15">
        <f t="shared" si="68"/>
        <v>5302</v>
      </c>
      <c r="M1088" s="15">
        <f t="shared" si="69"/>
        <v>10318</v>
      </c>
      <c r="O1088" s="13"/>
      <c r="P1088" s="13"/>
    </row>
    <row r="1089" spans="1:16" ht="13.15" customHeight="1" x14ac:dyDescent="0.2">
      <c r="A1089" s="11" t="str">
        <f t="shared" si="66"/>
        <v>COOKTOWN2017</v>
      </c>
      <c r="B1089" s="3" t="s">
        <v>9</v>
      </c>
      <c r="C1089" s="12">
        <v>2017</v>
      </c>
      <c r="D1089" s="12" t="s">
        <v>174</v>
      </c>
      <c r="E1089" s="13">
        <v>6037</v>
      </c>
      <c r="F1089" s="13">
        <v>6212</v>
      </c>
      <c r="G1089" s="13">
        <v>12249</v>
      </c>
      <c r="H1089" s="13">
        <v>0</v>
      </c>
      <c r="I1089" s="13">
        <v>0</v>
      </c>
      <c r="J1089" s="13">
        <v>0</v>
      </c>
      <c r="K1089" s="15">
        <f t="shared" si="67"/>
        <v>6037</v>
      </c>
      <c r="L1089" s="15">
        <f t="shared" si="68"/>
        <v>6212</v>
      </c>
      <c r="M1089" s="15">
        <f t="shared" si="69"/>
        <v>12249</v>
      </c>
      <c r="O1089" s="13"/>
      <c r="P1089" s="13"/>
    </row>
    <row r="1090" spans="1:16" ht="13.15" customHeight="1" x14ac:dyDescent="0.2">
      <c r="A1090" s="11" t="str">
        <f t="shared" si="66"/>
        <v>COOKTOWN2018</v>
      </c>
      <c r="B1090" s="3" t="s">
        <v>9</v>
      </c>
      <c r="C1090" s="12">
        <v>2018</v>
      </c>
      <c r="D1090" s="12" t="s">
        <v>174</v>
      </c>
      <c r="E1090" s="13">
        <v>6473</v>
      </c>
      <c r="F1090" s="13">
        <v>6727</v>
      </c>
      <c r="G1090" s="13">
        <v>13200</v>
      </c>
      <c r="H1090" s="13">
        <v>0</v>
      </c>
      <c r="I1090" s="13">
        <v>0</v>
      </c>
      <c r="J1090" s="13">
        <v>0</v>
      </c>
      <c r="K1090" s="15">
        <f t="shared" si="67"/>
        <v>6473</v>
      </c>
      <c r="L1090" s="15">
        <f t="shared" si="68"/>
        <v>6727</v>
      </c>
      <c r="M1090" s="15">
        <f t="shared" si="69"/>
        <v>13200</v>
      </c>
      <c r="O1090" s="13"/>
      <c r="P1090" s="13"/>
    </row>
    <row r="1091" spans="1:16" ht="13.15" customHeight="1" x14ac:dyDescent="0.2">
      <c r="A1091" s="11" t="str">
        <f t="shared" si="66"/>
        <v>COOKTOWN2019</v>
      </c>
      <c r="B1091" s="3" t="s">
        <v>9</v>
      </c>
      <c r="C1091" s="12">
        <v>2019</v>
      </c>
      <c r="D1091" s="12" t="s">
        <v>174</v>
      </c>
      <c r="E1091" s="13">
        <v>7023</v>
      </c>
      <c r="F1091" s="13">
        <v>7240</v>
      </c>
      <c r="G1091" s="13">
        <v>14263</v>
      </c>
      <c r="H1091" s="13">
        <v>0</v>
      </c>
      <c r="I1091" s="13">
        <v>0</v>
      </c>
      <c r="J1091" s="13">
        <v>0</v>
      </c>
      <c r="K1091" s="15">
        <f t="shared" si="67"/>
        <v>7023</v>
      </c>
      <c r="L1091" s="15">
        <f t="shared" si="68"/>
        <v>7240</v>
      </c>
      <c r="M1091" s="15">
        <f t="shared" si="69"/>
        <v>14263</v>
      </c>
      <c r="O1091" s="13"/>
      <c r="P1091" s="13"/>
    </row>
    <row r="1092" spans="1:16" ht="13.15" customHeight="1" x14ac:dyDescent="0.2">
      <c r="A1092" s="11" t="str">
        <f t="shared" si="66"/>
        <v>COOKTOWN2020</v>
      </c>
      <c r="B1092" s="3" t="s">
        <v>9</v>
      </c>
      <c r="C1092" s="12">
        <v>2020</v>
      </c>
      <c r="D1092" s="12" t="s">
        <v>174</v>
      </c>
      <c r="E1092" s="13">
        <v>3890</v>
      </c>
      <c r="F1092" s="13">
        <v>4134</v>
      </c>
      <c r="G1092" s="13">
        <v>8024</v>
      </c>
      <c r="H1092" s="13">
        <v>0</v>
      </c>
      <c r="I1092" s="13">
        <v>0</v>
      </c>
      <c r="J1092" s="13">
        <v>0</v>
      </c>
      <c r="K1092" s="15">
        <f t="shared" si="67"/>
        <v>3890</v>
      </c>
      <c r="L1092" s="15">
        <f t="shared" si="68"/>
        <v>4134</v>
      </c>
      <c r="M1092" s="15">
        <f t="shared" si="69"/>
        <v>8024</v>
      </c>
      <c r="O1092" s="13"/>
      <c r="P1092" s="13"/>
    </row>
    <row r="1093" spans="1:16" ht="13.15" customHeight="1" x14ac:dyDescent="0.2">
      <c r="A1093" s="11" t="str">
        <f t="shared" si="66"/>
        <v>COOKTOWN2021</v>
      </c>
      <c r="B1093" s="3" t="s">
        <v>9</v>
      </c>
      <c r="C1093" s="12">
        <v>2021</v>
      </c>
      <c r="D1093" s="12" t="s">
        <v>174</v>
      </c>
      <c r="E1093" s="13">
        <v>6529</v>
      </c>
      <c r="F1093" s="13">
        <v>6782</v>
      </c>
      <c r="G1093" s="13">
        <v>13311</v>
      </c>
      <c r="H1093" s="13">
        <v>0</v>
      </c>
      <c r="I1093" s="13">
        <v>0</v>
      </c>
      <c r="J1093" s="13">
        <v>0</v>
      </c>
      <c r="K1093" s="15">
        <f t="shared" si="67"/>
        <v>6529</v>
      </c>
      <c r="L1093" s="15">
        <f t="shared" si="68"/>
        <v>6782</v>
      </c>
      <c r="M1093" s="15">
        <f t="shared" si="69"/>
        <v>13311</v>
      </c>
      <c r="O1093" s="13"/>
      <c r="P1093" s="13"/>
    </row>
    <row r="1094" spans="1:16" ht="13.15" customHeight="1" x14ac:dyDescent="0.2">
      <c r="A1094" s="11" t="str">
        <f t="shared" si="66"/>
        <v>COOKTOWN2022</v>
      </c>
      <c r="B1094" s="3" t="s">
        <v>9</v>
      </c>
      <c r="C1094" s="12">
        <v>2022</v>
      </c>
      <c r="D1094" s="12" t="s">
        <v>174</v>
      </c>
      <c r="E1094" s="13">
        <v>7451</v>
      </c>
      <c r="F1094" s="13">
        <v>7874</v>
      </c>
      <c r="G1094" s="13">
        <v>15325</v>
      </c>
      <c r="H1094" s="13">
        <v>0</v>
      </c>
      <c r="I1094" s="13">
        <v>0</v>
      </c>
      <c r="J1094" s="13">
        <v>0</v>
      </c>
      <c r="K1094" s="15">
        <f t="shared" si="67"/>
        <v>7451</v>
      </c>
      <c r="L1094" s="15">
        <f t="shared" si="68"/>
        <v>7874</v>
      </c>
      <c r="M1094" s="15">
        <f t="shared" si="69"/>
        <v>15325</v>
      </c>
      <c r="O1094" s="13"/>
      <c r="P1094" s="13"/>
    </row>
    <row r="1095" spans="1:16" ht="13.15" customHeight="1" x14ac:dyDescent="0.2">
      <c r="A1095" s="11" t="str">
        <f t="shared" si="66"/>
        <v>COOKTOWN2023</v>
      </c>
      <c r="B1095" s="3" t="s">
        <v>9</v>
      </c>
      <c r="C1095" s="12">
        <v>2023</v>
      </c>
      <c r="D1095" s="12" t="s">
        <v>174</v>
      </c>
      <c r="E1095" s="13">
        <v>8470</v>
      </c>
      <c r="F1095" s="13">
        <v>8929</v>
      </c>
      <c r="G1095" s="13">
        <v>17399</v>
      </c>
      <c r="H1095" s="13">
        <v>0</v>
      </c>
      <c r="I1095" s="13">
        <v>0</v>
      </c>
      <c r="J1095" s="13">
        <v>0</v>
      </c>
      <c r="K1095" s="15">
        <f t="shared" si="67"/>
        <v>8470</v>
      </c>
      <c r="L1095" s="15">
        <f t="shared" si="68"/>
        <v>8929</v>
      </c>
      <c r="M1095" s="15">
        <f t="shared" si="69"/>
        <v>17399</v>
      </c>
      <c r="O1095" s="13"/>
      <c r="P1095" s="13"/>
    </row>
    <row r="1096" spans="1:16" ht="13.15" customHeight="1" x14ac:dyDescent="0.2">
      <c r="A1096" s="11" t="str">
        <f t="shared" si="66"/>
        <v>COOKTOWN2024</v>
      </c>
      <c r="B1096" s="3" t="s">
        <v>9</v>
      </c>
      <c r="C1096" s="12">
        <v>2024</v>
      </c>
      <c r="D1096" s="12" t="s">
        <v>174</v>
      </c>
      <c r="E1096" s="13">
        <v>9869</v>
      </c>
      <c r="F1096" s="13">
        <v>10399</v>
      </c>
      <c r="G1096" s="13">
        <v>20268</v>
      </c>
      <c r="H1096" s="13">
        <v>0</v>
      </c>
      <c r="I1096" s="13">
        <v>0</v>
      </c>
      <c r="J1096" s="13">
        <v>0</v>
      </c>
      <c r="K1096" s="15">
        <f t="shared" si="67"/>
        <v>9869</v>
      </c>
      <c r="L1096" s="15">
        <f t="shared" si="68"/>
        <v>10399</v>
      </c>
      <c r="M1096" s="15">
        <f t="shared" si="69"/>
        <v>20268</v>
      </c>
      <c r="O1096" s="13"/>
      <c r="P1096" s="13"/>
    </row>
    <row r="1097" spans="1:16" ht="13.15" customHeight="1" x14ac:dyDescent="0.2">
      <c r="A1097" s="11" t="str">
        <f t="shared" si="66"/>
        <v>COOKTOWN2025</v>
      </c>
      <c r="B1097" s="3" t="s">
        <v>9</v>
      </c>
      <c r="C1097" s="12">
        <v>2025</v>
      </c>
      <c r="D1097" s="12" t="s">
        <v>174</v>
      </c>
      <c r="E1097" s="13">
        <v>9863</v>
      </c>
      <c r="F1097" s="13">
        <v>10301</v>
      </c>
      <c r="G1097" s="13">
        <v>20164</v>
      </c>
      <c r="H1097" s="13">
        <v>0</v>
      </c>
      <c r="I1097" s="13">
        <v>0</v>
      </c>
      <c r="J1097" s="13">
        <v>0</v>
      </c>
      <c r="K1097" s="15">
        <f t="shared" si="67"/>
        <v>9863</v>
      </c>
      <c r="L1097" s="15">
        <f t="shared" si="68"/>
        <v>10301</v>
      </c>
      <c r="M1097" s="15">
        <f t="shared" si="69"/>
        <v>20164</v>
      </c>
      <c r="O1097" s="13"/>
      <c r="P1097" s="13"/>
    </row>
    <row r="1098" spans="1:16" ht="13.15" customHeight="1" x14ac:dyDescent="0.2">
      <c r="A1098" s="11" t="str">
        <f t="shared" si="66"/>
        <v>DARWIN1985</v>
      </c>
      <c r="B1098" s="3" t="s">
        <v>8</v>
      </c>
      <c r="C1098" s="12">
        <v>1985</v>
      </c>
      <c r="D1098" s="12">
        <v>14</v>
      </c>
      <c r="E1098" s="13">
        <v>173760</v>
      </c>
      <c r="F1098" s="13">
        <v>177449</v>
      </c>
      <c r="G1098" s="13">
        <v>351209</v>
      </c>
      <c r="H1098" s="13">
        <v>23185</v>
      </c>
      <c r="I1098" s="13">
        <v>23654</v>
      </c>
      <c r="J1098" s="13">
        <v>46839</v>
      </c>
      <c r="K1098" s="15">
        <f t="shared" si="67"/>
        <v>196945</v>
      </c>
      <c r="L1098" s="15">
        <f t="shared" si="68"/>
        <v>201103</v>
      </c>
      <c r="M1098" s="15">
        <f t="shared" si="69"/>
        <v>398048</v>
      </c>
      <c r="O1098" s="13"/>
      <c r="P1098" s="13"/>
    </row>
    <row r="1099" spans="1:16" ht="13.15" customHeight="1" x14ac:dyDescent="0.2">
      <c r="A1099" s="11" t="str">
        <f t="shared" si="66"/>
        <v>DARWIN1986</v>
      </c>
      <c r="B1099" s="3" t="s">
        <v>8</v>
      </c>
      <c r="C1099" s="12">
        <v>1986</v>
      </c>
      <c r="D1099" s="12">
        <v>14</v>
      </c>
      <c r="E1099" s="13">
        <v>179138</v>
      </c>
      <c r="F1099" s="13">
        <v>184693</v>
      </c>
      <c r="G1099" s="13">
        <v>363831</v>
      </c>
      <c r="H1099" s="13">
        <v>24686</v>
      </c>
      <c r="I1099" s="13">
        <v>24025</v>
      </c>
      <c r="J1099" s="13">
        <v>48711</v>
      </c>
      <c r="K1099" s="15">
        <f t="shared" si="67"/>
        <v>203824</v>
      </c>
      <c r="L1099" s="15">
        <f t="shared" si="68"/>
        <v>208718</v>
      </c>
      <c r="M1099" s="15">
        <f t="shared" si="69"/>
        <v>412542</v>
      </c>
      <c r="O1099" s="13"/>
      <c r="P1099" s="13"/>
    </row>
    <row r="1100" spans="1:16" ht="13.15" customHeight="1" x14ac:dyDescent="0.2">
      <c r="A1100" s="11" t="str">
        <f t="shared" si="66"/>
        <v>DARWIN1987</v>
      </c>
      <c r="B1100" s="90" t="s">
        <v>8</v>
      </c>
      <c r="C1100" s="85">
        <v>1987</v>
      </c>
      <c r="D1100" s="86">
        <v>13</v>
      </c>
      <c r="E1100" s="15">
        <v>190871</v>
      </c>
      <c r="F1100" s="15">
        <v>196110</v>
      </c>
      <c r="G1100" s="15">
        <v>386981</v>
      </c>
      <c r="H1100" s="15">
        <v>31434</v>
      </c>
      <c r="I1100" s="15">
        <v>30552</v>
      </c>
      <c r="J1100" s="15">
        <v>61986</v>
      </c>
      <c r="K1100" s="15">
        <f t="shared" si="67"/>
        <v>222305</v>
      </c>
      <c r="L1100" s="15">
        <f t="shared" si="68"/>
        <v>226662</v>
      </c>
      <c r="M1100" s="15">
        <f t="shared" si="69"/>
        <v>448967</v>
      </c>
      <c r="O1100" s="13"/>
      <c r="P1100" s="13"/>
    </row>
    <row r="1101" spans="1:16" ht="13.15" customHeight="1" x14ac:dyDescent="0.2">
      <c r="A1101" s="11" t="str">
        <f t="shared" si="66"/>
        <v>DARWIN1988</v>
      </c>
      <c r="B1101" s="92" t="s">
        <v>8</v>
      </c>
      <c r="C1101" s="85">
        <v>1988</v>
      </c>
      <c r="D1101" s="86">
        <v>13</v>
      </c>
      <c r="E1101" s="15">
        <v>203020</v>
      </c>
      <c r="F1101" s="15">
        <v>208400</v>
      </c>
      <c r="G1101" s="15">
        <v>411420</v>
      </c>
      <c r="H1101" s="87">
        <v>40185</v>
      </c>
      <c r="I1101" s="87">
        <v>39140</v>
      </c>
      <c r="J1101" s="15">
        <v>79325</v>
      </c>
      <c r="K1101" s="15">
        <f t="shared" si="67"/>
        <v>243205</v>
      </c>
      <c r="L1101" s="15">
        <f t="shared" si="68"/>
        <v>247540</v>
      </c>
      <c r="M1101" s="15">
        <f t="shared" si="69"/>
        <v>490745</v>
      </c>
      <c r="O1101" s="13"/>
      <c r="P1101" s="13"/>
    </row>
    <row r="1102" spans="1:16" ht="13.15" customHeight="1" x14ac:dyDescent="0.2">
      <c r="A1102" s="11" t="str">
        <f t="shared" si="66"/>
        <v>DARWIN1989</v>
      </c>
      <c r="B1102" s="90" t="s">
        <v>8</v>
      </c>
      <c r="C1102" s="85">
        <v>1989</v>
      </c>
      <c r="D1102" s="86">
        <v>12</v>
      </c>
      <c r="E1102" s="15">
        <v>156869</v>
      </c>
      <c r="F1102" s="15">
        <v>156184</v>
      </c>
      <c r="G1102" s="15">
        <v>313053</v>
      </c>
      <c r="H1102" s="15">
        <v>45946</v>
      </c>
      <c r="I1102" s="15">
        <v>46823</v>
      </c>
      <c r="J1102" s="15">
        <v>92769</v>
      </c>
      <c r="K1102" s="15">
        <f t="shared" si="67"/>
        <v>202815</v>
      </c>
      <c r="L1102" s="15">
        <f t="shared" si="68"/>
        <v>203007</v>
      </c>
      <c r="M1102" s="15">
        <f t="shared" si="69"/>
        <v>405822</v>
      </c>
      <c r="O1102" s="13"/>
      <c r="P1102" s="13"/>
    </row>
    <row r="1103" spans="1:16" ht="13.15" customHeight="1" x14ac:dyDescent="0.2">
      <c r="A1103" s="11" t="str">
        <f t="shared" si="66"/>
        <v>DARWIN1990</v>
      </c>
      <c r="B1103" s="92" t="s">
        <v>8</v>
      </c>
      <c r="C1103" s="85">
        <v>1990</v>
      </c>
      <c r="D1103" s="86">
        <v>12</v>
      </c>
      <c r="E1103" s="15">
        <v>192915</v>
      </c>
      <c r="F1103" s="15">
        <v>197902</v>
      </c>
      <c r="G1103" s="15">
        <v>390817</v>
      </c>
      <c r="H1103" s="87">
        <v>47225</v>
      </c>
      <c r="I1103" s="87">
        <v>47064</v>
      </c>
      <c r="J1103" s="15">
        <v>94289</v>
      </c>
      <c r="K1103" s="15">
        <f t="shared" si="67"/>
        <v>240140</v>
      </c>
      <c r="L1103" s="15">
        <f t="shared" si="68"/>
        <v>244966</v>
      </c>
      <c r="M1103" s="15">
        <f t="shared" si="69"/>
        <v>485106</v>
      </c>
      <c r="O1103" s="13"/>
      <c r="P1103" s="13"/>
    </row>
    <row r="1104" spans="1:16" ht="13.15" customHeight="1" x14ac:dyDescent="0.2">
      <c r="A1104" s="11" t="str">
        <f t="shared" si="66"/>
        <v>DARWIN1991</v>
      </c>
      <c r="B1104" s="90" t="s">
        <v>8</v>
      </c>
      <c r="C1104" s="85">
        <v>1991</v>
      </c>
      <c r="D1104" s="86">
        <v>11</v>
      </c>
      <c r="E1104" s="15">
        <v>212636</v>
      </c>
      <c r="F1104" s="15">
        <v>220124</v>
      </c>
      <c r="G1104" s="15">
        <v>432760</v>
      </c>
      <c r="H1104" s="15">
        <v>44388</v>
      </c>
      <c r="I1104" s="15">
        <v>44837</v>
      </c>
      <c r="J1104" s="15">
        <v>89225</v>
      </c>
      <c r="K1104" s="15">
        <f t="shared" si="67"/>
        <v>257024</v>
      </c>
      <c r="L1104" s="15">
        <f t="shared" si="68"/>
        <v>264961</v>
      </c>
      <c r="M1104" s="15">
        <f t="shared" si="69"/>
        <v>521985</v>
      </c>
      <c r="O1104" s="13"/>
      <c r="P1104" s="13"/>
    </row>
    <row r="1105" spans="1:16" ht="13.15" customHeight="1" x14ac:dyDescent="0.2">
      <c r="A1105" s="11" t="str">
        <f t="shared" si="66"/>
        <v>DARWIN1992</v>
      </c>
      <c r="B1105" s="3" t="s">
        <v>8</v>
      </c>
      <c r="C1105" s="12">
        <v>1992</v>
      </c>
      <c r="D1105" s="12">
        <v>11</v>
      </c>
      <c r="E1105" s="13">
        <v>244266</v>
      </c>
      <c r="F1105" s="13">
        <v>249160</v>
      </c>
      <c r="G1105" s="13">
        <v>493426</v>
      </c>
      <c r="H1105" s="13">
        <v>45618</v>
      </c>
      <c r="I1105" s="13">
        <v>45190</v>
      </c>
      <c r="J1105" s="13">
        <v>90808</v>
      </c>
      <c r="K1105" s="15">
        <f t="shared" si="67"/>
        <v>289884</v>
      </c>
      <c r="L1105" s="15">
        <f t="shared" si="68"/>
        <v>294350</v>
      </c>
      <c r="M1105" s="15">
        <f t="shared" si="69"/>
        <v>584234</v>
      </c>
      <c r="O1105" s="13"/>
      <c r="P1105" s="13"/>
    </row>
    <row r="1106" spans="1:16" ht="13.15" customHeight="1" x14ac:dyDescent="0.2">
      <c r="A1106" s="11" t="str">
        <f t="shared" si="66"/>
        <v>DARWIN1993</v>
      </c>
      <c r="B1106" s="90" t="s">
        <v>8</v>
      </c>
      <c r="C1106" s="85">
        <v>1993</v>
      </c>
      <c r="D1106" s="86">
        <v>11</v>
      </c>
      <c r="E1106" s="15">
        <v>273536</v>
      </c>
      <c r="F1106" s="15">
        <v>278533</v>
      </c>
      <c r="G1106" s="15">
        <v>552069</v>
      </c>
      <c r="H1106" s="15">
        <v>52032</v>
      </c>
      <c r="I1106" s="15">
        <v>51030</v>
      </c>
      <c r="J1106" s="15">
        <v>103062</v>
      </c>
      <c r="K1106" s="15">
        <f t="shared" si="67"/>
        <v>325568</v>
      </c>
      <c r="L1106" s="15">
        <f t="shared" si="68"/>
        <v>329563</v>
      </c>
      <c r="M1106" s="15">
        <f t="shared" si="69"/>
        <v>655131</v>
      </c>
      <c r="O1106" s="13"/>
      <c r="P1106" s="13"/>
    </row>
    <row r="1107" spans="1:16" ht="13.15" customHeight="1" x14ac:dyDescent="0.2">
      <c r="A1107" s="11" t="str">
        <f t="shared" si="66"/>
        <v>DARWIN1994</v>
      </c>
      <c r="B1107" s="3" t="s">
        <v>8</v>
      </c>
      <c r="C1107" s="12">
        <v>1994</v>
      </c>
      <c r="D1107" s="12">
        <v>10</v>
      </c>
      <c r="E1107" s="13">
        <v>319578</v>
      </c>
      <c r="F1107" s="13">
        <v>327354</v>
      </c>
      <c r="G1107" s="13">
        <v>646932</v>
      </c>
      <c r="H1107" s="13">
        <v>68306</v>
      </c>
      <c r="I1107" s="13">
        <v>63675</v>
      </c>
      <c r="J1107" s="13">
        <v>131981</v>
      </c>
      <c r="K1107" s="15">
        <f t="shared" si="67"/>
        <v>387884</v>
      </c>
      <c r="L1107" s="15">
        <f t="shared" si="68"/>
        <v>391029</v>
      </c>
      <c r="M1107" s="15">
        <f t="shared" si="69"/>
        <v>778913</v>
      </c>
      <c r="O1107" s="13"/>
      <c r="P1107" s="13"/>
    </row>
    <row r="1108" spans="1:16" ht="13.15" customHeight="1" x14ac:dyDescent="0.2">
      <c r="A1108" s="11" t="str">
        <f t="shared" si="66"/>
        <v>DARWIN1995</v>
      </c>
      <c r="B1108" s="3" t="s">
        <v>8</v>
      </c>
      <c r="C1108" s="12">
        <v>1995</v>
      </c>
      <c r="D1108" s="12">
        <v>10</v>
      </c>
      <c r="E1108" s="13">
        <v>365584</v>
      </c>
      <c r="F1108" s="13">
        <v>377707</v>
      </c>
      <c r="G1108" s="13">
        <v>743291</v>
      </c>
      <c r="H1108" s="13">
        <v>73033</v>
      </c>
      <c r="I1108" s="13">
        <v>66604</v>
      </c>
      <c r="J1108" s="13">
        <v>139637</v>
      </c>
      <c r="K1108" s="15">
        <f t="shared" si="67"/>
        <v>438617</v>
      </c>
      <c r="L1108" s="15">
        <f t="shared" si="68"/>
        <v>444311</v>
      </c>
      <c r="M1108" s="15">
        <f t="shared" si="69"/>
        <v>882928</v>
      </c>
      <c r="O1108" s="13"/>
      <c r="P1108" s="13"/>
    </row>
    <row r="1109" spans="1:16" ht="13.15" customHeight="1" x14ac:dyDescent="0.2">
      <c r="A1109" s="11" t="str">
        <f t="shared" si="66"/>
        <v>DARWIN1996</v>
      </c>
      <c r="B1109" s="3" t="s">
        <v>8</v>
      </c>
      <c r="C1109" s="12">
        <v>1996</v>
      </c>
      <c r="D1109" s="12">
        <v>9</v>
      </c>
      <c r="E1109" s="13">
        <v>405964</v>
      </c>
      <c r="F1109" s="13">
        <v>415620</v>
      </c>
      <c r="G1109" s="13">
        <v>821584</v>
      </c>
      <c r="H1109" s="13">
        <v>76720</v>
      </c>
      <c r="I1109" s="13">
        <v>71168</v>
      </c>
      <c r="J1109" s="13">
        <v>147888</v>
      </c>
      <c r="K1109" s="15">
        <f t="shared" si="67"/>
        <v>482684</v>
      </c>
      <c r="L1109" s="15">
        <f t="shared" si="68"/>
        <v>486788</v>
      </c>
      <c r="M1109" s="15">
        <f t="shared" si="69"/>
        <v>969472</v>
      </c>
      <c r="O1109" s="13"/>
      <c r="P1109" s="13"/>
    </row>
    <row r="1110" spans="1:16" ht="13.15" customHeight="1" x14ac:dyDescent="0.2">
      <c r="A1110" s="11" t="str">
        <f t="shared" si="66"/>
        <v>DARWIN1997</v>
      </c>
      <c r="B1110" s="92" t="s">
        <v>8</v>
      </c>
      <c r="C1110" s="85">
        <v>1997</v>
      </c>
      <c r="D1110" s="86">
        <v>9</v>
      </c>
      <c r="E1110" s="15">
        <v>407156</v>
      </c>
      <c r="F1110" s="15">
        <v>415427</v>
      </c>
      <c r="G1110" s="15">
        <v>822583</v>
      </c>
      <c r="H1110" s="87">
        <v>89054</v>
      </c>
      <c r="I1110" s="87">
        <v>82265</v>
      </c>
      <c r="J1110" s="15">
        <v>171319</v>
      </c>
      <c r="K1110" s="15">
        <f t="shared" si="67"/>
        <v>496210</v>
      </c>
      <c r="L1110" s="15">
        <f t="shared" si="68"/>
        <v>497692</v>
      </c>
      <c r="M1110" s="15">
        <f t="shared" si="69"/>
        <v>993902</v>
      </c>
      <c r="O1110" s="13"/>
      <c r="P1110" s="13"/>
    </row>
    <row r="1111" spans="1:16" ht="13.15" customHeight="1" x14ac:dyDescent="0.2">
      <c r="A1111" s="11" t="str">
        <f t="shared" si="66"/>
        <v>DARWIN1998</v>
      </c>
      <c r="B1111" s="3" t="s">
        <v>8</v>
      </c>
      <c r="C1111" s="12">
        <v>1998</v>
      </c>
      <c r="D1111" s="12">
        <v>9</v>
      </c>
      <c r="E1111" s="13">
        <v>423433</v>
      </c>
      <c r="F1111" s="13">
        <v>430288</v>
      </c>
      <c r="G1111" s="13">
        <v>853721</v>
      </c>
      <c r="H1111" s="13">
        <v>91275</v>
      </c>
      <c r="I1111" s="13">
        <v>86498</v>
      </c>
      <c r="J1111" s="13">
        <v>177773</v>
      </c>
      <c r="K1111" s="15">
        <f t="shared" si="67"/>
        <v>514708</v>
      </c>
      <c r="L1111" s="15">
        <f t="shared" si="68"/>
        <v>516786</v>
      </c>
      <c r="M1111" s="15">
        <f t="shared" si="69"/>
        <v>1031494</v>
      </c>
      <c r="O1111" s="13"/>
      <c r="P1111" s="13"/>
    </row>
    <row r="1112" spans="1:16" ht="13.15" customHeight="1" x14ac:dyDescent="0.2">
      <c r="A1112" s="11" t="str">
        <f t="shared" si="66"/>
        <v>DARWIN1999</v>
      </c>
      <c r="B1112" s="3" t="s">
        <v>8</v>
      </c>
      <c r="C1112" s="12">
        <v>1999</v>
      </c>
      <c r="D1112" s="12">
        <v>9</v>
      </c>
      <c r="E1112" s="13">
        <v>438846</v>
      </c>
      <c r="F1112" s="13">
        <v>440117</v>
      </c>
      <c r="G1112" s="13">
        <v>878963</v>
      </c>
      <c r="H1112" s="13">
        <v>81713</v>
      </c>
      <c r="I1112" s="13">
        <v>74345</v>
      </c>
      <c r="J1112" s="13">
        <v>156058</v>
      </c>
      <c r="K1112" s="15">
        <f t="shared" si="67"/>
        <v>520559</v>
      </c>
      <c r="L1112" s="15">
        <f t="shared" si="68"/>
        <v>514462</v>
      </c>
      <c r="M1112" s="15">
        <f t="shared" si="69"/>
        <v>1035021</v>
      </c>
      <c r="O1112" s="13"/>
      <c r="P1112" s="13"/>
    </row>
    <row r="1113" spans="1:16" ht="13.15" customHeight="1" x14ac:dyDescent="0.2">
      <c r="A1113" s="11" t="str">
        <f t="shared" si="66"/>
        <v>DARWIN2000</v>
      </c>
      <c r="B1113" s="90" t="s">
        <v>8</v>
      </c>
      <c r="C1113" s="85">
        <v>2000</v>
      </c>
      <c r="D1113" s="86">
        <v>9</v>
      </c>
      <c r="E1113" s="15">
        <v>450268</v>
      </c>
      <c r="F1113" s="15">
        <v>456316</v>
      </c>
      <c r="G1113" s="15">
        <v>906584</v>
      </c>
      <c r="H1113" s="15">
        <v>87913</v>
      </c>
      <c r="I1113" s="15">
        <v>81583</v>
      </c>
      <c r="J1113" s="15">
        <v>169496</v>
      </c>
      <c r="K1113" s="15">
        <f t="shared" si="67"/>
        <v>538181</v>
      </c>
      <c r="L1113" s="15">
        <f t="shared" si="68"/>
        <v>537899</v>
      </c>
      <c r="M1113" s="15">
        <f t="shared" si="69"/>
        <v>1076080</v>
      </c>
      <c r="O1113" s="13"/>
      <c r="P1113" s="13"/>
    </row>
    <row r="1114" spans="1:16" ht="13.15" customHeight="1" x14ac:dyDescent="0.2">
      <c r="A1114" s="11" t="str">
        <f t="shared" si="66"/>
        <v>DARWIN2001</v>
      </c>
      <c r="B1114" s="3" t="s">
        <v>8</v>
      </c>
      <c r="C1114" s="12">
        <v>2001</v>
      </c>
      <c r="D1114" s="12">
        <v>9</v>
      </c>
      <c r="E1114" s="13">
        <v>419534</v>
      </c>
      <c r="F1114" s="13">
        <v>428212</v>
      </c>
      <c r="G1114" s="13">
        <v>847746</v>
      </c>
      <c r="H1114" s="13">
        <v>79069</v>
      </c>
      <c r="I1114" s="13">
        <v>72554</v>
      </c>
      <c r="J1114" s="13">
        <v>151623</v>
      </c>
      <c r="K1114" s="15">
        <f t="shared" si="67"/>
        <v>498603</v>
      </c>
      <c r="L1114" s="15">
        <f t="shared" si="68"/>
        <v>500766</v>
      </c>
      <c r="M1114" s="15">
        <f t="shared" si="69"/>
        <v>999369</v>
      </c>
      <c r="O1114" s="13"/>
      <c r="P1114" s="13"/>
    </row>
    <row r="1115" spans="1:16" ht="13.15" customHeight="1" x14ac:dyDescent="0.2">
      <c r="A1115" s="11" t="str">
        <f t="shared" si="66"/>
        <v>DARWIN2002</v>
      </c>
      <c r="B1115" s="92" t="s">
        <v>8</v>
      </c>
      <c r="C1115" s="85">
        <v>2002</v>
      </c>
      <c r="D1115" s="86">
        <v>9</v>
      </c>
      <c r="E1115" s="15">
        <v>444793</v>
      </c>
      <c r="F1115" s="15">
        <v>449298</v>
      </c>
      <c r="G1115" s="15">
        <v>894091</v>
      </c>
      <c r="H1115" s="87">
        <v>51563</v>
      </c>
      <c r="I1115" s="87">
        <v>51648</v>
      </c>
      <c r="J1115" s="15">
        <v>103211</v>
      </c>
      <c r="K1115" s="15">
        <f t="shared" si="67"/>
        <v>496356</v>
      </c>
      <c r="L1115" s="15">
        <f t="shared" si="68"/>
        <v>500946</v>
      </c>
      <c r="M1115" s="15">
        <f t="shared" si="69"/>
        <v>997302</v>
      </c>
      <c r="O1115" s="13"/>
      <c r="P1115" s="13"/>
    </row>
    <row r="1116" spans="1:16" ht="13.15" customHeight="1" x14ac:dyDescent="0.2">
      <c r="A1116" s="11" t="str">
        <f t="shared" si="66"/>
        <v>DARWIN2003</v>
      </c>
      <c r="B1116" s="3" t="s">
        <v>8</v>
      </c>
      <c r="C1116" s="12">
        <v>2003</v>
      </c>
      <c r="D1116" s="12">
        <v>10</v>
      </c>
      <c r="E1116" s="13">
        <v>458526</v>
      </c>
      <c r="F1116" s="13">
        <v>465633</v>
      </c>
      <c r="G1116" s="13">
        <v>924159</v>
      </c>
      <c r="H1116" s="13">
        <v>38276</v>
      </c>
      <c r="I1116" s="13">
        <v>39414</v>
      </c>
      <c r="J1116" s="13">
        <v>77690</v>
      </c>
      <c r="K1116" s="15">
        <f t="shared" si="67"/>
        <v>496802</v>
      </c>
      <c r="L1116" s="15">
        <f t="shared" si="68"/>
        <v>505047</v>
      </c>
      <c r="M1116" s="15">
        <f t="shared" si="69"/>
        <v>1001849</v>
      </c>
      <c r="O1116" s="13"/>
      <c r="P1116" s="13"/>
    </row>
    <row r="1117" spans="1:16" ht="13.15" customHeight="1" x14ac:dyDescent="0.2">
      <c r="A1117" s="11" t="str">
        <f t="shared" si="66"/>
        <v>DARWIN2004</v>
      </c>
      <c r="B1117" s="88" t="s">
        <v>8</v>
      </c>
      <c r="C1117" s="85">
        <v>2004</v>
      </c>
      <c r="D1117" s="86">
        <v>10</v>
      </c>
      <c r="E1117" s="15">
        <v>526936</v>
      </c>
      <c r="F1117" s="15">
        <v>534906</v>
      </c>
      <c r="G1117" s="15">
        <v>1061842</v>
      </c>
      <c r="H1117" s="15">
        <v>49885</v>
      </c>
      <c r="I1117" s="15">
        <v>48489</v>
      </c>
      <c r="J1117" s="15">
        <v>98374</v>
      </c>
      <c r="K1117" s="15">
        <f t="shared" si="67"/>
        <v>576821</v>
      </c>
      <c r="L1117" s="15">
        <f t="shared" si="68"/>
        <v>583395</v>
      </c>
      <c r="M1117" s="15">
        <f t="shared" si="69"/>
        <v>1160216</v>
      </c>
      <c r="O1117" s="13"/>
      <c r="P1117" s="13"/>
    </row>
    <row r="1118" spans="1:16" ht="13.15" customHeight="1" x14ac:dyDescent="0.2">
      <c r="A1118" s="11" t="str">
        <f t="shared" si="66"/>
        <v>DARWIN2005</v>
      </c>
      <c r="B1118" s="3" t="s">
        <v>8</v>
      </c>
      <c r="C1118" s="12">
        <v>2005</v>
      </c>
      <c r="D1118" s="12">
        <v>10</v>
      </c>
      <c r="E1118" s="13">
        <v>551842</v>
      </c>
      <c r="F1118" s="13">
        <v>558708</v>
      </c>
      <c r="G1118" s="13">
        <v>1110550</v>
      </c>
      <c r="H1118" s="13">
        <v>52436</v>
      </c>
      <c r="I1118" s="13">
        <v>51946</v>
      </c>
      <c r="J1118" s="13">
        <v>104382</v>
      </c>
      <c r="K1118" s="15">
        <f t="shared" si="67"/>
        <v>604278</v>
      </c>
      <c r="L1118" s="15">
        <f t="shared" si="68"/>
        <v>610654</v>
      </c>
      <c r="M1118" s="15">
        <f t="shared" si="69"/>
        <v>1214932</v>
      </c>
      <c r="O1118" s="13"/>
      <c r="P1118" s="13"/>
    </row>
    <row r="1119" spans="1:16" ht="13.15" customHeight="1" x14ac:dyDescent="0.2">
      <c r="A1119" s="11" t="str">
        <f t="shared" si="66"/>
        <v>DARWIN2006</v>
      </c>
      <c r="B1119" s="90" t="s">
        <v>8</v>
      </c>
      <c r="C1119" s="85">
        <v>2006</v>
      </c>
      <c r="D1119" s="86">
        <v>10</v>
      </c>
      <c r="E1119" s="15">
        <v>586843</v>
      </c>
      <c r="F1119" s="15">
        <v>599476</v>
      </c>
      <c r="G1119" s="15">
        <v>1186319</v>
      </c>
      <c r="H1119" s="15">
        <v>61497</v>
      </c>
      <c r="I1119" s="15">
        <v>65331</v>
      </c>
      <c r="J1119" s="15">
        <v>126828</v>
      </c>
      <c r="K1119" s="15">
        <f t="shared" si="67"/>
        <v>648340</v>
      </c>
      <c r="L1119" s="15">
        <f t="shared" si="68"/>
        <v>664807</v>
      </c>
      <c r="M1119" s="15">
        <f t="shared" si="69"/>
        <v>1313147</v>
      </c>
      <c r="O1119" s="13"/>
      <c r="P1119" s="13"/>
    </row>
    <row r="1120" spans="1:16" ht="13.15" customHeight="1" x14ac:dyDescent="0.2">
      <c r="A1120" s="11" t="str">
        <f t="shared" si="66"/>
        <v>DARWIN2007</v>
      </c>
      <c r="B1120" s="3" t="s">
        <v>8</v>
      </c>
      <c r="C1120" s="12">
        <v>2007</v>
      </c>
      <c r="D1120" s="12">
        <v>10</v>
      </c>
      <c r="E1120" s="13">
        <v>650440</v>
      </c>
      <c r="F1120" s="13">
        <v>661544</v>
      </c>
      <c r="G1120" s="13">
        <v>1311984</v>
      </c>
      <c r="H1120" s="13">
        <v>74859</v>
      </c>
      <c r="I1120" s="13">
        <v>76460</v>
      </c>
      <c r="J1120" s="13">
        <v>151319</v>
      </c>
      <c r="K1120" s="15">
        <f t="shared" si="67"/>
        <v>725299</v>
      </c>
      <c r="L1120" s="15">
        <f t="shared" si="68"/>
        <v>738004</v>
      </c>
      <c r="M1120" s="15">
        <f t="shared" si="69"/>
        <v>1463303</v>
      </c>
      <c r="O1120" s="13"/>
      <c r="P1120" s="13"/>
    </row>
    <row r="1121" spans="1:16" ht="13.15" customHeight="1" x14ac:dyDescent="0.2">
      <c r="A1121" s="11" t="str">
        <f t="shared" si="66"/>
        <v>DARWIN2008</v>
      </c>
      <c r="B1121" s="3" t="s">
        <v>8</v>
      </c>
      <c r="C1121" s="12">
        <v>2008</v>
      </c>
      <c r="D1121" s="12">
        <v>10</v>
      </c>
      <c r="E1121" s="13">
        <v>703323</v>
      </c>
      <c r="F1121" s="13">
        <v>705993</v>
      </c>
      <c r="G1121" s="13">
        <v>1409316</v>
      </c>
      <c r="H1121" s="13">
        <v>95345</v>
      </c>
      <c r="I1121" s="13">
        <v>92492</v>
      </c>
      <c r="J1121" s="13">
        <v>187837</v>
      </c>
      <c r="K1121" s="15">
        <f t="shared" si="67"/>
        <v>798668</v>
      </c>
      <c r="L1121" s="15">
        <f t="shared" si="68"/>
        <v>798485</v>
      </c>
      <c r="M1121" s="15">
        <f t="shared" si="69"/>
        <v>1597153</v>
      </c>
      <c r="O1121" s="13"/>
      <c r="P1121" s="13"/>
    </row>
    <row r="1122" spans="1:16" ht="13.15" customHeight="1" x14ac:dyDescent="0.2">
      <c r="A1122" s="11" t="str">
        <f t="shared" si="66"/>
        <v>DARWIN2009</v>
      </c>
      <c r="B1122" s="92" t="s">
        <v>8</v>
      </c>
      <c r="C1122" s="85">
        <v>2009</v>
      </c>
      <c r="D1122" s="86">
        <v>10</v>
      </c>
      <c r="E1122" s="15">
        <v>660295</v>
      </c>
      <c r="F1122" s="15">
        <v>667656</v>
      </c>
      <c r="G1122" s="15">
        <v>1327951</v>
      </c>
      <c r="H1122" s="15">
        <v>101943</v>
      </c>
      <c r="I1122" s="15">
        <v>93799</v>
      </c>
      <c r="J1122" s="15">
        <v>195742</v>
      </c>
      <c r="K1122" s="15">
        <f t="shared" si="67"/>
        <v>762238</v>
      </c>
      <c r="L1122" s="15">
        <f t="shared" si="68"/>
        <v>761455</v>
      </c>
      <c r="M1122" s="15">
        <f t="shared" si="69"/>
        <v>1523693</v>
      </c>
      <c r="O1122" s="13"/>
      <c r="P1122" s="13"/>
    </row>
    <row r="1123" spans="1:16" ht="13.15" customHeight="1" x14ac:dyDescent="0.2">
      <c r="A1123" s="11" t="str">
        <f t="shared" si="66"/>
        <v>DARWIN2010</v>
      </c>
      <c r="B1123" s="92" t="s">
        <v>8</v>
      </c>
      <c r="C1123" s="85">
        <v>2010</v>
      </c>
      <c r="D1123" s="86">
        <v>10</v>
      </c>
      <c r="E1123" s="15">
        <v>707760</v>
      </c>
      <c r="F1123" s="15">
        <v>717166</v>
      </c>
      <c r="G1123" s="15">
        <v>1424926</v>
      </c>
      <c r="H1123" s="87">
        <v>112436</v>
      </c>
      <c r="I1123" s="87">
        <v>104569</v>
      </c>
      <c r="J1123" s="15">
        <v>217005</v>
      </c>
      <c r="K1123" s="15">
        <f t="shared" si="67"/>
        <v>820196</v>
      </c>
      <c r="L1123" s="15">
        <f t="shared" si="68"/>
        <v>821735</v>
      </c>
      <c r="M1123" s="15">
        <f t="shared" si="69"/>
        <v>1641931</v>
      </c>
      <c r="O1123" s="13"/>
      <c r="P1123" s="13"/>
    </row>
    <row r="1124" spans="1:16" ht="13.15" customHeight="1" x14ac:dyDescent="0.2">
      <c r="A1124" s="11" t="str">
        <f t="shared" si="66"/>
        <v>DARWIN2011</v>
      </c>
      <c r="B1124" s="90" t="s">
        <v>8</v>
      </c>
      <c r="C1124" s="85">
        <v>2011</v>
      </c>
      <c r="D1124" s="86">
        <v>9</v>
      </c>
      <c r="E1124" s="15">
        <v>790772</v>
      </c>
      <c r="F1124" s="15">
        <v>794009</v>
      </c>
      <c r="G1124" s="15">
        <v>1584781</v>
      </c>
      <c r="H1124" s="15">
        <v>160648</v>
      </c>
      <c r="I1124" s="15">
        <v>166287</v>
      </c>
      <c r="J1124" s="15">
        <v>326935</v>
      </c>
      <c r="K1124" s="15">
        <f t="shared" si="67"/>
        <v>951420</v>
      </c>
      <c r="L1124" s="15">
        <f t="shared" si="68"/>
        <v>960296</v>
      </c>
      <c r="M1124" s="15">
        <f t="shared" si="69"/>
        <v>1911716</v>
      </c>
      <c r="O1124" s="13"/>
      <c r="P1124" s="13"/>
    </row>
    <row r="1125" spans="1:16" ht="13.15" customHeight="1" x14ac:dyDescent="0.2">
      <c r="A1125" s="11" t="str">
        <f t="shared" si="66"/>
        <v>DARWIN2012</v>
      </c>
      <c r="B1125" s="3" t="s">
        <v>8</v>
      </c>
      <c r="C1125" s="12">
        <v>2012</v>
      </c>
      <c r="D1125" s="12">
        <v>9</v>
      </c>
      <c r="E1125" s="13">
        <v>816467</v>
      </c>
      <c r="F1125" s="13">
        <v>827415</v>
      </c>
      <c r="G1125" s="13">
        <v>1643882</v>
      </c>
      <c r="H1125" s="13">
        <v>161735</v>
      </c>
      <c r="I1125" s="13">
        <v>166979</v>
      </c>
      <c r="J1125" s="13">
        <v>328714</v>
      </c>
      <c r="K1125" s="15">
        <f t="shared" si="67"/>
        <v>978202</v>
      </c>
      <c r="L1125" s="15">
        <f t="shared" si="68"/>
        <v>994394</v>
      </c>
      <c r="M1125" s="15">
        <f t="shared" si="69"/>
        <v>1972596</v>
      </c>
      <c r="O1125" s="13"/>
      <c r="P1125" s="13"/>
    </row>
    <row r="1126" spans="1:16" ht="13.15" customHeight="1" x14ac:dyDescent="0.2">
      <c r="A1126" s="11" t="str">
        <f t="shared" si="66"/>
        <v>DARWIN2013</v>
      </c>
      <c r="B1126" s="90" t="s">
        <v>8</v>
      </c>
      <c r="C1126" s="85">
        <v>2013</v>
      </c>
      <c r="D1126" s="86">
        <v>10</v>
      </c>
      <c r="E1126" s="15">
        <v>834000</v>
      </c>
      <c r="F1126" s="15">
        <v>856921</v>
      </c>
      <c r="G1126" s="15">
        <v>1690921</v>
      </c>
      <c r="H1126" s="15">
        <v>162654</v>
      </c>
      <c r="I1126" s="15">
        <v>170563</v>
      </c>
      <c r="J1126" s="15">
        <v>333217</v>
      </c>
      <c r="K1126" s="15">
        <f t="shared" si="67"/>
        <v>996654</v>
      </c>
      <c r="L1126" s="15">
        <f t="shared" si="68"/>
        <v>1027484</v>
      </c>
      <c r="M1126" s="15">
        <f t="shared" si="69"/>
        <v>2024138</v>
      </c>
      <c r="O1126" s="13"/>
      <c r="P1126" s="13"/>
    </row>
    <row r="1127" spans="1:16" ht="13.15" customHeight="1" x14ac:dyDescent="0.2">
      <c r="A1127" s="11" t="str">
        <f t="shared" si="66"/>
        <v>DARWIN2014</v>
      </c>
      <c r="B1127" s="3" t="s">
        <v>8</v>
      </c>
      <c r="C1127" s="12">
        <v>2014</v>
      </c>
      <c r="D1127" s="12">
        <v>10</v>
      </c>
      <c r="E1127" s="13">
        <v>892747</v>
      </c>
      <c r="F1127" s="13">
        <v>905715</v>
      </c>
      <c r="G1127" s="13">
        <v>1798462</v>
      </c>
      <c r="H1127" s="13">
        <v>158654</v>
      </c>
      <c r="I1127" s="13">
        <v>160016</v>
      </c>
      <c r="J1127" s="13">
        <v>318670</v>
      </c>
      <c r="K1127" s="15">
        <f t="shared" si="67"/>
        <v>1051401</v>
      </c>
      <c r="L1127" s="15">
        <f t="shared" si="68"/>
        <v>1065731</v>
      </c>
      <c r="M1127" s="15">
        <f t="shared" si="69"/>
        <v>2117132</v>
      </c>
      <c r="O1127" s="13"/>
      <c r="P1127" s="13"/>
    </row>
    <row r="1128" spans="1:16" ht="13.15" customHeight="1" x14ac:dyDescent="0.2">
      <c r="A1128" s="11" t="str">
        <f t="shared" si="66"/>
        <v>DARWIN2015</v>
      </c>
      <c r="B1128" s="3" t="s">
        <v>8</v>
      </c>
      <c r="C1128" s="12">
        <v>2015</v>
      </c>
      <c r="D1128" s="12">
        <v>10</v>
      </c>
      <c r="E1128" s="13">
        <v>895968</v>
      </c>
      <c r="F1128" s="13">
        <v>903291</v>
      </c>
      <c r="G1128" s="13">
        <v>1799259</v>
      </c>
      <c r="H1128" s="13">
        <v>132904</v>
      </c>
      <c r="I1128" s="13">
        <v>129883</v>
      </c>
      <c r="J1128" s="13">
        <v>262787</v>
      </c>
      <c r="K1128" s="15">
        <f t="shared" si="67"/>
        <v>1028872</v>
      </c>
      <c r="L1128" s="15">
        <f t="shared" si="68"/>
        <v>1033174</v>
      </c>
      <c r="M1128" s="15">
        <f t="shared" si="69"/>
        <v>2062046</v>
      </c>
      <c r="O1128" s="13"/>
      <c r="P1128" s="13"/>
    </row>
    <row r="1129" spans="1:16" s="6" customFormat="1" ht="13.15" customHeight="1" x14ac:dyDescent="0.2">
      <c r="A1129" s="11" t="str">
        <f t="shared" ref="A1129:A1192" si="70">CONCATENATE(B1129,C1129)</f>
        <v>DARWIN2016</v>
      </c>
      <c r="B1129" s="90" t="s">
        <v>8</v>
      </c>
      <c r="C1129" s="85">
        <v>2016</v>
      </c>
      <c r="D1129" s="17">
        <v>10</v>
      </c>
      <c r="E1129" s="15">
        <v>911699</v>
      </c>
      <c r="F1129" s="15">
        <v>916005</v>
      </c>
      <c r="G1129" s="15">
        <v>1827704</v>
      </c>
      <c r="H1129" s="15">
        <v>134483</v>
      </c>
      <c r="I1129" s="15">
        <v>137586</v>
      </c>
      <c r="J1129" s="15">
        <v>272069</v>
      </c>
      <c r="K1129" s="15">
        <f t="shared" si="67"/>
        <v>1046182</v>
      </c>
      <c r="L1129" s="15">
        <f t="shared" si="68"/>
        <v>1053591</v>
      </c>
      <c r="M1129" s="15">
        <f t="shared" si="69"/>
        <v>2099773</v>
      </c>
      <c r="O1129" s="13"/>
      <c r="P1129" s="13"/>
    </row>
    <row r="1130" spans="1:16" ht="13.15" customHeight="1" x14ac:dyDescent="0.2">
      <c r="A1130" s="11" t="str">
        <f t="shared" si="70"/>
        <v>DARWIN2017</v>
      </c>
      <c r="B1130" s="3" t="s">
        <v>8</v>
      </c>
      <c r="C1130" s="12">
        <v>2017</v>
      </c>
      <c r="D1130" s="12">
        <v>10</v>
      </c>
      <c r="E1130" s="13">
        <v>913871</v>
      </c>
      <c r="F1130" s="13">
        <v>915680</v>
      </c>
      <c r="G1130" s="13">
        <v>1829551</v>
      </c>
      <c r="H1130" s="13">
        <v>137986</v>
      </c>
      <c r="I1130" s="13">
        <v>136871</v>
      </c>
      <c r="J1130" s="13">
        <v>274857</v>
      </c>
      <c r="K1130" s="15">
        <f t="shared" si="67"/>
        <v>1051857</v>
      </c>
      <c r="L1130" s="15">
        <f t="shared" si="68"/>
        <v>1052551</v>
      </c>
      <c r="M1130" s="15">
        <f t="shared" si="69"/>
        <v>2104408</v>
      </c>
      <c r="O1130" s="13"/>
      <c r="P1130" s="13"/>
    </row>
    <row r="1131" spans="1:16" ht="13.15" customHeight="1" x14ac:dyDescent="0.2">
      <c r="A1131" s="11" t="str">
        <f t="shared" si="70"/>
        <v>DARWIN2018</v>
      </c>
      <c r="B1131" s="3" t="s">
        <v>8</v>
      </c>
      <c r="C1131" s="12">
        <v>2018</v>
      </c>
      <c r="D1131" s="12">
        <v>10</v>
      </c>
      <c r="E1131" s="13">
        <v>882792</v>
      </c>
      <c r="F1131" s="13">
        <v>892449</v>
      </c>
      <c r="G1131" s="13">
        <v>1775241</v>
      </c>
      <c r="H1131" s="13">
        <v>115031</v>
      </c>
      <c r="I1131" s="13">
        <v>113560</v>
      </c>
      <c r="J1131" s="13">
        <v>228591</v>
      </c>
      <c r="K1131" s="15">
        <f t="shared" si="67"/>
        <v>997823</v>
      </c>
      <c r="L1131" s="15">
        <f t="shared" si="68"/>
        <v>1006009</v>
      </c>
      <c r="M1131" s="15">
        <f t="shared" si="69"/>
        <v>2003832</v>
      </c>
      <c r="O1131" s="13"/>
      <c r="P1131" s="13"/>
    </row>
    <row r="1132" spans="1:16" ht="13.15" customHeight="1" x14ac:dyDescent="0.2">
      <c r="A1132" s="11" t="str">
        <f t="shared" si="70"/>
        <v>DARWIN2019</v>
      </c>
      <c r="B1132" s="92" t="s">
        <v>8</v>
      </c>
      <c r="C1132" s="85">
        <v>2019</v>
      </c>
      <c r="D1132" s="86">
        <v>10</v>
      </c>
      <c r="E1132" s="15">
        <v>860297</v>
      </c>
      <c r="F1132" s="15">
        <v>867163</v>
      </c>
      <c r="G1132" s="15">
        <v>1727460</v>
      </c>
      <c r="H1132" s="87">
        <v>128599</v>
      </c>
      <c r="I1132" s="87">
        <v>127431</v>
      </c>
      <c r="J1132" s="15">
        <v>256030</v>
      </c>
      <c r="K1132" s="15">
        <f t="shared" si="67"/>
        <v>988896</v>
      </c>
      <c r="L1132" s="15">
        <f t="shared" si="68"/>
        <v>994594</v>
      </c>
      <c r="M1132" s="15">
        <f t="shared" si="69"/>
        <v>1983490</v>
      </c>
      <c r="O1132" s="13"/>
      <c r="P1132" s="13"/>
    </row>
    <row r="1133" spans="1:16" ht="13.15" customHeight="1" x14ac:dyDescent="0.2">
      <c r="A1133" s="11" t="str">
        <f t="shared" si="70"/>
        <v>DARWIN2020</v>
      </c>
      <c r="B1133" s="92" t="s">
        <v>8</v>
      </c>
      <c r="C1133" s="85">
        <v>2020</v>
      </c>
      <c r="D1133" s="86">
        <v>11</v>
      </c>
      <c r="E1133" s="15">
        <v>327948</v>
      </c>
      <c r="F1133" s="15">
        <v>327034</v>
      </c>
      <c r="G1133" s="15">
        <v>654982</v>
      </c>
      <c r="H1133" s="15">
        <v>28124</v>
      </c>
      <c r="I1133" s="15">
        <v>19300</v>
      </c>
      <c r="J1133" s="15">
        <v>47424</v>
      </c>
      <c r="K1133" s="15">
        <f t="shared" si="67"/>
        <v>356072</v>
      </c>
      <c r="L1133" s="15">
        <f t="shared" si="68"/>
        <v>346334</v>
      </c>
      <c r="M1133" s="15">
        <f t="shared" si="69"/>
        <v>702406</v>
      </c>
      <c r="O1133" s="13"/>
      <c r="P1133" s="13"/>
    </row>
    <row r="1134" spans="1:16" ht="13.15" customHeight="1" x14ac:dyDescent="0.2">
      <c r="A1134" s="11" t="str">
        <f t="shared" si="70"/>
        <v>DARWIN2021</v>
      </c>
      <c r="B1134" s="3" t="s">
        <v>8</v>
      </c>
      <c r="C1134" s="12">
        <v>2021</v>
      </c>
      <c r="D1134" s="12">
        <v>9</v>
      </c>
      <c r="E1134" s="13">
        <v>522225</v>
      </c>
      <c r="F1134" s="13">
        <v>550119</v>
      </c>
      <c r="G1134" s="13">
        <v>1072344</v>
      </c>
      <c r="H1134" s="13">
        <v>1890</v>
      </c>
      <c r="I1134" s="13">
        <v>860</v>
      </c>
      <c r="J1134" s="13">
        <v>2750</v>
      </c>
      <c r="K1134" s="15">
        <f t="shared" si="67"/>
        <v>524115</v>
      </c>
      <c r="L1134" s="15">
        <f t="shared" si="68"/>
        <v>550979</v>
      </c>
      <c r="M1134" s="15">
        <f t="shared" si="69"/>
        <v>1075094</v>
      </c>
      <c r="O1134" s="13"/>
      <c r="P1134" s="13"/>
    </row>
    <row r="1135" spans="1:16" ht="13.15" customHeight="1" x14ac:dyDescent="0.2">
      <c r="A1135" s="11" t="str">
        <f t="shared" si="70"/>
        <v>DARWIN2022</v>
      </c>
      <c r="B1135" s="3" t="s">
        <v>8</v>
      </c>
      <c r="C1135" s="12">
        <v>2022</v>
      </c>
      <c r="D1135" s="12">
        <v>10</v>
      </c>
      <c r="E1135" s="13">
        <v>765537</v>
      </c>
      <c r="F1135" s="13">
        <v>779823</v>
      </c>
      <c r="G1135" s="13">
        <v>1545360</v>
      </c>
      <c r="H1135" s="13">
        <v>63791</v>
      </c>
      <c r="I1135" s="13">
        <v>63978</v>
      </c>
      <c r="J1135" s="13">
        <v>127769</v>
      </c>
      <c r="K1135" s="15">
        <f t="shared" si="67"/>
        <v>829328</v>
      </c>
      <c r="L1135" s="15">
        <f t="shared" si="68"/>
        <v>843801</v>
      </c>
      <c r="M1135" s="15">
        <f t="shared" si="69"/>
        <v>1673129</v>
      </c>
      <c r="O1135" s="13"/>
      <c r="P1135" s="13"/>
    </row>
    <row r="1136" spans="1:16" ht="13.15" customHeight="1" x14ac:dyDescent="0.2">
      <c r="A1136" s="11" t="str">
        <f t="shared" si="70"/>
        <v>DARWIN2023</v>
      </c>
      <c r="B1136" s="3" t="s">
        <v>8</v>
      </c>
      <c r="C1136" s="12">
        <v>2023</v>
      </c>
      <c r="D1136" s="12">
        <v>11</v>
      </c>
      <c r="E1136" s="13">
        <v>798815</v>
      </c>
      <c r="F1136" s="13">
        <v>802689</v>
      </c>
      <c r="G1136" s="13">
        <v>1601504</v>
      </c>
      <c r="H1136" s="13">
        <v>84995</v>
      </c>
      <c r="I1136" s="13">
        <v>82729</v>
      </c>
      <c r="J1136" s="13">
        <v>167724</v>
      </c>
      <c r="K1136" s="15">
        <f t="shared" si="67"/>
        <v>883810</v>
      </c>
      <c r="L1136" s="15">
        <f t="shared" si="68"/>
        <v>885418</v>
      </c>
      <c r="M1136" s="15">
        <f t="shared" si="69"/>
        <v>1769228</v>
      </c>
      <c r="O1136" s="13"/>
      <c r="P1136" s="13"/>
    </row>
    <row r="1137" spans="1:16" ht="13.15" customHeight="1" x14ac:dyDescent="0.2">
      <c r="A1137" s="11" t="str">
        <f t="shared" si="70"/>
        <v>DARWIN2024</v>
      </c>
      <c r="B1137" s="3" t="s">
        <v>8</v>
      </c>
      <c r="C1137" s="12">
        <v>2024</v>
      </c>
      <c r="D1137" s="12">
        <v>10</v>
      </c>
      <c r="E1137" s="13">
        <v>800361</v>
      </c>
      <c r="F1137" s="13">
        <v>806208</v>
      </c>
      <c r="G1137" s="13">
        <v>1606569</v>
      </c>
      <c r="H1137" s="13">
        <v>105933</v>
      </c>
      <c r="I1137" s="13">
        <v>105307</v>
      </c>
      <c r="J1137" s="13">
        <v>211240</v>
      </c>
      <c r="K1137" s="15">
        <f t="shared" ref="K1137:K1200" si="71">E1137+H1137</f>
        <v>906294</v>
      </c>
      <c r="L1137" s="15">
        <f t="shared" ref="L1137:L1200" si="72">F1137+I1137</f>
        <v>911515</v>
      </c>
      <c r="M1137" s="15">
        <f t="shared" ref="M1137:M1200" si="73">G1137+J1137</f>
        <v>1817809</v>
      </c>
      <c r="O1137" s="13"/>
      <c r="P1137" s="13"/>
    </row>
    <row r="1138" spans="1:16" ht="13.15" customHeight="1" x14ac:dyDescent="0.2">
      <c r="A1138" s="11" t="str">
        <f t="shared" si="70"/>
        <v>DARWIN2025</v>
      </c>
      <c r="B1138" s="3" t="s">
        <v>8</v>
      </c>
      <c r="C1138" s="12">
        <v>2025</v>
      </c>
      <c r="D1138" s="12">
        <v>10</v>
      </c>
      <c r="E1138" s="13">
        <v>829136</v>
      </c>
      <c r="F1138" s="13">
        <v>830706</v>
      </c>
      <c r="G1138" s="13">
        <v>1659842</v>
      </c>
      <c r="H1138" s="13">
        <v>138876</v>
      </c>
      <c r="I1138" s="13">
        <v>142641</v>
      </c>
      <c r="J1138" s="13">
        <v>281517</v>
      </c>
      <c r="K1138" s="15">
        <f t="shared" si="71"/>
        <v>968012</v>
      </c>
      <c r="L1138" s="15">
        <f t="shared" si="72"/>
        <v>973347</v>
      </c>
      <c r="M1138" s="15">
        <f t="shared" si="73"/>
        <v>1941359</v>
      </c>
      <c r="O1138" s="13"/>
      <c r="P1138" s="13"/>
    </row>
    <row r="1139" spans="1:16" ht="13.15" customHeight="1" x14ac:dyDescent="0.2">
      <c r="A1139" s="11" t="str">
        <f t="shared" si="70"/>
        <v>DEVONPORT1985</v>
      </c>
      <c r="B1139" s="3" t="s">
        <v>7</v>
      </c>
      <c r="C1139" s="12">
        <v>1985</v>
      </c>
      <c r="D1139" s="12">
        <v>16</v>
      </c>
      <c r="E1139" s="13">
        <v>133570</v>
      </c>
      <c r="F1139" s="13">
        <v>132362</v>
      </c>
      <c r="G1139" s="13">
        <v>265932</v>
      </c>
      <c r="H1139" s="13">
        <v>0</v>
      </c>
      <c r="I1139" s="13">
        <v>0</v>
      </c>
      <c r="J1139" s="13">
        <v>0</v>
      </c>
      <c r="K1139" s="15">
        <f t="shared" si="71"/>
        <v>133570</v>
      </c>
      <c r="L1139" s="15">
        <f t="shared" si="72"/>
        <v>132362</v>
      </c>
      <c r="M1139" s="15">
        <f t="shared" si="73"/>
        <v>265932</v>
      </c>
      <c r="O1139" s="13"/>
      <c r="P1139" s="13"/>
    </row>
    <row r="1140" spans="1:16" ht="13.15" customHeight="1" x14ac:dyDescent="0.2">
      <c r="A1140" s="11" t="str">
        <f t="shared" si="70"/>
        <v>DEVONPORT1986</v>
      </c>
      <c r="B1140" s="3" t="s">
        <v>7</v>
      </c>
      <c r="C1140" s="12">
        <v>1986</v>
      </c>
      <c r="D1140" s="12">
        <v>15</v>
      </c>
      <c r="E1140" s="13">
        <v>144338</v>
      </c>
      <c r="F1140" s="13">
        <v>144768</v>
      </c>
      <c r="G1140" s="13">
        <v>289106</v>
      </c>
      <c r="H1140" s="13">
        <v>0</v>
      </c>
      <c r="I1140" s="13">
        <v>0</v>
      </c>
      <c r="J1140" s="13">
        <v>0</v>
      </c>
      <c r="K1140" s="15">
        <f t="shared" si="71"/>
        <v>144338</v>
      </c>
      <c r="L1140" s="15">
        <f t="shared" si="72"/>
        <v>144768</v>
      </c>
      <c r="M1140" s="15">
        <f t="shared" si="73"/>
        <v>289106</v>
      </c>
      <c r="O1140" s="13"/>
      <c r="P1140" s="13"/>
    </row>
    <row r="1141" spans="1:16" ht="13.15" customHeight="1" x14ac:dyDescent="0.2">
      <c r="A1141" s="11" t="str">
        <f t="shared" si="70"/>
        <v>DEVONPORT1987</v>
      </c>
      <c r="B1141" s="3" t="s">
        <v>7</v>
      </c>
      <c r="C1141" s="12">
        <v>1987</v>
      </c>
      <c r="D1141" s="12">
        <v>15</v>
      </c>
      <c r="E1141" s="13">
        <v>146443</v>
      </c>
      <c r="F1141" s="13">
        <v>147291</v>
      </c>
      <c r="G1141" s="13">
        <v>293734</v>
      </c>
      <c r="H1141" s="13">
        <v>0</v>
      </c>
      <c r="I1141" s="13">
        <v>0</v>
      </c>
      <c r="J1141" s="13">
        <v>0</v>
      </c>
      <c r="K1141" s="15">
        <f t="shared" si="71"/>
        <v>146443</v>
      </c>
      <c r="L1141" s="15">
        <f t="shared" si="72"/>
        <v>147291</v>
      </c>
      <c r="M1141" s="15">
        <f t="shared" si="73"/>
        <v>293734</v>
      </c>
      <c r="O1141" s="13"/>
      <c r="P1141" s="13"/>
    </row>
    <row r="1142" spans="1:16" ht="13.15" customHeight="1" x14ac:dyDescent="0.2">
      <c r="A1142" s="11" t="str">
        <f t="shared" si="70"/>
        <v>DEVONPORT1988</v>
      </c>
      <c r="B1142" s="90" t="s">
        <v>7</v>
      </c>
      <c r="C1142" s="85">
        <v>1988</v>
      </c>
      <c r="D1142" s="86">
        <v>15</v>
      </c>
      <c r="E1142" s="15">
        <v>111550</v>
      </c>
      <c r="F1142" s="15">
        <v>111306</v>
      </c>
      <c r="G1142" s="15">
        <v>222856</v>
      </c>
      <c r="H1142" s="15">
        <v>0</v>
      </c>
      <c r="I1142" s="15">
        <v>0</v>
      </c>
      <c r="J1142" s="15">
        <v>0</v>
      </c>
      <c r="K1142" s="15">
        <f t="shared" si="71"/>
        <v>111550</v>
      </c>
      <c r="L1142" s="15">
        <f t="shared" si="72"/>
        <v>111306</v>
      </c>
      <c r="M1142" s="15">
        <f t="shared" si="73"/>
        <v>222856</v>
      </c>
      <c r="O1142" s="13"/>
      <c r="P1142" s="13"/>
    </row>
    <row r="1143" spans="1:16" ht="13.15" customHeight="1" x14ac:dyDescent="0.2">
      <c r="A1143" s="11" t="str">
        <f t="shared" si="70"/>
        <v>DEVONPORT1989</v>
      </c>
      <c r="B1143" s="3" t="s">
        <v>7</v>
      </c>
      <c r="C1143" s="12">
        <v>1989</v>
      </c>
      <c r="D1143" s="12">
        <v>15</v>
      </c>
      <c r="E1143" s="13">
        <v>76221</v>
      </c>
      <c r="F1143" s="13">
        <v>77650</v>
      </c>
      <c r="G1143" s="13">
        <v>153871</v>
      </c>
      <c r="H1143" s="13">
        <v>0</v>
      </c>
      <c r="I1143" s="13">
        <v>0</v>
      </c>
      <c r="J1143" s="13">
        <v>0</v>
      </c>
      <c r="K1143" s="15">
        <f t="shared" si="71"/>
        <v>76221</v>
      </c>
      <c r="L1143" s="15">
        <f t="shared" si="72"/>
        <v>77650</v>
      </c>
      <c r="M1143" s="15">
        <f t="shared" si="73"/>
        <v>153871</v>
      </c>
      <c r="O1143" s="13"/>
      <c r="P1143" s="13"/>
    </row>
    <row r="1144" spans="1:16" ht="13.15" customHeight="1" x14ac:dyDescent="0.2">
      <c r="A1144" s="11" t="str">
        <f t="shared" si="70"/>
        <v>DEVONPORT1990</v>
      </c>
      <c r="B1144" s="3" t="s">
        <v>7</v>
      </c>
      <c r="C1144" s="12">
        <v>1990</v>
      </c>
      <c r="D1144" s="12">
        <v>15</v>
      </c>
      <c r="E1144" s="13">
        <v>93075</v>
      </c>
      <c r="F1144" s="13">
        <v>91386</v>
      </c>
      <c r="G1144" s="13">
        <v>184461</v>
      </c>
      <c r="H1144" s="13">
        <v>0</v>
      </c>
      <c r="I1144" s="13">
        <v>0</v>
      </c>
      <c r="J1144" s="13">
        <v>0</v>
      </c>
      <c r="K1144" s="15">
        <f t="shared" si="71"/>
        <v>93075</v>
      </c>
      <c r="L1144" s="15">
        <f t="shared" si="72"/>
        <v>91386</v>
      </c>
      <c r="M1144" s="15">
        <f t="shared" si="73"/>
        <v>184461</v>
      </c>
      <c r="O1144" s="13"/>
      <c r="P1144" s="13"/>
    </row>
    <row r="1145" spans="1:16" ht="13.15" customHeight="1" x14ac:dyDescent="0.2">
      <c r="A1145" s="11" t="str">
        <f t="shared" si="70"/>
        <v>DEVONPORT1991</v>
      </c>
      <c r="B1145" s="88" t="s">
        <v>7</v>
      </c>
      <c r="C1145" s="16">
        <v>1991</v>
      </c>
      <c r="D1145" s="86">
        <v>17</v>
      </c>
      <c r="E1145" s="89">
        <v>88021</v>
      </c>
      <c r="F1145" s="89">
        <v>90215</v>
      </c>
      <c r="G1145" s="89">
        <v>178236</v>
      </c>
      <c r="H1145" s="89">
        <v>0</v>
      </c>
      <c r="I1145" s="89">
        <v>0</v>
      </c>
      <c r="J1145" s="89">
        <v>0</v>
      </c>
      <c r="K1145" s="15">
        <f t="shared" si="71"/>
        <v>88021</v>
      </c>
      <c r="L1145" s="15">
        <f t="shared" si="72"/>
        <v>90215</v>
      </c>
      <c r="M1145" s="15">
        <f t="shared" si="73"/>
        <v>178236</v>
      </c>
      <c r="O1145" s="13"/>
      <c r="P1145" s="13"/>
    </row>
    <row r="1146" spans="1:16" ht="13.15" customHeight="1" x14ac:dyDescent="0.2">
      <c r="A1146" s="11" t="str">
        <f t="shared" si="70"/>
        <v>DEVONPORT1992</v>
      </c>
      <c r="B1146" s="3" t="s">
        <v>7</v>
      </c>
      <c r="C1146" s="12">
        <v>1992</v>
      </c>
      <c r="D1146" s="12">
        <v>25</v>
      </c>
      <c r="E1146" s="13">
        <v>54154</v>
      </c>
      <c r="F1146" s="13">
        <v>54728</v>
      </c>
      <c r="G1146" s="13">
        <v>108882</v>
      </c>
      <c r="H1146" s="13">
        <v>0</v>
      </c>
      <c r="I1146" s="13">
        <v>0</v>
      </c>
      <c r="J1146" s="13">
        <v>0</v>
      </c>
      <c r="K1146" s="15">
        <f t="shared" si="71"/>
        <v>54154</v>
      </c>
      <c r="L1146" s="15">
        <f t="shared" si="72"/>
        <v>54728</v>
      </c>
      <c r="M1146" s="15">
        <f t="shared" si="73"/>
        <v>108882</v>
      </c>
      <c r="O1146" s="13"/>
      <c r="P1146" s="13"/>
    </row>
    <row r="1147" spans="1:16" ht="13.15" customHeight="1" x14ac:dyDescent="0.2">
      <c r="A1147" s="11" t="str">
        <f t="shared" si="70"/>
        <v>DEVONPORT1993</v>
      </c>
      <c r="B1147" s="3" t="s">
        <v>7</v>
      </c>
      <c r="C1147" s="12">
        <v>1993</v>
      </c>
      <c r="D1147" s="12">
        <v>25</v>
      </c>
      <c r="E1147" s="13">
        <v>58330</v>
      </c>
      <c r="F1147" s="13">
        <v>59451</v>
      </c>
      <c r="G1147" s="13">
        <v>117781</v>
      </c>
      <c r="H1147" s="13">
        <v>0</v>
      </c>
      <c r="I1147" s="13">
        <v>0</v>
      </c>
      <c r="J1147" s="13">
        <v>0</v>
      </c>
      <c r="K1147" s="15">
        <f t="shared" si="71"/>
        <v>58330</v>
      </c>
      <c r="L1147" s="15">
        <f t="shared" si="72"/>
        <v>59451</v>
      </c>
      <c r="M1147" s="15">
        <f t="shared" si="73"/>
        <v>117781</v>
      </c>
      <c r="O1147" s="13"/>
      <c r="P1147" s="13"/>
    </row>
    <row r="1148" spans="1:16" ht="13.15" customHeight="1" x14ac:dyDescent="0.2">
      <c r="A1148" s="11" t="str">
        <f t="shared" si="70"/>
        <v>DEVONPORT1994</v>
      </c>
      <c r="B1148" s="3" t="s">
        <v>7</v>
      </c>
      <c r="C1148" s="12">
        <v>1994</v>
      </c>
      <c r="D1148" s="12">
        <v>26</v>
      </c>
      <c r="E1148" s="13">
        <v>59114</v>
      </c>
      <c r="F1148" s="13">
        <v>61154</v>
      </c>
      <c r="G1148" s="13">
        <v>120268</v>
      </c>
      <c r="H1148" s="13">
        <v>0</v>
      </c>
      <c r="I1148" s="13">
        <v>0</v>
      </c>
      <c r="J1148" s="13">
        <v>0</v>
      </c>
      <c r="K1148" s="15">
        <f t="shared" si="71"/>
        <v>59114</v>
      </c>
      <c r="L1148" s="15">
        <f t="shared" si="72"/>
        <v>61154</v>
      </c>
      <c r="M1148" s="15">
        <f t="shared" si="73"/>
        <v>120268</v>
      </c>
      <c r="O1148" s="13"/>
      <c r="P1148" s="13"/>
    </row>
    <row r="1149" spans="1:16" ht="13.15" customHeight="1" x14ac:dyDescent="0.2">
      <c r="A1149" s="11" t="str">
        <f t="shared" si="70"/>
        <v>DEVONPORT1995</v>
      </c>
      <c r="B1149" s="3" t="s">
        <v>7</v>
      </c>
      <c r="C1149" s="12">
        <v>1995</v>
      </c>
      <c r="D1149" s="12">
        <v>25</v>
      </c>
      <c r="E1149" s="13">
        <v>64684</v>
      </c>
      <c r="F1149" s="13">
        <v>65289</v>
      </c>
      <c r="G1149" s="13">
        <v>129973</v>
      </c>
      <c r="H1149" s="13">
        <v>0</v>
      </c>
      <c r="I1149" s="13">
        <v>0</v>
      </c>
      <c r="J1149" s="13">
        <v>0</v>
      </c>
      <c r="K1149" s="15">
        <f t="shared" si="71"/>
        <v>64684</v>
      </c>
      <c r="L1149" s="15">
        <f t="shared" si="72"/>
        <v>65289</v>
      </c>
      <c r="M1149" s="15">
        <f t="shared" si="73"/>
        <v>129973</v>
      </c>
      <c r="O1149" s="13"/>
      <c r="P1149" s="13"/>
    </row>
    <row r="1150" spans="1:16" ht="13.15" customHeight="1" x14ac:dyDescent="0.2">
      <c r="A1150" s="11" t="str">
        <f t="shared" si="70"/>
        <v>DEVONPORT1996</v>
      </c>
      <c r="B1150" s="90" t="s">
        <v>7</v>
      </c>
      <c r="C1150" s="85">
        <v>1996</v>
      </c>
      <c r="D1150" s="17">
        <v>26</v>
      </c>
      <c r="E1150" s="15">
        <v>62321</v>
      </c>
      <c r="F1150" s="15">
        <v>62295</v>
      </c>
      <c r="G1150" s="15">
        <v>124616</v>
      </c>
      <c r="H1150" s="15">
        <v>0</v>
      </c>
      <c r="I1150" s="15">
        <v>0</v>
      </c>
      <c r="J1150" s="15">
        <v>0</v>
      </c>
      <c r="K1150" s="15">
        <f t="shared" si="71"/>
        <v>62321</v>
      </c>
      <c r="L1150" s="15">
        <f t="shared" si="72"/>
        <v>62295</v>
      </c>
      <c r="M1150" s="15">
        <f t="shared" si="73"/>
        <v>124616</v>
      </c>
      <c r="O1150" s="13"/>
      <c r="P1150" s="13"/>
    </row>
    <row r="1151" spans="1:16" ht="13.15" customHeight="1" x14ac:dyDescent="0.2">
      <c r="A1151" s="11" t="str">
        <f t="shared" si="70"/>
        <v>DEVONPORT1997</v>
      </c>
      <c r="B1151" s="90" t="s">
        <v>7</v>
      </c>
      <c r="C1151" s="85">
        <v>1997</v>
      </c>
      <c r="D1151" s="86">
        <v>26</v>
      </c>
      <c r="E1151" s="15">
        <v>64904</v>
      </c>
      <c r="F1151" s="15">
        <v>65272</v>
      </c>
      <c r="G1151" s="15">
        <v>130176</v>
      </c>
      <c r="H1151" s="15">
        <v>0</v>
      </c>
      <c r="I1151" s="15">
        <v>0</v>
      </c>
      <c r="J1151" s="15">
        <v>0</v>
      </c>
      <c r="K1151" s="15">
        <f t="shared" si="71"/>
        <v>64904</v>
      </c>
      <c r="L1151" s="15">
        <f t="shared" si="72"/>
        <v>65272</v>
      </c>
      <c r="M1151" s="15">
        <f t="shared" si="73"/>
        <v>130176</v>
      </c>
      <c r="O1151" s="13"/>
      <c r="P1151" s="13"/>
    </row>
    <row r="1152" spans="1:16" ht="13.15" customHeight="1" x14ac:dyDescent="0.2">
      <c r="A1152" s="11" t="str">
        <f t="shared" si="70"/>
        <v>DEVONPORT1998</v>
      </c>
      <c r="B1152" s="90" t="s">
        <v>7</v>
      </c>
      <c r="C1152" s="85">
        <v>1998</v>
      </c>
      <c r="D1152" s="86">
        <v>26</v>
      </c>
      <c r="E1152" s="15">
        <v>66458</v>
      </c>
      <c r="F1152" s="15">
        <v>67029</v>
      </c>
      <c r="G1152" s="15">
        <v>133487</v>
      </c>
      <c r="H1152" s="15">
        <v>0</v>
      </c>
      <c r="I1152" s="15">
        <v>0</v>
      </c>
      <c r="J1152" s="15">
        <v>0</v>
      </c>
      <c r="K1152" s="15">
        <f t="shared" si="71"/>
        <v>66458</v>
      </c>
      <c r="L1152" s="15">
        <f t="shared" si="72"/>
        <v>67029</v>
      </c>
      <c r="M1152" s="15">
        <f t="shared" si="73"/>
        <v>133487</v>
      </c>
      <c r="O1152" s="13"/>
      <c r="P1152" s="13"/>
    </row>
    <row r="1153" spans="1:16" ht="13.15" customHeight="1" x14ac:dyDescent="0.2">
      <c r="A1153" s="11" t="str">
        <f t="shared" si="70"/>
        <v>DEVONPORT1999</v>
      </c>
      <c r="B1153" s="92" t="s">
        <v>7</v>
      </c>
      <c r="C1153" s="85">
        <v>1999</v>
      </c>
      <c r="D1153" s="86">
        <v>27</v>
      </c>
      <c r="E1153" s="15">
        <v>67822</v>
      </c>
      <c r="F1153" s="15">
        <v>68733</v>
      </c>
      <c r="G1153" s="15">
        <v>136555</v>
      </c>
      <c r="H1153" s="87">
        <v>0</v>
      </c>
      <c r="I1153" s="87">
        <v>0</v>
      </c>
      <c r="J1153" s="15">
        <v>0</v>
      </c>
      <c r="K1153" s="15">
        <f t="shared" si="71"/>
        <v>67822</v>
      </c>
      <c r="L1153" s="15">
        <f t="shared" si="72"/>
        <v>68733</v>
      </c>
      <c r="M1153" s="15">
        <f t="shared" si="73"/>
        <v>136555</v>
      </c>
      <c r="O1153" s="13"/>
      <c r="P1153" s="13"/>
    </row>
    <row r="1154" spans="1:16" ht="13.15" customHeight="1" x14ac:dyDescent="0.2">
      <c r="A1154" s="11" t="str">
        <f t="shared" si="70"/>
        <v>DEVONPORT2000</v>
      </c>
      <c r="B1154" s="90" t="s">
        <v>7</v>
      </c>
      <c r="C1154" s="85">
        <v>2000</v>
      </c>
      <c r="D1154" s="86">
        <v>26</v>
      </c>
      <c r="E1154" s="15">
        <v>68595</v>
      </c>
      <c r="F1154" s="15">
        <v>67689</v>
      </c>
      <c r="G1154" s="15">
        <v>136284</v>
      </c>
      <c r="H1154" s="15">
        <v>0</v>
      </c>
      <c r="I1154" s="15">
        <v>0</v>
      </c>
      <c r="J1154" s="15">
        <v>0</v>
      </c>
      <c r="K1154" s="15">
        <f t="shared" si="71"/>
        <v>68595</v>
      </c>
      <c r="L1154" s="15">
        <f t="shared" si="72"/>
        <v>67689</v>
      </c>
      <c r="M1154" s="15">
        <f t="shared" si="73"/>
        <v>136284</v>
      </c>
      <c r="O1154" s="13"/>
      <c r="P1154" s="13"/>
    </row>
    <row r="1155" spans="1:16" ht="13.15" customHeight="1" x14ac:dyDescent="0.2">
      <c r="A1155" s="11" t="str">
        <f t="shared" si="70"/>
        <v>DEVONPORT2001</v>
      </c>
      <c r="B1155" s="88" t="s">
        <v>7</v>
      </c>
      <c r="C1155" s="16">
        <v>2001</v>
      </c>
      <c r="D1155" s="12">
        <v>27</v>
      </c>
      <c r="E1155" s="89">
        <v>58182</v>
      </c>
      <c r="F1155" s="89">
        <v>57684</v>
      </c>
      <c r="G1155" s="89">
        <v>115866</v>
      </c>
      <c r="H1155" s="89">
        <v>0</v>
      </c>
      <c r="I1155" s="89">
        <v>0</v>
      </c>
      <c r="J1155" s="89">
        <v>0</v>
      </c>
      <c r="K1155" s="15">
        <f t="shared" si="71"/>
        <v>58182</v>
      </c>
      <c r="L1155" s="15">
        <f t="shared" si="72"/>
        <v>57684</v>
      </c>
      <c r="M1155" s="15">
        <f t="shared" si="73"/>
        <v>115866</v>
      </c>
      <c r="O1155" s="13"/>
      <c r="P1155" s="13"/>
    </row>
    <row r="1156" spans="1:16" ht="13.15" customHeight="1" x14ac:dyDescent="0.2">
      <c r="A1156" s="11" t="str">
        <f t="shared" si="70"/>
        <v>DEVONPORT2002</v>
      </c>
      <c r="B1156" s="92" t="s">
        <v>7</v>
      </c>
      <c r="C1156" s="85">
        <v>2002</v>
      </c>
      <c r="D1156" s="86">
        <v>27</v>
      </c>
      <c r="E1156" s="15">
        <v>53756</v>
      </c>
      <c r="F1156" s="15">
        <v>52404</v>
      </c>
      <c r="G1156" s="15">
        <v>106160</v>
      </c>
      <c r="H1156" s="87">
        <v>0</v>
      </c>
      <c r="I1156" s="87">
        <v>0</v>
      </c>
      <c r="J1156" s="15">
        <v>0</v>
      </c>
      <c r="K1156" s="15">
        <f t="shared" si="71"/>
        <v>53756</v>
      </c>
      <c r="L1156" s="15">
        <f t="shared" si="72"/>
        <v>52404</v>
      </c>
      <c r="M1156" s="15">
        <f t="shared" si="73"/>
        <v>106160</v>
      </c>
      <c r="O1156" s="13"/>
      <c r="P1156" s="13"/>
    </row>
    <row r="1157" spans="1:16" ht="13.15" customHeight="1" x14ac:dyDescent="0.2">
      <c r="A1157" s="11" t="str">
        <f t="shared" si="70"/>
        <v>DEVONPORT2003</v>
      </c>
      <c r="B1157" s="3" t="s">
        <v>7</v>
      </c>
      <c r="C1157" s="12">
        <v>2003</v>
      </c>
      <c r="D1157" s="12">
        <v>29</v>
      </c>
      <c r="E1157" s="13">
        <v>54939</v>
      </c>
      <c r="F1157" s="13">
        <v>54749</v>
      </c>
      <c r="G1157" s="13">
        <v>109688</v>
      </c>
      <c r="H1157" s="13">
        <v>0</v>
      </c>
      <c r="I1157" s="13">
        <v>0</v>
      </c>
      <c r="J1157" s="13">
        <v>0</v>
      </c>
      <c r="K1157" s="15">
        <f t="shared" si="71"/>
        <v>54939</v>
      </c>
      <c r="L1157" s="15">
        <f t="shared" si="72"/>
        <v>54749</v>
      </c>
      <c r="M1157" s="15">
        <f t="shared" si="73"/>
        <v>109688</v>
      </c>
      <c r="O1157" s="13"/>
      <c r="P1157" s="13"/>
    </row>
    <row r="1158" spans="1:16" ht="13.15" customHeight="1" x14ac:dyDescent="0.2">
      <c r="A1158" s="11" t="str">
        <f t="shared" si="70"/>
        <v>DEVONPORT2004</v>
      </c>
      <c r="B1158" s="92" t="s">
        <v>7</v>
      </c>
      <c r="C1158" s="85">
        <v>2004</v>
      </c>
      <c r="D1158" s="86">
        <v>32</v>
      </c>
      <c r="E1158" s="15">
        <v>59915</v>
      </c>
      <c r="F1158" s="15">
        <v>61026</v>
      </c>
      <c r="G1158" s="15">
        <v>120941</v>
      </c>
      <c r="H1158" s="87">
        <v>0</v>
      </c>
      <c r="I1158" s="87">
        <v>0</v>
      </c>
      <c r="J1158" s="15">
        <v>0</v>
      </c>
      <c r="K1158" s="15">
        <f t="shared" si="71"/>
        <v>59915</v>
      </c>
      <c r="L1158" s="15">
        <f t="shared" si="72"/>
        <v>61026</v>
      </c>
      <c r="M1158" s="15">
        <f t="shared" si="73"/>
        <v>120941</v>
      </c>
      <c r="O1158" s="13"/>
      <c r="P1158" s="13"/>
    </row>
    <row r="1159" spans="1:16" ht="13.15" customHeight="1" x14ac:dyDescent="0.2">
      <c r="A1159" s="11" t="str">
        <f t="shared" si="70"/>
        <v>DEVONPORT2005</v>
      </c>
      <c r="B1159" s="92" t="s">
        <v>7</v>
      </c>
      <c r="C1159" s="85">
        <v>2005</v>
      </c>
      <c r="D1159" s="12">
        <v>36</v>
      </c>
      <c r="E1159" s="15">
        <v>51713</v>
      </c>
      <c r="F1159" s="15">
        <v>51689</v>
      </c>
      <c r="G1159" s="15">
        <v>103402</v>
      </c>
      <c r="H1159" s="15">
        <v>0</v>
      </c>
      <c r="I1159" s="15">
        <v>0</v>
      </c>
      <c r="J1159" s="15">
        <v>0</v>
      </c>
      <c r="K1159" s="15">
        <f t="shared" si="71"/>
        <v>51713</v>
      </c>
      <c r="L1159" s="15">
        <f t="shared" si="72"/>
        <v>51689</v>
      </c>
      <c r="M1159" s="15">
        <f t="shared" si="73"/>
        <v>103402</v>
      </c>
      <c r="O1159" s="13"/>
      <c r="P1159" s="13"/>
    </row>
    <row r="1160" spans="1:16" ht="13.15" customHeight="1" x14ac:dyDescent="0.2">
      <c r="A1160" s="11" t="str">
        <f t="shared" si="70"/>
        <v>DEVONPORT2006</v>
      </c>
      <c r="B1160" s="92" t="s">
        <v>7</v>
      </c>
      <c r="C1160" s="85">
        <v>2006</v>
      </c>
      <c r="D1160" s="86">
        <v>44</v>
      </c>
      <c r="E1160" s="15">
        <v>45121</v>
      </c>
      <c r="F1160" s="15">
        <v>45170</v>
      </c>
      <c r="G1160" s="15">
        <v>90291</v>
      </c>
      <c r="H1160" s="87">
        <v>0</v>
      </c>
      <c r="I1160" s="87">
        <v>0</v>
      </c>
      <c r="J1160" s="15">
        <v>0</v>
      </c>
      <c r="K1160" s="15">
        <f t="shared" si="71"/>
        <v>45121</v>
      </c>
      <c r="L1160" s="15">
        <f t="shared" si="72"/>
        <v>45170</v>
      </c>
      <c r="M1160" s="15">
        <f t="shared" si="73"/>
        <v>90291</v>
      </c>
      <c r="O1160" s="13"/>
      <c r="P1160" s="13"/>
    </row>
    <row r="1161" spans="1:16" ht="13.15" customHeight="1" x14ac:dyDescent="0.2">
      <c r="A1161" s="11" t="str">
        <f t="shared" si="70"/>
        <v>DEVONPORT2007</v>
      </c>
      <c r="B1161" s="90" t="s">
        <v>7</v>
      </c>
      <c r="C1161" s="85">
        <v>2007</v>
      </c>
      <c r="D1161" s="86">
        <v>46</v>
      </c>
      <c r="E1161" s="15">
        <v>43863</v>
      </c>
      <c r="F1161" s="15">
        <v>44550</v>
      </c>
      <c r="G1161" s="15">
        <v>88413</v>
      </c>
      <c r="H1161" s="15">
        <v>0</v>
      </c>
      <c r="I1161" s="15">
        <v>0</v>
      </c>
      <c r="J1161" s="15">
        <v>0</v>
      </c>
      <c r="K1161" s="15">
        <f t="shared" si="71"/>
        <v>43863</v>
      </c>
      <c r="L1161" s="15">
        <f t="shared" si="72"/>
        <v>44550</v>
      </c>
      <c r="M1161" s="15">
        <f t="shared" si="73"/>
        <v>88413</v>
      </c>
      <c r="O1161" s="13"/>
      <c r="P1161" s="13"/>
    </row>
    <row r="1162" spans="1:16" ht="13.15" customHeight="1" x14ac:dyDescent="0.2">
      <c r="A1162" s="11" t="str">
        <f t="shared" si="70"/>
        <v>DEVONPORT2008</v>
      </c>
      <c r="B1162" s="3" t="s">
        <v>7</v>
      </c>
      <c r="C1162" s="12">
        <v>2008</v>
      </c>
      <c r="D1162" s="12">
        <v>42</v>
      </c>
      <c r="E1162" s="13">
        <v>55644</v>
      </c>
      <c r="F1162" s="13">
        <v>54447</v>
      </c>
      <c r="G1162" s="13">
        <v>110091</v>
      </c>
      <c r="H1162" s="13">
        <v>0</v>
      </c>
      <c r="I1162" s="13">
        <v>0</v>
      </c>
      <c r="J1162" s="13">
        <v>0</v>
      </c>
      <c r="K1162" s="15">
        <f t="shared" si="71"/>
        <v>55644</v>
      </c>
      <c r="L1162" s="15">
        <f t="shared" si="72"/>
        <v>54447</v>
      </c>
      <c r="M1162" s="15">
        <f t="shared" si="73"/>
        <v>110091</v>
      </c>
      <c r="O1162" s="13"/>
      <c r="P1162" s="13"/>
    </row>
    <row r="1163" spans="1:16" ht="13.15" customHeight="1" x14ac:dyDescent="0.2">
      <c r="A1163" s="11" t="str">
        <f t="shared" si="70"/>
        <v>DEVONPORT2009</v>
      </c>
      <c r="B1163" s="3" t="s">
        <v>7</v>
      </c>
      <c r="C1163" s="12">
        <v>2009</v>
      </c>
      <c r="D1163" s="12">
        <v>40</v>
      </c>
      <c r="E1163" s="13">
        <v>59358</v>
      </c>
      <c r="F1163" s="13">
        <v>58353</v>
      </c>
      <c r="G1163" s="13">
        <v>117711</v>
      </c>
      <c r="H1163" s="13">
        <v>0</v>
      </c>
      <c r="I1163" s="13">
        <v>0</v>
      </c>
      <c r="J1163" s="13">
        <v>0</v>
      </c>
      <c r="K1163" s="15">
        <f t="shared" si="71"/>
        <v>59358</v>
      </c>
      <c r="L1163" s="15">
        <f t="shared" si="72"/>
        <v>58353</v>
      </c>
      <c r="M1163" s="15">
        <f t="shared" si="73"/>
        <v>117711</v>
      </c>
      <c r="O1163" s="13"/>
      <c r="P1163" s="13"/>
    </row>
    <row r="1164" spans="1:16" ht="13.15" customHeight="1" x14ac:dyDescent="0.2">
      <c r="A1164" s="11" t="str">
        <f t="shared" si="70"/>
        <v>DEVONPORT2010</v>
      </c>
      <c r="B1164" s="3" t="s">
        <v>7</v>
      </c>
      <c r="C1164" s="12">
        <v>2010</v>
      </c>
      <c r="D1164" s="12">
        <v>40</v>
      </c>
      <c r="E1164" s="13">
        <v>68957</v>
      </c>
      <c r="F1164" s="13">
        <v>68319</v>
      </c>
      <c r="G1164" s="13">
        <v>137276</v>
      </c>
      <c r="H1164" s="13">
        <v>0</v>
      </c>
      <c r="I1164" s="13">
        <v>0</v>
      </c>
      <c r="J1164" s="13">
        <v>0</v>
      </c>
      <c r="K1164" s="15">
        <f t="shared" si="71"/>
        <v>68957</v>
      </c>
      <c r="L1164" s="15">
        <f t="shared" si="72"/>
        <v>68319</v>
      </c>
      <c r="M1164" s="15">
        <f t="shared" si="73"/>
        <v>137276</v>
      </c>
      <c r="O1164" s="13"/>
      <c r="P1164" s="13"/>
    </row>
    <row r="1165" spans="1:16" ht="13.15" customHeight="1" x14ac:dyDescent="0.2">
      <c r="A1165" s="11" t="str">
        <f t="shared" si="70"/>
        <v>DEVONPORT2011</v>
      </c>
      <c r="B1165" s="90" t="s">
        <v>7</v>
      </c>
      <c r="C1165" s="85">
        <v>2011</v>
      </c>
      <c r="D1165" s="86">
        <v>40</v>
      </c>
      <c r="E1165" s="15">
        <v>68645</v>
      </c>
      <c r="F1165" s="15">
        <v>67961</v>
      </c>
      <c r="G1165" s="15">
        <v>136606</v>
      </c>
      <c r="H1165" s="15">
        <v>0</v>
      </c>
      <c r="I1165" s="15">
        <v>0</v>
      </c>
      <c r="J1165" s="15">
        <v>0</v>
      </c>
      <c r="K1165" s="15">
        <f t="shared" si="71"/>
        <v>68645</v>
      </c>
      <c r="L1165" s="15">
        <f t="shared" si="72"/>
        <v>67961</v>
      </c>
      <c r="M1165" s="15">
        <f t="shared" si="73"/>
        <v>136606</v>
      </c>
      <c r="O1165" s="13"/>
      <c r="P1165" s="13"/>
    </row>
    <row r="1166" spans="1:16" ht="13.15" customHeight="1" x14ac:dyDescent="0.2">
      <c r="A1166" s="11" t="str">
        <f t="shared" si="70"/>
        <v>DEVONPORT2012</v>
      </c>
      <c r="B1166" s="92" t="s">
        <v>7</v>
      </c>
      <c r="C1166" s="85">
        <v>2012</v>
      </c>
      <c r="D1166" s="86">
        <v>41</v>
      </c>
      <c r="E1166" s="15">
        <v>67808</v>
      </c>
      <c r="F1166" s="15">
        <v>67559</v>
      </c>
      <c r="G1166" s="15">
        <v>135367</v>
      </c>
      <c r="H1166" s="87">
        <v>0</v>
      </c>
      <c r="I1166" s="87">
        <v>0</v>
      </c>
      <c r="J1166" s="15">
        <v>0</v>
      </c>
      <c r="K1166" s="15">
        <f t="shared" si="71"/>
        <v>67808</v>
      </c>
      <c r="L1166" s="15">
        <f t="shared" si="72"/>
        <v>67559</v>
      </c>
      <c r="M1166" s="15">
        <f t="shared" si="73"/>
        <v>135367</v>
      </c>
      <c r="O1166" s="13"/>
      <c r="P1166" s="13"/>
    </row>
    <row r="1167" spans="1:16" ht="13.15" customHeight="1" x14ac:dyDescent="0.2">
      <c r="A1167" s="11" t="str">
        <f t="shared" si="70"/>
        <v>DEVONPORT2013</v>
      </c>
      <c r="B1167" s="3" t="s">
        <v>7</v>
      </c>
      <c r="C1167" s="12">
        <v>2013</v>
      </c>
      <c r="D1167" s="12">
        <v>44</v>
      </c>
      <c r="E1167" s="13">
        <v>63996</v>
      </c>
      <c r="F1167" s="13">
        <v>63780</v>
      </c>
      <c r="G1167" s="13">
        <v>127776</v>
      </c>
      <c r="H1167" s="13">
        <v>0</v>
      </c>
      <c r="I1167" s="13">
        <v>0</v>
      </c>
      <c r="J1167" s="13">
        <v>0</v>
      </c>
      <c r="K1167" s="15">
        <f t="shared" si="71"/>
        <v>63996</v>
      </c>
      <c r="L1167" s="15">
        <f t="shared" si="72"/>
        <v>63780</v>
      </c>
      <c r="M1167" s="15">
        <f t="shared" si="73"/>
        <v>127776</v>
      </c>
      <c r="O1167" s="13"/>
      <c r="P1167" s="13"/>
    </row>
    <row r="1168" spans="1:16" ht="13.15" customHeight="1" x14ac:dyDescent="0.2">
      <c r="A1168" s="11" t="str">
        <f t="shared" si="70"/>
        <v>DEVONPORT2014</v>
      </c>
      <c r="B1168" s="90" t="s">
        <v>7</v>
      </c>
      <c r="C1168" s="85">
        <v>2014</v>
      </c>
      <c r="D1168" s="86">
        <v>43</v>
      </c>
      <c r="E1168" s="15">
        <v>67776</v>
      </c>
      <c r="F1168" s="15">
        <v>67567</v>
      </c>
      <c r="G1168" s="15">
        <v>135343</v>
      </c>
      <c r="H1168" s="15">
        <v>0</v>
      </c>
      <c r="I1168" s="15">
        <v>0</v>
      </c>
      <c r="J1168" s="15">
        <v>0</v>
      </c>
      <c r="K1168" s="15">
        <f t="shared" si="71"/>
        <v>67776</v>
      </c>
      <c r="L1168" s="15">
        <f t="shared" si="72"/>
        <v>67567</v>
      </c>
      <c r="M1168" s="15">
        <f t="shared" si="73"/>
        <v>135343</v>
      </c>
      <c r="O1168" s="13"/>
      <c r="P1168" s="13"/>
    </row>
    <row r="1169" spans="1:16" ht="13.15" customHeight="1" x14ac:dyDescent="0.2">
      <c r="A1169" s="11" t="str">
        <f t="shared" si="70"/>
        <v>DEVONPORT2015</v>
      </c>
      <c r="B1169" s="3" t="s">
        <v>7</v>
      </c>
      <c r="C1169" s="12">
        <v>2015</v>
      </c>
      <c r="D1169" s="12">
        <v>41</v>
      </c>
      <c r="E1169" s="13">
        <v>71903</v>
      </c>
      <c r="F1169" s="13">
        <v>71519</v>
      </c>
      <c r="G1169" s="13">
        <v>143422</v>
      </c>
      <c r="H1169" s="13">
        <v>0</v>
      </c>
      <c r="I1169" s="13">
        <v>0</v>
      </c>
      <c r="J1169" s="13">
        <v>0</v>
      </c>
      <c r="K1169" s="15">
        <f t="shared" si="71"/>
        <v>71903</v>
      </c>
      <c r="L1169" s="15">
        <f t="shared" si="72"/>
        <v>71519</v>
      </c>
      <c r="M1169" s="15">
        <f t="shared" si="73"/>
        <v>143422</v>
      </c>
      <c r="O1169" s="13"/>
      <c r="P1169" s="13"/>
    </row>
    <row r="1170" spans="1:16" ht="13.15" customHeight="1" x14ac:dyDescent="0.2">
      <c r="A1170" s="11" t="str">
        <f t="shared" si="70"/>
        <v>DEVONPORT2016</v>
      </c>
      <c r="B1170" s="3" t="s">
        <v>7</v>
      </c>
      <c r="C1170" s="12">
        <v>2016</v>
      </c>
      <c r="D1170" s="12">
        <v>41</v>
      </c>
      <c r="E1170" s="13">
        <v>73754</v>
      </c>
      <c r="F1170" s="13">
        <v>73459</v>
      </c>
      <c r="G1170" s="13">
        <v>147213</v>
      </c>
      <c r="H1170" s="13">
        <v>0</v>
      </c>
      <c r="I1170" s="13">
        <v>0</v>
      </c>
      <c r="J1170" s="13">
        <v>0</v>
      </c>
      <c r="K1170" s="15">
        <f t="shared" si="71"/>
        <v>73754</v>
      </c>
      <c r="L1170" s="15">
        <f t="shared" si="72"/>
        <v>73459</v>
      </c>
      <c r="M1170" s="15">
        <f t="shared" si="73"/>
        <v>147213</v>
      </c>
      <c r="O1170" s="13"/>
      <c r="P1170" s="13"/>
    </row>
    <row r="1171" spans="1:16" ht="13.15" customHeight="1" x14ac:dyDescent="0.2">
      <c r="A1171" s="11" t="str">
        <f t="shared" si="70"/>
        <v>DEVONPORT2017</v>
      </c>
      <c r="B1171" s="92" t="s">
        <v>7</v>
      </c>
      <c r="C1171" s="85">
        <v>2017</v>
      </c>
      <c r="D1171" s="86">
        <v>41</v>
      </c>
      <c r="E1171" s="15">
        <v>73928</v>
      </c>
      <c r="F1171" s="15">
        <v>73344</v>
      </c>
      <c r="G1171" s="15">
        <v>147272</v>
      </c>
      <c r="H1171" s="87">
        <v>0</v>
      </c>
      <c r="I1171" s="87">
        <v>0</v>
      </c>
      <c r="J1171" s="15">
        <v>0</v>
      </c>
      <c r="K1171" s="15">
        <f t="shared" si="71"/>
        <v>73928</v>
      </c>
      <c r="L1171" s="15">
        <f t="shared" si="72"/>
        <v>73344</v>
      </c>
      <c r="M1171" s="15">
        <f t="shared" si="73"/>
        <v>147272</v>
      </c>
      <c r="O1171" s="13"/>
      <c r="P1171" s="13"/>
    </row>
    <row r="1172" spans="1:16" ht="13.15" customHeight="1" x14ac:dyDescent="0.2">
      <c r="A1172" s="11" t="str">
        <f t="shared" si="70"/>
        <v>DEVONPORT2018</v>
      </c>
      <c r="B1172" s="88" t="s">
        <v>7</v>
      </c>
      <c r="C1172" s="16">
        <v>2018</v>
      </c>
      <c r="D1172" s="86">
        <v>41</v>
      </c>
      <c r="E1172" s="89">
        <v>73861</v>
      </c>
      <c r="F1172" s="89">
        <v>73398</v>
      </c>
      <c r="G1172" s="89">
        <v>147259</v>
      </c>
      <c r="H1172" s="89">
        <v>0</v>
      </c>
      <c r="I1172" s="89">
        <v>0</v>
      </c>
      <c r="J1172" s="89">
        <v>0</v>
      </c>
      <c r="K1172" s="15">
        <f t="shared" si="71"/>
        <v>73861</v>
      </c>
      <c r="L1172" s="15">
        <f t="shared" si="72"/>
        <v>73398</v>
      </c>
      <c r="M1172" s="15">
        <f t="shared" si="73"/>
        <v>147259</v>
      </c>
      <c r="O1172" s="13"/>
      <c r="P1172" s="13"/>
    </row>
    <row r="1173" spans="1:16" ht="13.15" customHeight="1" x14ac:dyDescent="0.2">
      <c r="A1173" s="11" t="str">
        <f t="shared" si="70"/>
        <v>DEVONPORT2019</v>
      </c>
      <c r="B1173" s="3" t="s">
        <v>7</v>
      </c>
      <c r="C1173" s="12">
        <v>2019</v>
      </c>
      <c r="D1173" s="12">
        <v>41</v>
      </c>
      <c r="E1173" s="13">
        <v>74497</v>
      </c>
      <c r="F1173" s="13">
        <v>73835</v>
      </c>
      <c r="G1173" s="13">
        <v>148332</v>
      </c>
      <c r="H1173" s="13">
        <v>0</v>
      </c>
      <c r="I1173" s="13">
        <v>0</v>
      </c>
      <c r="J1173" s="13">
        <v>0</v>
      </c>
      <c r="K1173" s="15">
        <f t="shared" si="71"/>
        <v>74497</v>
      </c>
      <c r="L1173" s="15">
        <f t="shared" si="72"/>
        <v>73835</v>
      </c>
      <c r="M1173" s="15">
        <f t="shared" si="73"/>
        <v>148332</v>
      </c>
      <c r="O1173" s="13"/>
      <c r="P1173" s="13"/>
    </row>
    <row r="1174" spans="1:16" ht="13.15" customHeight="1" x14ac:dyDescent="0.2">
      <c r="A1174" s="11" t="str">
        <f t="shared" si="70"/>
        <v>DEVONPORT2020</v>
      </c>
      <c r="B1174" s="90" t="s">
        <v>7</v>
      </c>
      <c r="C1174" s="85">
        <v>2020</v>
      </c>
      <c r="D1174" s="86" t="s">
        <v>174</v>
      </c>
      <c r="E1174" s="15">
        <v>18883</v>
      </c>
      <c r="F1174" s="15">
        <v>18834</v>
      </c>
      <c r="G1174" s="15">
        <v>37717</v>
      </c>
      <c r="H1174" s="15">
        <v>0</v>
      </c>
      <c r="I1174" s="15">
        <v>0</v>
      </c>
      <c r="J1174" s="15">
        <v>0</v>
      </c>
      <c r="K1174" s="15">
        <f t="shared" si="71"/>
        <v>18883</v>
      </c>
      <c r="L1174" s="15">
        <f t="shared" si="72"/>
        <v>18834</v>
      </c>
      <c r="M1174" s="15">
        <f t="shared" si="73"/>
        <v>37717</v>
      </c>
      <c r="O1174" s="13"/>
      <c r="P1174" s="13"/>
    </row>
    <row r="1175" spans="1:16" ht="13.15" customHeight="1" x14ac:dyDescent="0.2">
      <c r="A1175" s="11" t="str">
        <f t="shared" si="70"/>
        <v>DEVONPORT2021</v>
      </c>
      <c r="B1175" s="3" t="s">
        <v>7</v>
      </c>
      <c r="C1175" s="12">
        <v>2021</v>
      </c>
      <c r="D1175" s="12" t="s">
        <v>174</v>
      </c>
      <c r="E1175" s="13">
        <v>19631</v>
      </c>
      <c r="F1175" s="13">
        <v>19616</v>
      </c>
      <c r="G1175" s="13">
        <v>39247</v>
      </c>
      <c r="H1175" s="13">
        <v>0</v>
      </c>
      <c r="I1175" s="13">
        <v>0</v>
      </c>
      <c r="J1175" s="13">
        <v>0</v>
      </c>
      <c r="K1175" s="15">
        <f t="shared" si="71"/>
        <v>19631</v>
      </c>
      <c r="L1175" s="15">
        <f t="shared" si="72"/>
        <v>19616</v>
      </c>
      <c r="M1175" s="15">
        <f t="shared" si="73"/>
        <v>39247</v>
      </c>
      <c r="O1175" s="13"/>
      <c r="P1175" s="13"/>
    </row>
    <row r="1176" spans="1:16" ht="13.15" customHeight="1" x14ac:dyDescent="0.2">
      <c r="A1176" s="11" t="str">
        <f t="shared" si="70"/>
        <v>DEVONPORT2022</v>
      </c>
      <c r="B1176" s="90" t="s">
        <v>7</v>
      </c>
      <c r="C1176" s="85">
        <v>2022</v>
      </c>
      <c r="D1176" s="86">
        <v>43</v>
      </c>
      <c r="E1176" s="15">
        <v>49231</v>
      </c>
      <c r="F1176" s="15">
        <v>48441</v>
      </c>
      <c r="G1176" s="15">
        <v>97672</v>
      </c>
      <c r="H1176" s="15">
        <v>0</v>
      </c>
      <c r="I1176" s="15">
        <v>0</v>
      </c>
      <c r="J1176" s="15">
        <v>0</v>
      </c>
      <c r="K1176" s="15">
        <f t="shared" si="71"/>
        <v>49231</v>
      </c>
      <c r="L1176" s="15">
        <f t="shared" si="72"/>
        <v>48441</v>
      </c>
      <c r="M1176" s="15">
        <f t="shared" si="73"/>
        <v>97672</v>
      </c>
      <c r="O1176" s="13"/>
      <c r="P1176" s="13"/>
    </row>
    <row r="1177" spans="1:16" ht="13.15" customHeight="1" x14ac:dyDescent="0.2">
      <c r="A1177" s="11" t="str">
        <f t="shared" si="70"/>
        <v>DEVONPORT2023</v>
      </c>
      <c r="B1177" s="3" t="s">
        <v>7</v>
      </c>
      <c r="C1177" s="12">
        <v>2023</v>
      </c>
      <c r="D1177" s="86">
        <v>41</v>
      </c>
      <c r="E1177" s="13">
        <v>60649</v>
      </c>
      <c r="F1177" s="13">
        <v>60610</v>
      </c>
      <c r="G1177" s="13">
        <v>121259</v>
      </c>
      <c r="H1177" s="13">
        <v>0</v>
      </c>
      <c r="I1177" s="13">
        <v>0</v>
      </c>
      <c r="J1177" s="13">
        <v>0</v>
      </c>
      <c r="K1177" s="15">
        <f t="shared" si="71"/>
        <v>60649</v>
      </c>
      <c r="L1177" s="15">
        <f t="shared" si="72"/>
        <v>60610</v>
      </c>
      <c r="M1177" s="15">
        <f t="shared" si="73"/>
        <v>121259</v>
      </c>
      <c r="O1177" s="13"/>
      <c r="P1177" s="13"/>
    </row>
    <row r="1178" spans="1:16" ht="13.15" customHeight="1" x14ac:dyDescent="0.2">
      <c r="A1178" s="11" t="str">
        <f t="shared" si="70"/>
        <v>DEVONPORT2024</v>
      </c>
      <c r="B1178" s="90" t="s">
        <v>7</v>
      </c>
      <c r="C1178" s="85">
        <v>2024</v>
      </c>
      <c r="D1178" s="86">
        <v>41</v>
      </c>
      <c r="E1178" s="15">
        <v>62603</v>
      </c>
      <c r="F1178" s="15">
        <v>62085</v>
      </c>
      <c r="G1178" s="15">
        <v>124688</v>
      </c>
      <c r="H1178" s="15">
        <v>0</v>
      </c>
      <c r="I1178" s="15">
        <v>0</v>
      </c>
      <c r="J1178" s="15">
        <v>0</v>
      </c>
      <c r="K1178" s="15">
        <f t="shared" si="71"/>
        <v>62603</v>
      </c>
      <c r="L1178" s="15">
        <f t="shared" si="72"/>
        <v>62085</v>
      </c>
      <c r="M1178" s="15">
        <f t="shared" si="73"/>
        <v>124688</v>
      </c>
      <c r="O1178" s="13"/>
      <c r="P1178" s="13"/>
    </row>
    <row r="1179" spans="1:16" ht="13.15" customHeight="1" x14ac:dyDescent="0.2">
      <c r="A1179" s="11" t="str">
        <f t="shared" si="70"/>
        <v>DEVONPORT2025</v>
      </c>
      <c r="B1179" s="90" t="s">
        <v>7</v>
      </c>
      <c r="C1179" s="12">
        <v>2025</v>
      </c>
      <c r="D1179" s="86">
        <v>40</v>
      </c>
      <c r="E1179" s="91">
        <v>74591</v>
      </c>
      <c r="F1179" s="91">
        <v>74059</v>
      </c>
      <c r="G1179" s="91">
        <v>148650</v>
      </c>
      <c r="H1179" s="91">
        <v>0</v>
      </c>
      <c r="I1179" s="91">
        <v>0</v>
      </c>
      <c r="J1179" s="91">
        <v>0</v>
      </c>
      <c r="K1179" s="15">
        <f t="shared" si="71"/>
        <v>74591</v>
      </c>
      <c r="L1179" s="15">
        <f t="shared" si="72"/>
        <v>74059</v>
      </c>
      <c r="M1179" s="15">
        <f t="shared" si="73"/>
        <v>148650</v>
      </c>
      <c r="O1179" s="13"/>
      <c r="P1179" s="13"/>
    </row>
    <row r="1180" spans="1:16" ht="13.15" customHeight="1" x14ac:dyDescent="0.2">
      <c r="A1180" s="11" t="str">
        <f t="shared" si="70"/>
        <v>DOOMADGEE1985</v>
      </c>
      <c r="B1180" s="3" t="s">
        <v>154</v>
      </c>
      <c r="C1180" s="12">
        <v>1985</v>
      </c>
      <c r="D1180" s="12" t="s">
        <v>174</v>
      </c>
      <c r="E1180" s="13">
        <v>742</v>
      </c>
      <c r="F1180" s="13">
        <v>813</v>
      </c>
      <c r="G1180" s="13">
        <v>1555</v>
      </c>
      <c r="H1180" s="13">
        <v>0</v>
      </c>
      <c r="I1180" s="13">
        <v>0</v>
      </c>
      <c r="J1180" s="13">
        <v>0</v>
      </c>
      <c r="K1180" s="15">
        <f t="shared" si="71"/>
        <v>742</v>
      </c>
      <c r="L1180" s="15">
        <f t="shared" si="72"/>
        <v>813</v>
      </c>
      <c r="M1180" s="15">
        <f t="shared" si="73"/>
        <v>1555</v>
      </c>
      <c r="O1180" s="13"/>
      <c r="P1180" s="13"/>
    </row>
    <row r="1181" spans="1:16" ht="13.15" customHeight="1" x14ac:dyDescent="0.2">
      <c r="A1181" s="11" t="str">
        <f t="shared" si="70"/>
        <v>DOOMADGEE1986</v>
      </c>
      <c r="B1181" s="92" t="s">
        <v>154</v>
      </c>
      <c r="C1181" s="85">
        <v>1986</v>
      </c>
      <c r="D1181" s="86" t="s">
        <v>174</v>
      </c>
      <c r="E1181" s="15">
        <v>937</v>
      </c>
      <c r="F1181" s="15">
        <v>805</v>
      </c>
      <c r="G1181" s="15">
        <v>1742</v>
      </c>
      <c r="H1181" s="87">
        <v>0</v>
      </c>
      <c r="I1181" s="87">
        <v>0</v>
      </c>
      <c r="J1181" s="15">
        <v>0</v>
      </c>
      <c r="K1181" s="15">
        <f t="shared" si="71"/>
        <v>937</v>
      </c>
      <c r="L1181" s="15">
        <f t="shared" si="72"/>
        <v>805</v>
      </c>
      <c r="M1181" s="15">
        <f t="shared" si="73"/>
        <v>1742</v>
      </c>
      <c r="O1181" s="13"/>
      <c r="P1181" s="13"/>
    </row>
    <row r="1182" spans="1:16" ht="13.15" customHeight="1" x14ac:dyDescent="0.2">
      <c r="A1182" s="11" t="str">
        <f t="shared" si="70"/>
        <v>DOOMADGEE1987</v>
      </c>
      <c r="B1182" s="88" t="s">
        <v>154</v>
      </c>
      <c r="C1182" s="16">
        <v>1987</v>
      </c>
      <c r="D1182" s="86" t="s">
        <v>174</v>
      </c>
      <c r="E1182" s="89">
        <v>796</v>
      </c>
      <c r="F1182" s="89">
        <v>772</v>
      </c>
      <c r="G1182" s="89">
        <v>1568</v>
      </c>
      <c r="H1182" s="89">
        <v>0</v>
      </c>
      <c r="I1182" s="89">
        <v>0</v>
      </c>
      <c r="J1182" s="89">
        <v>0</v>
      </c>
      <c r="K1182" s="15">
        <f t="shared" si="71"/>
        <v>796</v>
      </c>
      <c r="L1182" s="15">
        <f t="shared" si="72"/>
        <v>772</v>
      </c>
      <c r="M1182" s="15">
        <f t="shared" si="73"/>
        <v>1568</v>
      </c>
      <c r="O1182" s="13"/>
      <c r="P1182" s="13"/>
    </row>
    <row r="1183" spans="1:16" ht="13.15" customHeight="1" x14ac:dyDescent="0.2">
      <c r="A1183" s="11" t="str">
        <f t="shared" si="70"/>
        <v>DOOMADGEE1990</v>
      </c>
      <c r="B1183" s="92" t="s">
        <v>154</v>
      </c>
      <c r="C1183" s="85">
        <v>1990</v>
      </c>
      <c r="D1183" s="86" t="s">
        <v>174</v>
      </c>
      <c r="E1183" s="15">
        <v>224</v>
      </c>
      <c r="F1183" s="15">
        <v>171</v>
      </c>
      <c r="G1183" s="15">
        <v>395</v>
      </c>
      <c r="H1183" s="87">
        <v>0</v>
      </c>
      <c r="I1183" s="87">
        <v>0</v>
      </c>
      <c r="J1183" s="15">
        <v>0</v>
      </c>
      <c r="K1183" s="15">
        <f t="shared" si="71"/>
        <v>224</v>
      </c>
      <c r="L1183" s="15">
        <f t="shared" si="72"/>
        <v>171</v>
      </c>
      <c r="M1183" s="15">
        <f t="shared" si="73"/>
        <v>395</v>
      </c>
      <c r="O1183" s="13"/>
      <c r="P1183" s="13"/>
    </row>
    <row r="1184" spans="1:16" ht="13.15" customHeight="1" x14ac:dyDescent="0.2">
      <c r="A1184" s="11" t="str">
        <f t="shared" si="70"/>
        <v>DOOMADGEE1991</v>
      </c>
      <c r="B1184" s="3" t="s">
        <v>154</v>
      </c>
      <c r="C1184" s="12">
        <v>1991</v>
      </c>
      <c r="D1184" s="12" t="s">
        <v>174</v>
      </c>
      <c r="E1184" s="13">
        <v>1566</v>
      </c>
      <c r="F1184" s="13">
        <v>1673</v>
      </c>
      <c r="G1184" s="13">
        <v>3239</v>
      </c>
      <c r="H1184" s="13">
        <v>0</v>
      </c>
      <c r="I1184" s="13">
        <v>0</v>
      </c>
      <c r="J1184" s="13">
        <v>0</v>
      </c>
      <c r="K1184" s="15">
        <f t="shared" si="71"/>
        <v>1566</v>
      </c>
      <c r="L1184" s="15">
        <f t="shared" si="72"/>
        <v>1673</v>
      </c>
      <c r="M1184" s="15">
        <f t="shared" si="73"/>
        <v>3239</v>
      </c>
      <c r="O1184" s="13"/>
      <c r="P1184" s="13"/>
    </row>
    <row r="1185" spans="1:16" ht="13.15" customHeight="1" x14ac:dyDescent="0.2">
      <c r="A1185" s="11" t="str">
        <f t="shared" si="70"/>
        <v>DOOMADGEE1992</v>
      </c>
      <c r="B1185" s="3" t="s">
        <v>154</v>
      </c>
      <c r="C1185" s="12">
        <v>1992</v>
      </c>
      <c r="D1185" s="12" t="s">
        <v>174</v>
      </c>
      <c r="E1185" s="13">
        <v>1673</v>
      </c>
      <c r="F1185" s="13">
        <v>1805</v>
      </c>
      <c r="G1185" s="13">
        <v>3478</v>
      </c>
      <c r="H1185" s="13">
        <v>0</v>
      </c>
      <c r="I1185" s="13">
        <v>0</v>
      </c>
      <c r="J1185" s="13">
        <v>0</v>
      </c>
      <c r="K1185" s="15">
        <f t="shared" si="71"/>
        <v>1673</v>
      </c>
      <c r="L1185" s="15">
        <f t="shared" si="72"/>
        <v>1805</v>
      </c>
      <c r="M1185" s="15">
        <f t="shared" si="73"/>
        <v>3478</v>
      </c>
      <c r="O1185" s="13"/>
      <c r="P1185" s="13"/>
    </row>
    <row r="1186" spans="1:16" ht="13.15" customHeight="1" x14ac:dyDescent="0.2">
      <c r="A1186" s="11" t="str">
        <f t="shared" si="70"/>
        <v>DOOMADGEE1993</v>
      </c>
      <c r="B1186" s="90" t="s">
        <v>154</v>
      </c>
      <c r="C1186" s="85">
        <v>1993</v>
      </c>
      <c r="D1186" s="86" t="s">
        <v>174</v>
      </c>
      <c r="E1186" s="15">
        <v>1392</v>
      </c>
      <c r="F1186" s="15">
        <v>1410</v>
      </c>
      <c r="G1186" s="15">
        <v>2802</v>
      </c>
      <c r="H1186" s="15">
        <v>0</v>
      </c>
      <c r="I1186" s="15">
        <v>0</v>
      </c>
      <c r="J1186" s="15">
        <v>0</v>
      </c>
      <c r="K1186" s="15">
        <f t="shared" si="71"/>
        <v>1392</v>
      </c>
      <c r="L1186" s="15">
        <f t="shared" si="72"/>
        <v>1410</v>
      </c>
      <c r="M1186" s="15">
        <f t="shared" si="73"/>
        <v>2802</v>
      </c>
      <c r="O1186" s="13"/>
      <c r="P1186" s="13"/>
    </row>
    <row r="1187" spans="1:16" ht="13.15" customHeight="1" x14ac:dyDescent="0.2">
      <c r="A1187" s="11" t="str">
        <f t="shared" si="70"/>
        <v>DOOMADGEE1994</v>
      </c>
      <c r="B1187" s="3" t="s">
        <v>154</v>
      </c>
      <c r="C1187" s="12">
        <v>1994</v>
      </c>
      <c r="D1187" s="12" t="s">
        <v>174</v>
      </c>
      <c r="E1187" s="13">
        <v>1409</v>
      </c>
      <c r="F1187" s="13">
        <v>1322</v>
      </c>
      <c r="G1187" s="13">
        <v>2731</v>
      </c>
      <c r="H1187" s="13">
        <v>0</v>
      </c>
      <c r="I1187" s="13">
        <v>0</v>
      </c>
      <c r="J1187" s="13">
        <v>0</v>
      </c>
      <c r="K1187" s="15">
        <f t="shared" si="71"/>
        <v>1409</v>
      </c>
      <c r="L1187" s="15">
        <f t="shared" si="72"/>
        <v>1322</v>
      </c>
      <c r="M1187" s="15">
        <f t="shared" si="73"/>
        <v>2731</v>
      </c>
      <c r="O1187" s="13"/>
      <c r="P1187" s="13"/>
    </row>
    <row r="1188" spans="1:16" ht="13.15" customHeight="1" x14ac:dyDescent="0.2">
      <c r="A1188" s="11" t="str">
        <f t="shared" si="70"/>
        <v>DOOMADGEE1995</v>
      </c>
      <c r="B1188" s="90" t="s">
        <v>154</v>
      </c>
      <c r="C1188" s="85">
        <v>1995</v>
      </c>
      <c r="D1188" s="86" t="s">
        <v>174</v>
      </c>
      <c r="E1188" s="15">
        <v>1286</v>
      </c>
      <c r="F1188" s="15">
        <v>1245</v>
      </c>
      <c r="G1188" s="15">
        <v>2531</v>
      </c>
      <c r="H1188" s="15">
        <v>0</v>
      </c>
      <c r="I1188" s="15">
        <v>0</v>
      </c>
      <c r="J1188" s="15">
        <v>0</v>
      </c>
      <c r="K1188" s="15">
        <f t="shared" si="71"/>
        <v>1286</v>
      </c>
      <c r="L1188" s="15">
        <f t="shared" si="72"/>
        <v>1245</v>
      </c>
      <c r="M1188" s="15">
        <f t="shared" si="73"/>
        <v>2531</v>
      </c>
      <c r="O1188" s="13"/>
      <c r="P1188" s="13"/>
    </row>
    <row r="1189" spans="1:16" ht="13.15" customHeight="1" x14ac:dyDescent="0.2">
      <c r="A1189" s="11" t="str">
        <f t="shared" si="70"/>
        <v>DOOMADGEE1996</v>
      </c>
      <c r="B1189" s="92" t="s">
        <v>154</v>
      </c>
      <c r="C1189" s="85">
        <v>1996</v>
      </c>
      <c r="D1189" s="86" t="s">
        <v>174</v>
      </c>
      <c r="E1189" s="15">
        <v>1319</v>
      </c>
      <c r="F1189" s="15">
        <v>1339</v>
      </c>
      <c r="G1189" s="15">
        <v>2658</v>
      </c>
      <c r="H1189" s="87">
        <v>0</v>
      </c>
      <c r="I1189" s="87">
        <v>0</v>
      </c>
      <c r="J1189" s="15">
        <v>0</v>
      </c>
      <c r="K1189" s="15">
        <f t="shared" si="71"/>
        <v>1319</v>
      </c>
      <c r="L1189" s="15">
        <f t="shared" si="72"/>
        <v>1339</v>
      </c>
      <c r="M1189" s="15">
        <f t="shared" si="73"/>
        <v>2658</v>
      </c>
      <c r="O1189" s="13"/>
      <c r="P1189" s="13"/>
    </row>
    <row r="1190" spans="1:16" ht="13.15" customHeight="1" x14ac:dyDescent="0.2">
      <c r="A1190" s="11" t="str">
        <f t="shared" si="70"/>
        <v>DOOMADGEE1997</v>
      </c>
      <c r="B1190" s="3" t="s">
        <v>154</v>
      </c>
      <c r="C1190" s="12">
        <v>1997</v>
      </c>
      <c r="D1190" s="12" t="s">
        <v>174</v>
      </c>
      <c r="E1190" s="13">
        <v>1369</v>
      </c>
      <c r="F1190" s="13">
        <v>1351</v>
      </c>
      <c r="G1190" s="13">
        <v>2720</v>
      </c>
      <c r="H1190" s="13">
        <v>0</v>
      </c>
      <c r="I1190" s="13">
        <v>0</v>
      </c>
      <c r="J1190" s="13">
        <v>0</v>
      </c>
      <c r="K1190" s="15">
        <f t="shared" si="71"/>
        <v>1369</v>
      </c>
      <c r="L1190" s="15">
        <f t="shared" si="72"/>
        <v>1351</v>
      </c>
      <c r="M1190" s="15">
        <f t="shared" si="73"/>
        <v>2720</v>
      </c>
      <c r="O1190" s="13"/>
      <c r="P1190" s="13"/>
    </row>
    <row r="1191" spans="1:16" ht="13.15" customHeight="1" x14ac:dyDescent="0.2">
      <c r="A1191" s="11" t="str">
        <f t="shared" si="70"/>
        <v>DOOMADGEE1998</v>
      </c>
      <c r="B1191" s="3" t="s">
        <v>154</v>
      </c>
      <c r="C1191" s="12">
        <v>1998</v>
      </c>
      <c r="D1191" s="12" t="s">
        <v>174</v>
      </c>
      <c r="E1191" s="13">
        <v>1385</v>
      </c>
      <c r="F1191" s="13">
        <v>1358</v>
      </c>
      <c r="G1191" s="13">
        <v>2743</v>
      </c>
      <c r="H1191" s="13">
        <v>0</v>
      </c>
      <c r="I1191" s="13">
        <v>0</v>
      </c>
      <c r="J1191" s="13">
        <v>0</v>
      </c>
      <c r="K1191" s="15">
        <f t="shared" si="71"/>
        <v>1385</v>
      </c>
      <c r="L1191" s="15">
        <f t="shared" si="72"/>
        <v>1358</v>
      </c>
      <c r="M1191" s="15">
        <f t="shared" si="73"/>
        <v>2743</v>
      </c>
      <c r="O1191" s="13"/>
      <c r="P1191" s="13"/>
    </row>
    <row r="1192" spans="1:16" ht="13.15" customHeight="1" x14ac:dyDescent="0.2">
      <c r="A1192" s="11" t="str">
        <f t="shared" si="70"/>
        <v>DOOMADGEE1999</v>
      </c>
      <c r="B1192" s="92" t="s">
        <v>154</v>
      </c>
      <c r="C1192" s="85">
        <v>1999</v>
      </c>
      <c r="D1192" s="86" t="s">
        <v>174</v>
      </c>
      <c r="E1192" s="15">
        <v>1415</v>
      </c>
      <c r="F1192" s="15">
        <v>1393</v>
      </c>
      <c r="G1192" s="15">
        <v>2808</v>
      </c>
      <c r="H1192" s="87">
        <v>0</v>
      </c>
      <c r="I1192" s="87">
        <v>0</v>
      </c>
      <c r="J1192" s="15">
        <v>0</v>
      </c>
      <c r="K1192" s="15">
        <f t="shared" si="71"/>
        <v>1415</v>
      </c>
      <c r="L1192" s="15">
        <f t="shared" si="72"/>
        <v>1393</v>
      </c>
      <c r="M1192" s="15">
        <f t="shared" si="73"/>
        <v>2808</v>
      </c>
      <c r="O1192" s="13"/>
      <c r="P1192" s="13"/>
    </row>
    <row r="1193" spans="1:16" ht="13.15" customHeight="1" x14ac:dyDescent="0.2">
      <c r="A1193" s="11" t="str">
        <f t="shared" ref="A1193:A1256" si="74">CONCATENATE(B1193,C1193)</f>
        <v>DOOMADGEE2000</v>
      </c>
      <c r="B1193" s="92" t="s">
        <v>154</v>
      </c>
      <c r="C1193" s="85">
        <v>2000</v>
      </c>
      <c r="D1193" s="86" t="s">
        <v>174</v>
      </c>
      <c r="E1193" s="15">
        <v>1426</v>
      </c>
      <c r="F1193" s="15">
        <v>1416</v>
      </c>
      <c r="G1193" s="15">
        <v>2842</v>
      </c>
      <c r="H1193" s="87">
        <v>0</v>
      </c>
      <c r="I1193" s="87">
        <v>0</v>
      </c>
      <c r="J1193" s="15">
        <v>0</v>
      </c>
      <c r="K1193" s="15">
        <f t="shared" si="71"/>
        <v>1426</v>
      </c>
      <c r="L1193" s="15">
        <f t="shared" si="72"/>
        <v>1416</v>
      </c>
      <c r="M1193" s="15">
        <f t="shared" si="73"/>
        <v>2842</v>
      </c>
      <c r="O1193" s="13"/>
      <c r="P1193" s="13"/>
    </row>
    <row r="1194" spans="1:16" ht="13.15" customHeight="1" x14ac:dyDescent="0.2">
      <c r="A1194" s="11" t="str">
        <f t="shared" si="74"/>
        <v>DOOMADGEE2001</v>
      </c>
      <c r="B1194" s="90" t="s">
        <v>154</v>
      </c>
      <c r="C1194" s="85">
        <v>2001</v>
      </c>
      <c r="D1194" s="86" t="s">
        <v>174</v>
      </c>
      <c r="E1194" s="15">
        <v>1397</v>
      </c>
      <c r="F1194" s="15">
        <v>1407</v>
      </c>
      <c r="G1194" s="15">
        <v>2804</v>
      </c>
      <c r="H1194" s="15">
        <v>0</v>
      </c>
      <c r="I1194" s="15">
        <v>0</v>
      </c>
      <c r="J1194" s="15">
        <v>0</v>
      </c>
      <c r="K1194" s="15">
        <f t="shared" si="71"/>
        <v>1397</v>
      </c>
      <c r="L1194" s="15">
        <f t="shared" si="72"/>
        <v>1407</v>
      </c>
      <c r="M1194" s="15">
        <f t="shared" si="73"/>
        <v>2804</v>
      </c>
      <c r="O1194" s="13"/>
      <c r="P1194" s="13"/>
    </row>
    <row r="1195" spans="1:16" ht="13.15" customHeight="1" x14ac:dyDescent="0.2">
      <c r="A1195" s="11" t="str">
        <f t="shared" si="74"/>
        <v>DOOMADGEE2002</v>
      </c>
      <c r="B1195" s="3" t="s">
        <v>154</v>
      </c>
      <c r="C1195" s="12">
        <v>2002</v>
      </c>
      <c r="D1195" s="12" t="s">
        <v>174</v>
      </c>
      <c r="E1195" s="13">
        <v>1443</v>
      </c>
      <c r="F1195" s="13">
        <v>1381</v>
      </c>
      <c r="G1195" s="13">
        <v>2824</v>
      </c>
      <c r="H1195" s="13">
        <v>0</v>
      </c>
      <c r="I1195" s="13">
        <v>0</v>
      </c>
      <c r="J1195" s="13">
        <v>0</v>
      </c>
      <c r="K1195" s="15">
        <f t="shared" si="71"/>
        <v>1443</v>
      </c>
      <c r="L1195" s="15">
        <f t="shared" si="72"/>
        <v>1381</v>
      </c>
      <c r="M1195" s="15">
        <f t="shared" si="73"/>
        <v>2824</v>
      </c>
      <c r="O1195" s="13"/>
      <c r="P1195" s="13"/>
    </row>
    <row r="1196" spans="1:16" ht="13.15" customHeight="1" x14ac:dyDescent="0.2">
      <c r="A1196" s="11" t="str">
        <f t="shared" si="74"/>
        <v>DOOMADGEE2003</v>
      </c>
      <c r="B1196" s="3" t="s">
        <v>154</v>
      </c>
      <c r="C1196" s="12">
        <v>2003</v>
      </c>
      <c r="D1196" s="12" t="s">
        <v>174</v>
      </c>
      <c r="E1196" s="13">
        <v>1500</v>
      </c>
      <c r="F1196" s="13">
        <v>1548</v>
      </c>
      <c r="G1196" s="13">
        <v>3048</v>
      </c>
      <c r="H1196" s="13">
        <v>0</v>
      </c>
      <c r="I1196" s="13">
        <v>0</v>
      </c>
      <c r="J1196" s="13">
        <v>0</v>
      </c>
      <c r="K1196" s="15">
        <f t="shared" si="71"/>
        <v>1500</v>
      </c>
      <c r="L1196" s="15">
        <f t="shared" si="72"/>
        <v>1548</v>
      </c>
      <c r="M1196" s="15">
        <f t="shared" si="73"/>
        <v>3048</v>
      </c>
      <c r="O1196" s="13"/>
      <c r="P1196" s="13"/>
    </row>
    <row r="1197" spans="1:16" ht="13.15" customHeight="1" x14ac:dyDescent="0.2">
      <c r="A1197" s="11" t="str">
        <f t="shared" si="74"/>
        <v>DOOMADGEE2004</v>
      </c>
      <c r="B1197" s="3" t="s">
        <v>154</v>
      </c>
      <c r="C1197" s="12">
        <v>2004</v>
      </c>
      <c r="D1197" s="12" t="s">
        <v>174</v>
      </c>
      <c r="E1197" s="13">
        <v>1585</v>
      </c>
      <c r="F1197" s="13">
        <v>1528</v>
      </c>
      <c r="G1197" s="13">
        <v>3113</v>
      </c>
      <c r="H1197" s="13">
        <v>0</v>
      </c>
      <c r="I1197" s="13">
        <v>0</v>
      </c>
      <c r="J1197" s="13">
        <v>0</v>
      </c>
      <c r="K1197" s="15">
        <f t="shared" si="71"/>
        <v>1585</v>
      </c>
      <c r="L1197" s="15">
        <f t="shared" si="72"/>
        <v>1528</v>
      </c>
      <c r="M1197" s="15">
        <f t="shared" si="73"/>
        <v>3113</v>
      </c>
      <c r="O1197" s="13"/>
      <c r="P1197" s="13"/>
    </row>
    <row r="1198" spans="1:16" ht="13.15" customHeight="1" x14ac:dyDescent="0.2">
      <c r="A1198" s="11" t="str">
        <f t="shared" si="74"/>
        <v>DOOMADGEE2005</v>
      </c>
      <c r="B1198" s="90" t="s">
        <v>154</v>
      </c>
      <c r="C1198" s="85">
        <v>2005</v>
      </c>
      <c r="D1198" s="86" t="s">
        <v>174</v>
      </c>
      <c r="E1198" s="15">
        <v>1460</v>
      </c>
      <c r="F1198" s="15">
        <v>1303</v>
      </c>
      <c r="G1198" s="15">
        <v>2763</v>
      </c>
      <c r="H1198" s="15">
        <v>0</v>
      </c>
      <c r="I1198" s="15">
        <v>0</v>
      </c>
      <c r="J1198" s="15">
        <v>0</v>
      </c>
      <c r="K1198" s="15">
        <f t="shared" si="71"/>
        <v>1460</v>
      </c>
      <c r="L1198" s="15">
        <f t="shared" si="72"/>
        <v>1303</v>
      </c>
      <c r="M1198" s="15">
        <f t="shared" si="73"/>
        <v>2763</v>
      </c>
      <c r="O1198" s="13"/>
      <c r="P1198" s="13"/>
    </row>
    <row r="1199" spans="1:16" ht="13.15" customHeight="1" x14ac:dyDescent="0.2">
      <c r="A1199" s="11" t="str">
        <f t="shared" si="74"/>
        <v>DOOMADGEE2006</v>
      </c>
      <c r="B1199" s="3" t="s">
        <v>154</v>
      </c>
      <c r="C1199" s="12">
        <v>2006</v>
      </c>
      <c r="D1199" s="12" t="s">
        <v>174</v>
      </c>
      <c r="E1199" s="13">
        <v>1792</v>
      </c>
      <c r="F1199" s="13">
        <v>1689</v>
      </c>
      <c r="G1199" s="13">
        <v>3481</v>
      </c>
      <c r="H1199" s="13">
        <v>0</v>
      </c>
      <c r="I1199" s="13">
        <v>0</v>
      </c>
      <c r="J1199" s="13">
        <v>0</v>
      </c>
      <c r="K1199" s="15">
        <f t="shared" si="71"/>
        <v>1792</v>
      </c>
      <c r="L1199" s="15">
        <f t="shared" si="72"/>
        <v>1689</v>
      </c>
      <c r="M1199" s="15">
        <f t="shared" si="73"/>
        <v>3481</v>
      </c>
      <c r="O1199" s="13"/>
      <c r="P1199" s="13"/>
    </row>
    <row r="1200" spans="1:16" ht="13.15" customHeight="1" x14ac:dyDescent="0.2">
      <c r="A1200" s="11" t="str">
        <f t="shared" si="74"/>
        <v>DOOMADGEE2007</v>
      </c>
      <c r="B1200" s="3" t="s">
        <v>154</v>
      </c>
      <c r="C1200" s="12">
        <v>2007</v>
      </c>
      <c r="D1200" s="12" t="s">
        <v>174</v>
      </c>
      <c r="E1200" s="13">
        <v>1934</v>
      </c>
      <c r="F1200" s="13">
        <v>1864</v>
      </c>
      <c r="G1200" s="13">
        <v>3798</v>
      </c>
      <c r="H1200" s="13">
        <v>0</v>
      </c>
      <c r="I1200" s="13">
        <v>0</v>
      </c>
      <c r="J1200" s="13">
        <v>0</v>
      </c>
      <c r="K1200" s="15">
        <f t="shared" si="71"/>
        <v>1934</v>
      </c>
      <c r="L1200" s="15">
        <f t="shared" si="72"/>
        <v>1864</v>
      </c>
      <c r="M1200" s="15">
        <f t="shared" si="73"/>
        <v>3798</v>
      </c>
      <c r="O1200" s="13"/>
      <c r="P1200" s="13"/>
    </row>
    <row r="1201" spans="1:16" ht="13.15" customHeight="1" x14ac:dyDescent="0.2">
      <c r="A1201" s="11" t="str">
        <f t="shared" si="74"/>
        <v>DOOMADGEE2008</v>
      </c>
      <c r="B1201" s="3" t="s">
        <v>154</v>
      </c>
      <c r="C1201" s="12">
        <v>2008</v>
      </c>
      <c r="D1201" s="12" t="s">
        <v>174</v>
      </c>
      <c r="E1201" s="13">
        <v>2304</v>
      </c>
      <c r="F1201" s="13">
        <v>2339</v>
      </c>
      <c r="G1201" s="13">
        <v>4643</v>
      </c>
      <c r="H1201" s="13">
        <v>0</v>
      </c>
      <c r="I1201" s="13">
        <v>0</v>
      </c>
      <c r="J1201" s="13">
        <v>0</v>
      </c>
      <c r="K1201" s="15">
        <f t="shared" ref="K1201:K1264" si="75">E1201+H1201</f>
        <v>2304</v>
      </c>
      <c r="L1201" s="15">
        <f t="shared" ref="L1201:L1264" si="76">F1201+I1201</f>
        <v>2339</v>
      </c>
      <c r="M1201" s="15">
        <f t="shared" ref="M1201:M1264" si="77">G1201+J1201</f>
        <v>4643</v>
      </c>
      <c r="O1201" s="13"/>
      <c r="P1201" s="13"/>
    </row>
    <row r="1202" spans="1:16" ht="13.15" customHeight="1" x14ac:dyDescent="0.2">
      <c r="A1202" s="11" t="str">
        <f t="shared" si="74"/>
        <v>DOOMADGEE2009</v>
      </c>
      <c r="B1202" s="92" t="s">
        <v>154</v>
      </c>
      <c r="C1202" s="85">
        <v>2009</v>
      </c>
      <c r="D1202" s="86" t="s">
        <v>174</v>
      </c>
      <c r="E1202" s="15">
        <v>505</v>
      </c>
      <c r="F1202" s="15">
        <v>505</v>
      </c>
      <c r="G1202" s="15">
        <v>1010</v>
      </c>
      <c r="H1202" s="87">
        <v>0</v>
      </c>
      <c r="I1202" s="87">
        <v>0</v>
      </c>
      <c r="J1202" s="15">
        <v>0</v>
      </c>
      <c r="K1202" s="15">
        <f t="shared" si="75"/>
        <v>505</v>
      </c>
      <c r="L1202" s="15">
        <f t="shared" si="76"/>
        <v>505</v>
      </c>
      <c r="M1202" s="15">
        <f t="shared" si="77"/>
        <v>1010</v>
      </c>
      <c r="O1202" s="13"/>
      <c r="P1202" s="13"/>
    </row>
    <row r="1203" spans="1:16" ht="13.15" customHeight="1" x14ac:dyDescent="0.2">
      <c r="A1203" s="11" t="str">
        <f t="shared" si="74"/>
        <v>DOOMADGEE2010</v>
      </c>
      <c r="B1203" s="3" t="s">
        <v>154</v>
      </c>
      <c r="C1203" s="12">
        <v>2010</v>
      </c>
      <c r="D1203" s="12" t="s">
        <v>174</v>
      </c>
      <c r="E1203" s="13">
        <v>1706</v>
      </c>
      <c r="F1203" s="13">
        <v>1763</v>
      </c>
      <c r="G1203" s="13">
        <v>3469</v>
      </c>
      <c r="H1203" s="13">
        <v>0</v>
      </c>
      <c r="I1203" s="13">
        <v>0</v>
      </c>
      <c r="J1203" s="13">
        <v>0</v>
      </c>
      <c r="K1203" s="15">
        <f t="shared" si="75"/>
        <v>1706</v>
      </c>
      <c r="L1203" s="15">
        <f t="shared" si="76"/>
        <v>1763</v>
      </c>
      <c r="M1203" s="15">
        <f t="shared" si="77"/>
        <v>3469</v>
      </c>
      <c r="O1203" s="13"/>
      <c r="P1203" s="13"/>
    </row>
    <row r="1204" spans="1:16" ht="13.15" customHeight="1" x14ac:dyDescent="0.2">
      <c r="A1204" s="11" t="str">
        <f t="shared" si="74"/>
        <v>DOOMADGEE2011</v>
      </c>
      <c r="B1204" s="92" t="s">
        <v>154</v>
      </c>
      <c r="C1204" s="85">
        <v>2011</v>
      </c>
      <c r="D1204" s="86" t="s">
        <v>174</v>
      </c>
      <c r="E1204" s="15">
        <v>3574</v>
      </c>
      <c r="F1204" s="15">
        <v>3777</v>
      </c>
      <c r="G1204" s="15">
        <v>7351</v>
      </c>
      <c r="H1204" s="87">
        <v>0</v>
      </c>
      <c r="I1204" s="87">
        <v>0</v>
      </c>
      <c r="J1204" s="15">
        <v>0</v>
      </c>
      <c r="K1204" s="15">
        <f t="shared" si="75"/>
        <v>3574</v>
      </c>
      <c r="L1204" s="15">
        <f t="shared" si="76"/>
        <v>3777</v>
      </c>
      <c r="M1204" s="15">
        <f t="shared" si="77"/>
        <v>7351</v>
      </c>
      <c r="O1204" s="13"/>
      <c r="P1204" s="13"/>
    </row>
    <row r="1205" spans="1:16" ht="13.15" customHeight="1" x14ac:dyDescent="0.2">
      <c r="A1205" s="11" t="str">
        <f t="shared" si="74"/>
        <v>DOOMADGEE2012</v>
      </c>
      <c r="B1205" s="3" t="s">
        <v>154</v>
      </c>
      <c r="C1205" s="12">
        <v>2012</v>
      </c>
      <c r="D1205" s="12" t="s">
        <v>174</v>
      </c>
      <c r="E1205" s="13">
        <v>3464</v>
      </c>
      <c r="F1205" s="13">
        <v>3549</v>
      </c>
      <c r="G1205" s="13">
        <v>7013</v>
      </c>
      <c r="H1205" s="13">
        <v>0</v>
      </c>
      <c r="I1205" s="13">
        <v>0</v>
      </c>
      <c r="J1205" s="13">
        <v>0</v>
      </c>
      <c r="K1205" s="15">
        <f t="shared" si="75"/>
        <v>3464</v>
      </c>
      <c r="L1205" s="15">
        <f t="shared" si="76"/>
        <v>3549</v>
      </c>
      <c r="M1205" s="15">
        <f t="shared" si="77"/>
        <v>7013</v>
      </c>
      <c r="O1205" s="13"/>
      <c r="P1205" s="13"/>
    </row>
    <row r="1206" spans="1:16" ht="13.15" customHeight="1" x14ac:dyDescent="0.2">
      <c r="A1206" s="11" t="str">
        <f t="shared" si="74"/>
        <v>DOOMADGEE2013</v>
      </c>
      <c r="B1206" s="3" t="s">
        <v>154</v>
      </c>
      <c r="C1206" s="12">
        <v>2013</v>
      </c>
      <c r="D1206" s="12" t="s">
        <v>174</v>
      </c>
      <c r="E1206" s="13">
        <v>3209</v>
      </c>
      <c r="F1206" s="13">
        <v>3309</v>
      </c>
      <c r="G1206" s="13">
        <v>6518</v>
      </c>
      <c r="H1206" s="13">
        <v>0</v>
      </c>
      <c r="I1206" s="13">
        <v>0</v>
      </c>
      <c r="J1206" s="13">
        <v>0</v>
      </c>
      <c r="K1206" s="15">
        <f t="shared" si="75"/>
        <v>3209</v>
      </c>
      <c r="L1206" s="15">
        <f t="shared" si="76"/>
        <v>3309</v>
      </c>
      <c r="M1206" s="15">
        <f t="shared" si="77"/>
        <v>6518</v>
      </c>
      <c r="O1206" s="13"/>
      <c r="P1206" s="13"/>
    </row>
    <row r="1207" spans="1:16" ht="13.15" customHeight="1" x14ac:dyDescent="0.2">
      <c r="A1207" s="11" t="str">
        <f t="shared" si="74"/>
        <v>DOOMADGEE2014</v>
      </c>
      <c r="B1207" s="90" t="s">
        <v>154</v>
      </c>
      <c r="C1207" s="85">
        <v>2014</v>
      </c>
      <c r="D1207" s="86" t="s">
        <v>174</v>
      </c>
      <c r="E1207" s="15">
        <v>3398</v>
      </c>
      <c r="F1207" s="15">
        <v>3431</v>
      </c>
      <c r="G1207" s="15">
        <v>6829</v>
      </c>
      <c r="H1207" s="15">
        <v>0</v>
      </c>
      <c r="I1207" s="15">
        <v>0</v>
      </c>
      <c r="J1207" s="15">
        <v>0</v>
      </c>
      <c r="K1207" s="15">
        <f t="shared" si="75"/>
        <v>3398</v>
      </c>
      <c r="L1207" s="15">
        <f t="shared" si="76"/>
        <v>3431</v>
      </c>
      <c r="M1207" s="15">
        <f t="shared" si="77"/>
        <v>6829</v>
      </c>
      <c r="O1207" s="13"/>
      <c r="P1207" s="13"/>
    </row>
    <row r="1208" spans="1:16" ht="13.15" customHeight="1" x14ac:dyDescent="0.2">
      <c r="A1208" s="11" t="str">
        <f t="shared" si="74"/>
        <v>DOOMADGEE2015</v>
      </c>
      <c r="B1208" s="3" t="s">
        <v>154</v>
      </c>
      <c r="C1208" s="12">
        <v>2015</v>
      </c>
      <c r="D1208" s="12" t="s">
        <v>174</v>
      </c>
      <c r="E1208" s="13">
        <v>2812</v>
      </c>
      <c r="F1208" s="13">
        <v>3091</v>
      </c>
      <c r="G1208" s="13">
        <v>5903</v>
      </c>
      <c r="H1208" s="13">
        <v>0</v>
      </c>
      <c r="I1208" s="13">
        <v>0</v>
      </c>
      <c r="J1208" s="13">
        <v>0</v>
      </c>
      <c r="K1208" s="15">
        <f t="shared" si="75"/>
        <v>2812</v>
      </c>
      <c r="L1208" s="15">
        <f t="shared" si="76"/>
        <v>3091</v>
      </c>
      <c r="M1208" s="15">
        <f t="shared" si="77"/>
        <v>5903</v>
      </c>
      <c r="O1208" s="13"/>
      <c r="P1208" s="13"/>
    </row>
    <row r="1209" spans="1:16" ht="13.15" customHeight="1" x14ac:dyDescent="0.2">
      <c r="A1209" s="11" t="str">
        <f t="shared" si="74"/>
        <v>DOOMADGEE2016</v>
      </c>
      <c r="B1209" s="92" t="s">
        <v>154</v>
      </c>
      <c r="C1209" s="85">
        <v>2016</v>
      </c>
      <c r="D1209" s="86" t="s">
        <v>174</v>
      </c>
      <c r="E1209" s="15">
        <v>2962</v>
      </c>
      <c r="F1209" s="15">
        <v>3168</v>
      </c>
      <c r="G1209" s="15">
        <v>6130</v>
      </c>
      <c r="H1209" s="87">
        <v>0</v>
      </c>
      <c r="I1209" s="87">
        <v>0</v>
      </c>
      <c r="J1209" s="15">
        <v>0</v>
      </c>
      <c r="K1209" s="15">
        <f t="shared" si="75"/>
        <v>2962</v>
      </c>
      <c r="L1209" s="15">
        <f t="shared" si="76"/>
        <v>3168</v>
      </c>
      <c r="M1209" s="15">
        <f t="shared" si="77"/>
        <v>6130</v>
      </c>
      <c r="O1209" s="13"/>
      <c r="P1209" s="13"/>
    </row>
    <row r="1210" spans="1:16" ht="13.15" customHeight="1" x14ac:dyDescent="0.2">
      <c r="A1210" s="11" t="str">
        <f t="shared" si="74"/>
        <v>DOOMADGEE2017</v>
      </c>
      <c r="B1210" s="90" t="s">
        <v>154</v>
      </c>
      <c r="C1210" s="85">
        <v>2017</v>
      </c>
      <c r="D1210" s="86" t="s">
        <v>174</v>
      </c>
      <c r="E1210" s="15">
        <v>3104</v>
      </c>
      <c r="F1210" s="15">
        <v>3303</v>
      </c>
      <c r="G1210" s="15">
        <v>6407</v>
      </c>
      <c r="H1210" s="15">
        <v>0</v>
      </c>
      <c r="I1210" s="15">
        <v>0</v>
      </c>
      <c r="J1210" s="15">
        <v>0</v>
      </c>
      <c r="K1210" s="15">
        <f t="shared" si="75"/>
        <v>3104</v>
      </c>
      <c r="L1210" s="15">
        <f t="shared" si="76"/>
        <v>3303</v>
      </c>
      <c r="M1210" s="15">
        <f t="shared" si="77"/>
        <v>6407</v>
      </c>
      <c r="O1210" s="13"/>
      <c r="P1210" s="13"/>
    </row>
    <row r="1211" spans="1:16" ht="13.15" customHeight="1" x14ac:dyDescent="0.2">
      <c r="A1211" s="11" t="str">
        <f t="shared" si="74"/>
        <v>DOOMADGEE2018</v>
      </c>
      <c r="B1211" s="3" t="s">
        <v>154</v>
      </c>
      <c r="C1211" s="12">
        <v>2018</v>
      </c>
      <c r="D1211" s="12" t="s">
        <v>174</v>
      </c>
      <c r="E1211" s="13">
        <v>3011</v>
      </c>
      <c r="F1211" s="13">
        <v>3098</v>
      </c>
      <c r="G1211" s="13">
        <v>6109</v>
      </c>
      <c r="H1211" s="13">
        <v>0</v>
      </c>
      <c r="I1211" s="13">
        <v>0</v>
      </c>
      <c r="J1211" s="13">
        <v>0</v>
      </c>
      <c r="K1211" s="15">
        <f t="shared" si="75"/>
        <v>3011</v>
      </c>
      <c r="L1211" s="15">
        <f t="shared" si="76"/>
        <v>3098</v>
      </c>
      <c r="M1211" s="15">
        <f t="shared" si="77"/>
        <v>6109</v>
      </c>
      <c r="O1211" s="13"/>
      <c r="P1211" s="13"/>
    </row>
    <row r="1212" spans="1:16" ht="13.15" customHeight="1" x14ac:dyDescent="0.2">
      <c r="A1212" s="11" t="str">
        <f t="shared" si="74"/>
        <v>DOOMADGEE2019</v>
      </c>
      <c r="B1212" s="92" t="s">
        <v>154</v>
      </c>
      <c r="C1212" s="85">
        <v>2019</v>
      </c>
      <c r="D1212" s="12" t="s">
        <v>174</v>
      </c>
      <c r="E1212" s="15">
        <v>3310</v>
      </c>
      <c r="F1212" s="15">
        <v>3625</v>
      </c>
      <c r="G1212" s="15">
        <v>6935</v>
      </c>
      <c r="H1212" s="87">
        <v>0</v>
      </c>
      <c r="I1212" s="87">
        <v>0</v>
      </c>
      <c r="J1212" s="15">
        <v>0</v>
      </c>
      <c r="K1212" s="15">
        <f t="shared" si="75"/>
        <v>3310</v>
      </c>
      <c r="L1212" s="15">
        <f t="shared" si="76"/>
        <v>3625</v>
      </c>
      <c r="M1212" s="15">
        <f t="shared" si="77"/>
        <v>6935</v>
      </c>
      <c r="O1212" s="13"/>
      <c r="P1212" s="13"/>
    </row>
    <row r="1213" spans="1:16" ht="13.15" customHeight="1" x14ac:dyDescent="0.2">
      <c r="A1213" s="11" t="str">
        <f t="shared" si="74"/>
        <v>DOOMADGEE2020</v>
      </c>
      <c r="B1213" s="90" t="s">
        <v>154</v>
      </c>
      <c r="C1213" s="85">
        <v>2020</v>
      </c>
      <c r="D1213" s="86" t="s">
        <v>174</v>
      </c>
      <c r="E1213" s="15">
        <v>2680</v>
      </c>
      <c r="F1213" s="15">
        <v>3088</v>
      </c>
      <c r="G1213" s="15">
        <v>5768</v>
      </c>
      <c r="H1213" s="15">
        <v>0</v>
      </c>
      <c r="I1213" s="15">
        <v>0</v>
      </c>
      <c r="J1213" s="15">
        <v>0</v>
      </c>
      <c r="K1213" s="15">
        <f t="shared" si="75"/>
        <v>2680</v>
      </c>
      <c r="L1213" s="15">
        <f t="shared" si="76"/>
        <v>3088</v>
      </c>
      <c r="M1213" s="15">
        <f t="shared" si="77"/>
        <v>5768</v>
      </c>
      <c r="O1213" s="13"/>
      <c r="P1213" s="13"/>
    </row>
    <row r="1214" spans="1:16" ht="13.15" customHeight="1" x14ac:dyDescent="0.2">
      <c r="A1214" s="11" t="str">
        <f t="shared" si="74"/>
        <v>DOOMADGEE2021</v>
      </c>
      <c r="B1214" s="3" t="s">
        <v>154</v>
      </c>
      <c r="C1214" s="12">
        <v>2021</v>
      </c>
      <c r="D1214" s="12" t="s">
        <v>174</v>
      </c>
      <c r="E1214" s="13">
        <v>3609</v>
      </c>
      <c r="F1214" s="13">
        <v>3938</v>
      </c>
      <c r="G1214" s="13">
        <v>7547</v>
      </c>
      <c r="H1214" s="13">
        <v>0</v>
      </c>
      <c r="I1214" s="13">
        <v>0</v>
      </c>
      <c r="J1214" s="13">
        <v>0</v>
      </c>
      <c r="K1214" s="15">
        <f t="shared" si="75"/>
        <v>3609</v>
      </c>
      <c r="L1214" s="15">
        <f t="shared" si="76"/>
        <v>3938</v>
      </c>
      <c r="M1214" s="15">
        <f t="shared" si="77"/>
        <v>7547</v>
      </c>
      <c r="O1214" s="13"/>
      <c r="P1214" s="13"/>
    </row>
    <row r="1215" spans="1:16" ht="13.15" customHeight="1" x14ac:dyDescent="0.2">
      <c r="A1215" s="11" t="str">
        <f t="shared" si="74"/>
        <v>DOOMADGEE2022</v>
      </c>
      <c r="B1215" s="90" t="s">
        <v>154</v>
      </c>
      <c r="C1215" s="85">
        <v>2022</v>
      </c>
      <c r="D1215" s="86" t="s">
        <v>174</v>
      </c>
      <c r="E1215" s="15">
        <v>3626</v>
      </c>
      <c r="F1215" s="15">
        <v>3965</v>
      </c>
      <c r="G1215" s="15">
        <v>7591</v>
      </c>
      <c r="H1215" s="15">
        <v>0</v>
      </c>
      <c r="I1215" s="15">
        <v>0</v>
      </c>
      <c r="J1215" s="15">
        <v>0</v>
      </c>
      <c r="K1215" s="15">
        <f t="shared" si="75"/>
        <v>3626</v>
      </c>
      <c r="L1215" s="15">
        <f t="shared" si="76"/>
        <v>3965</v>
      </c>
      <c r="M1215" s="15">
        <f t="shared" si="77"/>
        <v>7591</v>
      </c>
      <c r="O1215" s="13"/>
      <c r="P1215" s="13"/>
    </row>
    <row r="1216" spans="1:16" ht="13.15" customHeight="1" x14ac:dyDescent="0.2">
      <c r="A1216" s="11" t="str">
        <f t="shared" si="74"/>
        <v>DOOMADGEE2023</v>
      </c>
      <c r="B1216" s="3" t="s">
        <v>154</v>
      </c>
      <c r="C1216" s="12">
        <v>2023</v>
      </c>
      <c r="D1216" s="12" t="s">
        <v>174</v>
      </c>
      <c r="E1216" s="13">
        <v>3856</v>
      </c>
      <c r="F1216" s="13">
        <v>4192</v>
      </c>
      <c r="G1216" s="13">
        <v>8048</v>
      </c>
      <c r="H1216" s="13">
        <v>0</v>
      </c>
      <c r="I1216" s="13">
        <v>0</v>
      </c>
      <c r="J1216" s="13">
        <v>0</v>
      </c>
      <c r="K1216" s="15">
        <f t="shared" si="75"/>
        <v>3856</v>
      </c>
      <c r="L1216" s="15">
        <f t="shared" si="76"/>
        <v>4192</v>
      </c>
      <c r="M1216" s="15">
        <f t="shared" si="77"/>
        <v>8048</v>
      </c>
      <c r="O1216" s="13"/>
      <c r="P1216" s="13"/>
    </row>
    <row r="1217" spans="1:16" ht="13.15" customHeight="1" x14ac:dyDescent="0.2">
      <c r="A1217" s="11" t="str">
        <f t="shared" si="74"/>
        <v>DOOMADGEE2024</v>
      </c>
      <c r="B1217" s="3" t="s">
        <v>154</v>
      </c>
      <c r="C1217" s="12">
        <v>2024</v>
      </c>
      <c r="D1217" s="12" t="s">
        <v>174</v>
      </c>
      <c r="E1217" s="13">
        <v>4169</v>
      </c>
      <c r="F1217" s="13">
        <v>4452</v>
      </c>
      <c r="G1217" s="13">
        <v>8621</v>
      </c>
      <c r="H1217" s="13">
        <v>0</v>
      </c>
      <c r="I1217" s="13">
        <v>0</v>
      </c>
      <c r="J1217" s="13">
        <v>0</v>
      </c>
      <c r="K1217" s="15">
        <f t="shared" si="75"/>
        <v>4169</v>
      </c>
      <c r="L1217" s="15">
        <f t="shared" si="76"/>
        <v>4452</v>
      </c>
      <c r="M1217" s="15">
        <f t="shared" si="77"/>
        <v>8621</v>
      </c>
      <c r="O1217" s="13"/>
      <c r="P1217" s="13"/>
    </row>
    <row r="1218" spans="1:16" ht="13.15" customHeight="1" x14ac:dyDescent="0.2">
      <c r="A1218" s="11" t="str">
        <f t="shared" si="74"/>
        <v>DOOMADGEE2025</v>
      </c>
      <c r="B1218" s="3" t="s">
        <v>154</v>
      </c>
      <c r="C1218" s="12">
        <v>2025</v>
      </c>
      <c r="D1218" s="12" t="s">
        <v>174</v>
      </c>
      <c r="E1218" s="13">
        <v>4079</v>
      </c>
      <c r="F1218" s="13">
        <v>4265</v>
      </c>
      <c r="G1218" s="13">
        <v>8344</v>
      </c>
      <c r="H1218" s="13">
        <v>0</v>
      </c>
      <c r="I1218" s="13">
        <v>0</v>
      </c>
      <c r="J1218" s="13">
        <v>0</v>
      </c>
      <c r="K1218" s="15">
        <f t="shared" si="75"/>
        <v>4079</v>
      </c>
      <c r="L1218" s="15">
        <f t="shared" si="76"/>
        <v>4265</v>
      </c>
      <c r="M1218" s="15">
        <f t="shared" si="77"/>
        <v>8344</v>
      </c>
      <c r="O1218" s="13"/>
      <c r="P1218" s="13"/>
    </row>
    <row r="1219" spans="1:16" ht="13.15" customHeight="1" x14ac:dyDescent="0.2">
      <c r="A1219" s="11" t="str">
        <f t="shared" si="74"/>
        <v>DUBBO1985</v>
      </c>
      <c r="B1219" s="3" t="s">
        <v>6</v>
      </c>
      <c r="C1219" s="12">
        <v>1985</v>
      </c>
      <c r="D1219" s="12">
        <v>31</v>
      </c>
      <c r="E1219" s="13">
        <v>40168</v>
      </c>
      <c r="F1219" s="13">
        <v>40461</v>
      </c>
      <c r="G1219" s="13">
        <v>80629</v>
      </c>
      <c r="H1219" s="13">
        <v>0</v>
      </c>
      <c r="I1219" s="13">
        <v>0</v>
      </c>
      <c r="J1219" s="13">
        <v>0</v>
      </c>
      <c r="K1219" s="15">
        <f t="shared" si="75"/>
        <v>40168</v>
      </c>
      <c r="L1219" s="15">
        <f t="shared" si="76"/>
        <v>40461</v>
      </c>
      <c r="M1219" s="15">
        <f t="shared" si="77"/>
        <v>80629</v>
      </c>
      <c r="O1219" s="13"/>
      <c r="P1219" s="13"/>
    </row>
    <row r="1220" spans="1:16" ht="13.15" customHeight="1" x14ac:dyDescent="0.2">
      <c r="A1220" s="11" t="str">
        <f t="shared" si="74"/>
        <v>DUBBO1986</v>
      </c>
      <c r="B1220" s="90" t="s">
        <v>6</v>
      </c>
      <c r="C1220" s="85">
        <v>1986</v>
      </c>
      <c r="D1220" s="86">
        <v>35</v>
      </c>
      <c r="E1220" s="15">
        <v>39005</v>
      </c>
      <c r="F1220" s="15">
        <v>38901</v>
      </c>
      <c r="G1220" s="15">
        <v>77906</v>
      </c>
      <c r="H1220" s="15">
        <v>0</v>
      </c>
      <c r="I1220" s="15">
        <v>0</v>
      </c>
      <c r="J1220" s="15">
        <v>0</v>
      </c>
      <c r="K1220" s="15">
        <f t="shared" si="75"/>
        <v>39005</v>
      </c>
      <c r="L1220" s="15">
        <f t="shared" si="76"/>
        <v>38901</v>
      </c>
      <c r="M1220" s="15">
        <f t="shared" si="77"/>
        <v>77906</v>
      </c>
      <c r="O1220" s="13"/>
      <c r="P1220" s="13"/>
    </row>
    <row r="1221" spans="1:16" ht="13.15" customHeight="1" x14ac:dyDescent="0.2">
      <c r="A1221" s="11" t="str">
        <f t="shared" si="74"/>
        <v>DUBBO1987</v>
      </c>
      <c r="B1221" s="90" t="s">
        <v>6</v>
      </c>
      <c r="C1221" s="12">
        <v>1987</v>
      </c>
      <c r="D1221" s="86">
        <v>33</v>
      </c>
      <c r="E1221" s="91">
        <v>35592</v>
      </c>
      <c r="F1221" s="91">
        <v>35468</v>
      </c>
      <c r="G1221" s="91">
        <v>71060</v>
      </c>
      <c r="H1221" s="91">
        <v>0</v>
      </c>
      <c r="I1221" s="91">
        <v>0</v>
      </c>
      <c r="J1221" s="91">
        <v>0</v>
      </c>
      <c r="K1221" s="15">
        <f t="shared" si="75"/>
        <v>35592</v>
      </c>
      <c r="L1221" s="15">
        <f t="shared" si="76"/>
        <v>35468</v>
      </c>
      <c r="M1221" s="15">
        <f t="shared" si="77"/>
        <v>71060</v>
      </c>
      <c r="O1221" s="13"/>
      <c r="P1221" s="13"/>
    </row>
    <row r="1222" spans="1:16" ht="13.15" customHeight="1" x14ac:dyDescent="0.2">
      <c r="A1222" s="11" t="str">
        <f t="shared" si="74"/>
        <v>DUBBO1988</v>
      </c>
      <c r="B1222" s="3" t="s">
        <v>6</v>
      </c>
      <c r="C1222" s="12">
        <v>1988</v>
      </c>
      <c r="D1222" s="12">
        <v>34</v>
      </c>
      <c r="E1222" s="13">
        <v>37135</v>
      </c>
      <c r="F1222" s="13">
        <v>36657</v>
      </c>
      <c r="G1222" s="13">
        <v>73792</v>
      </c>
      <c r="H1222" s="13">
        <v>0</v>
      </c>
      <c r="I1222" s="13">
        <v>0</v>
      </c>
      <c r="J1222" s="13">
        <v>0</v>
      </c>
      <c r="K1222" s="15">
        <f t="shared" si="75"/>
        <v>37135</v>
      </c>
      <c r="L1222" s="15">
        <f t="shared" si="76"/>
        <v>36657</v>
      </c>
      <c r="M1222" s="15">
        <f t="shared" si="77"/>
        <v>73792</v>
      </c>
      <c r="O1222" s="13"/>
      <c r="P1222" s="13"/>
    </row>
    <row r="1223" spans="1:16" ht="13.15" customHeight="1" x14ac:dyDescent="0.2">
      <c r="A1223" s="11" t="str">
        <f t="shared" si="74"/>
        <v>DUBBO1989</v>
      </c>
      <c r="B1223" s="90" t="s">
        <v>6</v>
      </c>
      <c r="C1223" s="85">
        <v>1989</v>
      </c>
      <c r="D1223" s="86">
        <v>31</v>
      </c>
      <c r="E1223" s="15">
        <v>30658</v>
      </c>
      <c r="F1223" s="15">
        <v>30764</v>
      </c>
      <c r="G1223" s="15">
        <v>61422</v>
      </c>
      <c r="H1223" s="15">
        <v>0</v>
      </c>
      <c r="I1223" s="15">
        <v>0</v>
      </c>
      <c r="J1223" s="15">
        <v>0</v>
      </c>
      <c r="K1223" s="15">
        <f t="shared" si="75"/>
        <v>30658</v>
      </c>
      <c r="L1223" s="15">
        <f t="shared" si="76"/>
        <v>30764</v>
      </c>
      <c r="M1223" s="15">
        <f t="shared" si="77"/>
        <v>61422</v>
      </c>
      <c r="O1223" s="13"/>
      <c r="P1223" s="13"/>
    </row>
    <row r="1224" spans="1:16" ht="13.15" customHeight="1" x14ac:dyDescent="0.2">
      <c r="A1224" s="11" t="str">
        <f t="shared" si="74"/>
        <v>DUBBO1990</v>
      </c>
      <c r="B1224" s="3" t="s">
        <v>6</v>
      </c>
      <c r="C1224" s="12">
        <v>1990</v>
      </c>
      <c r="D1224" s="12">
        <v>31</v>
      </c>
      <c r="E1224" s="13">
        <v>35316</v>
      </c>
      <c r="F1224" s="13">
        <v>36866</v>
      </c>
      <c r="G1224" s="13">
        <v>72182</v>
      </c>
      <c r="H1224" s="13">
        <v>0</v>
      </c>
      <c r="I1224" s="13">
        <v>0</v>
      </c>
      <c r="J1224" s="13">
        <v>0</v>
      </c>
      <c r="K1224" s="15">
        <f t="shared" si="75"/>
        <v>35316</v>
      </c>
      <c r="L1224" s="15">
        <f t="shared" si="76"/>
        <v>36866</v>
      </c>
      <c r="M1224" s="15">
        <f t="shared" si="77"/>
        <v>72182</v>
      </c>
      <c r="O1224" s="13"/>
      <c r="P1224" s="13"/>
    </row>
    <row r="1225" spans="1:16" ht="13.15" customHeight="1" x14ac:dyDescent="0.2">
      <c r="A1225" s="11" t="str">
        <f t="shared" si="74"/>
        <v>DUBBO1991</v>
      </c>
      <c r="B1225" s="3" t="s">
        <v>6</v>
      </c>
      <c r="C1225" s="12">
        <v>1991</v>
      </c>
      <c r="D1225" s="12">
        <v>36</v>
      </c>
      <c r="E1225" s="13">
        <v>32363</v>
      </c>
      <c r="F1225" s="13">
        <v>32190</v>
      </c>
      <c r="G1225" s="13">
        <v>64553</v>
      </c>
      <c r="H1225" s="13">
        <v>0</v>
      </c>
      <c r="I1225" s="13">
        <v>0</v>
      </c>
      <c r="J1225" s="13">
        <v>0</v>
      </c>
      <c r="K1225" s="15">
        <f t="shared" si="75"/>
        <v>32363</v>
      </c>
      <c r="L1225" s="15">
        <f t="shared" si="76"/>
        <v>32190</v>
      </c>
      <c r="M1225" s="15">
        <f t="shared" si="77"/>
        <v>64553</v>
      </c>
      <c r="O1225" s="13"/>
      <c r="P1225" s="13"/>
    </row>
    <row r="1226" spans="1:16" ht="13.15" customHeight="1" x14ac:dyDescent="0.2">
      <c r="A1226" s="11" t="str">
        <f t="shared" si="74"/>
        <v>DUBBO1992</v>
      </c>
      <c r="B1226" s="90" t="s">
        <v>6</v>
      </c>
      <c r="C1226" s="85">
        <v>1992</v>
      </c>
      <c r="D1226" s="12">
        <v>31</v>
      </c>
      <c r="E1226" s="15">
        <v>41889</v>
      </c>
      <c r="F1226" s="15">
        <v>41907</v>
      </c>
      <c r="G1226" s="15">
        <v>83796</v>
      </c>
      <c r="H1226" s="15">
        <v>0</v>
      </c>
      <c r="I1226" s="15">
        <v>0</v>
      </c>
      <c r="J1226" s="15">
        <v>0</v>
      </c>
      <c r="K1226" s="15">
        <f t="shared" si="75"/>
        <v>41889</v>
      </c>
      <c r="L1226" s="15">
        <f t="shared" si="76"/>
        <v>41907</v>
      </c>
      <c r="M1226" s="15">
        <f t="shared" si="77"/>
        <v>83796</v>
      </c>
      <c r="O1226" s="13"/>
      <c r="P1226" s="13"/>
    </row>
    <row r="1227" spans="1:16" ht="13.15" customHeight="1" x14ac:dyDescent="0.2">
      <c r="A1227" s="11" t="str">
        <f t="shared" si="74"/>
        <v>DUBBO1993</v>
      </c>
      <c r="B1227" s="3" t="s">
        <v>6</v>
      </c>
      <c r="C1227" s="12">
        <v>1993</v>
      </c>
      <c r="D1227" s="12">
        <v>32</v>
      </c>
      <c r="E1227" s="13">
        <v>41203</v>
      </c>
      <c r="F1227" s="13">
        <v>41944</v>
      </c>
      <c r="G1227" s="13">
        <v>83147</v>
      </c>
      <c r="H1227" s="13">
        <v>0</v>
      </c>
      <c r="I1227" s="13">
        <v>0</v>
      </c>
      <c r="J1227" s="13">
        <v>0</v>
      </c>
      <c r="K1227" s="15">
        <f t="shared" si="75"/>
        <v>41203</v>
      </c>
      <c r="L1227" s="15">
        <f t="shared" si="76"/>
        <v>41944</v>
      </c>
      <c r="M1227" s="15">
        <f t="shared" si="77"/>
        <v>83147</v>
      </c>
      <c r="O1227" s="13"/>
      <c r="P1227" s="13"/>
    </row>
    <row r="1228" spans="1:16" ht="13.15" customHeight="1" x14ac:dyDescent="0.2">
      <c r="A1228" s="11" t="str">
        <f t="shared" si="74"/>
        <v>DUBBO1994</v>
      </c>
      <c r="B1228" s="3" t="s">
        <v>6</v>
      </c>
      <c r="C1228" s="12">
        <v>1994</v>
      </c>
      <c r="D1228" s="12">
        <v>29</v>
      </c>
      <c r="E1228" s="13">
        <v>50365</v>
      </c>
      <c r="F1228" s="13">
        <v>49912</v>
      </c>
      <c r="G1228" s="13">
        <v>100277</v>
      </c>
      <c r="H1228" s="13">
        <v>0</v>
      </c>
      <c r="I1228" s="13">
        <v>0</v>
      </c>
      <c r="J1228" s="13">
        <v>0</v>
      </c>
      <c r="K1228" s="15">
        <f t="shared" si="75"/>
        <v>50365</v>
      </c>
      <c r="L1228" s="15">
        <f t="shared" si="76"/>
        <v>49912</v>
      </c>
      <c r="M1228" s="15">
        <f t="shared" si="77"/>
        <v>100277</v>
      </c>
      <c r="O1228" s="13"/>
      <c r="P1228" s="13"/>
    </row>
    <row r="1229" spans="1:16" ht="13.15" customHeight="1" x14ac:dyDescent="0.2">
      <c r="A1229" s="11" t="str">
        <f t="shared" si="74"/>
        <v>DUBBO1995</v>
      </c>
      <c r="B1229" s="3" t="s">
        <v>6</v>
      </c>
      <c r="C1229" s="12">
        <v>1995</v>
      </c>
      <c r="D1229" s="12">
        <v>31</v>
      </c>
      <c r="E1229" s="13">
        <v>53705</v>
      </c>
      <c r="F1229" s="13">
        <v>54096</v>
      </c>
      <c r="G1229" s="13">
        <v>107801</v>
      </c>
      <c r="H1229" s="13">
        <v>0</v>
      </c>
      <c r="I1229" s="13">
        <v>0</v>
      </c>
      <c r="J1229" s="13">
        <v>0</v>
      </c>
      <c r="K1229" s="15">
        <f t="shared" si="75"/>
        <v>53705</v>
      </c>
      <c r="L1229" s="15">
        <f t="shared" si="76"/>
        <v>54096</v>
      </c>
      <c r="M1229" s="15">
        <f t="shared" si="77"/>
        <v>107801</v>
      </c>
      <c r="O1229" s="13"/>
      <c r="P1229" s="13"/>
    </row>
    <row r="1230" spans="1:16" ht="13.15" customHeight="1" x14ac:dyDescent="0.2">
      <c r="A1230" s="11" t="str">
        <f t="shared" si="74"/>
        <v>DUBBO1996</v>
      </c>
      <c r="B1230" s="90" t="s">
        <v>6</v>
      </c>
      <c r="C1230" s="85">
        <v>1996</v>
      </c>
      <c r="D1230" s="86">
        <v>28</v>
      </c>
      <c r="E1230" s="15">
        <v>56102</v>
      </c>
      <c r="F1230" s="15">
        <v>55979</v>
      </c>
      <c r="G1230" s="15">
        <v>112081</v>
      </c>
      <c r="H1230" s="15">
        <v>0</v>
      </c>
      <c r="I1230" s="15">
        <v>0</v>
      </c>
      <c r="J1230" s="15">
        <v>0</v>
      </c>
      <c r="K1230" s="15">
        <f t="shared" si="75"/>
        <v>56102</v>
      </c>
      <c r="L1230" s="15">
        <f t="shared" si="76"/>
        <v>55979</v>
      </c>
      <c r="M1230" s="15">
        <f t="shared" si="77"/>
        <v>112081</v>
      </c>
      <c r="O1230" s="13"/>
      <c r="P1230" s="13"/>
    </row>
    <row r="1231" spans="1:16" ht="13.15" customHeight="1" x14ac:dyDescent="0.2">
      <c r="A1231" s="11" t="str">
        <f t="shared" si="74"/>
        <v>DUBBO1997</v>
      </c>
      <c r="B1231" s="3" t="s">
        <v>6</v>
      </c>
      <c r="C1231" s="12">
        <v>1997</v>
      </c>
      <c r="D1231" s="12">
        <v>29</v>
      </c>
      <c r="E1231" s="13">
        <v>56325</v>
      </c>
      <c r="F1231" s="13">
        <v>57041</v>
      </c>
      <c r="G1231" s="13">
        <v>113366</v>
      </c>
      <c r="H1231" s="13">
        <v>0</v>
      </c>
      <c r="I1231" s="13">
        <v>0</v>
      </c>
      <c r="J1231" s="13">
        <v>0</v>
      </c>
      <c r="K1231" s="15">
        <f t="shared" si="75"/>
        <v>56325</v>
      </c>
      <c r="L1231" s="15">
        <f t="shared" si="76"/>
        <v>57041</v>
      </c>
      <c r="M1231" s="15">
        <f t="shared" si="77"/>
        <v>113366</v>
      </c>
      <c r="O1231" s="13"/>
      <c r="P1231" s="13"/>
    </row>
    <row r="1232" spans="1:16" ht="13.15" customHeight="1" x14ac:dyDescent="0.2">
      <c r="A1232" s="11" t="str">
        <f t="shared" si="74"/>
        <v>DUBBO1998</v>
      </c>
      <c r="B1232" s="3" t="s">
        <v>6</v>
      </c>
      <c r="C1232" s="12">
        <v>1998</v>
      </c>
      <c r="D1232" s="12">
        <v>30</v>
      </c>
      <c r="E1232" s="13">
        <v>61048</v>
      </c>
      <c r="F1232" s="13">
        <v>62071</v>
      </c>
      <c r="G1232" s="13">
        <v>123119</v>
      </c>
      <c r="H1232" s="13">
        <v>0</v>
      </c>
      <c r="I1232" s="13">
        <v>0</v>
      </c>
      <c r="J1232" s="13">
        <v>0</v>
      </c>
      <c r="K1232" s="15">
        <f t="shared" si="75"/>
        <v>61048</v>
      </c>
      <c r="L1232" s="15">
        <f t="shared" si="76"/>
        <v>62071</v>
      </c>
      <c r="M1232" s="15">
        <f t="shared" si="77"/>
        <v>123119</v>
      </c>
      <c r="O1232" s="13"/>
      <c r="P1232" s="13"/>
    </row>
    <row r="1233" spans="1:16" ht="13.15" customHeight="1" x14ac:dyDescent="0.2">
      <c r="A1233" s="11" t="str">
        <f t="shared" si="74"/>
        <v>DUBBO1999</v>
      </c>
      <c r="B1233" s="90" t="s">
        <v>6</v>
      </c>
      <c r="C1233" s="85">
        <v>1999</v>
      </c>
      <c r="D1233" s="86">
        <v>29</v>
      </c>
      <c r="E1233" s="15">
        <v>62377</v>
      </c>
      <c r="F1233" s="15">
        <v>62639</v>
      </c>
      <c r="G1233" s="15">
        <v>125016</v>
      </c>
      <c r="H1233" s="15">
        <v>0</v>
      </c>
      <c r="I1233" s="15">
        <v>0</v>
      </c>
      <c r="J1233" s="15">
        <v>0</v>
      </c>
      <c r="K1233" s="15">
        <f t="shared" si="75"/>
        <v>62377</v>
      </c>
      <c r="L1233" s="15">
        <f t="shared" si="76"/>
        <v>62639</v>
      </c>
      <c r="M1233" s="15">
        <f t="shared" si="77"/>
        <v>125016</v>
      </c>
      <c r="O1233" s="13"/>
      <c r="P1233" s="13"/>
    </row>
    <row r="1234" spans="1:16" ht="13.15" customHeight="1" x14ac:dyDescent="0.2">
      <c r="A1234" s="11" t="str">
        <f t="shared" si="74"/>
        <v>DUBBO2000</v>
      </c>
      <c r="B1234" s="92" t="s">
        <v>6</v>
      </c>
      <c r="C1234" s="85">
        <v>2000</v>
      </c>
      <c r="D1234" s="86">
        <v>29</v>
      </c>
      <c r="E1234" s="15">
        <v>62032</v>
      </c>
      <c r="F1234" s="15">
        <v>62571</v>
      </c>
      <c r="G1234" s="15">
        <v>124603</v>
      </c>
      <c r="H1234" s="87">
        <v>0</v>
      </c>
      <c r="I1234" s="87">
        <v>0</v>
      </c>
      <c r="J1234" s="15">
        <v>0</v>
      </c>
      <c r="K1234" s="15">
        <f t="shared" si="75"/>
        <v>62032</v>
      </c>
      <c r="L1234" s="15">
        <f t="shared" si="76"/>
        <v>62571</v>
      </c>
      <c r="M1234" s="15">
        <f t="shared" si="77"/>
        <v>124603</v>
      </c>
      <c r="O1234" s="13"/>
      <c r="P1234" s="13"/>
    </row>
    <row r="1235" spans="1:16" ht="13.15" customHeight="1" x14ac:dyDescent="0.2">
      <c r="A1235" s="11" t="str">
        <f t="shared" si="74"/>
        <v>DUBBO2001</v>
      </c>
      <c r="B1235" s="92" t="s">
        <v>6</v>
      </c>
      <c r="C1235" s="85">
        <v>2001</v>
      </c>
      <c r="D1235" s="86">
        <v>28</v>
      </c>
      <c r="E1235" s="15">
        <v>56235</v>
      </c>
      <c r="F1235" s="15">
        <v>56376</v>
      </c>
      <c r="G1235" s="15">
        <v>112611</v>
      </c>
      <c r="H1235" s="15">
        <v>0</v>
      </c>
      <c r="I1235" s="15">
        <v>0</v>
      </c>
      <c r="J1235" s="15">
        <v>0</v>
      </c>
      <c r="K1235" s="15">
        <f t="shared" si="75"/>
        <v>56235</v>
      </c>
      <c r="L1235" s="15">
        <f t="shared" si="76"/>
        <v>56376</v>
      </c>
      <c r="M1235" s="15">
        <f t="shared" si="77"/>
        <v>112611</v>
      </c>
      <c r="O1235" s="13"/>
      <c r="P1235" s="13"/>
    </row>
    <row r="1236" spans="1:16" ht="13.15" customHeight="1" x14ac:dyDescent="0.2">
      <c r="A1236" s="11" t="str">
        <f t="shared" si="74"/>
        <v>DUBBO2002</v>
      </c>
      <c r="B1236" s="90" t="s">
        <v>6</v>
      </c>
      <c r="C1236" s="85">
        <v>2002</v>
      </c>
      <c r="D1236" s="86">
        <v>28</v>
      </c>
      <c r="E1236" s="15">
        <v>52762</v>
      </c>
      <c r="F1236" s="15">
        <v>53390</v>
      </c>
      <c r="G1236" s="15">
        <v>106152</v>
      </c>
      <c r="H1236" s="15">
        <v>0</v>
      </c>
      <c r="I1236" s="15">
        <v>0</v>
      </c>
      <c r="J1236" s="15">
        <v>0</v>
      </c>
      <c r="K1236" s="15">
        <f t="shared" si="75"/>
        <v>52762</v>
      </c>
      <c r="L1236" s="15">
        <f t="shared" si="76"/>
        <v>53390</v>
      </c>
      <c r="M1236" s="15">
        <f t="shared" si="77"/>
        <v>106152</v>
      </c>
      <c r="O1236" s="13"/>
      <c r="P1236" s="13"/>
    </row>
    <row r="1237" spans="1:16" ht="13.15" customHeight="1" x14ac:dyDescent="0.2">
      <c r="A1237" s="11" t="str">
        <f t="shared" si="74"/>
        <v>DUBBO2003</v>
      </c>
      <c r="B1237" s="3" t="s">
        <v>6</v>
      </c>
      <c r="C1237" s="12">
        <v>2003</v>
      </c>
      <c r="D1237" s="12">
        <v>27</v>
      </c>
      <c r="E1237" s="13">
        <v>57878</v>
      </c>
      <c r="F1237" s="13">
        <v>58030</v>
      </c>
      <c r="G1237" s="13">
        <v>115908</v>
      </c>
      <c r="H1237" s="13">
        <v>0</v>
      </c>
      <c r="I1237" s="13">
        <v>0</v>
      </c>
      <c r="J1237" s="13">
        <v>0</v>
      </c>
      <c r="K1237" s="15">
        <f t="shared" si="75"/>
        <v>57878</v>
      </c>
      <c r="L1237" s="15">
        <f t="shared" si="76"/>
        <v>58030</v>
      </c>
      <c r="M1237" s="15">
        <f t="shared" si="77"/>
        <v>115908</v>
      </c>
      <c r="O1237" s="13"/>
      <c r="P1237" s="13"/>
    </row>
    <row r="1238" spans="1:16" ht="13.15" customHeight="1" x14ac:dyDescent="0.2">
      <c r="A1238" s="11" t="str">
        <f t="shared" si="74"/>
        <v>DUBBO2004</v>
      </c>
      <c r="B1238" s="90" t="s">
        <v>6</v>
      </c>
      <c r="C1238" s="85">
        <v>2004</v>
      </c>
      <c r="D1238" s="86">
        <v>27</v>
      </c>
      <c r="E1238" s="15">
        <v>71921</v>
      </c>
      <c r="F1238" s="15">
        <v>72317</v>
      </c>
      <c r="G1238" s="15">
        <v>144238</v>
      </c>
      <c r="H1238" s="15">
        <v>0</v>
      </c>
      <c r="I1238" s="15">
        <v>0</v>
      </c>
      <c r="J1238" s="15">
        <v>0</v>
      </c>
      <c r="K1238" s="15">
        <f t="shared" si="75"/>
        <v>71921</v>
      </c>
      <c r="L1238" s="15">
        <f t="shared" si="76"/>
        <v>72317</v>
      </c>
      <c r="M1238" s="15">
        <f t="shared" si="77"/>
        <v>144238</v>
      </c>
      <c r="O1238" s="13"/>
      <c r="P1238" s="13"/>
    </row>
    <row r="1239" spans="1:16" ht="13.15" customHeight="1" x14ac:dyDescent="0.2">
      <c r="A1239" s="11" t="str">
        <f t="shared" si="74"/>
        <v>DUBBO2005</v>
      </c>
      <c r="B1239" s="3" t="s">
        <v>6</v>
      </c>
      <c r="C1239" s="12">
        <v>2005</v>
      </c>
      <c r="D1239" s="12">
        <v>28</v>
      </c>
      <c r="E1239" s="13">
        <v>76449</v>
      </c>
      <c r="F1239" s="13">
        <v>76494</v>
      </c>
      <c r="G1239" s="13">
        <v>152943</v>
      </c>
      <c r="H1239" s="13">
        <v>0</v>
      </c>
      <c r="I1239" s="13">
        <v>0</v>
      </c>
      <c r="J1239" s="13">
        <v>0</v>
      </c>
      <c r="K1239" s="15">
        <f t="shared" si="75"/>
        <v>76449</v>
      </c>
      <c r="L1239" s="15">
        <f t="shared" si="76"/>
        <v>76494</v>
      </c>
      <c r="M1239" s="15">
        <f t="shared" si="77"/>
        <v>152943</v>
      </c>
      <c r="O1239" s="13"/>
      <c r="P1239" s="13"/>
    </row>
    <row r="1240" spans="1:16" ht="13.15" customHeight="1" x14ac:dyDescent="0.2">
      <c r="A1240" s="11" t="str">
        <f t="shared" si="74"/>
        <v>DUBBO2006</v>
      </c>
      <c r="B1240" s="3" t="s">
        <v>6</v>
      </c>
      <c r="C1240" s="12">
        <v>2006</v>
      </c>
      <c r="D1240" s="12">
        <v>30</v>
      </c>
      <c r="E1240" s="13">
        <v>81401</v>
      </c>
      <c r="F1240" s="13">
        <v>82046</v>
      </c>
      <c r="G1240" s="13">
        <v>163447</v>
      </c>
      <c r="H1240" s="13">
        <v>0</v>
      </c>
      <c r="I1240" s="13">
        <v>0</v>
      </c>
      <c r="J1240" s="13">
        <v>0</v>
      </c>
      <c r="K1240" s="15">
        <f t="shared" si="75"/>
        <v>81401</v>
      </c>
      <c r="L1240" s="15">
        <f t="shared" si="76"/>
        <v>82046</v>
      </c>
      <c r="M1240" s="15">
        <f t="shared" si="77"/>
        <v>163447</v>
      </c>
      <c r="O1240" s="13"/>
      <c r="P1240" s="13"/>
    </row>
    <row r="1241" spans="1:16" ht="13.15" customHeight="1" x14ac:dyDescent="0.2">
      <c r="A1241" s="11" t="str">
        <f t="shared" si="74"/>
        <v>DUBBO2007</v>
      </c>
      <c r="B1241" s="90" t="s">
        <v>6</v>
      </c>
      <c r="C1241" s="12">
        <v>2007</v>
      </c>
      <c r="D1241" s="86">
        <v>30</v>
      </c>
      <c r="E1241" s="91">
        <v>90231</v>
      </c>
      <c r="F1241" s="91">
        <v>90978</v>
      </c>
      <c r="G1241" s="91">
        <v>181209</v>
      </c>
      <c r="H1241" s="91">
        <v>0</v>
      </c>
      <c r="I1241" s="91">
        <v>0</v>
      </c>
      <c r="J1241" s="91">
        <v>0</v>
      </c>
      <c r="K1241" s="15">
        <f t="shared" si="75"/>
        <v>90231</v>
      </c>
      <c r="L1241" s="15">
        <f t="shared" si="76"/>
        <v>90978</v>
      </c>
      <c r="M1241" s="15">
        <f t="shared" si="77"/>
        <v>181209</v>
      </c>
      <c r="O1241" s="13"/>
      <c r="P1241" s="13"/>
    </row>
    <row r="1242" spans="1:16" ht="13.15" customHeight="1" x14ac:dyDescent="0.2">
      <c r="A1242" s="11" t="str">
        <f t="shared" si="74"/>
        <v>DUBBO2008</v>
      </c>
      <c r="B1242" s="90" t="s">
        <v>6</v>
      </c>
      <c r="C1242" s="12">
        <v>2008</v>
      </c>
      <c r="D1242" s="86">
        <v>32</v>
      </c>
      <c r="E1242" s="91">
        <v>92600</v>
      </c>
      <c r="F1242" s="91">
        <v>91853</v>
      </c>
      <c r="G1242" s="91">
        <v>184453</v>
      </c>
      <c r="H1242" s="91">
        <v>0</v>
      </c>
      <c r="I1242" s="91">
        <v>0</v>
      </c>
      <c r="J1242" s="91">
        <v>0</v>
      </c>
      <c r="K1242" s="15">
        <f t="shared" si="75"/>
        <v>92600</v>
      </c>
      <c r="L1242" s="15">
        <f t="shared" si="76"/>
        <v>91853</v>
      </c>
      <c r="M1242" s="15">
        <f t="shared" si="77"/>
        <v>184453</v>
      </c>
      <c r="O1242" s="13"/>
      <c r="P1242" s="13"/>
    </row>
    <row r="1243" spans="1:16" ht="13.15" customHeight="1" x14ac:dyDescent="0.2">
      <c r="A1243" s="11" t="str">
        <f t="shared" si="74"/>
        <v>DUBBO2009</v>
      </c>
      <c r="B1243" s="3" t="s">
        <v>6</v>
      </c>
      <c r="C1243" s="12">
        <v>2009</v>
      </c>
      <c r="D1243" s="12">
        <v>33</v>
      </c>
      <c r="E1243" s="13">
        <v>83825</v>
      </c>
      <c r="F1243" s="13">
        <v>84573</v>
      </c>
      <c r="G1243" s="13">
        <v>168398</v>
      </c>
      <c r="H1243" s="13">
        <v>0</v>
      </c>
      <c r="I1243" s="13">
        <v>0</v>
      </c>
      <c r="J1243" s="13">
        <v>0</v>
      </c>
      <c r="K1243" s="15">
        <f t="shared" si="75"/>
        <v>83825</v>
      </c>
      <c r="L1243" s="15">
        <f t="shared" si="76"/>
        <v>84573</v>
      </c>
      <c r="M1243" s="15">
        <f t="shared" si="77"/>
        <v>168398</v>
      </c>
      <c r="O1243" s="13"/>
      <c r="P1243" s="13"/>
    </row>
    <row r="1244" spans="1:16" ht="13.15" customHeight="1" x14ac:dyDescent="0.2">
      <c r="A1244" s="11" t="str">
        <f t="shared" si="74"/>
        <v>DUBBO2010</v>
      </c>
      <c r="B1244" s="92" t="s">
        <v>6</v>
      </c>
      <c r="C1244" s="85">
        <v>2010</v>
      </c>
      <c r="D1244" s="86">
        <v>35</v>
      </c>
      <c r="E1244" s="15">
        <v>88238</v>
      </c>
      <c r="F1244" s="15">
        <v>88966</v>
      </c>
      <c r="G1244" s="15">
        <v>177204</v>
      </c>
      <c r="H1244" s="87">
        <v>0</v>
      </c>
      <c r="I1244" s="87">
        <v>0</v>
      </c>
      <c r="J1244" s="15">
        <v>0</v>
      </c>
      <c r="K1244" s="15">
        <f t="shared" si="75"/>
        <v>88238</v>
      </c>
      <c r="L1244" s="15">
        <f t="shared" si="76"/>
        <v>88966</v>
      </c>
      <c r="M1244" s="15">
        <f t="shared" si="77"/>
        <v>177204</v>
      </c>
      <c r="O1244" s="13"/>
      <c r="P1244" s="13"/>
    </row>
    <row r="1245" spans="1:16" ht="13.15" customHeight="1" x14ac:dyDescent="0.2">
      <c r="A1245" s="11" t="str">
        <f t="shared" si="74"/>
        <v>DUBBO2011</v>
      </c>
      <c r="B1245" s="3" t="s">
        <v>6</v>
      </c>
      <c r="C1245" s="12">
        <v>2011</v>
      </c>
      <c r="D1245" s="12">
        <v>37</v>
      </c>
      <c r="E1245" s="13">
        <v>84666</v>
      </c>
      <c r="F1245" s="13">
        <v>84971</v>
      </c>
      <c r="G1245" s="13">
        <v>169637</v>
      </c>
      <c r="H1245" s="13">
        <v>0</v>
      </c>
      <c r="I1245" s="13">
        <v>0</v>
      </c>
      <c r="J1245" s="13">
        <v>0</v>
      </c>
      <c r="K1245" s="15">
        <f t="shared" si="75"/>
        <v>84666</v>
      </c>
      <c r="L1245" s="15">
        <f t="shared" si="76"/>
        <v>84971</v>
      </c>
      <c r="M1245" s="15">
        <f t="shared" si="77"/>
        <v>169637</v>
      </c>
      <c r="O1245" s="13"/>
      <c r="P1245" s="13"/>
    </row>
    <row r="1246" spans="1:16" ht="13.15" customHeight="1" x14ac:dyDescent="0.2">
      <c r="A1246" s="11" t="str">
        <f t="shared" si="74"/>
        <v>DUBBO2012</v>
      </c>
      <c r="B1246" s="3" t="s">
        <v>6</v>
      </c>
      <c r="C1246" s="12">
        <v>2012</v>
      </c>
      <c r="D1246" s="12">
        <v>37</v>
      </c>
      <c r="E1246" s="13">
        <v>85379</v>
      </c>
      <c r="F1246" s="13">
        <v>86008</v>
      </c>
      <c r="G1246" s="13">
        <v>171387</v>
      </c>
      <c r="H1246" s="13">
        <v>0</v>
      </c>
      <c r="I1246" s="13">
        <v>0</v>
      </c>
      <c r="J1246" s="13">
        <v>0</v>
      </c>
      <c r="K1246" s="15">
        <f t="shared" si="75"/>
        <v>85379</v>
      </c>
      <c r="L1246" s="15">
        <f t="shared" si="76"/>
        <v>86008</v>
      </c>
      <c r="M1246" s="15">
        <f t="shared" si="77"/>
        <v>171387</v>
      </c>
      <c r="O1246" s="13"/>
      <c r="P1246" s="13"/>
    </row>
    <row r="1247" spans="1:16" ht="13.15" customHeight="1" x14ac:dyDescent="0.2">
      <c r="A1247" s="11" t="str">
        <f t="shared" si="74"/>
        <v>DUBBO2013</v>
      </c>
      <c r="B1247" s="3" t="s">
        <v>6</v>
      </c>
      <c r="C1247" s="12">
        <v>2013</v>
      </c>
      <c r="D1247" s="12">
        <v>38</v>
      </c>
      <c r="E1247" s="13">
        <v>87908</v>
      </c>
      <c r="F1247" s="13">
        <v>88224</v>
      </c>
      <c r="G1247" s="13">
        <v>176132</v>
      </c>
      <c r="H1247" s="13">
        <v>0</v>
      </c>
      <c r="I1247" s="13">
        <v>0</v>
      </c>
      <c r="J1247" s="13">
        <v>0</v>
      </c>
      <c r="K1247" s="15">
        <f t="shared" si="75"/>
        <v>87908</v>
      </c>
      <c r="L1247" s="15">
        <f t="shared" si="76"/>
        <v>88224</v>
      </c>
      <c r="M1247" s="15">
        <f t="shared" si="77"/>
        <v>176132</v>
      </c>
      <c r="O1247" s="13"/>
      <c r="P1247" s="13"/>
    </row>
    <row r="1248" spans="1:16" ht="13.15" customHeight="1" x14ac:dyDescent="0.2">
      <c r="A1248" s="11" t="str">
        <f t="shared" si="74"/>
        <v>DUBBO2014</v>
      </c>
      <c r="B1248" s="90" t="s">
        <v>6</v>
      </c>
      <c r="C1248" s="12">
        <v>2014</v>
      </c>
      <c r="D1248" s="86">
        <v>37</v>
      </c>
      <c r="E1248" s="91">
        <v>95618</v>
      </c>
      <c r="F1248" s="91">
        <v>96031</v>
      </c>
      <c r="G1248" s="91">
        <v>191649</v>
      </c>
      <c r="H1248" s="91">
        <v>0</v>
      </c>
      <c r="I1248" s="91">
        <v>0</v>
      </c>
      <c r="J1248" s="91">
        <v>0</v>
      </c>
      <c r="K1248" s="15">
        <f t="shared" si="75"/>
        <v>95618</v>
      </c>
      <c r="L1248" s="15">
        <f t="shared" si="76"/>
        <v>96031</v>
      </c>
      <c r="M1248" s="15">
        <f t="shared" si="77"/>
        <v>191649</v>
      </c>
      <c r="O1248" s="13"/>
      <c r="P1248" s="13"/>
    </row>
    <row r="1249" spans="1:16" ht="13.15" customHeight="1" x14ac:dyDescent="0.2">
      <c r="A1249" s="11" t="str">
        <f t="shared" si="74"/>
        <v>DUBBO2015</v>
      </c>
      <c r="B1249" s="90" t="s">
        <v>6</v>
      </c>
      <c r="C1249" s="85">
        <v>2015</v>
      </c>
      <c r="D1249" s="86">
        <v>35</v>
      </c>
      <c r="E1249" s="15">
        <v>92935</v>
      </c>
      <c r="F1249" s="15">
        <v>93389</v>
      </c>
      <c r="G1249" s="15">
        <v>186324</v>
      </c>
      <c r="H1249" s="15">
        <v>0</v>
      </c>
      <c r="I1249" s="15">
        <v>0</v>
      </c>
      <c r="J1249" s="15">
        <v>0</v>
      </c>
      <c r="K1249" s="15">
        <f t="shared" si="75"/>
        <v>92935</v>
      </c>
      <c r="L1249" s="15">
        <f t="shared" si="76"/>
        <v>93389</v>
      </c>
      <c r="M1249" s="15">
        <f t="shared" si="77"/>
        <v>186324</v>
      </c>
      <c r="O1249" s="13"/>
      <c r="P1249" s="13"/>
    </row>
    <row r="1250" spans="1:16" ht="13.15" customHeight="1" x14ac:dyDescent="0.2">
      <c r="A1250" s="11" t="str">
        <f t="shared" si="74"/>
        <v>DUBBO2016</v>
      </c>
      <c r="B1250" s="3" t="s">
        <v>6</v>
      </c>
      <c r="C1250" s="12">
        <v>2016</v>
      </c>
      <c r="D1250" s="12">
        <v>34</v>
      </c>
      <c r="E1250" s="13">
        <v>98082</v>
      </c>
      <c r="F1250" s="13">
        <v>98507</v>
      </c>
      <c r="G1250" s="13">
        <v>196589</v>
      </c>
      <c r="H1250" s="13">
        <v>0</v>
      </c>
      <c r="I1250" s="13">
        <v>0</v>
      </c>
      <c r="J1250" s="13">
        <v>0</v>
      </c>
      <c r="K1250" s="15">
        <f t="shared" si="75"/>
        <v>98082</v>
      </c>
      <c r="L1250" s="15">
        <f t="shared" si="76"/>
        <v>98507</v>
      </c>
      <c r="M1250" s="15">
        <f t="shared" si="77"/>
        <v>196589</v>
      </c>
      <c r="O1250" s="13"/>
      <c r="P1250" s="13"/>
    </row>
    <row r="1251" spans="1:16" ht="13.15" customHeight="1" x14ac:dyDescent="0.2">
      <c r="A1251" s="11" t="str">
        <f t="shared" si="74"/>
        <v>DUBBO2017</v>
      </c>
      <c r="B1251" s="3" t="s">
        <v>6</v>
      </c>
      <c r="C1251" s="12">
        <v>2017</v>
      </c>
      <c r="D1251" s="12">
        <v>32</v>
      </c>
      <c r="E1251" s="13">
        <v>112230</v>
      </c>
      <c r="F1251" s="13">
        <v>112393</v>
      </c>
      <c r="G1251" s="13">
        <v>224623</v>
      </c>
      <c r="H1251" s="13">
        <v>0</v>
      </c>
      <c r="I1251" s="13">
        <v>0</v>
      </c>
      <c r="J1251" s="13">
        <v>0</v>
      </c>
      <c r="K1251" s="15">
        <f t="shared" si="75"/>
        <v>112230</v>
      </c>
      <c r="L1251" s="15">
        <f t="shared" si="76"/>
        <v>112393</v>
      </c>
      <c r="M1251" s="15">
        <f t="shared" si="77"/>
        <v>224623</v>
      </c>
      <c r="O1251" s="13"/>
      <c r="P1251" s="13"/>
    </row>
    <row r="1252" spans="1:16" ht="13.15" customHeight="1" x14ac:dyDescent="0.2">
      <c r="A1252" s="11" t="str">
        <f t="shared" si="74"/>
        <v>DUBBO2018</v>
      </c>
      <c r="B1252" s="3" t="s">
        <v>6</v>
      </c>
      <c r="C1252" s="12">
        <v>2018</v>
      </c>
      <c r="D1252" s="12">
        <v>33</v>
      </c>
      <c r="E1252" s="13">
        <v>103233</v>
      </c>
      <c r="F1252" s="13">
        <v>102989</v>
      </c>
      <c r="G1252" s="13">
        <v>206222</v>
      </c>
      <c r="H1252" s="13">
        <v>0</v>
      </c>
      <c r="I1252" s="13">
        <v>0</v>
      </c>
      <c r="J1252" s="13">
        <v>0</v>
      </c>
      <c r="K1252" s="15">
        <f t="shared" si="75"/>
        <v>103233</v>
      </c>
      <c r="L1252" s="15">
        <f t="shared" si="76"/>
        <v>102989</v>
      </c>
      <c r="M1252" s="15">
        <f t="shared" si="77"/>
        <v>206222</v>
      </c>
      <c r="O1252" s="13"/>
      <c r="P1252" s="13"/>
    </row>
    <row r="1253" spans="1:16" ht="13.15" customHeight="1" x14ac:dyDescent="0.2">
      <c r="A1253" s="11" t="str">
        <f t="shared" si="74"/>
        <v>DUBBO2019</v>
      </c>
      <c r="B1253" s="90" t="s">
        <v>6</v>
      </c>
      <c r="C1253" s="85">
        <v>2019</v>
      </c>
      <c r="D1253" s="86">
        <v>35</v>
      </c>
      <c r="E1253" s="15">
        <v>99190</v>
      </c>
      <c r="F1253" s="15">
        <v>99271</v>
      </c>
      <c r="G1253" s="15">
        <v>198461</v>
      </c>
      <c r="H1253" s="15">
        <v>0</v>
      </c>
      <c r="I1253" s="15">
        <v>0</v>
      </c>
      <c r="J1253" s="15">
        <v>0</v>
      </c>
      <c r="K1253" s="15">
        <f t="shared" si="75"/>
        <v>99190</v>
      </c>
      <c r="L1253" s="15">
        <f t="shared" si="76"/>
        <v>99271</v>
      </c>
      <c r="M1253" s="15">
        <f t="shared" si="77"/>
        <v>198461</v>
      </c>
      <c r="O1253" s="13"/>
      <c r="P1253" s="13"/>
    </row>
    <row r="1254" spans="1:16" ht="13.15" customHeight="1" x14ac:dyDescent="0.2">
      <c r="A1254" s="11" t="str">
        <f t="shared" si="74"/>
        <v>DUBBO2020</v>
      </c>
      <c r="B1254" s="90" t="s">
        <v>6</v>
      </c>
      <c r="C1254" s="85">
        <v>2020</v>
      </c>
      <c r="D1254" s="86">
        <v>33</v>
      </c>
      <c r="E1254" s="15">
        <v>33731</v>
      </c>
      <c r="F1254" s="15">
        <v>33351</v>
      </c>
      <c r="G1254" s="15">
        <v>67082</v>
      </c>
      <c r="H1254" s="15">
        <v>0</v>
      </c>
      <c r="I1254" s="15">
        <v>0</v>
      </c>
      <c r="J1254" s="15">
        <v>0</v>
      </c>
      <c r="K1254" s="15">
        <f t="shared" si="75"/>
        <v>33731</v>
      </c>
      <c r="L1254" s="15">
        <f t="shared" si="76"/>
        <v>33351</v>
      </c>
      <c r="M1254" s="15">
        <f t="shared" si="77"/>
        <v>67082</v>
      </c>
      <c r="O1254" s="13"/>
      <c r="P1254" s="13"/>
    </row>
    <row r="1255" spans="1:16" ht="13.15" customHeight="1" x14ac:dyDescent="0.2">
      <c r="A1255" s="11" t="str">
        <f t="shared" si="74"/>
        <v>DUBBO2021</v>
      </c>
      <c r="B1255" s="3" t="s">
        <v>6</v>
      </c>
      <c r="C1255" s="12">
        <v>2021</v>
      </c>
      <c r="D1255" s="12">
        <v>40</v>
      </c>
      <c r="E1255" s="13">
        <v>36708</v>
      </c>
      <c r="F1255" s="13">
        <v>36919</v>
      </c>
      <c r="G1255" s="13">
        <v>73627</v>
      </c>
      <c r="H1255" s="13">
        <v>0</v>
      </c>
      <c r="I1255" s="13">
        <v>0</v>
      </c>
      <c r="J1255" s="13">
        <v>0</v>
      </c>
      <c r="K1255" s="15">
        <f t="shared" si="75"/>
        <v>36708</v>
      </c>
      <c r="L1255" s="15">
        <f t="shared" si="76"/>
        <v>36919</v>
      </c>
      <c r="M1255" s="15">
        <f t="shared" si="77"/>
        <v>73627</v>
      </c>
      <c r="O1255" s="13"/>
      <c r="P1255" s="13"/>
    </row>
    <row r="1256" spans="1:16" ht="13.15" customHeight="1" x14ac:dyDescent="0.2">
      <c r="A1256" s="11" t="str">
        <f t="shared" si="74"/>
        <v>DUBBO2022</v>
      </c>
      <c r="B1256" s="3" t="s">
        <v>6</v>
      </c>
      <c r="C1256" s="12">
        <v>2022</v>
      </c>
      <c r="D1256" s="12">
        <v>37</v>
      </c>
      <c r="E1256" s="13">
        <v>78615</v>
      </c>
      <c r="F1256" s="13">
        <v>79461</v>
      </c>
      <c r="G1256" s="13">
        <v>158076</v>
      </c>
      <c r="H1256" s="13">
        <v>0</v>
      </c>
      <c r="I1256" s="13">
        <v>0</v>
      </c>
      <c r="J1256" s="13">
        <v>0</v>
      </c>
      <c r="K1256" s="15">
        <f t="shared" si="75"/>
        <v>78615</v>
      </c>
      <c r="L1256" s="15">
        <f t="shared" si="76"/>
        <v>79461</v>
      </c>
      <c r="M1256" s="15">
        <f t="shared" si="77"/>
        <v>158076</v>
      </c>
      <c r="O1256" s="13"/>
      <c r="P1256" s="13"/>
    </row>
    <row r="1257" spans="1:16" ht="13.15" customHeight="1" x14ac:dyDescent="0.2">
      <c r="A1257" s="11" t="str">
        <f t="shared" ref="A1257:A1320" si="78">CONCATENATE(B1257,C1257)</f>
        <v>DUBBO2023</v>
      </c>
      <c r="B1257" s="90" t="s">
        <v>6</v>
      </c>
      <c r="C1257" s="85">
        <v>2023</v>
      </c>
      <c r="D1257" s="86">
        <v>35</v>
      </c>
      <c r="E1257" s="15">
        <v>96009</v>
      </c>
      <c r="F1257" s="15">
        <v>96485</v>
      </c>
      <c r="G1257" s="15">
        <v>192494</v>
      </c>
      <c r="H1257" s="15">
        <v>0</v>
      </c>
      <c r="I1257" s="15">
        <v>0</v>
      </c>
      <c r="J1257" s="15">
        <v>0</v>
      </c>
      <c r="K1257" s="15">
        <f t="shared" si="75"/>
        <v>96009</v>
      </c>
      <c r="L1257" s="15">
        <f t="shared" si="76"/>
        <v>96485</v>
      </c>
      <c r="M1257" s="15">
        <f t="shared" si="77"/>
        <v>192494</v>
      </c>
      <c r="O1257" s="13"/>
      <c r="P1257" s="13"/>
    </row>
    <row r="1258" spans="1:16" ht="13.15" customHeight="1" x14ac:dyDescent="0.2">
      <c r="A1258" s="11" t="str">
        <f t="shared" si="78"/>
        <v>DUBBO2024</v>
      </c>
      <c r="B1258" s="3" t="s">
        <v>6</v>
      </c>
      <c r="C1258" s="12">
        <v>2024</v>
      </c>
      <c r="D1258" s="12">
        <v>35</v>
      </c>
      <c r="E1258" s="13">
        <v>95454</v>
      </c>
      <c r="F1258" s="13">
        <v>95273</v>
      </c>
      <c r="G1258" s="13">
        <v>190727</v>
      </c>
      <c r="H1258" s="13">
        <v>0</v>
      </c>
      <c r="I1258" s="13">
        <v>0</v>
      </c>
      <c r="J1258" s="13">
        <v>0</v>
      </c>
      <c r="K1258" s="15">
        <f t="shared" si="75"/>
        <v>95454</v>
      </c>
      <c r="L1258" s="15">
        <f t="shared" si="76"/>
        <v>95273</v>
      </c>
      <c r="M1258" s="15">
        <f t="shared" si="77"/>
        <v>190727</v>
      </c>
      <c r="O1258" s="13"/>
      <c r="P1258" s="13"/>
    </row>
    <row r="1259" spans="1:16" ht="13.15" customHeight="1" x14ac:dyDescent="0.2">
      <c r="A1259" s="11" t="str">
        <f t="shared" si="78"/>
        <v>DUBBO2025</v>
      </c>
      <c r="B1259" s="3" t="s">
        <v>6</v>
      </c>
      <c r="C1259" s="12">
        <v>2025</v>
      </c>
      <c r="D1259" s="12">
        <v>35</v>
      </c>
      <c r="E1259" s="13">
        <v>95895</v>
      </c>
      <c r="F1259" s="13">
        <v>96326</v>
      </c>
      <c r="G1259" s="13">
        <v>192221</v>
      </c>
      <c r="H1259" s="13">
        <v>0</v>
      </c>
      <c r="I1259" s="13">
        <v>0</v>
      </c>
      <c r="J1259" s="13">
        <v>0</v>
      </c>
      <c r="K1259" s="15">
        <f t="shared" si="75"/>
        <v>95895</v>
      </c>
      <c r="L1259" s="15">
        <f t="shared" si="76"/>
        <v>96326</v>
      </c>
      <c r="M1259" s="15">
        <f t="shared" si="77"/>
        <v>192221</v>
      </c>
      <c r="O1259" s="13"/>
      <c r="P1259" s="13"/>
    </row>
    <row r="1260" spans="1:16" ht="13.15" customHeight="1" x14ac:dyDescent="0.2">
      <c r="A1260" s="11" t="str">
        <f t="shared" si="78"/>
        <v>EDWARD RIVER1985</v>
      </c>
      <c r="B1260" s="3" t="s">
        <v>148</v>
      </c>
      <c r="C1260" s="12">
        <v>1985</v>
      </c>
      <c r="D1260" s="12" t="s">
        <v>174</v>
      </c>
      <c r="E1260" s="13">
        <v>1289</v>
      </c>
      <c r="F1260" s="13">
        <v>1251</v>
      </c>
      <c r="G1260" s="13">
        <v>2540</v>
      </c>
      <c r="H1260" s="13">
        <v>0</v>
      </c>
      <c r="I1260" s="13">
        <v>0</v>
      </c>
      <c r="J1260" s="13">
        <v>0</v>
      </c>
      <c r="K1260" s="15">
        <f t="shared" si="75"/>
        <v>1289</v>
      </c>
      <c r="L1260" s="15">
        <f t="shared" si="76"/>
        <v>1251</v>
      </c>
      <c r="M1260" s="15">
        <f t="shared" si="77"/>
        <v>2540</v>
      </c>
      <c r="O1260" s="13"/>
      <c r="P1260" s="13"/>
    </row>
    <row r="1261" spans="1:16" ht="13.15" customHeight="1" x14ac:dyDescent="0.2">
      <c r="A1261" s="11" t="str">
        <f t="shared" si="78"/>
        <v>EDWARD RIVER1986</v>
      </c>
      <c r="B1261" s="3" t="s">
        <v>148</v>
      </c>
      <c r="C1261" s="12">
        <v>1986</v>
      </c>
      <c r="D1261" s="12" t="s">
        <v>174</v>
      </c>
      <c r="E1261" s="13">
        <v>1107</v>
      </c>
      <c r="F1261" s="13">
        <v>1141</v>
      </c>
      <c r="G1261" s="13">
        <v>2248</v>
      </c>
      <c r="H1261" s="13">
        <v>0</v>
      </c>
      <c r="I1261" s="13">
        <v>0</v>
      </c>
      <c r="J1261" s="13">
        <v>0</v>
      </c>
      <c r="K1261" s="15">
        <f t="shared" si="75"/>
        <v>1107</v>
      </c>
      <c r="L1261" s="15">
        <f t="shared" si="76"/>
        <v>1141</v>
      </c>
      <c r="M1261" s="15">
        <f t="shared" si="77"/>
        <v>2248</v>
      </c>
      <c r="O1261" s="13"/>
      <c r="P1261" s="13"/>
    </row>
    <row r="1262" spans="1:16" ht="13.15" customHeight="1" x14ac:dyDescent="0.2">
      <c r="A1262" s="11" t="str">
        <f t="shared" si="78"/>
        <v>EDWARD RIVER1987</v>
      </c>
      <c r="B1262" s="3" t="s">
        <v>148</v>
      </c>
      <c r="C1262" s="12">
        <v>1987</v>
      </c>
      <c r="D1262" s="12" t="s">
        <v>174</v>
      </c>
      <c r="E1262" s="13">
        <v>749</v>
      </c>
      <c r="F1262" s="13">
        <v>740</v>
      </c>
      <c r="G1262" s="13">
        <v>1489</v>
      </c>
      <c r="H1262" s="13">
        <v>0</v>
      </c>
      <c r="I1262" s="13">
        <v>0</v>
      </c>
      <c r="J1262" s="13">
        <v>0</v>
      </c>
      <c r="K1262" s="15">
        <f t="shared" si="75"/>
        <v>749</v>
      </c>
      <c r="L1262" s="15">
        <f t="shared" si="76"/>
        <v>740</v>
      </c>
      <c r="M1262" s="15">
        <f t="shared" si="77"/>
        <v>1489</v>
      </c>
      <c r="O1262" s="13"/>
      <c r="P1262" s="13"/>
    </row>
    <row r="1263" spans="1:16" ht="13.15" customHeight="1" x14ac:dyDescent="0.2">
      <c r="A1263" s="11" t="str">
        <f t="shared" si="78"/>
        <v>EDWARD RIVER1990</v>
      </c>
      <c r="B1263" s="92" t="s">
        <v>148</v>
      </c>
      <c r="C1263" s="85">
        <v>1990</v>
      </c>
      <c r="D1263" s="86" t="s">
        <v>174</v>
      </c>
      <c r="E1263" s="15">
        <v>227</v>
      </c>
      <c r="F1263" s="15">
        <v>210</v>
      </c>
      <c r="G1263" s="15">
        <v>437</v>
      </c>
      <c r="H1263" s="87">
        <v>0</v>
      </c>
      <c r="I1263" s="87">
        <v>0</v>
      </c>
      <c r="J1263" s="15">
        <v>0</v>
      </c>
      <c r="K1263" s="15">
        <f t="shared" si="75"/>
        <v>227</v>
      </c>
      <c r="L1263" s="15">
        <f t="shared" si="76"/>
        <v>210</v>
      </c>
      <c r="M1263" s="15">
        <f t="shared" si="77"/>
        <v>437</v>
      </c>
      <c r="O1263" s="13"/>
      <c r="P1263" s="13"/>
    </row>
    <row r="1264" spans="1:16" ht="13.15" customHeight="1" x14ac:dyDescent="0.2">
      <c r="A1264" s="11" t="str">
        <f t="shared" si="78"/>
        <v>EDWARD RIVER1991</v>
      </c>
      <c r="B1264" s="90" t="s">
        <v>148</v>
      </c>
      <c r="C1264" s="85">
        <v>1991</v>
      </c>
      <c r="D1264" s="86" t="s">
        <v>174</v>
      </c>
      <c r="E1264" s="15">
        <v>824</v>
      </c>
      <c r="F1264" s="15">
        <v>734</v>
      </c>
      <c r="G1264" s="15">
        <v>1558</v>
      </c>
      <c r="H1264" s="15">
        <v>0</v>
      </c>
      <c r="I1264" s="15">
        <v>0</v>
      </c>
      <c r="J1264" s="15">
        <v>0</v>
      </c>
      <c r="K1264" s="15">
        <f t="shared" si="75"/>
        <v>824</v>
      </c>
      <c r="L1264" s="15">
        <f t="shared" si="76"/>
        <v>734</v>
      </c>
      <c r="M1264" s="15">
        <f t="shared" si="77"/>
        <v>1558</v>
      </c>
      <c r="O1264" s="13"/>
      <c r="P1264" s="13"/>
    </row>
    <row r="1265" spans="1:16" ht="13.15" customHeight="1" x14ac:dyDescent="0.2">
      <c r="A1265" s="11" t="str">
        <f t="shared" si="78"/>
        <v>EDWARD RIVER1992</v>
      </c>
      <c r="B1265" s="3" t="s">
        <v>148</v>
      </c>
      <c r="C1265" s="12">
        <v>1992</v>
      </c>
      <c r="D1265" s="12" t="s">
        <v>174</v>
      </c>
      <c r="E1265" s="13">
        <v>995</v>
      </c>
      <c r="F1265" s="13">
        <v>868</v>
      </c>
      <c r="G1265" s="13">
        <v>1863</v>
      </c>
      <c r="H1265" s="13">
        <v>0</v>
      </c>
      <c r="I1265" s="13">
        <v>0</v>
      </c>
      <c r="J1265" s="13">
        <v>0</v>
      </c>
      <c r="K1265" s="15">
        <f t="shared" ref="K1265:K1328" si="79">E1265+H1265</f>
        <v>995</v>
      </c>
      <c r="L1265" s="15">
        <f t="shared" ref="L1265:L1328" si="80">F1265+I1265</f>
        <v>868</v>
      </c>
      <c r="M1265" s="15">
        <f t="shared" ref="M1265:M1328" si="81">G1265+J1265</f>
        <v>1863</v>
      </c>
      <c r="O1265" s="13"/>
      <c r="P1265" s="13"/>
    </row>
    <row r="1266" spans="1:16" ht="13.15" customHeight="1" x14ac:dyDescent="0.2">
      <c r="A1266" s="11" t="str">
        <f t="shared" si="78"/>
        <v>EDWARD RIVER1993</v>
      </c>
      <c r="B1266" s="90" t="s">
        <v>148</v>
      </c>
      <c r="C1266" s="85">
        <v>1993</v>
      </c>
      <c r="D1266" s="86" t="s">
        <v>174</v>
      </c>
      <c r="E1266" s="15">
        <v>825</v>
      </c>
      <c r="F1266" s="15">
        <v>750</v>
      </c>
      <c r="G1266" s="15">
        <v>1575</v>
      </c>
      <c r="H1266" s="15">
        <v>0</v>
      </c>
      <c r="I1266" s="15">
        <v>0</v>
      </c>
      <c r="J1266" s="15">
        <v>0</v>
      </c>
      <c r="K1266" s="15">
        <f t="shared" si="79"/>
        <v>825</v>
      </c>
      <c r="L1266" s="15">
        <f t="shared" si="80"/>
        <v>750</v>
      </c>
      <c r="M1266" s="15">
        <f t="shared" si="81"/>
        <v>1575</v>
      </c>
      <c r="O1266" s="13"/>
      <c r="P1266" s="13"/>
    </row>
    <row r="1267" spans="1:16" ht="13.15" customHeight="1" x14ac:dyDescent="0.2">
      <c r="A1267" s="11" t="str">
        <f t="shared" si="78"/>
        <v>EDWARD RIVER1994</v>
      </c>
      <c r="B1267" s="92" t="s">
        <v>148</v>
      </c>
      <c r="C1267" s="85">
        <v>1994</v>
      </c>
      <c r="D1267" s="86" t="s">
        <v>174</v>
      </c>
      <c r="E1267" s="15">
        <v>832</v>
      </c>
      <c r="F1267" s="15">
        <v>785</v>
      </c>
      <c r="G1267" s="15">
        <v>1617</v>
      </c>
      <c r="H1267" s="15">
        <v>0</v>
      </c>
      <c r="I1267" s="15">
        <v>0</v>
      </c>
      <c r="J1267" s="15">
        <v>0</v>
      </c>
      <c r="K1267" s="15">
        <f t="shared" si="79"/>
        <v>832</v>
      </c>
      <c r="L1267" s="15">
        <f t="shared" si="80"/>
        <v>785</v>
      </c>
      <c r="M1267" s="15">
        <f t="shared" si="81"/>
        <v>1617</v>
      </c>
      <c r="O1267" s="13"/>
      <c r="P1267" s="13"/>
    </row>
    <row r="1268" spans="1:16" ht="13.15" customHeight="1" x14ac:dyDescent="0.2">
      <c r="A1268" s="11" t="str">
        <f t="shared" si="78"/>
        <v>EDWARD RIVER1995</v>
      </c>
      <c r="B1268" s="90" t="s">
        <v>148</v>
      </c>
      <c r="C1268" s="12">
        <v>1995</v>
      </c>
      <c r="D1268" s="86" t="s">
        <v>174</v>
      </c>
      <c r="E1268" s="91">
        <v>976</v>
      </c>
      <c r="F1268" s="91">
        <v>993</v>
      </c>
      <c r="G1268" s="91">
        <v>1969</v>
      </c>
      <c r="H1268" s="91">
        <v>0</v>
      </c>
      <c r="I1268" s="91">
        <v>0</v>
      </c>
      <c r="J1268" s="91">
        <v>0</v>
      </c>
      <c r="K1268" s="15">
        <f t="shared" si="79"/>
        <v>976</v>
      </c>
      <c r="L1268" s="15">
        <f t="shared" si="80"/>
        <v>993</v>
      </c>
      <c r="M1268" s="15">
        <f t="shared" si="81"/>
        <v>1969</v>
      </c>
      <c r="O1268" s="13"/>
      <c r="P1268" s="13"/>
    </row>
    <row r="1269" spans="1:16" ht="13.15" customHeight="1" x14ac:dyDescent="0.2">
      <c r="A1269" s="11" t="str">
        <f t="shared" si="78"/>
        <v>EDWARD RIVER1996</v>
      </c>
      <c r="B1269" s="3" t="s">
        <v>148</v>
      </c>
      <c r="C1269" s="12">
        <v>1996</v>
      </c>
      <c r="D1269" s="12" t="s">
        <v>174</v>
      </c>
      <c r="E1269" s="13">
        <v>899</v>
      </c>
      <c r="F1269" s="13">
        <v>836</v>
      </c>
      <c r="G1269" s="13">
        <v>1735</v>
      </c>
      <c r="H1269" s="13">
        <v>0</v>
      </c>
      <c r="I1269" s="13">
        <v>0</v>
      </c>
      <c r="J1269" s="13">
        <v>0</v>
      </c>
      <c r="K1269" s="15">
        <f t="shared" si="79"/>
        <v>899</v>
      </c>
      <c r="L1269" s="15">
        <f t="shared" si="80"/>
        <v>836</v>
      </c>
      <c r="M1269" s="15">
        <f t="shared" si="81"/>
        <v>1735</v>
      </c>
      <c r="O1269" s="13"/>
      <c r="P1269" s="13"/>
    </row>
    <row r="1270" spans="1:16" ht="13.15" customHeight="1" x14ac:dyDescent="0.2">
      <c r="A1270" s="11" t="str">
        <f t="shared" si="78"/>
        <v>EDWARD RIVER1997</v>
      </c>
      <c r="B1270" s="92" t="s">
        <v>148</v>
      </c>
      <c r="C1270" s="85">
        <v>1997</v>
      </c>
      <c r="D1270" s="86" t="s">
        <v>174</v>
      </c>
      <c r="E1270" s="15">
        <v>959</v>
      </c>
      <c r="F1270" s="15">
        <v>910</v>
      </c>
      <c r="G1270" s="15">
        <v>1869</v>
      </c>
      <c r="H1270" s="87">
        <v>0</v>
      </c>
      <c r="I1270" s="87">
        <v>0</v>
      </c>
      <c r="J1270" s="15">
        <v>0</v>
      </c>
      <c r="K1270" s="15">
        <f t="shared" si="79"/>
        <v>959</v>
      </c>
      <c r="L1270" s="15">
        <f t="shared" si="80"/>
        <v>910</v>
      </c>
      <c r="M1270" s="15">
        <f t="shared" si="81"/>
        <v>1869</v>
      </c>
      <c r="O1270" s="13"/>
      <c r="P1270" s="13"/>
    </row>
    <row r="1271" spans="1:16" ht="13.15" customHeight="1" x14ac:dyDescent="0.2">
      <c r="A1271" s="11" t="str">
        <f t="shared" si="78"/>
        <v>EDWARD RIVER1998</v>
      </c>
      <c r="B1271" s="3" t="s">
        <v>148</v>
      </c>
      <c r="C1271" s="12">
        <v>1998</v>
      </c>
      <c r="D1271" s="12" t="s">
        <v>174</v>
      </c>
      <c r="E1271" s="13">
        <v>965</v>
      </c>
      <c r="F1271" s="13">
        <v>919</v>
      </c>
      <c r="G1271" s="13">
        <v>1884</v>
      </c>
      <c r="H1271" s="13">
        <v>0</v>
      </c>
      <c r="I1271" s="13">
        <v>0</v>
      </c>
      <c r="J1271" s="13">
        <v>0</v>
      </c>
      <c r="K1271" s="15">
        <f t="shared" si="79"/>
        <v>965</v>
      </c>
      <c r="L1271" s="15">
        <f t="shared" si="80"/>
        <v>919</v>
      </c>
      <c r="M1271" s="15">
        <f t="shared" si="81"/>
        <v>1884</v>
      </c>
      <c r="O1271" s="13"/>
      <c r="P1271" s="13"/>
    </row>
    <row r="1272" spans="1:16" ht="13.15" customHeight="1" x14ac:dyDescent="0.2">
      <c r="A1272" s="11" t="str">
        <f t="shared" si="78"/>
        <v>EDWARD RIVER1999</v>
      </c>
      <c r="B1272" s="3" t="s">
        <v>148</v>
      </c>
      <c r="C1272" s="12">
        <v>1999</v>
      </c>
      <c r="D1272" s="86" t="s">
        <v>174</v>
      </c>
      <c r="E1272" s="13">
        <v>993</v>
      </c>
      <c r="F1272" s="13">
        <v>933</v>
      </c>
      <c r="G1272" s="13">
        <v>1926</v>
      </c>
      <c r="H1272" s="13">
        <v>0</v>
      </c>
      <c r="I1272" s="13">
        <v>0</v>
      </c>
      <c r="J1272" s="13">
        <v>0</v>
      </c>
      <c r="K1272" s="15">
        <f t="shared" si="79"/>
        <v>993</v>
      </c>
      <c r="L1272" s="15">
        <f t="shared" si="80"/>
        <v>933</v>
      </c>
      <c r="M1272" s="15">
        <f t="shared" si="81"/>
        <v>1926</v>
      </c>
      <c r="O1272" s="13"/>
      <c r="P1272" s="13"/>
    </row>
    <row r="1273" spans="1:16" ht="13.15" customHeight="1" x14ac:dyDescent="0.2">
      <c r="A1273" s="11" t="str">
        <f t="shared" si="78"/>
        <v>EDWARD RIVER2000</v>
      </c>
      <c r="B1273" s="3" t="s">
        <v>148</v>
      </c>
      <c r="C1273" s="12">
        <v>2000</v>
      </c>
      <c r="D1273" s="12" t="s">
        <v>174</v>
      </c>
      <c r="E1273" s="13">
        <v>1008</v>
      </c>
      <c r="F1273" s="13">
        <v>945</v>
      </c>
      <c r="G1273" s="13">
        <v>1953</v>
      </c>
      <c r="H1273" s="13">
        <v>0</v>
      </c>
      <c r="I1273" s="13">
        <v>0</v>
      </c>
      <c r="J1273" s="13">
        <v>0</v>
      </c>
      <c r="K1273" s="15">
        <f t="shared" si="79"/>
        <v>1008</v>
      </c>
      <c r="L1273" s="15">
        <f t="shared" si="80"/>
        <v>945</v>
      </c>
      <c r="M1273" s="15">
        <f t="shared" si="81"/>
        <v>1953</v>
      </c>
      <c r="O1273" s="13"/>
      <c r="P1273" s="13"/>
    </row>
    <row r="1274" spans="1:16" ht="13.15" customHeight="1" x14ac:dyDescent="0.2">
      <c r="A1274" s="11" t="str">
        <f t="shared" si="78"/>
        <v>EDWARD RIVER2001</v>
      </c>
      <c r="B1274" s="3" t="s">
        <v>148</v>
      </c>
      <c r="C1274" s="12">
        <v>2001</v>
      </c>
      <c r="D1274" s="12" t="s">
        <v>174</v>
      </c>
      <c r="E1274" s="13">
        <v>1054</v>
      </c>
      <c r="F1274" s="13">
        <v>956</v>
      </c>
      <c r="G1274" s="13">
        <v>2010</v>
      </c>
      <c r="H1274" s="13">
        <v>0</v>
      </c>
      <c r="I1274" s="13">
        <v>0</v>
      </c>
      <c r="J1274" s="13">
        <v>0</v>
      </c>
      <c r="K1274" s="15">
        <f t="shared" si="79"/>
        <v>1054</v>
      </c>
      <c r="L1274" s="15">
        <f t="shared" si="80"/>
        <v>956</v>
      </c>
      <c r="M1274" s="15">
        <f t="shared" si="81"/>
        <v>2010</v>
      </c>
      <c r="O1274" s="13"/>
      <c r="P1274" s="13"/>
    </row>
    <row r="1275" spans="1:16" ht="13.15" customHeight="1" x14ac:dyDescent="0.2">
      <c r="A1275" s="11" t="str">
        <f t="shared" si="78"/>
        <v>EDWARD RIVER2002</v>
      </c>
      <c r="B1275" s="92" t="s">
        <v>148</v>
      </c>
      <c r="C1275" s="85">
        <v>2002</v>
      </c>
      <c r="D1275" s="86" t="s">
        <v>174</v>
      </c>
      <c r="E1275" s="15">
        <v>941</v>
      </c>
      <c r="F1275" s="15">
        <v>759</v>
      </c>
      <c r="G1275" s="15">
        <v>1700</v>
      </c>
      <c r="H1275" s="15">
        <v>0</v>
      </c>
      <c r="I1275" s="15">
        <v>0</v>
      </c>
      <c r="J1275" s="15">
        <v>0</v>
      </c>
      <c r="K1275" s="15">
        <f t="shared" si="79"/>
        <v>941</v>
      </c>
      <c r="L1275" s="15">
        <f t="shared" si="80"/>
        <v>759</v>
      </c>
      <c r="M1275" s="15">
        <f t="shared" si="81"/>
        <v>1700</v>
      </c>
      <c r="O1275" s="13"/>
      <c r="P1275" s="13"/>
    </row>
    <row r="1276" spans="1:16" ht="13.15" customHeight="1" x14ac:dyDescent="0.2">
      <c r="A1276" s="11" t="str">
        <f t="shared" si="78"/>
        <v>EDWARD RIVER2003</v>
      </c>
      <c r="B1276" s="3" t="s">
        <v>148</v>
      </c>
      <c r="C1276" s="12">
        <v>2003</v>
      </c>
      <c r="D1276" s="12" t="s">
        <v>174</v>
      </c>
      <c r="E1276" s="13">
        <v>1111</v>
      </c>
      <c r="F1276" s="13">
        <v>1063</v>
      </c>
      <c r="G1276" s="13">
        <v>2174</v>
      </c>
      <c r="H1276" s="13">
        <v>0</v>
      </c>
      <c r="I1276" s="13">
        <v>0</v>
      </c>
      <c r="J1276" s="13">
        <v>0</v>
      </c>
      <c r="K1276" s="15">
        <f t="shared" si="79"/>
        <v>1111</v>
      </c>
      <c r="L1276" s="15">
        <f t="shared" si="80"/>
        <v>1063</v>
      </c>
      <c r="M1276" s="15">
        <f t="shared" si="81"/>
        <v>2174</v>
      </c>
      <c r="O1276" s="13"/>
      <c r="P1276" s="13"/>
    </row>
    <row r="1277" spans="1:16" ht="13.15" customHeight="1" x14ac:dyDescent="0.2">
      <c r="A1277" s="11" t="str">
        <f t="shared" si="78"/>
        <v>EDWARD RIVER2004</v>
      </c>
      <c r="B1277" s="90" t="s">
        <v>148</v>
      </c>
      <c r="C1277" s="85">
        <v>2004</v>
      </c>
      <c r="D1277" s="86" t="s">
        <v>174</v>
      </c>
      <c r="E1277" s="15">
        <v>1197</v>
      </c>
      <c r="F1277" s="15">
        <v>1198</v>
      </c>
      <c r="G1277" s="15">
        <v>2395</v>
      </c>
      <c r="H1277" s="15">
        <v>0</v>
      </c>
      <c r="I1277" s="15">
        <v>0</v>
      </c>
      <c r="J1277" s="15">
        <v>0</v>
      </c>
      <c r="K1277" s="15">
        <f t="shared" si="79"/>
        <v>1197</v>
      </c>
      <c r="L1277" s="15">
        <f t="shared" si="80"/>
        <v>1198</v>
      </c>
      <c r="M1277" s="15">
        <f t="shared" si="81"/>
        <v>2395</v>
      </c>
      <c r="O1277" s="13"/>
      <c r="P1277" s="13"/>
    </row>
    <row r="1278" spans="1:16" ht="13.15" customHeight="1" x14ac:dyDescent="0.2">
      <c r="A1278" s="11" t="str">
        <f t="shared" si="78"/>
        <v>EDWARD RIVER2005</v>
      </c>
      <c r="B1278" s="90" t="s">
        <v>148</v>
      </c>
      <c r="C1278" s="85">
        <v>2005</v>
      </c>
      <c r="D1278" s="86" t="s">
        <v>174</v>
      </c>
      <c r="E1278" s="15">
        <v>1244</v>
      </c>
      <c r="F1278" s="15">
        <v>1240</v>
      </c>
      <c r="G1278" s="15">
        <v>2484</v>
      </c>
      <c r="H1278" s="15">
        <v>0</v>
      </c>
      <c r="I1278" s="15">
        <v>0</v>
      </c>
      <c r="J1278" s="15">
        <v>0</v>
      </c>
      <c r="K1278" s="15">
        <f t="shared" si="79"/>
        <v>1244</v>
      </c>
      <c r="L1278" s="15">
        <f t="shared" si="80"/>
        <v>1240</v>
      </c>
      <c r="M1278" s="15">
        <f t="shared" si="81"/>
        <v>2484</v>
      </c>
      <c r="O1278" s="13"/>
      <c r="P1278" s="13"/>
    </row>
    <row r="1279" spans="1:16" ht="13.15" customHeight="1" x14ac:dyDescent="0.2">
      <c r="A1279" s="11" t="str">
        <f t="shared" si="78"/>
        <v>EDWARD RIVER2006</v>
      </c>
      <c r="B1279" s="88" t="s">
        <v>148</v>
      </c>
      <c r="C1279" s="16">
        <v>2006</v>
      </c>
      <c r="D1279" s="86" t="s">
        <v>174</v>
      </c>
      <c r="E1279" s="89">
        <v>2013</v>
      </c>
      <c r="F1279" s="89">
        <v>1967</v>
      </c>
      <c r="G1279" s="89">
        <v>3980</v>
      </c>
      <c r="H1279" s="89">
        <v>0</v>
      </c>
      <c r="I1279" s="89">
        <v>0</v>
      </c>
      <c r="J1279" s="89">
        <v>0</v>
      </c>
      <c r="K1279" s="15">
        <f t="shared" si="79"/>
        <v>2013</v>
      </c>
      <c r="L1279" s="15">
        <f t="shared" si="80"/>
        <v>1967</v>
      </c>
      <c r="M1279" s="15">
        <f t="shared" si="81"/>
        <v>3980</v>
      </c>
      <c r="O1279" s="13"/>
      <c r="P1279" s="13"/>
    </row>
    <row r="1280" spans="1:16" ht="13.15" customHeight="1" x14ac:dyDescent="0.2">
      <c r="A1280" s="11" t="str">
        <f t="shared" si="78"/>
        <v>EDWARD RIVER2007</v>
      </c>
      <c r="B1280" s="3" t="s">
        <v>148</v>
      </c>
      <c r="C1280" s="12">
        <v>2007</v>
      </c>
      <c r="D1280" s="12" t="s">
        <v>174</v>
      </c>
      <c r="E1280" s="13">
        <v>2858</v>
      </c>
      <c r="F1280" s="13">
        <v>2875</v>
      </c>
      <c r="G1280" s="13">
        <v>5733</v>
      </c>
      <c r="H1280" s="13">
        <v>0</v>
      </c>
      <c r="I1280" s="13">
        <v>0</v>
      </c>
      <c r="J1280" s="13">
        <v>0</v>
      </c>
      <c r="K1280" s="15">
        <f t="shared" si="79"/>
        <v>2858</v>
      </c>
      <c r="L1280" s="15">
        <f t="shared" si="80"/>
        <v>2875</v>
      </c>
      <c r="M1280" s="15">
        <f t="shared" si="81"/>
        <v>5733</v>
      </c>
      <c r="O1280" s="13"/>
      <c r="P1280" s="13"/>
    </row>
    <row r="1281" spans="1:16" ht="13.15" customHeight="1" x14ac:dyDescent="0.2">
      <c r="A1281" s="11" t="str">
        <f t="shared" si="78"/>
        <v>EDWARD RIVER2008</v>
      </c>
      <c r="B1281" s="3" t="s">
        <v>148</v>
      </c>
      <c r="C1281" s="12">
        <v>2008</v>
      </c>
      <c r="D1281" s="12" t="s">
        <v>174</v>
      </c>
      <c r="E1281" s="13">
        <v>3122</v>
      </c>
      <c r="F1281" s="13">
        <v>2982</v>
      </c>
      <c r="G1281" s="13">
        <v>6104</v>
      </c>
      <c r="H1281" s="13">
        <v>0</v>
      </c>
      <c r="I1281" s="13">
        <v>0</v>
      </c>
      <c r="J1281" s="13">
        <v>0</v>
      </c>
      <c r="K1281" s="15">
        <f t="shared" si="79"/>
        <v>3122</v>
      </c>
      <c r="L1281" s="15">
        <f t="shared" si="80"/>
        <v>2982</v>
      </c>
      <c r="M1281" s="15">
        <f t="shared" si="81"/>
        <v>6104</v>
      </c>
      <c r="O1281" s="13"/>
      <c r="P1281" s="13"/>
    </row>
    <row r="1282" spans="1:16" ht="13.15" customHeight="1" x14ac:dyDescent="0.2">
      <c r="A1282" s="11" t="str">
        <f t="shared" si="78"/>
        <v>EDWARD RIVER2009</v>
      </c>
      <c r="B1282" s="3" t="s">
        <v>148</v>
      </c>
      <c r="C1282" s="12">
        <v>2009</v>
      </c>
      <c r="D1282" s="12" t="s">
        <v>174</v>
      </c>
      <c r="E1282" s="13">
        <v>3766</v>
      </c>
      <c r="F1282" s="13">
        <v>3652</v>
      </c>
      <c r="G1282" s="13">
        <v>7418</v>
      </c>
      <c r="H1282" s="13">
        <v>0</v>
      </c>
      <c r="I1282" s="13">
        <v>0</v>
      </c>
      <c r="J1282" s="13">
        <v>0</v>
      </c>
      <c r="K1282" s="15">
        <f t="shared" si="79"/>
        <v>3766</v>
      </c>
      <c r="L1282" s="15">
        <f t="shared" si="80"/>
        <v>3652</v>
      </c>
      <c r="M1282" s="15">
        <f t="shared" si="81"/>
        <v>7418</v>
      </c>
      <c r="O1282" s="13"/>
      <c r="P1282" s="13"/>
    </row>
    <row r="1283" spans="1:16" ht="13.15" customHeight="1" x14ac:dyDescent="0.2">
      <c r="A1283" s="11" t="str">
        <f t="shared" si="78"/>
        <v>EDWARD RIVER2010</v>
      </c>
      <c r="B1283" s="3" t="s">
        <v>148</v>
      </c>
      <c r="C1283" s="12">
        <v>2010</v>
      </c>
      <c r="D1283" s="12" t="s">
        <v>174</v>
      </c>
      <c r="E1283" s="13">
        <v>3487</v>
      </c>
      <c r="F1283" s="13">
        <v>2993</v>
      </c>
      <c r="G1283" s="13">
        <v>6480</v>
      </c>
      <c r="H1283" s="13">
        <v>0</v>
      </c>
      <c r="I1283" s="13">
        <v>0</v>
      </c>
      <c r="J1283" s="13">
        <v>0</v>
      </c>
      <c r="K1283" s="15">
        <f t="shared" si="79"/>
        <v>3487</v>
      </c>
      <c r="L1283" s="15">
        <f t="shared" si="80"/>
        <v>2993</v>
      </c>
      <c r="M1283" s="15">
        <f t="shared" si="81"/>
        <v>6480</v>
      </c>
      <c r="O1283" s="13"/>
      <c r="P1283" s="13"/>
    </row>
    <row r="1284" spans="1:16" ht="13.15" customHeight="1" x14ac:dyDescent="0.2">
      <c r="A1284" s="11" t="str">
        <f t="shared" si="78"/>
        <v>EDWARD RIVER2011</v>
      </c>
      <c r="B1284" s="92" t="s">
        <v>148</v>
      </c>
      <c r="C1284" s="85">
        <v>2011</v>
      </c>
      <c r="D1284" s="86" t="s">
        <v>174</v>
      </c>
      <c r="E1284" s="15">
        <v>2028</v>
      </c>
      <c r="F1284" s="15">
        <v>2001</v>
      </c>
      <c r="G1284" s="15">
        <v>4029</v>
      </c>
      <c r="H1284" s="87">
        <v>0</v>
      </c>
      <c r="I1284" s="87">
        <v>0</v>
      </c>
      <c r="J1284" s="15">
        <v>0</v>
      </c>
      <c r="K1284" s="15">
        <f t="shared" si="79"/>
        <v>2028</v>
      </c>
      <c r="L1284" s="15">
        <f t="shared" si="80"/>
        <v>2001</v>
      </c>
      <c r="M1284" s="15">
        <f t="shared" si="81"/>
        <v>4029</v>
      </c>
      <c r="O1284" s="13"/>
      <c r="P1284" s="13"/>
    </row>
    <row r="1285" spans="1:16" s="6" customFormat="1" ht="13.15" customHeight="1" x14ac:dyDescent="0.2">
      <c r="A1285" s="11" t="str">
        <f t="shared" si="78"/>
        <v>EDWARD RIVER2012</v>
      </c>
      <c r="B1285" s="3" t="s">
        <v>148</v>
      </c>
      <c r="C1285" s="12">
        <v>2012</v>
      </c>
      <c r="D1285" s="12" t="s">
        <v>174</v>
      </c>
      <c r="E1285" s="13">
        <v>1911</v>
      </c>
      <c r="F1285" s="13">
        <v>1818</v>
      </c>
      <c r="G1285" s="13">
        <v>3729</v>
      </c>
      <c r="H1285" s="13">
        <v>0</v>
      </c>
      <c r="I1285" s="13">
        <v>0</v>
      </c>
      <c r="J1285" s="13">
        <v>0</v>
      </c>
      <c r="K1285" s="15">
        <f t="shared" si="79"/>
        <v>1911</v>
      </c>
      <c r="L1285" s="15">
        <f t="shared" si="80"/>
        <v>1818</v>
      </c>
      <c r="M1285" s="15">
        <f t="shared" si="81"/>
        <v>3729</v>
      </c>
      <c r="O1285" s="13"/>
      <c r="P1285" s="13"/>
    </row>
    <row r="1286" spans="1:16" ht="13.15" customHeight="1" x14ac:dyDescent="0.2">
      <c r="A1286" s="11" t="str">
        <f t="shared" si="78"/>
        <v>EDWARD RIVER2013</v>
      </c>
      <c r="B1286" s="3" t="s">
        <v>148</v>
      </c>
      <c r="C1286" s="12">
        <v>2013</v>
      </c>
      <c r="D1286" s="12" t="s">
        <v>174</v>
      </c>
      <c r="E1286" s="13">
        <v>1723</v>
      </c>
      <c r="F1286" s="13">
        <v>1644</v>
      </c>
      <c r="G1286" s="13">
        <v>3367</v>
      </c>
      <c r="H1286" s="13">
        <v>0</v>
      </c>
      <c r="I1286" s="13">
        <v>0</v>
      </c>
      <c r="J1286" s="13">
        <v>0</v>
      </c>
      <c r="K1286" s="15">
        <f t="shared" si="79"/>
        <v>1723</v>
      </c>
      <c r="L1286" s="15">
        <f t="shared" si="80"/>
        <v>1644</v>
      </c>
      <c r="M1286" s="15">
        <f t="shared" si="81"/>
        <v>3367</v>
      </c>
      <c r="O1286" s="13"/>
      <c r="P1286" s="13"/>
    </row>
    <row r="1287" spans="1:16" ht="13.15" customHeight="1" x14ac:dyDescent="0.2">
      <c r="A1287" s="11" t="str">
        <f t="shared" si="78"/>
        <v>EDWARD RIVER2014</v>
      </c>
      <c r="B1287" s="90" t="s">
        <v>148</v>
      </c>
      <c r="C1287" s="85">
        <v>2014</v>
      </c>
      <c r="D1287" s="86" t="s">
        <v>174</v>
      </c>
      <c r="E1287" s="15">
        <v>1899</v>
      </c>
      <c r="F1287" s="15">
        <v>1828</v>
      </c>
      <c r="G1287" s="15">
        <v>3727</v>
      </c>
      <c r="H1287" s="15">
        <v>0</v>
      </c>
      <c r="I1287" s="15">
        <v>0</v>
      </c>
      <c r="J1287" s="15">
        <v>0</v>
      </c>
      <c r="K1287" s="15">
        <f t="shared" si="79"/>
        <v>1899</v>
      </c>
      <c r="L1287" s="15">
        <f t="shared" si="80"/>
        <v>1828</v>
      </c>
      <c r="M1287" s="15">
        <f t="shared" si="81"/>
        <v>3727</v>
      </c>
      <c r="O1287" s="13"/>
      <c r="P1287" s="13"/>
    </row>
    <row r="1288" spans="1:16" ht="13.15" customHeight="1" x14ac:dyDescent="0.2">
      <c r="A1288" s="11" t="str">
        <f t="shared" si="78"/>
        <v>EDWARD RIVER2015</v>
      </c>
      <c r="B1288" s="92" t="s">
        <v>148</v>
      </c>
      <c r="C1288" s="85">
        <v>2015</v>
      </c>
      <c r="D1288" s="86" t="s">
        <v>174</v>
      </c>
      <c r="E1288" s="15">
        <v>1496</v>
      </c>
      <c r="F1288" s="15">
        <v>1339</v>
      </c>
      <c r="G1288" s="15">
        <v>2835</v>
      </c>
      <c r="H1288" s="87">
        <v>0</v>
      </c>
      <c r="I1288" s="87">
        <v>0</v>
      </c>
      <c r="J1288" s="15">
        <v>0</v>
      </c>
      <c r="K1288" s="15">
        <f t="shared" si="79"/>
        <v>1496</v>
      </c>
      <c r="L1288" s="15">
        <f t="shared" si="80"/>
        <v>1339</v>
      </c>
      <c r="M1288" s="15">
        <f t="shared" si="81"/>
        <v>2835</v>
      </c>
      <c r="O1288" s="13"/>
      <c r="P1288" s="13"/>
    </row>
    <row r="1289" spans="1:16" ht="13.15" customHeight="1" x14ac:dyDescent="0.2">
      <c r="A1289" s="11" t="str">
        <f t="shared" si="78"/>
        <v>EDWARD RIVER2016</v>
      </c>
      <c r="B1289" s="3" t="s">
        <v>148</v>
      </c>
      <c r="C1289" s="12">
        <v>2016</v>
      </c>
      <c r="D1289" s="12" t="s">
        <v>174</v>
      </c>
      <c r="E1289" s="13">
        <v>1663</v>
      </c>
      <c r="F1289" s="13">
        <v>1634</v>
      </c>
      <c r="G1289" s="13">
        <v>3297</v>
      </c>
      <c r="H1289" s="13">
        <v>0</v>
      </c>
      <c r="I1289" s="13">
        <v>0</v>
      </c>
      <c r="J1289" s="13">
        <v>0</v>
      </c>
      <c r="K1289" s="15">
        <f t="shared" si="79"/>
        <v>1663</v>
      </c>
      <c r="L1289" s="15">
        <f t="shared" si="80"/>
        <v>1634</v>
      </c>
      <c r="M1289" s="15">
        <f t="shared" si="81"/>
        <v>3297</v>
      </c>
      <c r="O1289" s="13"/>
      <c r="P1289" s="13"/>
    </row>
    <row r="1290" spans="1:16" ht="13.15" customHeight="1" x14ac:dyDescent="0.2">
      <c r="A1290" s="11" t="str">
        <f t="shared" si="78"/>
        <v>EDWARD RIVER2017</v>
      </c>
      <c r="B1290" s="3" t="s">
        <v>148</v>
      </c>
      <c r="C1290" s="12">
        <v>2017</v>
      </c>
      <c r="D1290" s="12" t="s">
        <v>174</v>
      </c>
      <c r="E1290" s="13">
        <v>2765</v>
      </c>
      <c r="F1290" s="13">
        <v>2898</v>
      </c>
      <c r="G1290" s="13">
        <v>5663</v>
      </c>
      <c r="H1290" s="13">
        <v>0</v>
      </c>
      <c r="I1290" s="13">
        <v>0</v>
      </c>
      <c r="J1290" s="13">
        <v>0</v>
      </c>
      <c r="K1290" s="15">
        <f t="shared" si="79"/>
        <v>2765</v>
      </c>
      <c r="L1290" s="15">
        <f t="shared" si="80"/>
        <v>2898</v>
      </c>
      <c r="M1290" s="15">
        <f t="shared" si="81"/>
        <v>5663</v>
      </c>
      <c r="O1290" s="13"/>
      <c r="P1290" s="13"/>
    </row>
    <row r="1291" spans="1:16" ht="13.15" customHeight="1" x14ac:dyDescent="0.2">
      <c r="A1291" s="11" t="str">
        <f t="shared" si="78"/>
        <v>EDWARD RIVER2018</v>
      </c>
      <c r="B1291" s="92" t="s">
        <v>148</v>
      </c>
      <c r="C1291" s="85">
        <v>2018</v>
      </c>
      <c r="D1291" s="86" t="s">
        <v>174</v>
      </c>
      <c r="E1291" s="15">
        <v>4031</v>
      </c>
      <c r="F1291" s="15">
        <v>4263</v>
      </c>
      <c r="G1291" s="15">
        <v>8294</v>
      </c>
      <c r="H1291" s="87">
        <v>0</v>
      </c>
      <c r="I1291" s="87">
        <v>0</v>
      </c>
      <c r="J1291" s="15">
        <v>0</v>
      </c>
      <c r="K1291" s="15">
        <f t="shared" si="79"/>
        <v>4031</v>
      </c>
      <c r="L1291" s="15">
        <f t="shared" si="80"/>
        <v>4263</v>
      </c>
      <c r="M1291" s="15">
        <f t="shared" si="81"/>
        <v>8294</v>
      </c>
      <c r="O1291" s="13"/>
      <c r="P1291" s="13"/>
    </row>
    <row r="1292" spans="1:16" ht="13.15" customHeight="1" x14ac:dyDescent="0.2">
      <c r="A1292" s="11" t="str">
        <f t="shared" si="78"/>
        <v>EDWARD RIVER2019</v>
      </c>
      <c r="B1292" s="3" t="s">
        <v>148</v>
      </c>
      <c r="C1292" s="12">
        <v>2019</v>
      </c>
      <c r="D1292" s="12" t="s">
        <v>174</v>
      </c>
      <c r="E1292" s="13">
        <v>4393</v>
      </c>
      <c r="F1292" s="13">
        <v>4522</v>
      </c>
      <c r="G1292" s="13">
        <v>8915</v>
      </c>
      <c r="H1292" s="13">
        <v>0</v>
      </c>
      <c r="I1292" s="13">
        <v>0</v>
      </c>
      <c r="J1292" s="13">
        <v>0</v>
      </c>
      <c r="K1292" s="15">
        <f t="shared" si="79"/>
        <v>4393</v>
      </c>
      <c r="L1292" s="15">
        <f t="shared" si="80"/>
        <v>4522</v>
      </c>
      <c r="M1292" s="15">
        <f t="shared" si="81"/>
        <v>8915</v>
      </c>
      <c r="O1292" s="13"/>
      <c r="P1292" s="13"/>
    </row>
    <row r="1293" spans="1:16" ht="13.15" customHeight="1" x14ac:dyDescent="0.2">
      <c r="A1293" s="11" t="str">
        <f t="shared" si="78"/>
        <v>EDWARD RIVER2020</v>
      </c>
      <c r="B1293" s="3" t="s">
        <v>148</v>
      </c>
      <c r="C1293" s="12">
        <v>2020</v>
      </c>
      <c r="D1293" s="12" t="s">
        <v>174</v>
      </c>
      <c r="E1293" s="13">
        <v>4295</v>
      </c>
      <c r="F1293" s="13">
        <v>4490</v>
      </c>
      <c r="G1293" s="13">
        <v>8785</v>
      </c>
      <c r="H1293" s="13">
        <v>0</v>
      </c>
      <c r="I1293" s="13">
        <v>0</v>
      </c>
      <c r="J1293" s="13">
        <v>0</v>
      </c>
      <c r="K1293" s="15">
        <f t="shared" si="79"/>
        <v>4295</v>
      </c>
      <c r="L1293" s="15">
        <f t="shared" si="80"/>
        <v>4490</v>
      </c>
      <c r="M1293" s="15">
        <f t="shared" si="81"/>
        <v>8785</v>
      </c>
      <c r="O1293" s="13"/>
      <c r="P1293" s="13"/>
    </row>
    <row r="1294" spans="1:16" ht="13.15" customHeight="1" x14ac:dyDescent="0.2">
      <c r="A1294" s="11" t="str">
        <f t="shared" si="78"/>
        <v>EDWARD RIVER2021</v>
      </c>
      <c r="B1294" s="92" t="s">
        <v>148</v>
      </c>
      <c r="C1294" s="85">
        <v>2021</v>
      </c>
      <c r="D1294" s="86" t="s">
        <v>174</v>
      </c>
      <c r="E1294" s="15">
        <v>4219</v>
      </c>
      <c r="F1294" s="15">
        <v>4324</v>
      </c>
      <c r="G1294" s="15">
        <v>8543</v>
      </c>
      <c r="H1294" s="87">
        <v>0</v>
      </c>
      <c r="I1294" s="87">
        <v>0</v>
      </c>
      <c r="J1294" s="15">
        <v>0</v>
      </c>
      <c r="K1294" s="15">
        <f t="shared" si="79"/>
        <v>4219</v>
      </c>
      <c r="L1294" s="15">
        <f t="shared" si="80"/>
        <v>4324</v>
      </c>
      <c r="M1294" s="15">
        <f t="shared" si="81"/>
        <v>8543</v>
      </c>
      <c r="O1294" s="13"/>
      <c r="P1294" s="13"/>
    </row>
    <row r="1295" spans="1:16" ht="13.15" customHeight="1" x14ac:dyDescent="0.2">
      <c r="A1295" s="11" t="str">
        <f t="shared" si="78"/>
        <v>EDWARD RIVER2022</v>
      </c>
      <c r="B1295" s="92" t="s">
        <v>148</v>
      </c>
      <c r="C1295" s="85">
        <v>2022</v>
      </c>
      <c r="D1295" s="86" t="s">
        <v>174</v>
      </c>
      <c r="E1295" s="15">
        <v>4519</v>
      </c>
      <c r="F1295" s="15">
        <v>4474</v>
      </c>
      <c r="G1295" s="15">
        <v>8993</v>
      </c>
      <c r="H1295" s="87">
        <v>0</v>
      </c>
      <c r="I1295" s="87">
        <v>0</v>
      </c>
      <c r="J1295" s="15">
        <v>0</v>
      </c>
      <c r="K1295" s="15">
        <f t="shared" si="79"/>
        <v>4519</v>
      </c>
      <c r="L1295" s="15">
        <f t="shared" si="80"/>
        <v>4474</v>
      </c>
      <c r="M1295" s="15">
        <f t="shared" si="81"/>
        <v>8993</v>
      </c>
      <c r="O1295" s="13"/>
      <c r="P1295" s="13"/>
    </row>
    <row r="1296" spans="1:16" ht="13.15" customHeight="1" x14ac:dyDescent="0.2">
      <c r="A1296" s="11" t="str">
        <f t="shared" si="78"/>
        <v>EDWARD RIVER2023</v>
      </c>
      <c r="B1296" s="3" t="s">
        <v>148</v>
      </c>
      <c r="C1296" s="12">
        <v>2023</v>
      </c>
      <c r="D1296" s="12" t="s">
        <v>174</v>
      </c>
      <c r="E1296" s="13">
        <v>3569</v>
      </c>
      <c r="F1296" s="13">
        <v>3470</v>
      </c>
      <c r="G1296" s="13">
        <v>7039</v>
      </c>
      <c r="H1296" s="13">
        <v>0</v>
      </c>
      <c r="I1296" s="13">
        <v>0</v>
      </c>
      <c r="J1296" s="13">
        <v>0</v>
      </c>
      <c r="K1296" s="15">
        <f t="shared" si="79"/>
        <v>3569</v>
      </c>
      <c r="L1296" s="15">
        <f t="shared" si="80"/>
        <v>3470</v>
      </c>
      <c r="M1296" s="15">
        <f t="shared" si="81"/>
        <v>7039</v>
      </c>
      <c r="O1296" s="13"/>
      <c r="P1296" s="13"/>
    </row>
    <row r="1297" spans="1:16" ht="13.15" customHeight="1" x14ac:dyDescent="0.2">
      <c r="A1297" s="11" t="str">
        <f t="shared" si="78"/>
        <v>EDWARD RIVER2024</v>
      </c>
      <c r="B1297" s="3" t="s">
        <v>148</v>
      </c>
      <c r="C1297" s="12">
        <v>2024</v>
      </c>
      <c r="D1297" s="12" t="s">
        <v>174</v>
      </c>
      <c r="E1297" s="13">
        <v>4430</v>
      </c>
      <c r="F1297" s="13">
        <v>4663</v>
      </c>
      <c r="G1297" s="13">
        <v>9093</v>
      </c>
      <c r="H1297" s="13">
        <v>0</v>
      </c>
      <c r="I1297" s="13">
        <v>0</v>
      </c>
      <c r="J1297" s="13">
        <v>0</v>
      </c>
      <c r="K1297" s="15">
        <f t="shared" si="79"/>
        <v>4430</v>
      </c>
      <c r="L1297" s="15">
        <f t="shared" si="80"/>
        <v>4663</v>
      </c>
      <c r="M1297" s="15">
        <f t="shared" si="81"/>
        <v>9093</v>
      </c>
      <c r="O1297" s="13"/>
      <c r="P1297" s="13"/>
    </row>
    <row r="1298" spans="1:16" ht="13.15" customHeight="1" x14ac:dyDescent="0.2">
      <c r="A1298" s="11" t="str">
        <f t="shared" si="78"/>
        <v>EDWARD RIVER2025</v>
      </c>
      <c r="B1298" s="90" t="s">
        <v>148</v>
      </c>
      <c r="C1298" s="12">
        <v>2025</v>
      </c>
      <c r="D1298" s="86" t="s">
        <v>174</v>
      </c>
      <c r="E1298" s="91">
        <v>4254</v>
      </c>
      <c r="F1298" s="91">
        <v>4460</v>
      </c>
      <c r="G1298" s="91">
        <v>8714</v>
      </c>
      <c r="H1298" s="91">
        <v>0</v>
      </c>
      <c r="I1298" s="91">
        <v>0</v>
      </c>
      <c r="J1298" s="91">
        <v>0</v>
      </c>
      <c r="K1298" s="15">
        <f t="shared" si="79"/>
        <v>4254</v>
      </c>
      <c r="L1298" s="15">
        <f t="shared" si="80"/>
        <v>4460</v>
      </c>
      <c r="M1298" s="15">
        <f t="shared" si="81"/>
        <v>8714</v>
      </c>
      <c r="O1298" s="13"/>
      <c r="P1298" s="13"/>
    </row>
    <row r="1299" spans="1:16" ht="13.15" customHeight="1" x14ac:dyDescent="0.2">
      <c r="A1299" s="11" t="str">
        <f t="shared" si="78"/>
        <v>ELCHO ISLAND1985</v>
      </c>
      <c r="B1299" s="3" t="s">
        <v>161</v>
      </c>
      <c r="C1299" s="12">
        <v>1985</v>
      </c>
      <c r="D1299" s="12" t="s">
        <v>174</v>
      </c>
      <c r="E1299" s="13">
        <v>4632</v>
      </c>
      <c r="F1299" s="13">
        <v>4647</v>
      </c>
      <c r="G1299" s="13">
        <v>9279</v>
      </c>
      <c r="H1299" s="13">
        <v>0</v>
      </c>
      <c r="I1299" s="13">
        <v>0</v>
      </c>
      <c r="J1299" s="13">
        <v>0</v>
      </c>
      <c r="K1299" s="15">
        <f t="shared" si="79"/>
        <v>4632</v>
      </c>
      <c r="L1299" s="15">
        <f t="shared" si="80"/>
        <v>4647</v>
      </c>
      <c r="M1299" s="15">
        <f t="shared" si="81"/>
        <v>9279</v>
      </c>
      <c r="O1299" s="13"/>
      <c r="P1299" s="13"/>
    </row>
    <row r="1300" spans="1:16" ht="13.15" customHeight="1" x14ac:dyDescent="0.2">
      <c r="A1300" s="11" t="str">
        <f t="shared" si="78"/>
        <v>ELCHO ISLAND1986</v>
      </c>
      <c r="B1300" s="3" t="s">
        <v>161</v>
      </c>
      <c r="C1300" s="12">
        <v>1986</v>
      </c>
      <c r="D1300" s="12" t="s">
        <v>174</v>
      </c>
      <c r="E1300" s="13">
        <v>5316</v>
      </c>
      <c r="F1300" s="13">
        <v>5072</v>
      </c>
      <c r="G1300" s="13">
        <v>10388</v>
      </c>
      <c r="H1300" s="13">
        <v>0</v>
      </c>
      <c r="I1300" s="13">
        <v>0</v>
      </c>
      <c r="J1300" s="13">
        <v>0</v>
      </c>
      <c r="K1300" s="15">
        <f t="shared" si="79"/>
        <v>5316</v>
      </c>
      <c r="L1300" s="15">
        <f t="shared" si="80"/>
        <v>5072</v>
      </c>
      <c r="M1300" s="15">
        <f t="shared" si="81"/>
        <v>10388</v>
      </c>
      <c r="O1300" s="13"/>
      <c r="P1300" s="13"/>
    </row>
    <row r="1301" spans="1:16" ht="13.15" customHeight="1" x14ac:dyDescent="0.2">
      <c r="A1301" s="11" t="str">
        <f t="shared" si="78"/>
        <v>ELCHO ISLAND1987</v>
      </c>
      <c r="B1301" s="3" t="s">
        <v>161</v>
      </c>
      <c r="C1301" s="12">
        <v>1987</v>
      </c>
      <c r="D1301" s="12" t="s">
        <v>174</v>
      </c>
      <c r="E1301" s="13">
        <v>5108</v>
      </c>
      <c r="F1301" s="13">
        <v>5310</v>
      </c>
      <c r="G1301" s="13">
        <v>10418</v>
      </c>
      <c r="H1301" s="13">
        <v>0</v>
      </c>
      <c r="I1301" s="13">
        <v>0</v>
      </c>
      <c r="J1301" s="13">
        <v>0</v>
      </c>
      <c r="K1301" s="15">
        <f t="shared" si="79"/>
        <v>5108</v>
      </c>
      <c r="L1301" s="15">
        <f t="shared" si="80"/>
        <v>5310</v>
      </c>
      <c r="M1301" s="15">
        <f t="shared" si="81"/>
        <v>10418</v>
      </c>
      <c r="O1301" s="13"/>
      <c r="P1301" s="13"/>
    </row>
    <row r="1302" spans="1:16" ht="13.15" customHeight="1" x14ac:dyDescent="0.2">
      <c r="A1302" s="11" t="str">
        <f t="shared" si="78"/>
        <v>ELCHO ISLAND1988</v>
      </c>
      <c r="B1302" s="3" t="s">
        <v>161</v>
      </c>
      <c r="C1302" s="12">
        <v>1988</v>
      </c>
      <c r="D1302" s="12" t="s">
        <v>174</v>
      </c>
      <c r="E1302" s="13">
        <v>6297</v>
      </c>
      <c r="F1302" s="13">
        <v>6452</v>
      </c>
      <c r="G1302" s="13">
        <v>12749</v>
      </c>
      <c r="H1302" s="13">
        <v>0</v>
      </c>
      <c r="I1302" s="13">
        <v>0</v>
      </c>
      <c r="J1302" s="13">
        <v>0</v>
      </c>
      <c r="K1302" s="15">
        <f t="shared" si="79"/>
        <v>6297</v>
      </c>
      <c r="L1302" s="15">
        <f t="shared" si="80"/>
        <v>6452</v>
      </c>
      <c r="M1302" s="15">
        <f t="shared" si="81"/>
        <v>12749</v>
      </c>
      <c r="O1302" s="13"/>
      <c r="P1302" s="13"/>
    </row>
    <row r="1303" spans="1:16" ht="13.15" customHeight="1" x14ac:dyDescent="0.2">
      <c r="A1303" s="11" t="str">
        <f t="shared" si="78"/>
        <v>ELCHO ISLAND1989</v>
      </c>
      <c r="B1303" s="3" t="s">
        <v>161</v>
      </c>
      <c r="C1303" s="12">
        <v>1989</v>
      </c>
      <c r="D1303" s="12" t="s">
        <v>174</v>
      </c>
      <c r="E1303" s="13">
        <v>5432</v>
      </c>
      <c r="F1303" s="13">
        <v>5948</v>
      </c>
      <c r="G1303" s="13">
        <v>11380</v>
      </c>
      <c r="H1303" s="13">
        <v>0</v>
      </c>
      <c r="I1303" s="13">
        <v>0</v>
      </c>
      <c r="J1303" s="13">
        <v>0</v>
      </c>
      <c r="K1303" s="15">
        <f t="shared" si="79"/>
        <v>5432</v>
      </c>
      <c r="L1303" s="15">
        <f t="shared" si="80"/>
        <v>5948</v>
      </c>
      <c r="M1303" s="15">
        <f t="shared" si="81"/>
        <v>11380</v>
      </c>
      <c r="O1303" s="13"/>
      <c r="P1303" s="13"/>
    </row>
    <row r="1304" spans="1:16" ht="13.15" customHeight="1" x14ac:dyDescent="0.2">
      <c r="A1304" s="11" t="str">
        <f t="shared" si="78"/>
        <v>ELCHO ISLAND1990</v>
      </c>
      <c r="B1304" s="90" t="s">
        <v>161</v>
      </c>
      <c r="C1304" s="85">
        <v>1990</v>
      </c>
      <c r="D1304" s="86" t="s">
        <v>174</v>
      </c>
      <c r="E1304" s="15">
        <v>5038</v>
      </c>
      <c r="F1304" s="15">
        <v>5720</v>
      </c>
      <c r="G1304" s="15">
        <v>10758</v>
      </c>
      <c r="H1304" s="15">
        <v>0</v>
      </c>
      <c r="I1304" s="15">
        <v>0</v>
      </c>
      <c r="J1304" s="15">
        <v>0</v>
      </c>
      <c r="K1304" s="15">
        <f t="shared" si="79"/>
        <v>5038</v>
      </c>
      <c r="L1304" s="15">
        <f t="shared" si="80"/>
        <v>5720</v>
      </c>
      <c r="M1304" s="15">
        <f t="shared" si="81"/>
        <v>10758</v>
      </c>
      <c r="O1304" s="13"/>
      <c r="P1304" s="13"/>
    </row>
    <row r="1305" spans="1:16" ht="13.15" customHeight="1" x14ac:dyDescent="0.2">
      <c r="A1305" s="11" t="str">
        <f t="shared" si="78"/>
        <v>ELCHO ISLAND1991</v>
      </c>
      <c r="B1305" s="3" t="s">
        <v>161</v>
      </c>
      <c r="C1305" s="12">
        <v>1991</v>
      </c>
      <c r="D1305" s="12" t="s">
        <v>174</v>
      </c>
      <c r="E1305" s="13">
        <v>4944</v>
      </c>
      <c r="F1305" s="13">
        <v>5546</v>
      </c>
      <c r="G1305" s="13">
        <v>10490</v>
      </c>
      <c r="H1305" s="13">
        <v>0</v>
      </c>
      <c r="I1305" s="13">
        <v>0</v>
      </c>
      <c r="J1305" s="13">
        <v>0</v>
      </c>
      <c r="K1305" s="15">
        <f t="shared" si="79"/>
        <v>4944</v>
      </c>
      <c r="L1305" s="15">
        <f t="shared" si="80"/>
        <v>5546</v>
      </c>
      <c r="M1305" s="15">
        <f t="shared" si="81"/>
        <v>10490</v>
      </c>
      <c r="O1305" s="13"/>
      <c r="P1305" s="13"/>
    </row>
    <row r="1306" spans="1:16" ht="13.15" customHeight="1" x14ac:dyDescent="0.2">
      <c r="A1306" s="11" t="str">
        <f t="shared" si="78"/>
        <v>ELCHO ISLAND1992</v>
      </c>
      <c r="B1306" s="3" t="s">
        <v>161</v>
      </c>
      <c r="C1306" s="12">
        <v>1992</v>
      </c>
      <c r="D1306" s="12" t="s">
        <v>174</v>
      </c>
      <c r="E1306" s="13">
        <v>5117</v>
      </c>
      <c r="F1306" s="13">
        <v>5714</v>
      </c>
      <c r="G1306" s="13">
        <v>10831</v>
      </c>
      <c r="H1306" s="13">
        <v>0</v>
      </c>
      <c r="I1306" s="13">
        <v>0</v>
      </c>
      <c r="J1306" s="13">
        <v>0</v>
      </c>
      <c r="K1306" s="15">
        <f t="shared" si="79"/>
        <v>5117</v>
      </c>
      <c r="L1306" s="15">
        <f t="shared" si="80"/>
        <v>5714</v>
      </c>
      <c r="M1306" s="15">
        <f t="shared" si="81"/>
        <v>10831</v>
      </c>
      <c r="O1306" s="13"/>
      <c r="P1306" s="13"/>
    </row>
    <row r="1307" spans="1:16" ht="13.15" customHeight="1" x14ac:dyDescent="0.2">
      <c r="A1307" s="11" t="str">
        <f t="shared" si="78"/>
        <v>ELCHO ISLAND1993</v>
      </c>
      <c r="B1307" s="3" t="s">
        <v>161</v>
      </c>
      <c r="C1307" s="12">
        <v>1993</v>
      </c>
      <c r="D1307" s="12" t="s">
        <v>174</v>
      </c>
      <c r="E1307" s="13">
        <v>4453</v>
      </c>
      <c r="F1307" s="13">
        <v>4666</v>
      </c>
      <c r="G1307" s="13">
        <v>9119</v>
      </c>
      <c r="H1307" s="13">
        <v>0</v>
      </c>
      <c r="I1307" s="13">
        <v>0</v>
      </c>
      <c r="J1307" s="13">
        <v>0</v>
      </c>
      <c r="K1307" s="15">
        <f t="shared" si="79"/>
        <v>4453</v>
      </c>
      <c r="L1307" s="15">
        <f t="shared" si="80"/>
        <v>4666</v>
      </c>
      <c r="M1307" s="15">
        <f t="shared" si="81"/>
        <v>9119</v>
      </c>
      <c r="O1307" s="13"/>
      <c r="P1307" s="13"/>
    </row>
    <row r="1308" spans="1:16" ht="13.15" customHeight="1" x14ac:dyDescent="0.2">
      <c r="A1308" s="11" t="str">
        <f t="shared" si="78"/>
        <v>ELCHO ISLAND1994</v>
      </c>
      <c r="B1308" s="90" t="s">
        <v>161</v>
      </c>
      <c r="C1308" s="85">
        <v>1994</v>
      </c>
      <c r="D1308" s="86" t="s">
        <v>174</v>
      </c>
      <c r="E1308" s="15">
        <v>4211</v>
      </c>
      <c r="F1308" s="15">
        <v>4210</v>
      </c>
      <c r="G1308" s="15">
        <v>8421</v>
      </c>
      <c r="H1308" s="15">
        <v>0</v>
      </c>
      <c r="I1308" s="15">
        <v>0</v>
      </c>
      <c r="J1308" s="15">
        <v>0</v>
      </c>
      <c r="K1308" s="15">
        <f t="shared" si="79"/>
        <v>4211</v>
      </c>
      <c r="L1308" s="15">
        <f t="shared" si="80"/>
        <v>4210</v>
      </c>
      <c r="M1308" s="15">
        <f t="shared" si="81"/>
        <v>8421</v>
      </c>
      <c r="O1308" s="13"/>
      <c r="P1308" s="13"/>
    </row>
    <row r="1309" spans="1:16" ht="13.15" customHeight="1" x14ac:dyDescent="0.2">
      <c r="A1309" s="11" t="str">
        <f t="shared" si="78"/>
        <v>ELCHO ISLAND1995</v>
      </c>
      <c r="B1309" s="3" t="s">
        <v>161</v>
      </c>
      <c r="C1309" s="12">
        <v>1995</v>
      </c>
      <c r="D1309" s="12" t="s">
        <v>174</v>
      </c>
      <c r="E1309" s="13">
        <v>6882</v>
      </c>
      <c r="F1309" s="13">
        <v>6541</v>
      </c>
      <c r="G1309" s="13">
        <v>13423</v>
      </c>
      <c r="H1309" s="13">
        <v>0</v>
      </c>
      <c r="I1309" s="13">
        <v>0</v>
      </c>
      <c r="J1309" s="13">
        <v>0</v>
      </c>
      <c r="K1309" s="15">
        <f t="shared" si="79"/>
        <v>6882</v>
      </c>
      <c r="L1309" s="15">
        <f t="shared" si="80"/>
        <v>6541</v>
      </c>
      <c r="M1309" s="15">
        <f t="shared" si="81"/>
        <v>13423</v>
      </c>
      <c r="O1309" s="13"/>
      <c r="P1309" s="13"/>
    </row>
    <row r="1310" spans="1:16" ht="13.15" customHeight="1" x14ac:dyDescent="0.2">
      <c r="A1310" s="11" t="str">
        <f t="shared" si="78"/>
        <v>ELCHO ISLAND1996</v>
      </c>
      <c r="B1310" s="3" t="s">
        <v>161</v>
      </c>
      <c r="C1310" s="12">
        <v>1996</v>
      </c>
      <c r="D1310" s="12" t="s">
        <v>174</v>
      </c>
      <c r="E1310" s="13">
        <v>7920</v>
      </c>
      <c r="F1310" s="13">
        <v>7926</v>
      </c>
      <c r="G1310" s="13">
        <v>15846</v>
      </c>
      <c r="H1310" s="13">
        <v>0</v>
      </c>
      <c r="I1310" s="13">
        <v>0</v>
      </c>
      <c r="J1310" s="13">
        <v>0</v>
      </c>
      <c r="K1310" s="15">
        <f t="shared" si="79"/>
        <v>7920</v>
      </c>
      <c r="L1310" s="15">
        <f t="shared" si="80"/>
        <v>7926</v>
      </c>
      <c r="M1310" s="15">
        <f t="shared" si="81"/>
        <v>15846</v>
      </c>
      <c r="O1310" s="13"/>
      <c r="P1310" s="13"/>
    </row>
    <row r="1311" spans="1:16" ht="13.15" customHeight="1" x14ac:dyDescent="0.2">
      <c r="A1311" s="11" t="str">
        <f t="shared" si="78"/>
        <v>ELCHO ISLAND1997</v>
      </c>
      <c r="B1311" s="90" t="s">
        <v>161</v>
      </c>
      <c r="C1311" s="85">
        <v>1997</v>
      </c>
      <c r="D1311" s="86" t="s">
        <v>174</v>
      </c>
      <c r="E1311" s="15">
        <v>8729</v>
      </c>
      <c r="F1311" s="15">
        <v>8708</v>
      </c>
      <c r="G1311" s="15">
        <v>17437</v>
      </c>
      <c r="H1311" s="15">
        <v>0</v>
      </c>
      <c r="I1311" s="15">
        <v>0</v>
      </c>
      <c r="J1311" s="15">
        <v>0</v>
      </c>
      <c r="K1311" s="15">
        <f t="shared" si="79"/>
        <v>8729</v>
      </c>
      <c r="L1311" s="15">
        <f t="shared" si="80"/>
        <v>8708</v>
      </c>
      <c r="M1311" s="15">
        <f t="shared" si="81"/>
        <v>17437</v>
      </c>
      <c r="O1311" s="13"/>
      <c r="P1311" s="13"/>
    </row>
    <row r="1312" spans="1:16" ht="13.15" customHeight="1" x14ac:dyDescent="0.2">
      <c r="A1312" s="11" t="str">
        <f t="shared" si="78"/>
        <v>ELCHO ISLAND1998</v>
      </c>
      <c r="B1312" s="90" t="s">
        <v>161</v>
      </c>
      <c r="C1312" s="85">
        <v>1998</v>
      </c>
      <c r="D1312" s="86" t="s">
        <v>174</v>
      </c>
      <c r="E1312" s="15">
        <v>8316</v>
      </c>
      <c r="F1312" s="15">
        <v>8233</v>
      </c>
      <c r="G1312" s="15">
        <v>16549</v>
      </c>
      <c r="H1312" s="15">
        <v>0</v>
      </c>
      <c r="I1312" s="15">
        <v>0</v>
      </c>
      <c r="J1312" s="15">
        <v>0</v>
      </c>
      <c r="K1312" s="15">
        <f t="shared" si="79"/>
        <v>8316</v>
      </c>
      <c r="L1312" s="15">
        <f t="shared" si="80"/>
        <v>8233</v>
      </c>
      <c r="M1312" s="15">
        <f t="shared" si="81"/>
        <v>16549</v>
      </c>
      <c r="O1312" s="13"/>
      <c r="P1312" s="13"/>
    </row>
    <row r="1313" spans="1:16" ht="13.15" customHeight="1" x14ac:dyDescent="0.2">
      <c r="A1313" s="11" t="str">
        <f t="shared" si="78"/>
        <v>ELCHO ISLAND1999</v>
      </c>
      <c r="B1313" s="3" t="s">
        <v>161</v>
      </c>
      <c r="C1313" s="12">
        <v>1999</v>
      </c>
      <c r="D1313" s="12" t="s">
        <v>174</v>
      </c>
      <c r="E1313" s="13">
        <v>8607</v>
      </c>
      <c r="F1313" s="13">
        <v>8712</v>
      </c>
      <c r="G1313" s="13">
        <v>17319</v>
      </c>
      <c r="H1313" s="13">
        <v>0</v>
      </c>
      <c r="I1313" s="13">
        <v>0</v>
      </c>
      <c r="J1313" s="13">
        <v>0</v>
      </c>
      <c r="K1313" s="15">
        <f t="shared" si="79"/>
        <v>8607</v>
      </c>
      <c r="L1313" s="15">
        <f t="shared" si="80"/>
        <v>8712</v>
      </c>
      <c r="M1313" s="15">
        <f t="shared" si="81"/>
        <v>17319</v>
      </c>
      <c r="O1313" s="13"/>
      <c r="P1313" s="13"/>
    </row>
    <row r="1314" spans="1:16" ht="13.15" customHeight="1" x14ac:dyDescent="0.2">
      <c r="A1314" s="11" t="str">
        <f t="shared" si="78"/>
        <v>ELCHO ISLAND2000</v>
      </c>
      <c r="B1314" s="92" t="s">
        <v>161</v>
      </c>
      <c r="C1314" s="85">
        <v>2000</v>
      </c>
      <c r="D1314" s="86" t="s">
        <v>174</v>
      </c>
      <c r="E1314" s="15">
        <v>7174</v>
      </c>
      <c r="F1314" s="15">
        <v>7215</v>
      </c>
      <c r="G1314" s="15">
        <v>14389</v>
      </c>
      <c r="H1314" s="87">
        <v>0</v>
      </c>
      <c r="I1314" s="87">
        <v>0</v>
      </c>
      <c r="J1314" s="15">
        <v>0</v>
      </c>
      <c r="K1314" s="15">
        <f t="shared" si="79"/>
        <v>7174</v>
      </c>
      <c r="L1314" s="15">
        <f t="shared" si="80"/>
        <v>7215</v>
      </c>
      <c r="M1314" s="15">
        <f t="shared" si="81"/>
        <v>14389</v>
      </c>
      <c r="O1314" s="13"/>
      <c r="P1314" s="13"/>
    </row>
    <row r="1315" spans="1:16" ht="13.15" customHeight="1" x14ac:dyDescent="0.2">
      <c r="A1315" s="11" t="str">
        <f t="shared" si="78"/>
        <v>ELCHO ISLAND2001</v>
      </c>
      <c r="B1315" s="3" t="s">
        <v>161</v>
      </c>
      <c r="C1315" s="12">
        <v>2001</v>
      </c>
      <c r="D1315" s="12" t="s">
        <v>174</v>
      </c>
      <c r="E1315" s="13">
        <v>6832</v>
      </c>
      <c r="F1315" s="13">
        <v>7011</v>
      </c>
      <c r="G1315" s="13">
        <v>13843</v>
      </c>
      <c r="H1315" s="13">
        <v>0</v>
      </c>
      <c r="I1315" s="13">
        <v>0</v>
      </c>
      <c r="J1315" s="13">
        <v>0</v>
      </c>
      <c r="K1315" s="15">
        <f t="shared" si="79"/>
        <v>6832</v>
      </c>
      <c r="L1315" s="15">
        <f t="shared" si="80"/>
        <v>7011</v>
      </c>
      <c r="M1315" s="15">
        <f t="shared" si="81"/>
        <v>13843</v>
      </c>
      <c r="O1315" s="13"/>
      <c r="P1315" s="13"/>
    </row>
    <row r="1316" spans="1:16" ht="13.15" customHeight="1" x14ac:dyDescent="0.2">
      <c r="A1316" s="11" t="str">
        <f t="shared" si="78"/>
        <v>ELCHO ISLAND2002</v>
      </c>
      <c r="B1316" s="90" t="s">
        <v>161</v>
      </c>
      <c r="C1316" s="85">
        <v>2002</v>
      </c>
      <c r="D1316" s="86" t="s">
        <v>174</v>
      </c>
      <c r="E1316" s="15">
        <v>4759</v>
      </c>
      <c r="F1316" s="15">
        <v>4670</v>
      </c>
      <c r="G1316" s="15">
        <v>9429</v>
      </c>
      <c r="H1316" s="15">
        <v>0</v>
      </c>
      <c r="I1316" s="15">
        <v>0</v>
      </c>
      <c r="J1316" s="15">
        <v>0</v>
      </c>
      <c r="K1316" s="15">
        <f t="shared" si="79"/>
        <v>4759</v>
      </c>
      <c r="L1316" s="15">
        <f t="shared" si="80"/>
        <v>4670</v>
      </c>
      <c r="M1316" s="15">
        <f t="shared" si="81"/>
        <v>9429</v>
      </c>
      <c r="O1316" s="13"/>
      <c r="P1316" s="13"/>
    </row>
    <row r="1317" spans="1:16" ht="13.15" customHeight="1" x14ac:dyDescent="0.2">
      <c r="A1317" s="11" t="str">
        <f t="shared" si="78"/>
        <v>ELCHO ISLAND2003</v>
      </c>
      <c r="B1317" s="3" t="s">
        <v>161</v>
      </c>
      <c r="C1317" s="12">
        <v>2003</v>
      </c>
      <c r="D1317" s="12" t="s">
        <v>174</v>
      </c>
      <c r="E1317" s="13">
        <v>4687</v>
      </c>
      <c r="F1317" s="13">
        <v>4589</v>
      </c>
      <c r="G1317" s="13">
        <v>9276</v>
      </c>
      <c r="H1317" s="13">
        <v>0</v>
      </c>
      <c r="I1317" s="13">
        <v>0</v>
      </c>
      <c r="J1317" s="13">
        <v>0</v>
      </c>
      <c r="K1317" s="15">
        <f t="shared" si="79"/>
        <v>4687</v>
      </c>
      <c r="L1317" s="15">
        <f t="shared" si="80"/>
        <v>4589</v>
      </c>
      <c r="M1317" s="15">
        <f t="shared" si="81"/>
        <v>9276</v>
      </c>
      <c r="O1317" s="13"/>
      <c r="P1317" s="13"/>
    </row>
    <row r="1318" spans="1:16" ht="13.15" customHeight="1" x14ac:dyDescent="0.2">
      <c r="A1318" s="11" t="str">
        <f t="shared" si="78"/>
        <v>ELCHO ISLAND2004</v>
      </c>
      <c r="B1318" s="90" t="s">
        <v>161</v>
      </c>
      <c r="C1318" s="85">
        <v>2004</v>
      </c>
      <c r="D1318" s="86" t="s">
        <v>174</v>
      </c>
      <c r="E1318" s="15">
        <v>4931</v>
      </c>
      <c r="F1318" s="15">
        <v>4928</v>
      </c>
      <c r="G1318" s="15">
        <v>9859</v>
      </c>
      <c r="H1318" s="15">
        <v>0</v>
      </c>
      <c r="I1318" s="15">
        <v>0</v>
      </c>
      <c r="J1318" s="15">
        <v>0</v>
      </c>
      <c r="K1318" s="15">
        <f t="shared" si="79"/>
        <v>4931</v>
      </c>
      <c r="L1318" s="15">
        <f t="shared" si="80"/>
        <v>4928</v>
      </c>
      <c r="M1318" s="15">
        <f t="shared" si="81"/>
        <v>9859</v>
      </c>
      <c r="O1318" s="13"/>
      <c r="P1318" s="13"/>
    </row>
    <row r="1319" spans="1:16" ht="13.15" customHeight="1" x14ac:dyDescent="0.2">
      <c r="A1319" s="11" t="str">
        <f t="shared" si="78"/>
        <v>ELCHO ISLAND2005</v>
      </c>
      <c r="B1319" s="3" t="s">
        <v>161</v>
      </c>
      <c r="C1319" s="12">
        <v>2005</v>
      </c>
      <c r="D1319" s="12" t="s">
        <v>174</v>
      </c>
      <c r="E1319" s="13">
        <v>4605</v>
      </c>
      <c r="F1319" s="13">
        <v>4592</v>
      </c>
      <c r="G1319" s="13">
        <v>9197</v>
      </c>
      <c r="H1319" s="13">
        <v>0</v>
      </c>
      <c r="I1319" s="13">
        <v>0</v>
      </c>
      <c r="J1319" s="13">
        <v>0</v>
      </c>
      <c r="K1319" s="15">
        <f t="shared" si="79"/>
        <v>4605</v>
      </c>
      <c r="L1319" s="15">
        <f t="shared" si="80"/>
        <v>4592</v>
      </c>
      <c r="M1319" s="15">
        <f t="shared" si="81"/>
        <v>9197</v>
      </c>
      <c r="O1319" s="13"/>
      <c r="P1319" s="13"/>
    </row>
    <row r="1320" spans="1:16" ht="13.15" customHeight="1" x14ac:dyDescent="0.2">
      <c r="A1320" s="11" t="str">
        <f t="shared" si="78"/>
        <v>ELCHO ISLAND2006</v>
      </c>
      <c r="B1320" s="3" t="s">
        <v>161</v>
      </c>
      <c r="C1320" s="12">
        <v>2006</v>
      </c>
      <c r="D1320" s="12" t="s">
        <v>174</v>
      </c>
      <c r="E1320" s="13">
        <v>2736</v>
      </c>
      <c r="F1320" s="13">
        <v>2740</v>
      </c>
      <c r="G1320" s="13">
        <v>5476</v>
      </c>
      <c r="H1320" s="13">
        <v>0</v>
      </c>
      <c r="I1320" s="13">
        <v>0</v>
      </c>
      <c r="J1320" s="13">
        <v>0</v>
      </c>
      <c r="K1320" s="15">
        <f t="shared" si="79"/>
        <v>2736</v>
      </c>
      <c r="L1320" s="15">
        <f t="shared" si="80"/>
        <v>2740</v>
      </c>
      <c r="M1320" s="15">
        <f t="shared" si="81"/>
        <v>5476</v>
      </c>
      <c r="O1320" s="13"/>
      <c r="P1320" s="13"/>
    </row>
    <row r="1321" spans="1:16" ht="13.15" customHeight="1" x14ac:dyDescent="0.2">
      <c r="A1321" s="11" t="str">
        <f t="shared" ref="A1321:A1384" si="82">CONCATENATE(B1321,C1321)</f>
        <v>ELCHO ISLAND2007</v>
      </c>
      <c r="B1321" s="3" t="s">
        <v>161</v>
      </c>
      <c r="C1321" s="12">
        <v>2007</v>
      </c>
      <c r="D1321" s="12" t="s">
        <v>174</v>
      </c>
      <c r="E1321" s="13">
        <v>2986</v>
      </c>
      <c r="F1321" s="13">
        <v>2953</v>
      </c>
      <c r="G1321" s="13">
        <v>5939</v>
      </c>
      <c r="H1321" s="13">
        <v>0</v>
      </c>
      <c r="I1321" s="13">
        <v>0</v>
      </c>
      <c r="J1321" s="13">
        <v>0</v>
      </c>
      <c r="K1321" s="15">
        <f t="shared" si="79"/>
        <v>2986</v>
      </c>
      <c r="L1321" s="15">
        <f t="shared" si="80"/>
        <v>2953</v>
      </c>
      <c r="M1321" s="15">
        <f t="shared" si="81"/>
        <v>5939</v>
      </c>
      <c r="O1321" s="13"/>
      <c r="P1321" s="13"/>
    </row>
    <row r="1322" spans="1:16" ht="13.15" customHeight="1" x14ac:dyDescent="0.2">
      <c r="A1322" s="11" t="str">
        <f t="shared" si="82"/>
        <v>ELCHO ISLAND2008</v>
      </c>
      <c r="B1322" s="3" t="s">
        <v>161</v>
      </c>
      <c r="C1322" s="12">
        <v>2008</v>
      </c>
      <c r="D1322" s="12" t="s">
        <v>174</v>
      </c>
      <c r="E1322" s="13">
        <v>3594</v>
      </c>
      <c r="F1322" s="13">
        <v>3648</v>
      </c>
      <c r="G1322" s="13">
        <v>7242</v>
      </c>
      <c r="H1322" s="13">
        <v>0</v>
      </c>
      <c r="I1322" s="13">
        <v>0</v>
      </c>
      <c r="J1322" s="13">
        <v>0</v>
      </c>
      <c r="K1322" s="15">
        <f t="shared" si="79"/>
        <v>3594</v>
      </c>
      <c r="L1322" s="15">
        <f t="shared" si="80"/>
        <v>3648</v>
      </c>
      <c r="M1322" s="15">
        <f t="shared" si="81"/>
        <v>7242</v>
      </c>
      <c r="O1322" s="13"/>
      <c r="P1322" s="13"/>
    </row>
    <row r="1323" spans="1:16" ht="13.15" customHeight="1" x14ac:dyDescent="0.2">
      <c r="A1323" s="11" t="str">
        <f t="shared" si="82"/>
        <v>ELCHO ISLAND2009</v>
      </c>
      <c r="B1323" s="3" t="s">
        <v>161</v>
      </c>
      <c r="C1323" s="12">
        <v>2009</v>
      </c>
      <c r="D1323" s="12" t="s">
        <v>174</v>
      </c>
      <c r="E1323" s="13">
        <v>4229</v>
      </c>
      <c r="F1323" s="13">
        <v>4079</v>
      </c>
      <c r="G1323" s="13">
        <v>8308</v>
      </c>
      <c r="H1323" s="13">
        <v>0</v>
      </c>
      <c r="I1323" s="13">
        <v>0</v>
      </c>
      <c r="J1323" s="13">
        <v>0</v>
      </c>
      <c r="K1323" s="15">
        <f t="shared" si="79"/>
        <v>4229</v>
      </c>
      <c r="L1323" s="15">
        <f t="shared" si="80"/>
        <v>4079</v>
      </c>
      <c r="M1323" s="15">
        <f t="shared" si="81"/>
        <v>8308</v>
      </c>
      <c r="O1323" s="13"/>
      <c r="P1323" s="13"/>
    </row>
    <row r="1324" spans="1:16" ht="13.15" customHeight="1" x14ac:dyDescent="0.2">
      <c r="A1324" s="11" t="str">
        <f t="shared" si="82"/>
        <v>ELCHO ISLAND2010</v>
      </c>
      <c r="B1324" s="3" t="s">
        <v>161</v>
      </c>
      <c r="C1324" s="12">
        <v>2010</v>
      </c>
      <c r="D1324" s="12" t="s">
        <v>174</v>
      </c>
      <c r="E1324" s="13">
        <v>4038</v>
      </c>
      <c r="F1324" s="13">
        <v>3812</v>
      </c>
      <c r="G1324" s="13">
        <v>7850</v>
      </c>
      <c r="H1324" s="13">
        <v>0</v>
      </c>
      <c r="I1324" s="13">
        <v>0</v>
      </c>
      <c r="J1324" s="13">
        <v>0</v>
      </c>
      <c r="K1324" s="15">
        <f t="shared" si="79"/>
        <v>4038</v>
      </c>
      <c r="L1324" s="15">
        <f t="shared" si="80"/>
        <v>3812</v>
      </c>
      <c r="M1324" s="15">
        <f t="shared" si="81"/>
        <v>7850</v>
      </c>
      <c r="O1324" s="13"/>
      <c r="P1324" s="13"/>
    </row>
    <row r="1325" spans="1:16" ht="13.15" customHeight="1" x14ac:dyDescent="0.2">
      <c r="A1325" s="11" t="str">
        <f t="shared" si="82"/>
        <v>ELCHO ISLAND2011</v>
      </c>
      <c r="B1325" s="92" t="s">
        <v>161</v>
      </c>
      <c r="C1325" s="85">
        <v>2011</v>
      </c>
      <c r="D1325" s="86" t="s">
        <v>174</v>
      </c>
      <c r="E1325" s="15">
        <v>4274</v>
      </c>
      <c r="F1325" s="15">
        <v>4136</v>
      </c>
      <c r="G1325" s="15">
        <v>8410</v>
      </c>
      <c r="H1325" s="87">
        <v>0</v>
      </c>
      <c r="I1325" s="87">
        <v>0</v>
      </c>
      <c r="J1325" s="15">
        <v>0</v>
      </c>
      <c r="K1325" s="15">
        <f t="shared" si="79"/>
        <v>4274</v>
      </c>
      <c r="L1325" s="15">
        <f t="shared" si="80"/>
        <v>4136</v>
      </c>
      <c r="M1325" s="15">
        <f t="shared" si="81"/>
        <v>8410</v>
      </c>
      <c r="O1325" s="13"/>
      <c r="P1325" s="13"/>
    </row>
    <row r="1326" spans="1:16" ht="13.15" customHeight="1" x14ac:dyDescent="0.2">
      <c r="A1326" s="11" t="str">
        <f t="shared" si="82"/>
        <v>ELCHO ISLAND2012</v>
      </c>
      <c r="B1326" s="3" t="s">
        <v>161</v>
      </c>
      <c r="C1326" s="12">
        <v>2012</v>
      </c>
      <c r="D1326" s="12" t="s">
        <v>174</v>
      </c>
      <c r="E1326" s="13">
        <v>3732</v>
      </c>
      <c r="F1326" s="13">
        <v>3708</v>
      </c>
      <c r="G1326" s="13">
        <v>7440</v>
      </c>
      <c r="H1326" s="13">
        <v>0</v>
      </c>
      <c r="I1326" s="13">
        <v>0</v>
      </c>
      <c r="J1326" s="13">
        <v>0</v>
      </c>
      <c r="K1326" s="15">
        <f t="shared" si="79"/>
        <v>3732</v>
      </c>
      <c r="L1326" s="15">
        <f t="shared" si="80"/>
        <v>3708</v>
      </c>
      <c r="M1326" s="15">
        <f t="shared" si="81"/>
        <v>7440</v>
      </c>
      <c r="O1326" s="13"/>
      <c r="P1326" s="13"/>
    </row>
    <row r="1327" spans="1:16" ht="13.15" customHeight="1" x14ac:dyDescent="0.2">
      <c r="A1327" s="11" t="str">
        <f t="shared" si="82"/>
        <v>ELCHO ISLAND2013</v>
      </c>
      <c r="B1327" s="3" t="s">
        <v>161</v>
      </c>
      <c r="C1327" s="12">
        <v>2013</v>
      </c>
      <c r="D1327" s="12" t="s">
        <v>174</v>
      </c>
      <c r="E1327" s="13">
        <v>3793</v>
      </c>
      <c r="F1327" s="13">
        <v>3643</v>
      </c>
      <c r="G1327" s="13">
        <v>7436</v>
      </c>
      <c r="H1327" s="13">
        <v>0</v>
      </c>
      <c r="I1327" s="13">
        <v>0</v>
      </c>
      <c r="J1327" s="13">
        <v>0</v>
      </c>
      <c r="K1327" s="15">
        <f t="shared" si="79"/>
        <v>3793</v>
      </c>
      <c r="L1327" s="15">
        <f t="shared" si="80"/>
        <v>3643</v>
      </c>
      <c r="M1327" s="15">
        <f t="shared" si="81"/>
        <v>7436</v>
      </c>
      <c r="O1327" s="13"/>
      <c r="P1327" s="13"/>
    </row>
    <row r="1328" spans="1:16" ht="13.15" customHeight="1" x14ac:dyDescent="0.2">
      <c r="A1328" s="11" t="str">
        <f t="shared" si="82"/>
        <v>ELCHO ISLAND2014</v>
      </c>
      <c r="B1328" s="92" t="s">
        <v>161</v>
      </c>
      <c r="C1328" s="85">
        <v>2014</v>
      </c>
      <c r="D1328" s="86" t="s">
        <v>174</v>
      </c>
      <c r="E1328" s="15">
        <v>3937</v>
      </c>
      <c r="F1328" s="15">
        <v>3719</v>
      </c>
      <c r="G1328" s="15">
        <v>7656</v>
      </c>
      <c r="H1328" s="87">
        <v>0</v>
      </c>
      <c r="I1328" s="87">
        <v>0</v>
      </c>
      <c r="J1328" s="15">
        <v>0</v>
      </c>
      <c r="K1328" s="15">
        <f t="shared" si="79"/>
        <v>3937</v>
      </c>
      <c r="L1328" s="15">
        <f t="shared" si="80"/>
        <v>3719</v>
      </c>
      <c r="M1328" s="15">
        <f t="shared" si="81"/>
        <v>7656</v>
      </c>
      <c r="O1328" s="13"/>
      <c r="P1328" s="13"/>
    </row>
    <row r="1329" spans="1:16" ht="13.15" customHeight="1" x14ac:dyDescent="0.2">
      <c r="A1329" s="11" t="str">
        <f t="shared" si="82"/>
        <v>ELCHO ISLAND2015</v>
      </c>
      <c r="B1329" s="3" t="s">
        <v>161</v>
      </c>
      <c r="C1329" s="12">
        <v>2015</v>
      </c>
      <c r="D1329" s="12" t="s">
        <v>174</v>
      </c>
      <c r="E1329" s="13">
        <v>4325</v>
      </c>
      <c r="F1329" s="13">
        <v>4197</v>
      </c>
      <c r="G1329" s="13">
        <v>8522</v>
      </c>
      <c r="H1329" s="13">
        <v>0</v>
      </c>
      <c r="I1329" s="13">
        <v>0</v>
      </c>
      <c r="J1329" s="13">
        <v>0</v>
      </c>
      <c r="K1329" s="15">
        <f t="shared" ref="K1329:K1392" si="83">E1329+H1329</f>
        <v>4325</v>
      </c>
      <c r="L1329" s="15">
        <f t="shared" ref="L1329:L1392" si="84">F1329+I1329</f>
        <v>4197</v>
      </c>
      <c r="M1329" s="15">
        <f t="shared" ref="M1329:M1392" si="85">G1329+J1329</f>
        <v>8522</v>
      </c>
      <c r="O1329" s="13"/>
      <c r="P1329" s="13"/>
    </row>
    <row r="1330" spans="1:16" ht="13.15" customHeight="1" x14ac:dyDescent="0.2">
      <c r="A1330" s="11" t="str">
        <f t="shared" si="82"/>
        <v>ELCHO ISLAND2016</v>
      </c>
      <c r="B1330" s="3" t="s">
        <v>161</v>
      </c>
      <c r="C1330" s="12">
        <v>2016</v>
      </c>
      <c r="D1330" s="12" t="s">
        <v>174</v>
      </c>
      <c r="E1330" s="13">
        <v>4007</v>
      </c>
      <c r="F1330" s="13">
        <v>3985</v>
      </c>
      <c r="G1330" s="13">
        <v>7992</v>
      </c>
      <c r="H1330" s="13">
        <v>0</v>
      </c>
      <c r="I1330" s="13">
        <v>0</v>
      </c>
      <c r="J1330" s="13">
        <v>0</v>
      </c>
      <c r="K1330" s="15">
        <f t="shared" si="83"/>
        <v>4007</v>
      </c>
      <c r="L1330" s="15">
        <f t="shared" si="84"/>
        <v>3985</v>
      </c>
      <c r="M1330" s="15">
        <f t="shared" si="85"/>
        <v>7992</v>
      </c>
      <c r="O1330" s="13"/>
      <c r="P1330" s="13"/>
    </row>
    <row r="1331" spans="1:16" ht="13.15" customHeight="1" x14ac:dyDescent="0.2">
      <c r="A1331" s="11" t="str">
        <f t="shared" si="82"/>
        <v>ELCHO ISLAND2017</v>
      </c>
      <c r="B1331" s="3" t="s">
        <v>161</v>
      </c>
      <c r="C1331" s="12">
        <v>2017</v>
      </c>
      <c r="D1331" s="12" t="s">
        <v>174</v>
      </c>
      <c r="E1331" s="13">
        <v>5045</v>
      </c>
      <c r="F1331" s="13">
        <v>4821</v>
      </c>
      <c r="G1331" s="13">
        <v>9866</v>
      </c>
      <c r="H1331" s="13">
        <v>0</v>
      </c>
      <c r="I1331" s="13">
        <v>0</v>
      </c>
      <c r="J1331" s="13">
        <v>0</v>
      </c>
      <c r="K1331" s="15">
        <f t="shared" si="83"/>
        <v>5045</v>
      </c>
      <c r="L1331" s="15">
        <f t="shared" si="84"/>
        <v>4821</v>
      </c>
      <c r="M1331" s="15">
        <f t="shared" si="85"/>
        <v>9866</v>
      </c>
      <c r="O1331" s="13"/>
      <c r="P1331" s="13"/>
    </row>
    <row r="1332" spans="1:16" ht="13.15" customHeight="1" x14ac:dyDescent="0.2">
      <c r="A1332" s="11" t="str">
        <f t="shared" si="82"/>
        <v>ELCHO ISLAND2018</v>
      </c>
      <c r="B1332" s="3" t="s">
        <v>161</v>
      </c>
      <c r="C1332" s="12">
        <v>2018</v>
      </c>
      <c r="D1332" s="12" t="s">
        <v>174</v>
      </c>
      <c r="E1332" s="13">
        <v>4810</v>
      </c>
      <c r="F1332" s="13">
        <v>4485</v>
      </c>
      <c r="G1332" s="13">
        <v>9295</v>
      </c>
      <c r="H1332" s="13">
        <v>0</v>
      </c>
      <c r="I1332" s="13">
        <v>0</v>
      </c>
      <c r="J1332" s="13">
        <v>0</v>
      </c>
      <c r="K1332" s="15">
        <f t="shared" si="83"/>
        <v>4810</v>
      </c>
      <c r="L1332" s="15">
        <f t="shared" si="84"/>
        <v>4485</v>
      </c>
      <c r="M1332" s="15">
        <f t="shared" si="85"/>
        <v>9295</v>
      </c>
      <c r="O1332" s="13"/>
      <c r="P1332" s="13"/>
    </row>
    <row r="1333" spans="1:16" ht="13.15" customHeight="1" x14ac:dyDescent="0.2">
      <c r="A1333" s="11" t="str">
        <f t="shared" si="82"/>
        <v>ELCHO ISLAND2019</v>
      </c>
      <c r="B1333" s="3" t="s">
        <v>161</v>
      </c>
      <c r="C1333" s="12">
        <v>2019</v>
      </c>
      <c r="D1333" s="12" t="s">
        <v>174</v>
      </c>
      <c r="E1333" s="13">
        <v>4199</v>
      </c>
      <c r="F1333" s="13">
        <v>3938</v>
      </c>
      <c r="G1333" s="13">
        <v>8137</v>
      </c>
      <c r="H1333" s="13">
        <v>0</v>
      </c>
      <c r="I1333" s="13">
        <v>0</v>
      </c>
      <c r="J1333" s="13">
        <v>0</v>
      </c>
      <c r="K1333" s="15">
        <f t="shared" si="83"/>
        <v>4199</v>
      </c>
      <c r="L1333" s="15">
        <f t="shared" si="84"/>
        <v>3938</v>
      </c>
      <c r="M1333" s="15">
        <f t="shared" si="85"/>
        <v>8137</v>
      </c>
      <c r="O1333" s="13"/>
      <c r="P1333" s="13"/>
    </row>
    <row r="1334" spans="1:16" ht="13.15" customHeight="1" x14ac:dyDescent="0.2">
      <c r="A1334" s="11" t="str">
        <f t="shared" si="82"/>
        <v>ELCHO ISLAND2020</v>
      </c>
      <c r="B1334" s="3" t="s">
        <v>161</v>
      </c>
      <c r="C1334" s="12">
        <v>2020</v>
      </c>
      <c r="D1334" s="12" t="s">
        <v>174</v>
      </c>
      <c r="E1334" s="13">
        <v>3100</v>
      </c>
      <c r="F1334" s="13">
        <v>2811</v>
      </c>
      <c r="G1334" s="13">
        <v>5911</v>
      </c>
      <c r="H1334" s="13">
        <v>0</v>
      </c>
      <c r="I1334" s="13">
        <v>0</v>
      </c>
      <c r="J1334" s="13">
        <v>0</v>
      </c>
      <c r="K1334" s="15">
        <f t="shared" si="83"/>
        <v>3100</v>
      </c>
      <c r="L1334" s="15">
        <f t="shared" si="84"/>
        <v>2811</v>
      </c>
      <c r="M1334" s="15">
        <f t="shared" si="85"/>
        <v>5911</v>
      </c>
      <c r="O1334" s="13"/>
      <c r="P1334" s="13"/>
    </row>
    <row r="1335" spans="1:16" ht="13.15" customHeight="1" x14ac:dyDescent="0.2">
      <c r="A1335" s="11" t="str">
        <f t="shared" si="82"/>
        <v>ELCHO ISLAND2021</v>
      </c>
      <c r="B1335" s="90" t="s">
        <v>161</v>
      </c>
      <c r="C1335" s="85">
        <v>2021</v>
      </c>
      <c r="D1335" s="86" t="s">
        <v>174</v>
      </c>
      <c r="E1335" s="15">
        <v>3687</v>
      </c>
      <c r="F1335" s="15">
        <v>3365</v>
      </c>
      <c r="G1335" s="15">
        <v>7052</v>
      </c>
      <c r="H1335" s="15">
        <v>0</v>
      </c>
      <c r="I1335" s="15">
        <v>0</v>
      </c>
      <c r="J1335" s="15">
        <v>0</v>
      </c>
      <c r="K1335" s="15">
        <f t="shared" si="83"/>
        <v>3687</v>
      </c>
      <c r="L1335" s="15">
        <f t="shared" si="84"/>
        <v>3365</v>
      </c>
      <c r="M1335" s="15">
        <f t="shared" si="85"/>
        <v>7052</v>
      </c>
      <c r="O1335" s="13"/>
      <c r="P1335" s="13"/>
    </row>
    <row r="1336" spans="1:16" ht="13.15" customHeight="1" x14ac:dyDescent="0.2">
      <c r="A1336" s="11" t="str">
        <f t="shared" si="82"/>
        <v>ELCHO ISLAND2022</v>
      </c>
      <c r="B1336" s="3" t="s">
        <v>161</v>
      </c>
      <c r="C1336" s="12">
        <v>2022</v>
      </c>
      <c r="D1336" s="12" t="s">
        <v>174</v>
      </c>
      <c r="E1336" s="13">
        <v>4132</v>
      </c>
      <c r="F1336" s="13">
        <v>3648</v>
      </c>
      <c r="G1336" s="13">
        <v>7780</v>
      </c>
      <c r="H1336" s="13">
        <v>0</v>
      </c>
      <c r="I1336" s="13">
        <v>0</v>
      </c>
      <c r="J1336" s="13">
        <v>0</v>
      </c>
      <c r="K1336" s="15">
        <f t="shared" si="83"/>
        <v>4132</v>
      </c>
      <c r="L1336" s="15">
        <f t="shared" si="84"/>
        <v>3648</v>
      </c>
      <c r="M1336" s="15">
        <f t="shared" si="85"/>
        <v>7780</v>
      </c>
      <c r="O1336" s="13"/>
      <c r="P1336" s="13"/>
    </row>
    <row r="1337" spans="1:16" ht="13.15" customHeight="1" x14ac:dyDescent="0.2">
      <c r="A1337" s="11" t="str">
        <f t="shared" si="82"/>
        <v>ELCHO ISLAND2023</v>
      </c>
      <c r="B1337" s="3" t="s">
        <v>161</v>
      </c>
      <c r="C1337" s="12">
        <v>2023</v>
      </c>
      <c r="D1337" s="12" t="s">
        <v>174</v>
      </c>
      <c r="E1337" s="13">
        <v>5005</v>
      </c>
      <c r="F1337" s="13">
        <v>4510</v>
      </c>
      <c r="G1337" s="13">
        <v>9515</v>
      </c>
      <c r="H1337" s="13">
        <v>0</v>
      </c>
      <c r="I1337" s="13">
        <v>0</v>
      </c>
      <c r="J1337" s="13">
        <v>0</v>
      </c>
      <c r="K1337" s="15">
        <f t="shared" si="83"/>
        <v>5005</v>
      </c>
      <c r="L1337" s="15">
        <f t="shared" si="84"/>
        <v>4510</v>
      </c>
      <c r="M1337" s="15">
        <f t="shared" si="85"/>
        <v>9515</v>
      </c>
      <c r="O1337" s="13"/>
      <c r="P1337" s="13"/>
    </row>
    <row r="1338" spans="1:16" ht="13.15" customHeight="1" x14ac:dyDescent="0.2">
      <c r="A1338" s="11" t="str">
        <f t="shared" si="82"/>
        <v>ELCHO ISLAND2024</v>
      </c>
      <c r="B1338" s="3" t="s">
        <v>161</v>
      </c>
      <c r="C1338" s="12">
        <v>2024</v>
      </c>
      <c r="D1338" s="12" t="s">
        <v>174</v>
      </c>
      <c r="E1338" s="13">
        <v>4834</v>
      </c>
      <c r="F1338" s="13">
        <v>4493</v>
      </c>
      <c r="G1338" s="13">
        <v>9327</v>
      </c>
      <c r="H1338" s="13">
        <v>0</v>
      </c>
      <c r="I1338" s="13">
        <v>0</v>
      </c>
      <c r="J1338" s="13">
        <v>0</v>
      </c>
      <c r="K1338" s="15">
        <f t="shared" si="83"/>
        <v>4834</v>
      </c>
      <c r="L1338" s="15">
        <f t="shared" si="84"/>
        <v>4493</v>
      </c>
      <c r="M1338" s="15">
        <f t="shared" si="85"/>
        <v>9327</v>
      </c>
      <c r="O1338" s="13"/>
      <c r="P1338" s="13"/>
    </row>
    <row r="1339" spans="1:16" ht="13.15" customHeight="1" x14ac:dyDescent="0.2">
      <c r="A1339" s="11" t="str">
        <f t="shared" si="82"/>
        <v>ELCHO ISLAND2025</v>
      </c>
      <c r="B1339" s="92" t="s">
        <v>161</v>
      </c>
      <c r="C1339" s="85">
        <v>2025</v>
      </c>
      <c r="D1339" s="86" t="s">
        <v>174</v>
      </c>
      <c r="E1339" s="15">
        <v>4971</v>
      </c>
      <c r="F1339" s="15">
        <v>4615</v>
      </c>
      <c r="G1339" s="15">
        <v>9586</v>
      </c>
      <c r="H1339" s="87">
        <v>0</v>
      </c>
      <c r="I1339" s="87">
        <v>0</v>
      </c>
      <c r="J1339" s="15">
        <v>0</v>
      </c>
      <c r="K1339" s="15">
        <f t="shared" si="83"/>
        <v>4971</v>
      </c>
      <c r="L1339" s="15">
        <f t="shared" si="84"/>
        <v>4615</v>
      </c>
      <c r="M1339" s="15">
        <f t="shared" si="85"/>
        <v>9586</v>
      </c>
      <c r="O1339" s="13"/>
      <c r="P1339" s="13"/>
    </row>
    <row r="1340" spans="1:16" ht="13.15" customHeight="1" x14ac:dyDescent="0.2">
      <c r="A1340" s="11" t="str">
        <f t="shared" si="82"/>
        <v>EMERALD1985</v>
      </c>
      <c r="B1340" s="90" t="s">
        <v>70</v>
      </c>
      <c r="C1340" s="85">
        <v>1985</v>
      </c>
      <c r="D1340" s="86" t="s">
        <v>174</v>
      </c>
      <c r="E1340" s="15">
        <v>7132</v>
      </c>
      <c r="F1340" s="15">
        <v>7059</v>
      </c>
      <c r="G1340" s="15">
        <v>14191</v>
      </c>
      <c r="H1340" s="15">
        <v>0</v>
      </c>
      <c r="I1340" s="15">
        <v>0</v>
      </c>
      <c r="J1340" s="15">
        <v>0</v>
      </c>
      <c r="K1340" s="15">
        <f t="shared" si="83"/>
        <v>7132</v>
      </c>
      <c r="L1340" s="15">
        <f t="shared" si="84"/>
        <v>7059</v>
      </c>
      <c r="M1340" s="15">
        <f t="shared" si="85"/>
        <v>14191</v>
      </c>
      <c r="O1340" s="13"/>
      <c r="P1340" s="13"/>
    </row>
    <row r="1341" spans="1:16" ht="13.15" customHeight="1" x14ac:dyDescent="0.2">
      <c r="A1341" s="11" t="str">
        <f t="shared" si="82"/>
        <v>EMERALD1986</v>
      </c>
      <c r="B1341" s="3" t="s">
        <v>70</v>
      </c>
      <c r="C1341" s="12">
        <v>1986</v>
      </c>
      <c r="D1341" s="12" t="s">
        <v>174</v>
      </c>
      <c r="E1341" s="13">
        <v>7326</v>
      </c>
      <c r="F1341" s="13">
        <v>7406</v>
      </c>
      <c r="G1341" s="13">
        <v>14732</v>
      </c>
      <c r="H1341" s="13">
        <v>0</v>
      </c>
      <c r="I1341" s="13">
        <v>0</v>
      </c>
      <c r="J1341" s="13">
        <v>0</v>
      </c>
      <c r="K1341" s="15">
        <f t="shared" si="83"/>
        <v>7326</v>
      </c>
      <c r="L1341" s="15">
        <f t="shared" si="84"/>
        <v>7406</v>
      </c>
      <c r="M1341" s="15">
        <f t="shared" si="85"/>
        <v>14732</v>
      </c>
      <c r="O1341" s="13"/>
      <c r="P1341" s="13"/>
    </row>
    <row r="1342" spans="1:16" ht="13.15" customHeight="1" x14ac:dyDescent="0.2">
      <c r="A1342" s="11" t="str">
        <f t="shared" si="82"/>
        <v>EMERALD1987</v>
      </c>
      <c r="B1342" s="3" t="s">
        <v>70</v>
      </c>
      <c r="C1342" s="12">
        <v>1987</v>
      </c>
      <c r="D1342" s="12" t="s">
        <v>174</v>
      </c>
      <c r="E1342" s="13">
        <v>5532</v>
      </c>
      <c r="F1342" s="13">
        <v>5157</v>
      </c>
      <c r="G1342" s="13">
        <v>10689</v>
      </c>
      <c r="H1342" s="13">
        <v>0</v>
      </c>
      <c r="I1342" s="13">
        <v>0</v>
      </c>
      <c r="J1342" s="13">
        <v>0</v>
      </c>
      <c r="K1342" s="15">
        <f t="shared" si="83"/>
        <v>5532</v>
      </c>
      <c r="L1342" s="15">
        <f t="shared" si="84"/>
        <v>5157</v>
      </c>
      <c r="M1342" s="15">
        <f t="shared" si="85"/>
        <v>10689</v>
      </c>
      <c r="O1342" s="13"/>
      <c r="P1342" s="13"/>
    </row>
    <row r="1343" spans="1:16" ht="13.15" customHeight="1" x14ac:dyDescent="0.2">
      <c r="A1343" s="11" t="str">
        <f t="shared" si="82"/>
        <v>EMERALD1988</v>
      </c>
      <c r="B1343" s="92" t="s">
        <v>70</v>
      </c>
      <c r="C1343" s="85">
        <v>1988</v>
      </c>
      <c r="D1343" s="86" t="s">
        <v>174</v>
      </c>
      <c r="E1343" s="15">
        <v>5498</v>
      </c>
      <c r="F1343" s="15">
        <v>5869</v>
      </c>
      <c r="G1343" s="15">
        <v>11367</v>
      </c>
      <c r="H1343" s="87">
        <v>0</v>
      </c>
      <c r="I1343" s="87">
        <v>0</v>
      </c>
      <c r="J1343" s="15">
        <v>0</v>
      </c>
      <c r="K1343" s="15">
        <f t="shared" si="83"/>
        <v>5498</v>
      </c>
      <c r="L1343" s="15">
        <f t="shared" si="84"/>
        <v>5869</v>
      </c>
      <c r="M1343" s="15">
        <f t="shared" si="85"/>
        <v>11367</v>
      </c>
      <c r="O1343" s="13"/>
      <c r="P1343" s="13"/>
    </row>
    <row r="1344" spans="1:16" ht="13.15" customHeight="1" x14ac:dyDescent="0.2">
      <c r="A1344" s="11" t="str">
        <f t="shared" si="82"/>
        <v>EMERALD1989</v>
      </c>
      <c r="B1344" s="3" t="s">
        <v>70</v>
      </c>
      <c r="C1344" s="12">
        <v>1989</v>
      </c>
      <c r="D1344" s="12" t="s">
        <v>174</v>
      </c>
      <c r="E1344" s="13">
        <v>6531</v>
      </c>
      <c r="F1344" s="13">
        <v>6379</v>
      </c>
      <c r="G1344" s="13">
        <v>12910</v>
      </c>
      <c r="H1344" s="13">
        <v>0</v>
      </c>
      <c r="I1344" s="13">
        <v>0</v>
      </c>
      <c r="J1344" s="13">
        <v>0</v>
      </c>
      <c r="K1344" s="15">
        <f t="shared" si="83"/>
        <v>6531</v>
      </c>
      <c r="L1344" s="15">
        <f t="shared" si="84"/>
        <v>6379</v>
      </c>
      <c r="M1344" s="15">
        <f t="shared" si="85"/>
        <v>12910</v>
      </c>
      <c r="O1344" s="13"/>
      <c r="P1344" s="13"/>
    </row>
    <row r="1345" spans="1:16" ht="13.15" customHeight="1" x14ac:dyDescent="0.2">
      <c r="A1345" s="11" t="str">
        <f t="shared" si="82"/>
        <v>EMERALD1990</v>
      </c>
      <c r="B1345" s="3" t="s">
        <v>70</v>
      </c>
      <c r="C1345" s="12">
        <v>1990</v>
      </c>
      <c r="D1345" s="12" t="s">
        <v>174</v>
      </c>
      <c r="E1345" s="13">
        <v>8351</v>
      </c>
      <c r="F1345" s="13">
        <v>8408</v>
      </c>
      <c r="G1345" s="13">
        <v>16759</v>
      </c>
      <c r="H1345" s="13">
        <v>0</v>
      </c>
      <c r="I1345" s="13">
        <v>0</v>
      </c>
      <c r="J1345" s="13">
        <v>0</v>
      </c>
      <c r="K1345" s="15">
        <f t="shared" si="83"/>
        <v>8351</v>
      </c>
      <c r="L1345" s="15">
        <f t="shared" si="84"/>
        <v>8408</v>
      </c>
      <c r="M1345" s="15">
        <f t="shared" si="85"/>
        <v>16759</v>
      </c>
      <c r="O1345" s="13"/>
      <c r="P1345" s="13"/>
    </row>
    <row r="1346" spans="1:16" ht="13.15" customHeight="1" x14ac:dyDescent="0.2">
      <c r="A1346" s="11" t="str">
        <f t="shared" si="82"/>
        <v>EMERALD1991</v>
      </c>
      <c r="B1346" s="92" t="s">
        <v>70</v>
      </c>
      <c r="C1346" s="85">
        <v>1991</v>
      </c>
      <c r="D1346" s="86" t="s">
        <v>174</v>
      </c>
      <c r="E1346" s="15">
        <v>12677</v>
      </c>
      <c r="F1346" s="15">
        <v>12830</v>
      </c>
      <c r="G1346" s="15">
        <v>25507</v>
      </c>
      <c r="H1346" s="87">
        <v>0</v>
      </c>
      <c r="I1346" s="87">
        <v>0</v>
      </c>
      <c r="J1346" s="15">
        <v>0</v>
      </c>
      <c r="K1346" s="15">
        <f t="shared" si="83"/>
        <v>12677</v>
      </c>
      <c r="L1346" s="15">
        <f t="shared" si="84"/>
        <v>12830</v>
      </c>
      <c r="M1346" s="15">
        <f t="shared" si="85"/>
        <v>25507</v>
      </c>
      <c r="O1346" s="13"/>
      <c r="P1346" s="13"/>
    </row>
    <row r="1347" spans="1:16" ht="13.15" customHeight="1" x14ac:dyDescent="0.2">
      <c r="A1347" s="11" t="str">
        <f t="shared" si="82"/>
        <v>EMERALD1992</v>
      </c>
      <c r="B1347" s="3" t="s">
        <v>70</v>
      </c>
      <c r="C1347" s="12">
        <v>1992</v>
      </c>
      <c r="D1347" s="12" t="s">
        <v>174</v>
      </c>
      <c r="E1347" s="13">
        <v>16385</v>
      </c>
      <c r="F1347" s="13">
        <v>16207</v>
      </c>
      <c r="G1347" s="13">
        <v>32592</v>
      </c>
      <c r="H1347" s="13">
        <v>0</v>
      </c>
      <c r="I1347" s="13">
        <v>0</v>
      </c>
      <c r="J1347" s="13">
        <v>0</v>
      </c>
      <c r="K1347" s="15">
        <f t="shared" si="83"/>
        <v>16385</v>
      </c>
      <c r="L1347" s="15">
        <f t="shared" si="84"/>
        <v>16207</v>
      </c>
      <c r="M1347" s="15">
        <f t="shared" si="85"/>
        <v>32592</v>
      </c>
      <c r="O1347" s="13"/>
      <c r="P1347" s="13"/>
    </row>
    <row r="1348" spans="1:16" ht="13.15" customHeight="1" x14ac:dyDescent="0.2">
      <c r="A1348" s="11" t="str">
        <f t="shared" si="82"/>
        <v>EMERALD1993</v>
      </c>
      <c r="B1348" s="90" t="s">
        <v>70</v>
      </c>
      <c r="C1348" s="85">
        <v>1993</v>
      </c>
      <c r="D1348" s="86" t="s">
        <v>174</v>
      </c>
      <c r="E1348" s="15">
        <v>18330</v>
      </c>
      <c r="F1348" s="15">
        <v>18364</v>
      </c>
      <c r="G1348" s="15">
        <v>36694</v>
      </c>
      <c r="H1348" s="15">
        <v>0</v>
      </c>
      <c r="I1348" s="15">
        <v>0</v>
      </c>
      <c r="J1348" s="15">
        <v>0</v>
      </c>
      <c r="K1348" s="15">
        <f t="shared" si="83"/>
        <v>18330</v>
      </c>
      <c r="L1348" s="15">
        <f t="shared" si="84"/>
        <v>18364</v>
      </c>
      <c r="M1348" s="15">
        <f t="shared" si="85"/>
        <v>36694</v>
      </c>
      <c r="O1348" s="13"/>
      <c r="P1348" s="13"/>
    </row>
    <row r="1349" spans="1:16" ht="13.15" customHeight="1" x14ac:dyDescent="0.2">
      <c r="A1349" s="11" t="str">
        <f t="shared" si="82"/>
        <v>EMERALD1994</v>
      </c>
      <c r="B1349" s="3" t="s">
        <v>70</v>
      </c>
      <c r="C1349" s="12">
        <v>1994</v>
      </c>
      <c r="D1349" s="12" t="s">
        <v>174</v>
      </c>
      <c r="E1349" s="13">
        <v>18121</v>
      </c>
      <c r="F1349" s="13">
        <v>18072</v>
      </c>
      <c r="G1349" s="13">
        <v>36193</v>
      </c>
      <c r="H1349" s="13">
        <v>0</v>
      </c>
      <c r="I1349" s="13">
        <v>0</v>
      </c>
      <c r="J1349" s="13">
        <v>0</v>
      </c>
      <c r="K1349" s="15">
        <f t="shared" si="83"/>
        <v>18121</v>
      </c>
      <c r="L1349" s="15">
        <f t="shared" si="84"/>
        <v>18072</v>
      </c>
      <c r="M1349" s="15">
        <f t="shared" si="85"/>
        <v>36193</v>
      </c>
      <c r="O1349" s="13"/>
      <c r="P1349" s="13"/>
    </row>
    <row r="1350" spans="1:16" ht="13.15" customHeight="1" x14ac:dyDescent="0.2">
      <c r="A1350" s="11" t="str">
        <f t="shared" si="82"/>
        <v>EMERALD1995</v>
      </c>
      <c r="B1350" s="3" t="s">
        <v>70</v>
      </c>
      <c r="C1350" s="12">
        <v>1995</v>
      </c>
      <c r="D1350" s="12" t="s">
        <v>174</v>
      </c>
      <c r="E1350" s="13">
        <v>18929</v>
      </c>
      <c r="F1350" s="13">
        <v>18810</v>
      </c>
      <c r="G1350" s="13">
        <v>37739</v>
      </c>
      <c r="H1350" s="13">
        <v>0</v>
      </c>
      <c r="I1350" s="13">
        <v>0</v>
      </c>
      <c r="J1350" s="13">
        <v>0</v>
      </c>
      <c r="K1350" s="15">
        <f t="shared" si="83"/>
        <v>18929</v>
      </c>
      <c r="L1350" s="15">
        <f t="shared" si="84"/>
        <v>18810</v>
      </c>
      <c r="M1350" s="15">
        <f t="shared" si="85"/>
        <v>37739</v>
      </c>
      <c r="O1350" s="13"/>
      <c r="P1350" s="13"/>
    </row>
    <row r="1351" spans="1:16" ht="13.15" customHeight="1" x14ac:dyDescent="0.2">
      <c r="A1351" s="11" t="str">
        <f t="shared" si="82"/>
        <v>EMERALD1996</v>
      </c>
      <c r="B1351" s="3" t="s">
        <v>70</v>
      </c>
      <c r="C1351" s="12">
        <v>1996</v>
      </c>
      <c r="D1351" s="12" t="s">
        <v>174</v>
      </c>
      <c r="E1351" s="13">
        <v>18035</v>
      </c>
      <c r="F1351" s="13">
        <v>17801</v>
      </c>
      <c r="G1351" s="13">
        <v>35836</v>
      </c>
      <c r="H1351" s="13">
        <v>0</v>
      </c>
      <c r="I1351" s="13">
        <v>0</v>
      </c>
      <c r="J1351" s="13">
        <v>0</v>
      </c>
      <c r="K1351" s="15">
        <f t="shared" si="83"/>
        <v>18035</v>
      </c>
      <c r="L1351" s="15">
        <f t="shared" si="84"/>
        <v>17801</v>
      </c>
      <c r="M1351" s="15">
        <f t="shared" si="85"/>
        <v>35836</v>
      </c>
      <c r="O1351" s="13"/>
      <c r="P1351" s="13"/>
    </row>
    <row r="1352" spans="1:16" ht="13.15" customHeight="1" x14ac:dyDescent="0.2">
      <c r="A1352" s="11" t="str">
        <f t="shared" si="82"/>
        <v>EMERALD1997</v>
      </c>
      <c r="B1352" s="3" t="s">
        <v>70</v>
      </c>
      <c r="C1352" s="12">
        <v>1997</v>
      </c>
      <c r="D1352" s="12" t="s">
        <v>174</v>
      </c>
      <c r="E1352" s="13">
        <v>18913</v>
      </c>
      <c r="F1352" s="13">
        <v>19024</v>
      </c>
      <c r="G1352" s="13">
        <v>37937</v>
      </c>
      <c r="H1352" s="13">
        <v>0</v>
      </c>
      <c r="I1352" s="13">
        <v>0</v>
      </c>
      <c r="J1352" s="13">
        <v>0</v>
      </c>
      <c r="K1352" s="15">
        <f t="shared" si="83"/>
        <v>18913</v>
      </c>
      <c r="L1352" s="15">
        <f t="shared" si="84"/>
        <v>19024</v>
      </c>
      <c r="M1352" s="15">
        <f t="shared" si="85"/>
        <v>37937</v>
      </c>
      <c r="O1352" s="13"/>
      <c r="P1352" s="13"/>
    </row>
    <row r="1353" spans="1:16" ht="13.15" customHeight="1" x14ac:dyDescent="0.2">
      <c r="A1353" s="11" t="str">
        <f t="shared" si="82"/>
        <v>EMERALD1998</v>
      </c>
      <c r="B1353" s="3" t="s">
        <v>70</v>
      </c>
      <c r="C1353" s="12">
        <v>1998</v>
      </c>
      <c r="D1353" s="12" t="s">
        <v>174</v>
      </c>
      <c r="E1353" s="13">
        <v>17459</v>
      </c>
      <c r="F1353" s="13">
        <v>17411</v>
      </c>
      <c r="G1353" s="13">
        <v>34870</v>
      </c>
      <c r="H1353" s="13">
        <v>0</v>
      </c>
      <c r="I1353" s="13">
        <v>0</v>
      </c>
      <c r="J1353" s="13">
        <v>0</v>
      </c>
      <c r="K1353" s="15">
        <f t="shared" si="83"/>
        <v>17459</v>
      </c>
      <c r="L1353" s="15">
        <f t="shared" si="84"/>
        <v>17411</v>
      </c>
      <c r="M1353" s="15">
        <f t="shared" si="85"/>
        <v>34870</v>
      </c>
      <c r="O1353" s="13"/>
      <c r="P1353" s="13"/>
    </row>
    <row r="1354" spans="1:16" ht="13.15" customHeight="1" x14ac:dyDescent="0.2">
      <c r="A1354" s="11" t="str">
        <f t="shared" si="82"/>
        <v>EMERALD1999</v>
      </c>
      <c r="B1354" s="92" t="s">
        <v>70</v>
      </c>
      <c r="C1354" s="85">
        <v>1999</v>
      </c>
      <c r="D1354" s="86" t="s">
        <v>174</v>
      </c>
      <c r="E1354" s="15">
        <v>18190</v>
      </c>
      <c r="F1354" s="15">
        <v>17947</v>
      </c>
      <c r="G1354" s="15">
        <v>36137</v>
      </c>
      <c r="H1354" s="87">
        <v>0</v>
      </c>
      <c r="I1354" s="87">
        <v>0</v>
      </c>
      <c r="J1354" s="15">
        <v>0</v>
      </c>
      <c r="K1354" s="15">
        <f t="shared" si="83"/>
        <v>18190</v>
      </c>
      <c r="L1354" s="15">
        <f t="shared" si="84"/>
        <v>17947</v>
      </c>
      <c r="M1354" s="15">
        <f t="shared" si="85"/>
        <v>36137</v>
      </c>
      <c r="O1354" s="13"/>
      <c r="P1354" s="13"/>
    </row>
    <row r="1355" spans="1:16" ht="13.15" customHeight="1" x14ac:dyDescent="0.2">
      <c r="A1355" s="11" t="str">
        <f t="shared" si="82"/>
        <v>EMERALD2000</v>
      </c>
      <c r="B1355" s="3" t="s">
        <v>70</v>
      </c>
      <c r="C1355" s="12">
        <v>2000</v>
      </c>
      <c r="D1355" s="12" t="s">
        <v>174</v>
      </c>
      <c r="E1355" s="13">
        <v>20359</v>
      </c>
      <c r="F1355" s="13">
        <v>20240</v>
      </c>
      <c r="G1355" s="13">
        <v>40599</v>
      </c>
      <c r="H1355" s="13">
        <v>0</v>
      </c>
      <c r="I1355" s="13">
        <v>0</v>
      </c>
      <c r="J1355" s="13">
        <v>0</v>
      </c>
      <c r="K1355" s="15">
        <f t="shared" si="83"/>
        <v>20359</v>
      </c>
      <c r="L1355" s="15">
        <f t="shared" si="84"/>
        <v>20240</v>
      </c>
      <c r="M1355" s="15">
        <f t="shared" si="85"/>
        <v>40599</v>
      </c>
      <c r="O1355" s="13"/>
      <c r="P1355" s="13"/>
    </row>
    <row r="1356" spans="1:16" ht="13.15" customHeight="1" x14ac:dyDescent="0.2">
      <c r="A1356" s="11" t="str">
        <f t="shared" si="82"/>
        <v>EMERALD2001</v>
      </c>
      <c r="B1356" s="3" t="s">
        <v>70</v>
      </c>
      <c r="C1356" s="12">
        <v>2001</v>
      </c>
      <c r="D1356" s="12" t="s">
        <v>174</v>
      </c>
      <c r="E1356" s="13">
        <v>17180</v>
      </c>
      <c r="F1356" s="13">
        <v>17201</v>
      </c>
      <c r="G1356" s="13">
        <v>34381</v>
      </c>
      <c r="H1356" s="13">
        <v>0</v>
      </c>
      <c r="I1356" s="13">
        <v>0</v>
      </c>
      <c r="J1356" s="13">
        <v>0</v>
      </c>
      <c r="K1356" s="15">
        <f t="shared" si="83"/>
        <v>17180</v>
      </c>
      <c r="L1356" s="15">
        <f t="shared" si="84"/>
        <v>17201</v>
      </c>
      <c r="M1356" s="15">
        <f t="shared" si="85"/>
        <v>34381</v>
      </c>
      <c r="O1356" s="13"/>
      <c r="P1356" s="13"/>
    </row>
    <row r="1357" spans="1:16" ht="13.15" customHeight="1" x14ac:dyDescent="0.2">
      <c r="A1357" s="11" t="str">
        <f t="shared" si="82"/>
        <v>EMERALD2002</v>
      </c>
      <c r="B1357" s="92" t="s">
        <v>70</v>
      </c>
      <c r="C1357" s="85">
        <v>2002</v>
      </c>
      <c r="D1357" s="86" t="s">
        <v>174</v>
      </c>
      <c r="E1357" s="15">
        <v>19688</v>
      </c>
      <c r="F1357" s="15">
        <v>19704</v>
      </c>
      <c r="G1357" s="15">
        <v>39392</v>
      </c>
      <c r="H1357" s="15">
        <v>0</v>
      </c>
      <c r="I1357" s="15">
        <v>0</v>
      </c>
      <c r="J1357" s="15">
        <v>0</v>
      </c>
      <c r="K1357" s="15">
        <f t="shared" si="83"/>
        <v>19688</v>
      </c>
      <c r="L1357" s="15">
        <f t="shared" si="84"/>
        <v>19704</v>
      </c>
      <c r="M1357" s="15">
        <f t="shared" si="85"/>
        <v>39392</v>
      </c>
      <c r="O1357" s="13"/>
      <c r="P1357" s="13"/>
    </row>
    <row r="1358" spans="1:16" ht="13.15" customHeight="1" x14ac:dyDescent="0.2">
      <c r="A1358" s="11" t="str">
        <f t="shared" si="82"/>
        <v>EMERALD2003</v>
      </c>
      <c r="B1358" s="3" t="s">
        <v>70</v>
      </c>
      <c r="C1358" s="12">
        <v>2003</v>
      </c>
      <c r="D1358" s="12" t="s">
        <v>174</v>
      </c>
      <c r="E1358" s="13">
        <v>21737</v>
      </c>
      <c r="F1358" s="13">
        <v>21870</v>
      </c>
      <c r="G1358" s="13">
        <v>43607</v>
      </c>
      <c r="H1358" s="13">
        <v>0</v>
      </c>
      <c r="I1358" s="13">
        <v>0</v>
      </c>
      <c r="J1358" s="13">
        <v>0</v>
      </c>
      <c r="K1358" s="15">
        <f t="shared" si="83"/>
        <v>21737</v>
      </c>
      <c r="L1358" s="15">
        <f t="shared" si="84"/>
        <v>21870</v>
      </c>
      <c r="M1358" s="15">
        <f t="shared" si="85"/>
        <v>43607</v>
      </c>
      <c r="O1358" s="13"/>
      <c r="P1358" s="13"/>
    </row>
    <row r="1359" spans="1:16" ht="13.15" customHeight="1" x14ac:dyDescent="0.2">
      <c r="A1359" s="11" t="str">
        <f t="shared" si="82"/>
        <v>EMERALD2004</v>
      </c>
      <c r="B1359" s="3" t="s">
        <v>70</v>
      </c>
      <c r="C1359" s="12">
        <v>2004</v>
      </c>
      <c r="D1359" s="12">
        <v>48</v>
      </c>
      <c r="E1359" s="13">
        <v>26675</v>
      </c>
      <c r="F1359" s="13">
        <v>27140</v>
      </c>
      <c r="G1359" s="13">
        <v>53815</v>
      </c>
      <c r="H1359" s="13">
        <v>0</v>
      </c>
      <c r="I1359" s="13">
        <v>0</v>
      </c>
      <c r="J1359" s="13">
        <v>0</v>
      </c>
      <c r="K1359" s="15">
        <f t="shared" si="83"/>
        <v>26675</v>
      </c>
      <c r="L1359" s="15">
        <f t="shared" si="84"/>
        <v>27140</v>
      </c>
      <c r="M1359" s="15">
        <f t="shared" si="85"/>
        <v>53815</v>
      </c>
      <c r="O1359" s="13"/>
      <c r="P1359" s="13"/>
    </row>
    <row r="1360" spans="1:16" ht="13.15" customHeight="1" x14ac:dyDescent="0.2">
      <c r="A1360" s="11" t="str">
        <f t="shared" si="82"/>
        <v>EMERALD2005</v>
      </c>
      <c r="B1360" s="3" t="s">
        <v>70</v>
      </c>
      <c r="C1360" s="12">
        <v>2005</v>
      </c>
      <c r="D1360" s="12">
        <v>46</v>
      </c>
      <c r="E1360" s="13">
        <v>34669</v>
      </c>
      <c r="F1360" s="13">
        <v>35259</v>
      </c>
      <c r="G1360" s="13">
        <v>69928</v>
      </c>
      <c r="H1360" s="13">
        <v>0</v>
      </c>
      <c r="I1360" s="13">
        <v>0</v>
      </c>
      <c r="J1360" s="13">
        <v>0</v>
      </c>
      <c r="K1360" s="15">
        <f t="shared" si="83"/>
        <v>34669</v>
      </c>
      <c r="L1360" s="15">
        <f t="shared" si="84"/>
        <v>35259</v>
      </c>
      <c r="M1360" s="15">
        <f t="shared" si="85"/>
        <v>69928</v>
      </c>
      <c r="O1360" s="13"/>
      <c r="P1360" s="13"/>
    </row>
    <row r="1361" spans="1:16" ht="13.15" customHeight="1" x14ac:dyDescent="0.2">
      <c r="A1361" s="11" t="str">
        <f t="shared" si="82"/>
        <v>EMERALD2006</v>
      </c>
      <c r="B1361" s="88" t="s">
        <v>70</v>
      </c>
      <c r="C1361" s="16">
        <v>2006</v>
      </c>
      <c r="D1361" s="12">
        <v>45</v>
      </c>
      <c r="E1361" s="89">
        <v>43766</v>
      </c>
      <c r="F1361" s="89">
        <v>45179</v>
      </c>
      <c r="G1361" s="89">
        <v>88945</v>
      </c>
      <c r="H1361" s="89">
        <v>0</v>
      </c>
      <c r="I1361" s="89">
        <v>0</v>
      </c>
      <c r="J1361" s="89">
        <v>0</v>
      </c>
      <c r="K1361" s="15">
        <f t="shared" si="83"/>
        <v>43766</v>
      </c>
      <c r="L1361" s="15">
        <f t="shared" si="84"/>
        <v>45179</v>
      </c>
      <c r="M1361" s="15">
        <f t="shared" si="85"/>
        <v>88945</v>
      </c>
      <c r="O1361" s="13"/>
      <c r="P1361" s="13"/>
    </row>
    <row r="1362" spans="1:16" ht="13.15" customHeight="1" x14ac:dyDescent="0.2">
      <c r="A1362" s="11" t="str">
        <f t="shared" si="82"/>
        <v>EMERALD2007</v>
      </c>
      <c r="B1362" s="88" t="s">
        <v>70</v>
      </c>
      <c r="C1362" s="16">
        <v>2007</v>
      </c>
      <c r="D1362" s="86">
        <v>42</v>
      </c>
      <c r="E1362" s="89">
        <v>48489</v>
      </c>
      <c r="F1362" s="89">
        <v>50188</v>
      </c>
      <c r="G1362" s="89">
        <v>98677</v>
      </c>
      <c r="H1362" s="89">
        <v>0</v>
      </c>
      <c r="I1362" s="89">
        <v>0</v>
      </c>
      <c r="J1362" s="89">
        <v>0</v>
      </c>
      <c r="K1362" s="15">
        <f t="shared" si="83"/>
        <v>48489</v>
      </c>
      <c r="L1362" s="15">
        <f t="shared" si="84"/>
        <v>50188</v>
      </c>
      <c r="M1362" s="15">
        <f t="shared" si="85"/>
        <v>98677</v>
      </c>
      <c r="O1362" s="13"/>
      <c r="P1362" s="13"/>
    </row>
    <row r="1363" spans="1:16" ht="13.15" customHeight="1" x14ac:dyDescent="0.2">
      <c r="A1363" s="11" t="str">
        <f t="shared" si="82"/>
        <v>EMERALD2008</v>
      </c>
      <c r="B1363" s="90" t="s">
        <v>70</v>
      </c>
      <c r="C1363" s="85">
        <v>2008</v>
      </c>
      <c r="D1363" s="86">
        <v>39</v>
      </c>
      <c r="E1363" s="15">
        <v>58071</v>
      </c>
      <c r="F1363" s="15">
        <v>59905</v>
      </c>
      <c r="G1363" s="15">
        <v>117976</v>
      </c>
      <c r="H1363" s="15">
        <v>0</v>
      </c>
      <c r="I1363" s="15">
        <v>0</v>
      </c>
      <c r="J1363" s="15">
        <v>0</v>
      </c>
      <c r="K1363" s="15">
        <f t="shared" si="83"/>
        <v>58071</v>
      </c>
      <c r="L1363" s="15">
        <f t="shared" si="84"/>
        <v>59905</v>
      </c>
      <c r="M1363" s="15">
        <f t="shared" si="85"/>
        <v>117976</v>
      </c>
      <c r="O1363" s="13"/>
      <c r="P1363" s="13"/>
    </row>
    <row r="1364" spans="1:16" ht="13.15" customHeight="1" x14ac:dyDescent="0.2">
      <c r="A1364" s="11" t="str">
        <f t="shared" si="82"/>
        <v>EMERALD2009</v>
      </c>
      <c r="B1364" s="3" t="s">
        <v>70</v>
      </c>
      <c r="C1364" s="12">
        <v>2009</v>
      </c>
      <c r="D1364" s="12">
        <v>39</v>
      </c>
      <c r="E1364" s="13">
        <v>58701</v>
      </c>
      <c r="F1364" s="13">
        <v>60307</v>
      </c>
      <c r="G1364" s="13">
        <v>119008</v>
      </c>
      <c r="H1364" s="13">
        <v>0</v>
      </c>
      <c r="I1364" s="13">
        <v>0</v>
      </c>
      <c r="J1364" s="13">
        <v>0</v>
      </c>
      <c r="K1364" s="15">
        <f t="shared" si="83"/>
        <v>58701</v>
      </c>
      <c r="L1364" s="15">
        <f t="shared" si="84"/>
        <v>60307</v>
      </c>
      <c r="M1364" s="15">
        <f t="shared" si="85"/>
        <v>119008</v>
      </c>
      <c r="O1364" s="13"/>
      <c r="P1364" s="13"/>
    </row>
    <row r="1365" spans="1:16" ht="13.15" customHeight="1" x14ac:dyDescent="0.2">
      <c r="A1365" s="11" t="str">
        <f t="shared" si="82"/>
        <v>EMERALD2010</v>
      </c>
      <c r="B1365" s="3" t="s">
        <v>70</v>
      </c>
      <c r="C1365" s="12">
        <v>2010</v>
      </c>
      <c r="D1365" s="12">
        <v>39</v>
      </c>
      <c r="E1365" s="13">
        <v>69561</v>
      </c>
      <c r="F1365" s="13">
        <v>72060</v>
      </c>
      <c r="G1365" s="13">
        <v>141621</v>
      </c>
      <c r="H1365" s="13">
        <v>0</v>
      </c>
      <c r="I1365" s="13">
        <v>0</v>
      </c>
      <c r="J1365" s="13">
        <v>0</v>
      </c>
      <c r="K1365" s="15">
        <f t="shared" si="83"/>
        <v>69561</v>
      </c>
      <c r="L1365" s="15">
        <f t="shared" si="84"/>
        <v>72060</v>
      </c>
      <c r="M1365" s="15">
        <f t="shared" si="85"/>
        <v>141621</v>
      </c>
      <c r="O1365" s="13"/>
      <c r="P1365" s="13"/>
    </row>
    <row r="1366" spans="1:16" ht="13.15" customHeight="1" x14ac:dyDescent="0.2">
      <c r="A1366" s="11" t="str">
        <f t="shared" si="82"/>
        <v>EMERALD2011</v>
      </c>
      <c r="B1366" s="3" t="s">
        <v>70</v>
      </c>
      <c r="C1366" s="12">
        <v>2011</v>
      </c>
      <c r="D1366" s="12">
        <v>36</v>
      </c>
      <c r="E1366" s="13">
        <v>95811</v>
      </c>
      <c r="F1366" s="13">
        <v>97530</v>
      </c>
      <c r="G1366" s="13">
        <v>193341</v>
      </c>
      <c r="H1366" s="13">
        <v>0</v>
      </c>
      <c r="I1366" s="13">
        <v>0</v>
      </c>
      <c r="J1366" s="13">
        <v>0</v>
      </c>
      <c r="K1366" s="15">
        <f t="shared" si="83"/>
        <v>95811</v>
      </c>
      <c r="L1366" s="15">
        <f t="shared" si="84"/>
        <v>97530</v>
      </c>
      <c r="M1366" s="15">
        <f t="shared" si="85"/>
        <v>193341</v>
      </c>
      <c r="O1366" s="13"/>
      <c r="P1366" s="13"/>
    </row>
    <row r="1367" spans="1:16" ht="13.15" customHeight="1" x14ac:dyDescent="0.2">
      <c r="A1367" s="11" t="str">
        <f t="shared" si="82"/>
        <v>EMERALD2012</v>
      </c>
      <c r="B1367" s="3" t="s">
        <v>70</v>
      </c>
      <c r="C1367" s="12">
        <v>2012</v>
      </c>
      <c r="D1367" s="12">
        <v>28</v>
      </c>
      <c r="E1367" s="13">
        <v>138853</v>
      </c>
      <c r="F1367" s="13">
        <v>141564</v>
      </c>
      <c r="G1367" s="13">
        <v>280417</v>
      </c>
      <c r="H1367" s="13">
        <v>0</v>
      </c>
      <c r="I1367" s="13">
        <v>0</v>
      </c>
      <c r="J1367" s="13">
        <v>0</v>
      </c>
      <c r="K1367" s="15">
        <f t="shared" si="83"/>
        <v>138853</v>
      </c>
      <c r="L1367" s="15">
        <f t="shared" si="84"/>
        <v>141564</v>
      </c>
      <c r="M1367" s="15">
        <f t="shared" si="85"/>
        <v>280417</v>
      </c>
      <c r="O1367" s="13"/>
      <c r="P1367" s="13"/>
    </row>
    <row r="1368" spans="1:16" ht="13.15" customHeight="1" x14ac:dyDescent="0.2">
      <c r="A1368" s="11" t="str">
        <f t="shared" si="82"/>
        <v>EMERALD2013</v>
      </c>
      <c r="B1368" s="3" t="s">
        <v>70</v>
      </c>
      <c r="C1368" s="12">
        <v>2013</v>
      </c>
      <c r="D1368" s="12">
        <v>26</v>
      </c>
      <c r="E1368" s="13">
        <v>140354</v>
      </c>
      <c r="F1368" s="13">
        <v>142879</v>
      </c>
      <c r="G1368" s="13">
        <v>283233</v>
      </c>
      <c r="H1368" s="13">
        <v>0</v>
      </c>
      <c r="I1368" s="13">
        <v>0</v>
      </c>
      <c r="J1368" s="13">
        <v>0</v>
      </c>
      <c r="K1368" s="15">
        <f t="shared" si="83"/>
        <v>140354</v>
      </c>
      <c r="L1368" s="15">
        <f t="shared" si="84"/>
        <v>142879</v>
      </c>
      <c r="M1368" s="15">
        <f t="shared" si="85"/>
        <v>283233</v>
      </c>
      <c r="O1368" s="13"/>
      <c r="P1368" s="13"/>
    </row>
    <row r="1369" spans="1:16" ht="13.15" customHeight="1" x14ac:dyDescent="0.2">
      <c r="A1369" s="11" t="str">
        <f t="shared" si="82"/>
        <v>EMERALD2014</v>
      </c>
      <c r="B1369" s="92" t="s">
        <v>70</v>
      </c>
      <c r="C1369" s="85">
        <v>2014</v>
      </c>
      <c r="D1369" s="86">
        <v>28</v>
      </c>
      <c r="E1369" s="15">
        <v>124359</v>
      </c>
      <c r="F1369" s="15">
        <v>124581</v>
      </c>
      <c r="G1369" s="15">
        <v>248940</v>
      </c>
      <c r="H1369" s="87">
        <v>0</v>
      </c>
      <c r="I1369" s="87">
        <v>0</v>
      </c>
      <c r="J1369" s="15">
        <v>0</v>
      </c>
      <c r="K1369" s="15">
        <f t="shared" si="83"/>
        <v>124359</v>
      </c>
      <c r="L1369" s="15">
        <f t="shared" si="84"/>
        <v>124581</v>
      </c>
      <c r="M1369" s="15">
        <f t="shared" si="85"/>
        <v>248940</v>
      </c>
      <c r="O1369" s="13"/>
      <c r="P1369" s="13"/>
    </row>
    <row r="1370" spans="1:16" ht="13.15" customHeight="1" x14ac:dyDescent="0.2">
      <c r="A1370" s="11" t="str">
        <f t="shared" si="82"/>
        <v>EMERALD2015</v>
      </c>
      <c r="B1370" s="3" t="s">
        <v>70</v>
      </c>
      <c r="C1370" s="12">
        <v>2015</v>
      </c>
      <c r="D1370" s="12">
        <v>32</v>
      </c>
      <c r="E1370" s="13">
        <v>106766</v>
      </c>
      <c r="F1370" s="13">
        <v>105729</v>
      </c>
      <c r="G1370" s="13">
        <v>212495</v>
      </c>
      <c r="H1370" s="13">
        <v>0</v>
      </c>
      <c r="I1370" s="13">
        <v>0</v>
      </c>
      <c r="J1370" s="13">
        <v>0</v>
      </c>
      <c r="K1370" s="15">
        <f t="shared" si="83"/>
        <v>106766</v>
      </c>
      <c r="L1370" s="15">
        <f t="shared" si="84"/>
        <v>105729</v>
      </c>
      <c r="M1370" s="15">
        <f t="shared" si="85"/>
        <v>212495</v>
      </c>
      <c r="O1370" s="13"/>
      <c r="P1370" s="13"/>
    </row>
    <row r="1371" spans="1:16" ht="13.15" customHeight="1" x14ac:dyDescent="0.2">
      <c r="A1371" s="11" t="str">
        <f t="shared" si="82"/>
        <v>EMERALD2016</v>
      </c>
      <c r="B1371" s="3" t="s">
        <v>70</v>
      </c>
      <c r="C1371" s="12">
        <v>2016</v>
      </c>
      <c r="D1371" s="12">
        <v>33</v>
      </c>
      <c r="E1371" s="13">
        <v>99488</v>
      </c>
      <c r="F1371" s="13">
        <v>99543</v>
      </c>
      <c r="G1371" s="13">
        <v>199031</v>
      </c>
      <c r="H1371" s="13">
        <v>0</v>
      </c>
      <c r="I1371" s="13">
        <v>0</v>
      </c>
      <c r="J1371" s="13">
        <v>0</v>
      </c>
      <c r="K1371" s="15">
        <f t="shared" si="83"/>
        <v>99488</v>
      </c>
      <c r="L1371" s="15">
        <f t="shared" si="84"/>
        <v>99543</v>
      </c>
      <c r="M1371" s="15">
        <f t="shared" si="85"/>
        <v>199031</v>
      </c>
      <c r="O1371" s="13"/>
      <c r="P1371" s="13"/>
    </row>
    <row r="1372" spans="1:16" ht="13.15" customHeight="1" x14ac:dyDescent="0.2">
      <c r="A1372" s="11" t="str">
        <f t="shared" si="82"/>
        <v>EMERALD2017</v>
      </c>
      <c r="B1372" s="3" t="s">
        <v>70</v>
      </c>
      <c r="C1372" s="12">
        <v>2017</v>
      </c>
      <c r="D1372" s="12">
        <v>34</v>
      </c>
      <c r="E1372" s="13">
        <v>98711</v>
      </c>
      <c r="F1372" s="13">
        <v>99029</v>
      </c>
      <c r="G1372" s="13">
        <v>197740</v>
      </c>
      <c r="H1372" s="13">
        <v>0</v>
      </c>
      <c r="I1372" s="13">
        <v>0</v>
      </c>
      <c r="J1372" s="13">
        <v>0</v>
      </c>
      <c r="K1372" s="15">
        <f t="shared" si="83"/>
        <v>98711</v>
      </c>
      <c r="L1372" s="15">
        <f t="shared" si="84"/>
        <v>99029</v>
      </c>
      <c r="M1372" s="15">
        <f t="shared" si="85"/>
        <v>197740</v>
      </c>
      <c r="O1372" s="13"/>
      <c r="P1372" s="13"/>
    </row>
    <row r="1373" spans="1:16" ht="13.15" customHeight="1" x14ac:dyDescent="0.2">
      <c r="A1373" s="11" t="str">
        <f t="shared" si="82"/>
        <v>EMERALD2018</v>
      </c>
      <c r="B1373" s="3" t="s">
        <v>70</v>
      </c>
      <c r="C1373" s="12">
        <v>2018</v>
      </c>
      <c r="D1373" s="12">
        <v>35</v>
      </c>
      <c r="E1373" s="13">
        <v>98767</v>
      </c>
      <c r="F1373" s="13">
        <v>96453</v>
      </c>
      <c r="G1373" s="13">
        <v>195220</v>
      </c>
      <c r="H1373" s="13">
        <v>0</v>
      </c>
      <c r="I1373" s="13">
        <v>0</v>
      </c>
      <c r="J1373" s="13">
        <v>0</v>
      </c>
      <c r="K1373" s="15">
        <f t="shared" si="83"/>
        <v>98767</v>
      </c>
      <c r="L1373" s="15">
        <f t="shared" si="84"/>
        <v>96453</v>
      </c>
      <c r="M1373" s="15">
        <f t="shared" si="85"/>
        <v>195220</v>
      </c>
      <c r="O1373" s="13"/>
      <c r="P1373" s="13"/>
    </row>
    <row r="1374" spans="1:16" ht="13.15" customHeight="1" x14ac:dyDescent="0.2">
      <c r="A1374" s="11" t="str">
        <f t="shared" si="82"/>
        <v>EMERALD2019</v>
      </c>
      <c r="B1374" s="90" t="s">
        <v>70</v>
      </c>
      <c r="C1374" s="85">
        <v>2019</v>
      </c>
      <c r="D1374" s="86">
        <v>34</v>
      </c>
      <c r="E1374" s="15">
        <v>100705</v>
      </c>
      <c r="F1374" s="15">
        <v>100818</v>
      </c>
      <c r="G1374" s="15">
        <v>201523</v>
      </c>
      <c r="H1374" s="15">
        <v>0</v>
      </c>
      <c r="I1374" s="15">
        <v>0</v>
      </c>
      <c r="J1374" s="15">
        <v>0</v>
      </c>
      <c r="K1374" s="15">
        <f t="shared" si="83"/>
        <v>100705</v>
      </c>
      <c r="L1374" s="15">
        <f t="shared" si="84"/>
        <v>100818</v>
      </c>
      <c r="M1374" s="15">
        <f t="shared" si="85"/>
        <v>201523</v>
      </c>
      <c r="O1374" s="13"/>
      <c r="P1374" s="13"/>
    </row>
    <row r="1375" spans="1:16" ht="13.15" customHeight="1" x14ac:dyDescent="0.2">
      <c r="A1375" s="11" t="str">
        <f t="shared" si="82"/>
        <v>EMERALD2020</v>
      </c>
      <c r="B1375" s="3" t="s">
        <v>70</v>
      </c>
      <c r="C1375" s="12">
        <v>2020</v>
      </c>
      <c r="D1375" s="12">
        <v>30</v>
      </c>
      <c r="E1375" s="13">
        <v>48883</v>
      </c>
      <c r="F1375" s="13">
        <v>49732</v>
      </c>
      <c r="G1375" s="13">
        <v>98615</v>
      </c>
      <c r="H1375" s="13">
        <v>0</v>
      </c>
      <c r="I1375" s="13">
        <v>0</v>
      </c>
      <c r="J1375" s="13">
        <v>0</v>
      </c>
      <c r="K1375" s="15">
        <f t="shared" si="83"/>
        <v>48883</v>
      </c>
      <c r="L1375" s="15">
        <f t="shared" si="84"/>
        <v>49732</v>
      </c>
      <c r="M1375" s="15">
        <f t="shared" si="85"/>
        <v>98615</v>
      </c>
      <c r="O1375" s="13"/>
      <c r="P1375" s="13"/>
    </row>
    <row r="1376" spans="1:16" ht="13.15" customHeight="1" x14ac:dyDescent="0.2">
      <c r="A1376" s="11" t="str">
        <f t="shared" si="82"/>
        <v>EMERALD2021</v>
      </c>
      <c r="B1376" s="3" t="s">
        <v>70</v>
      </c>
      <c r="C1376" s="12">
        <v>2021</v>
      </c>
      <c r="D1376" s="12">
        <v>31</v>
      </c>
      <c r="E1376" s="13">
        <v>67886</v>
      </c>
      <c r="F1376" s="13">
        <v>69055</v>
      </c>
      <c r="G1376" s="13">
        <v>136941</v>
      </c>
      <c r="H1376" s="13">
        <v>0</v>
      </c>
      <c r="I1376" s="13">
        <v>0</v>
      </c>
      <c r="J1376" s="13">
        <v>0</v>
      </c>
      <c r="K1376" s="15">
        <f t="shared" si="83"/>
        <v>67886</v>
      </c>
      <c r="L1376" s="15">
        <f t="shared" si="84"/>
        <v>69055</v>
      </c>
      <c r="M1376" s="15">
        <f t="shared" si="85"/>
        <v>136941</v>
      </c>
      <c r="O1376" s="13"/>
      <c r="P1376" s="13"/>
    </row>
    <row r="1377" spans="1:16" ht="13.15" customHeight="1" x14ac:dyDescent="0.2">
      <c r="A1377" s="11" t="str">
        <f t="shared" si="82"/>
        <v>EMERALD2022</v>
      </c>
      <c r="B1377" s="3" t="s">
        <v>70</v>
      </c>
      <c r="C1377" s="12">
        <v>2022</v>
      </c>
      <c r="D1377" s="12">
        <v>36</v>
      </c>
      <c r="E1377" s="13">
        <v>79358</v>
      </c>
      <c r="F1377" s="13">
        <v>79681</v>
      </c>
      <c r="G1377" s="13">
        <v>159039</v>
      </c>
      <c r="H1377" s="13">
        <v>0</v>
      </c>
      <c r="I1377" s="13">
        <v>0</v>
      </c>
      <c r="J1377" s="13">
        <v>0</v>
      </c>
      <c r="K1377" s="15">
        <f t="shared" si="83"/>
        <v>79358</v>
      </c>
      <c r="L1377" s="15">
        <f t="shared" si="84"/>
        <v>79681</v>
      </c>
      <c r="M1377" s="15">
        <f t="shared" si="85"/>
        <v>159039</v>
      </c>
      <c r="O1377" s="13"/>
      <c r="P1377" s="13"/>
    </row>
    <row r="1378" spans="1:16" ht="13.15" customHeight="1" x14ac:dyDescent="0.2">
      <c r="A1378" s="11" t="str">
        <f t="shared" si="82"/>
        <v>EMERALD2023</v>
      </c>
      <c r="B1378" s="92" t="s">
        <v>70</v>
      </c>
      <c r="C1378" s="85">
        <v>2023</v>
      </c>
      <c r="D1378" s="86">
        <v>36</v>
      </c>
      <c r="E1378" s="15">
        <v>91878</v>
      </c>
      <c r="F1378" s="15">
        <v>92573</v>
      </c>
      <c r="G1378" s="15">
        <v>184451</v>
      </c>
      <c r="H1378" s="87">
        <v>0</v>
      </c>
      <c r="I1378" s="87">
        <v>0</v>
      </c>
      <c r="J1378" s="15">
        <v>0</v>
      </c>
      <c r="K1378" s="15">
        <f t="shared" si="83"/>
        <v>91878</v>
      </c>
      <c r="L1378" s="15">
        <f t="shared" si="84"/>
        <v>92573</v>
      </c>
      <c r="M1378" s="15">
        <f t="shared" si="85"/>
        <v>184451</v>
      </c>
      <c r="O1378" s="13"/>
      <c r="P1378" s="13"/>
    </row>
    <row r="1379" spans="1:16" ht="13.15" customHeight="1" x14ac:dyDescent="0.2">
      <c r="A1379" s="11" t="str">
        <f t="shared" si="82"/>
        <v>EMERALD2024</v>
      </c>
      <c r="B1379" s="92" t="s">
        <v>70</v>
      </c>
      <c r="C1379" s="85">
        <v>2024</v>
      </c>
      <c r="D1379" s="86">
        <v>36</v>
      </c>
      <c r="E1379" s="15">
        <v>93324</v>
      </c>
      <c r="F1379" s="15">
        <v>93878</v>
      </c>
      <c r="G1379" s="15">
        <v>187202</v>
      </c>
      <c r="H1379" s="87">
        <v>0</v>
      </c>
      <c r="I1379" s="87">
        <v>0</v>
      </c>
      <c r="J1379" s="15">
        <v>0</v>
      </c>
      <c r="K1379" s="15">
        <f t="shared" si="83"/>
        <v>93324</v>
      </c>
      <c r="L1379" s="15">
        <f t="shared" si="84"/>
        <v>93878</v>
      </c>
      <c r="M1379" s="15">
        <f t="shared" si="85"/>
        <v>187202</v>
      </c>
      <c r="O1379" s="13"/>
      <c r="P1379" s="13"/>
    </row>
    <row r="1380" spans="1:16" ht="13.15" customHeight="1" x14ac:dyDescent="0.2">
      <c r="A1380" s="11" t="str">
        <f t="shared" si="82"/>
        <v>EMERALD2025</v>
      </c>
      <c r="B1380" s="3" t="s">
        <v>70</v>
      </c>
      <c r="C1380" s="12">
        <v>2025</v>
      </c>
      <c r="D1380" s="12">
        <v>36</v>
      </c>
      <c r="E1380" s="13">
        <v>94835</v>
      </c>
      <c r="F1380" s="13">
        <v>94970</v>
      </c>
      <c r="G1380" s="13">
        <v>189805</v>
      </c>
      <c r="H1380" s="13">
        <v>0</v>
      </c>
      <c r="I1380" s="13">
        <v>0</v>
      </c>
      <c r="J1380" s="13">
        <v>0</v>
      </c>
      <c r="K1380" s="15">
        <f t="shared" si="83"/>
        <v>94835</v>
      </c>
      <c r="L1380" s="15">
        <f t="shared" si="84"/>
        <v>94970</v>
      </c>
      <c r="M1380" s="15">
        <f t="shared" si="85"/>
        <v>189805</v>
      </c>
      <c r="O1380" s="13"/>
      <c r="P1380" s="13"/>
    </row>
    <row r="1381" spans="1:16" ht="13.15" customHeight="1" x14ac:dyDescent="0.2">
      <c r="A1381" s="11" t="str">
        <f t="shared" si="82"/>
        <v>ESPERANCE1985</v>
      </c>
      <c r="B1381" s="90" t="s">
        <v>69</v>
      </c>
      <c r="C1381" s="85">
        <v>1985</v>
      </c>
      <c r="D1381" s="86" t="s">
        <v>174</v>
      </c>
      <c r="E1381" s="15">
        <v>8950</v>
      </c>
      <c r="F1381" s="15">
        <v>9080</v>
      </c>
      <c r="G1381" s="15">
        <v>18030</v>
      </c>
      <c r="H1381" s="15">
        <v>0</v>
      </c>
      <c r="I1381" s="15">
        <v>0</v>
      </c>
      <c r="J1381" s="15">
        <v>0</v>
      </c>
      <c r="K1381" s="15">
        <f t="shared" si="83"/>
        <v>8950</v>
      </c>
      <c r="L1381" s="15">
        <f t="shared" si="84"/>
        <v>9080</v>
      </c>
      <c r="M1381" s="15">
        <f t="shared" si="85"/>
        <v>18030</v>
      </c>
      <c r="O1381" s="13"/>
      <c r="P1381" s="13"/>
    </row>
    <row r="1382" spans="1:16" ht="13.15" customHeight="1" x14ac:dyDescent="0.2">
      <c r="A1382" s="11" t="str">
        <f t="shared" si="82"/>
        <v>ESPERANCE1986</v>
      </c>
      <c r="B1382" s="3" t="s">
        <v>69</v>
      </c>
      <c r="C1382" s="12">
        <v>1986</v>
      </c>
      <c r="D1382" s="12" t="s">
        <v>174</v>
      </c>
      <c r="E1382" s="13">
        <v>9705</v>
      </c>
      <c r="F1382" s="13">
        <v>9584</v>
      </c>
      <c r="G1382" s="13">
        <v>19289</v>
      </c>
      <c r="H1382" s="13">
        <v>0</v>
      </c>
      <c r="I1382" s="13">
        <v>0</v>
      </c>
      <c r="J1382" s="13">
        <v>0</v>
      </c>
      <c r="K1382" s="15">
        <f t="shared" si="83"/>
        <v>9705</v>
      </c>
      <c r="L1382" s="15">
        <f t="shared" si="84"/>
        <v>9584</v>
      </c>
      <c r="M1382" s="15">
        <f t="shared" si="85"/>
        <v>19289</v>
      </c>
      <c r="O1382" s="13"/>
      <c r="P1382" s="13"/>
    </row>
    <row r="1383" spans="1:16" ht="13.15" customHeight="1" x14ac:dyDescent="0.2">
      <c r="A1383" s="11" t="str">
        <f t="shared" si="82"/>
        <v>ESPERANCE1987</v>
      </c>
      <c r="B1383" s="90" t="s">
        <v>69</v>
      </c>
      <c r="C1383" s="85">
        <v>1987</v>
      </c>
      <c r="D1383" s="86" t="s">
        <v>174</v>
      </c>
      <c r="E1383" s="15">
        <v>9096</v>
      </c>
      <c r="F1383" s="15">
        <v>9061</v>
      </c>
      <c r="G1383" s="15">
        <v>18157</v>
      </c>
      <c r="H1383" s="15">
        <v>0</v>
      </c>
      <c r="I1383" s="15">
        <v>0</v>
      </c>
      <c r="J1383" s="15">
        <v>0</v>
      </c>
      <c r="K1383" s="15">
        <f t="shared" si="83"/>
        <v>9096</v>
      </c>
      <c r="L1383" s="15">
        <f t="shared" si="84"/>
        <v>9061</v>
      </c>
      <c r="M1383" s="15">
        <f t="shared" si="85"/>
        <v>18157</v>
      </c>
      <c r="O1383" s="13"/>
      <c r="P1383" s="13"/>
    </row>
    <row r="1384" spans="1:16" ht="13.15" customHeight="1" x14ac:dyDescent="0.2">
      <c r="A1384" s="11" t="str">
        <f t="shared" si="82"/>
        <v>ESPERANCE1988</v>
      </c>
      <c r="B1384" s="3" t="s">
        <v>69</v>
      </c>
      <c r="C1384" s="12">
        <v>1988</v>
      </c>
      <c r="D1384" s="12" t="s">
        <v>174</v>
      </c>
      <c r="E1384" s="13">
        <v>9597</v>
      </c>
      <c r="F1384" s="13">
        <v>9601</v>
      </c>
      <c r="G1384" s="13">
        <v>19198</v>
      </c>
      <c r="H1384" s="13">
        <v>0</v>
      </c>
      <c r="I1384" s="13">
        <v>0</v>
      </c>
      <c r="J1384" s="13">
        <v>0</v>
      </c>
      <c r="K1384" s="15">
        <f t="shared" si="83"/>
        <v>9597</v>
      </c>
      <c r="L1384" s="15">
        <f t="shared" si="84"/>
        <v>9601</v>
      </c>
      <c r="M1384" s="15">
        <f t="shared" si="85"/>
        <v>19198</v>
      </c>
      <c r="O1384" s="13"/>
      <c r="P1384" s="13"/>
    </row>
    <row r="1385" spans="1:16" ht="13.15" customHeight="1" x14ac:dyDescent="0.2">
      <c r="A1385" s="11" t="str">
        <f t="shared" ref="A1385:A1448" si="86">CONCATENATE(B1385,C1385)</f>
        <v>ESPERANCE1989</v>
      </c>
      <c r="B1385" s="3" t="s">
        <v>69</v>
      </c>
      <c r="C1385" s="12">
        <v>1989</v>
      </c>
      <c r="D1385" s="12" t="s">
        <v>174</v>
      </c>
      <c r="E1385" s="13">
        <v>8130</v>
      </c>
      <c r="F1385" s="13">
        <v>8082</v>
      </c>
      <c r="G1385" s="13">
        <v>16212</v>
      </c>
      <c r="H1385" s="13">
        <v>0</v>
      </c>
      <c r="I1385" s="13">
        <v>0</v>
      </c>
      <c r="J1385" s="13">
        <v>0</v>
      </c>
      <c r="K1385" s="15">
        <f t="shared" si="83"/>
        <v>8130</v>
      </c>
      <c r="L1385" s="15">
        <f t="shared" si="84"/>
        <v>8082</v>
      </c>
      <c r="M1385" s="15">
        <f t="shared" si="85"/>
        <v>16212</v>
      </c>
      <c r="O1385" s="13"/>
      <c r="P1385" s="13"/>
    </row>
    <row r="1386" spans="1:16" ht="13.15" customHeight="1" x14ac:dyDescent="0.2">
      <c r="A1386" s="11" t="str">
        <f t="shared" si="86"/>
        <v>ESPERANCE1990</v>
      </c>
      <c r="B1386" s="3" t="s">
        <v>69</v>
      </c>
      <c r="C1386" s="12">
        <v>1990</v>
      </c>
      <c r="D1386" s="12" t="s">
        <v>174</v>
      </c>
      <c r="E1386" s="13">
        <v>8225</v>
      </c>
      <c r="F1386" s="13">
        <v>8228</v>
      </c>
      <c r="G1386" s="13">
        <v>16453</v>
      </c>
      <c r="H1386" s="13">
        <v>0</v>
      </c>
      <c r="I1386" s="13">
        <v>0</v>
      </c>
      <c r="J1386" s="13">
        <v>0</v>
      </c>
      <c r="K1386" s="15">
        <f t="shared" si="83"/>
        <v>8225</v>
      </c>
      <c r="L1386" s="15">
        <f t="shared" si="84"/>
        <v>8228</v>
      </c>
      <c r="M1386" s="15">
        <f t="shared" si="85"/>
        <v>16453</v>
      </c>
      <c r="O1386" s="13"/>
      <c r="P1386" s="13"/>
    </row>
    <row r="1387" spans="1:16" ht="13.15" customHeight="1" x14ac:dyDescent="0.2">
      <c r="A1387" s="11" t="str">
        <f t="shared" si="86"/>
        <v>ESPERANCE1991</v>
      </c>
      <c r="B1387" s="3" t="s">
        <v>69</v>
      </c>
      <c r="C1387" s="12">
        <v>1991</v>
      </c>
      <c r="D1387" s="12" t="s">
        <v>174</v>
      </c>
      <c r="E1387" s="13">
        <v>7908</v>
      </c>
      <c r="F1387" s="13">
        <v>7954</v>
      </c>
      <c r="G1387" s="13">
        <v>15862</v>
      </c>
      <c r="H1387" s="13">
        <v>0</v>
      </c>
      <c r="I1387" s="13">
        <v>0</v>
      </c>
      <c r="J1387" s="13">
        <v>0</v>
      </c>
      <c r="K1387" s="15">
        <f t="shared" si="83"/>
        <v>7908</v>
      </c>
      <c r="L1387" s="15">
        <f t="shared" si="84"/>
        <v>7954</v>
      </c>
      <c r="M1387" s="15">
        <f t="shared" si="85"/>
        <v>15862</v>
      </c>
      <c r="O1387" s="13"/>
      <c r="P1387" s="13"/>
    </row>
    <row r="1388" spans="1:16" ht="13.15" customHeight="1" x14ac:dyDescent="0.2">
      <c r="A1388" s="11" t="str">
        <f t="shared" si="86"/>
        <v>ESPERANCE1992</v>
      </c>
      <c r="B1388" s="3" t="s">
        <v>69</v>
      </c>
      <c r="C1388" s="12">
        <v>1992</v>
      </c>
      <c r="D1388" s="12" t="s">
        <v>174</v>
      </c>
      <c r="E1388" s="13">
        <v>7828</v>
      </c>
      <c r="F1388" s="13">
        <v>7940</v>
      </c>
      <c r="G1388" s="13">
        <v>15768</v>
      </c>
      <c r="H1388" s="13">
        <v>0</v>
      </c>
      <c r="I1388" s="13">
        <v>0</v>
      </c>
      <c r="J1388" s="13">
        <v>0</v>
      </c>
      <c r="K1388" s="15">
        <f t="shared" si="83"/>
        <v>7828</v>
      </c>
      <c r="L1388" s="15">
        <f t="shared" si="84"/>
        <v>7940</v>
      </c>
      <c r="M1388" s="15">
        <f t="shared" si="85"/>
        <v>15768</v>
      </c>
      <c r="O1388" s="13"/>
      <c r="P1388" s="13"/>
    </row>
    <row r="1389" spans="1:16" ht="13.15" customHeight="1" x14ac:dyDescent="0.2">
      <c r="A1389" s="11" t="str">
        <f t="shared" si="86"/>
        <v>ESPERANCE1993</v>
      </c>
      <c r="B1389" s="3" t="s">
        <v>69</v>
      </c>
      <c r="C1389" s="12">
        <v>1993</v>
      </c>
      <c r="D1389" s="12" t="s">
        <v>174</v>
      </c>
      <c r="E1389" s="13">
        <v>8732</v>
      </c>
      <c r="F1389" s="13">
        <v>8852</v>
      </c>
      <c r="G1389" s="13">
        <v>17584</v>
      </c>
      <c r="H1389" s="13">
        <v>0</v>
      </c>
      <c r="I1389" s="13">
        <v>0</v>
      </c>
      <c r="J1389" s="13">
        <v>0</v>
      </c>
      <c r="K1389" s="15">
        <f t="shared" si="83"/>
        <v>8732</v>
      </c>
      <c r="L1389" s="15">
        <f t="shared" si="84"/>
        <v>8852</v>
      </c>
      <c r="M1389" s="15">
        <f t="shared" si="85"/>
        <v>17584</v>
      </c>
      <c r="O1389" s="13"/>
      <c r="P1389" s="13"/>
    </row>
    <row r="1390" spans="1:16" ht="13.15" customHeight="1" x14ac:dyDescent="0.2">
      <c r="A1390" s="11" t="str">
        <f t="shared" si="86"/>
        <v>ESPERANCE1994</v>
      </c>
      <c r="B1390" s="3" t="s">
        <v>69</v>
      </c>
      <c r="C1390" s="12">
        <v>1994</v>
      </c>
      <c r="D1390" s="12" t="s">
        <v>174</v>
      </c>
      <c r="E1390" s="13">
        <v>10020</v>
      </c>
      <c r="F1390" s="13">
        <v>10128</v>
      </c>
      <c r="G1390" s="13">
        <v>20148</v>
      </c>
      <c r="H1390" s="13">
        <v>0</v>
      </c>
      <c r="I1390" s="13">
        <v>0</v>
      </c>
      <c r="J1390" s="13">
        <v>0</v>
      </c>
      <c r="K1390" s="15">
        <f t="shared" si="83"/>
        <v>10020</v>
      </c>
      <c r="L1390" s="15">
        <f t="shared" si="84"/>
        <v>10128</v>
      </c>
      <c r="M1390" s="15">
        <f t="shared" si="85"/>
        <v>20148</v>
      </c>
      <c r="O1390" s="13"/>
      <c r="P1390" s="13"/>
    </row>
    <row r="1391" spans="1:16" ht="13.15" customHeight="1" x14ac:dyDescent="0.2">
      <c r="A1391" s="11" t="str">
        <f t="shared" si="86"/>
        <v>ESPERANCE1995</v>
      </c>
      <c r="B1391" s="3" t="s">
        <v>69</v>
      </c>
      <c r="C1391" s="12">
        <v>1995</v>
      </c>
      <c r="D1391" s="12" t="s">
        <v>174</v>
      </c>
      <c r="E1391" s="13">
        <v>11457</v>
      </c>
      <c r="F1391" s="13">
        <v>11596</v>
      </c>
      <c r="G1391" s="13">
        <v>23053</v>
      </c>
      <c r="H1391" s="13">
        <v>0</v>
      </c>
      <c r="I1391" s="13">
        <v>0</v>
      </c>
      <c r="J1391" s="13">
        <v>0</v>
      </c>
      <c r="K1391" s="15">
        <f t="shared" si="83"/>
        <v>11457</v>
      </c>
      <c r="L1391" s="15">
        <f t="shared" si="84"/>
        <v>11596</v>
      </c>
      <c r="M1391" s="15">
        <f t="shared" si="85"/>
        <v>23053</v>
      </c>
      <c r="O1391" s="13"/>
      <c r="P1391" s="13"/>
    </row>
    <row r="1392" spans="1:16" ht="13.15" customHeight="1" x14ac:dyDescent="0.2">
      <c r="A1392" s="11" t="str">
        <f t="shared" si="86"/>
        <v>ESPERANCE1996</v>
      </c>
      <c r="B1392" s="90" t="s">
        <v>69</v>
      </c>
      <c r="C1392" s="12">
        <v>1996</v>
      </c>
      <c r="D1392" s="86" t="s">
        <v>174</v>
      </c>
      <c r="E1392" s="91">
        <v>12978</v>
      </c>
      <c r="F1392" s="91">
        <v>13002</v>
      </c>
      <c r="G1392" s="91">
        <v>25980</v>
      </c>
      <c r="H1392" s="91">
        <v>0</v>
      </c>
      <c r="I1392" s="91">
        <v>0</v>
      </c>
      <c r="J1392" s="91">
        <v>0</v>
      </c>
      <c r="K1392" s="15">
        <f t="shared" si="83"/>
        <v>12978</v>
      </c>
      <c r="L1392" s="15">
        <f t="shared" si="84"/>
        <v>13002</v>
      </c>
      <c r="M1392" s="15">
        <f t="shared" si="85"/>
        <v>25980</v>
      </c>
      <c r="O1392" s="13"/>
      <c r="P1392" s="13"/>
    </row>
    <row r="1393" spans="1:16" ht="13.15" customHeight="1" x14ac:dyDescent="0.2">
      <c r="A1393" s="11" t="str">
        <f t="shared" si="86"/>
        <v>ESPERANCE1997</v>
      </c>
      <c r="B1393" s="3" t="s">
        <v>69</v>
      </c>
      <c r="C1393" s="12">
        <v>1997</v>
      </c>
      <c r="D1393" s="12" t="s">
        <v>174</v>
      </c>
      <c r="E1393" s="13">
        <v>13149</v>
      </c>
      <c r="F1393" s="13">
        <v>13252</v>
      </c>
      <c r="G1393" s="13">
        <v>26401</v>
      </c>
      <c r="H1393" s="13">
        <v>0</v>
      </c>
      <c r="I1393" s="13">
        <v>0</v>
      </c>
      <c r="J1393" s="13">
        <v>0</v>
      </c>
      <c r="K1393" s="15">
        <f t="shared" ref="K1393:K1456" si="87">E1393+H1393</f>
        <v>13149</v>
      </c>
      <c r="L1393" s="15">
        <f t="shared" ref="L1393:L1456" si="88">F1393+I1393</f>
        <v>13252</v>
      </c>
      <c r="M1393" s="15">
        <f t="shared" ref="M1393:M1456" si="89">G1393+J1393</f>
        <v>26401</v>
      </c>
      <c r="O1393" s="13"/>
      <c r="P1393" s="13"/>
    </row>
    <row r="1394" spans="1:16" ht="13.15" customHeight="1" x14ac:dyDescent="0.2">
      <c r="A1394" s="11" t="str">
        <f t="shared" si="86"/>
        <v>ESPERANCE1998</v>
      </c>
      <c r="B1394" s="3" t="s">
        <v>69</v>
      </c>
      <c r="C1394" s="12">
        <v>1998</v>
      </c>
      <c r="D1394" s="86" t="s">
        <v>174</v>
      </c>
      <c r="E1394" s="13">
        <v>13919</v>
      </c>
      <c r="F1394" s="13">
        <v>13910</v>
      </c>
      <c r="G1394" s="13">
        <v>27829</v>
      </c>
      <c r="H1394" s="13">
        <v>0</v>
      </c>
      <c r="I1394" s="13">
        <v>0</v>
      </c>
      <c r="J1394" s="13">
        <v>0</v>
      </c>
      <c r="K1394" s="15">
        <f t="shared" si="87"/>
        <v>13919</v>
      </c>
      <c r="L1394" s="15">
        <f t="shared" si="88"/>
        <v>13910</v>
      </c>
      <c r="M1394" s="15">
        <f t="shared" si="89"/>
        <v>27829</v>
      </c>
      <c r="O1394" s="13"/>
      <c r="P1394" s="13"/>
    </row>
    <row r="1395" spans="1:16" ht="13.15" customHeight="1" x14ac:dyDescent="0.2">
      <c r="A1395" s="11" t="str">
        <f t="shared" si="86"/>
        <v>ESPERANCE1999</v>
      </c>
      <c r="B1395" s="3" t="s">
        <v>69</v>
      </c>
      <c r="C1395" s="12">
        <v>1999</v>
      </c>
      <c r="D1395" s="12" t="s">
        <v>174</v>
      </c>
      <c r="E1395" s="13">
        <v>15815</v>
      </c>
      <c r="F1395" s="13">
        <v>15875</v>
      </c>
      <c r="G1395" s="13">
        <v>31690</v>
      </c>
      <c r="H1395" s="13">
        <v>0</v>
      </c>
      <c r="I1395" s="13">
        <v>0</v>
      </c>
      <c r="J1395" s="13">
        <v>0</v>
      </c>
      <c r="K1395" s="15">
        <f t="shared" si="87"/>
        <v>15815</v>
      </c>
      <c r="L1395" s="15">
        <f t="shared" si="88"/>
        <v>15875</v>
      </c>
      <c r="M1395" s="15">
        <f t="shared" si="89"/>
        <v>31690</v>
      </c>
      <c r="O1395" s="13"/>
      <c r="P1395" s="13"/>
    </row>
    <row r="1396" spans="1:16" ht="13.15" customHeight="1" x14ac:dyDescent="0.2">
      <c r="A1396" s="11" t="str">
        <f t="shared" si="86"/>
        <v>ESPERANCE2000</v>
      </c>
      <c r="B1396" s="90" t="s">
        <v>69</v>
      </c>
      <c r="C1396" s="85">
        <v>2000</v>
      </c>
      <c r="D1396" s="86" t="s">
        <v>174</v>
      </c>
      <c r="E1396" s="15">
        <v>17649</v>
      </c>
      <c r="F1396" s="15">
        <v>17674</v>
      </c>
      <c r="G1396" s="15">
        <v>35323</v>
      </c>
      <c r="H1396" s="15">
        <v>0</v>
      </c>
      <c r="I1396" s="15">
        <v>0</v>
      </c>
      <c r="J1396" s="15">
        <v>0</v>
      </c>
      <c r="K1396" s="15">
        <f t="shared" si="87"/>
        <v>17649</v>
      </c>
      <c r="L1396" s="15">
        <f t="shared" si="88"/>
        <v>17674</v>
      </c>
      <c r="M1396" s="15">
        <f t="shared" si="89"/>
        <v>35323</v>
      </c>
      <c r="O1396" s="13"/>
      <c r="P1396" s="13"/>
    </row>
    <row r="1397" spans="1:16" ht="13.15" customHeight="1" x14ac:dyDescent="0.2">
      <c r="A1397" s="11" t="str">
        <f t="shared" si="86"/>
        <v>ESPERANCE2001</v>
      </c>
      <c r="B1397" s="90" t="s">
        <v>69</v>
      </c>
      <c r="C1397" s="85">
        <v>2001</v>
      </c>
      <c r="D1397" s="86" t="s">
        <v>174</v>
      </c>
      <c r="E1397" s="15">
        <v>15251</v>
      </c>
      <c r="F1397" s="15">
        <v>15171</v>
      </c>
      <c r="G1397" s="15">
        <v>30422</v>
      </c>
      <c r="H1397" s="15">
        <v>0</v>
      </c>
      <c r="I1397" s="15">
        <v>0</v>
      </c>
      <c r="J1397" s="15">
        <v>0</v>
      </c>
      <c r="K1397" s="15">
        <f t="shared" si="87"/>
        <v>15251</v>
      </c>
      <c r="L1397" s="15">
        <f t="shared" si="88"/>
        <v>15171</v>
      </c>
      <c r="M1397" s="15">
        <f t="shared" si="89"/>
        <v>30422</v>
      </c>
      <c r="O1397" s="13"/>
      <c r="P1397" s="13"/>
    </row>
    <row r="1398" spans="1:16" ht="13.15" customHeight="1" x14ac:dyDescent="0.2">
      <c r="A1398" s="11" t="str">
        <f t="shared" si="86"/>
        <v>ESPERANCE2002</v>
      </c>
      <c r="B1398" s="92" t="s">
        <v>69</v>
      </c>
      <c r="C1398" s="85">
        <v>2002</v>
      </c>
      <c r="D1398" s="86" t="s">
        <v>174</v>
      </c>
      <c r="E1398" s="15">
        <v>14355</v>
      </c>
      <c r="F1398" s="15">
        <v>14584</v>
      </c>
      <c r="G1398" s="15">
        <v>28939</v>
      </c>
      <c r="H1398" s="87">
        <v>0</v>
      </c>
      <c r="I1398" s="87">
        <v>0</v>
      </c>
      <c r="J1398" s="15">
        <v>0</v>
      </c>
      <c r="K1398" s="15">
        <f t="shared" si="87"/>
        <v>14355</v>
      </c>
      <c r="L1398" s="15">
        <f t="shared" si="88"/>
        <v>14584</v>
      </c>
      <c r="M1398" s="15">
        <f t="shared" si="89"/>
        <v>28939</v>
      </c>
      <c r="O1398" s="13"/>
      <c r="P1398" s="13"/>
    </row>
    <row r="1399" spans="1:16" ht="13.15" customHeight="1" x14ac:dyDescent="0.2">
      <c r="A1399" s="11" t="str">
        <f t="shared" si="86"/>
        <v>ESPERANCE2003</v>
      </c>
      <c r="B1399" s="3" t="s">
        <v>69</v>
      </c>
      <c r="C1399" s="12">
        <v>2003</v>
      </c>
      <c r="D1399" s="12" t="s">
        <v>174</v>
      </c>
      <c r="E1399" s="13">
        <v>14138</v>
      </c>
      <c r="F1399" s="13">
        <v>14162</v>
      </c>
      <c r="G1399" s="13">
        <v>28300</v>
      </c>
      <c r="H1399" s="13">
        <v>0</v>
      </c>
      <c r="I1399" s="13">
        <v>0</v>
      </c>
      <c r="J1399" s="13">
        <v>0</v>
      </c>
      <c r="K1399" s="15">
        <f t="shared" si="87"/>
        <v>14138</v>
      </c>
      <c r="L1399" s="15">
        <f t="shared" si="88"/>
        <v>14162</v>
      </c>
      <c r="M1399" s="15">
        <f t="shared" si="89"/>
        <v>28300</v>
      </c>
      <c r="O1399" s="13"/>
      <c r="P1399" s="13"/>
    </row>
    <row r="1400" spans="1:16" ht="13.15" customHeight="1" x14ac:dyDescent="0.2">
      <c r="A1400" s="11" t="str">
        <f t="shared" si="86"/>
        <v>ESPERANCE2004</v>
      </c>
      <c r="B1400" s="3" t="s">
        <v>69</v>
      </c>
      <c r="C1400" s="12">
        <v>2004</v>
      </c>
      <c r="D1400" s="12" t="s">
        <v>174</v>
      </c>
      <c r="E1400" s="13">
        <v>16800</v>
      </c>
      <c r="F1400" s="13">
        <v>16819</v>
      </c>
      <c r="G1400" s="13">
        <v>33619</v>
      </c>
      <c r="H1400" s="13">
        <v>0</v>
      </c>
      <c r="I1400" s="13">
        <v>0</v>
      </c>
      <c r="J1400" s="13">
        <v>0</v>
      </c>
      <c r="K1400" s="15">
        <f t="shared" si="87"/>
        <v>16800</v>
      </c>
      <c r="L1400" s="15">
        <f t="shared" si="88"/>
        <v>16819</v>
      </c>
      <c r="M1400" s="15">
        <f t="shared" si="89"/>
        <v>33619</v>
      </c>
      <c r="O1400" s="13"/>
      <c r="P1400" s="13"/>
    </row>
    <row r="1401" spans="1:16" ht="13.15" customHeight="1" x14ac:dyDescent="0.2">
      <c r="A1401" s="11" t="str">
        <f t="shared" si="86"/>
        <v>ESPERANCE2005</v>
      </c>
      <c r="B1401" s="92" t="s">
        <v>69</v>
      </c>
      <c r="C1401" s="85">
        <v>2005</v>
      </c>
      <c r="D1401" s="86" t="s">
        <v>174</v>
      </c>
      <c r="E1401" s="15">
        <v>17958</v>
      </c>
      <c r="F1401" s="15">
        <v>17845</v>
      </c>
      <c r="G1401" s="15">
        <v>35803</v>
      </c>
      <c r="H1401" s="87">
        <v>0</v>
      </c>
      <c r="I1401" s="87">
        <v>0</v>
      </c>
      <c r="J1401" s="15">
        <v>0</v>
      </c>
      <c r="K1401" s="15">
        <f t="shared" si="87"/>
        <v>17958</v>
      </c>
      <c r="L1401" s="15">
        <f t="shared" si="88"/>
        <v>17845</v>
      </c>
      <c r="M1401" s="15">
        <f t="shared" si="89"/>
        <v>35803</v>
      </c>
      <c r="O1401" s="13"/>
      <c r="P1401" s="13"/>
    </row>
    <row r="1402" spans="1:16" ht="13.15" customHeight="1" x14ac:dyDescent="0.2">
      <c r="A1402" s="11" t="str">
        <f t="shared" si="86"/>
        <v>ESPERANCE2006</v>
      </c>
      <c r="B1402" s="3" t="s">
        <v>69</v>
      </c>
      <c r="C1402" s="12">
        <v>2006</v>
      </c>
      <c r="D1402" s="12" t="s">
        <v>174</v>
      </c>
      <c r="E1402" s="13">
        <v>18946</v>
      </c>
      <c r="F1402" s="13">
        <v>19177</v>
      </c>
      <c r="G1402" s="13">
        <v>38123</v>
      </c>
      <c r="H1402" s="13">
        <v>0</v>
      </c>
      <c r="I1402" s="13">
        <v>0</v>
      </c>
      <c r="J1402" s="13">
        <v>0</v>
      </c>
      <c r="K1402" s="15">
        <f t="shared" si="87"/>
        <v>18946</v>
      </c>
      <c r="L1402" s="15">
        <f t="shared" si="88"/>
        <v>19177</v>
      </c>
      <c r="M1402" s="15">
        <f t="shared" si="89"/>
        <v>38123</v>
      </c>
      <c r="O1402" s="13"/>
      <c r="P1402" s="13"/>
    </row>
    <row r="1403" spans="1:16" ht="13.15" customHeight="1" x14ac:dyDescent="0.2">
      <c r="A1403" s="11" t="str">
        <f t="shared" si="86"/>
        <v>ESPERANCE2007</v>
      </c>
      <c r="B1403" s="92" t="s">
        <v>69</v>
      </c>
      <c r="C1403" s="85">
        <v>2007</v>
      </c>
      <c r="D1403" s="86" t="s">
        <v>174</v>
      </c>
      <c r="E1403" s="15">
        <v>21344</v>
      </c>
      <c r="F1403" s="15">
        <v>21412</v>
      </c>
      <c r="G1403" s="15">
        <v>42756</v>
      </c>
      <c r="H1403" s="87">
        <v>0</v>
      </c>
      <c r="I1403" s="87">
        <v>0</v>
      </c>
      <c r="J1403" s="15">
        <v>0</v>
      </c>
      <c r="K1403" s="15">
        <f t="shared" si="87"/>
        <v>21344</v>
      </c>
      <c r="L1403" s="15">
        <f t="shared" si="88"/>
        <v>21412</v>
      </c>
      <c r="M1403" s="15">
        <f t="shared" si="89"/>
        <v>42756</v>
      </c>
      <c r="O1403" s="13"/>
      <c r="P1403" s="13"/>
    </row>
    <row r="1404" spans="1:16" ht="13.15" customHeight="1" x14ac:dyDescent="0.2">
      <c r="A1404" s="11" t="str">
        <f t="shared" si="86"/>
        <v>ESPERANCE2008</v>
      </c>
      <c r="B1404" s="3" t="s">
        <v>69</v>
      </c>
      <c r="C1404" s="12">
        <v>2008</v>
      </c>
      <c r="D1404" s="12" t="s">
        <v>174</v>
      </c>
      <c r="E1404" s="13">
        <v>22296</v>
      </c>
      <c r="F1404" s="13">
        <v>22478</v>
      </c>
      <c r="G1404" s="13">
        <v>44774</v>
      </c>
      <c r="H1404" s="13">
        <v>0</v>
      </c>
      <c r="I1404" s="13">
        <v>0</v>
      </c>
      <c r="J1404" s="13">
        <v>0</v>
      </c>
      <c r="K1404" s="15">
        <f t="shared" si="87"/>
        <v>22296</v>
      </c>
      <c r="L1404" s="15">
        <f t="shared" si="88"/>
        <v>22478</v>
      </c>
      <c r="M1404" s="15">
        <f t="shared" si="89"/>
        <v>44774</v>
      </c>
      <c r="O1404" s="13"/>
      <c r="P1404" s="13"/>
    </row>
    <row r="1405" spans="1:16" ht="13.15" customHeight="1" x14ac:dyDescent="0.2">
      <c r="A1405" s="11" t="str">
        <f t="shared" si="86"/>
        <v>ESPERANCE2009</v>
      </c>
      <c r="B1405" s="90" t="s">
        <v>69</v>
      </c>
      <c r="C1405" s="85">
        <v>2009</v>
      </c>
      <c r="D1405" s="86" t="s">
        <v>174</v>
      </c>
      <c r="E1405" s="15">
        <v>22017</v>
      </c>
      <c r="F1405" s="15">
        <v>21910</v>
      </c>
      <c r="G1405" s="15">
        <v>43927</v>
      </c>
      <c r="H1405" s="15">
        <v>0</v>
      </c>
      <c r="I1405" s="15">
        <v>0</v>
      </c>
      <c r="J1405" s="15">
        <v>0</v>
      </c>
      <c r="K1405" s="15">
        <f t="shared" si="87"/>
        <v>22017</v>
      </c>
      <c r="L1405" s="15">
        <f t="shared" si="88"/>
        <v>21910</v>
      </c>
      <c r="M1405" s="15">
        <f t="shared" si="89"/>
        <v>43927</v>
      </c>
      <c r="O1405" s="13"/>
      <c r="P1405" s="13"/>
    </row>
    <row r="1406" spans="1:16" ht="13.15" customHeight="1" x14ac:dyDescent="0.2">
      <c r="A1406" s="11" t="str">
        <f t="shared" si="86"/>
        <v>ESPERANCE2010</v>
      </c>
      <c r="B1406" s="90" t="s">
        <v>69</v>
      </c>
      <c r="C1406" s="85">
        <v>2010</v>
      </c>
      <c r="D1406" s="86" t="s">
        <v>174</v>
      </c>
      <c r="E1406" s="15">
        <v>22931</v>
      </c>
      <c r="F1406" s="15">
        <v>23082</v>
      </c>
      <c r="G1406" s="15">
        <v>46013</v>
      </c>
      <c r="H1406" s="15">
        <v>0</v>
      </c>
      <c r="I1406" s="15">
        <v>0</v>
      </c>
      <c r="J1406" s="15">
        <v>0</v>
      </c>
      <c r="K1406" s="15">
        <f t="shared" si="87"/>
        <v>22931</v>
      </c>
      <c r="L1406" s="15">
        <f t="shared" si="88"/>
        <v>23082</v>
      </c>
      <c r="M1406" s="15">
        <f t="shared" si="89"/>
        <v>46013</v>
      </c>
      <c r="O1406" s="13"/>
      <c r="P1406" s="13"/>
    </row>
    <row r="1407" spans="1:16" ht="13.15" customHeight="1" x14ac:dyDescent="0.2">
      <c r="A1407" s="11" t="str">
        <f t="shared" si="86"/>
        <v>ESPERANCE2011</v>
      </c>
      <c r="B1407" s="3" t="s">
        <v>69</v>
      </c>
      <c r="C1407" s="12">
        <v>2011</v>
      </c>
      <c r="D1407" s="12" t="s">
        <v>174</v>
      </c>
      <c r="E1407" s="13">
        <v>24162</v>
      </c>
      <c r="F1407" s="13">
        <v>23930</v>
      </c>
      <c r="G1407" s="13">
        <v>48092</v>
      </c>
      <c r="H1407" s="13">
        <v>0</v>
      </c>
      <c r="I1407" s="13">
        <v>0</v>
      </c>
      <c r="J1407" s="13">
        <v>0</v>
      </c>
      <c r="K1407" s="15">
        <f t="shared" si="87"/>
        <v>24162</v>
      </c>
      <c r="L1407" s="15">
        <f t="shared" si="88"/>
        <v>23930</v>
      </c>
      <c r="M1407" s="15">
        <f t="shared" si="89"/>
        <v>48092</v>
      </c>
      <c r="O1407" s="13"/>
      <c r="P1407" s="13"/>
    </row>
    <row r="1408" spans="1:16" ht="13.15" customHeight="1" x14ac:dyDescent="0.2">
      <c r="A1408" s="11" t="str">
        <f t="shared" si="86"/>
        <v>ESPERANCE2012</v>
      </c>
      <c r="B1408" s="3" t="s">
        <v>69</v>
      </c>
      <c r="C1408" s="12">
        <v>2012</v>
      </c>
      <c r="D1408" s="12" t="s">
        <v>174</v>
      </c>
      <c r="E1408" s="13">
        <v>23253</v>
      </c>
      <c r="F1408" s="13">
        <v>22711</v>
      </c>
      <c r="G1408" s="13">
        <v>45964</v>
      </c>
      <c r="H1408" s="13">
        <v>0</v>
      </c>
      <c r="I1408" s="13">
        <v>0</v>
      </c>
      <c r="J1408" s="13">
        <v>0</v>
      </c>
      <c r="K1408" s="15">
        <f t="shared" si="87"/>
        <v>23253</v>
      </c>
      <c r="L1408" s="15">
        <f t="shared" si="88"/>
        <v>22711</v>
      </c>
      <c r="M1408" s="15">
        <f t="shared" si="89"/>
        <v>45964</v>
      </c>
      <c r="O1408" s="13"/>
      <c r="P1408" s="13"/>
    </row>
    <row r="1409" spans="1:16" ht="13.15" customHeight="1" x14ac:dyDescent="0.2">
      <c r="A1409" s="11" t="str">
        <f t="shared" si="86"/>
        <v>ESPERANCE2013</v>
      </c>
      <c r="B1409" s="3" t="s">
        <v>69</v>
      </c>
      <c r="C1409" s="12">
        <v>2013</v>
      </c>
      <c r="D1409" s="12" t="s">
        <v>174</v>
      </c>
      <c r="E1409" s="13">
        <v>24028</v>
      </c>
      <c r="F1409" s="13">
        <v>24135</v>
      </c>
      <c r="G1409" s="13">
        <v>48163</v>
      </c>
      <c r="H1409" s="13">
        <v>0</v>
      </c>
      <c r="I1409" s="13">
        <v>0</v>
      </c>
      <c r="J1409" s="13">
        <v>0</v>
      </c>
      <c r="K1409" s="15">
        <f t="shared" si="87"/>
        <v>24028</v>
      </c>
      <c r="L1409" s="15">
        <f t="shared" si="88"/>
        <v>24135</v>
      </c>
      <c r="M1409" s="15">
        <f t="shared" si="89"/>
        <v>48163</v>
      </c>
      <c r="O1409" s="13"/>
      <c r="P1409" s="13"/>
    </row>
    <row r="1410" spans="1:16" ht="13.15" customHeight="1" x14ac:dyDescent="0.2">
      <c r="A1410" s="11" t="str">
        <f t="shared" si="86"/>
        <v>ESPERANCE2014</v>
      </c>
      <c r="B1410" s="3" t="s">
        <v>69</v>
      </c>
      <c r="C1410" s="12">
        <v>2014</v>
      </c>
      <c r="D1410" s="12">
        <v>59</v>
      </c>
      <c r="E1410" s="13">
        <v>26991</v>
      </c>
      <c r="F1410" s="13">
        <v>27078</v>
      </c>
      <c r="G1410" s="13">
        <v>54069</v>
      </c>
      <c r="H1410" s="13">
        <v>0</v>
      </c>
      <c r="I1410" s="13">
        <v>0</v>
      </c>
      <c r="J1410" s="13">
        <v>0</v>
      </c>
      <c r="K1410" s="15">
        <f t="shared" si="87"/>
        <v>26991</v>
      </c>
      <c r="L1410" s="15">
        <f t="shared" si="88"/>
        <v>27078</v>
      </c>
      <c r="M1410" s="15">
        <f t="shared" si="89"/>
        <v>54069</v>
      </c>
      <c r="O1410" s="13"/>
      <c r="P1410" s="13"/>
    </row>
    <row r="1411" spans="1:16" ht="13.15" customHeight="1" x14ac:dyDescent="0.2">
      <c r="A1411" s="11" t="str">
        <f t="shared" si="86"/>
        <v>ESPERANCE2015</v>
      </c>
      <c r="B1411" s="3" t="s">
        <v>69</v>
      </c>
      <c r="C1411" s="12">
        <v>2015</v>
      </c>
      <c r="D1411" s="12">
        <v>61</v>
      </c>
      <c r="E1411" s="13">
        <v>25567</v>
      </c>
      <c r="F1411" s="13">
        <v>25876</v>
      </c>
      <c r="G1411" s="13">
        <v>51443</v>
      </c>
      <c r="H1411" s="13">
        <v>0</v>
      </c>
      <c r="I1411" s="13">
        <v>0</v>
      </c>
      <c r="J1411" s="13">
        <v>0</v>
      </c>
      <c r="K1411" s="15">
        <f t="shared" si="87"/>
        <v>25567</v>
      </c>
      <c r="L1411" s="15">
        <f t="shared" si="88"/>
        <v>25876</v>
      </c>
      <c r="M1411" s="15">
        <f t="shared" si="89"/>
        <v>51443</v>
      </c>
      <c r="O1411" s="13"/>
      <c r="P1411" s="13"/>
    </row>
    <row r="1412" spans="1:16" ht="13.15" customHeight="1" x14ac:dyDescent="0.2">
      <c r="A1412" s="11" t="str">
        <f t="shared" si="86"/>
        <v>ESPERANCE2016</v>
      </c>
      <c r="B1412" s="90" t="s">
        <v>69</v>
      </c>
      <c r="C1412" s="85">
        <v>2016</v>
      </c>
      <c r="D1412" s="86" t="s">
        <v>174</v>
      </c>
      <c r="E1412" s="15">
        <v>23650</v>
      </c>
      <c r="F1412" s="15">
        <v>24341</v>
      </c>
      <c r="G1412" s="15">
        <v>47991</v>
      </c>
      <c r="H1412" s="15">
        <v>0</v>
      </c>
      <c r="I1412" s="15">
        <v>0</v>
      </c>
      <c r="J1412" s="15">
        <v>0</v>
      </c>
      <c r="K1412" s="15">
        <f t="shared" si="87"/>
        <v>23650</v>
      </c>
      <c r="L1412" s="15">
        <f t="shared" si="88"/>
        <v>24341</v>
      </c>
      <c r="M1412" s="15">
        <f t="shared" si="89"/>
        <v>47991</v>
      </c>
      <c r="O1412" s="13"/>
      <c r="P1412" s="13"/>
    </row>
    <row r="1413" spans="1:16" ht="13.15" customHeight="1" x14ac:dyDescent="0.2">
      <c r="A1413" s="11" t="str">
        <f t="shared" si="86"/>
        <v>ESPERANCE2017</v>
      </c>
      <c r="B1413" s="90" t="s">
        <v>69</v>
      </c>
      <c r="C1413" s="85">
        <v>2017</v>
      </c>
      <c r="D1413" s="86">
        <v>62</v>
      </c>
      <c r="E1413" s="15">
        <v>24652</v>
      </c>
      <c r="F1413" s="15">
        <v>25884</v>
      </c>
      <c r="G1413" s="15">
        <v>50536</v>
      </c>
      <c r="H1413" s="15">
        <v>0</v>
      </c>
      <c r="I1413" s="15">
        <v>0</v>
      </c>
      <c r="J1413" s="15">
        <v>0</v>
      </c>
      <c r="K1413" s="15">
        <f t="shared" si="87"/>
        <v>24652</v>
      </c>
      <c r="L1413" s="15">
        <f t="shared" si="88"/>
        <v>25884</v>
      </c>
      <c r="M1413" s="15">
        <f t="shared" si="89"/>
        <v>50536</v>
      </c>
      <c r="O1413" s="13"/>
      <c r="P1413" s="13"/>
    </row>
    <row r="1414" spans="1:16" ht="13.15" customHeight="1" x14ac:dyDescent="0.2">
      <c r="A1414" s="11" t="str">
        <f t="shared" si="86"/>
        <v>ESPERANCE2018</v>
      </c>
      <c r="B1414" s="90" t="s">
        <v>69</v>
      </c>
      <c r="C1414" s="85">
        <v>2018</v>
      </c>
      <c r="D1414" s="86">
        <v>62</v>
      </c>
      <c r="E1414" s="15">
        <v>25107</v>
      </c>
      <c r="F1414" s="15">
        <v>26167</v>
      </c>
      <c r="G1414" s="15">
        <v>51274</v>
      </c>
      <c r="H1414" s="15">
        <v>0</v>
      </c>
      <c r="I1414" s="15">
        <v>0</v>
      </c>
      <c r="J1414" s="15">
        <v>0</v>
      </c>
      <c r="K1414" s="15">
        <f t="shared" si="87"/>
        <v>25107</v>
      </c>
      <c r="L1414" s="15">
        <f t="shared" si="88"/>
        <v>26167</v>
      </c>
      <c r="M1414" s="15">
        <f t="shared" si="89"/>
        <v>51274</v>
      </c>
      <c r="O1414" s="13"/>
      <c r="P1414" s="13"/>
    </row>
    <row r="1415" spans="1:16" s="6" customFormat="1" ht="13.15" customHeight="1" x14ac:dyDescent="0.2">
      <c r="A1415" s="11" t="str">
        <f t="shared" si="86"/>
        <v>ESPERANCE2019</v>
      </c>
      <c r="B1415" s="3" t="s">
        <v>69</v>
      </c>
      <c r="C1415" s="12">
        <v>2019</v>
      </c>
      <c r="D1415" s="12">
        <v>62</v>
      </c>
      <c r="E1415" s="13">
        <v>25108</v>
      </c>
      <c r="F1415" s="13">
        <v>26228</v>
      </c>
      <c r="G1415" s="13">
        <v>51336</v>
      </c>
      <c r="H1415" s="13">
        <v>0</v>
      </c>
      <c r="I1415" s="13">
        <v>0</v>
      </c>
      <c r="J1415" s="13">
        <v>0</v>
      </c>
      <c r="K1415" s="15">
        <f t="shared" si="87"/>
        <v>25108</v>
      </c>
      <c r="L1415" s="15">
        <f t="shared" si="88"/>
        <v>26228</v>
      </c>
      <c r="M1415" s="15">
        <f t="shared" si="89"/>
        <v>51336</v>
      </c>
      <c r="O1415" s="13"/>
      <c r="P1415" s="13"/>
    </row>
    <row r="1416" spans="1:16" ht="13.15" customHeight="1" x14ac:dyDescent="0.2">
      <c r="A1416" s="11" t="str">
        <f t="shared" si="86"/>
        <v>ESPERANCE2020</v>
      </c>
      <c r="B1416" s="90" t="s">
        <v>69</v>
      </c>
      <c r="C1416" s="85">
        <v>2020</v>
      </c>
      <c r="D1416" s="86" t="s">
        <v>174</v>
      </c>
      <c r="E1416" s="15">
        <v>15631</v>
      </c>
      <c r="F1416" s="15">
        <v>16299</v>
      </c>
      <c r="G1416" s="15">
        <v>31930</v>
      </c>
      <c r="H1416" s="15">
        <v>0</v>
      </c>
      <c r="I1416" s="15">
        <v>0</v>
      </c>
      <c r="J1416" s="15">
        <v>0</v>
      </c>
      <c r="K1416" s="15">
        <f t="shared" si="87"/>
        <v>15631</v>
      </c>
      <c r="L1416" s="15">
        <f t="shared" si="88"/>
        <v>16299</v>
      </c>
      <c r="M1416" s="15">
        <f t="shared" si="89"/>
        <v>31930</v>
      </c>
      <c r="O1416" s="13"/>
      <c r="P1416" s="13"/>
    </row>
    <row r="1417" spans="1:16" ht="13.15" customHeight="1" x14ac:dyDescent="0.2">
      <c r="A1417" s="11" t="str">
        <f t="shared" si="86"/>
        <v>ESPERANCE2021</v>
      </c>
      <c r="B1417" s="3" t="s">
        <v>69</v>
      </c>
      <c r="C1417" s="12">
        <v>2021</v>
      </c>
      <c r="D1417" s="12" t="s">
        <v>174</v>
      </c>
      <c r="E1417" s="13">
        <v>22541</v>
      </c>
      <c r="F1417" s="13">
        <v>23398</v>
      </c>
      <c r="G1417" s="13">
        <v>45939</v>
      </c>
      <c r="H1417" s="13">
        <v>0</v>
      </c>
      <c r="I1417" s="13">
        <v>0</v>
      </c>
      <c r="J1417" s="13">
        <v>0</v>
      </c>
      <c r="K1417" s="15">
        <f t="shared" si="87"/>
        <v>22541</v>
      </c>
      <c r="L1417" s="15">
        <f t="shared" si="88"/>
        <v>23398</v>
      </c>
      <c r="M1417" s="15">
        <f t="shared" si="89"/>
        <v>45939</v>
      </c>
      <c r="O1417" s="13"/>
      <c r="P1417" s="13"/>
    </row>
    <row r="1418" spans="1:16" ht="13.15" customHeight="1" x14ac:dyDescent="0.2">
      <c r="A1418" s="11" t="str">
        <f t="shared" si="86"/>
        <v>ESPERANCE2022</v>
      </c>
      <c r="B1418" s="92" t="s">
        <v>69</v>
      </c>
      <c r="C1418" s="85">
        <v>2022</v>
      </c>
      <c r="D1418" s="86">
        <v>60</v>
      </c>
      <c r="E1418" s="15">
        <v>25653</v>
      </c>
      <c r="F1418" s="15">
        <v>26794</v>
      </c>
      <c r="G1418" s="15">
        <v>52447</v>
      </c>
      <c r="H1418" s="87">
        <v>0</v>
      </c>
      <c r="I1418" s="87">
        <v>0</v>
      </c>
      <c r="J1418" s="15">
        <v>0</v>
      </c>
      <c r="K1418" s="15">
        <f t="shared" si="87"/>
        <v>25653</v>
      </c>
      <c r="L1418" s="15">
        <f t="shared" si="88"/>
        <v>26794</v>
      </c>
      <c r="M1418" s="15">
        <f t="shared" si="89"/>
        <v>52447</v>
      </c>
      <c r="O1418" s="13"/>
      <c r="P1418" s="13"/>
    </row>
    <row r="1419" spans="1:16" ht="13.15" customHeight="1" x14ac:dyDescent="0.2">
      <c r="A1419" s="11" t="str">
        <f t="shared" si="86"/>
        <v>ESPERANCE2023</v>
      </c>
      <c r="B1419" s="3" t="s">
        <v>69</v>
      </c>
      <c r="C1419" s="12">
        <v>2023</v>
      </c>
      <c r="D1419" s="12">
        <v>61</v>
      </c>
      <c r="E1419" s="13">
        <v>26312</v>
      </c>
      <c r="F1419" s="13">
        <v>27330</v>
      </c>
      <c r="G1419" s="13">
        <v>53642</v>
      </c>
      <c r="H1419" s="13">
        <v>0</v>
      </c>
      <c r="I1419" s="13">
        <v>0</v>
      </c>
      <c r="J1419" s="13">
        <v>0</v>
      </c>
      <c r="K1419" s="15">
        <f t="shared" si="87"/>
        <v>26312</v>
      </c>
      <c r="L1419" s="15">
        <f t="shared" si="88"/>
        <v>27330</v>
      </c>
      <c r="M1419" s="15">
        <f t="shared" si="89"/>
        <v>53642</v>
      </c>
      <c r="O1419" s="13"/>
      <c r="P1419" s="13"/>
    </row>
    <row r="1420" spans="1:16" ht="13.15" customHeight="1" x14ac:dyDescent="0.2">
      <c r="A1420" s="11" t="str">
        <f t="shared" si="86"/>
        <v>ESPERANCE2024</v>
      </c>
      <c r="B1420" s="3" t="s">
        <v>69</v>
      </c>
      <c r="C1420" s="12">
        <v>2024</v>
      </c>
      <c r="D1420" s="12">
        <v>61</v>
      </c>
      <c r="E1420" s="13">
        <v>27651</v>
      </c>
      <c r="F1420" s="13">
        <v>28471</v>
      </c>
      <c r="G1420" s="13">
        <v>56122</v>
      </c>
      <c r="H1420" s="13">
        <v>0</v>
      </c>
      <c r="I1420" s="13">
        <v>0</v>
      </c>
      <c r="J1420" s="13">
        <v>0</v>
      </c>
      <c r="K1420" s="15">
        <f t="shared" si="87"/>
        <v>27651</v>
      </c>
      <c r="L1420" s="15">
        <f t="shared" si="88"/>
        <v>28471</v>
      </c>
      <c r="M1420" s="15">
        <f t="shared" si="89"/>
        <v>56122</v>
      </c>
      <c r="O1420" s="13"/>
      <c r="P1420" s="13"/>
    </row>
    <row r="1421" spans="1:16" ht="13.15" customHeight="1" x14ac:dyDescent="0.2">
      <c r="A1421" s="11" t="str">
        <f t="shared" si="86"/>
        <v>ESPERANCE2025</v>
      </c>
      <c r="B1421" s="3" t="s">
        <v>69</v>
      </c>
      <c r="C1421" s="12">
        <v>2025</v>
      </c>
      <c r="D1421" s="12">
        <v>60</v>
      </c>
      <c r="E1421" s="13">
        <v>27599</v>
      </c>
      <c r="F1421" s="13">
        <v>28657</v>
      </c>
      <c r="G1421" s="13">
        <v>56256</v>
      </c>
      <c r="H1421" s="13">
        <v>0</v>
      </c>
      <c r="I1421" s="13">
        <v>0</v>
      </c>
      <c r="J1421" s="13">
        <v>0</v>
      </c>
      <c r="K1421" s="15">
        <f t="shared" si="87"/>
        <v>27599</v>
      </c>
      <c r="L1421" s="15">
        <f t="shared" si="88"/>
        <v>28657</v>
      </c>
      <c r="M1421" s="15">
        <f t="shared" si="89"/>
        <v>56256</v>
      </c>
      <c r="O1421" s="13"/>
      <c r="P1421" s="13"/>
    </row>
    <row r="1422" spans="1:16" ht="13.15" customHeight="1" x14ac:dyDescent="0.2">
      <c r="A1422" s="11" t="str">
        <f t="shared" si="86"/>
        <v>ESSENDON FIELDS1985</v>
      </c>
      <c r="B1422" s="88" t="s">
        <v>150</v>
      </c>
      <c r="C1422" s="16">
        <v>1985</v>
      </c>
      <c r="D1422" s="86" t="s">
        <v>174</v>
      </c>
      <c r="E1422" s="89">
        <v>1416</v>
      </c>
      <c r="F1422" s="89">
        <v>1353</v>
      </c>
      <c r="G1422" s="89">
        <v>2769</v>
      </c>
      <c r="H1422" s="89">
        <v>0</v>
      </c>
      <c r="I1422" s="89">
        <v>0</v>
      </c>
      <c r="J1422" s="89">
        <v>0</v>
      </c>
      <c r="K1422" s="15">
        <f t="shared" si="87"/>
        <v>1416</v>
      </c>
      <c r="L1422" s="15">
        <f t="shared" si="88"/>
        <v>1353</v>
      </c>
      <c r="M1422" s="15">
        <f t="shared" si="89"/>
        <v>2769</v>
      </c>
      <c r="O1422" s="13"/>
      <c r="P1422" s="13"/>
    </row>
    <row r="1423" spans="1:16" ht="13.15" customHeight="1" x14ac:dyDescent="0.2">
      <c r="A1423" s="11" t="str">
        <f t="shared" si="86"/>
        <v>ESSENDON FIELDS1986</v>
      </c>
      <c r="B1423" s="88" t="s">
        <v>150</v>
      </c>
      <c r="C1423" s="16">
        <v>1986</v>
      </c>
      <c r="D1423" s="86" t="s">
        <v>174</v>
      </c>
      <c r="E1423" s="89">
        <v>2306</v>
      </c>
      <c r="F1423" s="89">
        <v>2423</v>
      </c>
      <c r="G1423" s="89">
        <v>4729</v>
      </c>
      <c r="H1423" s="89">
        <v>0</v>
      </c>
      <c r="I1423" s="89">
        <v>0</v>
      </c>
      <c r="J1423" s="89">
        <v>0</v>
      </c>
      <c r="K1423" s="15">
        <f t="shared" si="87"/>
        <v>2306</v>
      </c>
      <c r="L1423" s="15">
        <f t="shared" si="88"/>
        <v>2423</v>
      </c>
      <c r="M1423" s="15">
        <f t="shared" si="89"/>
        <v>4729</v>
      </c>
      <c r="O1423" s="13"/>
      <c r="P1423" s="13"/>
    </row>
    <row r="1424" spans="1:16" ht="13.15" customHeight="1" x14ac:dyDescent="0.2">
      <c r="A1424" s="11" t="str">
        <f t="shared" si="86"/>
        <v>ESSENDON FIELDS1987</v>
      </c>
      <c r="B1424" s="88" t="s">
        <v>150</v>
      </c>
      <c r="C1424" s="85">
        <v>1987</v>
      </c>
      <c r="D1424" s="86" t="s">
        <v>174</v>
      </c>
      <c r="E1424" s="15">
        <v>3656</v>
      </c>
      <c r="F1424" s="15">
        <v>4425</v>
      </c>
      <c r="G1424" s="15">
        <v>8081</v>
      </c>
      <c r="H1424" s="15">
        <v>0</v>
      </c>
      <c r="I1424" s="15">
        <v>0</v>
      </c>
      <c r="J1424" s="15">
        <v>0</v>
      </c>
      <c r="K1424" s="15">
        <f t="shared" si="87"/>
        <v>3656</v>
      </c>
      <c r="L1424" s="15">
        <f t="shared" si="88"/>
        <v>4425</v>
      </c>
      <c r="M1424" s="15">
        <f t="shared" si="89"/>
        <v>8081</v>
      </c>
      <c r="O1424" s="13"/>
      <c r="P1424" s="13"/>
    </row>
    <row r="1425" spans="1:16" ht="13.15" customHeight="1" x14ac:dyDescent="0.2">
      <c r="A1425" s="11" t="str">
        <f t="shared" si="86"/>
        <v>ESSENDON FIELDS1988</v>
      </c>
      <c r="B1425" s="92" t="s">
        <v>150</v>
      </c>
      <c r="C1425" s="85">
        <v>1988</v>
      </c>
      <c r="D1425" s="86" t="s">
        <v>174</v>
      </c>
      <c r="E1425" s="15">
        <v>5298</v>
      </c>
      <c r="F1425" s="15">
        <v>5292</v>
      </c>
      <c r="G1425" s="15">
        <v>10590</v>
      </c>
      <c r="H1425" s="87">
        <v>0</v>
      </c>
      <c r="I1425" s="87">
        <v>0</v>
      </c>
      <c r="J1425" s="15">
        <v>0</v>
      </c>
      <c r="K1425" s="15">
        <f t="shared" si="87"/>
        <v>5298</v>
      </c>
      <c r="L1425" s="15">
        <f t="shared" si="88"/>
        <v>5292</v>
      </c>
      <c r="M1425" s="15">
        <f t="shared" si="89"/>
        <v>10590</v>
      </c>
      <c r="O1425" s="13"/>
      <c r="P1425" s="13"/>
    </row>
    <row r="1426" spans="1:16" ht="13.15" customHeight="1" x14ac:dyDescent="0.2">
      <c r="A1426" s="11" t="str">
        <f t="shared" si="86"/>
        <v>ESSENDON FIELDS1989</v>
      </c>
      <c r="B1426" s="3" t="s">
        <v>150</v>
      </c>
      <c r="C1426" s="12">
        <v>1989</v>
      </c>
      <c r="D1426" s="12" t="s">
        <v>174</v>
      </c>
      <c r="E1426" s="13">
        <v>6230</v>
      </c>
      <c r="F1426" s="13">
        <v>6523</v>
      </c>
      <c r="G1426" s="13">
        <v>12753</v>
      </c>
      <c r="H1426" s="13">
        <v>0</v>
      </c>
      <c r="I1426" s="13">
        <v>0</v>
      </c>
      <c r="J1426" s="13">
        <v>0</v>
      </c>
      <c r="K1426" s="15">
        <f t="shared" si="87"/>
        <v>6230</v>
      </c>
      <c r="L1426" s="15">
        <f t="shared" si="88"/>
        <v>6523</v>
      </c>
      <c r="M1426" s="15">
        <f t="shared" si="89"/>
        <v>12753</v>
      </c>
      <c r="O1426" s="13"/>
      <c r="P1426" s="13"/>
    </row>
    <row r="1427" spans="1:16" ht="13.15" customHeight="1" x14ac:dyDescent="0.2">
      <c r="A1427" s="11" t="str">
        <f t="shared" si="86"/>
        <v>ESSENDON FIELDS1990</v>
      </c>
      <c r="B1427" s="3" t="s">
        <v>150</v>
      </c>
      <c r="C1427" s="12">
        <v>1990</v>
      </c>
      <c r="D1427" s="12" t="s">
        <v>174</v>
      </c>
      <c r="E1427" s="13">
        <v>9743</v>
      </c>
      <c r="F1427" s="13">
        <v>9855</v>
      </c>
      <c r="G1427" s="13">
        <v>19598</v>
      </c>
      <c r="H1427" s="13">
        <v>0</v>
      </c>
      <c r="I1427" s="13">
        <v>0</v>
      </c>
      <c r="J1427" s="13">
        <v>0</v>
      </c>
      <c r="K1427" s="15">
        <f t="shared" si="87"/>
        <v>9743</v>
      </c>
      <c r="L1427" s="15">
        <f t="shared" si="88"/>
        <v>9855</v>
      </c>
      <c r="M1427" s="15">
        <f t="shared" si="89"/>
        <v>19598</v>
      </c>
      <c r="O1427" s="13"/>
      <c r="P1427" s="13"/>
    </row>
    <row r="1428" spans="1:16" ht="13.15" customHeight="1" x14ac:dyDescent="0.2">
      <c r="A1428" s="11" t="str">
        <f t="shared" si="86"/>
        <v>ESSENDON FIELDS1991</v>
      </c>
      <c r="B1428" s="90" t="s">
        <v>150</v>
      </c>
      <c r="C1428" s="85">
        <v>1991</v>
      </c>
      <c r="D1428" s="86" t="s">
        <v>174</v>
      </c>
      <c r="E1428" s="15">
        <v>5106</v>
      </c>
      <c r="F1428" s="15">
        <v>4944</v>
      </c>
      <c r="G1428" s="15">
        <v>10050</v>
      </c>
      <c r="H1428" s="15">
        <v>0</v>
      </c>
      <c r="I1428" s="15">
        <v>0</v>
      </c>
      <c r="J1428" s="15">
        <v>0</v>
      </c>
      <c r="K1428" s="15">
        <f t="shared" si="87"/>
        <v>5106</v>
      </c>
      <c r="L1428" s="15">
        <f t="shared" si="88"/>
        <v>4944</v>
      </c>
      <c r="M1428" s="15">
        <f t="shared" si="89"/>
        <v>10050</v>
      </c>
      <c r="O1428" s="13"/>
      <c r="P1428" s="13"/>
    </row>
    <row r="1429" spans="1:16" ht="13.15" customHeight="1" x14ac:dyDescent="0.2">
      <c r="A1429" s="11" t="str">
        <f t="shared" si="86"/>
        <v>ESSENDON FIELDS1992</v>
      </c>
      <c r="B1429" s="90" t="s">
        <v>150</v>
      </c>
      <c r="C1429" s="85">
        <v>1992</v>
      </c>
      <c r="D1429" s="17" t="s">
        <v>174</v>
      </c>
      <c r="E1429" s="15">
        <v>2989</v>
      </c>
      <c r="F1429" s="15">
        <v>2825</v>
      </c>
      <c r="G1429" s="15">
        <v>5814</v>
      </c>
      <c r="H1429" s="15">
        <v>0</v>
      </c>
      <c r="I1429" s="15">
        <v>0</v>
      </c>
      <c r="J1429" s="15">
        <v>0</v>
      </c>
      <c r="K1429" s="15">
        <f t="shared" si="87"/>
        <v>2989</v>
      </c>
      <c r="L1429" s="15">
        <f t="shared" si="88"/>
        <v>2825</v>
      </c>
      <c r="M1429" s="15">
        <f t="shared" si="89"/>
        <v>5814</v>
      </c>
      <c r="O1429" s="13"/>
      <c r="P1429" s="13"/>
    </row>
    <row r="1430" spans="1:16" ht="13.15" customHeight="1" x14ac:dyDescent="0.2">
      <c r="A1430" s="11" t="str">
        <f t="shared" si="86"/>
        <v>ESSENDON FIELDS1993</v>
      </c>
      <c r="B1430" s="3" t="s">
        <v>150</v>
      </c>
      <c r="C1430" s="12">
        <v>1993</v>
      </c>
      <c r="D1430" s="12" t="s">
        <v>174</v>
      </c>
      <c r="E1430" s="13">
        <v>1726</v>
      </c>
      <c r="F1430" s="13">
        <v>1632</v>
      </c>
      <c r="G1430" s="13">
        <v>3358</v>
      </c>
      <c r="H1430" s="13">
        <v>0</v>
      </c>
      <c r="I1430" s="13">
        <v>0</v>
      </c>
      <c r="J1430" s="13">
        <v>0</v>
      </c>
      <c r="K1430" s="15">
        <f t="shared" si="87"/>
        <v>1726</v>
      </c>
      <c r="L1430" s="15">
        <f t="shared" si="88"/>
        <v>1632</v>
      </c>
      <c r="M1430" s="15">
        <f t="shared" si="89"/>
        <v>3358</v>
      </c>
      <c r="O1430" s="13"/>
      <c r="P1430" s="13"/>
    </row>
    <row r="1431" spans="1:16" ht="13.15" customHeight="1" x14ac:dyDescent="0.2">
      <c r="A1431" s="11" t="str">
        <f t="shared" si="86"/>
        <v>ESSENDON FIELDS1994</v>
      </c>
      <c r="B1431" s="3" t="s">
        <v>150</v>
      </c>
      <c r="C1431" s="12">
        <v>1994</v>
      </c>
      <c r="D1431" s="12" t="s">
        <v>174</v>
      </c>
      <c r="E1431" s="13">
        <v>2938</v>
      </c>
      <c r="F1431" s="13">
        <v>2892</v>
      </c>
      <c r="G1431" s="13">
        <v>5830</v>
      </c>
      <c r="H1431" s="13">
        <v>0</v>
      </c>
      <c r="I1431" s="13">
        <v>0</v>
      </c>
      <c r="J1431" s="13">
        <v>0</v>
      </c>
      <c r="K1431" s="15">
        <f t="shared" si="87"/>
        <v>2938</v>
      </c>
      <c r="L1431" s="15">
        <f t="shared" si="88"/>
        <v>2892</v>
      </c>
      <c r="M1431" s="15">
        <f t="shared" si="89"/>
        <v>5830</v>
      </c>
      <c r="O1431" s="13"/>
      <c r="P1431" s="13"/>
    </row>
    <row r="1432" spans="1:16" ht="13.15" customHeight="1" x14ac:dyDescent="0.2">
      <c r="A1432" s="11" t="str">
        <f t="shared" si="86"/>
        <v>ESSENDON FIELDS1995</v>
      </c>
      <c r="B1432" s="92" t="s">
        <v>150</v>
      </c>
      <c r="C1432" s="85">
        <v>1995</v>
      </c>
      <c r="D1432" s="86" t="s">
        <v>174</v>
      </c>
      <c r="E1432" s="15">
        <v>132</v>
      </c>
      <c r="F1432" s="15">
        <v>132</v>
      </c>
      <c r="G1432" s="15">
        <v>264</v>
      </c>
      <c r="H1432" s="87">
        <v>0</v>
      </c>
      <c r="I1432" s="87">
        <v>0</v>
      </c>
      <c r="J1432" s="15">
        <v>0</v>
      </c>
      <c r="K1432" s="15">
        <f t="shared" si="87"/>
        <v>132</v>
      </c>
      <c r="L1432" s="15">
        <f t="shared" si="88"/>
        <v>132</v>
      </c>
      <c r="M1432" s="15">
        <f t="shared" si="89"/>
        <v>264</v>
      </c>
      <c r="O1432" s="13"/>
      <c r="P1432" s="13"/>
    </row>
    <row r="1433" spans="1:16" ht="13.15" customHeight="1" x14ac:dyDescent="0.2">
      <c r="A1433" s="11" t="str">
        <f t="shared" si="86"/>
        <v>ESSENDON FIELDS1996</v>
      </c>
      <c r="B1433" s="3" t="s">
        <v>150</v>
      </c>
      <c r="C1433" s="12">
        <v>1996</v>
      </c>
      <c r="D1433" s="12" t="s">
        <v>174</v>
      </c>
      <c r="E1433" s="13">
        <v>203</v>
      </c>
      <c r="F1433" s="13">
        <v>201</v>
      </c>
      <c r="G1433" s="13">
        <v>404</v>
      </c>
      <c r="H1433" s="13">
        <v>0</v>
      </c>
      <c r="I1433" s="13">
        <v>0</v>
      </c>
      <c r="J1433" s="13">
        <v>0</v>
      </c>
      <c r="K1433" s="15">
        <f t="shared" si="87"/>
        <v>203</v>
      </c>
      <c r="L1433" s="15">
        <f t="shared" si="88"/>
        <v>201</v>
      </c>
      <c r="M1433" s="15">
        <f t="shared" si="89"/>
        <v>404</v>
      </c>
      <c r="O1433" s="13"/>
      <c r="P1433" s="13"/>
    </row>
    <row r="1434" spans="1:16" ht="13.15" customHeight="1" x14ac:dyDescent="0.2">
      <c r="A1434" s="11" t="str">
        <f t="shared" si="86"/>
        <v>ESSENDON FIELDS1997</v>
      </c>
      <c r="B1434" s="90" t="s">
        <v>150</v>
      </c>
      <c r="C1434" s="85">
        <v>1997</v>
      </c>
      <c r="D1434" s="86" t="s">
        <v>174</v>
      </c>
      <c r="E1434" s="15">
        <v>1357</v>
      </c>
      <c r="F1434" s="15">
        <v>1361</v>
      </c>
      <c r="G1434" s="15">
        <v>2718</v>
      </c>
      <c r="H1434" s="15">
        <v>0</v>
      </c>
      <c r="I1434" s="15">
        <v>0</v>
      </c>
      <c r="J1434" s="15">
        <v>0</v>
      </c>
      <c r="K1434" s="15">
        <f t="shared" si="87"/>
        <v>1357</v>
      </c>
      <c r="L1434" s="15">
        <f t="shared" si="88"/>
        <v>1361</v>
      </c>
      <c r="M1434" s="15">
        <f t="shared" si="89"/>
        <v>2718</v>
      </c>
      <c r="O1434" s="13"/>
      <c r="P1434" s="13"/>
    </row>
    <row r="1435" spans="1:16" ht="13.15" customHeight="1" x14ac:dyDescent="0.2">
      <c r="A1435" s="11" t="str">
        <f t="shared" si="86"/>
        <v>ESSENDON FIELDS1998</v>
      </c>
      <c r="B1435" s="3" t="s">
        <v>150</v>
      </c>
      <c r="C1435" s="12">
        <v>1998</v>
      </c>
      <c r="D1435" s="12" t="s">
        <v>174</v>
      </c>
      <c r="E1435" s="13">
        <v>1422</v>
      </c>
      <c r="F1435" s="13">
        <v>1412</v>
      </c>
      <c r="G1435" s="13">
        <v>2834</v>
      </c>
      <c r="H1435" s="13">
        <v>0</v>
      </c>
      <c r="I1435" s="13">
        <v>0</v>
      </c>
      <c r="J1435" s="13">
        <v>0</v>
      </c>
      <c r="K1435" s="15">
        <f t="shared" si="87"/>
        <v>1422</v>
      </c>
      <c r="L1435" s="15">
        <f t="shared" si="88"/>
        <v>1412</v>
      </c>
      <c r="M1435" s="15">
        <f t="shared" si="89"/>
        <v>2834</v>
      </c>
      <c r="O1435" s="13"/>
      <c r="P1435" s="13"/>
    </row>
    <row r="1436" spans="1:16" ht="13.15" customHeight="1" x14ac:dyDescent="0.2">
      <c r="A1436" s="11" t="str">
        <f t="shared" si="86"/>
        <v>ESSENDON FIELDS1999</v>
      </c>
      <c r="B1436" s="90" t="s">
        <v>150</v>
      </c>
      <c r="C1436" s="85">
        <v>1999</v>
      </c>
      <c r="D1436" s="86" t="s">
        <v>174</v>
      </c>
      <c r="E1436" s="15">
        <v>1297</v>
      </c>
      <c r="F1436" s="15">
        <v>1297</v>
      </c>
      <c r="G1436" s="15">
        <v>2594</v>
      </c>
      <c r="H1436" s="15">
        <v>0</v>
      </c>
      <c r="I1436" s="15">
        <v>0</v>
      </c>
      <c r="J1436" s="15">
        <v>0</v>
      </c>
      <c r="K1436" s="15">
        <f t="shared" si="87"/>
        <v>1297</v>
      </c>
      <c r="L1436" s="15">
        <f t="shared" si="88"/>
        <v>1297</v>
      </c>
      <c r="M1436" s="15">
        <f t="shared" si="89"/>
        <v>2594</v>
      </c>
      <c r="O1436" s="13"/>
      <c r="P1436" s="13"/>
    </row>
    <row r="1437" spans="1:16" ht="13.15" customHeight="1" x14ac:dyDescent="0.2">
      <c r="A1437" s="11" t="str">
        <f t="shared" si="86"/>
        <v>ESSENDON FIELDS2000</v>
      </c>
      <c r="B1437" s="88" t="s">
        <v>150</v>
      </c>
      <c r="C1437" s="16">
        <v>2000</v>
      </c>
      <c r="D1437" s="86" t="s">
        <v>174</v>
      </c>
      <c r="E1437" s="89">
        <v>820</v>
      </c>
      <c r="F1437" s="89">
        <v>820</v>
      </c>
      <c r="G1437" s="89">
        <v>1640</v>
      </c>
      <c r="H1437" s="89">
        <v>0</v>
      </c>
      <c r="I1437" s="89">
        <v>0</v>
      </c>
      <c r="J1437" s="89">
        <v>0</v>
      </c>
      <c r="K1437" s="15">
        <f t="shared" si="87"/>
        <v>820</v>
      </c>
      <c r="L1437" s="15">
        <f t="shared" si="88"/>
        <v>820</v>
      </c>
      <c r="M1437" s="15">
        <f t="shared" si="89"/>
        <v>1640</v>
      </c>
      <c r="O1437" s="13"/>
      <c r="P1437" s="13"/>
    </row>
    <row r="1438" spans="1:16" ht="13.15" customHeight="1" x14ac:dyDescent="0.2">
      <c r="A1438" s="11" t="str">
        <f t="shared" si="86"/>
        <v>ESSENDON FIELDS2001</v>
      </c>
      <c r="B1438" s="92" t="s">
        <v>150</v>
      </c>
      <c r="C1438" s="85">
        <v>2001</v>
      </c>
      <c r="D1438" s="86" t="s">
        <v>174</v>
      </c>
      <c r="E1438" s="15">
        <v>1206</v>
      </c>
      <c r="F1438" s="15">
        <v>1165</v>
      </c>
      <c r="G1438" s="15">
        <v>2371</v>
      </c>
      <c r="H1438" s="87">
        <v>0</v>
      </c>
      <c r="I1438" s="87">
        <v>0</v>
      </c>
      <c r="J1438" s="15">
        <v>0</v>
      </c>
      <c r="K1438" s="15">
        <f t="shared" si="87"/>
        <v>1206</v>
      </c>
      <c r="L1438" s="15">
        <f t="shared" si="88"/>
        <v>1165</v>
      </c>
      <c r="M1438" s="15">
        <f t="shared" si="89"/>
        <v>2371</v>
      </c>
      <c r="O1438" s="13"/>
      <c r="P1438" s="13"/>
    </row>
    <row r="1439" spans="1:16" ht="13.15" customHeight="1" x14ac:dyDescent="0.2">
      <c r="A1439" s="11" t="str">
        <f t="shared" si="86"/>
        <v>ESSENDON FIELDS2002</v>
      </c>
      <c r="B1439" s="3" t="s">
        <v>150</v>
      </c>
      <c r="C1439" s="12">
        <v>2002</v>
      </c>
      <c r="D1439" s="12" t="s">
        <v>174</v>
      </c>
      <c r="E1439" s="13">
        <v>1949</v>
      </c>
      <c r="F1439" s="13">
        <v>1841</v>
      </c>
      <c r="G1439" s="13">
        <v>3790</v>
      </c>
      <c r="H1439" s="13">
        <v>0</v>
      </c>
      <c r="I1439" s="13">
        <v>0</v>
      </c>
      <c r="J1439" s="13">
        <v>0</v>
      </c>
      <c r="K1439" s="15">
        <f t="shared" si="87"/>
        <v>1949</v>
      </c>
      <c r="L1439" s="15">
        <f t="shared" si="88"/>
        <v>1841</v>
      </c>
      <c r="M1439" s="15">
        <f t="shared" si="89"/>
        <v>3790</v>
      </c>
      <c r="O1439" s="13"/>
      <c r="P1439" s="13"/>
    </row>
    <row r="1440" spans="1:16" ht="13.15" customHeight="1" x14ac:dyDescent="0.2">
      <c r="A1440" s="11" t="str">
        <f t="shared" si="86"/>
        <v>ESSENDON FIELDS2003</v>
      </c>
      <c r="B1440" s="3" t="s">
        <v>150</v>
      </c>
      <c r="C1440" s="12">
        <v>2003</v>
      </c>
      <c r="D1440" s="12" t="s">
        <v>174</v>
      </c>
      <c r="E1440" s="13">
        <v>1092</v>
      </c>
      <c r="F1440" s="13">
        <v>1025</v>
      </c>
      <c r="G1440" s="13">
        <v>2117</v>
      </c>
      <c r="H1440" s="13">
        <v>0</v>
      </c>
      <c r="I1440" s="13">
        <v>0</v>
      </c>
      <c r="J1440" s="13">
        <v>0</v>
      </c>
      <c r="K1440" s="15">
        <f t="shared" si="87"/>
        <v>1092</v>
      </c>
      <c r="L1440" s="15">
        <f t="shared" si="88"/>
        <v>1025</v>
      </c>
      <c r="M1440" s="15">
        <f t="shared" si="89"/>
        <v>2117</v>
      </c>
      <c r="O1440" s="13"/>
      <c r="P1440" s="13"/>
    </row>
    <row r="1441" spans="1:16" ht="13.15" customHeight="1" x14ac:dyDescent="0.2">
      <c r="A1441" s="11" t="str">
        <f t="shared" si="86"/>
        <v>ESSENDON FIELDS2004</v>
      </c>
      <c r="B1441" s="90" t="s">
        <v>150</v>
      </c>
      <c r="C1441" s="12">
        <v>2004</v>
      </c>
      <c r="D1441" s="86" t="s">
        <v>174</v>
      </c>
      <c r="E1441" s="91">
        <v>5018</v>
      </c>
      <c r="F1441" s="91">
        <v>4654</v>
      </c>
      <c r="G1441" s="91">
        <v>9672</v>
      </c>
      <c r="H1441" s="91">
        <v>0</v>
      </c>
      <c r="I1441" s="91">
        <v>0</v>
      </c>
      <c r="J1441" s="91">
        <v>0</v>
      </c>
      <c r="K1441" s="15">
        <f t="shared" si="87"/>
        <v>5018</v>
      </c>
      <c r="L1441" s="15">
        <f t="shared" si="88"/>
        <v>4654</v>
      </c>
      <c r="M1441" s="15">
        <f t="shared" si="89"/>
        <v>9672</v>
      </c>
      <c r="O1441" s="13"/>
      <c r="P1441" s="13"/>
    </row>
    <row r="1442" spans="1:16" ht="13.15" customHeight="1" x14ac:dyDescent="0.2">
      <c r="A1442" s="11" t="str">
        <f t="shared" si="86"/>
        <v>ESSENDON FIELDS2005</v>
      </c>
      <c r="B1442" s="3" t="s">
        <v>150</v>
      </c>
      <c r="C1442" s="12">
        <v>2005</v>
      </c>
      <c r="D1442" s="12" t="s">
        <v>174</v>
      </c>
      <c r="E1442" s="13">
        <v>3856</v>
      </c>
      <c r="F1442" s="13">
        <v>3794</v>
      </c>
      <c r="G1442" s="13">
        <v>7650</v>
      </c>
      <c r="H1442" s="13">
        <v>0</v>
      </c>
      <c r="I1442" s="13">
        <v>0</v>
      </c>
      <c r="J1442" s="13">
        <v>0</v>
      </c>
      <c r="K1442" s="15">
        <f t="shared" si="87"/>
        <v>3856</v>
      </c>
      <c r="L1442" s="15">
        <f t="shared" si="88"/>
        <v>3794</v>
      </c>
      <c r="M1442" s="15">
        <f t="shared" si="89"/>
        <v>7650</v>
      </c>
      <c r="O1442" s="13"/>
      <c r="P1442" s="13"/>
    </row>
    <row r="1443" spans="1:16" ht="13.15" customHeight="1" x14ac:dyDescent="0.2">
      <c r="A1443" s="11" t="str">
        <f t="shared" si="86"/>
        <v>ESSENDON FIELDS2006</v>
      </c>
      <c r="B1443" s="3" t="s">
        <v>150</v>
      </c>
      <c r="C1443" s="12">
        <v>2006</v>
      </c>
      <c r="D1443" s="12" t="s">
        <v>174</v>
      </c>
      <c r="E1443" s="13">
        <v>3401</v>
      </c>
      <c r="F1443" s="13">
        <v>3304</v>
      </c>
      <c r="G1443" s="13">
        <v>6705</v>
      </c>
      <c r="H1443" s="13">
        <v>0</v>
      </c>
      <c r="I1443" s="13">
        <v>0</v>
      </c>
      <c r="J1443" s="13">
        <v>0</v>
      </c>
      <c r="K1443" s="15">
        <f t="shared" si="87"/>
        <v>3401</v>
      </c>
      <c r="L1443" s="15">
        <f t="shared" si="88"/>
        <v>3304</v>
      </c>
      <c r="M1443" s="15">
        <f t="shared" si="89"/>
        <v>6705</v>
      </c>
      <c r="O1443" s="13"/>
      <c r="P1443" s="13"/>
    </row>
    <row r="1444" spans="1:16" ht="13.15" customHeight="1" x14ac:dyDescent="0.2">
      <c r="A1444" s="11" t="str">
        <f t="shared" si="86"/>
        <v>ESSENDON FIELDS2007</v>
      </c>
      <c r="B1444" s="3" t="s">
        <v>150</v>
      </c>
      <c r="C1444" s="12">
        <v>2007</v>
      </c>
      <c r="D1444" s="12" t="s">
        <v>174</v>
      </c>
      <c r="E1444" s="13">
        <v>5793</v>
      </c>
      <c r="F1444" s="13">
        <v>5440</v>
      </c>
      <c r="G1444" s="13">
        <v>11233</v>
      </c>
      <c r="H1444" s="13">
        <v>0</v>
      </c>
      <c r="I1444" s="13">
        <v>0</v>
      </c>
      <c r="J1444" s="13">
        <v>0</v>
      </c>
      <c r="K1444" s="15">
        <f t="shared" si="87"/>
        <v>5793</v>
      </c>
      <c r="L1444" s="15">
        <f t="shared" si="88"/>
        <v>5440</v>
      </c>
      <c r="M1444" s="15">
        <f t="shared" si="89"/>
        <v>11233</v>
      </c>
      <c r="O1444" s="13"/>
      <c r="P1444" s="13"/>
    </row>
    <row r="1445" spans="1:16" ht="13.15" customHeight="1" x14ac:dyDescent="0.2">
      <c r="A1445" s="11" t="str">
        <f t="shared" si="86"/>
        <v>ESSENDON FIELDS2008</v>
      </c>
      <c r="B1445" s="3" t="s">
        <v>150</v>
      </c>
      <c r="C1445" s="12">
        <v>2008</v>
      </c>
      <c r="D1445" s="12" t="s">
        <v>174</v>
      </c>
      <c r="E1445" s="13">
        <v>8701</v>
      </c>
      <c r="F1445" s="13">
        <v>8271</v>
      </c>
      <c r="G1445" s="13">
        <v>16972</v>
      </c>
      <c r="H1445" s="13">
        <v>0</v>
      </c>
      <c r="I1445" s="13">
        <v>0</v>
      </c>
      <c r="J1445" s="13">
        <v>0</v>
      </c>
      <c r="K1445" s="15">
        <f t="shared" si="87"/>
        <v>8701</v>
      </c>
      <c r="L1445" s="15">
        <f t="shared" si="88"/>
        <v>8271</v>
      </c>
      <c r="M1445" s="15">
        <f t="shared" si="89"/>
        <v>16972</v>
      </c>
      <c r="O1445" s="13"/>
      <c r="P1445" s="13"/>
    </row>
    <row r="1446" spans="1:16" ht="13.15" customHeight="1" x14ac:dyDescent="0.2">
      <c r="A1446" s="11" t="str">
        <f t="shared" si="86"/>
        <v>ESSENDON FIELDS2009</v>
      </c>
      <c r="B1446" s="3" t="s">
        <v>150</v>
      </c>
      <c r="C1446" s="12">
        <v>2009</v>
      </c>
      <c r="D1446" s="12" t="s">
        <v>174</v>
      </c>
      <c r="E1446" s="13">
        <v>7687</v>
      </c>
      <c r="F1446" s="13">
        <v>7779</v>
      </c>
      <c r="G1446" s="13">
        <v>15466</v>
      </c>
      <c r="H1446" s="13">
        <v>0</v>
      </c>
      <c r="I1446" s="13">
        <v>0</v>
      </c>
      <c r="J1446" s="13">
        <v>0</v>
      </c>
      <c r="K1446" s="15">
        <f t="shared" si="87"/>
        <v>7687</v>
      </c>
      <c r="L1446" s="15">
        <f t="shared" si="88"/>
        <v>7779</v>
      </c>
      <c r="M1446" s="15">
        <f t="shared" si="89"/>
        <v>15466</v>
      </c>
      <c r="O1446" s="13"/>
      <c r="P1446" s="13"/>
    </row>
    <row r="1447" spans="1:16" ht="13.15" customHeight="1" x14ac:dyDescent="0.2">
      <c r="A1447" s="11" t="str">
        <f t="shared" si="86"/>
        <v>ESSENDON FIELDS2010</v>
      </c>
      <c r="B1447" s="3" t="s">
        <v>150</v>
      </c>
      <c r="C1447" s="12">
        <v>2010</v>
      </c>
      <c r="D1447" s="12" t="s">
        <v>174</v>
      </c>
      <c r="E1447" s="13">
        <v>10676</v>
      </c>
      <c r="F1447" s="13">
        <v>11054</v>
      </c>
      <c r="G1447" s="13">
        <v>21730</v>
      </c>
      <c r="H1447" s="13">
        <v>0</v>
      </c>
      <c r="I1447" s="13">
        <v>0</v>
      </c>
      <c r="J1447" s="13">
        <v>0</v>
      </c>
      <c r="K1447" s="15">
        <f t="shared" si="87"/>
        <v>10676</v>
      </c>
      <c r="L1447" s="15">
        <f t="shared" si="88"/>
        <v>11054</v>
      </c>
      <c r="M1447" s="15">
        <f t="shared" si="89"/>
        <v>21730</v>
      </c>
      <c r="O1447" s="13"/>
      <c r="P1447" s="13"/>
    </row>
    <row r="1448" spans="1:16" ht="13.15" customHeight="1" x14ac:dyDescent="0.2">
      <c r="A1448" s="11" t="str">
        <f t="shared" si="86"/>
        <v>ESSENDON FIELDS2011</v>
      </c>
      <c r="B1448" s="90" t="s">
        <v>150</v>
      </c>
      <c r="C1448" s="85">
        <v>2011</v>
      </c>
      <c r="D1448" s="86" t="s">
        <v>174</v>
      </c>
      <c r="E1448" s="15">
        <v>10128</v>
      </c>
      <c r="F1448" s="15">
        <v>9803</v>
      </c>
      <c r="G1448" s="15">
        <v>19931</v>
      </c>
      <c r="H1448" s="15">
        <v>0</v>
      </c>
      <c r="I1448" s="15">
        <v>0</v>
      </c>
      <c r="J1448" s="15">
        <v>0</v>
      </c>
      <c r="K1448" s="15">
        <f t="shared" si="87"/>
        <v>10128</v>
      </c>
      <c r="L1448" s="15">
        <f t="shared" si="88"/>
        <v>9803</v>
      </c>
      <c r="M1448" s="15">
        <f t="shared" si="89"/>
        <v>19931</v>
      </c>
      <c r="O1448" s="13"/>
      <c r="P1448" s="13"/>
    </row>
    <row r="1449" spans="1:16" ht="13.15" customHeight="1" x14ac:dyDescent="0.2">
      <c r="A1449" s="11" t="str">
        <f t="shared" ref="A1449:A1512" si="90">CONCATENATE(B1449,C1449)</f>
        <v>ESSENDON FIELDS2012</v>
      </c>
      <c r="B1449" s="3" t="s">
        <v>150</v>
      </c>
      <c r="C1449" s="12">
        <v>2012</v>
      </c>
      <c r="D1449" s="12" t="s">
        <v>174</v>
      </c>
      <c r="E1449" s="13">
        <v>9299</v>
      </c>
      <c r="F1449" s="13">
        <v>9537</v>
      </c>
      <c r="G1449" s="13">
        <v>18836</v>
      </c>
      <c r="H1449" s="13">
        <v>0</v>
      </c>
      <c r="I1449" s="13">
        <v>0</v>
      </c>
      <c r="J1449" s="13">
        <v>0</v>
      </c>
      <c r="K1449" s="15">
        <f t="shared" si="87"/>
        <v>9299</v>
      </c>
      <c r="L1449" s="15">
        <f t="shared" si="88"/>
        <v>9537</v>
      </c>
      <c r="M1449" s="15">
        <f t="shared" si="89"/>
        <v>18836</v>
      </c>
      <c r="O1449" s="13"/>
      <c r="P1449" s="13"/>
    </row>
    <row r="1450" spans="1:16" ht="13.15" customHeight="1" x14ac:dyDescent="0.2">
      <c r="A1450" s="11" t="str">
        <f t="shared" si="90"/>
        <v>ESSENDON FIELDS2013</v>
      </c>
      <c r="B1450" s="90" t="s">
        <v>150</v>
      </c>
      <c r="C1450" s="85">
        <v>2013</v>
      </c>
      <c r="D1450" s="86" t="s">
        <v>174</v>
      </c>
      <c r="E1450" s="15">
        <v>8593</v>
      </c>
      <c r="F1450" s="15">
        <v>8634</v>
      </c>
      <c r="G1450" s="15">
        <v>17227</v>
      </c>
      <c r="H1450" s="15">
        <v>0</v>
      </c>
      <c r="I1450" s="15">
        <v>0</v>
      </c>
      <c r="J1450" s="15">
        <v>0</v>
      </c>
      <c r="K1450" s="15">
        <f t="shared" si="87"/>
        <v>8593</v>
      </c>
      <c r="L1450" s="15">
        <f t="shared" si="88"/>
        <v>8634</v>
      </c>
      <c r="M1450" s="15">
        <f t="shared" si="89"/>
        <v>17227</v>
      </c>
      <c r="O1450" s="13"/>
      <c r="P1450" s="13"/>
    </row>
    <row r="1451" spans="1:16" ht="13.15" customHeight="1" x14ac:dyDescent="0.2">
      <c r="A1451" s="11" t="str">
        <f t="shared" si="90"/>
        <v>ESSENDON FIELDS2014</v>
      </c>
      <c r="B1451" s="92" t="s">
        <v>150</v>
      </c>
      <c r="C1451" s="85">
        <v>2014</v>
      </c>
      <c r="D1451" s="86" t="s">
        <v>174</v>
      </c>
      <c r="E1451" s="15">
        <v>8277</v>
      </c>
      <c r="F1451" s="15">
        <v>6650</v>
      </c>
      <c r="G1451" s="15">
        <v>14927</v>
      </c>
      <c r="H1451" s="87">
        <v>0</v>
      </c>
      <c r="I1451" s="87">
        <v>0</v>
      </c>
      <c r="J1451" s="15">
        <v>0</v>
      </c>
      <c r="K1451" s="15">
        <f t="shared" si="87"/>
        <v>8277</v>
      </c>
      <c r="L1451" s="15">
        <f t="shared" si="88"/>
        <v>6650</v>
      </c>
      <c r="M1451" s="15">
        <f t="shared" si="89"/>
        <v>14927</v>
      </c>
      <c r="O1451" s="13"/>
      <c r="P1451" s="13"/>
    </row>
    <row r="1452" spans="1:16" ht="13.15" customHeight="1" x14ac:dyDescent="0.2">
      <c r="A1452" s="11" t="str">
        <f t="shared" si="90"/>
        <v>ESSENDON FIELDS2015</v>
      </c>
      <c r="B1452" s="3" t="s">
        <v>150</v>
      </c>
      <c r="C1452" s="12">
        <v>2015</v>
      </c>
      <c r="D1452" s="12" t="s">
        <v>174</v>
      </c>
      <c r="E1452" s="13">
        <v>7435</v>
      </c>
      <c r="F1452" s="13">
        <v>7091</v>
      </c>
      <c r="G1452" s="13">
        <v>14526</v>
      </c>
      <c r="H1452" s="13">
        <v>0</v>
      </c>
      <c r="I1452" s="13">
        <v>0</v>
      </c>
      <c r="J1452" s="13">
        <v>0</v>
      </c>
      <c r="K1452" s="15">
        <f t="shared" si="87"/>
        <v>7435</v>
      </c>
      <c r="L1452" s="15">
        <f t="shared" si="88"/>
        <v>7091</v>
      </c>
      <c r="M1452" s="15">
        <f t="shared" si="89"/>
        <v>14526</v>
      </c>
      <c r="O1452" s="13"/>
      <c r="P1452" s="13"/>
    </row>
    <row r="1453" spans="1:16" ht="13.15" customHeight="1" x14ac:dyDescent="0.2">
      <c r="A1453" s="11" t="str">
        <f t="shared" si="90"/>
        <v>ESSENDON FIELDS2016</v>
      </c>
      <c r="B1453" s="90" t="s">
        <v>150</v>
      </c>
      <c r="C1453" s="85">
        <v>2016</v>
      </c>
      <c r="D1453" s="86" t="s">
        <v>174</v>
      </c>
      <c r="E1453" s="15">
        <v>9521</v>
      </c>
      <c r="F1453" s="15">
        <v>9409</v>
      </c>
      <c r="G1453" s="15">
        <v>18930</v>
      </c>
      <c r="H1453" s="15">
        <v>0</v>
      </c>
      <c r="I1453" s="15">
        <v>0</v>
      </c>
      <c r="J1453" s="15">
        <v>0</v>
      </c>
      <c r="K1453" s="15">
        <f t="shared" si="87"/>
        <v>9521</v>
      </c>
      <c r="L1453" s="15">
        <f t="shared" si="88"/>
        <v>9409</v>
      </c>
      <c r="M1453" s="15">
        <f t="shared" si="89"/>
        <v>18930</v>
      </c>
      <c r="O1453" s="13"/>
      <c r="P1453" s="13"/>
    </row>
    <row r="1454" spans="1:16" ht="13.15" customHeight="1" x14ac:dyDescent="0.2">
      <c r="A1454" s="11" t="str">
        <f t="shared" si="90"/>
        <v>ESSENDON FIELDS2017</v>
      </c>
      <c r="B1454" s="92" t="s">
        <v>150</v>
      </c>
      <c r="C1454" s="85">
        <v>2017</v>
      </c>
      <c r="D1454" s="86" t="s">
        <v>174</v>
      </c>
      <c r="E1454" s="15">
        <v>17444</v>
      </c>
      <c r="F1454" s="15">
        <v>17203</v>
      </c>
      <c r="G1454" s="15">
        <v>34647</v>
      </c>
      <c r="H1454" s="15">
        <v>0</v>
      </c>
      <c r="I1454" s="15">
        <v>0</v>
      </c>
      <c r="J1454" s="15">
        <v>0</v>
      </c>
      <c r="K1454" s="15">
        <f t="shared" si="87"/>
        <v>17444</v>
      </c>
      <c r="L1454" s="15">
        <f t="shared" si="88"/>
        <v>17203</v>
      </c>
      <c r="M1454" s="15">
        <f t="shared" si="89"/>
        <v>34647</v>
      </c>
      <c r="O1454" s="13"/>
      <c r="P1454" s="13"/>
    </row>
    <row r="1455" spans="1:16" ht="13.15" customHeight="1" x14ac:dyDescent="0.2">
      <c r="A1455" s="11" t="str">
        <f t="shared" si="90"/>
        <v>ESSENDON FIELDS2018</v>
      </c>
      <c r="B1455" s="88" t="s">
        <v>150</v>
      </c>
      <c r="C1455" s="16">
        <v>2018</v>
      </c>
      <c r="D1455" s="86" t="s">
        <v>174</v>
      </c>
      <c r="E1455" s="89">
        <v>19796</v>
      </c>
      <c r="F1455" s="89">
        <v>20236</v>
      </c>
      <c r="G1455" s="89">
        <v>40032</v>
      </c>
      <c r="H1455" s="89">
        <v>0</v>
      </c>
      <c r="I1455" s="89">
        <v>0</v>
      </c>
      <c r="J1455" s="89">
        <v>0</v>
      </c>
      <c r="K1455" s="15">
        <f t="shared" si="87"/>
        <v>19796</v>
      </c>
      <c r="L1455" s="15">
        <f t="shared" si="88"/>
        <v>20236</v>
      </c>
      <c r="M1455" s="15">
        <f t="shared" si="89"/>
        <v>40032</v>
      </c>
      <c r="O1455" s="13"/>
      <c r="P1455" s="13"/>
    </row>
    <row r="1456" spans="1:16" ht="13.15" customHeight="1" x14ac:dyDescent="0.2">
      <c r="A1456" s="11" t="str">
        <f t="shared" si="90"/>
        <v>ESSENDON FIELDS2019</v>
      </c>
      <c r="B1456" s="3" t="s">
        <v>150</v>
      </c>
      <c r="C1456" s="12">
        <v>2019</v>
      </c>
      <c r="D1456" s="12" t="s">
        <v>174</v>
      </c>
      <c r="E1456" s="13">
        <v>23008</v>
      </c>
      <c r="F1456" s="13">
        <v>20416</v>
      </c>
      <c r="G1456" s="13">
        <v>43424</v>
      </c>
      <c r="H1456" s="13">
        <v>0</v>
      </c>
      <c r="I1456" s="13">
        <v>0</v>
      </c>
      <c r="J1456" s="13">
        <v>0</v>
      </c>
      <c r="K1456" s="15">
        <f t="shared" si="87"/>
        <v>23008</v>
      </c>
      <c r="L1456" s="15">
        <f t="shared" si="88"/>
        <v>20416</v>
      </c>
      <c r="M1456" s="15">
        <f t="shared" si="89"/>
        <v>43424</v>
      </c>
      <c r="O1456" s="13"/>
      <c r="P1456" s="13"/>
    </row>
    <row r="1457" spans="1:16" ht="13.15" customHeight="1" x14ac:dyDescent="0.2">
      <c r="A1457" s="11" t="str">
        <f t="shared" si="90"/>
        <v>ESSENDON FIELDS2020</v>
      </c>
      <c r="B1457" s="3" t="s">
        <v>150</v>
      </c>
      <c r="C1457" s="12">
        <v>2020</v>
      </c>
      <c r="D1457" s="12" t="s">
        <v>174</v>
      </c>
      <c r="E1457" s="13">
        <v>7819</v>
      </c>
      <c r="F1457" s="13">
        <v>7836</v>
      </c>
      <c r="G1457" s="13">
        <v>15655</v>
      </c>
      <c r="H1457" s="13">
        <v>0</v>
      </c>
      <c r="I1457" s="13">
        <v>0</v>
      </c>
      <c r="J1457" s="13">
        <v>0</v>
      </c>
      <c r="K1457" s="15">
        <f t="shared" ref="K1457:K1520" si="91">E1457+H1457</f>
        <v>7819</v>
      </c>
      <c r="L1457" s="15">
        <f t="shared" ref="L1457:L1520" si="92">F1457+I1457</f>
        <v>7836</v>
      </c>
      <c r="M1457" s="15">
        <f t="shared" ref="M1457:M1520" si="93">G1457+J1457</f>
        <v>15655</v>
      </c>
      <c r="O1457" s="13"/>
      <c r="P1457" s="13"/>
    </row>
    <row r="1458" spans="1:16" ht="13.15" customHeight="1" x14ac:dyDescent="0.2">
      <c r="A1458" s="11" t="str">
        <f t="shared" si="90"/>
        <v>ESSENDON FIELDS2021</v>
      </c>
      <c r="B1458" s="92" t="s">
        <v>150</v>
      </c>
      <c r="C1458" s="85">
        <v>2021</v>
      </c>
      <c r="D1458" s="86" t="s">
        <v>174</v>
      </c>
      <c r="E1458" s="15">
        <v>8984</v>
      </c>
      <c r="F1458" s="15">
        <v>9179</v>
      </c>
      <c r="G1458" s="15">
        <v>18163</v>
      </c>
      <c r="H1458" s="87">
        <v>0</v>
      </c>
      <c r="I1458" s="87">
        <v>0</v>
      </c>
      <c r="J1458" s="15">
        <v>0</v>
      </c>
      <c r="K1458" s="15">
        <f t="shared" si="91"/>
        <v>8984</v>
      </c>
      <c r="L1458" s="15">
        <f t="shared" si="92"/>
        <v>9179</v>
      </c>
      <c r="M1458" s="15">
        <f t="shared" si="93"/>
        <v>18163</v>
      </c>
      <c r="O1458" s="13"/>
      <c r="P1458" s="13"/>
    </row>
    <row r="1459" spans="1:16" ht="13.15" customHeight="1" x14ac:dyDescent="0.2">
      <c r="A1459" s="11" t="str">
        <f t="shared" si="90"/>
        <v>ESSENDON FIELDS2022</v>
      </c>
      <c r="B1459" s="90" t="s">
        <v>150</v>
      </c>
      <c r="C1459" s="85">
        <v>2022</v>
      </c>
      <c r="D1459" s="86" t="s">
        <v>174</v>
      </c>
      <c r="E1459" s="15">
        <v>17006</v>
      </c>
      <c r="F1459" s="15">
        <v>16935</v>
      </c>
      <c r="G1459" s="15">
        <v>33941</v>
      </c>
      <c r="H1459" s="15">
        <v>0</v>
      </c>
      <c r="I1459" s="15">
        <v>0</v>
      </c>
      <c r="J1459" s="15">
        <v>0</v>
      </c>
      <c r="K1459" s="15">
        <f t="shared" si="91"/>
        <v>17006</v>
      </c>
      <c r="L1459" s="15">
        <f t="shared" si="92"/>
        <v>16935</v>
      </c>
      <c r="M1459" s="15">
        <f t="shared" si="93"/>
        <v>33941</v>
      </c>
      <c r="O1459" s="13"/>
      <c r="P1459" s="13"/>
    </row>
    <row r="1460" spans="1:16" ht="13.15" customHeight="1" x14ac:dyDescent="0.2">
      <c r="A1460" s="11" t="str">
        <f t="shared" si="90"/>
        <v>ESSENDON FIELDS2023</v>
      </c>
      <c r="B1460" s="90" t="s">
        <v>150</v>
      </c>
      <c r="C1460" s="85">
        <v>2023</v>
      </c>
      <c r="D1460" s="86" t="s">
        <v>174</v>
      </c>
      <c r="E1460" s="15">
        <v>18836</v>
      </c>
      <c r="F1460" s="15">
        <v>18520</v>
      </c>
      <c r="G1460" s="15">
        <v>37356</v>
      </c>
      <c r="H1460" s="15">
        <v>0</v>
      </c>
      <c r="I1460" s="15">
        <v>0</v>
      </c>
      <c r="J1460" s="15">
        <v>0</v>
      </c>
      <c r="K1460" s="15">
        <f t="shared" si="91"/>
        <v>18836</v>
      </c>
      <c r="L1460" s="15">
        <f t="shared" si="92"/>
        <v>18520</v>
      </c>
      <c r="M1460" s="15">
        <f t="shared" si="93"/>
        <v>37356</v>
      </c>
      <c r="O1460" s="13"/>
      <c r="P1460" s="13"/>
    </row>
    <row r="1461" spans="1:16" ht="13.15" customHeight="1" x14ac:dyDescent="0.2">
      <c r="A1461" s="11" t="str">
        <f t="shared" si="90"/>
        <v>ESSENDON FIELDS2024</v>
      </c>
      <c r="B1461" s="3" t="s">
        <v>150</v>
      </c>
      <c r="C1461" s="12">
        <v>2024</v>
      </c>
      <c r="D1461" s="12" t="s">
        <v>174</v>
      </c>
      <c r="E1461" s="13">
        <v>7137</v>
      </c>
      <c r="F1461" s="13">
        <v>7005</v>
      </c>
      <c r="G1461" s="13">
        <v>14142</v>
      </c>
      <c r="H1461" s="13">
        <v>0</v>
      </c>
      <c r="I1461" s="13">
        <v>0</v>
      </c>
      <c r="J1461" s="13">
        <v>0</v>
      </c>
      <c r="K1461" s="15">
        <f t="shared" si="91"/>
        <v>7137</v>
      </c>
      <c r="L1461" s="15">
        <f t="shared" si="92"/>
        <v>7005</v>
      </c>
      <c r="M1461" s="15">
        <f t="shared" si="93"/>
        <v>14142</v>
      </c>
      <c r="O1461" s="13"/>
      <c r="P1461" s="13"/>
    </row>
    <row r="1462" spans="1:16" ht="13.15" customHeight="1" x14ac:dyDescent="0.2">
      <c r="A1462" s="11" t="str">
        <f t="shared" si="90"/>
        <v>ESSENDON FIELDS2025</v>
      </c>
      <c r="B1462" s="3" t="s">
        <v>150</v>
      </c>
      <c r="C1462" s="12">
        <v>2025</v>
      </c>
      <c r="D1462" s="12" t="s">
        <v>174</v>
      </c>
      <c r="E1462" s="13">
        <v>5823</v>
      </c>
      <c r="F1462" s="13">
        <v>5857</v>
      </c>
      <c r="G1462" s="13">
        <v>11680</v>
      </c>
      <c r="H1462" s="13">
        <v>0</v>
      </c>
      <c r="I1462" s="13">
        <v>0</v>
      </c>
      <c r="J1462" s="13">
        <v>0</v>
      </c>
      <c r="K1462" s="15">
        <f t="shared" si="91"/>
        <v>5823</v>
      </c>
      <c r="L1462" s="15">
        <f t="shared" si="92"/>
        <v>5857</v>
      </c>
      <c r="M1462" s="15">
        <f t="shared" si="93"/>
        <v>11680</v>
      </c>
      <c r="O1462" s="13"/>
      <c r="P1462" s="13"/>
    </row>
    <row r="1463" spans="1:16" ht="13.15" customHeight="1" x14ac:dyDescent="0.2">
      <c r="A1463" s="11" t="str">
        <f t="shared" si="90"/>
        <v>FLINDERS ISLAND1985</v>
      </c>
      <c r="B1463" s="92" t="s">
        <v>68</v>
      </c>
      <c r="C1463" s="85">
        <v>1985</v>
      </c>
      <c r="D1463" s="86" t="s">
        <v>174</v>
      </c>
      <c r="E1463" s="15">
        <v>8029</v>
      </c>
      <c r="F1463" s="15">
        <v>8042</v>
      </c>
      <c r="G1463" s="15">
        <v>16071</v>
      </c>
      <c r="H1463" s="87">
        <v>0</v>
      </c>
      <c r="I1463" s="87">
        <v>0</v>
      </c>
      <c r="J1463" s="15">
        <v>0</v>
      </c>
      <c r="K1463" s="15">
        <f t="shared" si="91"/>
        <v>8029</v>
      </c>
      <c r="L1463" s="15">
        <f t="shared" si="92"/>
        <v>8042</v>
      </c>
      <c r="M1463" s="15">
        <f t="shared" si="93"/>
        <v>16071</v>
      </c>
      <c r="O1463" s="13"/>
      <c r="P1463" s="13"/>
    </row>
    <row r="1464" spans="1:16" ht="13.15" customHeight="1" x14ac:dyDescent="0.2">
      <c r="A1464" s="11" t="str">
        <f t="shared" si="90"/>
        <v>FLINDERS ISLAND1986</v>
      </c>
      <c r="B1464" s="3" t="s">
        <v>68</v>
      </c>
      <c r="C1464" s="12">
        <v>1986</v>
      </c>
      <c r="D1464" s="12" t="s">
        <v>174</v>
      </c>
      <c r="E1464" s="13">
        <v>7719</v>
      </c>
      <c r="F1464" s="13">
        <v>7768</v>
      </c>
      <c r="G1464" s="13">
        <v>15487</v>
      </c>
      <c r="H1464" s="13">
        <v>0</v>
      </c>
      <c r="I1464" s="13">
        <v>0</v>
      </c>
      <c r="J1464" s="13">
        <v>0</v>
      </c>
      <c r="K1464" s="15">
        <f t="shared" si="91"/>
        <v>7719</v>
      </c>
      <c r="L1464" s="15">
        <f t="shared" si="92"/>
        <v>7768</v>
      </c>
      <c r="M1464" s="15">
        <f t="shared" si="93"/>
        <v>15487</v>
      </c>
      <c r="O1464" s="13"/>
      <c r="P1464" s="13"/>
    </row>
    <row r="1465" spans="1:16" ht="13.15" customHeight="1" x14ac:dyDescent="0.2">
      <c r="A1465" s="11" t="str">
        <f t="shared" si="90"/>
        <v>FLINDERS ISLAND1987</v>
      </c>
      <c r="B1465" s="3" t="s">
        <v>68</v>
      </c>
      <c r="C1465" s="12">
        <v>1987</v>
      </c>
      <c r="D1465" s="12" t="s">
        <v>174</v>
      </c>
      <c r="E1465" s="13">
        <v>7937</v>
      </c>
      <c r="F1465" s="13">
        <v>7738</v>
      </c>
      <c r="G1465" s="13">
        <v>15675</v>
      </c>
      <c r="H1465" s="13">
        <v>0</v>
      </c>
      <c r="I1465" s="13">
        <v>0</v>
      </c>
      <c r="J1465" s="13">
        <v>0</v>
      </c>
      <c r="K1465" s="15">
        <f t="shared" si="91"/>
        <v>7937</v>
      </c>
      <c r="L1465" s="15">
        <f t="shared" si="92"/>
        <v>7738</v>
      </c>
      <c r="M1465" s="15">
        <f t="shared" si="93"/>
        <v>15675</v>
      </c>
      <c r="O1465" s="13"/>
      <c r="P1465" s="13"/>
    </row>
    <row r="1466" spans="1:16" ht="13.15" customHeight="1" x14ac:dyDescent="0.2">
      <c r="A1466" s="11" t="str">
        <f t="shared" si="90"/>
        <v>FLINDERS ISLAND1988</v>
      </c>
      <c r="B1466" s="92" t="s">
        <v>68</v>
      </c>
      <c r="C1466" s="85">
        <v>1988</v>
      </c>
      <c r="D1466" s="86" t="s">
        <v>174</v>
      </c>
      <c r="E1466" s="15">
        <v>8539</v>
      </c>
      <c r="F1466" s="15">
        <v>8546</v>
      </c>
      <c r="G1466" s="15">
        <v>17085</v>
      </c>
      <c r="H1466" s="87">
        <v>0</v>
      </c>
      <c r="I1466" s="87">
        <v>0</v>
      </c>
      <c r="J1466" s="15">
        <v>0</v>
      </c>
      <c r="K1466" s="15">
        <f t="shared" si="91"/>
        <v>8539</v>
      </c>
      <c r="L1466" s="15">
        <f t="shared" si="92"/>
        <v>8546</v>
      </c>
      <c r="M1466" s="15">
        <f t="shared" si="93"/>
        <v>17085</v>
      </c>
      <c r="O1466" s="13"/>
      <c r="P1466" s="13"/>
    </row>
    <row r="1467" spans="1:16" ht="13.15" customHeight="1" x14ac:dyDescent="0.2">
      <c r="A1467" s="11" t="str">
        <f t="shared" si="90"/>
        <v>FLINDERS ISLAND1989</v>
      </c>
      <c r="B1467" s="3" t="s">
        <v>68</v>
      </c>
      <c r="C1467" s="12">
        <v>1989</v>
      </c>
      <c r="D1467" s="12" t="s">
        <v>174</v>
      </c>
      <c r="E1467" s="13">
        <v>8756</v>
      </c>
      <c r="F1467" s="13">
        <v>8752</v>
      </c>
      <c r="G1467" s="13">
        <v>17508</v>
      </c>
      <c r="H1467" s="13">
        <v>0</v>
      </c>
      <c r="I1467" s="13">
        <v>0</v>
      </c>
      <c r="J1467" s="13">
        <v>0</v>
      </c>
      <c r="K1467" s="15">
        <f t="shared" si="91"/>
        <v>8756</v>
      </c>
      <c r="L1467" s="15">
        <f t="shared" si="92"/>
        <v>8752</v>
      </c>
      <c r="M1467" s="15">
        <f t="shared" si="93"/>
        <v>17508</v>
      </c>
      <c r="O1467" s="13"/>
      <c r="P1467" s="13"/>
    </row>
    <row r="1468" spans="1:16" ht="13.15" customHeight="1" x14ac:dyDescent="0.2">
      <c r="A1468" s="11" t="str">
        <f t="shared" si="90"/>
        <v>FLINDERS ISLAND1990</v>
      </c>
      <c r="B1468" s="90" t="s">
        <v>68</v>
      </c>
      <c r="C1468" s="85">
        <v>1990</v>
      </c>
      <c r="D1468" s="86" t="s">
        <v>174</v>
      </c>
      <c r="E1468" s="15">
        <v>10346</v>
      </c>
      <c r="F1468" s="15">
        <v>10384</v>
      </c>
      <c r="G1468" s="15">
        <v>20730</v>
      </c>
      <c r="H1468" s="15">
        <v>0</v>
      </c>
      <c r="I1468" s="15">
        <v>0</v>
      </c>
      <c r="J1468" s="15">
        <v>0</v>
      </c>
      <c r="K1468" s="15">
        <f t="shared" si="91"/>
        <v>10346</v>
      </c>
      <c r="L1468" s="15">
        <f t="shared" si="92"/>
        <v>10384</v>
      </c>
      <c r="M1468" s="15">
        <f t="shared" si="93"/>
        <v>20730</v>
      </c>
      <c r="O1468" s="13"/>
      <c r="P1468" s="13"/>
    </row>
    <row r="1469" spans="1:16" ht="13.15" customHeight="1" x14ac:dyDescent="0.2">
      <c r="A1469" s="11" t="str">
        <f t="shared" si="90"/>
        <v>FLINDERS ISLAND1991</v>
      </c>
      <c r="B1469" s="92" t="s">
        <v>68</v>
      </c>
      <c r="C1469" s="85">
        <v>1991</v>
      </c>
      <c r="D1469" s="86" t="s">
        <v>174</v>
      </c>
      <c r="E1469" s="15">
        <v>10697</v>
      </c>
      <c r="F1469" s="15">
        <v>10704</v>
      </c>
      <c r="G1469" s="15">
        <v>21401</v>
      </c>
      <c r="H1469" s="87">
        <v>0</v>
      </c>
      <c r="I1469" s="87">
        <v>0</v>
      </c>
      <c r="J1469" s="15">
        <v>0</v>
      </c>
      <c r="K1469" s="15">
        <f t="shared" si="91"/>
        <v>10697</v>
      </c>
      <c r="L1469" s="15">
        <f t="shared" si="92"/>
        <v>10704</v>
      </c>
      <c r="M1469" s="15">
        <f t="shared" si="93"/>
        <v>21401</v>
      </c>
      <c r="O1469" s="13"/>
      <c r="P1469" s="13"/>
    </row>
    <row r="1470" spans="1:16" ht="13.15" customHeight="1" x14ac:dyDescent="0.2">
      <c r="A1470" s="11" t="str">
        <f t="shared" si="90"/>
        <v>FLINDERS ISLAND1992</v>
      </c>
      <c r="B1470" s="90" t="s">
        <v>68</v>
      </c>
      <c r="C1470" s="85">
        <v>1992</v>
      </c>
      <c r="D1470" s="86" t="s">
        <v>174</v>
      </c>
      <c r="E1470" s="15">
        <v>10994</v>
      </c>
      <c r="F1470" s="15">
        <v>11097</v>
      </c>
      <c r="G1470" s="15">
        <v>22091</v>
      </c>
      <c r="H1470" s="15">
        <v>0</v>
      </c>
      <c r="I1470" s="15">
        <v>0</v>
      </c>
      <c r="J1470" s="15">
        <v>0</v>
      </c>
      <c r="K1470" s="15">
        <f t="shared" si="91"/>
        <v>10994</v>
      </c>
      <c r="L1470" s="15">
        <f t="shared" si="92"/>
        <v>11097</v>
      </c>
      <c r="M1470" s="15">
        <f t="shared" si="93"/>
        <v>22091</v>
      </c>
      <c r="O1470" s="13"/>
      <c r="P1470" s="13"/>
    </row>
    <row r="1471" spans="1:16" ht="13.15" customHeight="1" x14ac:dyDescent="0.2">
      <c r="A1471" s="11" t="str">
        <f t="shared" si="90"/>
        <v>FLINDERS ISLAND1993</v>
      </c>
      <c r="B1471" s="3" t="s">
        <v>68</v>
      </c>
      <c r="C1471" s="12">
        <v>1993</v>
      </c>
      <c r="D1471" s="12" t="s">
        <v>174</v>
      </c>
      <c r="E1471" s="13">
        <v>10355</v>
      </c>
      <c r="F1471" s="13">
        <v>10447</v>
      </c>
      <c r="G1471" s="13">
        <v>20802</v>
      </c>
      <c r="H1471" s="13">
        <v>0</v>
      </c>
      <c r="I1471" s="13">
        <v>0</v>
      </c>
      <c r="J1471" s="13">
        <v>0</v>
      </c>
      <c r="K1471" s="15">
        <f t="shared" si="91"/>
        <v>10355</v>
      </c>
      <c r="L1471" s="15">
        <f t="shared" si="92"/>
        <v>10447</v>
      </c>
      <c r="M1471" s="15">
        <f t="shared" si="93"/>
        <v>20802</v>
      </c>
      <c r="O1471" s="13"/>
      <c r="P1471" s="13"/>
    </row>
    <row r="1472" spans="1:16" ht="13.15" customHeight="1" x14ac:dyDescent="0.2">
      <c r="A1472" s="11" t="str">
        <f t="shared" si="90"/>
        <v>FLINDERS ISLAND1994</v>
      </c>
      <c r="B1472" s="3" t="s">
        <v>68</v>
      </c>
      <c r="C1472" s="12">
        <v>1994</v>
      </c>
      <c r="D1472" s="12" t="s">
        <v>174</v>
      </c>
      <c r="E1472" s="13">
        <v>10445</v>
      </c>
      <c r="F1472" s="13">
        <v>10544</v>
      </c>
      <c r="G1472" s="13">
        <v>20989</v>
      </c>
      <c r="H1472" s="13">
        <v>0</v>
      </c>
      <c r="I1472" s="13">
        <v>0</v>
      </c>
      <c r="J1472" s="13">
        <v>0</v>
      </c>
      <c r="K1472" s="15">
        <f t="shared" si="91"/>
        <v>10445</v>
      </c>
      <c r="L1472" s="15">
        <f t="shared" si="92"/>
        <v>10544</v>
      </c>
      <c r="M1472" s="15">
        <f t="shared" si="93"/>
        <v>20989</v>
      </c>
      <c r="O1472" s="13"/>
      <c r="P1472" s="13"/>
    </row>
    <row r="1473" spans="1:16" ht="13.15" customHeight="1" x14ac:dyDescent="0.2">
      <c r="A1473" s="11" t="str">
        <f t="shared" si="90"/>
        <v>FLINDERS ISLAND1995</v>
      </c>
      <c r="B1473" s="3" t="s">
        <v>68</v>
      </c>
      <c r="C1473" s="12">
        <v>1995</v>
      </c>
      <c r="D1473" s="12" t="s">
        <v>174</v>
      </c>
      <c r="E1473" s="13">
        <v>8832</v>
      </c>
      <c r="F1473" s="13">
        <v>8960</v>
      </c>
      <c r="G1473" s="13">
        <v>17792</v>
      </c>
      <c r="H1473" s="13">
        <v>0</v>
      </c>
      <c r="I1473" s="13">
        <v>0</v>
      </c>
      <c r="J1473" s="13">
        <v>0</v>
      </c>
      <c r="K1473" s="15">
        <f t="shared" si="91"/>
        <v>8832</v>
      </c>
      <c r="L1473" s="15">
        <f t="shared" si="92"/>
        <v>8960</v>
      </c>
      <c r="M1473" s="15">
        <f t="shared" si="93"/>
        <v>17792</v>
      </c>
      <c r="O1473" s="13"/>
      <c r="P1473" s="13"/>
    </row>
    <row r="1474" spans="1:16" ht="13.15" customHeight="1" x14ac:dyDescent="0.2">
      <c r="A1474" s="11" t="str">
        <f t="shared" si="90"/>
        <v>FLINDERS ISLAND1996</v>
      </c>
      <c r="B1474" s="3" t="s">
        <v>68</v>
      </c>
      <c r="C1474" s="12">
        <v>1996</v>
      </c>
      <c r="D1474" s="12" t="s">
        <v>174</v>
      </c>
      <c r="E1474" s="13">
        <v>8241</v>
      </c>
      <c r="F1474" s="13">
        <v>8265</v>
      </c>
      <c r="G1474" s="13">
        <v>16506</v>
      </c>
      <c r="H1474" s="13">
        <v>0</v>
      </c>
      <c r="I1474" s="13">
        <v>0</v>
      </c>
      <c r="J1474" s="13">
        <v>0</v>
      </c>
      <c r="K1474" s="15">
        <f t="shared" si="91"/>
        <v>8241</v>
      </c>
      <c r="L1474" s="15">
        <f t="shared" si="92"/>
        <v>8265</v>
      </c>
      <c r="M1474" s="15">
        <f t="shared" si="93"/>
        <v>16506</v>
      </c>
      <c r="O1474" s="13"/>
      <c r="P1474" s="13"/>
    </row>
    <row r="1475" spans="1:16" ht="13.15" customHeight="1" x14ac:dyDescent="0.2">
      <c r="A1475" s="11" t="str">
        <f t="shared" si="90"/>
        <v>FLINDERS ISLAND1997</v>
      </c>
      <c r="B1475" s="92" t="s">
        <v>68</v>
      </c>
      <c r="C1475" s="85">
        <v>1997</v>
      </c>
      <c r="D1475" s="86" t="s">
        <v>174</v>
      </c>
      <c r="E1475" s="15">
        <v>10500</v>
      </c>
      <c r="F1475" s="15">
        <v>10581</v>
      </c>
      <c r="G1475" s="15">
        <v>21081</v>
      </c>
      <c r="H1475" s="87">
        <v>0</v>
      </c>
      <c r="I1475" s="87">
        <v>0</v>
      </c>
      <c r="J1475" s="15">
        <v>0</v>
      </c>
      <c r="K1475" s="15">
        <f t="shared" si="91"/>
        <v>10500</v>
      </c>
      <c r="L1475" s="15">
        <f t="shared" si="92"/>
        <v>10581</v>
      </c>
      <c r="M1475" s="15">
        <f t="shared" si="93"/>
        <v>21081</v>
      </c>
      <c r="O1475" s="13"/>
      <c r="P1475" s="13"/>
    </row>
    <row r="1476" spans="1:16" ht="13.15" customHeight="1" x14ac:dyDescent="0.2">
      <c r="A1476" s="11" t="str">
        <f t="shared" si="90"/>
        <v>FLINDERS ISLAND1998</v>
      </c>
      <c r="B1476" s="92" t="s">
        <v>68</v>
      </c>
      <c r="C1476" s="85">
        <v>1998</v>
      </c>
      <c r="D1476" s="86" t="s">
        <v>174</v>
      </c>
      <c r="E1476" s="15">
        <v>11132</v>
      </c>
      <c r="F1476" s="15">
        <v>11142</v>
      </c>
      <c r="G1476" s="15">
        <v>22274</v>
      </c>
      <c r="H1476" s="87">
        <v>0</v>
      </c>
      <c r="I1476" s="87">
        <v>0</v>
      </c>
      <c r="J1476" s="15">
        <v>0</v>
      </c>
      <c r="K1476" s="15">
        <f t="shared" si="91"/>
        <v>11132</v>
      </c>
      <c r="L1476" s="15">
        <f t="shared" si="92"/>
        <v>11142</v>
      </c>
      <c r="M1476" s="15">
        <f t="shared" si="93"/>
        <v>22274</v>
      </c>
      <c r="O1476" s="13"/>
      <c r="P1476" s="13"/>
    </row>
    <row r="1477" spans="1:16" ht="13.15" customHeight="1" x14ac:dyDescent="0.2">
      <c r="A1477" s="11" t="str">
        <f t="shared" si="90"/>
        <v>FLINDERS ISLAND1999</v>
      </c>
      <c r="B1477" s="3" t="s">
        <v>68</v>
      </c>
      <c r="C1477" s="12">
        <v>1999</v>
      </c>
      <c r="D1477" s="12" t="s">
        <v>174</v>
      </c>
      <c r="E1477" s="13">
        <v>10135</v>
      </c>
      <c r="F1477" s="13">
        <v>10055</v>
      </c>
      <c r="G1477" s="13">
        <v>20190</v>
      </c>
      <c r="H1477" s="13">
        <v>0</v>
      </c>
      <c r="I1477" s="13">
        <v>0</v>
      </c>
      <c r="J1477" s="13">
        <v>0</v>
      </c>
      <c r="K1477" s="15">
        <f t="shared" si="91"/>
        <v>10135</v>
      </c>
      <c r="L1477" s="15">
        <f t="shared" si="92"/>
        <v>10055</v>
      </c>
      <c r="M1477" s="15">
        <f t="shared" si="93"/>
        <v>20190</v>
      </c>
      <c r="O1477" s="13"/>
      <c r="P1477" s="13"/>
    </row>
    <row r="1478" spans="1:16" ht="13.15" customHeight="1" x14ac:dyDescent="0.2">
      <c r="A1478" s="11" t="str">
        <f t="shared" si="90"/>
        <v>FLINDERS ISLAND2000</v>
      </c>
      <c r="B1478" s="90" t="s">
        <v>68</v>
      </c>
      <c r="C1478" s="85">
        <v>2000</v>
      </c>
      <c r="D1478" s="86" t="s">
        <v>174</v>
      </c>
      <c r="E1478" s="15">
        <v>4604</v>
      </c>
      <c r="F1478" s="15">
        <v>4474</v>
      </c>
      <c r="G1478" s="15">
        <v>9078</v>
      </c>
      <c r="H1478" s="15">
        <v>0</v>
      </c>
      <c r="I1478" s="15">
        <v>0</v>
      </c>
      <c r="J1478" s="15">
        <v>0</v>
      </c>
      <c r="K1478" s="15">
        <f t="shared" si="91"/>
        <v>4604</v>
      </c>
      <c r="L1478" s="15">
        <f t="shared" si="92"/>
        <v>4474</v>
      </c>
      <c r="M1478" s="15">
        <f t="shared" si="93"/>
        <v>9078</v>
      </c>
      <c r="O1478" s="13"/>
      <c r="P1478" s="13"/>
    </row>
    <row r="1479" spans="1:16" ht="13.15" customHeight="1" x14ac:dyDescent="0.2">
      <c r="A1479" s="11" t="str">
        <f t="shared" si="90"/>
        <v>FLINDERS ISLAND2001</v>
      </c>
      <c r="B1479" s="92" t="s">
        <v>68</v>
      </c>
      <c r="C1479" s="85">
        <v>2001</v>
      </c>
      <c r="D1479" s="86" t="s">
        <v>174</v>
      </c>
      <c r="E1479" s="15">
        <v>3703</v>
      </c>
      <c r="F1479" s="15">
        <v>3703</v>
      </c>
      <c r="G1479" s="15">
        <v>7406</v>
      </c>
      <c r="H1479" s="15">
        <v>0</v>
      </c>
      <c r="I1479" s="15">
        <v>0</v>
      </c>
      <c r="J1479" s="15">
        <v>0</v>
      </c>
      <c r="K1479" s="15">
        <f t="shared" si="91"/>
        <v>3703</v>
      </c>
      <c r="L1479" s="15">
        <f t="shared" si="92"/>
        <v>3703</v>
      </c>
      <c r="M1479" s="15">
        <f t="shared" si="93"/>
        <v>7406</v>
      </c>
      <c r="O1479" s="13"/>
      <c r="P1479" s="13"/>
    </row>
    <row r="1480" spans="1:16" ht="13.15" customHeight="1" x14ac:dyDescent="0.2">
      <c r="A1480" s="11" t="str">
        <f t="shared" si="90"/>
        <v>FLINDERS ISLAND2002</v>
      </c>
      <c r="B1480" s="3" t="s">
        <v>68</v>
      </c>
      <c r="C1480" s="12">
        <v>2002</v>
      </c>
      <c r="D1480" s="12" t="s">
        <v>174</v>
      </c>
      <c r="E1480" s="13">
        <v>3746</v>
      </c>
      <c r="F1480" s="13">
        <v>3746</v>
      </c>
      <c r="G1480" s="13">
        <v>7492</v>
      </c>
      <c r="H1480" s="13">
        <v>0</v>
      </c>
      <c r="I1480" s="13">
        <v>0</v>
      </c>
      <c r="J1480" s="13">
        <v>0</v>
      </c>
      <c r="K1480" s="15">
        <f t="shared" si="91"/>
        <v>3746</v>
      </c>
      <c r="L1480" s="15">
        <f t="shared" si="92"/>
        <v>3746</v>
      </c>
      <c r="M1480" s="15">
        <f t="shared" si="93"/>
        <v>7492</v>
      </c>
      <c r="O1480" s="13"/>
      <c r="P1480" s="13"/>
    </row>
    <row r="1481" spans="1:16" ht="13.15" customHeight="1" x14ac:dyDescent="0.2">
      <c r="A1481" s="11" t="str">
        <f t="shared" si="90"/>
        <v>FLINDERS ISLAND2003</v>
      </c>
      <c r="B1481" s="92" t="s">
        <v>68</v>
      </c>
      <c r="C1481" s="85">
        <v>2003</v>
      </c>
      <c r="D1481" s="86" t="s">
        <v>174</v>
      </c>
      <c r="E1481" s="15">
        <v>3276</v>
      </c>
      <c r="F1481" s="15">
        <v>3276</v>
      </c>
      <c r="G1481" s="15">
        <v>6552</v>
      </c>
      <c r="H1481" s="87">
        <v>0</v>
      </c>
      <c r="I1481" s="87">
        <v>0</v>
      </c>
      <c r="J1481" s="15">
        <v>0</v>
      </c>
      <c r="K1481" s="15">
        <f t="shared" si="91"/>
        <v>3276</v>
      </c>
      <c r="L1481" s="15">
        <f t="shared" si="92"/>
        <v>3276</v>
      </c>
      <c r="M1481" s="15">
        <f t="shared" si="93"/>
        <v>6552</v>
      </c>
      <c r="O1481" s="13"/>
      <c r="P1481" s="13"/>
    </row>
    <row r="1482" spans="1:16" ht="13.15" customHeight="1" x14ac:dyDescent="0.2">
      <c r="A1482" s="11" t="str">
        <f t="shared" si="90"/>
        <v>FLINDERS ISLAND2004</v>
      </c>
      <c r="B1482" s="92" t="s">
        <v>68</v>
      </c>
      <c r="C1482" s="85">
        <v>2004</v>
      </c>
      <c r="D1482" s="86" t="s">
        <v>174</v>
      </c>
      <c r="E1482" s="15">
        <v>6825</v>
      </c>
      <c r="F1482" s="15">
        <v>8191</v>
      </c>
      <c r="G1482" s="15">
        <v>15016</v>
      </c>
      <c r="H1482" s="15">
        <v>0</v>
      </c>
      <c r="I1482" s="15">
        <v>0</v>
      </c>
      <c r="J1482" s="15">
        <v>0</v>
      </c>
      <c r="K1482" s="15">
        <f t="shared" si="91"/>
        <v>6825</v>
      </c>
      <c r="L1482" s="15">
        <f t="shared" si="92"/>
        <v>8191</v>
      </c>
      <c r="M1482" s="15">
        <f t="shared" si="93"/>
        <v>15016</v>
      </c>
      <c r="O1482" s="13"/>
      <c r="P1482" s="13"/>
    </row>
    <row r="1483" spans="1:16" ht="13.15" customHeight="1" x14ac:dyDescent="0.2">
      <c r="A1483" s="11" t="str">
        <f t="shared" si="90"/>
        <v>FLINDERS ISLAND2005</v>
      </c>
      <c r="B1483" s="3" t="s">
        <v>68</v>
      </c>
      <c r="C1483" s="12">
        <v>2005</v>
      </c>
      <c r="D1483" s="12" t="s">
        <v>174</v>
      </c>
      <c r="E1483" s="13">
        <v>7691</v>
      </c>
      <c r="F1483" s="13">
        <v>8213</v>
      </c>
      <c r="G1483" s="13">
        <v>15904</v>
      </c>
      <c r="H1483" s="13">
        <v>0</v>
      </c>
      <c r="I1483" s="13">
        <v>0</v>
      </c>
      <c r="J1483" s="13">
        <v>0</v>
      </c>
      <c r="K1483" s="15">
        <f t="shared" si="91"/>
        <v>7691</v>
      </c>
      <c r="L1483" s="15">
        <f t="shared" si="92"/>
        <v>8213</v>
      </c>
      <c r="M1483" s="15">
        <f t="shared" si="93"/>
        <v>15904</v>
      </c>
      <c r="O1483" s="13"/>
      <c r="P1483" s="13"/>
    </row>
    <row r="1484" spans="1:16" ht="13.15" customHeight="1" x14ac:dyDescent="0.2">
      <c r="A1484" s="11" t="str">
        <f t="shared" si="90"/>
        <v>FLINDERS ISLAND2006</v>
      </c>
      <c r="B1484" s="3" t="s">
        <v>68</v>
      </c>
      <c r="C1484" s="12">
        <v>2006</v>
      </c>
      <c r="D1484" s="12" t="s">
        <v>174</v>
      </c>
      <c r="E1484" s="13">
        <v>8827</v>
      </c>
      <c r="F1484" s="13">
        <v>8928</v>
      </c>
      <c r="G1484" s="13">
        <v>17755</v>
      </c>
      <c r="H1484" s="13">
        <v>0</v>
      </c>
      <c r="I1484" s="13">
        <v>0</v>
      </c>
      <c r="J1484" s="13">
        <v>0</v>
      </c>
      <c r="K1484" s="15">
        <f t="shared" si="91"/>
        <v>8827</v>
      </c>
      <c r="L1484" s="15">
        <f t="shared" si="92"/>
        <v>8928</v>
      </c>
      <c r="M1484" s="15">
        <f t="shared" si="93"/>
        <v>17755</v>
      </c>
      <c r="O1484" s="13"/>
      <c r="P1484" s="13"/>
    </row>
    <row r="1485" spans="1:16" ht="13.15" customHeight="1" x14ac:dyDescent="0.2">
      <c r="A1485" s="11" t="str">
        <f t="shared" si="90"/>
        <v>FLINDERS ISLAND2007</v>
      </c>
      <c r="B1485" s="92" t="s">
        <v>68</v>
      </c>
      <c r="C1485" s="85">
        <v>2007</v>
      </c>
      <c r="D1485" s="86" t="s">
        <v>174</v>
      </c>
      <c r="E1485" s="15">
        <v>8930</v>
      </c>
      <c r="F1485" s="15">
        <v>9103</v>
      </c>
      <c r="G1485" s="15">
        <v>18033</v>
      </c>
      <c r="H1485" s="87">
        <v>0</v>
      </c>
      <c r="I1485" s="87">
        <v>0</v>
      </c>
      <c r="J1485" s="15">
        <v>0</v>
      </c>
      <c r="K1485" s="15">
        <f t="shared" si="91"/>
        <v>8930</v>
      </c>
      <c r="L1485" s="15">
        <f t="shared" si="92"/>
        <v>9103</v>
      </c>
      <c r="M1485" s="15">
        <f t="shared" si="93"/>
        <v>18033</v>
      </c>
      <c r="O1485" s="13"/>
      <c r="P1485" s="13"/>
    </row>
    <row r="1486" spans="1:16" ht="13.15" customHeight="1" x14ac:dyDescent="0.2">
      <c r="A1486" s="11" t="str">
        <f t="shared" si="90"/>
        <v>FLINDERS ISLAND2008</v>
      </c>
      <c r="B1486" s="3" t="s">
        <v>68</v>
      </c>
      <c r="C1486" s="12">
        <v>2008</v>
      </c>
      <c r="D1486" s="12" t="s">
        <v>174</v>
      </c>
      <c r="E1486" s="13">
        <v>9214</v>
      </c>
      <c r="F1486" s="13">
        <v>9083</v>
      </c>
      <c r="G1486" s="13">
        <v>18297</v>
      </c>
      <c r="H1486" s="13">
        <v>0</v>
      </c>
      <c r="I1486" s="13">
        <v>0</v>
      </c>
      <c r="J1486" s="13">
        <v>0</v>
      </c>
      <c r="K1486" s="15">
        <f t="shared" si="91"/>
        <v>9214</v>
      </c>
      <c r="L1486" s="15">
        <f t="shared" si="92"/>
        <v>9083</v>
      </c>
      <c r="M1486" s="15">
        <f t="shared" si="93"/>
        <v>18297</v>
      </c>
      <c r="O1486" s="13"/>
      <c r="P1486" s="13"/>
    </row>
    <row r="1487" spans="1:16" ht="13.15" customHeight="1" x14ac:dyDescent="0.2">
      <c r="A1487" s="11" t="str">
        <f t="shared" si="90"/>
        <v>FLINDERS ISLAND2009</v>
      </c>
      <c r="B1487" s="3" t="s">
        <v>68</v>
      </c>
      <c r="C1487" s="12">
        <v>2009</v>
      </c>
      <c r="D1487" s="12" t="s">
        <v>174</v>
      </c>
      <c r="E1487" s="13">
        <v>9617</v>
      </c>
      <c r="F1487" s="13">
        <v>9571</v>
      </c>
      <c r="G1487" s="13">
        <v>19188</v>
      </c>
      <c r="H1487" s="13">
        <v>0</v>
      </c>
      <c r="I1487" s="13">
        <v>0</v>
      </c>
      <c r="J1487" s="13">
        <v>0</v>
      </c>
      <c r="K1487" s="15">
        <f t="shared" si="91"/>
        <v>9617</v>
      </c>
      <c r="L1487" s="15">
        <f t="shared" si="92"/>
        <v>9571</v>
      </c>
      <c r="M1487" s="15">
        <f t="shared" si="93"/>
        <v>19188</v>
      </c>
      <c r="O1487" s="13"/>
      <c r="P1487" s="13"/>
    </row>
    <row r="1488" spans="1:16" ht="13.15" customHeight="1" x14ac:dyDescent="0.2">
      <c r="A1488" s="11" t="str">
        <f t="shared" si="90"/>
        <v>FLINDERS ISLAND2010</v>
      </c>
      <c r="B1488" s="3" t="s">
        <v>68</v>
      </c>
      <c r="C1488" s="12">
        <v>2010</v>
      </c>
      <c r="D1488" s="12" t="s">
        <v>174</v>
      </c>
      <c r="E1488" s="13">
        <v>9733</v>
      </c>
      <c r="F1488" s="13">
        <v>9658</v>
      </c>
      <c r="G1488" s="13">
        <v>19391</v>
      </c>
      <c r="H1488" s="13">
        <v>0</v>
      </c>
      <c r="I1488" s="13">
        <v>0</v>
      </c>
      <c r="J1488" s="13">
        <v>0</v>
      </c>
      <c r="K1488" s="15">
        <f t="shared" si="91"/>
        <v>9733</v>
      </c>
      <c r="L1488" s="15">
        <f t="shared" si="92"/>
        <v>9658</v>
      </c>
      <c r="M1488" s="15">
        <f t="shared" si="93"/>
        <v>19391</v>
      </c>
      <c r="O1488" s="13"/>
      <c r="P1488" s="13"/>
    </row>
    <row r="1489" spans="1:16" ht="13.15" customHeight="1" x14ac:dyDescent="0.2">
      <c r="A1489" s="11" t="str">
        <f t="shared" si="90"/>
        <v>FLINDERS ISLAND2011</v>
      </c>
      <c r="B1489" s="3" t="s">
        <v>68</v>
      </c>
      <c r="C1489" s="12">
        <v>2011</v>
      </c>
      <c r="D1489" s="12" t="s">
        <v>174</v>
      </c>
      <c r="E1489" s="13">
        <v>9247</v>
      </c>
      <c r="F1489" s="13">
        <v>9894</v>
      </c>
      <c r="G1489" s="13">
        <v>19141</v>
      </c>
      <c r="H1489" s="13">
        <v>0</v>
      </c>
      <c r="I1489" s="13">
        <v>0</v>
      </c>
      <c r="J1489" s="13">
        <v>0</v>
      </c>
      <c r="K1489" s="15">
        <f t="shared" si="91"/>
        <v>9247</v>
      </c>
      <c r="L1489" s="15">
        <f t="shared" si="92"/>
        <v>9894</v>
      </c>
      <c r="M1489" s="15">
        <f t="shared" si="93"/>
        <v>19141</v>
      </c>
      <c r="O1489" s="13"/>
      <c r="P1489" s="13"/>
    </row>
    <row r="1490" spans="1:16" ht="13.15" customHeight="1" x14ac:dyDescent="0.2">
      <c r="A1490" s="11" t="str">
        <f t="shared" si="90"/>
        <v>FLINDERS ISLAND2012</v>
      </c>
      <c r="B1490" s="3" t="s">
        <v>68</v>
      </c>
      <c r="C1490" s="12">
        <v>2012</v>
      </c>
      <c r="D1490" s="12" t="s">
        <v>174</v>
      </c>
      <c r="E1490" s="13">
        <v>9849</v>
      </c>
      <c r="F1490" s="13">
        <v>9982</v>
      </c>
      <c r="G1490" s="13">
        <v>19831</v>
      </c>
      <c r="H1490" s="13">
        <v>0</v>
      </c>
      <c r="I1490" s="13">
        <v>0</v>
      </c>
      <c r="J1490" s="13">
        <v>0</v>
      </c>
      <c r="K1490" s="15">
        <f t="shared" si="91"/>
        <v>9849</v>
      </c>
      <c r="L1490" s="15">
        <f t="shared" si="92"/>
        <v>9982</v>
      </c>
      <c r="M1490" s="15">
        <f t="shared" si="93"/>
        <v>19831</v>
      </c>
      <c r="O1490" s="13"/>
      <c r="P1490" s="13"/>
    </row>
    <row r="1491" spans="1:16" ht="13.15" customHeight="1" x14ac:dyDescent="0.2">
      <c r="A1491" s="11" t="str">
        <f t="shared" si="90"/>
        <v>FLINDERS ISLAND2013</v>
      </c>
      <c r="B1491" s="90" t="s">
        <v>68</v>
      </c>
      <c r="C1491" s="85">
        <v>2013</v>
      </c>
      <c r="D1491" s="86" t="s">
        <v>174</v>
      </c>
      <c r="E1491" s="15">
        <v>9854</v>
      </c>
      <c r="F1491" s="15">
        <v>10066</v>
      </c>
      <c r="G1491" s="15">
        <v>19920</v>
      </c>
      <c r="H1491" s="15">
        <v>0</v>
      </c>
      <c r="I1491" s="15">
        <v>0</v>
      </c>
      <c r="J1491" s="15">
        <v>0</v>
      </c>
      <c r="K1491" s="15">
        <f t="shared" si="91"/>
        <v>9854</v>
      </c>
      <c r="L1491" s="15">
        <f t="shared" si="92"/>
        <v>10066</v>
      </c>
      <c r="M1491" s="15">
        <f t="shared" si="93"/>
        <v>19920</v>
      </c>
      <c r="O1491" s="13"/>
      <c r="P1491" s="13"/>
    </row>
    <row r="1492" spans="1:16" ht="13.15" customHeight="1" x14ac:dyDescent="0.2">
      <c r="A1492" s="11" t="str">
        <f t="shared" si="90"/>
        <v>FLINDERS ISLAND2014</v>
      </c>
      <c r="B1492" s="3" t="s">
        <v>68</v>
      </c>
      <c r="C1492" s="12">
        <v>2014</v>
      </c>
      <c r="D1492" s="12" t="s">
        <v>174</v>
      </c>
      <c r="E1492" s="13">
        <v>9904</v>
      </c>
      <c r="F1492" s="13">
        <v>9933</v>
      </c>
      <c r="G1492" s="13">
        <v>19837</v>
      </c>
      <c r="H1492" s="13">
        <v>0</v>
      </c>
      <c r="I1492" s="13">
        <v>0</v>
      </c>
      <c r="J1492" s="13">
        <v>0</v>
      </c>
      <c r="K1492" s="15">
        <f t="shared" si="91"/>
        <v>9904</v>
      </c>
      <c r="L1492" s="15">
        <f t="shared" si="92"/>
        <v>9933</v>
      </c>
      <c r="M1492" s="15">
        <f t="shared" si="93"/>
        <v>19837</v>
      </c>
      <c r="O1492" s="13"/>
      <c r="P1492" s="13"/>
    </row>
    <row r="1493" spans="1:16" ht="13.15" customHeight="1" x14ac:dyDescent="0.2">
      <c r="A1493" s="11" t="str">
        <f t="shared" si="90"/>
        <v>FLINDERS ISLAND2015</v>
      </c>
      <c r="B1493" s="3" t="s">
        <v>68</v>
      </c>
      <c r="C1493" s="12">
        <v>2015</v>
      </c>
      <c r="D1493" s="12" t="s">
        <v>174</v>
      </c>
      <c r="E1493" s="13">
        <v>9948</v>
      </c>
      <c r="F1493" s="13">
        <v>9967</v>
      </c>
      <c r="G1493" s="13">
        <v>19915</v>
      </c>
      <c r="H1493" s="13">
        <v>0</v>
      </c>
      <c r="I1493" s="13">
        <v>0</v>
      </c>
      <c r="J1493" s="13">
        <v>0</v>
      </c>
      <c r="K1493" s="15">
        <f t="shared" si="91"/>
        <v>9948</v>
      </c>
      <c r="L1493" s="15">
        <f t="shared" si="92"/>
        <v>9967</v>
      </c>
      <c r="M1493" s="15">
        <f t="shared" si="93"/>
        <v>19915</v>
      </c>
      <c r="O1493" s="13"/>
      <c r="P1493" s="13"/>
    </row>
    <row r="1494" spans="1:16" ht="13.15" customHeight="1" x14ac:dyDescent="0.2">
      <c r="A1494" s="11" t="str">
        <f t="shared" si="90"/>
        <v>FLINDERS ISLAND2016</v>
      </c>
      <c r="B1494" s="92" t="s">
        <v>68</v>
      </c>
      <c r="C1494" s="85">
        <v>2016</v>
      </c>
      <c r="D1494" s="86" t="s">
        <v>174</v>
      </c>
      <c r="E1494" s="15">
        <v>10567</v>
      </c>
      <c r="F1494" s="15">
        <v>10667</v>
      </c>
      <c r="G1494" s="15">
        <v>21234</v>
      </c>
      <c r="H1494" s="15">
        <v>0</v>
      </c>
      <c r="I1494" s="15">
        <v>0</v>
      </c>
      <c r="J1494" s="15">
        <v>0</v>
      </c>
      <c r="K1494" s="15">
        <f t="shared" si="91"/>
        <v>10567</v>
      </c>
      <c r="L1494" s="15">
        <f t="shared" si="92"/>
        <v>10667</v>
      </c>
      <c r="M1494" s="15">
        <f t="shared" si="93"/>
        <v>21234</v>
      </c>
      <c r="O1494" s="13"/>
      <c r="P1494" s="13"/>
    </row>
    <row r="1495" spans="1:16" ht="13.15" customHeight="1" x14ac:dyDescent="0.2">
      <c r="A1495" s="11" t="str">
        <f t="shared" si="90"/>
        <v>FLINDERS ISLAND2017</v>
      </c>
      <c r="B1495" s="3" t="s">
        <v>68</v>
      </c>
      <c r="C1495" s="12">
        <v>2017</v>
      </c>
      <c r="D1495" s="12" t="s">
        <v>174</v>
      </c>
      <c r="E1495" s="13">
        <v>10343</v>
      </c>
      <c r="F1495" s="13">
        <v>10342</v>
      </c>
      <c r="G1495" s="13">
        <v>20685</v>
      </c>
      <c r="H1495" s="13">
        <v>0</v>
      </c>
      <c r="I1495" s="13">
        <v>0</v>
      </c>
      <c r="J1495" s="13">
        <v>0</v>
      </c>
      <c r="K1495" s="15">
        <f t="shared" si="91"/>
        <v>10343</v>
      </c>
      <c r="L1495" s="15">
        <f t="shared" si="92"/>
        <v>10342</v>
      </c>
      <c r="M1495" s="15">
        <f t="shared" si="93"/>
        <v>20685</v>
      </c>
      <c r="O1495" s="13"/>
      <c r="P1495" s="13"/>
    </row>
    <row r="1496" spans="1:16" ht="13.15" customHeight="1" x14ac:dyDescent="0.2">
      <c r="A1496" s="11" t="str">
        <f t="shared" si="90"/>
        <v>FLINDERS ISLAND2018</v>
      </c>
      <c r="B1496" s="3" t="s">
        <v>68</v>
      </c>
      <c r="C1496" s="12">
        <v>2018</v>
      </c>
      <c r="D1496" s="12" t="s">
        <v>174</v>
      </c>
      <c r="E1496" s="13">
        <v>11214</v>
      </c>
      <c r="F1496" s="13">
        <v>11253</v>
      </c>
      <c r="G1496" s="13">
        <v>22467</v>
      </c>
      <c r="H1496" s="13">
        <v>0</v>
      </c>
      <c r="I1496" s="13">
        <v>0</v>
      </c>
      <c r="J1496" s="13">
        <v>0</v>
      </c>
      <c r="K1496" s="15">
        <f t="shared" si="91"/>
        <v>11214</v>
      </c>
      <c r="L1496" s="15">
        <f t="shared" si="92"/>
        <v>11253</v>
      </c>
      <c r="M1496" s="15">
        <f t="shared" si="93"/>
        <v>22467</v>
      </c>
      <c r="O1496" s="13"/>
      <c r="P1496" s="13"/>
    </row>
    <row r="1497" spans="1:16" ht="13.15" customHeight="1" x14ac:dyDescent="0.2">
      <c r="A1497" s="11" t="str">
        <f t="shared" si="90"/>
        <v>FLINDERS ISLAND2019</v>
      </c>
      <c r="B1497" s="88" t="s">
        <v>68</v>
      </c>
      <c r="C1497" s="16">
        <v>2019</v>
      </c>
      <c r="D1497" s="86" t="s">
        <v>174</v>
      </c>
      <c r="E1497" s="89">
        <v>10977</v>
      </c>
      <c r="F1497" s="89">
        <v>11091</v>
      </c>
      <c r="G1497" s="89">
        <v>22068</v>
      </c>
      <c r="H1497" s="89">
        <v>0</v>
      </c>
      <c r="I1497" s="89">
        <v>0</v>
      </c>
      <c r="J1497" s="89">
        <v>0</v>
      </c>
      <c r="K1497" s="15">
        <f t="shared" si="91"/>
        <v>10977</v>
      </c>
      <c r="L1497" s="15">
        <f t="shared" si="92"/>
        <v>11091</v>
      </c>
      <c r="M1497" s="15">
        <f t="shared" si="93"/>
        <v>22068</v>
      </c>
      <c r="O1497" s="13"/>
      <c r="P1497" s="13"/>
    </row>
    <row r="1498" spans="1:16" ht="13.15" customHeight="1" x14ac:dyDescent="0.2">
      <c r="A1498" s="11" t="str">
        <f t="shared" si="90"/>
        <v>FLINDERS ISLAND2020</v>
      </c>
      <c r="B1498" s="3" t="s">
        <v>68</v>
      </c>
      <c r="C1498" s="12">
        <v>2020</v>
      </c>
      <c r="D1498" s="12" t="s">
        <v>174</v>
      </c>
      <c r="E1498" s="13">
        <v>7720</v>
      </c>
      <c r="F1498" s="13">
        <v>7804</v>
      </c>
      <c r="G1498" s="13">
        <v>15524</v>
      </c>
      <c r="H1498" s="13">
        <v>0</v>
      </c>
      <c r="I1498" s="13">
        <v>0</v>
      </c>
      <c r="J1498" s="13">
        <v>0</v>
      </c>
      <c r="K1498" s="15">
        <f t="shared" si="91"/>
        <v>7720</v>
      </c>
      <c r="L1498" s="15">
        <f t="shared" si="92"/>
        <v>7804</v>
      </c>
      <c r="M1498" s="15">
        <f t="shared" si="93"/>
        <v>15524</v>
      </c>
      <c r="O1498" s="13"/>
      <c r="P1498" s="13"/>
    </row>
    <row r="1499" spans="1:16" ht="13.15" customHeight="1" x14ac:dyDescent="0.2">
      <c r="A1499" s="11" t="str">
        <f t="shared" si="90"/>
        <v>FLINDERS ISLAND2021</v>
      </c>
      <c r="B1499" s="92" t="s">
        <v>68</v>
      </c>
      <c r="C1499" s="85">
        <v>2021</v>
      </c>
      <c r="D1499" s="86" t="s">
        <v>174</v>
      </c>
      <c r="E1499" s="15">
        <v>11614</v>
      </c>
      <c r="F1499" s="15">
        <v>11619</v>
      </c>
      <c r="G1499" s="15">
        <v>23233</v>
      </c>
      <c r="H1499" s="87">
        <v>0</v>
      </c>
      <c r="I1499" s="87">
        <v>0</v>
      </c>
      <c r="J1499" s="15">
        <v>0</v>
      </c>
      <c r="K1499" s="15">
        <f t="shared" si="91"/>
        <v>11614</v>
      </c>
      <c r="L1499" s="15">
        <f t="shared" si="92"/>
        <v>11619</v>
      </c>
      <c r="M1499" s="15">
        <f t="shared" si="93"/>
        <v>23233</v>
      </c>
      <c r="O1499" s="13"/>
      <c r="P1499" s="13"/>
    </row>
    <row r="1500" spans="1:16" ht="13.15" customHeight="1" x14ac:dyDescent="0.2">
      <c r="A1500" s="11" t="str">
        <f t="shared" si="90"/>
        <v>FLINDERS ISLAND2022</v>
      </c>
      <c r="B1500" s="3" t="s">
        <v>68</v>
      </c>
      <c r="C1500" s="12">
        <v>2022</v>
      </c>
      <c r="D1500" s="12" t="s">
        <v>174</v>
      </c>
      <c r="E1500" s="13">
        <v>11403</v>
      </c>
      <c r="F1500" s="13">
        <v>11501</v>
      </c>
      <c r="G1500" s="13">
        <v>22904</v>
      </c>
      <c r="H1500" s="13">
        <v>0</v>
      </c>
      <c r="I1500" s="13">
        <v>0</v>
      </c>
      <c r="J1500" s="13">
        <v>0</v>
      </c>
      <c r="K1500" s="15">
        <f t="shared" si="91"/>
        <v>11403</v>
      </c>
      <c r="L1500" s="15">
        <f t="shared" si="92"/>
        <v>11501</v>
      </c>
      <c r="M1500" s="15">
        <f t="shared" si="93"/>
        <v>22904</v>
      </c>
      <c r="O1500" s="13"/>
      <c r="P1500" s="13"/>
    </row>
    <row r="1501" spans="1:16" ht="13.15" customHeight="1" x14ac:dyDescent="0.2">
      <c r="A1501" s="11" t="str">
        <f t="shared" si="90"/>
        <v>FLINDERS ISLAND2023</v>
      </c>
      <c r="B1501" s="3" t="s">
        <v>68</v>
      </c>
      <c r="C1501" s="12">
        <v>2023</v>
      </c>
      <c r="D1501" s="12" t="s">
        <v>174</v>
      </c>
      <c r="E1501" s="13">
        <v>10973</v>
      </c>
      <c r="F1501" s="13">
        <v>10949</v>
      </c>
      <c r="G1501" s="13">
        <v>21922</v>
      </c>
      <c r="H1501" s="13">
        <v>0</v>
      </c>
      <c r="I1501" s="13">
        <v>0</v>
      </c>
      <c r="J1501" s="13">
        <v>0</v>
      </c>
      <c r="K1501" s="15">
        <f t="shared" si="91"/>
        <v>10973</v>
      </c>
      <c r="L1501" s="15">
        <f t="shared" si="92"/>
        <v>10949</v>
      </c>
      <c r="M1501" s="15">
        <f t="shared" si="93"/>
        <v>21922</v>
      </c>
      <c r="O1501" s="13"/>
      <c r="P1501" s="13"/>
    </row>
    <row r="1502" spans="1:16" ht="13.15" customHeight="1" x14ac:dyDescent="0.2">
      <c r="A1502" s="11" t="str">
        <f t="shared" si="90"/>
        <v>FLINDERS ISLAND2024</v>
      </c>
      <c r="B1502" s="3" t="s">
        <v>68</v>
      </c>
      <c r="C1502" s="12">
        <v>2024</v>
      </c>
      <c r="D1502" s="12" t="s">
        <v>174</v>
      </c>
      <c r="E1502" s="13">
        <v>10153</v>
      </c>
      <c r="F1502" s="13">
        <v>10366</v>
      </c>
      <c r="G1502" s="13">
        <v>20519</v>
      </c>
      <c r="H1502" s="13">
        <v>0</v>
      </c>
      <c r="I1502" s="13">
        <v>0</v>
      </c>
      <c r="J1502" s="13">
        <v>0</v>
      </c>
      <c r="K1502" s="15">
        <f t="shared" si="91"/>
        <v>10153</v>
      </c>
      <c r="L1502" s="15">
        <f t="shared" si="92"/>
        <v>10366</v>
      </c>
      <c r="M1502" s="15">
        <f t="shared" si="93"/>
        <v>20519</v>
      </c>
      <c r="O1502" s="13"/>
      <c r="P1502" s="13"/>
    </row>
    <row r="1503" spans="1:16" ht="13.15" customHeight="1" x14ac:dyDescent="0.2">
      <c r="A1503" s="11" t="str">
        <f t="shared" si="90"/>
        <v>FLINDERS ISLAND2025</v>
      </c>
      <c r="B1503" s="3" t="s">
        <v>68</v>
      </c>
      <c r="C1503" s="12">
        <v>2025</v>
      </c>
      <c r="D1503" s="12" t="s">
        <v>174</v>
      </c>
      <c r="E1503" s="13">
        <v>9442</v>
      </c>
      <c r="F1503" s="13">
        <v>9651</v>
      </c>
      <c r="G1503" s="13">
        <v>19093</v>
      </c>
      <c r="H1503" s="13">
        <v>0</v>
      </c>
      <c r="I1503" s="13">
        <v>0</v>
      </c>
      <c r="J1503" s="13">
        <v>0</v>
      </c>
      <c r="K1503" s="15">
        <f t="shared" si="91"/>
        <v>9442</v>
      </c>
      <c r="L1503" s="15">
        <f t="shared" si="92"/>
        <v>9651</v>
      </c>
      <c r="M1503" s="15">
        <f t="shared" si="93"/>
        <v>19093</v>
      </c>
      <c r="O1503" s="13"/>
      <c r="P1503" s="13"/>
    </row>
    <row r="1504" spans="1:16" ht="13.15" customHeight="1" x14ac:dyDescent="0.2">
      <c r="A1504" s="11" t="str">
        <f t="shared" si="90"/>
        <v>GERALDTON1985</v>
      </c>
      <c r="B1504" s="3" t="s">
        <v>67</v>
      </c>
      <c r="C1504" s="12">
        <v>1985</v>
      </c>
      <c r="D1504" s="12">
        <v>37</v>
      </c>
      <c r="E1504" s="13">
        <v>36374</v>
      </c>
      <c r="F1504" s="13">
        <v>36070</v>
      </c>
      <c r="G1504" s="13">
        <v>72444</v>
      </c>
      <c r="H1504" s="13">
        <v>0</v>
      </c>
      <c r="I1504" s="13">
        <v>0</v>
      </c>
      <c r="J1504" s="13">
        <v>0</v>
      </c>
      <c r="K1504" s="15">
        <f t="shared" si="91"/>
        <v>36374</v>
      </c>
      <c r="L1504" s="15">
        <f t="shared" si="92"/>
        <v>36070</v>
      </c>
      <c r="M1504" s="15">
        <f t="shared" si="93"/>
        <v>72444</v>
      </c>
      <c r="O1504" s="13"/>
      <c r="P1504" s="13"/>
    </row>
    <row r="1505" spans="1:16" ht="13.15" customHeight="1" x14ac:dyDescent="0.2">
      <c r="A1505" s="11" t="str">
        <f t="shared" si="90"/>
        <v>GERALDTON1986</v>
      </c>
      <c r="B1505" s="3" t="s">
        <v>67</v>
      </c>
      <c r="C1505" s="12">
        <v>1986</v>
      </c>
      <c r="D1505" s="12">
        <v>37</v>
      </c>
      <c r="E1505" s="13">
        <v>37470</v>
      </c>
      <c r="F1505" s="13">
        <v>37214</v>
      </c>
      <c r="G1505" s="13">
        <v>74684</v>
      </c>
      <c r="H1505" s="13">
        <v>0</v>
      </c>
      <c r="I1505" s="13">
        <v>0</v>
      </c>
      <c r="J1505" s="13">
        <v>0</v>
      </c>
      <c r="K1505" s="15">
        <f t="shared" si="91"/>
        <v>37470</v>
      </c>
      <c r="L1505" s="15">
        <f t="shared" si="92"/>
        <v>37214</v>
      </c>
      <c r="M1505" s="15">
        <f t="shared" si="93"/>
        <v>74684</v>
      </c>
      <c r="O1505" s="13"/>
      <c r="P1505" s="13"/>
    </row>
    <row r="1506" spans="1:16" ht="13.15" customHeight="1" x14ac:dyDescent="0.2">
      <c r="A1506" s="11" t="str">
        <f t="shared" si="90"/>
        <v>GERALDTON1987</v>
      </c>
      <c r="B1506" s="90" t="s">
        <v>67</v>
      </c>
      <c r="C1506" s="85">
        <v>1987</v>
      </c>
      <c r="D1506" s="86">
        <v>35</v>
      </c>
      <c r="E1506" s="15">
        <v>33865</v>
      </c>
      <c r="F1506" s="15">
        <v>33879</v>
      </c>
      <c r="G1506" s="15">
        <v>67744</v>
      </c>
      <c r="H1506" s="15">
        <v>0</v>
      </c>
      <c r="I1506" s="15">
        <v>0</v>
      </c>
      <c r="J1506" s="15">
        <v>0</v>
      </c>
      <c r="K1506" s="15">
        <f t="shared" si="91"/>
        <v>33865</v>
      </c>
      <c r="L1506" s="15">
        <f t="shared" si="92"/>
        <v>33879</v>
      </c>
      <c r="M1506" s="15">
        <f t="shared" si="93"/>
        <v>67744</v>
      </c>
      <c r="O1506" s="13"/>
      <c r="P1506" s="13"/>
    </row>
    <row r="1507" spans="1:16" ht="13.15" customHeight="1" x14ac:dyDescent="0.2">
      <c r="A1507" s="11" t="str">
        <f t="shared" si="90"/>
        <v>GERALDTON1988</v>
      </c>
      <c r="B1507" s="92" t="s">
        <v>67</v>
      </c>
      <c r="C1507" s="85">
        <v>1988</v>
      </c>
      <c r="D1507" s="86">
        <v>37</v>
      </c>
      <c r="E1507" s="15">
        <v>34128</v>
      </c>
      <c r="F1507" s="15">
        <v>33492</v>
      </c>
      <c r="G1507" s="15">
        <v>67620</v>
      </c>
      <c r="H1507" s="87">
        <v>0</v>
      </c>
      <c r="I1507" s="87">
        <v>0</v>
      </c>
      <c r="J1507" s="15">
        <v>0</v>
      </c>
      <c r="K1507" s="15">
        <f t="shared" si="91"/>
        <v>34128</v>
      </c>
      <c r="L1507" s="15">
        <f t="shared" si="92"/>
        <v>33492</v>
      </c>
      <c r="M1507" s="15">
        <f t="shared" si="93"/>
        <v>67620</v>
      </c>
      <c r="O1507" s="13"/>
      <c r="P1507" s="13"/>
    </row>
    <row r="1508" spans="1:16" ht="13.15" customHeight="1" x14ac:dyDescent="0.2">
      <c r="A1508" s="11" t="str">
        <f t="shared" si="90"/>
        <v>GERALDTON1989</v>
      </c>
      <c r="B1508" s="3" t="s">
        <v>67</v>
      </c>
      <c r="C1508" s="12">
        <v>1989</v>
      </c>
      <c r="D1508" s="12" t="s">
        <v>174</v>
      </c>
      <c r="E1508" s="13">
        <v>24749</v>
      </c>
      <c r="F1508" s="13">
        <v>24919</v>
      </c>
      <c r="G1508" s="13">
        <v>49668</v>
      </c>
      <c r="H1508" s="13">
        <v>0</v>
      </c>
      <c r="I1508" s="13">
        <v>0</v>
      </c>
      <c r="J1508" s="13">
        <v>0</v>
      </c>
      <c r="K1508" s="15">
        <f t="shared" si="91"/>
        <v>24749</v>
      </c>
      <c r="L1508" s="15">
        <f t="shared" si="92"/>
        <v>24919</v>
      </c>
      <c r="M1508" s="15">
        <f t="shared" si="93"/>
        <v>49668</v>
      </c>
      <c r="O1508" s="13"/>
      <c r="P1508" s="13"/>
    </row>
    <row r="1509" spans="1:16" ht="13.15" customHeight="1" x14ac:dyDescent="0.2">
      <c r="A1509" s="11" t="str">
        <f t="shared" si="90"/>
        <v>GERALDTON1990</v>
      </c>
      <c r="B1509" s="90" t="s">
        <v>67</v>
      </c>
      <c r="C1509" s="85">
        <v>1990</v>
      </c>
      <c r="D1509" s="86">
        <v>34</v>
      </c>
      <c r="E1509" s="15">
        <v>31931</v>
      </c>
      <c r="F1509" s="15">
        <v>31710</v>
      </c>
      <c r="G1509" s="15">
        <v>63641</v>
      </c>
      <c r="H1509" s="15">
        <v>0</v>
      </c>
      <c r="I1509" s="15">
        <v>0</v>
      </c>
      <c r="J1509" s="15">
        <v>0</v>
      </c>
      <c r="K1509" s="15">
        <f t="shared" si="91"/>
        <v>31931</v>
      </c>
      <c r="L1509" s="15">
        <f t="shared" si="92"/>
        <v>31710</v>
      </c>
      <c r="M1509" s="15">
        <f t="shared" si="93"/>
        <v>63641</v>
      </c>
      <c r="O1509" s="13"/>
      <c r="P1509" s="13"/>
    </row>
    <row r="1510" spans="1:16" ht="13.15" customHeight="1" x14ac:dyDescent="0.2">
      <c r="A1510" s="11" t="str">
        <f t="shared" si="90"/>
        <v>GERALDTON1991</v>
      </c>
      <c r="B1510" s="92" t="s">
        <v>67</v>
      </c>
      <c r="C1510" s="85">
        <v>1991</v>
      </c>
      <c r="D1510" s="86">
        <v>35</v>
      </c>
      <c r="E1510" s="15">
        <v>33324</v>
      </c>
      <c r="F1510" s="15">
        <v>32978</v>
      </c>
      <c r="G1510" s="15">
        <v>66302</v>
      </c>
      <c r="H1510" s="87">
        <v>0</v>
      </c>
      <c r="I1510" s="87">
        <v>0</v>
      </c>
      <c r="J1510" s="15">
        <v>0</v>
      </c>
      <c r="K1510" s="15">
        <f t="shared" si="91"/>
        <v>33324</v>
      </c>
      <c r="L1510" s="15">
        <f t="shared" si="92"/>
        <v>32978</v>
      </c>
      <c r="M1510" s="15">
        <f t="shared" si="93"/>
        <v>66302</v>
      </c>
      <c r="O1510" s="13"/>
      <c r="P1510" s="13"/>
    </row>
    <row r="1511" spans="1:16" ht="13.15" customHeight="1" x14ac:dyDescent="0.2">
      <c r="A1511" s="11" t="str">
        <f t="shared" si="90"/>
        <v>GERALDTON1992</v>
      </c>
      <c r="B1511" s="90" t="s">
        <v>67</v>
      </c>
      <c r="C1511" s="85">
        <v>1992</v>
      </c>
      <c r="D1511" s="86">
        <v>36</v>
      </c>
      <c r="E1511" s="15">
        <v>34292</v>
      </c>
      <c r="F1511" s="15">
        <v>33863</v>
      </c>
      <c r="G1511" s="15">
        <v>68155</v>
      </c>
      <c r="H1511" s="15">
        <v>0</v>
      </c>
      <c r="I1511" s="15">
        <v>0</v>
      </c>
      <c r="J1511" s="15">
        <v>0</v>
      </c>
      <c r="K1511" s="15">
        <f t="shared" si="91"/>
        <v>34292</v>
      </c>
      <c r="L1511" s="15">
        <f t="shared" si="92"/>
        <v>33863</v>
      </c>
      <c r="M1511" s="15">
        <f t="shared" si="93"/>
        <v>68155</v>
      </c>
      <c r="O1511" s="13"/>
      <c r="P1511" s="13"/>
    </row>
    <row r="1512" spans="1:16" ht="13.15" customHeight="1" x14ac:dyDescent="0.2">
      <c r="A1512" s="11" t="str">
        <f t="shared" si="90"/>
        <v>GERALDTON1993</v>
      </c>
      <c r="B1512" s="90" t="s">
        <v>67</v>
      </c>
      <c r="C1512" s="85">
        <v>1993</v>
      </c>
      <c r="D1512" s="86">
        <v>38</v>
      </c>
      <c r="E1512" s="15">
        <v>36171</v>
      </c>
      <c r="F1512" s="15">
        <v>35247</v>
      </c>
      <c r="G1512" s="15">
        <v>71418</v>
      </c>
      <c r="H1512" s="15">
        <v>0</v>
      </c>
      <c r="I1512" s="15">
        <v>0</v>
      </c>
      <c r="J1512" s="15">
        <v>0</v>
      </c>
      <c r="K1512" s="15">
        <f t="shared" si="91"/>
        <v>36171</v>
      </c>
      <c r="L1512" s="15">
        <f t="shared" si="92"/>
        <v>35247</v>
      </c>
      <c r="M1512" s="15">
        <f t="shared" si="93"/>
        <v>71418</v>
      </c>
      <c r="O1512" s="13"/>
      <c r="P1512" s="13"/>
    </row>
    <row r="1513" spans="1:16" ht="13.15" customHeight="1" x14ac:dyDescent="0.2">
      <c r="A1513" s="11" t="str">
        <f t="shared" ref="A1513:A1576" si="94">CONCATENATE(B1513,C1513)</f>
        <v>GERALDTON1994</v>
      </c>
      <c r="B1513" s="3" t="s">
        <v>67</v>
      </c>
      <c r="C1513" s="12">
        <v>1994</v>
      </c>
      <c r="D1513" s="12">
        <v>39</v>
      </c>
      <c r="E1513" s="13">
        <v>37961</v>
      </c>
      <c r="F1513" s="13">
        <v>37840</v>
      </c>
      <c r="G1513" s="13">
        <v>75801</v>
      </c>
      <c r="H1513" s="13">
        <v>0</v>
      </c>
      <c r="I1513" s="13">
        <v>0</v>
      </c>
      <c r="J1513" s="13">
        <v>0</v>
      </c>
      <c r="K1513" s="15">
        <f t="shared" si="91"/>
        <v>37961</v>
      </c>
      <c r="L1513" s="15">
        <f t="shared" si="92"/>
        <v>37840</v>
      </c>
      <c r="M1513" s="15">
        <f t="shared" si="93"/>
        <v>75801</v>
      </c>
      <c r="O1513" s="13"/>
      <c r="P1513" s="13"/>
    </row>
    <row r="1514" spans="1:16" ht="13.15" customHeight="1" x14ac:dyDescent="0.2">
      <c r="A1514" s="11" t="str">
        <f t="shared" si="94"/>
        <v>GERALDTON1995</v>
      </c>
      <c r="B1514" s="3" t="s">
        <v>67</v>
      </c>
      <c r="C1514" s="12">
        <v>1995</v>
      </c>
      <c r="D1514" s="12">
        <v>47</v>
      </c>
      <c r="E1514" s="13">
        <v>28994</v>
      </c>
      <c r="F1514" s="13">
        <v>29016</v>
      </c>
      <c r="G1514" s="13">
        <v>58010</v>
      </c>
      <c r="H1514" s="13">
        <v>0</v>
      </c>
      <c r="I1514" s="13">
        <v>0</v>
      </c>
      <c r="J1514" s="13">
        <v>0</v>
      </c>
      <c r="K1514" s="15">
        <f t="shared" si="91"/>
        <v>28994</v>
      </c>
      <c r="L1514" s="15">
        <f t="shared" si="92"/>
        <v>29016</v>
      </c>
      <c r="M1514" s="15">
        <f t="shared" si="93"/>
        <v>58010</v>
      </c>
      <c r="O1514" s="13"/>
      <c r="P1514" s="13"/>
    </row>
    <row r="1515" spans="1:16" ht="13.15" customHeight="1" x14ac:dyDescent="0.2">
      <c r="A1515" s="11" t="str">
        <f t="shared" si="94"/>
        <v>GERALDTON1996</v>
      </c>
      <c r="B1515" s="3" t="s">
        <v>67</v>
      </c>
      <c r="C1515" s="12">
        <v>1996</v>
      </c>
      <c r="D1515" s="12">
        <v>41</v>
      </c>
      <c r="E1515" s="13">
        <v>36205</v>
      </c>
      <c r="F1515" s="13">
        <v>36262</v>
      </c>
      <c r="G1515" s="13">
        <v>72467</v>
      </c>
      <c r="H1515" s="13">
        <v>0</v>
      </c>
      <c r="I1515" s="13">
        <v>0</v>
      </c>
      <c r="J1515" s="13">
        <v>0</v>
      </c>
      <c r="K1515" s="15">
        <f t="shared" si="91"/>
        <v>36205</v>
      </c>
      <c r="L1515" s="15">
        <f t="shared" si="92"/>
        <v>36262</v>
      </c>
      <c r="M1515" s="15">
        <f t="shared" si="93"/>
        <v>72467</v>
      </c>
      <c r="O1515" s="13"/>
      <c r="P1515" s="13"/>
    </row>
    <row r="1516" spans="1:16" ht="13.15" customHeight="1" x14ac:dyDescent="0.2">
      <c r="A1516" s="11" t="str">
        <f t="shared" si="94"/>
        <v>GERALDTON1997</v>
      </c>
      <c r="B1516" s="3" t="s">
        <v>67</v>
      </c>
      <c r="C1516" s="12">
        <v>1997</v>
      </c>
      <c r="D1516" s="12">
        <v>43</v>
      </c>
      <c r="E1516" s="13">
        <v>33154</v>
      </c>
      <c r="F1516" s="13">
        <v>32869</v>
      </c>
      <c r="G1516" s="13">
        <v>66023</v>
      </c>
      <c r="H1516" s="13">
        <v>0</v>
      </c>
      <c r="I1516" s="13">
        <v>0</v>
      </c>
      <c r="J1516" s="13">
        <v>0</v>
      </c>
      <c r="K1516" s="15">
        <f t="shared" si="91"/>
        <v>33154</v>
      </c>
      <c r="L1516" s="15">
        <f t="shared" si="92"/>
        <v>32869</v>
      </c>
      <c r="M1516" s="15">
        <f t="shared" si="93"/>
        <v>66023</v>
      </c>
      <c r="O1516" s="13"/>
      <c r="P1516" s="13"/>
    </row>
    <row r="1517" spans="1:16" ht="13.15" customHeight="1" x14ac:dyDescent="0.2">
      <c r="A1517" s="11" t="str">
        <f t="shared" si="94"/>
        <v>GERALDTON1998</v>
      </c>
      <c r="B1517" s="3" t="s">
        <v>67</v>
      </c>
      <c r="C1517" s="12">
        <v>1998</v>
      </c>
      <c r="D1517" s="12">
        <v>45</v>
      </c>
      <c r="E1517" s="13">
        <v>32217</v>
      </c>
      <c r="F1517" s="13">
        <v>32039</v>
      </c>
      <c r="G1517" s="13">
        <v>64256</v>
      </c>
      <c r="H1517" s="13">
        <v>0</v>
      </c>
      <c r="I1517" s="13">
        <v>0</v>
      </c>
      <c r="J1517" s="13">
        <v>0</v>
      </c>
      <c r="K1517" s="15">
        <f t="shared" si="91"/>
        <v>32217</v>
      </c>
      <c r="L1517" s="15">
        <f t="shared" si="92"/>
        <v>32039</v>
      </c>
      <c r="M1517" s="15">
        <f t="shared" si="93"/>
        <v>64256</v>
      </c>
      <c r="O1517" s="13"/>
      <c r="P1517" s="13"/>
    </row>
    <row r="1518" spans="1:16" ht="13.15" customHeight="1" x14ac:dyDescent="0.2">
      <c r="A1518" s="11" t="str">
        <f t="shared" si="94"/>
        <v>GERALDTON1999</v>
      </c>
      <c r="B1518" s="92" t="s">
        <v>67</v>
      </c>
      <c r="C1518" s="85">
        <v>1999</v>
      </c>
      <c r="D1518" s="86">
        <v>45</v>
      </c>
      <c r="E1518" s="15">
        <v>31947</v>
      </c>
      <c r="F1518" s="15">
        <v>31878</v>
      </c>
      <c r="G1518" s="15">
        <v>63825</v>
      </c>
      <c r="H1518" s="87">
        <v>0</v>
      </c>
      <c r="I1518" s="87">
        <v>0</v>
      </c>
      <c r="J1518" s="15">
        <v>0</v>
      </c>
      <c r="K1518" s="15">
        <f t="shared" si="91"/>
        <v>31947</v>
      </c>
      <c r="L1518" s="15">
        <f t="shared" si="92"/>
        <v>31878</v>
      </c>
      <c r="M1518" s="15">
        <f t="shared" si="93"/>
        <v>63825</v>
      </c>
      <c r="O1518" s="13"/>
      <c r="P1518" s="13"/>
    </row>
    <row r="1519" spans="1:16" ht="13.15" customHeight="1" x14ac:dyDescent="0.2">
      <c r="A1519" s="11" t="str">
        <f t="shared" si="94"/>
        <v>GERALDTON2000</v>
      </c>
      <c r="B1519" s="92" t="s">
        <v>67</v>
      </c>
      <c r="C1519" s="85">
        <v>2000</v>
      </c>
      <c r="D1519" s="86">
        <v>44</v>
      </c>
      <c r="E1519" s="15">
        <v>32731</v>
      </c>
      <c r="F1519" s="15">
        <v>32811</v>
      </c>
      <c r="G1519" s="15">
        <v>65542</v>
      </c>
      <c r="H1519" s="87">
        <v>0</v>
      </c>
      <c r="I1519" s="87">
        <v>0</v>
      </c>
      <c r="J1519" s="15">
        <v>0</v>
      </c>
      <c r="K1519" s="15">
        <f t="shared" si="91"/>
        <v>32731</v>
      </c>
      <c r="L1519" s="15">
        <f t="shared" si="92"/>
        <v>32811</v>
      </c>
      <c r="M1519" s="15">
        <f t="shared" si="93"/>
        <v>65542</v>
      </c>
      <c r="O1519" s="13"/>
      <c r="P1519" s="13"/>
    </row>
    <row r="1520" spans="1:16" ht="13.15" customHeight="1" x14ac:dyDescent="0.2">
      <c r="A1520" s="11" t="str">
        <f t="shared" si="94"/>
        <v>GERALDTON2001</v>
      </c>
      <c r="B1520" s="3" t="s">
        <v>67</v>
      </c>
      <c r="C1520" s="12">
        <v>2001</v>
      </c>
      <c r="D1520" s="12">
        <v>44</v>
      </c>
      <c r="E1520" s="13">
        <v>27597</v>
      </c>
      <c r="F1520" s="13">
        <v>27509</v>
      </c>
      <c r="G1520" s="13">
        <v>55106</v>
      </c>
      <c r="H1520" s="13">
        <v>0</v>
      </c>
      <c r="I1520" s="13">
        <v>0</v>
      </c>
      <c r="J1520" s="13">
        <v>0</v>
      </c>
      <c r="K1520" s="15">
        <f t="shared" si="91"/>
        <v>27597</v>
      </c>
      <c r="L1520" s="15">
        <f t="shared" si="92"/>
        <v>27509</v>
      </c>
      <c r="M1520" s="15">
        <f t="shared" si="93"/>
        <v>55106</v>
      </c>
      <c r="O1520" s="13"/>
      <c r="P1520" s="13"/>
    </row>
    <row r="1521" spans="1:16" ht="13.15" customHeight="1" x14ac:dyDescent="0.2">
      <c r="A1521" s="11" t="str">
        <f t="shared" si="94"/>
        <v>GERALDTON2002</v>
      </c>
      <c r="B1521" s="92" t="s">
        <v>67</v>
      </c>
      <c r="C1521" s="85">
        <v>2002</v>
      </c>
      <c r="D1521" s="86">
        <v>46</v>
      </c>
      <c r="E1521" s="15">
        <v>26089</v>
      </c>
      <c r="F1521" s="15">
        <v>25884</v>
      </c>
      <c r="G1521" s="15">
        <v>51973</v>
      </c>
      <c r="H1521" s="87">
        <v>0</v>
      </c>
      <c r="I1521" s="87">
        <v>0</v>
      </c>
      <c r="J1521" s="15">
        <v>0</v>
      </c>
      <c r="K1521" s="15">
        <f t="shared" ref="K1521:K1584" si="95">E1521+H1521</f>
        <v>26089</v>
      </c>
      <c r="L1521" s="15">
        <f t="shared" ref="L1521:L1584" si="96">F1521+I1521</f>
        <v>25884</v>
      </c>
      <c r="M1521" s="15">
        <f t="shared" ref="M1521:M1584" si="97">G1521+J1521</f>
        <v>51973</v>
      </c>
      <c r="O1521" s="13"/>
      <c r="P1521" s="13"/>
    </row>
    <row r="1522" spans="1:16" ht="13.15" customHeight="1" x14ac:dyDescent="0.2">
      <c r="A1522" s="11" t="str">
        <f t="shared" si="94"/>
        <v>GERALDTON2003</v>
      </c>
      <c r="B1522" s="92" t="s">
        <v>67</v>
      </c>
      <c r="C1522" s="85">
        <v>2003</v>
      </c>
      <c r="D1522" s="12">
        <v>46</v>
      </c>
      <c r="E1522" s="15">
        <v>28109</v>
      </c>
      <c r="F1522" s="15">
        <v>28011</v>
      </c>
      <c r="G1522" s="15">
        <v>56120</v>
      </c>
      <c r="H1522" s="87">
        <v>0</v>
      </c>
      <c r="I1522" s="87">
        <v>0</v>
      </c>
      <c r="J1522" s="15">
        <v>0</v>
      </c>
      <c r="K1522" s="15">
        <f t="shared" si="95"/>
        <v>28109</v>
      </c>
      <c r="L1522" s="15">
        <f t="shared" si="96"/>
        <v>28011</v>
      </c>
      <c r="M1522" s="15">
        <f t="shared" si="97"/>
        <v>56120</v>
      </c>
      <c r="O1522" s="13"/>
      <c r="P1522" s="13"/>
    </row>
    <row r="1523" spans="1:16" ht="13.15" customHeight="1" x14ac:dyDescent="0.2">
      <c r="A1523" s="11" t="str">
        <f t="shared" si="94"/>
        <v>GERALDTON2004</v>
      </c>
      <c r="B1523" s="90" t="s">
        <v>67</v>
      </c>
      <c r="C1523" s="85">
        <v>2004</v>
      </c>
      <c r="D1523" s="86">
        <v>44</v>
      </c>
      <c r="E1523" s="15">
        <v>33411</v>
      </c>
      <c r="F1523" s="15">
        <v>33408</v>
      </c>
      <c r="G1523" s="15">
        <v>66819</v>
      </c>
      <c r="H1523" s="15">
        <v>0</v>
      </c>
      <c r="I1523" s="15">
        <v>0</v>
      </c>
      <c r="J1523" s="15">
        <v>0</v>
      </c>
      <c r="K1523" s="15">
        <f t="shared" si="95"/>
        <v>33411</v>
      </c>
      <c r="L1523" s="15">
        <f t="shared" si="96"/>
        <v>33408</v>
      </c>
      <c r="M1523" s="15">
        <f t="shared" si="97"/>
        <v>66819</v>
      </c>
      <c r="O1523" s="13"/>
      <c r="P1523" s="13"/>
    </row>
    <row r="1524" spans="1:16" ht="13.15" customHeight="1" x14ac:dyDescent="0.2">
      <c r="A1524" s="11" t="str">
        <f t="shared" si="94"/>
        <v>GERALDTON2005</v>
      </c>
      <c r="B1524" s="90" t="s">
        <v>67</v>
      </c>
      <c r="C1524" s="85">
        <v>2005</v>
      </c>
      <c r="D1524" s="86">
        <v>44</v>
      </c>
      <c r="E1524" s="15">
        <v>40093</v>
      </c>
      <c r="F1524" s="15">
        <v>40363</v>
      </c>
      <c r="G1524" s="15">
        <v>80456</v>
      </c>
      <c r="H1524" s="15">
        <v>0</v>
      </c>
      <c r="I1524" s="15">
        <v>0</v>
      </c>
      <c r="J1524" s="15">
        <v>0</v>
      </c>
      <c r="K1524" s="15">
        <f t="shared" si="95"/>
        <v>40093</v>
      </c>
      <c r="L1524" s="15">
        <f t="shared" si="96"/>
        <v>40363</v>
      </c>
      <c r="M1524" s="15">
        <f t="shared" si="97"/>
        <v>80456</v>
      </c>
      <c r="O1524" s="13"/>
      <c r="P1524" s="13"/>
    </row>
    <row r="1525" spans="1:16" ht="13.15" customHeight="1" x14ac:dyDescent="0.2">
      <c r="A1525" s="11" t="str">
        <f t="shared" si="94"/>
        <v>GERALDTON2006</v>
      </c>
      <c r="B1525" s="3" t="s">
        <v>67</v>
      </c>
      <c r="C1525" s="12">
        <v>2006</v>
      </c>
      <c r="D1525" s="12">
        <v>46</v>
      </c>
      <c r="E1525" s="13">
        <v>44078</v>
      </c>
      <c r="F1525" s="13">
        <v>44497</v>
      </c>
      <c r="G1525" s="13">
        <v>88575</v>
      </c>
      <c r="H1525" s="13">
        <v>0</v>
      </c>
      <c r="I1525" s="13">
        <v>0</v>
      </c>
      <c r="J1525" s="13">
        <v>0</v>
      </c>
      <c r="K1525" s="15">
        <f t="shared" si="95"/>
        <v>44078</v>
      </c>
      <c r="L1525" s="15">
        <f t="shared" si="96"/>
        <v>44497</v>
      </c>
      <c r="M1525" s="15">
        <f t="shared" si="97"/>
        <v>88575</v>
      </c>
      <c r="O1525" s="13"/>
      <c r="P1525" s="13"/>
    </row>
    <row r="1526" spans="1:16" ht="13.15" customHeight="1" x14ac:dyDescent="0.2">
      <c r="A1526" s="11" t="str">
        <f t="shared" si="94"/>
        <v>GERALDTON2007</v>
      </c>
      <c r="B1526" s="90" t="s">
        <v>67</v>
      </c>
      <c r="C1526" s="85">
        <v>2007</v>
      </c>
      <c r="D1526" s="86">
        <v>43</v>
      </c>
      <c r="E1526" s="15">
        <v>48473</v>
      </c>
      <c r="F1526" s="15">
        <v>49150</v>
      </c>
      <c r="G1526" s="15">
        <v>97623</v>
      </c>
      <c r="H1526" s="15">
        <v>0</v>
      </c>
      <c r="I1526" s="15">
        <v>0</v>
      </c>
      <c r="J1526" s="15">
        <v>0</v>
      </c>
      <c r="K1526" s="15">
        <f t="shared" si="95"/>
        <v>48473</v>
      </c>
      <c r="L1526" s="15">
        <f t="shared" si="96"/>
        <v>49150</v>
      </c>
      <c r="M1526" s="15">
        <f t="shared" si="97"/>
        <v>97623</v>
      </c>
      <c r="O1526" s="13"/>
      <c r="P1526" s="13"/>
    </row>
    <row r="1527" spans="1:16" ht="13.15" customHeight="1" x14ac:dyDescent="0.2">
      <c r="A1527" s="11" t="str">
        <f t="shared" si="94"/>
        <v>GERALDTON2008</v>
      </c>
      <c r="B1527" s="90" t="s">
        <v>67</v>
      </c>
      <c r="C1527" s="12">
        <v>2008</v>
      </c>
      <c r="D1527" s="86">
        <v>44</v>
      </c>
      <c r="E1527" s="91">
        <v>52130</v>
      </c>
      <c r="F1527" s="91">
        <v>52310</v>
      </c>
      <c r="G1527" s="91">
        <v>104440</v>
      </c>
      <c r="H1527" s="91">
        <v>0</v>
      </c>
      <c r="I1527" s="91">
        <v>0</v>
      </c>
      <c r="J1527" s="91">
        <v>0</v>
      </c>
      <c r="K1527" s="15">
        <f t="shared" si="95"/>
        <v>52130</v>
      </c>
      <c r="L1527" s="15">
        <f t="shared" si="96"/>
        <v>52310</v>
      </c>
      <c r="M1527" s="15">
        <f t="shared" si="97"/>
        <v>104440</v>
      </c>
      <c r="O1527" s="13"/>
      <c r="P1527" s="13"/>
    </row>
    <row r="1528" spans="1:16" ht="13.15" customHeight="1" x14ac:dyDescent="0.2">
      <c r="A1528" s="11" t="str">
        <f t="shared" si="94"/>
        <v>GERALDTON2009</v>
      </c>
      <c r="B1528" s="92" t="s">
        <v>67</v>
      </c>
      <c r="C1528" s="85">
        <v>2009</v>
      </c>
      <c r="D1528" s="17">
        <v>44</v>
      </c>
      <c r="E1528" s="15">
        <v>48259</v>
      </c>
      <c r="F1528" s="15">
        <v>47927</v>
      </c>
      <c r="G1528" s="15">
        <v>96186</v>
      </c>
      <c r="H1528" s="87">
        <v>0</v>
      </c>
      <c r="I1528" s="87">
        <v>0</v>
      </c>
      <c r="J1528" s="15">
        <v>0</v>
      </c>
      <c r="K1528" s="15">
        <f t="shared" si="95"/>
        <v>48259</v>
      </c>
      <c r="L1528" s="15">
        <f t="shared" si="96"/>
        <v>47927</v>
      </c>
      <c r="M1528" s="15">
        <f t="shared" si="97"/>
        <v>96186</v>
      </c>
      <c r="O1528" s="13"/>
      <c r="P1528" s="13"/>
    </row>
    <row r="1529" spans="1:16" ht="13.15" customHeight="1" x14ac:dyDescent="0.2">
      <c r="A1529" s="11" t="str">
        <f t="shared" si="94"/>
        <v>GERALDTON2010</v>
      </c>
      <c r="B1529" s="3" t="s">
        <v>67</v>
      </c>
      <c r="C1529" s="12">
        <v>2010</v>
      </c>
      <c r="D1529" s="12">
        <v>44</v>
      </c>
      <c r="E1529" s="13">
        <v>51684</v>
      </c>
      <c r="F1529" s="13">
        <v>51767</v>
      </c>
      <c r="G1529" s="13">
        <v>103451</v>
      </c>
      <c r="H1529" s="13">
        <v>0</v>
      </c>
      <c r="I1529" s="13">
        <v>0</v>
      </c>
      <c r="J1529" s="13">
        <v>0</v>
      </c>
      <c r="K1529" s="15">
        <f t="shared" si="95"/>
        <v>51684</v>
      </c>
      <c r="L1529" s="15">
        <f t="shared" si="96"/>
        <v>51767</v>
      </c>
      <c r="M1529" s="15">
        <f t="shared" si="97"/>
        <v>103451</v>
      </c>
      <c r="O1529" s="13"/>
      <c r="P1529" s="13"/>
    </row>
    <row r="1530" spans="1:16" ht="13.15" customHeight="1" x14ac:dyDescent="0.2">
      <c r="A1530" s="11" t="str">
        <f t="shared" si="94"/>
        <v>GERALDTON2011</v>
      </c>
      <c r="B1530" s="3" t="s">
        <v>67</v>
      </c>
      <c r="C1530" s="12">
        <v>2011</v>
      </c>
      <c r="D1530" s="12">
        <v>42</v>
      </c>
      <c r="E1530" s="13">
        <v>53599</v>
      </c>
      <c r="F1530" s="13">
        <v>54089</v>
      </c>
      <c r="G1530" s="13">
        <v>107688</v>
      </c>
      <c r="H1530" s="13">
        <v>0</v>
      </c>
      <c r="I1530" s="13">
        <v>0</v>
      </c>
      <c r="J1530" s="13">
        <v>0</v>
      </c>
      <c r="K1530" s="15">
        <f t="shared" si="95"/>
        <v>53599</v>
      </c>
      <c r="L1530" s="15">
        <f t="shared" si="96"/>
        <v>54089</v>
      </c>
      <c r="M1530" s="15">
        <f t="shared" si="97"/>
        <v>107688</v>
      </c>
      <c r="O1530" s="13"/>
      <c r="P1530" s="13"/>
    </row>
    <row r="1531" spans="1:16" ht="13.15" customHeight="1" x14ac:dyDescent="0.2">
      <c r="A1531" s="11" t="str">
        <f t="shared" si="94"/>
        <v>GERALDTON2012</v>
      </c>
      <c r="B1531" s="3" t="s">
        <v>67</v>
      </c>
      <c r="C1531" s="12">
        <v>2012</v>
      </c>
      <c r="D1531" s="12">
        <v>40</v>
      </c>
      <c r="E1531" s="13">
        <v>68836</v>
      </c>
      <c r="F1531" s="13">
        <v>69230</v>
      </c>
      <c r="G1531" s="13">
        <v>138066</v>
      </c>
      <c r="H1531" s="13">
        <v>0</v>
      </c>
      <c r="I1531" s="13">
        <v>0</v>
      </c>
      <c r="J1531" s="13">
        <v>0</v>
      </c>
      <c r="K1531" s="15">
        <f t="shared" si="95"/>
        <v>68836</v>
      </c>
      <c r="L1531" s="15">
        <f t="shared" si="96"/>
        <v>69230</v>
      </c>
      <c r="M1531" s="15">
        <f t="shared" si="97"/>
        <v>138066</v>
      </c>
      <c r="O1531" s="13"/>
      <c r="P1531" s="13"/>
    </row>
    <row r="1532" spans="1:16" ht="13.15" customHeight="1" x14ac:dyDescent="0.2">
      <c r="A1532" s="11" t="str">
        <f t="shared" si="94"/>
        <v>GERALDTON2013</v>
      </c>
      <c r="B1532" s="92" t="s">
        <v>67</v>
      </c>
      <c r="C1532" s="85">
        <v>2013</v>
      </c>
      <c r="D1532" s="86">
        <v>43</v>
      </c>
      <c r="E1532" s="15">
        <v>63746</v>
      </c>
      <c r="F1532" s="15">
        <v>64338</v>
      </c>
      <c r="G1532" s="15">
        <v>128084</v>
      </c>
      <c r="H1532" s="87">
        <v>0</v>
      </c>
      <c r="I1532" s="87">
        <v>0</v>
      </c>
      <c r="J1532" s="15">
        <v>0</v>
      </c>
      <c r="K1532" s="15">
        <f t="shared" si="95"/>
        <v>63746</v>
      </c>
      <c r="L1532" s="15">
        <f t="shared" si="96"/>
        <v>64338</v>
      </c>
      <c r="M1532" s="15">
        <f t="shared" si="97"/>
        <v>128084</v>
      </c>
      <c r="O1532" s="13"/>
      <c r="P1532" s="13"/>
    </row>
    <row r="1533" spans="1:16" ht="13.15" customHeight="1" x14ac:dyDescent="0.2">
      <c r="A1533" s="11" t="str">
        <f t="shared" si="94"/>
        <v>GERALDTON2014</v>
      </c>
      <c r="B1533" s="3" t="s">
        <v>67</v>
      </c>
      <c r="C1533" s="12">
        <v>2014</v>
      </c>
      <c r="D1533" s="12">
        <v>44</v>
      </c>
      <c r="E1533" s="13">
        <v>63355</v>
      </c>
      <c r="F1533" s="13">
        <v>63517</v>
      </c>
      <c r="G1533" s="13">
        <v>126872</v>
      </c>
      <c r="H1533" s="13">
        <v>0</v>
      </c>
      <c r="I1533" s="13">
        <v>0</v>
      </c>
      <c r="J1533" s="13">
        <v>0</v>
      </c>
      <c r="K1533" s="15">
        <f t="shared" si="95"/>
        <v>63355</v>
      </c>
      <c r="L1533" s="15">
        <f t="shared" si="96"/>
        <v>63517</v>
      </c>
      <c r="M1533" s="15">
        <f t="shared" si="97"/>
        <v>126872</v>
      </c>
      <c r="O1533" s="13"/>
      <c r="P1533" s="13"/>
    </row>
    <row r="1534" spans="1:16" ht="13.15" customHeight="1" x14ac:dyDescent="0.2">
      <c r="A1534" s="11" t="str">
        <f t="shared" si="94"/>
        <v>GERALDTON2015</v>
      </c>
      <c r="B1534" s="92" t="s">
        <v>67</v>
      </c>
      <c r="C1534" s="85">
        <v>2015</v>
      </c>
      <c r="D1534" s="86">
        <v>45</v>
      </c>
      <c r="E1534" s="15">
        <v>58070</v>
      </c>
      <c r="F1534" s="15">
        <v>58102</v>
      </c>
      <c r="G1534" s="15">
        <v>116172</v>
      </c>
      <c r="H1534" s="87">
        <v>0</v>
      </c>
      <c r="I1534" s="87">
        <v>0</v>
      </c>
      <c r="J1534" s="15">
        <v>0</v>
      </c>
      <c r="K1534" s="15">
        <f t="shared" si="95"/>
        <v>58070</v>
      </c>
      <c r="L1534" s="15">
        <f t="shared" si="96"/>
        <v>58102</v>
      </c>
      <c r="M1534" s="15">
        <f t="shared" si="97"/>
        <v>116172</v>
      </c>
      <c r="O1534" s="13"/>
      <c r="P1534" s="13"/>
    </row>
    <row r="1535" spans="1:16" ht="13.15" customHeight="1" x14ac:dyDescent="0.2">
      <c r="A1535" s="11" t="str">
        <f t="shared" si="94"/>
        <v>GERALDTON2016</v>
      </c>
      <c r="B1535" s="3" t="s">
        <v>67</v>
      </c>
      <c r="C1535" s="12">
        <v>2016</v>
      </c>
      <c r="D1535" s="12">
        <v>43</v>
      </c>
      <c r="E1535" s="13">
        <v>58081</v>
      </c>
      <c r="F1535" s="13">
        <v>59472</v>
      </c>
      <c r="G1535" s="13">
        <v>117553</v>
      </c>
      <c r="H1535" s="13">
        <v>0</v>
      </c>
      <c r="I1535" s="13">
        <v>0</v>
      </c>
      <c r="J1535" s="13">
        <v>0</v>
      </c>
      <c r="K1535" s="15">
        <f t="shared" si="95"/>
        <v>58081</v>
      </c>
      <c r="L1535" s="15">
        <f t="shared" si="96"/>
        <v>59472</v>
      </c>
      <c r="M1535" s="15">
        <f t="shared" si="97"/>
        <v>117553</v>
      </c>
      <c r="O1535" s="13"/>
      <c r="P1535" s="13"/>
    </row>
    <row r="1536" spans="1:16" ht="13.15" customHeight="1" x14ac:dyDescent="0.2">
      <c r="A1536" s="11" t="str">
        <f t="shared" si="94"/>
        <v>GERALDTON2017</v>
      </c>
      <c r="B1536" s="3" t="s">
        <v>67</v>
      </c>
      <c r="C1536" s="12">
        <v>2017</v>
      </c>
      <c r="D1536" s="12">
        <v>45</v>
      </c>
      <c r="E1536" s="13">
        <v>55320</v>
      </c>
      <c r="F1536" s="13">
        <v>56544</v>
      </c>
      <c r="G1536" s="13">
        <v>111864</v>
      </c>
      <c r="H1536" s="13">
        <v>0</v>
      </c>
      <c r="I1536" s="13">
        <v>0</v>
      </c>
      <c r="J1536" s="13">
        <v>0</v>
      </c>
      <c r="K1536" s="15">
        <f t="shared" si="95"/>
        <v>55320</v>
      </c>
      <c r="L1536" s="15">
        <f t="shared" si="96"/>
        <v>56544</v>
      </c>
      <c r="M1536" s="15">
        <f t="shared" si="97"/>
        <v>111864</v>
      </c>
      <c r="O1536" s="13"/>
      <c r="P1536" s="13"/>
    </row>
    <row r="1537" spans="1:16" ht="13.15" customHeight="1" x14ac:dyDescent="0.2">
      <c r="A1537" s="11" t="str">
        <f t="shared" si="94"/>
        <v>GERALDTON2018</v>
      </c>
      <c r="B1537" s="90" t="s">
        <v>67</v>
      </c>
      <c r="C1537" s="85">
        <v>2018</v>
      </c>
      <c r="D1537" s="86">
        <v>44</v>
      </c>
      <c r="E1537" s="15">
        <v>55235</v>
      </c>
      <c r="F1537" s="15">
        <v>58099</v>
      </c>
      <c r="G1537" s="15">
        <v>113334</v>
      </c>
      <c r="H1537" s="15">
        <v>0</v>
      </c>
      <c r="I1537" s="15">
        <v>0</v>
      </c>
      <c r="J1537" s="15">
        <v>0</v>
      </c>
      <c r="K1537" s="15">
        <f t="shared" si="95"/>
        <v>55235</v>
      </c>
      <c r="L1537" s="15">
        <f t="shared" si="96"/>
        <v>58099</v>
      </c>
      <c r="M1537" s="15">
        <f t="shared" si="97"/>
        <v>113334</v>
      </c>
      <c r="O1537" s="13"/>
      <c r="P1537" s="13"/>
    </row>
    <row r="1538" spans="1:16" ht="13.15" customHeight="1" x14ac:dyDescent="0.2">
      <c r="A1538" s="11" t="str">
        <f t="shared" si="94"/>
        <v>GERALDTON2019</v>
      </c>
      <c r="B1538" s="3" t="s">
        <v>67</v>
      </c>
      <c r="C1538" s="12">
        <v>2019</v>
      </c>
      <c r="D1538" s="12">
        <v>45</v>
      </c>
      <c r="E1538" s="13">
        <v>53195</v>
      </c>
      <c r="F1538" s="13">
        <v>53498</v>
      </c>
      <c r="G1538" s="13">
        <v>106693</v>
      </c>
      <c r="H1538" s="13">
        <v>0</v>
      </c>
      <c r="I1538" s="13">
        <v>0</v>
      </c>
      <c r="J1538" s="13">
        <v>0</v>
      </c>
      <c r="K1538" s="15">
        <f t="shared" si="95"/>
        <v>53195</v>
      </c>
      <c r="L1538" s="15">
        <f t="shared" si="96"/>
        <v>53498</v>
      </c>
      <c r="M1538" s="15">
        <f t="shared" si="97"/>
        <v>106693</v>
      </c>
      <c r="O1538" s="13"/>
      <c r="P1538" s="13"/>
    </row>
    <row r="1539" spans="1:16" ht="13.15" customHeight="1" x14ac:dyDescent="0.2">
      <c r="A1539" s="11" t="str">
        <f t="shared" si="94"/>
        <v>GERALDTON2020</v>
      </c>
      <c r="B1539" s="90" t="s">
        <v>67</v>
      </c>
      <c r="C1539" s="85">
        <v>2020</v>
      </c>
      <c r="D1539" s="86" t="s">
        <v>174</v>
      </c>
      <c r="E1539" s="15">
        <v>21037</v>
      </c>
      <c r="F1539" s="15">
        <v>21283</v>
      </c>
      <c r="G1539" s="15">
        <v>42320</v>
      </c>
      <c r="H1539" s="15">
        <v>0</v>
      </c>
      <c r="I1539" s="15">
        <v>0</v>
      </c>
      <c r="J1539" s="15">
        <v>0</v>
      </c>
      <c r="K1539" s="15">
        <f t="shared" si="95"/>
        <v>21037</v>
      </c>
      <c r="L1539" s="15">
        <f t="shared" si="96"/>
        <v>21283</v>
      </c>
      <c r="M1539" s="15">
        <f t="shared" si="97"/>
        <v>42320</v>
      </c>
      <c r="O1539" s="13"/>
      <c r="P1539" s="13"/>
    </row>
    <row r="1540" spans="1:16" ht="13.15" customHeight="1" x14ac:dyDescent="0.2">
      <c r="A1540" s="11" t="str">
        <f t="shared" si="94"/>
        <v>GERALDTON2021</v>
      </c>
      <c r="B1540" s="92" t="s">
        <v>67</v>
      </c>
      <c r="C1540" s="85">
        <v>2021</v>
      </c>
      <c r="D1540" s="86">
        <v>38</v>
      </c>
      <c r="E1540" s="15">
        <v>36872</v>
      </c>
      <c r="F1540" s="15">
        <v>38185</v>
      </c>
      <c r="G1540" s="15">
        <v>75057</v>
      </c>
      <c r="H1540" s="87">
        <v>0</v>
      </c>
      <c r="I1540" s="87">
        <v>0</v>
      </c>
      <c r="J1540" s="15">
        <v>0</v>
      </c>
      <c r="K1540" s="15">
        <f t="shared" si="95"/>
        <v>36872</v>
      </c>
      <c r="L1540" s="15">
        <f t="shared" si="96"/>
        <v>38185</v>
      </c>
      <c r="M1540" s="15">
        <f t="shared" si="97"/>
        <v>75057</v>
      </c>
      <c r="O1540" s="13"/>
      <c r="P1540" s="13"/>
    </row>
    <row r="1541" spans="1:16" ht="13.15" customHeight="1" x14ac:dyDescent="0.2">
      <c r="A1541" s="11" t="str">
        <f t="shared" si="94"/>
        <v>GERALDTON2022</v>
      </c>
      <c r="B1541" s="90" t="s">
        <v>67</v>
      </c>
      <c r="C1541" s="85">
        <v>2022</v>
      </c>
      <c r="D1541" s="86">
        <v>50</v>
      </c>
      <c r="E1541" s="15">
        <v>40002</v>
      </c>
      <c r="F1541" s="15">
        <v>40204</v>
      </c>
      <c r="G1541" s="15">
        <v>80206</v>
      </c>
      <c r="H1541" s="15">
        <v>0</v>
      </c>
      <c r="I1541" s="15">
        <v>0</v>
      </c>
      <c r="J1541" s="15">
        <v>0</v>
      </c>
      <c r="K1541" s="15">
        <f t="shared" si="95"/>
        <v>40002</v>
      </c>
      <c r="L1541" s="15">
        <f t="shared" si="96"/>
        <v>40204</v>
      </c>
      <c r="M1541" s="15">
        <f t="shared" si="97"/>
        <v>80206</v>
      </c>
      <c r="O1541" s="13"/>
      <c r="P1541" s="13"/>
    </row>
    <row r="1542" spans="1:16" ht="13.15" customHeight="1" x14ac:dyDescent="0.2">
      <c r="A1542" s="11" t="str">
        <f t="shared" si="94"/>
        <v>GERALDTON2023</v>
      </c>
      <c r="B1542" s="3" t="s">
        <v>67</v>
      </c>
      <c r="C1542" s="12">
        <v>2023</v>
      </c>
      <c r="D1542" s="12">
        <v>49</v>
      </c>
      <c r="E1542" s="13">
        <v>47170</v>
      </c>
      <c r="F1542" s="13">
        <v>48144</v>
      </c>
      <c r="G1542" s="13">
        <v>95314</v>
      </c>
      <c r="H1542" s="13">
        <v>0</v>
      </c>
      <c r="I1542" s="13">
        <v>0</v>
      </c>
      <c r="J1542" s="13">
        <v>0</v>
      </c>
      <c r="K1542" s="15">
        <f t="shared" si="95"/>
        <v>47170</v>
      </c>
      <c r="L1542" s="15">
        <f t="shared" si="96"/>
        <v>48144</v>
      </c>
      <c r="M1542" s="15">
        <f t="shared" si="97"/>
        <v>95314</v>
      </c>
      <c r="O1542" s="13"/>
      <c r="P1542" s="13"/>
    </row>
    <row r="1543" spans="1:16" ht="13.15" customHeight="1" x14ac:dyDescent="0.2">
      <c r="A1543" s="11" t="str">
        <f t="shared" si="94"/>
        <v>GERALDTON2024</v>
      </c>
      <c r="B1543" s="3" t="s">
        <v>67</v>
      </c>
      <c r="C1543" s="12">
        <v>2024</v>
      </c>
      <c r="D1543" s="12">
        <v>42</v>
      </c>
      <c r="E1543" s="13">
        <v>58628</v>
      </c>
      <c r="F1543" s="13">
        <v>60351</v>
      </c>
      <c r="G1543" s="13">
        <v>118979</v>
      </c>
      <c r="H1543" s="13">
        <v>0</v>
      </c>
      <c r="I1543" s="13">
        <v>0</v>
      </c>
      <c r="J1543" s="13">
        <v>0</v>
      </c>
      <c r="K1543" s="15">
        <f t="shared" si="95"/>
        <v>58628</v>
      </c>
      <c r="L1543" s="15">
        <f t="shared" si="96"/>
        <v>60351</v>
      </c>
      <c r="M1543" s="15">
        <f t="shared" si="97"/>
        <v>118979</v>
      </c>
      <c r="O1543" s="13"/>
      <c r="P1543" s="13"/>
    </row>
    <row r="1544" spans="1:16" ht="13.15" customHeight="1" x14ac:dyDescent="0.2">
      <c r="A1544" s="11" t="str">
        <f t="shared" si="94"/>
        <v>GERALDTON2025</v>
      </c>
      <c r="B1544" s="92" t="s">
        <v>67</v>
      </c>
      <c r="C1544" s="85">
        <v>2025</v>
      </c>
      <c r="D1544" s="86">
        <v>42</v>
      </c>
      <c r="E1544" s="15">
        <v>63841</v>
      </c>
      <c r="F1544" s="15">
        <v>65531</v>
      </c>
      <c r="G1544" s="15">
        <v>129372</v>
      </c>
      <c r="H1544" s="87">
        <v>0</v>
      </c>
      <c r="I1544" s="87">
        <v>0</v>
      </c>
      <c r="J1544" s="15">
        <v>0</v>
      </c>
      <c r="K1544" s="15">
        <f t="shared" si="95"/>
        <v>63841</v>
      </c>
      <c r="L1544" s="15">
        <f t="shared" si="96"/>
        <v>65531</v>
      </c>
      <c r="M1544" s="15">
        <f t="shared" si="97"/>
        <v>129372</v>
      </c>
      <c r="O1544" s="13"/>
      <c r="P1544" s="13"/>
    </row>
    <row r="1545" spans="1:16" ht="13.15" customHeight="1" x14ac:dyDescent="0.2">
      <c r="A1545" s="11" t="str">
        <f t="shared" si="94"/>
        <v>GLADSTONE1985</v>
      </c>
      <c r="B1545" s="3" t="s">
        <v>66</v>
      </c>
      <c r="C1545" s="12">
        <v>1985</v>
      </c>
      <c r="D1545" s="12">
        <v>39</v>
      </c>
      <c r="E1545" s="13">
        <v>34050</v>
      </c>
      <c r="F1545" s="13">
        <v>34548</v>
      </c>
      <c r="G1545" s="13">
        <v>68598</v>
      </c>
      <c r="H1545" s="13">
        <v>0</v>
      </c>
      <c r="I1545" s="13">
        <v>0</v>
      </c>
      <c r="J1545" s="13">
        <v>0</v>
      </c>
      <c r="K1545" s="15">
        <f t="shared" si="95"/>
        <v>34050</v>
      </c>
      <c r="L1545" s="15">
        <f t="shared" si="96"/>
        <v>34548</v>
      </c>
      <c r="M1545" s="15">
        <f t="shared" si="97"/>
        <v>68598</v>
      </c>
      <c r="O1545" s="13"/>
      <c r="P1545" s="13"/>
    </row>
    <row r="1546" spans="1:16" ht="13.15" customHeight="1" x14ac:dyDescent="0.2">
      <c r="A1546" s="11" t="str">
        <f t="shared" si="94"/>
        <v>GLADSTONE1986</v>
      </c>
      <c r="B1546" s="3" t="s">
        <v>66</v>
      </c>
      <c r="C1546" s="12">
        <v>1986</v>
      </c>
      <c r="D1546" s="12">
        <v>39</v>
      </c>
      <c r="E1546" s="13">
        <v>32435</v>
      </c>
      <c r="F1546" s="13">
        <v>34062</v>
      </c>
      <c r="G1546" s="13">
        <v>66497</v>
      </c>
      <c r="H1546" s="13">
        <v>0</v>
      </c>
      <c r="I1546" s="13">
        <v>0</v>
      </c>
      <c r="J1546" s="13">
        <v>0</v>
      </c>
      <c r="K1546" s="15">
        <f t="shared" si="95"/>
        <v>32435</v>
      </c>
      <c r="L1546" s="15">
        <f t="shared" si="96"/>
        <v>34062</v>
      </c>
      <c r="M1546" s="15">
        <f t="shared" si="97"/>
        <v>66497</v>
      </c>
      <c r="O1546" s="13"/>
      <c r="P1546" s="13"/>
    </row>
    <row r="1547" spans="1:16" ht="13.15" customHeight="1" x14ac:dyDescent="0.2">
      <c r="A1547" s="11" t="str">
        <f t="shared" si="94"/>
        <v>GLADSTONE1987</v>
      </c>
      <c r="B1547" s="3" t="s">
        <v>66</v>
      </c>
      <c r="C1547" s="12">
        <v>1987</v>
      </c>
      <c r="D1547" s="12">
        <v>39</v>
      </c>
      <c r="E1547" s="13">
        <v>30483</v>
      </c>
      <c r="F1547" s="13">
        <v>31554</v>
      </c>
      <c r="G1547" s="13">
        <v>62037</v>
      </c>
      <c r="H1547" s="13">
        <v>0</v>
      </c>
      <c r="I1547" s="13">
        <v>0</v>
      </c>
      <c r="J1547" s="13">
        <v>0</v>
      </c>
      <c r="K1547" s="15">
        <f t="shared" si="95"/>
        <v>30483</v>
      </c>
      <c r="L1547" s="15">
        <f t="shared" si="96"/>
        <v>31554</v>
      </c>
      <c r="M1547" s="15">
        <f t="shared" si="97"/>
        <v>62037</v>
      </c>
      <c r="O1547" s="13"/>
      <c r="P1547" s="13"/>
    </row>
    <row r="1548" spans="1:16" ht="13.15" customHeight="1" x14ac:dyDescent="0.2">
      <c r="A1548" s="11" t="str">
        <f t="shared" si="94"/>
        <v>GLADSTONE1988</v>
      </c>
      <c r="B1548" s="92" t="s">
        <v>66</v>
      </c>
      <c r="C1548" s="85">
        <v>1988</v>
      </c>
      <c r="D1548" s="12">
        <v>38</v>
      </c>
      <c r="E1548" s="15">
        <v>31629</v>
      </c>
      <c r="F1548" s="15">
        <v>33214</v>
      </c>
      <c r="G1548" s="15">
        <v>64843</v>
      </c>
      <c r="H1548" s="87">
        <v>0</v>
      </c>
      <c r="I1548" s="87">
        <v>0</v>
      </c>
      <c r="J1548" s="15">
        <v>0</v>
      </c>
      <c r="K1548" s="15">
        <f t="shared" si="95"/>
        <v>31629</v>
      </c>
      <c r="L1548" s="15">
        <f t="shared" si="96"/>
        <v>33214</v>
      </c>
      <c r="M1548" s="15">
        <f t="shared" si="97"/>
        <v>64843</v>
      </c>
      <c r="O1548" s="13"/>
      <c r="P1548" s="13"/>
    </row>
    <row r="1549" spans="1:16" ht="13.15" customHeight="1" x14ac:dyDescent="0.2">
      <c r="A1549" s="11" t="str">
        <f t="shared" si="94"/>
        <v>GLADSTONE1989</v>
      </c>
      <c r="B1549" s="3" t="s">
        <v>66</v>
      </c>
      <c r="C1549" s="12">
        <v>1989</v>
      </c>
      <c r="D1549" s="12">
        <v>33</v>
      </c>
      <c r="E1549" s="13">
        <v>28215</v>
      </c>
      <c r="F1549" s="13">
        <v>29335</v>
      </c>
      <c r="G1549" s="13">
        <v>57550</v>
      </c>
      <c r="H1549" s="13">
        <v>0</v>
      </c>
      <c r="I1549" s="13">
        <v>0</v>
      </c>
      <c r="J1549" s="13">
        <v>0</v>
      </c>
      <c r="K1549" s="15">
        <f t="shared" si="95"/>
        <v>28215</v>
      </c>
      <c r="L1549" s="15">
        <f t="shared" si="96"/>
        <v>29335</v>
      </c>
      <c r="M1549" s="15">
        <f t="shared" si="97"/>
        <v>57550</v>
      </c>
      <c r="O1549" s="13"/>
      <c r="P1549" s="13"/>
    </row>
    <row r="1550" spans="1:16" ht="13.15" customHeight="1" x14ac:dyDescent="0.2">
      <c r="A1550" s="11" t="str">
        <f t="shared" si="94"/>
        <v>GLADSTONE1990</v>
      </c>
      <c r="B1550" s="3" t="s">
        <v>66</v>
      </c>
      <c r="C1550" s="12">
        <v>1990</v>
      </c>
      <c r="D1550" s="12">
        <v>35</v>
      </c>
      <c r="E1550" s="13">
        <v>29968</v>
      </c>
      <c r="F1550" s="13">
        <v>30766</v>
      </c>
      <c r="G1550" s="13">
        <v>60734</v>
      </c>
      <c r="H1550" s="13">
        <v>0</v>
      </c>
      <c r="I1550" s="13">
        <v>0</v>
      </c>
      <c r="J1550" s="13">
        <v>0</v>
      </c>
      <c r="K1550" s="15">
        <f t="shared" si="95"/>
        <v>29968</v>
      </c>
      <c r="L1550" s="15">
        <f t="shared" si="96"/>
        <v>30766</v>
      </c>
      <c r="M1550" s="15">
        <f t="shared" si="97"/>
        <v>60734</v>
      </c>
      <c r="O1550" s="13"/>
      <c r="P1550" s="13"/>
    </row>
    <row r="1551" spans="1:16" ht="13.15" customHeight="1" x14ac:dyDescent="0.2">
      <c r="A1551" s="11" t="str">
        <f t="shared" si="94"/>
        <v>GLADSTONE1991</v>
      </c>
      <c r="B1551" s="3" t="s">
        <v>66</v>
      </c>
      <c r="C1551" s="12">
        <v>1991</v>
      </c>
      <c r="D1551" s="12">
        <v>31</v>
      </c>
      <c r="E1551" s="13">
        <v>37719</v>
      </c>
      <c r="F1551" s="13">
        <v>39065</v>
      </c>
      <c r="G1551" s="13">
        <v>76784</v>
      </c>
      <c r="H1551" s="13">
        <v>0</v>
      </c>
      <c r="I1551" s="13">
        <v>0</v>
      </c>
      <c r="J1551" s="13">
        <v>0</v>
      </c>
      <c r="K1551" s="15">
        <f t="shared" si="95"/>
        <v>37719</v>
      </c>
      <c r="L1551" s="15">
        <f t="shared" si="96"/>
        <v>39065</v>
      </c>
      <c r="M1551" s="15">
        <f t="shared" si="97"/>
        <v>76784</v>
      </c>
      <c r="O1551" s="13"/>
      <c r="P1551" s="13"/>
    </row>
    <row r="1552" spans="1:16" ht="13.15" customHeight="1" x14ac:dyDescent="0.2">
      <c r="A1552" s="11" t="str">
        <f t="shared" si="94"/>
        <v>GLADSTONE1992</v>
      </c>
      <c r="B1552" s="88" t="s">
        <v>66</v>
      </c>
      <c r="C1552" s="16">
        <v>1992</v>
      </c>
      <c r="D1552" s="86">
        <v>30</v>
      </c>
      <c r="E1552" s="89">
        <v>41899</v>
      </c>
      <c r="F1552" s="89">
        <v>43375</v>
      </c>
      <c r="G1552" s="89">
        <v>85274</v>
      </c>
      <c r="H1552" s="89">
        <v>0</v>
      </c>
      <c r="I1552" s="89">
        <v>0</v>
      </c>
      <c r="J1552" s="89">
        <v>0</v>
      </c>
      <c r="K1552" s="15">
        <f t="shared" si="95"/>
        <v>41899</v>
      </c>
      <c r="L1552" s="15">
        <f t="shared" si="96"/>
        <v>43375</v>
      </c>
      <c r="M1552" s="15">
        <f t="shared" si="97"/>
        <v>85274</v>
      </c>
      <c r="O1552" s="13"/>
      <c r="P1552" s="13"/>
    </row>
    <row r="1553" spans="1:16" ht="13.15" customHeight="1" x14ac:dyDescent="0.2">
      <c r="A1553" s="11" t="str">
        <f t="shared" si="94"/>
        <v>GLADSTONE1993</v>
      </c>
      <c r="B1553" s="3" t="s">
        <v>66</v>
      </c>
      <c r="C1553" s="12">
        <v>1993</v>
      </c>
      <c r="D1553" s="12">
        <v>28</v>
      </c>
      <c r="E1553" s="13">
        <v>47106</v>
      </c>
      <c r="F1553" s="13">
        <v>48228</v>
      </c>
      <c r="G1553" s="13">
        <v>95334</v>
      </c>
      <c r="H1553" s="13">
        <v>0</v>
      </c>
      <c r="I1553" s="13">
        <v>0</v>
      </c>
      <c r="J1553" s="13">
        <v>0</v>
      </c>
      <c r="K1553" s="15">
        <f t="shared" si="95"/>
        <v>47106</v>
      </c>
      <c r="L1553" s="15">
        <f t="shared" si="96"/>
        <v>48228</v>
      </c>
      <c r="M1553" s="15">
        <f t="shared" si="97"/>
        <v>95334</v>
      </c>
      <c r="O1553" s="13"/>
      <c r="P1553" s="13"/>
    </row>
    <row r="1554" spans="1:16" ht="13.15" customHeight="1" x14ac:dyDescent="0.2">
      <c r="A1554" s="11" t="str">
        <f t="shared" si="94"/>
        <v>GLADSTONE1994</v>
      </c>
      <c r="B1554" s="3" t="s">
        <v>66</v>
      </c>
      <c r="C1554" s="12">
        <v>1994</v>
      </c>
      <c r="D1554" s="12">
        <v>30</v>
      </c>
      <c r="E1554" s="13">
        <v>47909</v>
      </c>
      <c r="F1554" s="13">
        <v>48681</v>
      </c>
      <c r="G1554" s="13">
        <v>96590</v>
      </c>
      <c r="H1554" s="13">
        <v>0</v>
      </c>
      <c r="I1554" s="13">
        <v>0</v>
      </c>
      <c r="J1554" s="13">
        <v>0</v>
      </c>
      <c r="K1554" s="15">
        <f t="shared" si="95"/>
        <v>47909</v>
      </c>
      <c r="L1554" s="15">
        <f t="shared" si="96"/>
        <v>48681</v>
      </c>
      <c r="M1554" s="15">
        <f t="shared" si="97"/>
        <v>96590</v>
      </c>
      <c r="O1554" s="13"/>
      <c r="P1554" s="13"/>
    </row>
    <row r="1555" spans="1:16" ht="13.15" customHeight="1" x14ac:dyDescent="0.2">
      <c r="A1555" s="11" t="str">
        <f t="shared" si="94"/>
        <v>GLADSTONE1995</v>
      </c>
      <c r="B1555" s="92" t="s">
        <v>66</v>
      </c>
      <c r="C1555" s="85">
        <v>1995</v>
      </c>
      <c r="D1555" s="86">
        <v>32</v>
      </c>
      <c r="E1555" s="15">
        <v>50587</v>
      </c>
      <c r="F1555" s="15">
        <v>51088</v>
      </c>
      <c r="G1555" s="15">
        <v>101675</v>
      </c>
      <c r="H1555" s="87">
        <v>0</v>
      </c>
      <c r="I1555" s="87">
        <v>0</v>
      </c>
      <c r="J1555" s="15">
        <v>0</v>
      </c>
      <c r="K1555" s="15">
        <f t="shared" si="95"/>
        <v>50587</v>
      </c>
      <c r="L1555" s="15">
        <f t="shared" si="96"/>
        <v>51088</v>
      </c>
      <c r="M1555" s="15">
        <f t="shared" si="97"/>
        <v>101675</v>
      </c>
      <c r="O1555" s="13"/>
      <c r="P1555" s="13"/>
    </row>
    <row r="1556" spans="1:16" ht="13.15" customHeight="1" x14ac:dyDescent="0.2">
      <c r="A1556" s="11" t="str">
        <f t="shared" si="94"/>
        <v>GLADSTONE1996</v>
      </c>
      <c r="B1556" s="3" t="s">
        <v>66</v>
      </c>
      <c r="C1556" s="12">
        <v>1996</v>
      </c>
      <c r="D1556" s="12">
        <v>31</v>
      </c>
      <c r="E1556" s="13">
        <v>52760</v>
      </c>
      <c r="F1556" s="13">
        <v>53063</v>
      </c>
      <c r="G1556" s="13">
        <v>105823</v>
      </c>
      <c r="H1556" s="13">
        <v>0</v>
      </c>
      <c r="I1556" s="13">
        <v>0</v>
      </c>
      <c r="J1556" s="13">
        <v>0</v>
      </c>
      <c r="K1556" s="15">
        <f t="shared" si="95"/>
        <v>52760</v>
      </c>
      <c r="L1556" s="15">
        <f t="shared" si="96"/>
        <v>53063</v>
      </c>
      <c r="M1556" s="15">
        <f t="shared" si="97"/>
        <v>105823</v>
      </c>
      <c r="O1556" s="13"/>
      <c r="P1556" s="13"/>
    </row>
    <row r="1557" spans="1:16" ht="13.15" customHeight="1" x14ac:dyDescent="0.2">
      <c r="A1557" s="11" t="str">
        <f t="shared" si="94"/>
        <v>GLADSTONE1997</v>
      </c>
      <c r="B1557" s="3" t="s">
        <v>66</v>
      </c>
      <c r="C1557" s="12">
        <v>1997</v>
      </c>
      <c r="D1557" s="12">
        <v>32</v>
      </c>
      <c r="E1557" s="13">
        <v>51939</v>
      </c>
      <c r="F1557" s="13">
        <v>52415</v>
      </c>
      <c r="G1557" s="13">
        <v>104354</v>
      </c>
      <c r="H1557" s="13">
        <v>0</v>
      </c>
      <c r="I1557" s="13">
        <v>0</v>
      </c>
      <c r="J1557" s="13">
        <v>0</v>
      </c>
      <c r="K1557" s="15">
        <f t="shared" si="95"/>
        <v>51939</v>
      </c>
      <c r="L1557" s="15">
        <f t="shared" si="96"/>
        <v>52415</v>
      </c>
      <c r="M1557" s="15">
        <f t="shared" si="97"/>
        <v>104354</v>
      </c>
      <c r="O1557" s="13"/>
      <c r="P1557" s="13"/>
    </row>
    <row r="1558" spans="1:16" ht="13.15" customHeight="1" x14ac:dyDescent="0.2">
      <c r="A1558" s="11" t="str">
        <f t="shared" si="94"/>
        <v>GLADSTONE1998</v>
      </c>
      <c r="B1558" s="88" t="s">
        <v>66</v>
      </c>
      <c r="C1558" s="16">
        <v>1998</v>
      </c>
      <c r="D1558" s="86">
        <v>33</v>
      </c>
      <c r="E1558" s="89">
        <v>51833</v>
      </c>
      <c r="F1558" s="89">
        <v>52328</v>
      </c>
      <c r="G1558" s="89">
        <v>104161</v>
      </c>
      <c r="H1558" s="89">
        <v>0</v>
      </c>
      <c r="I1558" s="89">
        <v>0</v>
      </c>
      <c r="J1558" s="89">
        <v>0</v>
      </c>
      <c r="K1558" s="15">
        <f t="shared" si="95"/>
        <v>51833</v>
      </c>
      <c r="L1558" s="15">
        <f t="shared" si="96"/>
        <v>52328</v>
      </c>
      <c r="M1558" s="15">
        <f t="shared" si="97"/>
        <v>104161</v>
      </c>
      <c r="O1558" s="13"/>
      <c r="P1558" s="13"/>
    </row>
    <row r="1559" spans="1:16" ht="13.15" customHeight="1" x14ac:dyDescent="0.2">
      <c r="A1559" s="11" t="str">
        <f t="shared" si="94"/>
        <v>GLADSTONE1999</v>
      </c>
      <c r="B1559" s="3" t="s">
        <v>66</v>
      </c>
      <c r="C1559" s="12">
        <v>1999</v>
      </c>
      <c r="D1559" s="12">
        <v>33</v>
      </c>
      <c r="E1559" s="13">
        <v>51748</v>
      </c>
      <c r="F1559" s="13">
        <v>52673</v>
      </c>
      <c r="G1559" s="13">
        <v>104421</v>
      </c>
      <c r="H1559" s="13">
        <v>0</v>
      </c>
      <c r="I1559" s="13">
        <v>0</v>
      </c>
      <c r="J1559" s="13">
        <v>0</v>
      </c>
      <c r="K1559" s="15">
        <f t="shared" si="95"/>
        <v>51748</v>
      </c>
      <c r="L1559" s="15">
        <f t="shared" si="96"/>
        <v>52673</v>
      </c>
      <c r="M1559" s="15">
        <f t="shared" si="97"/>
        <v>104421</v>
      </c>
      <c r="O1559" s="13"/>
      <c r="P1559" s="13"/>
    </row>
    <row r="1560" spans="1:16" ht="13.15" customHeight="1" x14ac:dyDescent="0.2">
      <c r="A1560" s="11" t="str">
        <f t="shared" si="94"/>
        <v>GLADSTONE2000</v>
      </c>
      <c r="B1560" s="88" t="s">
        <v>66</v>
      </c>
      <c r="C1560" s="85">
        <v>2000</v>
      </c>
      <c r="D1560" s="86">
        <v>31</v>
      </c>
      <c r="E1560" s="15">
        <v>51720</v>
      </c>
      <c r="F1560" s="15">
        <v>52380</v>
      </c>
      <c r="G1560" s="15">
        <v>104100</v>
      </c>
      <c r="H1560" s="15">
        <v>0</v>
      </c>
      <c r="I1560" s="15">
        <v>0</v>
      </c>
      <c r="J1560" s="15">
        <v>0</v>
      </c>
      <c r="K1560" s="15">
        <f t="shared" si="95"/>
        <v>51720</v>
      </c>
      <c r="L1560" s="15">
        <f t="shared" si="96"/>
        <v>52380</v>
      </c>
      <c r="M1560" s="15">
        <f t="shared" si="97"/>
        <v>104100</v>
      </c>
      <c r="O1560" s="13"/>
      <c r="P1560" s="13"/>
    </row>
    <row r="1561" spans="1:16" ht="13.15" customHeight="1" x14ac:dyDescent="0.2">
      <c r="A1561" s="11" t="str">
        <f t="shared" si="94"/>
        <v>GLADSTONE2001</v>
      </c>
      <c r="B1561" s="3" t="s">
        <v>66</v>
      </c>
      <c r="C1561" s="12">
        <v>2001</v>
      </c>
      <c r="D1561" s="12">
        <v>31</v>
      </c>
      <c r="E1561" s="13">
        <v>46442</v>
      </c>
      <c r="F1561" s="13">
        <v>46979</v>
      </c>
      <c r="G1561" s="13">
        <v>93421</v>
      </c>
      <c r="H1561" s="13">
        <v>0</v>
      </c>
      <c r="I1561" s="13">
        <v>0</v>
      </c>
      <c r="J1561" s="13">
        <v>0</v>
      </c>
      <c r="K1561" s="15">
        <f t="shared" si="95"/>
        <v>46442</v>
      </c>
      <c r="L1561" s="15">
        <f t="shared" si="96"/>
        <v>46979</v>
      </c>
      <c r="M1561" s="15">
        <f t="shared" si="97"/>
        <v>93421</v>
      </c>
      <c r="O1561" s="13"/>
      <c r="P1561" s="13"/>
    </row>
    <row r="1562" spans="1:16" ht="13.15" customHeight="1" x14ac:dyDescent="0.2">
      <c r="A1562" s="11" t="str">
        <f t="shared" si="94"/>
        <v>GLADSTONE2002</v>
      </c>
      <c r="B1562" s="88" t="s">
        <v>66</v>
      </c>
      <c r="C1562" s="16">
        <v>2002</v>
      </c>
      <c r="D1562" s="17">
        <v>24</v>
      </c>
      <c r="E1562" s="89">
        <v>63280</v>
      </c>
      <c r="F1562" s="89">
        <v>64650</v>
      </c>
      <c r="G1562" s="89">
        <v>127930</v>
      </c>
      <c r="H1562" s="89">
        <v>0</v>
      </c>
      <c r="I1562" s="89">
        <v>0</v>
      </c>
      <c r="J1562" s="89">
        <v>0</v>
      </c>
      <c r="K1562" s="15">
        <f t="shared" si="95"/>
        <v>63280</v>
      </c>
      <c r="L1562" s="15">
        <f t="shared" si="96"/>
        <v>64650</v>
      </c>
      <c r="M1562" s="15">
        <f t="shared" si="97"/>
        <v>127930</v>
      </c>
      <c r="O1562" s="13"/>
      <c r="P1562" s="13"/>
    </row>
    <row r="1563" spans="1:16" ht="13.15" customHeight="1" x14ac:dyDescent="0.2">
      <c r="A1563" s="11" t="str">
        <f t="shared" si="94"/>
        <v>GLADSTONE2003</v>
      </c>
      <c r="B1563" s="3" t="s">
        <v>66</v>
      </c>
      <c r="C1563" s="12">
        <v>2003</v>
      </c>
      <c r="D1563" s="12">
        <v>25</v>
      </c>
      <c r="E1563" s="13">
        <v>64574</v>
      </c>
      <c r="F1563" s="13">
        <v>66971</v>
      </c>
      <c r="G1563" s="13">
        <v>131545</v>
      </c>
      <c r="H1563" s="13">
        <v>0</v>
      </c>
      <c r="I1563" s="13">
        <v>0</v>
      </c>
      <c r="J1563" s="13">
        <v>0</v>
      </c>
      <c r="K1563" s="15">
        <f t="shared" si="95"/>
        <v>64574</v>
      </c>
      <c r="L1563" s="15">
        <f t="shared" si="96"/>
        <v>66971</v>
      </c>
      <c r="M1563" s="15">
        <f t="shared" si="97"/>
        <v>131545</v>
      </c>
      <c r="O1563" s="13"/>
      <c r="P1563" s="13"/>
    </row>
    <row r="1564" spans="1:16" ht="13.15" customHeight="1" x14ac:dyDescent="0.2">
      <c r="A1564" s="11" t="str">
        <f t="shared" si="94"/>
        <v>GLADSTONE2004</v>
      </c>
      <c r="B1564" s="92" t="s">
        <v>66</v>
      </c>
      <c r="C1564" s="85">
        <v>2004</v>
      </c>
      <c r="D1564" s="86">
        <v>30</v>
      </c>
      <c r="E1564" s="15">
        <v>66768</v>
      </c>
      <c r="F1564" s="15">
        <v>69674</v>
      </c>
      <c r="G1564" s="15">
        <v>136442</v>
      </c>
      <c r="H1564" s="15">
        <v>0</v>
      </c>
      <c r="I1564" s="15">
        <v>0</v>
      </c>
      <c r="J1564" s="15">
        <v>0</v>
      </c>
      <c r="K1564" s="15">
        <f t="shared" si="95"/>
        <v>66768</v>
      </c>
      <c r="L1564" s="15">
        <f t="shared" si="96"/>
        <v>69674</v>
      </c>
      <c r="M1564" s="15">
        <f t="shared" si="97"/>
        <v>136442</v>
      </c>
      <c r="O1564" s="13"/>
      <c r="P1564" s="13"/>
    </row>
    <row r="1565" spans="1:16" ht="13.15" customHeight="1" x14ac:dyDescent="0.2">
      <c r="A1565" s="11" t="str">
        <f t="shared" si="94"/>
        <v>GLADSTONE2005</v>
      </c>
      <c r="B1565" s="3" t="s">
        <v>66</v>
      </c>
      <c r="C1565" s="12">
        <v>2005</v>
      </c>
      <c r="D1565" s="12">
        <v>30</v>
      </c>
      <c r="E1565" s="13">
        <v>73645</v>
      </c>
      <c r="F1565" s="13">
        <v>75726</v>
      </c>
      <c r="G1565" s="13">
        <v>149371</v>
      </c>
      <c r="H1565" s="13">
        <v>0</v>
      </c>
      <c r="I1565" s="13">
        <v>0</v>
      </c>
      <c r="J1565" s="13">
        <v>0</v>
      </c>
      <c r="K1565" s="15">
        <f t="shared" si="95"/>
        <v>73645</v>
      </c>
      <c r="L1565" s="15">
        <f t="shared" si="96"/>
        <v>75726</v>
      </c>
      <c r="M1565" s="15">
        <f t="shared" si="97"/>
        <v>149371</v>
      </c>
      <c r="O1565" s="13"/>
      <c r="P1565" s="13"/>
    </row>
    <row r="1566" spans="1:16" ht="13.15" customHeight="1" x14ac:dyDescent="0.2">
      <c r="A1566" s="11" t="str">
        <f t="shared" si="94"/>
        <v>GLADSTONE2006</v>
      </c>
      <c r="B1566" s="90" t="s">
        <v>66</v>
      </c>
      <c r="C1566" s="85">
        <v>2006</v>
      </c>
      <c r="D1566" s="86">
        <v>28</v>
      </c>
      <c r="E1566" s="15">
        <v>85720</v>
      </c>
      <c r="F1566" s="15">
        <v>87605</v>
      </c>
      <c r="G1566" s="15">
        <v>173325</v>
      </c>
      <c r="H1566" s="15">
        <v>0</v>
      </c>
      <c r="I1566" s="15">
        <v>0</v>
      </c>
      <c r="J1566" s="15">
        <v>0</v>
      </c>
      <c r="K1566" s="15">
        <f t="shared" si="95"/>
        <v>85720</v>
      </c>
      <c r="L1566" s="15">
        <f t="shared" si="96"/>
        <v>87605</v>
      </c>
      <c r="M1566" s="15">
        <f t="shared" si="97"/>
        <v>173325</v>
      </c>
      <c r="O1566" s="13"/>
      <c r="P1566" s="13"/>
    </row>
    <row r="1567" spans="1:16" ht="13.15" customHeight="1" x14ac:dyDescent="0.2">
      <c r="A1567" s="11" t="str">
        <f t="shared" si="94"/>
        <v>GLADSTONE2007</v>
      </c>
      <c r="B1567" s="90" t="s">
        <v>66</v>
      </c>
      <c r="C1567" s="85">
        <v>2007</v>
      </c>
      <c r="D1567" s="86">
        <v>29</v>
      </c>
      <c r="E1567" s="15">
        <v>97649</v>
      </c>
      <c r="F1567" s="15">
        <v>101469</v>
      </c>
      <c r="G1567" s="15">
        <v>199118</v>
      </c>
      <c r="H1567" s="15">
        <v>0</v>
      </c>
      <c r="I1567" s="15">
        <v>0</v>
      </c>
      <c r="J1567" s="15">
        <v>0</v>
      </c>
      <c r="K1567" s="15">
        <f t="shared" si="95"/>
        <v>97649</v>
      </c>
      <c r="L1567" s="15">
        <f t="shared" si="96"/>
        <v>101469</v>
      </c>
      <c r="M1567" s="15">
        <f t="shared" si="97"/>
        <v>199118</v>
      </c>
      <c r="O1567" s="13"/>
      <c r="P1567" s="13"/>
    </row>
    <row r="1568" spans="1:16" ht="13.15" customHeight="1" x14ac:dyDescent="0.2">
      <c r="A1568" s="11" t="str">
        <f t="shared" si="94"/>
        <v>GLADSTONE2008</v>
      </c>
      <c r="B1568" s="3" t="s">
        <v>66</v>
      </c>
      <c r="C1568" s="12">
        <v>2008</v>
      </c>
      <c r="D1568" s="12">
        <v>30</v>
      </c>
      <c r="E1568" s="13">
        <v>98289</v>
      </c>
      <c r="F1568" s="13">
        <v>99727</v>
      </c>
      <c r="G1568" s="13">
        <v>198016</v>
      </c>
      <c r="H1568" s="13">
        <v>0</v>
      </c>
      <c r="I1568" s="13">
        <v>0</v>
      </c>
      <c r="J1568" s="13">
        <v>0</v>
      </c>
      <c r="K1568" s="15">
        <f t="shared" si="95"/>
        <v>98289</v>
      </c>
      <c r="L1568" s="15">
        <f t="shared" si="96"/>
        <v>99727</v>
      </c>
      <c r="M1568" s="15">
        <f t="shared" si="97"/>
        <v>198016</v>
      </c>
      <c r="O1568" s="13"/>
      <c r="P1568" s="13"/>
    </row>
    <row r="1569" spans="1:16" ht="13.15" customHeight="1" x14ac:dyDescent="0.2">
      <c r="A1569" s="11" t="str">
        <f t="shared" si="94"/>
        <v>GLADSTONE2009</v>
      </c>
      <c r="B1569" s="3" t="s">
        <v>66</v>
      </c>
      <c r="C1569" s="12">
        <v>2009</v>
      </c>
      <c r="D1569" s="12">
        <v>32</v>
      </c>
      <c r="E1569" s="13">
        <v>87737</v>
      </c>
      <c r="F1569" s="13">
        <v>89191</v>
      </c>
      <c r="G1569" s="13">
        <v>176928</v>
      </c>
      <c r="H1569" s="13">
        <v>0</v>
      </c>
      <c r="I1569" s="13">
        <v>0</v>
      </c>
      <c r="J1569" s="13">
        <v>0</v>
      </c>
      <c r="K1569" s="15">
        <f t="shared" si="95"/>
        <v>87737</v>
      </c>
      <c r="L1569" s="15">
        <f t="shared" si="96"/>
        <v>89191</v>
      </c>
      <c r="M1569" s="15">
        <f t="shared" si="97"/>
        <v>176928</v>
      </c>
      <c r="O1569" s="13"/>
      <c r="P1569" s="13"/>
    </row>
    <row r="1570" spans="1:16" ht="13.15" customHeight="1" x14ac:dyDescent="0.2">
      <c r="A1570" s="11" t="str">
        <f t="shared" si="94"/>
        <v>GLADSTONE2010</v>
      </c>
      <c r="B1570" s="3" t="s">
        <v>66</v>
      </c>
      <c r="C1570" s="12">
        <v>2010</v>
      </c>
      <c r="D1570" s="12">
        <v>33</v>
      </c>
      <c r="E1570" s="13">
        <v>98965</v>
      </c>
      <c r="F1570" s="13">
        <v>100646</v>
      </c>
      <c r="G1570" s="13">
        <v>199611</v>
      </c>
      <c r="H1570" s="13">
        <v>0</v>
      </c>
      <c r="I1570" s="13">
        <v>0</v>
      </c>
      <c r="J1570" s="13">
        <v>0</v>
      </c>
      <c r="K1570" s="15">
        <f t="shared" si="95"/>
        <v>98965</v>
      </c>
      <c r="L1570" s="15">
        <f t="shared" si="96"/>
        <v>100646</v>
      </c>
      <c r="M1570" s="15">
        <f t="shared" si="97"/>
        <v>199611</v>
      </c>
      <c r="O1570" s="13"/>
      <c r="P1570" s="13"/>
    </row>
    <row r="1571" spans="1:16" ht="13.15" customHeight="1" x14ac:dyDescent="0.2">
      <c r="A1571" s="11" t="str">
        <f t="shared" si="94"/>
        <v>GLADSTONE2011</v>
      </c>
      <c r="B1571" s="3" t="s">
        <v>66</v>
      </c>
      <c r="C1571" s="12">
        <v>2011</v>
      </c>
      <c r="D1571" s="12">
        <v>25</v>
      </c>
      <c r="E1571" s="13">
        <v>147733</v>
      </c>
      <c r="F1571" s="13">
        <v>149964</v>
      </c>
      <c r="G1571" s="13">
        <v>297697</v>
      </c>
      <c r="H1571" s="13">
        <v>0</v>
      </c>
      <c r="I1571" s="13">
        <v>0</v>
      </c>
      <c r="J1571" s="13">
        <v>0</v>
      </c>
      <c r="K1571" s="15">
        <f t="shared" si="95"/>
        <v>147733</v>
      </c>
      <c r="L1571" s="15">
        <f t="shared" si="96"/>
        <v>149964</v>
      </c>
      <c r="M1571" s="15">
        <f t="shared" si="97"/>
        <v>297697</v>
      </c>
      <c r="O1571" s="13"/>
      <c r="P1571" s="13"/>
    </row>
    <row r="1572" spans="1:16" ht="13.15" customHeight="1" x14ac:dyDescent="0.2">
      <c r="A1572" s="11" t="str">
        <f t="shared" si="94"/>
        <v>GLADSTONE2012</v>
      </c>
      <c r="B1572" s="92" t="s">
        <v>66</v>
      </c>
      <c r="C1572" s="85">
        <v>2012</v>
      </c>
      <c r="D1572" s="86">
        <v>21</v>
      </c>
      <c r="E1572" s="15">
        <v>208435</v>
      </c>
      <c r="F1572" s="15">
        <v>209749</v>
      </c>
      <c r="G1572" s="15">
        <v>418184</v>
      </c>
      <c r="H1572" s="87">
        <v>0</v>
      </c>
      <c r="I1572" s="87">
        <v>0</v>
      </c>
      <c r="J1572" s="15">
        <v>0</v>
      </c>
      <c r="K1572" s="15">
        <f t="shared" si="95"/>
        <v>208435</v>
      </c>
      <c r="L1572" s="15">
        <f t="shared" si="96"/>
        <v>209749</v>
      </c>
      <c r="M1572" s="15">
        <f t="shared" si="97"/>
        <v>418184</v>
      </c>
      <c r="O1572" s="13"/>
      <c r="P1572" s="13"/>
    </row>
    <row r="1573" spans="1:16" ht="13.15" customHeight="1" x14ac:dyDescent="0.2">
      <c r="A1573" s="11" t="str">
        <f t="shared" si="94"/>
        <v>GLADSTONE2013</v>
      </c>
      <c r="B1573" s="3" t="s">
        <v>66</v>
      </c>
      <c r="C1573" s="12">
        <v>2013</v>
      </c>
      <c r="D1573" s="12">
        <v>19</v>
      </c>
      <c r="E1573" s="13">
        <v>246428</v>
      </c>
      <c r="F1573" s="13">
        <v>248354</v>
      </c>
      <c r="G1573" s="13">
        <v>494782</v>
      </c>
      <c r="H1573" s="13">
        <v>0</v>
      </c>
      <c r="I1573" s="13">
        <v>0</v>
      </c>
      <c r="J1573" s="13">
        <v>0</v>
      </c>
      <c r="K1573" s="15">
        <f t="shared" si="95"/>
        <v>246428</v>
      </c>
      <c r="L1573" s="15">
        <f t="shared" si="96"/>
        <v>248354</v>
      </c>
      <c r="M1573" s="15">
        <f t="shared" si="97"/>
        <v>494782</v>
      </c>
      <c r="O1573" s="13"/>
      <c r="P1573" s="13"/>
    </row>
    <row r="1574" spans="1:16" ht="13.15" customHeight="1" x14ac:dyDescent="0.2">
      <c r="A1574" s="11" t="str">
        <f t="shared" si="94"/>
        <v>GLADSTONE2014</v>
      </c>
      <c r="B1574" s="3" t="s">
        <v>66</v>
      </c>
      <c r="C1574" s="12">
        <v>2014</v>
      </c>
      <c r="D1574" s="12">
        <v>21</v>
      </c>
      <c r="E1574" s="13">
        <v>236265</v>
      </c>
      <c r="F1574" s="13">
        <v>237409</v>
      </c>
      <c r="G1574" s="13">
        <v>473674</v>
      </c>
      <c r="H1574" s="13">
        <v>0</v>
      </c>
      <c r="I1574" s="13">
        <v>0</v>
      </c>
      <c r="J1574" s="13">
        <v>0</v>
      </c>
      <c r="K1574" s="15">
        <f t="shared" si="95"/>
        <v>236265</v>
      </c>
      <c r="L1574" s="15">
        <f t="shared" si="96"/>
        <v>237409</v>
      </c>
      <c r="M1574" s="15">
        <f t="shared" si="97"/>
        <v>473674</v>
      </c>
      <c r="O1574" s="13"/>
      <c r="P1574" s="13"/>
    </row>
    <row r="1575" spans="1:16" ht="13.15" customHeight="1" x14ac:dyDescent="0.2">
      <c r="A1575" s="11" t="str">
        <f t="shared" si="94"/>
        <v>GLADSTONE2015</v>
      </c>
      <c r="B1575" s="3" t="s">
        <v>66</v>
      </c>
      <c r="C1575" s="12">
        <v>2015</v>
      </c>
      <c r="D1575" s="12">
        <v>22</v>
      </c>
      <c r="E1575" s="13">
        <v>198561</v>
      </c>
      <c r="F1575" s="13">
        <v>207198</v>
      </c>
      <c r="G1575" s="13">
        <v>405759</v>
      </c>
      <c r="H1575" s="13">
        <v>0</v>
      </c>
      <c r="I1575" s="13">
        <v>0</v>
      </c>
      <c r="J1575" s="13">
        <v>0</v>
      </c>
      <c r="K1575" s="15">
        <f t="shared" si="95"/>
        <v>198561</v>
      </c>
      <c r="L1575" s="15">
        <f t="shared" si="96"/>
        <v>207198</v>
      </c>
      <c r="M1575" s="15">
        <f t="shared" si="97"/>
        <v>405759</v>
      </c>
      <c r="O1575" s="13"/>
      <c r="P1575" s="13"/>
    </row>
    <row r="1576" spans="1:16" ht="13.15" customHeight="1" x14ac:dyDescent="0.2">
      <c r="A1576" s="11" t="str">
        <f t="shared" si="94"/>
        <v>GLADSTONE2016</v>
      </c>
      <c r="B1576" s="3" t="s">
        <v>66</v>
      </c>
      <c r="C1576" s="12">
        <v>2016</v>
      </c>
      <c r="D1576" s="86">
        <v>26</v>
      </c>
      <c r="E1576" s="13">
        <v>164168</v>
      </c>
      <c r="F1576" s="13">
        <v>167065</v>
      </c>
      <c r="G1576" s="13">
        <v>331233</v>
      </c>
      <c r="H1576" s="13">
        <v>0</v>
      </c>
      <c r="I1576" s="13">
        <v>0</v>
      </c>
      <c r="J1576" s="13">
        <v>0</v>
      </c>
      <c r="K1576" s="15">
        <f t="shared" si="95"/>
        <v>164168</v>
      </c>
      <c r="L1576" s="15">
        <f t="shared" si="96"/>
        <v>167065</v>
      </c>
      <c r="M1576" s="15">
        <f t="shared" si="97"/>
        <v>331233</v>
      </c>
      <c r="O1576" s="13"/>
      <c r="P1576" s="13"/>
    </row>
    <row r="1577" spans="1:16" ht="13.15" customHeight="1" x14ac:dyDescent="0.2">
      <c r="A1577" s="11" t="str">
        <f t="shared" ref="A1577:A1640" si="98">CONCATENATE(B1577,C1577)</f>
        <v>GLADSTONE2017</v>
      </c>
      <c r="B1577" s="92" t="s">
        <v>66</v>
      </c>
      <c r="C1577" s="85">
        <v>2017</v>
      </c>
      <c r="D1577" s="86">
        <v>27</v>
      </c>
      <c r="E1577" s="15">
        <v>140430</v>
      </c>
      <c r="F1577" s="15">
        <v>141404</v>
      </c>
      <c r="G1577" s="15">
        <v>281834</v>
      </c>
      <c r="H1577" s="87">
        <v>0</v>
      </c>
      <c r="I1577" s="87">
        <v>0</v>
      </c>
      <c r="J1577" s="15">
        <v>0</v>
      </c>
      <c r="K1577" s="15">
        <f t="shared" si="95"/>
        <v>140430</v>
      </c>
      <c r="L1577" s="15">
        <f t="shared" si="96"/>
        <v>141404</v>
      </c>
      <c r="M1577" s="15">
        <f t="shared" si="97"/>
        <v>281834</v>
      </c>
      <c r="O1577" s="13"/>
      <c r="P1577" s="13"/>
    </row>
    <row r="1578" spans="1:16" ht="13.15" customHeight="1" x14ac:dyDescent="0.2">
      <c r="A1578" s="11" t="str">
        <f t="shared" si="98"/>
        <v>GLADSTONE2018</v>
      </c>
      <c r="B1578" s="92" t="s">
        <v>66</v>
      </c>
      <c r="C1578" s="85">
        <v>2018</v>
      </c>
      <c r="D1578" s="86">
        <v>29</v>
      </c>
      <c r="E1578" s="15">
        <v>126081</v>
      </c>
      <c r="F1578" s="15">
        <v>127127</v>
      </c>
      <c r="G1578" s="15">
        <v>253208</v>
      </c>
      <c r="H1578" s="87">
        <v>0</v>
      </c>
      <c r="I1578" s="87">
        <v>0</v>
      </c>
      <c r="J1578" s="15">
        <v>0</v>
      </c>
      <c r="K1578" s="15">
        <f t="shared" si="95"/>
        <v>126081</v>
      </c>
      <c r="L1578" s="15">
        <f t="shared" si="96"/>
        <v>127127</v>
      </c>
      <c r="M1578" s="15">
        <f t="shared" si="97"/>
        <v>253208</v>
      </c>
      <c r="O1578" s="13"/>
      <c r="P1578" s="13"/>
    </row>
    <row r="1579" spans="1:16" ht="13.15" customHeight="1" x14ac:dyDescent="0.2">
      <c r="A1579" s="11" t="str">
        <f t="shared" si="98"/>
        <v>GLADSTONE2019</v>
      </c>
      <c r="B1579" s="3" t="s">
        <v>66</v>
      </c>
      <c r="C1579" s="12">
        <v>2019</v>
      </c>
      <c r="D1579" s="12">
        <v>29</v>
      </c>
      <c r="E1579" s="13">
        <v>123544</v>
      </c>
      <c r="F1579" s="13">
        <v>124291</v>
      </c>
      <c r="G1579" s="13">
        <v>247835</v>
      </c>
      <c r="H1579" s="13">
        <v>0</v>
      </c>
      <c r="I1579" s="13">
        <v>0</v>
      </c>
      <c r="J1579" s="13">
        <v>0</v>
      </c>
      <c r="K1579" s="15">
        <f t="shared" si="95"/>
        <v>123544</v>
      </c>
      <c r="L1579" s="15">
        <f t="shared" si="96"/>
        <v>124291</v>
      </c>
      <c r="M1579" s="15">
        <f t="shared" si="97"/>
        <v>247835</v>
      </c>
      <c r="O1579" s="13"/>
      <c r="P1579" s="13"/>
    </row>
    <row r="1580" spans="1:16" ht="13.15" customHeight="1" x14ac:dyDescent="0.2">
      <c r="A1580" s="11" t="str">
        <f t="shared" si="98"/>
        <v>GLADSTONE2020</v>
      </c>
      <c r="B1580" s="3" t="s">
        <v>66</v>
      </c>
      <c r="C1580" s="12">
        <v>2020</v>
      </c>
      <c r="D1580" s="12">
        <v>29</v>
      </c>
      <c r="E1580" s="13">
        <v>54843</v>
      </c>
      <c r="F1580" s="13">
        <v>55149</v>
      </c>
      <c r="G1580" s="13">
        <v>109992</v>
      </c>
      <c r="H1580" s="13">
        <v>0</v>
      </c>
      <c r="I1580" s="13">
        <v>0</v>
      </c>
      <c r="J1580" s="13">
        <v>0</v>
      </c>
      <c r="K1580" s="15">
        <f t="shared" si="95"/>
        <v>54843</v>
      </c>
      <c r="L1580" s="15">
        <f t="shared" si="96"/>
        <v>55149</v>
      </c>
      <c r="M1580" s="15">
        <f t="shared" si="97"/>
        <v>109992</v>
      </c>
      <c r="O1580" s="13"/>
      <c r="P1580" s="13"/>
    </row>
    <row r="1581" spans="1:16" ht="13.15" customHeight="1" x14ac:dyDescent="0.2">
      <c r="A1581" s="11" t="str">
        <f t="shared" si="98"/>
        <v>GLADSTONE2021</v>
      </c>
      <c r="B1581" s="92" t="s">
        <v>66</v>
      </c>
      <c r="C1581" s="85">
        <v>2021</v>
      </c>
      <c r="D1581" s="86">
        <v>29</v>
      </c>
      <c r="E1581" s="15">
        <v>69857</v>
      </c>
      <c r="F1581" s="15">
        <v>70934</v>
      </c>
      <c r="G1581" s="15">
        <v>140791</v>
      </c>
      <c r="H1581" s="87">
        <v>0</v>
      </c>
      <c r="I1581" s="87">
        <v>0</v>
      </c>
      <c r="J1581" s="15">
        <v>0</v>
      </c>
      <c r="K1581" s="15">
        <f t="shared" si="95"/>
        <v>69857</v>
      </c>
      <c r="L1581" s="15">
        <f t="shared" si="96"/>
        <v>70934</v>
      </c>
      <c r="M1581" s="15">
        <f t="shared" si="97"/>
        <v>140791</v>
      </c>
      <c r="O1581" s="13"/>
      <c r="P1581" s="13"/>
    </row>
    <row r="1582" spans="1:16" ht="13.15" customHeight="1" x14ac:dyDescent="0.2">
      <c r="A1582" s="11" t="str">
        <f t="shared" si="98"/>
        <v>GLADSTONE2022</v>
      </c>
      <c r="B1582" s="3" t="s">
        <v>66</v>
      </c>
      <c r="C1582" s="12">
        <v>2022</v>
      </c>
      <c r="D1582" s="12">
        <v>31</v>
      </c>
      <c r="E1582" s="13">
        <v>96035</v>
      </c>
      <c r="F1582" s="13">
        <v>97456</v>
      </c>
      <c r="G1582" s="13">
        <v>193491</v>
      </c>
      <c r="H1582" s="13">
        <v>0</v>
      </c>
      <c r="I1582" s="13">
        <v>0</v>
      </c>
      <c r="J1582" s="13">
        <v>0</v>
      </c>
      <c r="K1582" s="15">
        <f t="shared" si="95"/>
        <v>96035</v>
      </c>
      <c r="L1582" s="15">
        <f t="shared" si="96"/>
        <v>97456</v>
      </c>
      <c r="M1582" s="15">
        <f t="shared" si="97"/>
        <v>193491</v>
      </c>
      <c r="O1582" s="13"/>
      <c r="P1582" s="13"/>
    </row>
    <row r="1583" spans="1:16" ht="13.15" customHeight="1" x14ac:dyDescent="0.2">
      <c r="A1583" s="11" t="str">
        <f t="shared" si="98"/>
        <v>GLADSTONE2023</v>
      </c>
      <c r="B1583" s="3" t="s">
        <v>66</v>
      </c>
      <c r="C1583" s="12">
        <v>2023</v>
      </c>
      <c r="D1583" s="12">
        <v>31</v>
      </c>
      <c r="E1583" s="13">
        <v>112919</v>
      </c>
      <c r="F1583" s="13">
        <v>114395</v>
      </c>
      <c r="G1583" s="13">
        <v>227314</v>
      </c>
      <c r="H1583" s="13">
        <v>0</v>
      </c>
      <c r="I1583" s="13">
        <v>0</v>
      </c>
      <c r="J1583" s="13">
        <v>0</v>
      </c>
      <c r="K1583" s="15">
        <f t="shared" si="95"/>
        <v>112919</v>
      </c>
      <c r="L1583" s="15">
        <f t="shared" si="96"/>
        <v>114395</v>
      </c>
      <c r="M1583" s="15">
        <f t="shared" si="97"/>
        <v>227314</v>
      </c>
      <c r="O1583" s="13"/>
      <c r="P1583" s="13"/>
    </row>
    <row r="1584" spans="1:16" ht="13.15" customHeight="1" x14ac:dyDescent="0.2">
      <c r="A1584" s="11" t="str">
        <f t="shared" si="98"/>
        <v>GLADSTONE2024</v>
      </c>
      <c r="B1584" s="3" t="s">
        <v>66</v>
      </c>
      <c r="C1584" s="12">
        <v>2024</v>
      </c>
      <c r="D1584" s="12">
        <v>31</v>
      </c>
      <c r="E1584" s="13">
        <v>116844</v>
      </c>
      <c r="F1584" s="13">
        <v>117088</v>
      </c>
      <c r="G1584" s="13">
        <v>233932</v>
      </c>
      <c r="H1584" s="13">
        <v>0</v>
      </c>
      <c r="I1584" s="13">
        <v>0</v>
      </c>
      <c r="J1584" s="13">
        <v>0</v>
      </c>
      <c r="K1584" s="15">
        <f t="shared" si="95"/>
        <v>116844</v>
      </c>
      <c r="L1584" s="15">
        <f t="shared" si="96"/>
        <v>117088</v>
      </c>
      <c r="M1584" s="15">
        <f t="shared" si="97"/>
        <v>233932</v>
      </c>
      <c r="O1584" s="13"/>
      <c r="P1584" s="13"/>
    </row>
    <row r="1585" spans="1:16" ht="13.15" customHeight="1" x14ac:dyDescent="0.2">
      <c r="A1585" s="11" t="str">
        <f t="shared" si="98"/>
        <v>GLADSTONE2025</v>
      </c>
      <c r="B1585" s="92" t="s">
        <v>66</v>
      </c>
      <c r="C1585" s="85">
        <v>2025</v>
      </c>
      <c r="D1585" s="86">
        <v>33</v>
      </c>
      <c r="E1585" s="15">
        <v>109095</v>
      </c>
      <c r="F1585" s="15">
        <v>109111</v>
      </c>
      <c r="G1585" s="15">
        <v>218206</v>
      </c>
      <c r="H1585" s="87">
        <v>0</v>
      </c>
      <c r="I1585" s="87">
        <v>0</v>
      </c>
      <c r="J1585" s="15">
        <v>0</v>
      </c>
      <c r="K1585" s="15">
        <f t="shared" ref="K1585:K1648" si="99">E1585+H1585</f>
        <v>109095</v>
      </c>
      <c r="L1585" s="15">
        <f t="shared" ref="L1585:L1648" si="100">F1585+I1585</f>
        <v>109111</v>
      </c>
      <c r="M1585" s="15">
        <f t="shared" ref="M1585:M1648" si="101">G1585+J1585</f>
        <v>218206</v>
      </c>
      <c r="O1585" s="13"/>
      <c r="P1585" s="13"/>
    </row>
    <row r="1586" spans="1:16" ht="13.15" customHeight="1" x14ac:dyDescent="0.2">
      <c r="A1586" s="11" t="str">
        <f t="shared" si="98"/>
        <v>GOLD COAST1985</v>
      </c>
      <c r="B1586" s="92" t="s">
        <v>65</v>
      </c>
      <c r="C1586" s="85">
        <v>1985</v>
      </c>
      <c r="D1586" s="86">
        <v>8</v>
      </c>
      <c r="E1586" s="15">
        <v>346356</v>
      </c>
      <c r="F1586" s="15">
        <v>367784</v>
      </c>
      <c r="G1586" s="15">
        <v>714140</v>
      </c>
      <c r="H1586" s="87">
        <v>0</v>
      </c>
      <c r="I1586" s="87">
        <v>0</v>
      </c>
      <c r="J1586" s="15">
        <v>0</v>
      </c>
      <c r="K1586" s="15">
        <f t="shared" si="99"/>
        <v>346356</v>
      </c>
      <c r="L1586" s="15">
        <f t="shared" si="100"/>
        <v>367784</v>
      </c>
      <c r="M1586" s="15">
        <f t="shared" si="101"/>
        <v>714140</v>
      </c>
      <c r="O1586" s="13"/>
      <c r="P1586" s="13"/>
    </row>
    <row r="1587" spans="1:16" ht="13.15" customHeight="1" x14ac:dyDescent="0.2">
      <c r="A1587" s="11" t="str">
        <f t="shared" si="98"/>
        <v>GOLD COAST1986</v>
      </c>
      <c r="B1587" s="90" t="s">
        <v>65</v>
      </c>
      <c r="C1587" s="85">
        <v>1986</v>
      </c>
      <c r="D1587" s="86">
        <v>8</v>
      </c>
      <c r="E1587" s="15">
        <v>411045</v>
      </c>
      <c r="F1587" s="15">
        <v>444893</v>
      </c>
      <c r="G1587" s="15">
        <v>855938</v>
      </c>
      <c r="H1587" s="15">
        <v>0</v>
      </c>
      <c r="I1587" s="15">
        <v>0</v>
      </c>
      <c r="J1587" s="15">
        <v>0</v>
      </c>
      <c r="K1587" s="15">
        <f t="shared" si="99"/>
        <v>411045</v>
      </c>
      <c r="L1587" s="15">
        <f t="shared" si="100"/>
        <v>444893</v>
      </c>
      <c r="M1587" s="15">
        <f t="shared" si="101"/>
        <v>855938</v>
      </c>
      <c r="O1587" s="13"/>
      <c r="P1587" s="13"/>
    </row>
    <row r="1588" spans="1:16" ht="13.15" customHeight="1" x14ac:dyDescent="0.2">
      <c r="A1588" s="11" t="str">
        <f t="shared" si="98"/>
        <v>GOLD COAST1987</v>
      </c>
      <c r="B1588" s="3" t="s">
        <v>65</v>
      </c>
      <c r="C1588" s="12">
        <v>1987</v>
      </c>
      <c r="D1588" s="12">
        <v>7</v>
      </c>
      <c r="E1588" s="13">
        <v>481171</v>
      </c>
      <c r="F1588" s="13">
        <v>534630</v>
      </c>
      <c r="G1588" s="13">
        <v>1015801</v>
      </c>
      <c r="H1588" s="13">
        <v>0</v>
      </c>
      <c r="I1588" s="13">
        <v>0</v>
      </c>
      <c r="J1588" s="13">
        <v>0</v>
      </c>
      <c r="K1588" s="15">
        <f t="shared" si="99"/>
        <v>481171</v>
      </c>
      <c r="L1588" s="15">
        <f t="shared" si="100"/>
        <v>534630</v>
      </c>
      <c r="M1588" s="15">
        <f t="shared" si="101"/>
        <v>1015801</v>
      </c>
      <c r="O1588" s="13"/>
      <c r="P1588" s="13"/>
    </row>
    <row r="1589" spans="1:16" ht="13.15" customHeight="1" x14ac:dyDescent="0.2">
      <c r="A1589" s="11" t="str">
        <f t="shared" si="98"/>
        <v>GOLD COAST1988</v>
      </c>
      <c r="B1589" s="3" t="s">
        <v>65</v>
      </c>
      <c r="C1589" s="12">
        <v>1988</v>
      </c>
      <c r="D1589" s="12">
        <v>6</v>
      </c>
      <c r="E1589" s="13">
        <v>604153</v>
      </c>
      <c r="F1589" s="13">
        <v>683327</v>
      </c>
      <c r="G1589" s="13">
        <v>1287480</v>
      </c>
      <c r="H1589" s="13">
        <v>0</v>
      </c>
      <c r="I1589" s="13">
        <v>0</v>
      </c>
      <c r="J1589" s="13">
        <v>0</v>
      </c>
      <c r="K1589" s="15">
        <f t="shared" si="99"/>
        <v>604153</v>
      </c>
      <c r="L1589" s="15">
        <f t="shared" si="100"/>
        <v>683327</v>
      </c>
      <c r="M1589" s="15">
        <f t="shared" si="101"/>
        <v>1287480</v>
      </c>
      <c r="O1589" s="13"/>
      <c r="P1589" s="13"/>
    </row>
    <row r="1590" spans="1:16" ht="13.15" customHeight="1" x14ac:dyDescent="0.2">
      <c r="A1590" s="11" t="str">
        <f t="shared" si="98"/>
        <v>GOLD COAST1989</v>
      </c>
      <c r="B1590" s="3" t="s">
        <v>65</v>
      </c>
      <c r="C1590" s="12">
        <v>1989</v>
      </c>
      <c r="D1590" s="12">
        <v>7</v>
      </c>
      <c r="E1590" s="13">
        <v>365911</v>
      </c>
      <c r="F1590" s="13">
        <v>414323</v>
      </c>
      <c r="G1590" s="13">
        <v>780234</v>
      </c>
      <c r="H1590" s="13">
        <v>0</v>
      </c>
      <c r="I1590" s="13">
        <v>0</v>
      </c>
      <c r="J1590" s="13">
        <v>0</v>
      </c>
      <c r="K1590" s="15">
        <f t="shared" si="99"/>
        <v>365911</v>
      </c>
      <c r="L1590" s="15">
        <f t="shared" si="100"/>
        <v>414323</v>
      </c>
      <c r="M1590" s="15">
        <f t="shared" si="101"/>
        <v>780234</v>
      </c>
      <c r="O1590" s="13"/>
      <c r="P1590" s="13"/>
    </row>
    <row r="1591" spans="1:16" ht="13.15" customHeight="1" x14ac:dyDescent="0.2">
      <c r="A1591" s="11" t="str">
        <f t="shared" si="98"/>
        <v>GOLD COAST1990</v>
      </c>
      <c r="B1591" s="92" t="s">
        <v>65</v>
      </c>
      <c r="C1591" s="85">
        <v>1990</v>
      </c>
      <c r="D1591" s="86">
        <v>8</v>
      </c>
      <c r="E1591" s="15">
        <v>461781</v>
      </c>
      <c r="F1591" s="15">
        <v>520135</v>
      </c>
      <c r="G1591" s="15">
        <v>981916</v>
      </c>
      <c r="H1591" s="87">
        <v>0</v>
      </c>
      <c r="I1591" s="87">
        <v>0</v>
      </c>
      <c r="J1591" s="15">
        <v>0</v>
      </c>
      <c r="K1591" s="15">
        <f t="shared" si="99"/>
        <v>461781</v>
      </c>
      <c r="L1591" s="15">
        <f t="shared" si="100"/>
        <v>520135</v>
      </c>
      <c r="M1591" s="15">
        <f t="shared" si="101"/>
        <v>981916</v>
      </c>
      <c r="O1591" s="13"/>
      <c r="P1591" s="13"/>
    </row>
    <row r="1592" spans="1:16" ht="13.15" customHeight="1" x14ac:dyDescent="0.2">
      <c r="A1592" s="11" t="str">
        <f t="shared" si="98"/>
        <v>GOLD COAST1991</v>
      </c>
      <c r="B1592" s="3" t="s">
        <v>65</v>
      </c>
      <c r="C1592" s="12">
        <v>1991</v>
      </c>
      <c r="D1592" s="12">
        <v>7</v>
      </c>
      <c r="E1592" s="13">
        <v>619393</v>
      </c>
      <c r="F1592" s="13">
        <v>673999</v>
      </c>
      <c r="G1592" s="13">
        <v>1293392</v>
      </c>
      <c r="H1592" s="13">
        <v>0</v>
      </c>
      <c r="I1592" s="13">
        <v>0</v>
      </c>
      <c r="J1592" s="13">
        <v>0</v>
      </c>
      <c r="K1592" s="15">
        <f t="shared" si="99"/>
        <v>619393</v>
      </c>
      <c r="L1592" s="15">
        <f t="shared" si="100"/>
        <v>673999</v>
      </c>
      <c r="M1592" s="15">
        <f t="shared" si="101"/>
        <v>1293392</v>
      </c>
      <c r="O1592" s="13"/>
      <c r="P1592" s="13"/>
    </row>
    <row r="1593" spans="1:16" ht="13.15" customHeight="1" x14ac:dyDescent="0.2">
      <c r="A1593" s="11" t="str">
        <f t="shared" si="98"/>
        <v>GOLD COAST1992</v>
      </c>
      <c r="B1593" s="92" t="s">
        <v>65</v>
      </c>
      <c r="C1593" s="85">
        <v>1992</v>
      </c>
      <c r="D1593" s="86">
        <v>7</v>
      </c>
      <c r="E1593" s="15">
        <v>722695</v>
      </c>
      <c r="F1593" s="15">
        <v>805293</v>
      </c>
      <c r="G1593" s="15">
        <v>1527988</v>
      </c>
      <c r="H1593" s="87">
        <v>0</v>
      </c>
      <c r="I1593" s="87">
        <v>0</v>
      </c>
      <c r="J1593" s="15">
        <v>0</v>
      </c>
      <c r="K1593" s="15">
        <f t="shared" si="99"/>
        <v>722695</v>
      </c>
      <c r="L1593" s="15">
        <f t="shared" si="100"/>
        <v>805293</v>
      </c>
      <c r="M1593" s="15">
        <f t="shared" si="101"/>
        <v>1527988</v>
      </c>
      <c r="O1593" s="13"/>
      <c r="P1593" s="13"/>
    </row>
    <row r="1594" spans="1:16" ht="13.15" customHeight="1" x14ac:dyDescent="0.2">
      <c r="A1594" s="11" t="str">
        <f t="shared" si="98"/>
        <v>GOLD COAST1993</v>
      </c>
      <c r="B1594" s="3" t="s">
        <v>65</v>
      </c>
      <c r="C1594" s="12">
        <v>1993</v>
      </c>
      <c r="D1594" s="12">
        <v>7</v>
      </c>
      <c r="E1594" s="13">
        <v>764843</v>
      </c>
      <c r="F1594" s="13">
        <v>854464</v>
      </c>
      <c r="G1594" s="13">
        <v>1619307</v>
      </c>
      <c r="H1594" s="13">
        <v>0</v>
      </c>
      <c r="I1594" s="13">
        <v>0</v>
      </c>
      <c r="J1594" s="13">
        <v>0</v>
      </c>
      <c r="K1594" s="15">
        <f t="shared" si="99"/>
        <v>764843</v>
      </c>
      <c r="L1594" s="15">
        <f t="shared" si="100"/>
        <v>854464</v>
      </c>
      <c r="M1594" s="15">
        <f t="shared" si="101"/>
        <v>1619307</v>
      </c>
      <c r="O1594" s="13"/>
      <c r="P1594" s="13"/>
    </row>
    <row r="1595" spans="1:16" ht="13.15" customHeight="1" x14ac:dyDescent="0.2">
      <c r="A1595" s="11" t="str">
        <f t="shared" si="98"/>
        <v>GOLD COAST1994</v>
      </c>
      <c r="B1595" s="88" t="s">
        <v>65</v>
      </c>
      <c r="C1595" s="16">
        <v>1994</v>
      </c>
      <c r="D1595" s="86">
        <v>7</v>
      </c>
      <c r="E1595" s="89">
        <v>860905</v>
      </c>
      <c r="F1595" s="89">
        <v>957786</v>
      </c>
      <c r="G1595" s="89">
        <v>1818691</v>
      </c>
      <c r="H1595" s="89">
        <v>0</v>
      </c>
      <c r="I1595" s="89">
        <v>0</v>
      </c>
      <c r="J1595" s="89">
        <v>0</v>
      </c>
      <c r="K1595" s="15">
        <f t="shared" si="99"/>
        <v>860905</v>
      </c>
      <c r="L1595" s="15">
        <f t="shared" si="100"/>
        <v>957786</v>
      </c>
      <c r="M1595" s="15">
        <f t="shared" si="101"/>
        <v>1818691</v>
      </c>
      <c r="O1595" s="13"/>
      <c r="P1595" s="13"/>
    </row>
    <row r="1596" spans="1:16" s="6" customFormat="1" ht="13.15" customHeight="1" x14ac:dyDescent="0.2">
      <c r="A1596" s="11" t="str">
        <f t="shared" si="98"/>
        <v>GOLD COAST1995</v>
      </c>
      <c r="B1596" s="93" t="s">
        <v>65</v>
      </c>
      <c r="C1596" s="85">
        <v>1995</v>
      </c>
      <c r="D1596" s="86">
        <v>7</v>
      </c>
      <c r="E1596" s="15">
        <v>931957</v>
      </c>
      <c r="F1596" s="15">
        <v>1007862</v>
      </c>
      <c r="G1596" s="15">
        <v>1939819</v>
      </c>
      <c r="H1596" s="15">
        <v>0</v>
      </c>
      <c r="I1596" s="15">
        <v>0</v>
      </c>
      <c r="J1596" s="15">
        <v>0</v>
      </c>
      <c r="K1596" s="15">
        <f t="shared" si="99"/>
        <v>931957</v>
      </c>
      <c r="L1596" s="15">
        <f t="shared" si="100"/>
        <v>1007862</v>
      </c>
      <c r="M1596" s="15">
        <f t="shared" si="101"/>
        <v>1939819</v>
      </c>
      <c r="O1596" s="13"/>
      <c r="P1596" s="13"/>
    </row>
    <row r="1597" spans="1:16" ht="13.15" customHeight="1" x14ac:dyDescent="0.2">
      <c r="A1597" s="11" t="str">
        <f t="shared" si="98"/>
        <v>GOLD COAST1996</v>
      </c>
      <c r="B1597" s="90" t="s">
        <v>65</v>
      </c>
      <c r="C1597" s="85">
        <v>1996</v>
      </c>
      <c r="D1597" s="86">
        <v>7</v>
      </c>
      <c r="E1597" s="15">
        <v>947787</v>
      </c>
      <c r="F1597" s="15">
        <v>1041532</v>
      </c>
      <c r="G1597" s="15">
        <v>1989319</v>
      </c>
      <c r="H1597" s="15">
        <v>214</v>
      </c>
      <c r="I1597" s="15">
        <v>249</v>
      </c>
      <c r="J1597" s="15">
        <v>463</v>
      </c>
      <c r="K1597" s="15">
        <f t="shared" si="99"/>
        <v>948001</v>
      </c>
      <c r="L1597" s="15">
        <f t="shared" si="100"/>
        <v>1041781</v>
      </c>
      <c r="M1597" s="15">
        <f t="shared" si="101"/>
        <v>1989782</v>
      </c>
      <c r="O1597" s="13"/>
      <c r="P1597" s="13"/>
    </row>
    <row r="1598" spans="1:16" ht="13.15" customHeight="1" x14ac:dyDescent="0.2">
      <c r="A1598" s="11" t="str">
        <f t="shared" si="98"/>
        <v>GOLD COAST1997</v>
      </c>
      <c r="B1598" s="3" t="s">
        <v>65</v>
      </c>
      <c r="C1598" s="12">
        <v>1997</v>
      </c>
      <c r="D1598" s="12">
        <v>7</v>
      </c>
      <c r="E1598" s="13">
        <v>896956</v>
      </c>
      <c r="F1598" s="13">
        <v>980845</v>
      </c>
      <c r="G1598" s="13">
        <v>1877801</v>
      </c>
      <c r="H1598" s="13">
        <v>6769</v>
      </c>
      <c r="I1598" s="13">
        <v>7053</v>
      </c>
      <c r="J1598" s="13">
        <v>13822</v>
      </c>
      <c r="K1598" s="15">
        <f t="shared" si="99"/>
        <v>903725</v>
      </c>
      <c r="L1598" s="15">
        <f t="shared" si="100"/>
        <v>987898</v>
      </c>
      <c r="M1598" s="15">
        <f t="shared" si="101"/>
        <v>1891623</v>
      </c>
      <c r="O1598" s="13"/>
      <c r="P1598" s="13"/>
    </row>
    <row r="1599" spans="1:16" ht="13.15" customHeight="1" x14ac:dyDescent="0.2">
      <c r="A1599" s="11" t="str">
        <f t="shared" si="98"/>
        <v>GOLD COAST1998</v>
      </c>
      <c r="B1599" s="3" t="s">
        <v>65</v>
      </c>
      <c r="C1599" s="12">
        <v>1998</v>
      </c>
      <c r="D1599" s="12">
        <v>7</v>
      </c>
      <c r="E1599" s="13">
        <v>888887</v>
      </c>
      <c r="F1599" s="13">
        <v>951309</v>
      </c>
      <c r="G1599" s="13">
        <v>1840196</v>
      </c>
      <c r="H1599" s="13">
        <v>7534</v>
      </c>
      <c r="I1599" s="13">
        <v>6985</v>
      </c>
      <c r="J1599" s="13">
        <v>14519</v>
      </c>
      <c r="K1599" s="15">
        <f t="shared" si="99"/>
        <v>896421</v>
      </c>
      <c r="L1599" s="15">
        <f t="shared" si="100"/>
        <v>958294</v>
      </c>
      <c r="M1599" s="15">
        <f t="shared" si="101"/>
        <v>1854715</v>
      </c>
      <c r="O1599" s="13"/>
      <c r="P1599" s="13"/>
    </row>
    <row r="1600" spans="1:16" ht="13.15" customHeight="1" x14ac:dyDescent="0.2">
      <c r="A1600" s="11" t="str">
        <f t="shared" si="98"/>
        <v>GOLD COAST1999</v>
      </c>
      <c r="B1600" s="3" t="s">
        <v>65</v>
      </c>
      <c r="C1600" s="12">
        <v>1999</v>
      </c>
      <c r="D1600" s="86">
        <v>8</v>
      </c>
      <c r="E1600" s="13">
        <v>919680</v>
      </c>
      <c r="F1600" s="13">
        <v>963016</v>
      </c>
      <c r="G1600" s="13">
        <v>1882696</v>
      </c>
      <c r="H1600" s="13">
        <v>8722</v>
      </c>
      <c r="I1600" s="13">
        <v>8201</v>
      </c>
      <c r="J1600" s="13">
        <v>16923</v>
      </c>
      <c r="K1600" s="15">
        <f t="shared" si="99"/>
        <v>928402</v>
      </c>
      <c r="L1600" s="15">
        <f t="shared" si="100"/>
        <v>971217</v>
      </c>
      <c r="M1600" s="15">
        <f t="shared" si="101"/>
        <v>1899619</v>
      </c>
      <c r="O1600" s="13"/>
      <c r="P1600" s="13"/>
    </row>
    <row r="1601" spans="1:16" ht="13.15" customHeight="1" x14ac:dyDescent="0.2">
      <c r="A1601" s="11" t="str">
        <f t="shared" si="98"/>
        <v>GOLD COAST2000</v>
      </c>
      <c r="B1601" s="3" t="s">
        <v>65</v>
      </c>
      <c r="C1601" s="12">
        <v>2000</v>
      </c>
      <c r="D1601" s="12">
        <v>8</v>
      </c>
      <c r="E1601" s="13">
        <v>915759</v>
      </c>
      <c r="F1601" s="13">
        <v>941813</v>
      </c>
      <c r="G1601" s="13">
        <v>1857572</v>
      </c>
      <c r="H1601" s="13">
        <v>14598</v>
      </c>
      <c r="I1601" s="13">
        <v>13540</v>
      </c>
      <c r="J1601" s="13">
        <v>28138</v>
      </c>
      <c r="K1601" s="15">
        <f t="shared" si="99"/>
        <v>930357</v>
      </c>
      <c r="L1601" s="15">
        <f t="shared" si="100"/>
        <v>955353</v>
      </c>
      <c r="M1601" s="15">
        <f t="shared" si="101"/>
        <v>1885710</v>
      </c>
      <c r="O1601" s="13"/>
      <c r="P1601" s="13"/>
    </row>
    <row r="1602" spans="1:16" ht="13.15" customHeight="1" x14ac:dyDescent="0.2">
      <c r="A1602" s="11" t="str">
        <f t="shared" si="98"/>
        <v>GOLD COAST2001</v>
      </c>
      <c r="B1602" s="90" t="s">
        <v>65</v>
      </c>
      <c r="C1602" s="85">
        <v>2001</v>
      </c>
      <c r="D1602" s="17">
        <v>8</v>
      </c>
      <c r="E1602" s="15">
        <v>884621</v>
      </c>
      <c r="F1602" s="15">
        <v>907430</v>
      </c>
      <c r="G1602" s="15">
        <v>1792051</v>
      </c>
      <c r="H1602" s="15">
        <v>20931</v>
      </c>
      <c r="I1602" s="15">
        <v>20650</v>
      </c>
      <c r="J1602" s="15">
        <v>41581</v>
      </c>
      <c r="K1602" s="15">
        <f t="shared" si="99"/>
        <v>905552</v>
      </c>
      <c r="L1602" s="15">
        <f t="shared" si="100"/>
        <v>928080</v>
      </c>
      <c r="M1602" s="15">
        <f t="shared" si="101"/>
        <v>1833632</v>
      </c>
      <c r="O1602" s="13"/>
      <c r="P1602" s="13"/>
    </row>
    <row r="1603" spans="1:16" ht="13.15" customHeight="1" x14ac:dyDescent="0.2">
      <c r="A1603" s="11" t="str">
        <f t="shared" si="98"/>
        <v>GOLD COAST2002</v>
      </c>
      <c r="B1603" s="3" t="s">
        <v>65</v>
      </c>
      <c r="C1603" s="12">
        <v>2002</v>
      </c>
      <c r="D1603" s="12">
        <v>7</v>
      </c>
      <c r="E1603" s="13">
        <v>937304</v>
      </c>
      <c r="F1603" s="13">
        <v>950530</v>
      </c>
      <c r="G1603" s="13">
        <v>1887834</v>
      </c>
      <c r="H1603" s="13">
        <v>56816</v>
      </c>
      <c r="I1603" s="13">
        <v>56311</v>
      </c>
      <c r="J1603" s="13">
        <v>113127</v>
      </c>
      <c r="K1603" s="15">
        <f t="shared" si="99"/>
        <v>994120</v>
      </c>
      <c r="L1603" s="15">
        <f t="shared" si="100"/>
        <v>1006841</v>
      </c>
      <c r="M1603" s="15">
        <f t="shared" si="101"/>
        <v>2000961</v>
      </c>
      <c r="O1603" s="13"/>
      <c r="P1603" s="13"/>
    </row>
    <row r="1604" spans="1:16" ht="13.15" customHeight="1" x14ac:dyDescent="0.2">
      <c r="A1604" s="11" t="str">
        <f t="shared" si="98"/>
        <v>GOLD COAST2003</v>
      </c>
      <c r="B1604" s="3" t="s">
        <v>65</v>
      </c>
      <c r="C1604" s="12">
        <v>2003</v>
      </c>
      <c r="D1604" s="12">
        <v>7</v>
      </c>
      <c r="E1604" s="13">
        <v>1055312</v>
      </c>
      <c r="F1604" s="13">
        <v>1061213</v>
      </c>
      <c r="G1604" s="13">
        <v>2116525</v>
      </c>
      <c r="H1604" s="13">
        <v>70007</v>
      </c>
      <c r="I1604" s="13">
        <v>68931</v>
      </c>
      <c r="J1604" s="13">
        <v>138938</v>
      </c>
      <c r="K1604" s="15">
        <f t="shared" si="99"/>
        <v>1125319</v>
      </c>
      <c r="L1604" s="15">
        <f t="shared" si="100"/>
        <v>1130144</v>
      </c>
      <c r="M1604" s="15">
        <f t="shared" si="101"/>
        <v>2255463</v>
      </c>
      <c r="O1604" s="13"/>
      <c r="P1604" s="13"/>
    </row>
    <row r="1605" spans="1:16" ht="13.15" customHeight="1" x14ac:dyDescent="0.2">
      <c r="A1605" s="11" t="str">
        <f t="shared" si="98"/>
        <v>GOLD COAST2004</v>
      </c>
      <c r="B1605" s="92" t="s">
        <v>65</v>
      </c>
      <c r="C1605" s="85">
        <v>2004</v>
      </c>
      <c r="D1605" s="86">
        <v>7</v>
      </c>
      <c r="E1605" s="15">
        <v>1335033</v>
      </c>
      <c r="F1605" s="15">
        <v>1342787</v>
      </c>
      <c r="G1605" s="15">
        <v>2677820</v>
      </c>
      <c r="H1605" s="87">
        <v>67554</v>
      </c>
      <c r="I1605" s="87">
        <v>68854</v>
      </c>
      <c r="J1605" s="15">
        <v>136408</v>
      </c>
      <c r="K1605" s="15">
        <f t="shared" si="99"/>
        <v>1402587</v>
      </c>
      <c r="L1605" s="15">
        <f t="shared" si="100"/>
        <v>1411641</v>
      </c>
      <c r="M1605" s="15">
        <f t="shared" si="101"/>
        <v>2814228</v>
      </c>
      <c r="O1605" s="13"/>
      <c r="P1605" s="13"/>
    </row>
    <row r="1606" spans="1:16" ht="13.15" customHeight="1" x14ac:dyDescent="0.2">
      <c r="A1606" s="11" t="str">
        <f t="shared" si="98"/>
        <v>GOLD COAST2005</v>
      </c>
      <c r="B1606" s="3" t="s">
        <v>65</v>
      </c>
      <c r="C1606" s="12">
        <v>2005</v>
      </c>
      <c r="D1606" s="12">
        <v>7</v>
      </c>
      <c r="E1606" s="13">
        <v>1621003</v>
      </c>
      <c r="F1606" s="13">
        <v>1611941</v>
      </c>
      <c r="G1606" s="13">
        <v>3232944</v>
      </c>
      <c r="H1606" s="13">
        <v>100791</v>
      </c>
      <c r="I1606" s="13">
        <v>102732</v>
      </c>
      <c r="J1606" s="13">
        <v>203523</v>
      </c>
      <c r="K1606" s="15">
        <f t="shared" si="99"/>
        <v>1721794</v>
      </c>
      <c r="L1606" s="15">
        <f t="shared" si="100"/>
        <v>1714673</v>
      </c>
      <c r="M1606" s="15">
        <f t="shared" si="101"/>
        <v>3436467</v>
      </c>
      <c r="O1606" s="13"/>
      <c r="P1606" s="13"/>
    </row>
    <row r="1607" spans="1:16" ht="13.15" customHeight="1" x14ac:dyDescent="0.2">
      <c r="A1607" s="11" t="str">
        <f t="shared" si="98"/>
        <v>GOLD COAST2006</v>
      </c>
      <c r="B1607" s="3" t="s">
        <v>65</v>
      </c>
      <c r="C1607" s="12">
        <v>2006</v>
      </c>
      <c r="D1607" s="12">
        <v>7</v>
      </c>
      <c r="E1607" s="13">
        <v>1705153</v>
      </c>
      <c r="F1607" s="13">
        <v>1718205</v>
      </c>
      <c r="G1607" s="13">
        <v>3423358</v>
      </c>
      <c r="H1607" s="13">
        <v>96136</v>
      </c>
      <c r="I1607" s="13">
        <v>97305</v>
      </c>
      <c r="J1607" s="13">
        <v>193441</v>
      </c>
      <c r="K1607" s="15">
        <f t="shared" si="99"/>
        <v>1801289</v>
      </c>
      <c r="L1607" s="15">
        <f t="shared" si="100"/>
        <v>1815510</v>
      </c>
      <c r="M1607" s="15">
        <f t="shared" si="101"/>
        <v>3616799</v>
      </c>
      <c r="O1607" s="13"/>
      <c r="P1607" s="13"/>
    </row>
    <row r="1608" spans="1:16" ht="13.15" customHeight="1" x14ac:dyDescent="0.2">
      <c r="A1608" s="11" t="str">
        <f t="shared" si="98"/>
        <v>GOLD COAST2007</v>
      </c>
      <c r="B1608" s="92" t="s">
        <v>65</v>
      </c>
      <c r="C1608" s="85">
        <v>2007</v>
      </c>
      <c r="D1608" s="86">
        <v>6</v>
      </c>
      <c r="E1608" s="15">
        <v>1867501</v>
      </c>
      <c r="F1608" s="15">
        <v>1868325</v>
      </c>
      <c r="G1608" s="15">
        <v>3735826</v>
      </c>
      <c r="H1608" s="87">
        <v>104756</v>
      </c>
      <c r="I1608" s="87">
        <v>106006</v>
      </c>
      <c r="J1608" s="15">
        <v>210762</v>
      </c>
      <c r="K1608" s="15">
        <f t="shared" si="99"/>
        <v>1972257</v>
      </c>
      <c r="L1608" s="15">
        <f t="shared" si="100"/>
        <v>1974331</v>
      </c>
      <c r="M1608" s="15">
        <f t="shared" si="101"/>
        <v>3946588</v>
      </c>
      <c r="O1608" s="13"/>
      <c r="P1608" s="13"/>
    </row>
    <row r="1609" spans="1:16" ht="13.15" customHeight="1" x14ac:dyDescent="0.2">
      <c r="A1609" s="11" t="str">
        <f t="shared" si="98"/>
        <v>GOLD COAST2008</v>
      </c>
      <c r="B1609" s="3" t="s">
        <v>65</v>
      </c>
      <c r="C1609" s="12">
        <v>2008</v>
      </c>
      <c r="D1609" s="12">
        <v>6</v>
      </c>
      <c r="E1609" s="13">
        <v>2090725</v>
      </c>
      <c r="F1609" s="13">
        <v>2092627</v>
      </c>
      <c r="G1609" s="13">
        <v>4183352</v>
      </c>
      <c r="H1609" s="13">
        <v>172896</v>
      </c>
      <c r="I1609" s="13">
        <v>166248</v>
      </c>
      <c r="J1609" s="13">
        <v>339144</v>
      </c>
      <c r="K1609" s="15">
        <f t="shared" si="99"/>
        <v>2263621</v>
      </c>
      <c r="L1609" s="15">
        <f t="shared" si="100"/>
        <v>2258875</v>
      </c>
      <c r="M1609" s="15">
        <f t="shared" si="101"/>
        <v>4522496</v>
      </c>
      <c r="O1609" s="13"/>
      <c r="P1609" s="13"/>
    </row>
    <row r="1610" spans="1:16" ht="13.15" customHeight="1" x14ac:dyDescent="0.2">
      <c r="A1610" s="11" t="str">
        <f t="shared" si="98"/>
        <v>GOLD COAST2009</v>
      </c>
      <c r="B1610" s="3" t="s">
        <v>65</v>
      </c>
      <c r="C1610" s="12">
        <v>2009</v>
      </c>
      <c r="D1610" s="86">
        <v>6</v>
      </c>
      <c r="E1610" s="13">
        <v>2125869</v>
      </c>
      <c r="F1610" s="13">
        <v>2120567</v>
      </c>
      <c r="G1610" s="13">
        <v>4246436</v>
      </c>
      <c r="H1610" s="13">
        <v>315638</v>
      </c>
      <c r="I1610" s="13">
        <v>320694</v>
      </c>
      <c r="J1610" s="13">
        <v>636332</v>
      </c>
      <c r="K1610" s="15">
        <f t="shared" si="99"/>
        <v>2441507</v>
      </c>
      <c r="L1610" s="15">
        <f t="shared" si="100"/>
        <v>2441261</v>
      </c>
      <c r="M1610" s="15">
        <f t="shared" si="101"/>
        <v>4882768</v>
      </c>
      <c r="O1610" s="13"/>
      <c r="P1610" s="13"/>
    </row>
    <row r="1611" spans="1:16" ht="13.15" customHeight="1" x14ac:dyDescent="0.2">
      <c r="A1611" s="11" t="str">
        <f t="shared" si="98"/>
        <v>GOLD COAST2010</v>
      </c>
      <c r="B1611" s="3" t="s">
        <v>65</v>
      </c>
      <c r="C1611" s="12">
        <v>2010</v>
      </c>
      <c r="D1611" s="12">
        <v>6</v>
      </c>
      <c r="E1611" s="13">
        <v>2368125</v>
      </c>
      <c r="F1611" s="13">
        <v>2361826</v>
      </c>
      <c r="G1611" s="13">
        <v>4729951</v>
      </c>
      <c r="H1611" s="13">
        <v>384901</v>
      </c>
      <c r="I1611" s="13">
        <v>401768</v>
      </c>
      <c r="J1611" s="13">
        <v>786669</v>
      </c>
      <c r="K1611" s="15">
        <f t="shared" si="99"/>
        <v>2753026</v>
      </c>
      <c r="L1611" s="15">
        <f t="shared" si="100"/>
        <v>2763594</v>
      </c>
      <c r="M1611" s="15">
        <f t="shared" si="101"/>
        <v>5516620</v>
      </c>
      <c r="O1611" s="13"/>
      <c r="P1611" s="13"/>
    </row>
    <row r="1612" spans="1:16" ht="13.15" customHeight="1" x14ac:dyDescent="0.2">
      <c r="A1612" s="11" t="str">
        <f t="shared" si="98"/>
        <v>GOLD COAST2011</v>
      </c>
      <c r="B1612" s="90" t="s">
        <v>65</v>
      </c>
      <c r="C1612" s="85">
        <v>2011</v>
      </c>
      <c r="D1612" s="86">
        <v>6</v>
      </c>
      <c r="E1612" s="15">
        <v>2292296</v>
      </c>
      <c r="F1612" s="15">
        <v>2289004</v>
      </c>
      <c r="G1612" s="15">
        <v>4581300</v>
      </c>
      <c r="H1612" s="15">
        <v>356305</v>
      </c>
      <c r="I1612" s="15">
        <v>359558</v>
      </c>
      <c r="J1612" s="15">
        <v>715863</v>
      </c>
      <c r="K1612" s="15">
        <f t="shared" si="99"/>
        <v>2648601</v>
      </c>
      <c r="L1612" s="15">
        <f t="shared" si="100"/>
        <v>2648562</v>
      </c>
      <c r="M1612" s="15">
        <f t="shared" si="101"/>
        <v>5297163</v>
      </c>
      <c r="O1612" s="13"/>
      <c r="P1612" s="13"/>
    </row>
    <row r="1613" spans="1:16" ht="13.15" customHeight="1" x14ac:dyDescent="0.2">
      <c r="A1613" s="11" t="str">
        <f t="shared" si="98"/>
        <v>GOLD COAST2012</v>
      </c>
      <c r="B1613" s="3" t="s">
        <v>65</v>
      </c>
      <c r="C1613" s="12">
        <v>2012</v>
      </c>
      <c r="D1613" s="12">
        <v>6</v>
      </c>
      <c r="E1613" s="13">
        <v>2424806</v>
      </c>
      <c r="F1613" s="13">
        <v>2430079</v>
      </c>
      <c r="G1613" s="13">
        <v>4854885</v>
      </c>
      <c r="H1613" s="13">
        <v>409401</v>
      </c>
      <c r="I1613" s="13">
        <v>415023</v>
      </c>
      <c r="J1613" s="13">
        <v>824424</v>
      </c>
      <c r="K1613" s="15">
        <f t="shared" si="99"/>
        <v>2834207</v>
      </c>
      <c r="L1613" s="15">
        <f t="shared" si="100"/>
        <v>2845102</v>
      </c>
      <c r="M1613" s="15">
        <f t="shared" si="101"/>
        <v>5679309</v>
      </c>
      <c r="O1613" s="13"/>
      <c r="P1613" s="13"/>
    </row>
    <row r="1614" spans="1:16" ht="13.15" customHeight="1" x14ac:dyDescent="0.2">
      <c r="A1614" s="11" t="str">
        <f t="shared" si="98"/>
        <v>GOLD COAST2013</v>
      </c>
      <c r="B1614" s="92" t="s">
        <v>65</v>
      </c>
      <c r="C1614" s="85">
        <v>2013</v>
      </c>
      <c r="D1614" s="86">
        <v>6</v>
      </c>
      <c r="E1614" s="15">
        <v>2443017</v>
      </c>
      <c r="F1614" s="15">
        <v>2459252</v>
      </c>
      <c r="G1614" s="15">
        <v>4902269</v>
      </c>
      <c r="H1614" s="87">
        <v>433165</v>
      </c>
      <c r="I1614" s="87">
        <v>431740</v>
      </c>
      <c r="J1614" s="15">
        <v>864905</v>
      </c>
      <c r="K1614" s="15">
        <f t="shared" si="99"/>
        <v>2876182</v>
      </c>
      <c r="L1614" s="15">
        <f t="shared" si="100"/>
        <v>2890992</v>
      </c>
      <c r="M1614" s="15">
        <f t="shared" si="101"/>
        <v>5767174</v>
      </c>
      <c r="O1614" s="13"/>
      <c r="P1614" s="13"/>
    </row>
    <row r="1615" spans="1:16" ht="13.15" customHeight="1" x14ac:dyDescent="0.2">
      <c r="A1615" s="11" t="str">
        <f t="shared" si="98"/>
        <v>GOLD COAST2014</v>
      </c>
      <c r="B1615" s="3" t="s">
        <v>65</v>
      </c>
      <c r="C1615" s="12">
        <v>2014</v>
      </c>
      <c r="D1615" s="12">
        <v>6</v>
      </c>
      <c r="E1615" s="13">
        <v>2467494</v>
      </c>
      <c r="F1615" s="13">
        <v>2480359</v>
      </c>
      <c r="G1615" s="13">
        <v>4947853</v>
      </c>
      <c r="H1615" s="13">
        <v>445016</v>
      </c>
      <c r="I1615" s="13">
        <v>435955</v>
      </c>
      <c r="J1615" s="13">
        <v>880971</v>
      </c>
      <c r="K1615" s="15">
        <f t="shared" si="99"/>
        <v>2912510</v>
      </c>
      <c r="L1615" s="15">
        <f t="shared" si="100"/>
        <v>2916314</v>
      </c>
      <c r="M1615" s="15">
        <f t="shared" si="101"/>
        <v>5828824</v>
      </c>
      <c r="O1615" s="13"/>
      <c r="P1615" s="13"/>
    </row>
    <row r="1616" spans="1:16" ht="13.15" customHeight="1" x14ac:dyDescent="0.2">
      <c r="A1616" s="11" t="str">
        <f t="shared" si="98"/>
        <v>GOLD COAST2015</v>
      </c>
      <c r="B1616" s="92" t="s">
        <v>65</v>
      </c>
      <c r="C1616" s="85">
        <v>2015</v>
      </c>
      <c r="D1616" s="17">
        <v>6</v>
      </c>
      <c r="E1616" s="15">
        <v>2534979</v>
      </c>
      <c r="F1616" s="15">
        <v>2546412</v>
      </c>
      <c r="G1616" s="15">
        <v>5081391</v>
      </c>
      <c r="H1616" s="87">
        <v>478806</v>
      </c>
      <c r="I1616" s="87">
        <v>464161</v>
      </c>
      <c r="J1616" s="15">
        <v>942967</v>
      </c>
      <c r="K1616" s="15">
        <f t="shared" si="99"/>
        <v>3013785</v>
      </c>
      <c r="L1616" s="15">
        <f t="shared" si="100"/>
        <v>3010573</v>
      </c>
      <c r="M1616" s="15">
        <f t="shared" si="101"/>
        <v>6024358</v>
      </c>
      <c r="O1616" s="13"/>
      <c r="P1616" s="13"/>
    </row>
    <row r="1617" spans="1:16" ht="13.15" customHeight="1" x14ac:dyDescent="0.2">
      <c r="A1617" s="11" t="str">
        <f t="shared" si="98"/>
        <v>GOLD COAST2016</v>
      </c>
      <c r="B1617" s="3" t="s">
        <v>65</v>
      </c>
      <c r="C1617" s="12">
        <v>2016</v>
      </c>
      <c r="D1617" s="12">
        <v>6</v>
      </c>
      <c r="E1617" s="13">
        <v>2644966</v>
      </c>
      <c r="F1617" s="13">
        <v>2672791</v>
      </c>
      <c r="G1617" s="13">
        <v>5317757</v>
      </c>
      <c r="H1617" s="13">
        <v>562700</v>
      </c>
      <c r="I1617" s="13">
        <v>530858</v>
      </c>
      <c r="J1617" s="13">
        <v>1093558</v>
      </c>
      <c r="K1617" s="15">
        <f t="shared" si="99"/>
        <v>3207666</v>
      </c>
      <c r="L1617" s="15">
        <f t="shared" si="100"/>
        <v>3203649</v>
      </c>
      <c r="M1617" s="15">
        <f t="shared" si="101"/>
        <v>6411315</v>
      </c>
      <c r="O1617" s="13"/>
      <c r="P1617" s="13"/>
    </row>
    <row r="1618" spans="1:16" ht="13.15" customHeight="1" x14ac:dyDescent="0.2">
      <c r="A1618" s="11" t="str">
        <f t="shared" si="98"/>
        <v>GOLD COAST2017</v>
      </c>
      <c r="B1618" s="3" t="s">
        <v>65</v>
      </c>
      <c r="C1618" s="12">
        <v>2017</v>
      </c>
      <c r="D1618" s="12">
        <v>6</v>
      </c>
      <c r="E1618" s="13">
        <v>2692636</v>
      </c>
      <c r="F1618" s="13">
        <v>2706349</v>
      </c>
      <c r="G1618" s="13">
        <v>5398985</v>
      </c>
      <c r="H1618" s="13">
        <v>555640</v>
      </c>
      <c r="I1618" s="13">
        <v>524458</v>
      </c>
      <c r="J1618" s="13">
        <v>1080098</v>
      </c>
      <c r="K1618" s="15">
        <f t="shared" si="99"/>
        <v>3248276</v>
      </c>
      <c r="L1618" s="15">
        <f t="shared" si="100"/>
        <v>3230807</v>
      </c>
      <c r="M1618" s="15">
        <f t="shared" si="101"/>
        <v>6479083</v>
      </c>
      <c r="O1618" s="13"/>
      <c r="P1618" s="13"/>
    </row>
    <row r="1619" spans="1:16" ht="13.15" customHeight="1" x14ac:dyDescent="0.2">
      <c r="A1619" s="11" t="str">
        <f t="shared" si="98"/>
        <v>GOLD COAST2018</v>
      </c>
      <c r="B1619" s="3" t="s">
        <v>65</v>
      </c>
      <c r="C1619" s="12">
        <v>2018</v>
      </c>
      <c r="D1619" s="12">
        <v>6</v>
      </c>
      <c r="E1619" s="13">
        <v>2724535</v>
      </c>
      <c r="F1619" s="13">
        <v>2736649</v>
      </c>
      <c r="G1619" s="13">
        <v>5461184</v>
      </c>
      <c r="H1619" s="13">
        <v>519417</v>
      </c>
      <c r="I1619" s="13">
        <v>505781</v>
      </c>
      <c r="J1619" s="13">
        <v>1025198</v>
      </c>
      <c r="K1619" s="15">
        <f t="shared" si="99"/>
        <v>3243952</v>
      </c>
      <c r="L1619" s="15">
        <f t="shared" si="100"/>
        <v>3242430</v>
      </c>
      <c r="M1619" s="15">
        <f t="shared" si="101"/>
        <v>6486382</v>
      </c>
      <c r="O1619" s="13"/>
      <c r="P1619" s="13"/>
    </row>
    <row r="1620" spans="1:16" ht="13.15" customHeight="1" x14ac:dyDescent="0.2">
      <c r="A1620" s="11" t="str">
        <f t="shared" si="98"/>
        <v>GOLD COAST2019</v>
      </c>
      <c r="B1620" s="3" t="s">
        <v>65</v>
      </c>
      <c r="C1620" s="12">
        <v>2019</v>
      </c>
      <c r="D1620" s="12">
        <v>6</v>
      </c>
      <c r="E1620" s="13">
        <v>2766244</v>
      </c>
      <c r="F1620" s="13">
        <v>2777364</v>
      </c>
      <c r="G1620" s="13">
        <v>5543608</v>
      </c>
      <c r="H1620" s="13">
        <v>476535</v>
      </c>
      <c r="I1620" s="13">
        <v>464460</v>
      </c>
      <c r="J1620" s="13">
        <v>940995</v>
      </c>
      <c r="K1620" s="15">
        <f t="shared" si="99"/>
        <v>3242779</v>
      </c>
      <c r="L1620" s="15">
        <f t="shared" si="100"/>
        <v>3241824</v>
      </c>
      <c r="M1620" s="15">
        <f t="shared" si="101"/>
        <v>6484603</v>
      </c>
      <c r="O1620" s="13"/>
      <c r="P1620" s="13"/>
    </row>
    <row r="1621" spans="1:16" ht="13.15" customHeight="1" x14ac:dyDescent="0.2">
      <c r="A1621" s="11" t="str">
        <f t="shared" si="98"/>
        <v>GOLD COAST2020</v>
      </c>
      <c r="B1621" s="88" t="s">
        <v>65</v>
      </c>
      <c r="C1621" s="16">
        <v>2020</v>
      </c>
      <c r="D1621" s="86">
        <v>6</v>
      </c>
      <c r="E1621" s="89">
        <v>751188</v>
      </c>
      <c r="F1621" s="89">
        <v>763284</v>
      </c>
      <c r="G1621" s="89">
        <v>1514472</v>
      </c>
      <c r="H1621" s="89">
        <v>109436</v>
      </c>
      <c r="I1621" s="89">
        <v>98308</v>
      </c>
      <c r="J1621" s="89">
        <v>207744</v>
      </c>
      <c r="K1621" s="15">
        <f t="shared" si="99"/>
        <v>860624</v>
      </c>
      <c r="L1621" s="15">
        <f t="shared" si="100"/>
        <v>861592</v>
      </c>
      <c r="M1621" s="15">
        <f t="shared" si="101"/>
        <v>1722216</v>
      </c>
      <c r="O1621" s="13"/>
      <c r="P1621" s="13"/>
    </row>
    <row r="1622" spans="1:16" ht="13.15" customHeight="1" x14ac:dyDescent="0.2">
      <c r="A1622" s="11" t="str">
        <f t="shared" si="98"/>
        <v>GOLD COAST2021</v>
      </c>
      <c r="B1622" s="3" t="s">
        <v>65</v>
      </c>
      <c r="C1622" s="12">
        <v>2021</v>
      </c>
      <c r="D1622" s="12">
        <v>7</v>
      </c>
      <c r="E1622" s="13">
        <v>1021762</v>
      </c>
      <c r="F1622" s="13">
        <v>1017050</v>
      </c>
      <c r="G1622" s="13">
        <v>2038812</v>
      </c>
      <c r="H1622" s="13">
        <v>21660</v>
      </c>
      <c r="I1622" s="13">
        <v>22584</v>
      </c>
      <c r="J1622" s="13">
        <v>44244</v>
      </c>
      <c r="K1622" s="15">
        <f t="shared" si="99"/>
        <v>1043422</v>
      </c>
      <c r="L1622" s="15">
        <f t="shared" si="100"/>
        <v>1039634</v>
      </c>
      <c r="M1622" s="15">
        <f t="shared" si="101"/>
        <v>2083056</v>
      </c>
      <c r="O1622" s="13"/>
      <c r="P1622" s="13"/>
    </row>
    <row r="1623" spans="1:16" ht="13.15" customHeight="1" x14ac:dyDescent="0.2">
      <c r="A1623" s="11" t="str">
        <f t="shared" si="98"/>
        <v>GOLD COAST2022</v>
      </c>
      <c r="B1623" s="3" t="s">
        <v>65</v>
      </c>
      <c r="C1623" s="12">
        <v>2022</v>
      </c>
      <c r="D1623" s="12">
        <v>6</v>
      </c>
      <c r="E1623" s="13">
        <v>2655952</v>
      </c>
      <c r="F1623" s="13">
        <v>2661543</v>
      </c>
      <c r="G1623" s="13">
        <v>5317495</v>
      </c>
      <c r="H1623" s="13">
        <v>197126</v>
      </c>
      <c r="I1623" s="13">
        <v>194066</v>
      </c>
      <c r="J1623" s="13">
        <v>391192</v>
      </c>
      <c r="K1623" s="15">
        <f t="shared" si="99"/>
        <v>2853078</v>
      </c>
      <c r="L1623" s="15">
        <f t="shared" si="100"/>
        <v>2855609</v>
      </c>
      <c r="M1623" s="15">
        <f t="shared" si="101"/>
        <v>5708687</v>
      </c>
      <c r="O1623" s="13"/>
      <c r="P1623" s="13"/>
    </row>
    <row r="1624" spans="1:16" ht="13.15" customHeight="1" x14ac:dyDescent="0.2">
      <c r="A1624" s="11" t="str">
        <f t="shared" si="98"/>
        <v>GOLD COAST2023</v>
      </c>
      <c r="B1624" s="3" t="s">
        <v>65</v>
      </c>
      <c r="C1624" s="12">
        <v>2023</v>
      </c>
      <c r="D1624" s="12">
        <v>6</v>
      </c>
      <c r="E1624" s="13">
        <v>2721684</v>
      </c>
      <c r="F1624" s="13">
        <v>2717862</v>
      </c>
      <c r="G1624" s="13">
        <v>5439546</v>
      </c>
      <c r="H1624" s="13">
        <v>401705</v>
      </c>
      <c r="I1624" s="13">
        <v>388919</v>
      </c>
      <c r="J1624" s="13">
        <v>790624</v>
      </c>
      <c r="K1624" s="15">
        <f t="shared" si="99"/>
        <v>3123389</v>
      </c>
      <c r="L1624" s="15">
        <f t="shared" si="100"/>
        <v>3106781</v>
      </c>
      <c r="M1624" s="15">
        <f t="shared" si="101"/>
        <v>6230170</v>
      </c>
      <c r="O1624" s="13"/>
      <c r="P1624" s="13"/>
    </row>
    <row r="1625" spans="1:16" ht="13.15" customHeight="1" x14ac:dyDescent="0.2">
      <c r="A1625" s="11" t="str">
        <f t="shared" si="98"/>
        <v>GOLD COAST2024</v>
      </c>
      <c r="B1625" s="3" t="s">
        <v>65</v>
      </c>
      <c r="C1625" s="12">
        <v>2024</v>
      </c>
      <c r="D1625" s="12">
        <v>6</v>
      </c>
      <c r="E1625" s="13">
        <v>2788358</v>
      </c>
      <c r="F1625" s="13">
        <v>2789524</v>
      </c>
      <c r="G1625" s="13">
        <v>5577882</v>
      </c>
      <c r="H1625" s="13">
        <v>318169</v>
      </c>
      <c r="I1625" s="13">
        <v>310165</v>
      </c>
      <c r="J1625" s="13">
        <v>628334</v>
      </c>
      <c r="K1625" s="15">
        <f t="shared" si="99"/>
        <v>3106527</v>
      </c>
      <c r="L1625" s="15">
        <f t="shared" si="100"/>
        <v>3099689</v>
      </c>
      <c r="M1625" s="15">
        <f t="shared" si="101"/>
        <v>6206216</v>
      </c>
      <c r="O1625" s="13"/>
      <c r="P1625" s="13"/>
    </row>
    <row r="1626" spans="1:16" ht="13.15" customHeight="1" x14ac:dyDescent="0.2">
      <c r="A1626" s="11" t="str">
        <f t="shared" si="98"/>
        <v>GOLD COAST2025</v>
      </c>
      <c r="B1626" s="92" t="s">
        <v>65</v>
      </c>
      <c r="C1626" s="85">
        <v>2025</v>
      </c>
      <c r="D1626" s="86">
        <v>6</v>
      </c>
      <c r="E1626" s="15">
        <v>2755527</v>
      </c>
      <c r="F1626" s="15">
        <v>2744357</v>
      </c>
      <c r="G1626" s="15">
        <v>5499884</v>
      </c>
      <c r="H1626" s="87">
        <v>360653</v>
      </c>
      <c r="I1626" s="87">
        <v>354110</v>
      </c>
      <c r="J1626" s="15">
        <v>714763</v>
      </c>
      <c r="K1626" s="15">
        <f t="shared" si="99"/>
        <v>3116180</v>
      </c>
      <c r="L1626" s="15">
        <f t="shared" si="100"/>
        <v>3098467</v>
      </c>
      <c r="M1626" s="15">
        <f t="shared" si="101"/>
        <v>6214647</v>
      </c>
      <c r="O1626" s="13"/>
      <c r="P1626" s="13"/>
    </row>
    <row r="1627" spans="1:16" ht="13.15" customHeight="1" x14ac:dyDescent="0.2">
      <c r="A1627" s="11" t="str">
        <f t="shared" si="98"/>
        <v>GOVE1985</v>
      </c>
      <c r="B1627" s="90" t="s">
        <v>64</v>
      </c>
      <c r="C1627" s="85">
        <v>1985</v>
      </c>
      <c r="D1627" s="86">
        <v>33</v>
      </c>
      <c r="E1627" s="15">
        <v>38023</v>
      </c>
      <c r="F1627" s="15">
        <v>37513</v>
      </c>
      <c r="G1627" s="15">
        <v>75536</v>
      </c>
      <c r="H1627" s="15">
        <v>0</v>
      </c>
      <c r="I1627" s="15">
        <v>0</v>
      </c>
      <c r="J1627" s="15">
        <v>0</v>
      </c>
      <c r="K1627" s="15">
        <f t="shared" si="99"/>
        <v>38023</v>
      </c>
      <c r="L1627" s="15">
        <f t="shared" si="100"/>
        <v>37513</v>
      </c>
      <c r="M1627" s="15">
        <f t="shared" si="101"/>
        <v>75536</v>
      </c>
      <c r="O1627" s="13"/>
      <c r="P1627" s="13"/>
    </row>
    <row r="1628" spans="1:16" ht="13.15" customHeight="1" x14ac:dyDescent="0.2">
      <c r="A1628" s="11" t="str">
        <f t="shared" si="98"/>
        <v>GOVE1986</v>
      </c>
      <c r="B1628" s="3" t="s">
        <v>64</v>
      </c>
      <c r="C1628" s="12">
        <v>1986</v>
      </c>
      <c r="D1628" s="12">
        <v>30</v>
      </c>
      <c r="E1628" s="13">
        <v>42496</v>
      </c>
      <c r="F1628" s="13">
        <v>42494</v>
      </c>
      <c r="G1628" s="13">
        <v>84990</v>
      </c>
      <c r="H1628" s="13">
        <v>0</v>
      </c>
      <c r="I1628" s="13">
        <v>0</v>
      </c>
      <c r="J1628" s="13">
        <v>0</v>
      </c>
      <c r="K1628" s="15">
        <f t="shared" si="99"/>
        <v>42496</v>
      </c>
      <c r="L1628" s="15">
        <f t="shared" si="100"/>
        <v>42494</v>
      </c>
      <c r="M1628" s="15">
        <f t="shared" si="101"/>
        <v>84990</v>
      </c>
      <c r="O1628" s="13"/>
      <c r="P1628" s="13"/>
    </row>
    <row r="1629" spans="1:16" ht="13.15" customHeight="1" x14ac:dyDescent="0.2">
      <c r="A1629" s="11" t="str">
        <f t="shared" si="98"/>
        <v>GOVE1987</v>
      </c>
      <c r="B1629" s="92" t="s">
        <v>64</v>
      </c>
      <c r="C1629" s="85">
        <v>1987</v>
      </c>
      <c r="D1629" s="86">
        <v>27</v>
      </c>
      <c r="E1629" s="15">
        <v>44999</v>
      </c>
      <c r="F1629" s="15">
        <v>44260</v>
      </c>
      <c r="G1629" s="15">
        <v>89259</v>
      </c>
      <c r="H1629" s="15">
        <v>0</v>
      </c>
      <c r="I1629" s="15">
        <v>0</v>
      </c>
      <c r="J1629" s="15">
        <v>0</v>
      </c>
      <c r="K1629" s="15">
        <f t="shared" si="99"/>
        <v>44999</v>
      </c>
      <c r="L1629" s="15">
        <f t="shared" si="100"/>
        <v>44260</v>
      </c>
      <c r="M1629" s="15">
        <f t="shared" si="101"/>
        <v>89259</v>
      </c>
      <c r="O1629" s="13"/>
      <c r="P1629" s="13"/>
    </row>
    <row r="1630" spans="1:16" ht="13.15" customHeight="1" x14ac:dyDescent="0.2">
      <c r="A1630" s="11" t="str">
        <f t="shared" si="98"/>
        <v>GOVE1988</v>
      </c>
      <c r="B1630" s="92" t="s">
        <v>64</v>
      </c>
      <c r="C1630" s="85">
        <v>1988</v>
      </c>
      <c r="D1630" s="86">
        <v>26</v>
      </c>
      <c r="E1630" s="15">
        <v>46975</v>
      </c>
      <c r="F1630" s="15">
        <v>46324</v>
      </c>
      <c r="G1630" s="15">
        <v>93299</v>
      </c>
      <c r="H1630" s="87">
        <v>0</v>
      </c>
      <c r="I1630" s="87">
        <v>0</v>
      </c>
      <c r="J1630" s="15">
        <v>0</v>
      </c>
      <c r="K1630" s="15">
        <f t="shared" si="99"/>
        <v>46975</v>
      </c>
      <c r="L1630" s="15">
        <f t="shared" si="100"/>
        <v>46324</v>
      </c>
      <c r="M1630" s="15">
        <f t="shared" si="101"/>
        <v>93299</v>
      </c>
      <c r="O1630" s="13"/>
      <c r="P1630" s="13"/>
    </row>
    <row r="1631" spans="1:16" ht="13.15" customHeight="1" x14ac:dyDescent="0.2">
      <c r="A1631" s="11" t="str">
        <f t="shared" si="98"/>
        <v>GOVE1989</v>
      </c>
      <c r="B1631" s="3" t="s">
        <v>64</v>
      </c>
      <c r="C1631" s="12">
        <v>1989</v>
      </c>
      <c r="D1631" s="12">
        <v>30</v>
      </c>
      <c r="E1631" s="13">
        <v>31832</v>
      </c>
      <c r="F1631" s="13">
        <v>31000</v>
      </c>
      <c r="G1631" s="13">
        <v>62832</v>
      </c>
      <c r="H1631" s="13">
        <v>0</v>
      </c>
      <c r="I1631" s="13">
        <v>0</v>
      </c>
      <c r="J1631" s="13">
        <v>0</v>
      </c>
      <c r="K1631" s="15">
        <f t="shared" si="99"/>
        <v>31832</v>
      </c>
      <c r="L1631" s="15">
        <f t="shared" si="100"/>
        <v>31000</v>
      </c>
      <c r="M1631" s="15">
        <f t="shared" si="101"/>
        <v>62832</v>
      </c>
      <c r="O1631" s="13"/>
      <c r="P1631" s="13"/>
    </row>
    <row r="1632" spans="1:16" ht="13.15" customHeight="1" x14ac:dyDescent="0.2">
      <c r="A1632" s="11" t="str">
        <f t="shared" si="98"/>
        <v>GOVE1990</v>
      </c>
      <c r="B1632" s="90" t="s">
        <v>64</v>
      </c>
      <c r="C1632" s="85">
        <v>1990</v>
      </c>
      <c r="D1632" s="86">
        <v>26</v>
      </c>
      <c r="E1632" s="15">
        <v>44588</v>
      </c>
      <c r="F1632" s="15">
        <v>43856</v>
      </c>
      <c r="G1632" s="15">
        <v>88444</v>
      </c>
      <c r="H1632" s="15">
        <v>0</v>
      </c>
      <c r="I1632" s="15">
        <v>0</v>
      </c>
      <c r="J1632" s="15">
        <v>0</v>
      </c>
      <c r="K1632" s="15">
        <f t="shared" si="99"/>
        <v>44588</v>
      </c>
      <c r="L1632" s="15">
        <f t="shared" si="100"/>
        <v>43856</v>
      </c>
      <c r="M1632" s="15">
        <f t="shared" si="101"/>
        <v>88444</v>
      </c>
      <c r="O1632" s="13"/>
      <c r="P1632" s="13"/>
    </row>
    <row r="1633" spans="1:16" ht="13.15" customHeight="1" x14ac:dyDescent="0.2">
      <c r="A1633" s="11" t="str">
        <f t="shared" si="98"/>
        <v>GOVE1991</v>
      </c>
      <c r="B1633" s="3" t="s">
        <v>64</v>
      </c>
      <c r="C1633" s="12">
        <v>1991</v>
      </c>
      <c r="D1633" s="12">
        <v>27</v>
      </c>
      <c r="E1633" s="13">
        <v>49414</v>
      </c>
      <c r="F1633" s="13">
        <v>49333</v>
      </c>
      <c r="G1633" s="13">
        <v>98747</v>
      </c>
      <c r="H1633" s="13">
        <v>0</v>
      </c>
      <c r="I1633" s="13">
        <v>0</v>
      </c>
      <c r="J1633" s="13">
        <v>0</v>
      </c>
      <c r="K1633" s="15">
        <f t="shared" si="99"/>
        <v>49414</v>
      </c>
      <c r="L1633" s="15">
        <f t="shared" si="100"/>
        <v>49333</v>
      </c>
      <c r="M1633" s="15">
        <f t="shared" si="101"/>
        <v>98747</v>
      </c>
      <c r="O1633" s="13"/>
      <c r="P1633" s="13"/>
    </row>
    <row r="1634" spans="1:16" ht="13.15" customHeight="1" x14ac:dyDescent="0.2">
      <c r="A1634" s="11" t="str">
        <f t="shared" si="98"/>
        <v>GOVE1992</v>
      </c>
      <c r="B1634" s="90" t="s">
        <v>64</v>
      </c>
      <c r="C1634" s="85">
        <v>1992</v>
      </c>
      <c r="D1634" s="86">
        <v>27</v>
      </c>
      <c r="E1634" s="15">
        <v>49292</v>
      </c>
      <c r="F1634" s="15">
        <v>49255</v>
      </c>
      <c r="G1634" s="15">
        <v>98547</v>
      </c>
      <c r="H1634" s="15">
        <v>0</v>
      </c>
      <c r="I1634" s="15">
        <v>0</v>
      </c>
      <c r="J1634" s="15">
        <v>0</v>
      </c>
      <c r="K1634" s="15">
        <f t="shared" si="99"/>
        <v>49292</v>
      </c>
      <c r="L1634" s="15">
        <f t="shared" si="100"/>
        <v>49255</v>
      </c>
      <c r="M1634" s="15">
        <f t="shared" si="101"/>
        <v>98547</v>
      </c>
      <c r="O1634" s="13"/>
      <c r="P1634" s="13"/>
    </row>
    <row r="1635" spans="1:16" ht="13.15" customHeight="1" x14ac:dyDescent="0.2">
      <c r="A1635" s="11" t="str">
        <f t="shared" si="98"/>
        <v>GOVE1993</v>
      </c>
      <c r="B1635" s="3" t="s">
        <v>64</v>
      </c>
      <c r="C1635" s="12">
        <v>1993</v>
      </c>
      <c r="D1635" s="12">
        <v>34</v>
      </c>
      <c r="E1635" s="13">
        <v>39739</v>
      </c>
      <c r="F1635" s="13">
        <v>39642</v>
      </c>
      <c r="G1635" s="13">
        <v>79381</v>
      </c>
      <c r="H1635" s="13">
        <v>0</v>
      </c>
      <c r="I1635" s="13">
        <v>0</v>
      </c>
      <c r="J1635" s="13">
        <v>0</v>
      </c>
      <c r="K1635" s="15">
        <f t="shared" si="99"/>
        <v>39739</v>
      </c>
      <c r="L1635" s="15">
        <f t="shared" si="100"/>
        <v>39642</v>
      </c>
      <c r="M1635" s="15">
        <f t="shared" si="101"/>
        <v>79381</v>
      </c>
      <c r="O1635" s="13"/>
      <c r="P1635" s="13"/>
    </row>
    <row r="1636" spans="1:16" ht="13.15" customHeight="1" x14ac:dyDescent="0.2">
      <c r="A1636" s="11" t="str">
        <f t="shared" si="98"/>
        <v>GOVE1994</v>
      </c>
      <c r="B1636" s="92" t="s">
        <v>64</v>
      </c>
      <c r="C1636" s="85">
        <v>1994</v>
      </c>
      <c r="D1636" s="86">
        <v>35</v>
      </c>
      <c r="E1636" s="15">
        <v>42755</v>
      </c>
      <c r="F1636" s="15">
        <v>43206</v>
      </c>
      <c r="G1636" s="15">
        <v>85961</v>
      </c>
      <c r="H1636" s="87">
        <v>0</v>
      </c>
      <c r="I1636" s="87">
        <v>0</v>
      </c>
      <c r="J1636" s="15">
        <v>0</v>
      </c>
      <c r="K1636" s="15">
        <f t="shared" si="99"/>
        <v>42755</v>
      </c>
      <c r="L1636" s="15">
        <f t="shared" si="100"/>
        <v>43206</v>
      </c>
      <c r="M1636" s="15">
        <f t="shared" si="101"/>
        <v>85961</v>
      </c>
      <c r="O1636" s="13"/>
      <c r="P1636" s="13"/>
    </row>
    <row r="1637" spans="1:16" ht="13.15" customHeight="1" x14ac:dyDescent="0.2">
      <c r="A1637" s="11" t="str">
        <f t="shared" si="98"/>
        <v>GOVE1995</v>
      </c>
      <c r="B1637" s="3" t="s">
        <v>64</v>
      </c>
      <c r="C1637" s="12">
        <v>1995</v>
      </c>
      <c r="D1637" s="12">
        <v>28</v>
      </c>
      <c r="E1637" s="13">
        <v>59487</v>
      </c>
      <c r="F1637" s="13">
        <v>59484</v>
      </c>
      <c r="G1637" s="13">
        <v>118971</v>
      </c>
      <c r="H1637" s="13">
        <v>0</v>
      </c>
      <c r="I1637" s="13">
        <v>0</v>
      </c>
      <c r="J1637" s="13">
        <v>0</v>
      </c>
      <c r="K1637" s="15">
        <f t="shared" si="99"/>
        <v>59487</v>
      </c>
      <c r="L1637" s="15">
        <f t="shared" si="100"/>
        <v>59484</v>
      </c>
      <c r="M1637" s="15">
        <f t="shared" si="101"/>
        <v>118971</v>
      </c>
      <c r="O1637" s="13"/>
      <c r="P1637" s="13"/>
    </row>
    <row r="1638" spans="1:16" ht="13.15" customHeight="1" x14ac:dyDescent="0.2">
      <c r="A1638" s="11" t="str">
        <f t="shared" si="98"/>
        <v>GOVE1996</v>
      </c>
      <c r="B1638" s="92" t="s">
        <v>64</v>
      </c>
      <c r="C1638" s="85">
        <v>1996</v>
      </c>
      <c r="D1638" s="86">
        <v>24</v>
      </c>
      <c r="E1638" s="15">
        <v>75826</v>
      </c>
      <c r="F1638" s="15">
        <v>74361</v>
      </c>
      <c r="G1638" s="15">
        <v>150187</v>
      </c>
      <c r="H1638" s="87">
        <v>0</v>
      </c>
      <c r="I1638" s="87">
        <v>0</v>
      </c>
      <c r="J1638" s="15">
        <v>0</v>
      </c>
      <c r="K1638" s="15">
        <f t="shared" si="99"/>
        <v>75826</v>
      </c>
      <c r="L1638" s="15">
        <f t="shared" si="100"/>
        <v>74361</v>
      </c>
      <c r="M1638" s="15">
        <f t="shared" si="101"/>
        <v>150187</v>
      </c>
      <c r="O1638" s="13"/>
      <c r="P1638" s="13"/>
    </row>
    <row r="1639" spans="1:16" ht="13.15" customHeight="1" x14ac:dyDescent="0.2">
      <c r="A1639" s="11" t="str">
        <f t="shared" si="98"/>
        <v>GOVE1997</v>
      </c>
      <c r="B1639" s="92" t="s">
        <v>64</v>
      </c>
      <c r="C1639" s="85">
        <v>1997</v>
      </c>
      <c r="D1639" s="86">
        <v>24</v>
      </c>
      <c r="E1639" s="15">
        <v>75195</v>
      </c>
      <c r="F1639" s="15">
        <v>75612</v>
      </c>
      <c r="G1639" s="15">
        <v>150807</v>
      </c>
      <c r="H1639" s="87">
        <v>0</v>
      </c>
      <c r="I1639" s="87">
        <v>0</v>
      </c>
      <c r="J1639" s="15">
        <v>0</v>
      </c>
      <c r="K1639" s="15">
        <f t="shared" si="99"/>
        <v>75195</v>
      </c>
      <c r="L1639" s="15">
        <f t="shared" si="100"/>
        <v>75612</v>
      </c>
      <c r="M1639" s="15">
        <f t="shared" si="101"/>
        <v>150807</v>
      </c>
      <c r="O1639" s="13"/>
      <c r="P1639" s="13"/>
    </row>
    <row r="1640" spans="1:16" ht="13.15" customHeight="1" x14ac:dyDescent="0.2">
      <c r="A1640" s="11" t="str">
        <f t="shared" si="98"/>
        <v>GOVE1998</v>
      </c>
      <c r="B1640" s="3" t="s">
        <v>64</v>
      </c>
      <c r="C1640" s="12">
        <v>1998</v>
      </c>
      <c r="D1640" s="12">
        <v>24</v>
      </c>
      <c r="E1640" s="13">
        <v>74769</v>
      </c>
      <c r="F1640" s="13">
        <v>74991</v>
      </c>
      <c r="G1640" s="13">
        <v>149760</v>
      </c>
      <c r="H1640" s="13">
        <v>0</v>
      </c>
      <c r="I1640" s="13">
        <v>0</v>
      </c>
      <c r="J1640" s="13">
        <v>0</v>
      </c>
      <c r="K1640" s="15">
        <f t="shared" si="99"/>
        <v>74769</v>
      </c>
      <c r="L1640" s="15">
        <f t="shared" si="100"/>
        <v>74991</v>
      </c>
      <c r="M1640" s="15">
        <f t="shared" si="101"/>
        <v>149760</v>
      </c>
      <c r="O1640" s="13"/>
      <c r="P1640" s="13"/>
    </row>
    <row r="1641" spans="1:16" ht="13.15" customHeight="1" x14ac:dyDescent="0.2">
      <c r="A1641" s="11" t="str">
        <f t="shared" ref="A1641:A1704" si="102">CONCATENATE(B1641,C1641)</f>
        <v>GOVE1999</v>
      </c>
      <c r="B1641" s="3" t="s">
        <v>64</v>
      </c>
      <c r="C1641" s="12">
        <v>1999</v>
      </c>
      <c r="D1641" s="12">
        <v>23</v>
      </c>
      <c r="E1641" s="13">
        <v>84424</v>
      </c>
      <c r="F1641" s="13">
        <v>84878</v>
      </c>
      <c r="G1641" s="13">
        <v>169302</v>
      </c>
      <c r="H1641" s="13">
        <v>0</v>
      </c>
      <c r="I1641" s="13">
        <v>0</v>
      </c>
      <c r="J1641" s="13">
        <v>0</v>
      </c>
      <c r="K1641" s="15">
        <f t="shared" si="99"/>
        <v>84424</v>
      </c>
      <c r="L1641" s="15">
        <f t="shared" si="100"/>
        <v>84878</v>
      </c>
      <c r="M1641" s="15">
        <f t="shared" si="101"/>
        <v>169302</v>
      </c>
      <c r="O1641" s="13"/>
      <c r="P1641" s="13"/>
    </row>
    <row r="1642" spans="1:16" ht="13.15" customHeight="1" x14ac:dyDescent="0.2">
      <c r="A1642" s="11" t="str">
        <f t="shared" si="102"/>
        <v>GOVE2000</v>
      </c>
      <c r="B1642" s="3" t="s">
        <v>64</v>
      </c>
      <c r="C1642" s="12">
        <v>2000</v>
      </c>
      <c r="D1642" s="12">
        <v>22</v>
      </c>
      <c r="E1642" s="13">
        <v>90627</v>
      </c>
      <c r="F1642" s="13">
        <v>91085</v>
      </c>
      <c r="G1642" s="13">
        <v>181712</v>
      </c>
      <c r="H1642" s="13">
        <v>0</v>
      </c>
      <c r="I1642" s="13">
        <v>0</v>
      </c>
      <c r="J1642" s="13">
        <v>0</v>
      </c>
      <c r="K1642" s="15">
        <f t="shared" si="99"/>
        <v>90627</v>
      </c>
      <c r="L1642" s="15">
        <f t="shared" si="100"/>
        <v>91085</v>
      </c>
      <c r="M1642" s="15">
        <f t="shared" si="101"/>
        <v>181712</v>
      </c>
      <c r="O1642" s="13"/>
      <c r="P1642" s="13"/>
    </row>
    <row r="1643" spans="1:16" ht="13.15" customHeight="1" x14ac:dyDescent="0.2">
      <c r="A1643" s="11" t="str">
        <f t="shared" si="102"/>
        <v>GOVE2001</v>
      </c>
      <c r="B1643" s="3" t="s">
        <v>64</v>
      </c>
      <c r="C1643" s="12">
        <v>2001</v>
      </c>
      <c r="D1643" s="12">
        <v>25</v>
      </c>
      <c r="E1643" s="13">
        <v>76928</v>
      </c>
      <c r="F1643" s="13">
        <v>61434</v>
      </c>
      <c r="G1643" s="13">
        <v>138362</v>
      </c>
      <c r="H1643" s="13">
        <v>0</v>
      </c>
      <c r="I1643" s="13">
        <v>0</v>
      </c>
      <c r="J1643" s="13">
        <v>0</v>
      </c>
      <c r="K1643" s="15">
        <f t="shared" si="99"/>
        <v>76928</v>
      </c>
      <c r="L1643" s="15">
        <f t="shared" si="100"/>
        <v>61434</v>
      </c>
      <c r="M1643" s="15">
        <f t="shared" si="101"/>
        <v>138362</v>
      </c>
      <c r="O1643" s="13"/>
      <c r="P1643" s="13"/>
    </row>
    <row r="1644" spans="1:16" ht="13.15" customHeight="1" x14ac:dyDescent="0.2">
      <c r="A1644" s="11" t="str">
        <f t="shared" si="102"/>
        <v>GOVE2002</v>
      </c>
      <c r="B1644" s="3" t="s">
        <v>64</v>
      </c>
      <c r="C1644" s="12">
        <v>2002</v>
      </c>
      <c r="D1644" s="12">
        <v>29</v>
      </c>
      <c r="E1644" s="13">
        <v>50496</v>
      </c>
      <c r="F1644" s="13">
        <v>50776</v>
      </c>
      <c r="G1644" s="13">
        <v>101272</v>
      </c>
      <c r="H1644" s="13">
        <v>0</v>
      </c>
      <c r="I1644" s="13">
        <v>0</v>
      </c>
      <c r="J1644" s="13">
        <v>0</v>
      </c>
      <c r="K1644" s="15">
        <f t="shared" si="99"/>
        <v>50496</v>
      </c>
      <c r="L1644" s="15">
        <f t="shared" si="100"/>
        <v>50776</v>
      </c>
      <c r="M1644" s="15">
        <f t="shared" si="101"/>
        <v>101272</v>
      </c>
      <c r="O1644" s="13"/>
      <c r="P1644" s="13"/>
    </row>
    <row r="1645" spans="1:16" ht="13.15" customHeight="1" x14ac:dyDescent="0.2">
      <c r="A1645" s="11" t="str">
        <f t="shared" si="102"/>
        <v>GOVE2003</v>
      </c>
      <c r="B1645" s="3" t="s">
        <v>64</v>
      </c>
      <c r="C1645" s="12">
        <v>2003</v>
      </c>
      <c r="D1645" s="12">
        <v>31</v>
      </c>
      <c r="E1645" s="13">
        <v>49210</v>
      </c>
      <c r="F1645" s="13">
        <v>49739</v>
      </c>
      <c r="G1645" s="13">
        <v>98949</v>
      </c>
      <c r="H1645" s="13">
        <v>0</v>
      </c>
      <c r="I1645" s="13">
        <v>0</v>
      </c>
      <c r="J1645" s="13">
        <v>0</v>
      </c>
      <c r="K1645" s="15">
        <f t="shared" si="99"/>
        <v>49210</v>
      </c>
      <c r="L1645" s="15">
        <f t="shared" si="100"/>
        <v>49739</v>
      </c>
      <c r="M1645" s="15">
        <f t="shared" si="101"/>
        <v>98949</v>
      </c>
      <c r="O1645" s="13"/>
      <c r="P1645" s="13"/>
    </row>
    <row r="1646" spans="1:16" ht="13.15" customHeight="1" x14ac:dyDescent="0.2">
      <c r="A1646" s="11" t="str">
        <f t="shared" si="102"/>
        <v>GOVE2004</v>
      </c>
      <c r="B1646" s="3" t="s">
        <v>64</v>
      </c>
      <c r="C1646" s="12">
        <v>2004</v>
      </c>
      <c r="D1646" s="12">
        <v>34</v>
      </c>
      <c r="E1646" s="13">
        <v>48336</v>
      </c>
      <c r="F1646" s="13">
        <v>48436</v>
      </c>
      <c r="G1646" s="13">
        <v>96772</v>
      </c>
      <c r="H1646" s="13">
        <v>0</v>
      </c>
      <c r="I1646" s="13">
        <v>0</v>
      </c>
      <c r="J1646" s="13">
        <v>0</v>
      </c>
      <c r="K1646" s="15">
        <f t="shared" si="99"/>
        <v>48336</v>
      </c>
      <c r="L1646" s="15">
        <f t="shared" si="100"/>
        <v>48436</v>
      </c>
      <c r="M1646" s="15">
        <f t="shared" si="101"/>
        <v>96772</v>
      </c>
      <c r="O1646" s="13"/>
      <c r="P1646" s="13"/>
    </row>
    <row r="1647" spans="1:16" ht="13.15" customHeight="1" x14ac:dyDescent="0.2">
      <c r="A1647" s="11" t="str">
        <f t="shared" si="102"/>
        <v>GOVE2005</v>
      </c>
      <c r="B1647" s="90" t="s">
        <v>64</v>
      </c>
      <c r="C1647" s="85">
        <v>2005</v>
      </c>
      <c r="D1647" s="86">
        <v>35</v>
      </c>
      <c r="E1647" s="15">
        <v>52405</v>
      </c>
      <c r="F1647" s="15">
        <v>51257</v>
      </c>
      <c r="G1647" s="15">
        <v>103662</v>
      </c>
      <c r="H1647" s="15">
        <v>0</v>
      </c>
      <c r="I1647" s="15">
        <v>0</v>
      </c>
      <c r="J1647" s="15">
        <v>0</v>
      </c>
      <c r="K1647" s="15">
        <f t="shared" si="99"/>
        <v>52405</v>
      </c>
      <c r="L1647" s="15">
        <f t="shared" si="100"/>
        <v>51257</v>
      </c>
      <c r="M1647" s="15">
        <f t="shared" si="101"/>
        <v>103662</v>
      </c>
      <c r="O1647" s="13"/>
      <c r="P1647" s="13"/>
    </row>
    <row r="1648" spans="1:16" ht="13.15" customHeight="1" x14ac:dyDescent="0.2">
      <c r="A1648" s="11" t="str">
        <f t="shared" si="102"/>
        <v>GOVE2006</v>
      </c>
      <c r="B1648" s="3" t="s">
        <v>64</v>
      </c>
      <c r="C1648" s="12">
        <v>2006</v>
      </c>
      <c r="D1648" s="12">
        <v>35</v>
      </c>
      <c r="E1648" s="13">
        <v>59163</v>
      </c>
      <c r="F1648" s="13">
        <v>58735</v>
      </c>
      <c r="G1648" s="13">
        <v>117898</v>
      </c>
      <c r="H1648" s="13">
        <v>0</v>
      </c>
      <c r="I1648" s="13">
        <v>0</v>
      </c>
      <c r="J1648" s="13">
        <v>0</v>
      </c>
      <c r="K1648" s="15">
        <f t="shared" si="99"/>
        <v>59163</v>
      </c>
      <c r="L1648" s="15">
        <f t="shared" si="100"/>
        <v>58735</v>
      </c>
      <c r="M1648" s="15">
        <f t="shared" si="101"/>
        <v>117898</v>
      </c>
      <c r="O1648" s="13"/>
      <c r="P1648" s="13"/>
    </row>
    <row r="1649" spans="1:16" ht="13.15" customHeight="1" x14ac:dyDescent="0.2">
      <c r="A1649" s="11" t="str">
        <f t="shared" si="102"/>
        <v>GOVE2007</v>
      </c>
      <c r="B1649" s="90" t="s">
        <v>64</v>
      </c>
      <c r="C1649" s="12">
        <v>2007</v>
      </c>
      <c r="D1649" s="17">
        <v>35</v>
      </c>
      <c r="E1649" s="91">
        <v>63099</v>
      </c>
      <c r="F1649" s="91">
        <v>63249</v>
      </c>
      <c r="G1649" s="91">
        <v>126348</v>
      </c>
      <c r="H1649" s="91">
        <v>0</v>
      </c>
      <c r="I1649" s="91">
        <v>0</v>
      </c>
      <c r="J1649" s="91">
        <v>0</v>
      </c>
      <c r="K1649" s="15">
        <f t="shared" ref="K1649:K1712" si="103">E1649+H1649</f>
        <v>63099</v>
      </c>
      <c r="L1649" s="15">
        <f t="shared" ref="L1649:L1712" si="104">F1649+I1649</f>
        <v>63249</v>
      </c>
      <c r="M1649" s="15">
        <f t="shared" ref="M1649:M1712" si="105">G1649+J1649</f>
        <v>126348</v>
      </c>
      <c r="O1649" s="13"/>
      <c r="P1649" s="13"/>
    </row>
    <row r="1650" spans="1:16" ht="13.15" customHeight="1" x14ac:dyDescent="0.2">
      <c r="A1650" s="11" t="str">
        <f t="shared" si="102"/>
        <v>GOVE2008</v>
      </c>
      <c r="B1650" s="92" t="s">
        <v>64</v>
      </c>
      <c r="C1650" s="85">
        <v>2008</v>
      </c>
      <c r="D1650" s="86">
        <v>37</v>
      </c>
      <c r="E1650" s="15">
        <v>64902</v>
      </c>
      <c r="F1650" s="15">
        <v>65084</v>
      </c>
      <c r="G1650" s="15">
        <v>129986</v>
      </c>
      <c r="H1650" s="87">
        <v>0</v>
      </c>
      <c r="I1650" s="87">
        <v>0</v>
      </c>
      <c r="J1650" s="15">
        <v>0</v>
      </c>
      <c r="K1650" s="15">
        <f t="shared" si="103"/>
        <v>64902</v>
      </c>
      <c r="L1650" s="15">
        <f t="shared" si="104"/>
        <v>65084</v>
      </c>
      <c r="M1650" s="15">
        <f t="shared" si="105"/>
        <v>129986</v>
      </c>
      <c r="O1650" s="13"/>
      <c r="P1650" s="13"/>
    </row>
    <row r="1651" spans="1:16" ht="13.15" customHeight="1" x14ac:dyDescent="0.2">
      <c r="A1651" s="11" t="str">
        <f t="shared" si="102"/>
        <v>GOVE2009</v>
      </c>
      <c r="B1651" s="3" t="s">
        <v>64</v>
      </c>
      <c r="C1651" s="12">
        <v>2009</v>
      </c>
      <c r="D1651" s="12">
        <v>42</v>
      </c>
      <c r="E1651" s="13">
        <v>55414</v>
      </c>
      <c r="F1651" s="13">
        <v>55978</v>
      </c>
      <c r="G1651" s="13">
        <v>111392</v>
      </c>
      <c r="H1651" s="13">
        <v>0</v>
      </c>
      <c r="I1651" s="13">
        <v>0</v>
      </c>
      <c r="J1651" s="13">
        <v>0</v>
      </c>
      <c r="K1651" s="15">
        <f t="shared" si="103"/>
        <v>55414</v>
      </c>
      <c r="L1651" s="15">
        <f t="shared" si="104"/>
        <v>55978</v>
      </c>
      <c r="M1651" s="15">
        <f t="shared" si="105"/>
        <v>111392</v>
      </c>
      <c r="O1651" s="13"/>
      <c r="P1651" s="13"/>
    </row>
    <row r="1652" spans="1:16" ht="13.15" customHeight="1" x14ac:dyDescent="0.2">
      <c r="A1652" s="11" t="str">
        <f t="shared" si="102"/>
        <v>GOVE2010</v>
      </c>
      <c r="B1652" s="3" t="s">
        <v>64</v>
      </c>
      <c r="C1652" s="12">
        <v>2010</v>
      </c>
      <c r="D1652" s="86">
        <v>42</v>
      </c>
      <c r="E1652" s="13">
        <v>53988</v>
      </c>
      <c r="F1652" s="13">
        <v>54112</v>
      </c>
      <c r="G1652" s="13">
        <v>108100</v>
      </c>
      <c r="H1652" s="13">
        <v>0</v>
      </c>
      <c r="I1652" s="13">
        <v>0</v>
      </c>
      <c r="J1652" s="13">
        <v>0</v>
      </c>
      <c r="K1652" s="15">
        <f t="shared" si="103"/>
        <v>53988</v>
      </c>
      <c r="L1652" s="15">
        <f t="shared" si="104"/>
        <v>54112</v>
      </c>
      <c r="M1652" s="15">
        <f t="shared" si="105"/>
        <v>108100</v>
      </c>
      <c r="O1652" s="13"/>
      <c r="P1652" s="13"/>
    </row>
    <row r="1653" spans="1:16" ht="13.15" customHeight="1" x14ac:dyDescent="0.2">
      <c r="A1653" s="11" t="str">
        <f t="shared" si="102"/>
        <v>GOVE2011</v>
      </c>
      <c r="B1653" s="3" t="s">
        <v>64</v>
      </c>
      <c r="C1653" s="12">
        <v>2011</v>
      </c>
      <c r="D1653" s="12">
        <v>44</v>
      </c>
      <c r="E1653" s="13">
        <v>51267</v>
      </c>
      <c r="F1653" s="13">
        <v>51452</v>
      </c>
      <c r="G1653" s="13">
        <v>102719</v>
      </c>
      <c r="H1653" s="13">
        <v>0</v>
      </c>
      <c r="I1653" s="13">
        <v>0</v>
      </c>
      <c r="J1653" s="13">
        <v>0</v>
      </c>
      <c r="K1653" s="15">
        <f t="shared" si="103"/>
        <v>51267</v>
      </c>
      <c r="L1653" s="15">
        <f t="shared" si="104"/>
        <v>51452</v>
      </c>
      <c r="M1653" s="15">
        <f t="shared" si="105"/>
        <v>102719</v>
      </c>
      <c r="O1653" s="13"/>
      <c r="P1653" s="13"/>
    </row>
    <row r="1654" spans="1:16" ht="13.15" customHeight="1" x14ac:dyDescent="0.2">
      <c r="A1654" s="11" t="str">
        <f t="shared" si="102"/>
        <v>GOVE2012</v>
      </c>
      <c r="B1654" s="90" t="s">
        <v>64</v>
      </c>
      <c r="C1654" s="85">
        <v>2012</v>
      </c>
      <c r="D1654" s="86">
        <v>46</v>
      </c>
      <c r="E1654" s="15">
        <v>51646</v>
      </c>
      <c r="F1654" s="15">
        <v>51950</v>
      </c>
      <c r="G1654" s="15">
        <v>103596</v>
      </c>
      <c r="H1654" s="15">
        <v>0</v>
      </c>
      <c r="I1654" s="15">
        <v>0</v>
      </c>
      <c r="J1654" s="15">
        <v>0</v>
      </c>
      <c r="K1654" s="15">
        <f t="shared" si="103"/>
        <v>51646</v>
      </c>
      <c r="L1654" s="15">
        <f t="shared" si="104"/>
        <v>51950</v>
      </c>
      <c r="M1654" s="15">
        <f t="shared" si="105"/>
        <v>103596</v>
      </c>
      <c r="O1654" s="13"/>
      <c r="P1654" s="13"/>
    </row>
    <row r="1655" spans="1:16" ht="13.15" customHeight="1" x14ac:dyDescent="0.2">
      <c r="A1655" s="11" t="str">
        <f t="shared" si="102"/>
        <v>GOVE2013</v>
      </c>
      <c r="B1655" s="90" t="s">
        <v>64</v>
      </c>
      <c r="C1655" s="85">
        <v>2013</v>
      </c>
      <c r="D1655" s="86">
        <v>45</v>
      </c>
      <c r="E1655" s="15">
        <v>54258</v>
      </c>
      <c r="F1655" s="15">
        <v>54360</v>
      </c>
      <c r="G1655" s="15">
        <v>108618</v>
      </c>
      <c r="H1655" s="15">
        <v>0</v>
      </c>
      <c r="I1655" s="15">
        <v>0</v>
      </c>
      <c r="J1655" s="15">
        <v>0</v>
      </c>
      <c r="K1655" s="15">
        <f t="shared" si="103"/>
        <v>54258</v>
      </c>
      <c r="L1655" s="15">
        <f t="shared" si="104"/>
        <v>54360</v>
      </c>
      <c r="M1655" s="15">
        <f t="shared" si="105"/>
        <v>108618</v>
      </c>
      <c r="O1655" s="13"/>
      <c r="P1655" s="13"/>
    </row>
    <row r="1656" spans="1:16" ht="13.15" customHeight="1" x14ac:dyDescent="0.2">
      <c r="A1656" s="11" t="str">
        <f t="shared" si="102"/>
        <v>GOVE2014</v>
      </c>
      <c r="B1656" s="90" t="s">
        <v>64</v>
      </c>
      <c r="C1656" s="85">
        <v>2014</v>
      </c>
      <c r="D1656" s="86">
        <v>48</v>
      </c>
      <c r="E1656" s="15">
        <v>39987</v>
      </c>
      <c r="F1656" s="15">
        <v>40699</v>
      </c>
      <c r="G1656" s="15">
        <v>80686</v>
      </c>
      <c r="H1656" s="15">
        <v>0</v>
      </c>
      <c r="I1656" s="15">
        <v>0</v>
      </c>
      <c r="J1656" s="15">
        <v>0</v>
      </c>
      <c r="K1656" s="15">
        <f t="shared" si="103"/>
        <v>39987</v>
      </c>
      <c r="L1656" s="15">
        <f t="shared" si="104"/>
        <v>40699</v>
      </c>
      <c r="M1656" s="15">
        <f t="shared" si="105"/>
        <v>80686</v>
      </c>
      <c r="O1656" s="13"/>
      <c r="P1656" s="13"/>
    </row>
    <row r="1657" spans="1:16" ht="13.15" customHeight="1" x14ac:dyDescent="0.2">
      <c r="A1657" s="11" t="str">
        <f t="shared" si="102"/>
        <v>GOVE2015</v>
      </c>
      <c r="B1657" s="90" t="s">
        <v>64</v>
      </c>
      <c r="C1657" s="85">
        <v>2015</v>
      </c>
      <c r="D1657" s="86">
        <v>57</v>
      </c>
      <c r="E1657" s="15">
        <v>28971</v>
      </c>
      <c r="F1657" s="15">
        <v>28822</v>
      </c>
      <c r="G1657" s="15">
        <v>57793</v>
      </c>
      <c r="H1657" s="15">
        <v>0</v>
      </c>
      <c r="I1657" s="15">
        <v>0</v>
      </c>
      <c r="J1657" s="15">
        <v>0</v>
      </c>
      <c r="K1657" s="15">
        <f t="shared" si="103"/>
        <v>28971</v>
      </c>
      <c r="L1657" s="15">
        <f t="shared" si="104"/>
        <v>28822</v>
      </c>
      <c r="M1657" s="15">
        <f t="shared" si="105"/>
        <v>57793</v>
      </c>
      <c r="O1657" s="13"/>
      <c r="P1657" s="13"/>
    </row>
    <row r="1658" spans="1:16" ht="13.15" customHeight="1" x14ac:dyDescent="0.2">
      <c r="A1658" s="11" t="str">
        <f t="shared" si="102"/>
        <v>GOVE2016</v>
      </c>
      <c r="B1658" s="88" t="s">
        <v>64</v>
      </c>
      <c r="C1658" s="16">
        <v>2016</v>
      </c>
      <c r="D1658" s="86">
        <v>56</v>
      </c>
      <c r="E1658" s="89">
        <v>28989</v>
      </c>
      <c r="F1658" s="89">
        <v>27823</v>
      </c>
      <c r="G1658" s="89">
        <v>56812</v>
      </c>
      <c r="H1658" s="89">
        <v>0</v>
      </c>
      <c r="I1658" s="89">
        <v>0</v>
      </c>
      <c r="J1658" s="89">
        <v>0</v>
      </c>
      <c r="K1658" s="15">
        <f t="shared" si="103"/>
        <v>28989</v>
      </c>
      <c r="L1658" s="15">
        <f t="shared" si="104"/>
        <v>27823</v>
      </c>
      <c r="M1658" s="15">
        <f t="shared" si="105"/>
        <v>56812</v>
      </c>
      <c r="O1658" s="13"/>
      <c r="P1658" s="13"/>
    </row>
    <row r="1659" spans="1:16" ht="13.15" customHeight="1" x14ac:dyDescent="0.2">
      <c r="A1659" s="11" t="str">
        <f t="shared" si="102"/>
        <v>GOVE2017</v>
      </c>
      <c r="B1659" s="92" t="s">
        <v>64</v>
      </c>
      <c r="C1659" s="85">
        <v>2017</v>
      </c>
      <c r="D1659" s="86">
        <v>59</v>
      </c>
      <c r="E1659" s="15">
        <v>30203</v>
      </c>
      <c r="F1659" s="15">
        <v>28897</v>
      </c>
      <c r="G1659" s="15">
        <v>59100</v>
      </c>
      <c r="H1659" s="87">
        <v>0</v>
      </c>
      <c r="I1659" s="87">
        <v>0</v>
      </c>
      <c r="J1659" s="15">
        <v>0</v>
      </c>
      <c r="K1659" s="15">
        <f t="shared" si="103"/>
        <v>30203</v>
      </c>
      <c r="L1659" s="15">
        <f t="shared" si="104"/>
        <v>28897</v>
      </c>
      <c r="M1659" s="15">
        <f t="shared" si="105"/>
        <v>59100</v>
      </c>
      <c r="O1659" s="13"/>
      <c r="P1659" s="13"/>
    </row>
    <row r="1660" spans="1:16" ht="13.15" customHeight="1" x14ac:dyDescent="0.2">
      <c r="A1660" s="11" t="str">
        <f t="shared" si="102"/>
        <v>GOVE2018</v>
      </c>
      <c r="B1660" s="92" t="s">
        <v>64</v>
      </c>
      <c r="C1660" s="85">
        <v>2018</v>
      </c>
      <c r="D1660" s="86">
        <v>61</v>
      </c>
      <c r="E1660" s="15">
        <v>29209</v>
      </c>
      <c r="F1660" s="15">
        <v>28405</v>
      </c>
      <c r="G1660" s="15">
        <v>57614</v>
      </c>
      <c r="H1660" s="87">
        <v>0</v>
      </c>
      <c r="I1660" s="87">
        <v>0</v>
      </c>
      <c r="J1660" s="15">
        <v>0</v>
      </c>
      <c r="K1660" s="15">
        <f t="shared" si="103"/>
        <v>29209</v>
      </c>
      <c r="L1660" s="15">
        <f t="shared" si="104"/>
        <v>28405</v>
      </c>
      <c r="M1660" s="15">
        <f t="shared" si="105"/>
        <v>57614</v>
      </c>
      <c r="O1660" s="13"/>
      <c r="P1660" s="13"/>
    </row>
    <row r="1661" spans="1:16" ht="13.15" customHeight="1" x14ac:dyDescent="0.2">
      <c r="A1661" s="11" t="str">
        <f t="shared" si="102"/>
        <v>GOVE2019</v>
      </c>
      <c r="B1661" s="90" t="s">
        <v>64</v>
      </c>
      <c r="C1661" s="85">
        <v>2019</v>
      </c>
      <c r="D1661" s="86">
        <v>61</v>
      </c>
      <c r="E1661" s="15">
        <v>29523</v>
      </c>
      <c r="F1661" s="15">
        <v>28575</v>
      </c>
      <c r="G1661" s="15">
        <v>58098</v>
      </c>
      <c r="H1661" s="15">
        <v>0</v>
      </c>
      <c r="I1661" s="15">
        <v>0</v>
      </c>
      <c r="J1661" s="15">
        <v>0</v>
      </c>
      <c r="K1661" s="15">
        <f t="shared" si="103"/>
        <v>29523</v>
      </c>
      <c r="L1661" s="15">
        <f t="shared" si="104"/>
        <v>28575</v>
      </c>
      <c r="M1661" s="15">
        <f t="shared" si="105"/>
        <v>58098</v>
      </c>
      <c r="O1661" s="13"/>
      <c r="P1661" s="13"/>
    </row>
    <row r="1662" spans="1:16" ht="13.15" customHeight="1" x14ac:dyDescent="0.2">
      <c r="A1662" s="11" t="str">
        <f t="shared" si="102"/>
        <v>GOVE2020</v>
      </c>
      <c r="B1662" s="92" t="s">
        <v>64</v>
      </c>
      <c r="C1662" s="85">
        <v>2020</v>
      </c>
      <c r="D1662" s="86" t="s">
        <v>174</v>
      </c>
      <c r="E1662" s="15">
        <v>15761</v>
      </c>
      <c r="F1662" s="15">
        <v>16046</v>
      </c>
      <c r="G1662" s="15">
        <v>31807</v>
      </c>
      <c r="H1662" s="87">
        <v>0</v>
      </c>
      <c r="I1662" s="87">
        <v>0</v>
      </c>
      <c r="J1662" s="15">
        <v>0</v>
      </c>
      <c r="K1662" s="15">
        <f t="shared" si="103"/>
        <v>15761</v>
      </c>
      <c r="L1662" s="15">
        <f t="shared" si="104"/>
        <v>16046</v>
      </c>
      <c r="M1662" s="15">
        <f t="shared" si="105"/>
        <v>31807</v>
      </c>
      <c r="O1662" s="13"/>
      <c r="P1662" s="13"/>
    </row>
    <row r="1663" spans="1:16" ht="13.15" customHeight="1" x14ac:dyDescent="0.2">
      <c r="A1663" s="11" t="str">
        <f t="shared" si="102"/>
        <v>GOVE2021</v>
      </c>
      <c r="B1663" s="92" t="s">
        <v>64</v>
      </c>
      <c r="C1663" s="85">
        <v>2021</v>
      </c>
      <c r="D1663" s="86" t="s">
        <v>174</v>
      </c>
      <c r="E1663" s="15">
        <v>21757</v>
      </c>
      <c r="F1663" s="15">
        <v>22378</v>
      </c>
      <c r="G1663" s="15">
        <v>44135</v>
      </c>
      <c r="H1663" s="87">
        <v>0</v>
      </c>
      <c r="I1663" s="87">
        <v>0</v>
      </c>
      <c r="J1663" s="15">
        <v>0</v>
      </c>
      <c r="K1663" s="15">
        <f t="shared" si="103"/>
        <v>21757</v>
      </c>
      <c r="L1663" s="15">
        <f t="shared" si="104"/>
        <v>22378</v>
      </c>
      <c r="M1663" s="15">
        <f t="shared" si="105"/>
        <v>44135</v>
      </c>
      <c r="O1663" s="13"/>
      <c r="P1663" s="13"/>
    </row>
    <row r="1664" spans="1:16" ht="13.15" customHeight="1" x14ac:dyDescent="0.2">
      <c r="A1664" s="11" t="str">
        <f t="shared" si="102"/>
        <v>GOVE2022</v>
      </c>
      <c r="B1664" s="3" t="s">
        <v>64</v>
      </c>
      <c r="C1664" s="12">
        <v>2022</v>
      </c>
      <c r="D1664" s="12">
        <v>55</v>
      </c>
      <c r="E1664" s="13">
        <v>30328</v>
      </c>
      <c r="F1664" s="13">
        <v>30327</v>
      </c>
      <c r="G1664" s="13">
        <v>60655</v>
      </c>
      <c r="H1664" s="13">
        <v>0</v>
      </c>
      <c r="I1664" s="13">
        <v>0</v>
      </c>
      <c r="J1664" s="13">
        <v>0</v>
      </c>
      <c r="K1664" s="15">
        <f t="shared" si="103"/>
        <v>30328</v>
      </c>
      <c r="L1664" s="15">
        <f t="shared" si="104"/>
        <v>30327</v>
      </c>
      <c r="M1664" s="15">
        <f t="shared" si="105"/>
        <v>60655</v>
      </c>
      <c r="O1664" s="13"/>
      <c r="P1664" s="13"/>
    </row>
    <row r="1665" spans="1:16" ht="13.15" customHeight="1" x14ac:dyDescent="0.2">
      <c r="A1665" s="11" t="str">
        <f t="shared" si="102"/>
        <v>GOVE2023</v>
      </c>
      <c r="B1665" s="90" t="s">
        <v>64</v>
      </c>
      <c r="C1665" s="85">
        <v>2023</v>
      </c>
      <c r="D1665" s="86">
        <v>55</v>
      </c>
      <c r="E1665" s="15">
        <v>33614</v>
      </c>
      <c r="F1665" s="15">
        <v>33150</v>
      </c>
      <c r="G1665" s="15">
        <v>66764</v>
      </c>
      <c r="H1665" s="15">
        <v>0</v>
      </c>
      <c r="I1665" s="15">
        <v>0</v>
      </c>
      <c r="J1665" s="15">
        <v>0</v>
      </c>
      <c r="K1665" s="15">
        <f t="shared" si="103"/>
        <v>33614</v>
      </c>
      <c r="L1665" s="15">
        <f t="shared" si="104"/>
        <v>33150</v>
      </c>
      <c r="M1665" s="15">
        <f t="shared" si="105"/>
        <v>66764</v>
      </c>
      <c r="O1665" s="13"/>
      <c r="P1665" s="13"/>
    </row>
    <row r="1666" spans="1:16" ht="13.15" customHeight="1" x14ac:dyDescent="0.2">
      <c r="A1666" s="11" t="str">
        <f t="shared" si="102"/>
        <v>GOVE2024</v>
      </c>
      <c r="B1666" s="3" t="s">
        <v>64</v>
      </c>
      <c r="C1666" s="12">
        <v>2024</v>
      </c>
      <c r="D1666" s="12">
        <v>55</v>
      </c>
      <c r="E1666" s="13">
        <v>34967</v>
      </c>
      <c r="F1666" s="13">
        <v>35029</v>
      </c>
      <c r="G1666" s="13">
        <v>69996</v>
      </c>
      <c r="H1666" s="13">
        <v>0</v>
      </c>
      <c r="I1666" s="13">
        <v>0</v>
      </c>
      <c r="J1666" s="13">
        <v>0</v>
      </c>
      <c r="K1666" s="15">
        <f t="shared" si="103"/>
        <v>34967</v>
      </c>
      <c r="L1666" s="15">
        <f t="shared" si="104"/>
        <v>35029</v>
      </c>
      <c r="M1666" s="15">
        <f t="shared" si="105"/>
        <v>69996</v>
      </c>
      <c r="O1666" s="13"/>
      <c r="P1666" s="13"/>
    </row>
    <row r="1667" spans="1:16" ht="13.15" customHeight="1" x14ac:dyDescent="0.2">
      <c r="A1667" s="11" t="str">
        <f t="shared" si="102"/>
        <v>GOVE2025</v>
      </c>
      <c r="B1667" s="3" t="s">
        <v>64</v>
      </c>
      <c r="C1667" s="12">
        <v>2025</v>
      </c>
      <c r="D1667" s="12">
        <v>56</v>
      </c>
      <c r="E1667" s="13">
        <v>34567</v>
      </c>
      <c r="F1667" s="13">
        <v>34430</v>
      </c>
      <c r="G1667" s="13">
        <v>68997</v>
      </c>
      <c r="H1667" s="13">
        <v>0</v>
      </c>
      <c r="I1667" s="13">
        <v>0</v>
      </c>
      <c r="J1667" s="13">
        <v>0</v>
      </c>
      <c r="K1667" s="15">
        <f t="shared" si="103"/>
        <v>34567</v>
      </c>
      <c r="L1667" s="15">
        <f t="shared" si="104"/>
        <v>34430</v>
      </c>
      <c r="M1667" s="15">
        <f t="shared" si="105"/>
        <v>68997</v>
      </c>
      <c r="O1667" s="13"/>
      <c r="P1667" s="13"/>
    </row>
    <row r="1668" spans="1:16" ht="13.15" customHeight="1" x14ac:dyDescent="0.2">
      <c r="A1668" s="11" t="str">
        <f t="shared" si="102"/>
        <v>GRIFFITH1985</v>
      </c>
      <c r="B1668" s="92" t="s">
        <v>24</v>
      </c>
      <c r="C1668" s="85">
        <v>1985</v>
      </c>
      <c r="D1668" s="86" t="s">
        <v>174</v>
      </c>
      <c r="E1668" s="15">
        <v>17291</v>
      </c>
      <c r="F1668" s="15">
        <v>16734</v>
      </c>
      <c r="G1668" s="15">
        <v>34025</v>
      </c>
      <c r="H1668" s="15">
        <v>0</v>
      </c>
      <c r="I1668" s="15">
        <v>0</v>
      </c>
      <c r="J1668" s="15">
        <v>0</v>
      </c>
      <c r="K1668" s="15">
        <f t="shared" si="103"/>
        <v>17291</v>
      </c>
      <c r="L1668" s="15">
        <f t="shared" si="104"/>
        <v>16734</v>
      </c>
      <c r="M1668" s="15">
        <f t="shared" si="105"/>
        <v>34025</v>
      </c>
      <c r="O1668" s="13"/>
      <c r="P1668" s="13"/>
    </row>
    <row r="1669" spans="1:16" ht="13.15" customHeight="1" x14ac:dyDescent="0.2">
      <c r="A1669" s="11" t="str">
        <f t="shared" si="102"/>
        <v>GRIFFITH1986</v>
      </c>
      <c r="B1669" s="90" t="s">
        <v>24</v>
      </c>
      <c r="C1669" s="85">
        <v>1986</v>
      </c>
      <c r="D1669" s="86" t="s">
        <v>174</v>
      </c>
      <c r="E1669" s="15">
        <v>17892</v>
      </c>
      <c r="F1669" s="15">
        <v>17042</v>
      </c>
      <c r="G1669" s="15">
        <v>34934</v>
      </c>
      <c r="H1669" s="15">
        <v>0</v>
      </c>
      <c r="I1669" s="15">
        <v>0</v>
      </c>
      <c r="J1669" s="15">
        <v>0</v>
      </c>
      <c r="K1669" s="15">
        <f t="shared" si="103"/>
        <v>17892</v>
      </c>
      <c r="L1669" s="15">
        <f t="shared" si="104"/>
        <v>17042</v>
      </c>
      <c r="M1669" s="15">
        <f t="shared" si="105"/>
        <v>34934</v>
      </c>
      <c r="O1669" s="13"/>
      <c r="P1669" s="13"/>
    </row>
    <row r="1670" spans="1:16" ht="13.15" customHeight="1" x14ac:dyDescent="0.2">
      <c r="A1670" s="11" t="str">
        <f t="shared" si="102"/>
        <v>GRIFFITH1987</v>
      </c>
      <c r="B1670" s="90" t="s">
        <v>24</v>
      </c>
      <c r="C1670" s="85">
        <v>1987</v>
      </c>
      <c r="D1670" s="86" t="s">
        <v>174</v>
      </c>
      <c r="E1670" s="15">
        <v>16686</v>
      </c>
      <c r="F1670" s="15">
        <v>15997</v>
      </c>
      <c r="G1670" s="15">
        <v>32683</v>
      </c>
      <c r="H1670" s="15">
        <v>0</v>
      </c>
      <c r="I1670" s="15">
        <v>0</v>
      </c>
      <c r="J1670" s="15">
        <v>0</v>
      </c>
      <c r="K1670" s="15">
        <f t="shared" si="103"/>
        <v>16686</v>
      </c>
      <c r="L1670" s="15">
        <f t="shared" si="104"/>
        <v>15997</v>
      </c>
      <c r="M1670" s="15">
        <f t="shared" si="105"/>
        <v>32683</v>
      </c>
      <c r="O1670" s="13"/>
      <c r="P1670" s="13"/>
    </row>
    <row r="1671" spans="1:16" ht="13.15" customHeight="1" x14ac:dyDescent="0.2">
      <c r="A1671" s="11" t="str">
        <f t="shared" si="102"/>
        <v>GRIFFITH1988</v>
      </c>
      <c r="B1671" s="90" t="s">
        <v>24</v>
      </c>
      <c r="C1671" s="12">
        <v>1988</v>
      </c>
      <c r="D1671" s="86" t="s">
        <v>174</v>
      </c>
      <c r="E1671" s="91">
        <v>17357</v>
      </c>
      <c r="F1671" s="91">
        <v>16646</v>
      </c>
      <c r="G1671" s="91">
        <v>34003</v>
      </c>
      <c r="H1671" s="91">
        <v>0</v>
      </c>
      <c r="I1671" s="91">
        <v>0</v>
      </c>
      <c r="J1671" s="91">
        <v>0</v>
      </c>
      <c r="K1671" s="15">
        <f t="shared" si="103"/>
        <v>17357</v>
      </c>
      <c r="L1671" s="15">
        <f t="shared" si="104"/>
        <v>16646</v>
      </c>
      <c r="M1671" s="15">
        <f t="shared" si="105"/>
        <v>34003</v>
      </c>
      <c r="O1671" s="13"/>
      <c r="P1671" s="13"/>
    </row>
    <row r="1672" spans="1:16" ht="13.15" customHeight="1" x14ac:dyDescent="0.2">
      <c r="A1672" s="11" t="str">
        <f t="shared" si="102"/>
        <v>GRIFFITH1989</v>
      </c>
      <c r="B1672" s="3" t="s">
        <v>24</v>
      </c>
      <c r="C1672" s="12">
        <v>1989</v>
      </c>
      <c r="D1672" s="12" t="s">
        <v>174</v>
      </c>
      <c r="E1672" s="13">
        <v>12078</v>
      </c>
      <c r="F1672" s="13">
        <v>11605</v>
      </c>
      <c r="G1672" s="13">
        <v>23683</v>
      </c>
      <c r="H1672" s="13">
        <v>0</v>
      </c>
      <c r="I1672" s="13">
        <v>0</v>
      </c>
      <c r="J1672" s="13">
        <v>0</v>
      </c>
      <c r="K1672" s="15">
        <f t="shared" si="103"/>
        <v>12078</v>
      </c>
      <c r="L1672" s="15">
        <f t="shared" si="104"/>
        <v>11605</v>
      </c>
      <c r="M1672" s="15">
        <f t="shared" si="105"/>
        <v>23683</v>
      </c>
      <c r="O1672" s="13"/>
      <c r="P1672" s="13"/>
    </row>
    <row r="1673" spans="1:16" ht="13.15" customHeight="1" x14ac:dyDescent="0.2">
      <c r="A1673" s="11" t="str">
        <f t="shared" si="102"/>
        <v>GRIFFITH1990</v>
      </c>
      <c r="B1673" s="88" t="s">
        <v>24</v>
      </c>
      <c r="C1673" s="16">
        <v>1990</v>
      </c>
      <c r="D1673" s="86" t="s">
        <v>174</v>
      </c>
      <c r="E1673" s="89">
        <v>9964</v>
      </c>
      <c r="F1673" s="89">
        <v>9984</v>
      </c>
      <c r="G1673" s="89">
        <v>19948</v>
      </c>
      <c r="H1673" s="89">
        <v>0</v>
      </c>
      <c r="I1673" s="89">
        <v>0</v>
      </c>
      <c r="J1673" s="89">
        <v>0</v>
      </c>
      <c r="K1673" s="15">
        <f t="shared" si="103"/>
        <v>9964</v>
      </c>
      <c r="L1673" s="15">
        <f t="shared" si="104"/>
        <v>9984</v>
      </c>
      <c r="M1673" s="15">
        <f t="shared" si="105"/>
        <v>19948</v>
      </c>
      <c r="O1673" s="13"/>
      <c r="P1673" s="13"/>
    </row>
    <row r="1674" spans="1:16" ht="13.15" customHeight="1" x14ac:dyDescent="0.2">
      <c r="A1674" s="11" t="str">
        <f t="shared" si="102"/>
        <v>GRIFFITH1991</v>
      </c>
      <c r="B1674" s="90" t="s">
        <v>24</v>
      </c>
      <c r="C1674" s="12">
        <v>1991</v>
      </c>
      <c r="D1674" s="86" t="s">
        <v>174</v>
      </c>
      <c r="E1674" s="91">
        <v>9563</v>
      </c>
      <c r="F1674" s="91">
        <v>9423</v>
      </c>
      <c r="G1674" s="91">
        <v>18986</v>
      </c>
      <c r="H1674" s="91">
        <v>0</v>
      </c>
      <c r="I1674" s="91">
        <v>0</v>
      </c>
      <c r="J1674" s="91">
        <v>0</v>
      </c>
      <c r="K1674" s="15">
        <f t="shared" si="103"/>
        <v>9563</v>
      </c>
      <c r="L1674" s="15">
        <f t="shared" si="104"/>
        <v>9423</v>
      </c>
      <c r="M1674" s="15">
        <f t="shared" si="105"/>
        <v>18986</v>
      </c>
      <c r="O1674" s="13"/>
      <c r="P1674" s="13"/>
    </row>
    <row r="1675" spans="1:16" ht="13.15" customHeight="1" x14ac:dyDescent="0.2">
      <c r="A1675" s="11" t="str">
        <f t="shared" si="102"/>
        <v>GRIFFITH1992</v>
      </c>
      <c r="B1675" s="3" t="s">
        <v>24</v>
      </c>
      <c r="C1675" s="12">
        <v>1992</v>
      </c>
      <c r="D1675" s="12" t="s">
        <v>174</v>
      </c>
      <c r="E1675" s="13">
        <v>10113</v>
      </c>
      <c r="F1675" s="13">
        <v>9924</v>
      </c>
      <c r="G1675" s="13">
        <v>20037</v>
      </c>
      <c r="H1675" s="13">
        <v>0</v>
      </c>
      <c r="I1675" s="13">
        <v>0</v>
      </c>
      <c r="J1675" s="13">
        <v>0</v>
      </c>
      <c r="K1675" s="15">
        <f t="shared" si="103"/>
        <v>10113</v>
      </c>
      <c r="L1675" s="15">
        <f t="shared" si="104"/>
        <v>9924</v>
      </c>
      <c r="M1675" s="15">
        <f t="shared" si="105"/>
        <v>20037</v>
      </c>
      <c r="O1675" s="13"/>
      <c r="P1675" s="13"/>
    </row>
    <row r="1676" spans="1:16" ht="13.15" customHeight="1" x14ac:dyDescent="0.2">
      <c r="A1676" s="11" t="str">
        <f t="shared" si="102"/>
        <v>GRIFFITH1993</v>
      </c>
      <c r="B1676" s="90" t="s">
        <v>24</v>
      </c>
      <c r="C1676" s="85">
        <v>1993</v>
      </c>
      <c r="D1676" s="86" t="s">
        <v>174</v>
      </c>
      <c r="E1676" s="15">
        <v>11517</v>
      </c>
      <c r="F1676" s="15">
        <v>11160</v>
      </c>
      <c r="G1676" s="15">
        <v>22677</v>
      </c>
      <c r="H1676" s="15">
        <v>0</v>
      </c>
      <c r="I1676" s="15">
        <v>0</v>
      </c>
      <c r="J1676" s="15">
        <v>0</v>
      </c>
      <c r="K1676" s="15">
        <f t="shared" si="103"/>
        <v>11517</v>
      </c>
      <c r="L1676" s="15">
        <f t="shared" si="104"/>
        <v>11160</v>
      </c>
      <c r="M1676" s="15">
        <f t="shared" si="105"/>
        <v>22677</v>
      </c>
      <c r="O1676" s="13"/>
      <c r="P1676" s="13"/>
    </row>
    <row r="1677" spans="1:16" ht="13.15" customHeight="1" x14ac:dyDescent="0.2">
      <c r="A1677" s="11" t="str">
        <f t="shared" si="102"/>
        <v>GRIFFITH1994</v>
      </c>
      <c r="B1677" s="92" t="s">
        <v>24</v>
      </c>
      <c r="C1677" s="85">
        <v>1994</v>
      </c>
      <c r="D1677" s="86" t="s">
        <v>174</v>
      </c>
      <c r="E1677" s="15">
        <v>13246</v>
      </c>
      <c r="F1677" s="15">
        <v>13091</v>
      </c>
      <c r="G1677" s="15">
        <v>26337</v>
      </c>
      <c r="H1677" s="87">
        <v>0</v>
      </c>
      <c r="I1677" s="87">
        <v>0</v>
      </c>
      <c r="J1677" s="15">
        <v>0</v>
      </c>
      <c r="K1677" s="15">
        <f t="shared" si="103"/>
        <v>13246</v>
      </c>
      <c r="L1677" s="15">
        <f t="shared" si="104"/>
        <v>13091</v>
      </c>
      <c r="M1677" s="15">
        <f t="shared" si="105"/>
        <v>26337</v>
      </c>
      <c r="O1677" s="13"/>
      <c r="P1677" s="13"/>
    </row>
    <row r="1678" spans="1:16" ht="13.15" customHeight="1" x14ac:dyDescent="0.2">
      <c r="A1678" s="11" t="str">
        <f t="shared" si="102"/>
        <v>GRIFFITH1995</v>
      </c>
      <c r="B1678" s="3" t="s">
        <v>24</v>
      </c>
      <c r="C1678" s="12">
        <v>1995</v>
      </c>
      <c r="D1678" s="12" t="s">
        <v>174</v>
      </c>
      <c r="E1678" s="13">
        <v>13238</v>
      </c>
      <c r="F1678" s="13">
        <v>12988</v>
      </c>
      <c r="G1678" s="13">
        <v>26226</v>
      </c>
      <c r="H1678" s="13">
        <v>0</v>
      </c>
      <c r="I1678" s="13">
        <v>0</v>
      </c>
      <c r="J1678" s="13">
        <v>0</v>
      </c>
      <c r="K1678" s="15">
        <f t="shared" si="103"/>
        <v>13238</v>
      </c>
      <c r="L1678" s="15">
        <f t="shared" si="104"/>
        <v>12988</v>
      </c>
      <c r="M1678" s="15">
        <f t="shared" si="105"/>
        <v>26226</v>
      </c>
      <c r="O1678" s="13"/>
      <c r="P1678" s="13"/>
    </row>
    <row r="1679" spans="1:16" ht="13.15" customHeight="1" x14ac:dyDescent="0.2">
      <c r="A1679" s="11" t="str">
        <f t="shared" si="102"/>
        <v>GRIFFITH1996</v>
      </c>
      <c r="B1679" s="90" t="s">
        <v>24</v>
      </c>
      <c r="C1679" s="85">
        <v>1996</v>
      </c>
      <c r="D1679" s="86" t="s">
        <v>174</v>
      </c>
      <c r="E1679" s="15">
        <v>15423</v>
      </c>
      <c r="F1679" s="15">
        <v>15224</v>
      </c>
      <c r="G1679" s="15">
        <v>30647</v>
      </c>
      <c r="H1679" s="15">
        <v>0</v>
      </c>
      <c r="I1679" s="15">
        <v>0</v>
      </c>
      <c r="J1679" s="15">
        <v>0</v>
      </c>
      <c r="K1679" s="15">
        <f t="shared" si="103"/>
        <v>15423</v>
      </c>
      <c r="L1679" s="15">
        <f t="shared" si="104"/>
        <v>15224</v>
      </c>
      <c r="M1679" s="15">
        <f t="shared" si="105"/>
        <v>30647</v>
      </c>
      <c r="O1679" s="13"/>
      <c r="P1679" s="13"/>
    </row>
    <row r="1680" spans="1:16" ht="13.15" customHeight="1" x14ac:dyDescent="0.2">
      <c r="A1680" s="11" t="str">
        <f t="shared" si="102"/>
        <v>GRIFFITH1997</v>
      </c>
      <c r="B1680" s="3" t="s">
        <v>24</v>
      </c>
      <c r="C1680" s="12">
        <v>1997</v>
      </c>
      <c r="D1680" s="12" t="s">
        <v>174</v>
      </c>
      <c r="E1680" s="13">
        <v>16619</v>
      </c>
      <c r="F1680" s="13">
        <v>17049</v>
      </c>
      <c r="G1680" s="13">
        <v>33668</v>
      </c>
      <c r="H1680" s="13">
        <v>0</v>
      </c>
      <c r="I1680" s="13">
        <v>0</v>
      </c>
      <c r="J1680" s="13">
        <v>0</v>
      </c>
      <c r="K1680" s="15">
        <f t="shared" si="103"/>
        <v>16619</v>
      </c>
      <c r="L1680" s="15">
        <f t="shared" si="104"/>
        <v>17049</v>
      </c>
      <c r="M1680" s="15">
        <f t="shared" si="105"/>
        <v>33668</v>
      </c>
      <c r="O1680" s="13"/>
      <c r="P1680" s="13"/>
    </row>
    <row r="1681" spans="1:16" ht="13.15" customHeight="1" x14ac:dyDescent="0.2">
      <c r="A1681" s="11" t="str">
        <f t="shared" si="102"/>
        <v>GRIFFITH1998</v>
      </c>
      <c r="B1681" s="93" t="s">
        <v>24</v>
      </c>
      <c r="C1681" s="85">
        <v>1998</v>
      </c>
      <c r="D1681" s="86" t="s">
        <v>174</v>
      </c>
      <c r="E1681" s="15">
        <v>19173</v>
      </c>
      <c r="F1681" s="15">
        <v>19612</v>
      </c>
      <c r="G1681" s="15">
        <v>38785</v>
      </c>
      <c r="H1681" s="15">
        <v>0</v>
      </c>
      <c r="I1681" s="15">
        <v>0</v>
      </c>
      <c r="J1681" s="15">
        <v>0</v>
      </c>
      <c r="K1681" s="15">
        <f t="shared" si="103"/>
        <v>19173</v>
      </c>
      <c r="L1681" s="15">
        <f t="shared" si="104"/>
        <v>19612</v>
      </c>
      <c r="M1681" s="15">
        <f t="shared" si="105"/>
        <v>38785</v>
      </c>
      <c r="O1681" s="13"/>
      <c r="P1681" s="13"/>
    </row>
    <row r="1682" spans="1:16" ht="13.15" customHeight="1" x14ac:dyDescent="0.2">
      <c r="A1682" s="11" t="str">
        <f t="shared" si="102"/>
        <v>GRIFFITH1999</v>
      </c>
      <c r="B1682" s="90" t="s">
        <v>24</v>
      </c>
      <c r="C1682" s="85">
        <v>1999</v>
      </c>
      <c r="D1682" s="86" t="s">
        <v>174</v>
      </c>
      <c r="E1682" s="15">
        <v>19738</v>
      </c>
      <c r="F1682" s="15">
        <v>19868</v>
      </c>
      <c r="G1682" s="15">
        <v>39606</v>
      </c>
      <c r="H1682" s="15">
        <v>0</v>
      </c>
      <c r="I1682" s="15">
        <v>0</v>
      </c>
      <c r="J1682" s="15">
        <v>0</v>
      </c>
      <c r="K1682" s="15">
        <f t="shared" si="103"/>
        <v>19738</v>
      </c>
      <c r="L1682" s="15">
        <f t="shared" si="104"/>
        <v>19868</v>
      </c>
      <c r="M1682" s="15">
        <f t="shared" si="105"/>
        <v>39606</v>
      </c>
      <c r="O1682" s="13"/>
      <c r="P1682" s="13"/>
    </row>
    <row r="1683" spans="1:16" ht="13.15" customHeight="1" x14ac:dyDescent="0.2">
      <c r="A1683" s="11" t="str">
        <f t="shared" si="102"/>
        <v>GRIFFITH2000</v>
      </c>
      <c r="B1683" s="90" t="s">
        <v>24</v>
      </c>
      <c r="C1683" s="85">
        <v>2000</v>
      </c>
      <c r="D1683" s="86" t="s">
        <v>174</v>
      </c>
      <c r="E1683" s="15">
        <v>20082</v>
      </c>
      <c r="F1683" s="15">
        <v>20057</v>
      </c>
      <c r="G1683" s="15">
        <v>40139</v>
      </c>
      <c r="H1683" s="15">
        <v>0</v>
      </c>
      <c r="I1683" s="15">
        <v>0</v>
      </c>
      <c r="J1683" s="15">
        <v>0</v>
      </c>
      <c r="K1683" s="15">
        <f t="shared" si="103"/>
        <v>20082</v>
      </c>
      <c r="L1683" s="15">
        <f t="shared" si="104"/>
        <v>20057</v>
      </c>
      <c r="M1683" s="15">
        <f t="shared" si="105"/>
        <v>40139</v>
      </c>
      <c r="O1683" s="13"/>
      <c r="P1683" s="13"/>
    </row>
    <row r="1684" spans="1:16" ht="13.15" customHeight="1" x14ac:dyDescent="0.2">
      <c r="A1684" s="11" t="str">
        <f t="shared" si="102"/>
        <v>GRIFFITH2001</v>
      </c>
      <c r="B1684" s="3" t="s">
        <v>24</v>
      </c>
      <c r="C1684" s="12">
        <v>2001</v>
      </c>
      <c r="D1684" s="12" t="s">
        <v>174</v>
      </c>
      <c r="E1684" s="13">
        <v>17554</v>
      </c>
      <c r="F1684" s="13">
        <v>17376</v>
      </c>
      <c r="G1684" s="13">
        <v>34930</v>
      </c>
      <c r="H1684" s="13">
        <v>0</v>
      </c>
      <c r="I1684" s="13">
        <v>0</v>
      </c>
      <c r="J1684" s="13">
        <v>0</v>
      </c>
      <c r="K1684" s="15">
        <f t="shared" si="103"/>
        <v>17554</v>
      </c>
      <c r="L1684" s="15">
        <f t="shared" si="104"/>
        <v>17376</v>
      </c>
      <c r="M1684" s="15">
        <f t="shared" si="105"/>
        <v>34930</v>
      </c>
      <c r="O1684" s="13"/>
      <c r="P1684" s="13"/>
    </row>
    <row r="1685" spans="1:16" ht="13.15" customHeight="1" x14ac:dyDescent="0.2">
      <c r="A1685" s="11" t="str">
        <f t="shared" si="102"/>
        <v>GRIFFITH2002</v>
      </c>
      <c r="B1685" s="3" t="s">
        <v>24</v>
      </c>
      <c r="C1685" s="12">
        <v>2002</v>
      </c>
      <c r="D1685" s="12" t="s">
        <v>174</v>
      </c>
      <c r="E1685" s="13">
        <v>15975</v>
      </c>
      <c r="F1685" s="13">
        <v>15807</v>
      </c>
      <c r="G1685" s="13">
        <v>31782</v>
      </c>
      <c r="H1685" s="13">
        <v>0</v>
      </c>
      <c r="I1685" s="13">
        <v>0</v>
      </c>
      <c r="J1685" s="13">
        <v>0</v>
      </c>
      <c r="K1685" s="15">
        <f t="shared" si="103"/>
        <v>15975</v>
      </c>
      <c r="L1685" s="15">
        <f t="shared" si="104"/>
        <v>15807</v>
      </c>
      <c r="M1685" s="15">
        <f t="shared" si="105"/>
        <v>31782</v>
      </c>
      <c r="O1685" s="13"/>
      <c r="P1685" s="13"/>
    </row>
    <row r="1686" spans="1:16" ht="13.15" customHeight="1" x14ac:dyDescent="0.2">
      <c r="A1686" s="11" t="str">
        <f t="shared" si="102"/>
        <v>GRIFFITH2003</v>
      </c>
      <c r="B1686" s="90" t="s">
        <v>24</v>
      </c>
      <c r="C1686" s="85">
        <v>2003</v>
      </c>
      <c r="D1686" s="86" t="s">
        <v>174</v>
      </c>
      <c r="E1686" s="15">
        <v>17917</v>
      </c>
      <c r="F1686" s="15">
        <v>18080</v>
      </c>
      <c r="G1686" s="15">
        <v>35997</v>
      </c>
      <c r="H1686" s="15">
        <v>0</v>
      </c>
      <c r="I1686" s="15">
        <v>0</v>
      </c>
      <c r="J1686" s="15">
        <v>0</v>
      </c>
      <c r="K1686" s="15">
        <f t="shared" si="103"/>
        <v>17917</v>
      </c>
      <c r="L1686" s="15">
        <f t="shared" si="104"/>
        <v>18080</v>
      </c>
      <c r="M1686" s="15">
        <f t="shared" si="105"/>
        <v>35997</v>
      </c>
      <c r="O1686" s="13"/>
      <c r="P1686" s="13"/>
    </row>
    <row r="1687" spans="1:16" ht="13.15" customHeight="1" x14ac:dyDescent="0.2">
      <c r="A1687" s="11" t="str">
        <f t="shared" si="102"/>
        <v>GRIFFITH2004</v>
      </c>
      <c r="B1687" s="3" t="s">
        <v>24</v>
      </c>
      <c r="C1687" s="12">
        <v>2004</v>
      </c>
      <c r="D1687" s="12" t="s">
        <v>174</v>
      </c>
      <c r="E1687" s="13">
        <v>24410</v>
      </c>
      <c r="F1687" s="13">
        <v>24884</v>
      </c>
      <c r="G1687" s="13">
        <v>49294</v>
      </c>
      <c r="H1687" s="13">
        <v>0</v>
      </c>
      <c r="I1687" s="13">
        <v>0</v>
      </c>
      <c r="J1687" s="13">
        <v>0</v>
      </c>
      <c r="K1687" s="15">
        <f t="shared" si="103"/>
        <v>24410</v>
      </c>
      <c r="L1687" s="15">
        <f t="shared" si="104"/>
        <v>24884</v>
      </c>
      <c r="M1687" s="15">
        <f t="shared" si="105"/>
        <v>49294</v>
      </c>
      <c r="O1687" s="13"/>
      <c r="P1687" s="13"/>
    </row>
    <row r="1688" spans="1:16" ht="13.15" customHeight="1" x14ac:dyDescent="0.2">
      <c r="A1688" s="11" t="str">
        <f t="shared" si="102"/>
        <v>GRIFFITH2005</v>
      </c>
      <c r="B1688" s="90" t="s">
        <v>24</v>
      </c>
      <c r="C1688" s="85">
        <v>2005</v>
      </c>
      <c r="D1688" s="86">
        <v>50</v>
      </c>
      <c r="E1688" s="15">
        <v>28276</v>
      </c>
      <c r="F1688" s="15">
        <v>28883</v>
      </c>
      <c r="G1688" s="15">
        <v>57159</v>
      </c>
      <c r="H1688" s="15">
        <v>0</v>
      </c>
      <c r="I1688" s="15">
        <v>0</v>
      </c>
      <c r="J1688" s="15">
        <v>0</v>
      </c>
      <c r="K1688" s="15">
        <f t="shared" si="103"/>
        <v>28276</v>
      </c>
      <c r="L1688" s="15">
        <f t="shared" si="104"/>
        <v>28883</v>
      </c>
      <c r="M1688" s="15">
        <f t="shared" si="105"/>
        <v>57159</v>
      </c>
      <c r="O1688" s="13"/>
      <c r="P1688" s="13"/>
    </row>
    <row r="1689" spans="1:16" ht="13.15" customHeight="1" x14ac:dyDescent="0.2">
      <c r="A1689" s="11" t="str">
        <f t="shared" si="102"/>
        <v>GRIFFITH2006</v>
      </c>
      <c r="B1689" s="92" t="s">
        <v>24</v>
      </c>
      <c r="C1689" s="85">
        <v>2006</v>
      </c>
      <c r="D1689" s="86">
        <v>49</v>
      </c>
      <c r="E1689" s="15">
        <v>31098</v>
      </c>
      <c r="F1689" s="15">
        <v>31037</v>
      </c>
      <c r="G1689" s="15">
        <v>62135</v>
      </c>
      <c r="H1689" s="87">
        <v>0</v>
      </c>
      <c r="I1689" s="87">
        <v>0</v>
      </c>
      <c r="J1689" s="15">
        <v>0</v>
      </c>
      <c r="K1689" s="15">
        <f t="shared" si="103"/>
        <v>31098</v>
      </c>
      <c r="L1689" s="15">
        <f t="shared" si="104"/>
        <v>31037</v>
      </c>
      <c r="M1689" s="15">
        <f t="shared" si="105"/>
        <v>62135</v>
      </c>
      <c r="O1689" s="13"/>
      <c r="P1689" s="13"/>
    </row>
    <row r="1690" spans="1:16" ht="13.15" customHeight="1" x14ac:dyDescent="0.2">
      <c r="A1690" s="11" t="str">
        <f t="shared" si="102"/>
        <v>GRIFFITH2007</v>
      </c>
      <c r="B1690" s="90" t="s">
        <v>24</v>
      </c>
      <c r="C1690" s="85">
        <v>2007</v>
      </c>
      <c r="D1690" s="86">
        <v>48</v>
      </c>
      <c r="E1690" s="15">
        <v>37315</v>
      </c>
      <c r="F1690" s="15">
        <v>37529</v>
      </c>
      <c r="G1690" s="15">
        <v>74844</v>
      </c>
      <c r="H1690" s="15">
        <v>0</v>
      </c>
      <c r="I1690" s="15">
        <v>0</v>
      </c>
      <c r="J1690" s="15">
        <v>0</v>
      </c>
      <c r="K1690" s="15">
        <f t="shared" si="103"/>
        <v>37315</v>
      </c>
      <c r="L1690" s="15">
        <f t="shared" si="104"/>
        <v>37529</v>
      </c>
      <c r="M1690" s="15">
        <f t="shared" si="105"/>
        <v>74844</v>
      </c>
      <c r="O1690" s="13"/>
      <c r="P1690" s="13"/>
    </row>
    <row r="1691" spans="1:16" ht="13.15" customHeight="1" x14ac:dyDescent="0.2">
      <c r="A1691" s="11" t="str">
        <f t="shared" si="102"/>
        <v>GRIFFITH2008</v>
      </c>
      <c r="B1691" s="3" t="s">
        <v>24</v>
      </c>
      <c r="C1691" s="12">
        <v>2008</v>
      </c>
      <c r="D1691" s="12">
        <v>52</v>
      </c>
      <c r="E1691" s="13">
        <v>33026</v>
      </c>
      <c r="F1691" s="13">
        <v>32824</v>
      </c>
      <c r="G1691" s="13">
        <v>65850</v>
      </c>
      <c r="H1691" s="13">
        <v>0</v>
      </c>
      <c r="I1691" s="13">
        <v>0</v>
      </c>
      <c r="J1691" s="13">
        <v>0</v>
      </c>
      <c r="K1691" s="15">
        <f t="shared" si="103"/>
        <v>33026</v>
      </c>
      <c r="L1691" s="15">
        <f t="shared" si="104"/>
        <v>32824</v>
      </c>
      <c r="M1691" s="15">
        <f t="shared" si="105"/>
        <v>65850</v>
      </c>
      <c r="O1691" s="13"/>
      <c r="P1691" s="13"/>
    </row>
    <row r="1692" spans="1:16" ht="13.15" customHeight="1" x14ac:dyDescent="0.2">
      <c r="A1692" s="11" t="str">
        <f t="shared" si="102"/>
        <v>GRIFFITH2009</v>
      </c>
      <c r="B1692" s="3" t="s">
        <v>24</v>
      </c>
      <c r="C1692" s="12">
        <v>2009</v>
      </c>
      <c r="D1692" s="12">
        <v>52</v>
      </c>
      <c r="E1692" s="13">
        <v>30198</v>
      </c>
      <c r="F1692" s="13">
        <v>30067</v>
      </c>
      <c r="G1692" s="13">
        <v>60265</v>
      </c>
      <c r="H1692" s="13">
        <v>0</v>
      </c>
      <c r="I1692" s="13">
        <v>0</v>
      </c>
      <c r="J1692" s="13">
        <v>0</v>
      </c>
      <c r="K1692" s="15">
        <f t="shared" si="103"/>
        <v>30198</v>
      </c>
      <c r="L1692" s="15">
        <f t="shared" si="104"/>
        <v>30067</v>
      </c>
      <c r="M1692" s="15">
        <f t="shared" si="105"/>
        <v>60265</v>
      </c>
      <c r="O1692" s="13"/>
      <c r="P1692" s="13"/>
    </row>
    <row r="1693" spans="1:16" ht="13.15" customHeight="1" x14ac:dyDescent="0.2">
      <c r="A1693" s="11" t="str">
        <f t="shared" si="102"/>
        <v>GRIFFITH2010</v>
      </c>
      <c r="B1693" s="3" t="s">
        <v>24</v>
      </c>
      <c r="C1693" s="12">
        <v>2010</v>
      </c>
      <c r="D1693" s="86">
        <v>48</v>
      </c>
      <c r="E1693" s="13">
        <v>34120</v>
      </c>
      <c r="F1693" s="13">
        <v>34278</v>
      </c>
      <c r="G1693" s="13">
        <v>68398</v>
      </c>
      <c r="H1693" s="13">
        <v>0</v>
      </c>
      <c r="I1693" s="13">
        <v>0</v>
      </c>
      <c r="J1693" s="13">
        <v>0</v>
      </c>
      <c r="K1693" s="15">
        <f t="shared" si="103"/>
        <v>34120</v>
      </c>
      <c r="L1693" s="15">
        <f t="shared" si="104"/>
        <v>34278</v>
      </c>
      <c r="M1693" s="15">
        <f t="shared" si="105"/>
        <v>68398</v>
      </c>
      <c r="O1693" s="13"/>
      <c r="P1693" s="13"/>
    </row>
    <row r="1694" spans="1:16" ht="13.15" customHeight="1" x14ac:dyDescent="0.2">
      <c r="A1694" s="11" t="str">
        <f t="shared" si="102"/>
        <v>GRIFFITH2011</v>
      </c>
      <c r="B1694" s="88" t="s">
        <v>24</v>
      </c>
      <c r="C1694" s="85">
        <v>2011</v>
      </c>
      <c r="D1694" s="12">
        <v>54</v>
      </c>
      <c r="E1694" s="15">
        <v>33815</v>
      </c>
      <c r="F1694" s="15">
        <v>34230</v>
      </c>
      <c r="G1694" s="15">
        <v>68045</v>
      </c>
      <c r="H1694" s="15">
        <v>0</v>
      </c>
      <c r="I1694" s="15">
        <v>0</v>
      </c>
      <c r="J1694" s="15">
        <v>0</v>
      </c>
      <c r="K1694" s="15">
        <f t="shared" si="103"/>
        <v>33815</v>
      </c>
      <c r="L1694" s="15">
        <f t="shared" si="104"/>
        <v>34230</v>
      </c>
      <c r="M1694" s="15">
        <f t="shared" si="105"/>
        <v>68045</v>
      </c>
      <c r="O1694" s="13"/>
      <c r="P1694" s="13"/>
    </row>
    <row r="1695" spans="1:16" ht="13.15" customHeight="1" x14ac:dyDescent="0.2">
      <c r="A1695" s="11" t="str">
        <f t="shared" si="102"/>
        <v>GRIFFITH2012</v>
      </c>
      <c r="B1695" s="3" t="s">
        <v>24</v>
      </c>
      <c r="C1695" s="12">
        <v>2012</v>
      </c>
      <c r="D1695" s="12">
        <v>56</v>
      </c>
      <c r="E1695" s="13">
        <v>32874</v>
      </c>
      <c r="F1695" s="13">
        <v>33113</v>
      </c>
      <c r="G1695" s="13">
        <v>65987</v>
      </c>
      <c r="H1695" s="13">
        <v>0</v>
      </c>
      <c r="I1695" s="13">
        <v>0</v>
      </c>
      <c r="J1695" s="13">
        <v>0</v>
      </c>
      <c r="K1695" s="15">
        <f t="shared" si="103"/>
        <v>32874</v>
      </c>
      <c r="L1695" s="15">
        <f t="shared" si="104"/>
        <v>33113</v>
      </c>
      <c r="M1695" s="15">
        <f t="shared" si="105"/>
        <v>65987</v>
      </c>
      <c r="O1695" s="13"/>
      <c r="P1695" s="13"/>
    </row>
    <row r="1696" spans="1:16" ht="13.15" customHeight="1" x14ac:dyDescent="0.2">
      <c r="A1696" s="11" t="str">
        <f t="shared" si="102"/>
        <v>GRIFFITH2013</v>
      </c>
      <c r="B1696" s="3" t="s">
        <v>24</v>
      </c>
      <c r="C1696" s="12">
        <v>2013</v>
      </c>
      <c r="D1696" s="12">
        <v>55</v>
      </c>
      <c r="E1696" s="13">
        <v>31189</v>
      </c>
      <c r="F1696" s="13">
        <v>31512</v>
      </c>
      <c r="G1696" s="13">
        <v>62701</v>
      </c>
      <c r="H1696" s="13">
        <v>0</v>
      </c>
      <c r="I1696" s="13">
        <v>0</v>
      </c>
      <c r="J1696" s="13">
        <v>0</v>
      </c>
      <c r="K1696" s="15">
        <f t="shared" si="103"/>
        <v>31189</v>
      </c>
      <c r="L1696" s="15">
        <f t="shared" si="104"/>
        <v>31512</v>
      </c>
      <c r="M1696" s="15">
        <f t="shared" si="105"/>
        <v>62701</v>
      </c>
      <c r="O1696" s="13"/>
      <c r="P1696" s="13"/>
    </row>
    <row r="1697" spans="1:16" ht="13.15" customHeight="1" x14ac:dyDescent="0.2">
      <c r="A1697" s="11" t="str">
        <f t="shared" si="102"/>
        <v>GRIFFITH2014</v>
      </c>
      <c r="B1697" s="3" t="s">
        <v>24</v>
      </c>
      <c r="C1697" s="12">
        <v>2014</v>
      </c>
      <c r="D1697" s="12">
        <v>54</v>
      </c>
      <c r="E1697" s="13">
        <v>31022</v>
      </c>
      <c r="F1697" s="13">
        <v>30927</v>
      </c>
      <c r="G1697" s="13">
        <v>61949</v>
      </c>
      <c r="H1697" s="13">
        <v>0</v>
      </c>
      <c r="I1697" s="13">
        <v>0</v>
      </c>
      <c r="J1697" s="13">
        <v>0</v>
      </c>
      <c r="K1697" s="15">
        <f t="shared" si="103"/>
        <v>31022</v>
      </c>
      <c r="L1697" s="15">
        <f t="shared" si="104"/>
        <v>30927</v>
      </c>
      <c r="M1697" s="15">
        <f t="shared" si="105"/>
        <v>61949</v>
      </c>
      <c r="O1697" s="13"/>
      <c r="P1697" s="13"/>
    </row>
    <row r="1698" spans="1:16" ht="13.15" customHeight="1" x14ac:dyDescent="0.2">
      <c r="A1698" s="11" t="str">
        <f t="shared" si="102"/>
        <v>GRIFFITH2015</v>
      </c>
      <c r="B1698" s="92" t="s">
        <v>24</v>
      </c>
      <c r="C1698" s="85">
        <v>2015</v>
      </c>
      <c r="D1698" s="86">
        <v>56</v>
      </c>
      <c r="E1698" s="15">
        <v>30880</v>
      </c>
      <c r="F1698" s="15">
        <v>30383</v>
      </c>
      <c r="G1698" s="15">
        <v>61263</v>
      </c>
      <c r="H1698" s="87">
        <v>0</v>
      </c>
      <c r="I1698" s="87">
        <v>0</v>
      </c>
      <c r="J1698" s="15">
        <v>0</v>
      </c>
      <c r="K1698" s="15">
        <f t="shared" si="103"/>
        <v>30880</v>
      </c>
      <c r="L1698" s="15">
        <f t="shared" si="104"/>
        <v>30383</v>
      </c>
      <c r="M1698" s="15">
        <f t="shared" si="105"/>
        <v>61263</v>
      </c>
      <c r="O1698" s="13"/>
      <c r="P1698" s="13"/>
    </row>
    <row r="1699" spans="1:16" ht="13.15" customHeight="1" x14ac:dyDescent="0.2">
      <c r="A1699" s="11" t="str">
        <f t="shared" si="102"/>
        <v>GRIFFITH2016</v>
      </c>
      <c r="B1699" s="3" t="s">
        <v>24</v>
      </c>
      <c r="C1699" s="12">
        <v>2016</v>
      </c>
      <c r="D1699" s="12">
        <v>52</v>
      </c>
      <c r="E1699" s="13">
        <v>32204</v>
      </c>
      <c r="F1699" s="13">
        <v>32277</v>
      </c>
      <c r="G1699" s="13">
        <v>64481</v>
      </c>
      <c r="H1699" s="13">
        <v>0</v>
      </c>
      <c r="I1699" s="13">
        <v>0</v>
      </c>
      <c r="J1699" s="13">
        <v>0</v>
      </c>
      <c r="K1699" s="15">
        <f t="shared" si="103"/>
        <v>32204</v>
      </c>
      <c r="L1699" s="15">
        <f t="shared" si="104"/>
        <v>32277</v>
      </c>
      <c r="M1699" s="15">
        <f t="shared" si="105"/>
        <v>64481</v>
      </c>
      <c r="O1699" s="13"/>
      <c r="P1699" s="13"/>
    </row>
    <row r="1700" spans="1:16" ht="13.15" customHeight="1" x14ac:dyDescent="0.2">
      <c r="A1700" s="11" t="str">
        <f t="shared" si="102"/>
        <v>GRIFFITH2017</v>
      </c>
      <c r="B1700" s="3" t="s">
        <v>24</v>
      </c>
      <c r="C1700" s="12">
        <v>2017</v>
      </c>
      <c r="D1700" s="12">
        <v>53</v>
      </c>
      <c r="E1700" s="13">
        <v>33782</v>
      </c>
      <c r="F1700" s="13">
        <v>33750</v>
      </c>
      <c r="G1700" s="13">
        <v>67532</v>
      </c>
      <c r="H1700" s="13">
        <v>0</v>
      </c>
      <c r="I1700" s="13">
        <v>0</v>
      </c>
      <c r="J1700" s="13">
        <v>0</v>
      </c>
      <c r="K1700" s="15">
        <f t="shared" si="103"/>
        <v>33782</v>
      </c>
      <c r="L1700" s="15">
        <f t="shared" si="104"/>
        <v>33750</v>
      </c>
      <c r="M1700" s="15">
        <f t="shared" si="105"/>
        <v>67532</v>
      </c>
      <c r="O1700" s="13"/>
      <c r="P1700" s="13"/>
    </row>
    <row r="1701" spans="1:16" ht="13.15" customHeight="1" x14ac:dyDescent="0.2">
      <c r="A1701" s="11" t="str">
        <f t="shared" si="102"/>
        <v>GRIFFITH2018</v>
      </c>
      <c r="B1701" s="3" t="s">
        <v>24</v>
      </c>
      <c r="C1701" s="12">
        <v>2018</v>
      </c>
      <c r="D1701" s="12">
        <v>55</v>
      </c>
      <c r="E1701" s="13">
        <v>35705</v>
      </c>
      <c r="F1701" s="13">
        <v>35688</v>
      </c>
      <c r="G1701" s="13">
        <v>71393</v>
      </c>
      <c r="H1701" s="13">
        <v>0</v>
      </c>
      <c r="I1701" s="13">
        <v>0</v>
      </c>
      <c r="J1701" s="13">
        <v>0</v>
      </c>
      <c r="K1701" s="15">
        <f t="shared" si="103"/>
        <v>35705</v>
      </c>
      <c r="L1701" s="15">
        <f t="shared" si="104"/>
        <v>35688</v>
      </c>
      <c r="M1701" s="15">
        <f t="shared" si="105"/>
        <v>71393</v>
      </c>
      <c r="O1701" s="13"/>
      <c r="P1701" s="13"/>
    </row>
    <row r="1702" spans="1:16" ht="13.15" customHeight="1" x14ac:dyDescent="0.2">
      <c r="A1702" s="11" t="str">
        <f t="shared" si="102"/>
        <v>GRIFFITH2019</v>
      </c>
      <c r="B1702" s="90" t="s">
        <v>24</v>
      </c>
      <c r="C1702" s="12">
        <v>2019</v>
      </c>
      <c r="D1702" s="86">
        <v>53</v>
      </c>
      <c r="E1702" s="91">
        <v>38391</v>
      </c>
      <c r="F1702" s="91">
        <v>38324</v>
      </c>
      <c r="G1702" s="91">
        <v>76715</v>
      </c>
      <c r="H1702" s="91">
        <v>0</v>
      </c>
      <c r="I1702" s="91">
        <v>0</v>
      </c>
      <c r="J1702" s="91">
        <v>0</v>
      </c>
      <c r="K1702" s="15">
        <f t="shared" si="103"/>
        <v>38391</v>
      </c>
      <c r="L1702" s="15">
        <f t="shared" si="104"/>
        <v>38324</v>
      </c>
      <c r="M1702" s="15">
        <f t="shared" si="105"/>
        <v>76715</v>
      </c>
      <c r="O1702" s="13"/>
      <c r="P1702" s="13"/>
    </row>
    <row r="1703" spans="1:16" ht="13.15" customHeight="1" x14ac:dyDescent="0.2">
      <c r="A1703" s="11" t="str">
        <f t="shared" si="102"/>
        <v>GRIFFITH2020</v>
      </c>
      <c r="B1703" s="3" t="s">
        <v>24</v>
      </c>
      <c r="C1703" s="12">
        <v>2020</v>
      </c>
      <c r="D1703" s="12" t="s">
        <v>174</v>
      </c>
      <c r="E1703" s="13">
        <v>11430</v>
      </c>
      <c r="F1703" s="13">
        <v>11255</v>
      </c>
      <c r="G1703" s="13">
        <v>22685</v>
      </c>
      <c r="H1703" s="13">
        <v>0</v>
      </c>
      <c r="I1703" s="13">
        <v>0</v>
      </c>
      <c r="J1703" s="13">
        <v>0</v>
      </c>
      <c r="K1703" s="15">
        <f t="shared" si="103"/>
        <v>11430</v>
      </c>
      <c r="L1703" s="15">
        <f t="shared" si="104"/>
        <v>11255</v>
      </c>
      <c r="M1703" s="15">
        <f t="shared" si="105"/>
        <v>22685</v>
      </c>
      <c r="O1703" s="13"/>
      <c r="P1703" s="13"/>
    </row>
    <row r="1704" spans="1:16" ht="13.15" customHeight="1" x14ac:dyDescent="0.2">
      <c r="A1704" s="11" t="str">
        <f t="shared" si="102"/>
        <v>GRIFFITH2021</v>
      </c>
      <c r="B1704" s="3" t="s">
        <v>24</v>
      </c>
      <c r="C1704" s="12">
        <v>2021</v>
      </c>
      <c r="D1704" s="12" t="s">
        <v>174</v>
      </c>
      <c r="E1704" s="13">
        <v>13404</v>
      </c>
      <c r="F1704" s="13">
        <v>13672</v>
      </c>
      <c r="G1704" s="13">
        <v>27076</v>
      </c>
      <c r="H1704" s="13">
        <v>0</v>
      </c>
      <c r="I1704" s="13">
        <v>0</v>
      </c>
      <c r="J1704" s="13">
        <v>0</v>
      </c>
      <c r="K1704" s="15">
        <f t="shared" si="103"/>
        <v>13404</v>
      </c>
      <c r="L1704" s="15">
        <f t="shared" si="104"/>
        <v>13672</v>
      </c>
      <c r="M1704" s="15">
        <f t="shared" si="105"/>
        <v>27076</v>
      </c>
      <c r="O1704" s="13"/>
      <c r="P1704" s="13"/>
    </row>
    <row r="1705" spans="1:16" ht="13.15" customHeight="1" x14ac:dyDescent="0.2">
      <c r="A1705" s="11" t="str">
        <f t="shared" ref="A1705:A1768" si="106">CONCATENATE(B1705,C1705)</f>
        <v>GRIFFITH2022</v>
      </c>
      <c r="B1705" s="92" t="s">
        <v>24</v>
      </c>
      <c r="C1705" s="85">
        <v>2022</v>
      </c>
      <c r="D1705" s="86">
        <v>54</v>
      </c>
      <c r="E1705" s="15">
        <v>33616</v>
      </c>
      <c r="F1705" s="15">
        <v>34048</v>
      </c>
      <c r="G1705" s="15">
        <v>67664</v>
      </c>
      <c r="H1705" s="15">
        <v>0</v>
      </c>
      <c r="I1705" s="15">
        <v>0</v>
      </c>
      <c r="J1705" s="15">
        <v>0</v>
      </c>
      <c r="K1705" s="15">
        <f t="shared" si="103"/>
        <v>33616</v>
      </c>
      <c r="L1705" s="15">
        <f t="shared" si="104"/>
        <v>34048</v>
      </c>
      <c r="M1705" s="15">
        <f t="shared" si="105"/>
        <v>67664</v>
      </c>
      <c r="O1705" s="13"/>
      <c r="P1705" s="13"/>
    </row>
    <row r="1706" spans="1:16" ht="13.15" customHeight="1" x14ac:dyDescent="0.2">
      <c r="A1706" s="11" t="str">
        <f t="shared" si="106"/>
        <v>GRIFFITH2023</v>
      </c>
      <c r="B1706" s="3" t="s">
        <v>24</v>
      </c>
      <c r="C1706" s="12">
        <v>2023</v>
      </c>
      <c r="D1706" s="12">
        <v>53</v>
      </c>
      <c r="E1706" s="13">
        <v>36073</v>
      </c>
      <c r="F1706" s="13">
        <v>35844</v>
      </c>
      <c r="G1706" s="13">
        <v>71917</v>
      </c>
      <c r="H1706" s="13">
        <v>0</v>
      </c>
      <c r="I1706" s="13">
        <v>0</v>
      </c>
      <c r="J1706" s="13">
        <v>0</v>
      </c>
      <c r="K1706" s="15">
        <f t="shared" si="103"/>
        <v>36073</v>
      </c>
      <c r="L1706" s="15">
        <f t="shared" si="104"/>
        <v>35844</v>
      </c>
      <c r="M1706" s="15">
        <f t="shared" si="105"/>
        <v>71917</v>
      </c>
      <c r="O1706" s="13"/>
      <c r="P1706" s="13"/>
    </row>
    <row r="1707" spans="1:16" ht="13.15" customHeight="1" x14ac:dyDescent="0.2">
      <c r="A1707" s="11" t="str">
        <f t="shared" si="106"/>
        <v>GRIFFITH2024</v>
      </c>
      <c r="B1707" s="90" t="s">
        <v>24</v>
      </c>
      <c r="C1707" s="85">
        <v>2024</v>
      </c>
      <c r="D1707" s="86">
        <v>56</v>
      </c>
      <c r="E1707" s="15">
        <v>33730</v>
      </c>
      <c r="F1707" s="15">
        <v>33919</v>
      </c>
      <c r="G1707" s="15">
        <v>67649</v>
      </c>
      <c r="H1707" s="15">
        <v>0</v>
      </c>
      <c r="I1707" s="15">
        <v>0</v>
      </c>
      <c r="J1707" s="15">
        <v>0</v>
      </c>
      <c r="K1707" s="15">
        <f t="shared" si="103"/>
        <v>33730</v>
      </c>
      <c r="L1707" s="15">
        <f t="shared" si="104"/>
        <v>33919</v>
      </c>
      <c r="M1707" s="15">
        <f t="shared" si="105"/>
        <v>67649</v>
      </c>
      <c r="O1707" s="13"/>
      <c r="P1707" s="13"/>
    </row>
    <row r="1708" spans="1:16" ht="13.15" customHeight="1" x14ac:dyDescent="0.2">
      <c r="A1708" s="11" t="str">
        <f t="shared" si="106"/>
        <v>GRIFFITH2025</v>
      </c>
      <c r="B1708" s="3" t="s">
        <v>24</v>
      </c>
      <c r="C1708" s="12">
        <v>2025</v>
      </c>
      <c r="D1708" s="12">
        <v>53</v>
      </c>
      <c r="E1708" s="13">
        <v>37217</v>
      </c>
      <c r="F1708" s="13">
        <v>36675</v>
      </c>
      <c r="G1708" s="13">
        <v>73892</v>
      </c>
      <c r="H1708" s="13">
        <v>0</v>
      </c>
      <c r="I1708" s="13">
        <v>0</v>
      </c>
      <c r="J1708" s="13">
        <v>0</v>
      </c>
      <c r="K1708" s="15">
        <f t="shared" si="103"/>
        <v>37217</v>
      </c>
      <c r="L1708" s="15">
        <f t="shared" si="104"/>
        <v>36675</v>
      </c>
      <c r="M1708" s="15">
        <f t="shared" si="105"/>
        <v>73892</v>
      </c>
      <c r="O1708" s="13"/>
      <c r="P1708" s="13"/>
    </row>
    <row r="1709" spans="1:16" ht="13.15" customHeight="1" x14ac:dyDescent="0.2">
      <c r="A1709" s="11" t="str">
        <f t="shared" si="106"/>
        <v>GROOTE EYLANDT1985</v>
      </c>
      <c r="B1709" s="3" t="s">
        <v>23</v>
      </c>
      <c r="C1709" s="12">
        <v>1985</v>
      </c>
      <c r="D1709" s="12" t="s">
        <v>174</v>
      </c>
      <c r="E1709" s="13">
        <v>9946</v>
      </c>
      <c r="F1709" s="13">
        <v>9765</v>
      </c>
      <c r="G1709" s="13">
        <v>19711</v>
      </c>
      <c r="H1709" s="13">
        <v>0</v>
      </c>
      <c r="I1709" s="13">
        <v>0</v>
      </c>
      <c r="J1709" s="13">
        <v>0</v>
      </c>
      <c r="K1709" s="15">
        <f t="shared" si="103"/>
        <v>9946</v>
      </c>
      <c r="L1709" s="15">
        <f t="shared" si="104"/>
        <v>9765</v>
      </c>
      <c r="M1709" s="15">
        <f t="shared" si="105"/>
        <v>19711</v>
      </c>
      <c r="O1709" s="13"/>
      <c r="P1709" s="13"/>
    </row>
    <row r="1710" spans="1:16" ht="13.15" customHeight="1" x14ac:dyDescent="0.2">
      <c r="A1710" s="11" t="str">
        <f t="shared" si="106"/>
        <v>GROOTE EYLANDT1986</v>
      </c>
      <c r="B1710" s="88" t="s">
        <v>23</v>
      </c>
      <c r="C1710" s="16">
        <v>1986</v>
      </c>
      <c r="D1710" s="86" t="s">
        <v>174</v>
      </c>
      <c r="E1710" s="89">
        <v>10409</v>
      </c>
      <c r="F1710" s="89">
        <v>10512</v>
      </c>
      <c r="G1710" s="89">
        <v>20921</v>
      </c>
      <c r="H1710" s="89">
        <v>0</v>
      </c>
      <c r="I1710" s="89">
        <v>0</v>
      </c>
      <c r="J1710" s="89">
        <v>0</v>
      </c>
      <c r="K1710" s="15">
        <f t="shared" si="103"/>
        <v>10409</v>
      </c>
      <c r="L1710" s="15">
        <f t="shared" si="104"/>
        <v>10512</v>
      </c>
      <c r="M1710" s="15">
        <f t="shared" si="105"/>
        <v>20921</v>
      </c>
      <c r="O1710" s="13"/>
      <c r="P1710" s="13"/>
    </row>
    <row r="1711" spans="1:16" ht="13.15" customHeight="1" x14ac:dyDescent="0.2">
      <c r="A1711" s="11" t="str">
        <f t="shared" si="106"/>
        <v>GROOTE EYLANDT1987</v>
      </c>
      <c r="B1711" s="3" t="s">
        <v>23</v>
      </c>
      <c r="C1711" s="12">
        <v>1987</v>
      </c>
      <c r="D1711" s="12" t="s">
        <v>174</v>
      </c>
      <c r="E1711" s="13">
        <v>10590</v>
      </c>
      <c r="F1711" s="13">
        <v>10512</v>
      </c>
      <c r="G1711" s="13">
        <v>21102</v>
      </c>
      <c r="H1711" s="13">
        <v>0</v>
      </c>
      <c r="I1711" s="13">
        <v>0</v>
      </c>
      <c r="J1711" s="13">
        <v>0</v>
      </c>
      <c r="K1711" s="15">
        <f t="shared" si="103"/>
        <v>10590</v>
      </c>
      <c r="L1711" s="15">
        <f t="shared" si="104"/>
        <v>10512</v>
      </c>
      <c r="M1711" s="15">
        <f t="shared" si="105"/>
        <v>21102</v>
      </c>
      <c r="O1711" s="13"/>
      <c r="P1711" s="13"/>
    </row>
    <row r="1712" spans="1:16" ht="13.15" customHeight="1" x14ac:dyDescent="0.2">
      <c r="A1712" s="11" t="str">
        <f t="shared" si="106"/>
        <v>GROOTE EYLANDT1988</v>
      </c>
      <c r="B1712" s="3" t="s">
        <v>23</v>
      </c>
      <c r="C1712" s="12">
        <v>1988</v>
      </c>
      <c r="D1712" s="12" t="s">
        <v>174</v>
      </c>
      <c r="E1712" s="13">
        <v>12872</v>
      </c>
      <c r="F1712" s="13">
        <v>12716</v>
      </c>
      <c r="G1712" s="13">
        <v>25588</v>
      </c>
      <c r="H1712" s="13">
        <v>0</v>
      </c>
      <c r="I1712" s="13">
        <v>0</v>
      </c>
      <c r="J1712" s="13">
        <v>0</v>
      </c>
      <c r="K1712" s="15">
        <f t="shared" si="103"/>
        <v>12872</v>
      </c>
      <c r="L1712" s="15">
        <f t="shared" si="104"/>
        <v>12716</v>
      </c>
      <c r="M1712" s="15">
        <f t="shared" si="105"/>
        <v>25588</v>
      </c>
      <c r="O1712" s="13"/>
      <c r="P1712" s="13"/>
    </row>
    <row r="1713" spans="1:16" ht="13.15" customHeight="1" x14ac:dyDescent="0.2">
      <c r="A1713" s="11" t="str">
        <f t="shared" si="106"/>
        <v>GROOTE EYLANDT1989</v>
      </c>
      <c r="B1713" s="92" t="s">
        <v>23</v>
      </c>
      <c r="C1713" s="85">
        <v>1989</v>
      </c>
      <c r="D1713" s="86" t="s">
        <v>174</v>
      </c>
      <c r="E1713" s="15">
        <v>9759</v>
      </c>
      <c r="F1713" s="15">
        <v>9738</v>
      </c>
      <c r="G1713" s="15">
        <v>19497</v>
      </c>
      <c r="H1713" s="87">
        <v>0</v>
      </c>
      <c r="I1713" s="87">
        <v>0</v>
      </c>
      <c r="J1713" s="15">
        <v>0</v>
      </c>
      <c r="K1713" s="15">
        <f t="shared" ref="K1713:K1776" si="107">E1713+H1713</f>
        <v>9759</v>
      </c>
      <c r="L1713" s="15">
        <f t="shared" ref="L1713:L1776" si="108">F1713+I1713</f>
        <v>9738</v>
      </c>
      <c r="M1713" s="15">
        <f t="shared" ref="M1713:M1776" si="109">G1713+J1713</f>
        <v>19497</v>
      </c>
      <c r="O1713" s="13"/>
      <c r="P1713" s="13"/>
    </row>
    <row r="1714" spans="1:16" ht="13.15" customHeight="1" x14ac:dyDescent="0.2">
      <c r="A1714" s="11" t="str">
        <f t="shared" si="106"/>
        <v>GROOTE EYLANDT1990</v>
      </c>
      <c r="B1714" s="90" t="s">
        <v>23</v>
      </c>
      <c r="C1714" s="85">
        <v>1990</v>
      </c>
      <c r="D1714" s="86" t="s">
        <v>174</v>
      </c>
      <c r="E1714" s="15">
        <v>13857</v>
      </c>
      <c r="F1714" s="15">
        <v>14003</v>
      </c>
      <c r="G1714" s="15">
        <v>27860</v>
      </c>
      <c r="H1714" s="15">
        <v>0</v>
      </c>
      <c r="I1714" s="15">
        <v>0</v>
      </c>
      <c r="J1714" s="15">
        <v>0</v>
      </c>
      <c r="K1714" s="15">
        <f t="shared" si="107"/>
        <v>13857</v>
      </c>
      <c r="L1714" s="15">
        <f t="shared" si="108"/>
        <v>14003</v>
      </c>
      <c r="M1714" s="15">
        <f t="shared" si="109"/>
        <v>27860</v>
      </c>
      <c r="O1714" s="13"/>
      <c r="P1714" s="13"/>
    </row>
    <row r="1715" spans="1:16" ht="13.15" customHeight="1" x14ac:dyDescent="0.2">
      <c r="A1715" s="11" t="str">
        <f t="shared" si="106"/>
        <v>GROOTE EYLANDT1991</v>
      </c>
      <c r="B1715" s="88" t="s">
        <v>23</v>
      </c>
      <c r="C1715" s="16">
        <v>1991</v>
      </c>
      <c r="D1715" s="86" t="s">
        <v>174</v>
      </c>
      <c r="E1715" s="89">
        <v>16859</v>
      </c>
      <c r="F1715" s="89">
        <v>17246</v>
      </c>
      <c r="G1715" s="89">
        <v>34105</v>
      </c>
      <c r="H1715" s="89">
        <v>0</v>
      </c>
      <c r="I1715" s="89">
        <v>0</v>
      </c>
      <c r="J1715" s="89">
        <v>0</v>
      </c>
      <c r="K1715" s="15">
        <f t="shared" si="107"/>
        <v>16859</v>
      </c>
      <c r="L1715" s="15">
        <f t="shared" si="108"/>
        <v>17246</v>
      </c>
      <c r="M1715" s="15">
        <f t="shared" si="109"/>
        <v>34105</v>
      </c>
      <c r="O1715" s="13"/>
      <c r="P1715" s="13"/>
    </row>
    <row r="1716" spans="1:16" ht="13.15" customHeight="1" x14ac:dyDescent="0.2">
      <c r="A1716" s="11" t="str">
        <f t="shared" si="106"/>
        <v>GROOTE EYLANDT1992</v>
      </c>
      <c r="B1716" s="3" t="s">
        <v>23</v>
      </c>
      <c r="C1716" s="12">
        <v>1992</v>
      </c>
      <c r="D1716" s="12" t="s">
        <v>174</v>
      </c>
      <c r="E1716" s="13">
        <v>15411</v>
      </c>
      <c r="F1716" s="13">
        <v>15409</v>
      </c>
      <c r="G1716" s="13">
        <v>30820</v>
      </c>
      <c r="H1716" s="13">
        <v>0</v>
      </c>
      <c r="I1716" s="13">
        <v>0</v>
      </c>
      <c r="J1716" s="13">
        <v>0</v>
      </c>
      <c r="K1716" s="15">
        <f t="shared" si="107"/>
        <v>15411</v>
      </c>
      <c r="L1716" s="15">
        <f t="shared" si="108"/>
        <v>15409</v>
      </c>
      <c r="M1716" s="15">
        <f t="shared" si="109"/>
        <v>30820</v>
      </c>
      <c r="O1716" s="13"/>
      <c r="P1716" s="13"/>
    </row>
    <row r="1717" spans="1:16" ht="13.15" customHeight="1" x14ac:dyDescent="0.2">
      <c r="A1717" s="11" t="str">
        <f t="shared" si="106"/>
        <v>GROOTE EYLANDT1993</v>
      </c>
      <c r="B1717" s="92" t="s">
        <v>23</v>
      </c>
      <c r="C1717" s="85">
        <v>1993</v>
      </c>
      <c r="D1717" s="86" t="s">
        <v>174</v>
      </c>
      <c r="E1717" s="15">
        <v>17799</v>
      </c>
      <c r="F1717" s="15">
        <v>17778</v>
      </c>
      <c r="G1717" s="15">
        <v>35577</v>
      </c>
      <c r="H1717" s="87">
        <v>0</v>
      </c>
      <c r="I1717" s="87">
        <v>0</v>
      </c>
      <c r="J1717" s="15">
        <v>0</v>
      </c>
      <c r="K1717" s="15">
        <f t="shared" si="107"/>
        <v>17799</v>
      </c>
      <c r="L1717" s="15">
        <f t="shared" si="108"/>
        <v>17778</v>
      </c>
      <c r="M1717" s="15">
        <f t="shared" si="109"/>
        <v>35577</v>
      </c>
      <c r="O1717" s="13"/>
      <c r="P1717" s="13"/>
    </row>
    <row r="1718" spans="1:16" ht="13.15" customHeight="1" x14ac:dyDescent="0.2">
      <c r="A1718" s="11" t="str">
        <f t="shared" si="106"/>
        <v>GROOTE EYLANDT1994</v>
      </c>
      <c r="B1718" s="3" t="s">
        <v>23</v>
      </c>
      <c r="C1718" s="12">
        <v>1994</v>
      </c>
      <c r="D1718" s="12" t="s">
        <v>174</v>
      </c>
      <c r="E1718" s="13">
        <v>17988</v>
      </c>
      <c r="F1718" s="13">
        <v>17589</v>
      </c>
      <c r="G1718" s="13">
        <v>35577</v>
      </c>
      <c r="H1718" s="13">
        <v>0</v>
      </c>
      <c r="I1718" s="13">
        <v>0</v>
      </c>
      <c r="J1718" s="13">
        <v>0</v>
      </c>
      <c r="K1718" s="15">
        <f t="shared" si="107"/>
        <v>17988</v>
      </c>
      <c r="L1718" s="15">
        <f t="shared" si="108"/>
        <v>17589</v>
      </c>
      <c r="M1718" s="15">
        <f t="shared" si="109"/>
        <v>35577</v>
      </c>
      <c r="O1718" s="13"/>
      <c r="P1718" s="13"/>
    </row>
    <row r="1719" spans="1:16" ht="13.15" customHeight="1" x14ac:dyDescent="0.2">
      <c r="A1719" s="11" t="str">
        <f t="shared" si="106"/>
        <v>GROOTE EYLANDT1995</v>
      </c>
      <c r="B1719" s="92" t="s">
        <v>23</v>
      </c>
      <c r="C1719" s="85">
        <v>1995</v>
      </c>
      <c r="D1719" s="86" t="s">
        <v>174</v>
      </c>
      <c r="E1719" s="15">
        <v>17758</v>
      </c>
      <c r="F1719" s="15">
        <v>17284</v>
      </c>
      <c r="G1719" s="15">
        <v>35042</v>
      </c>
      <c r="H1719" s="87">
        <v>0</v>
      </c>
      <c r="I1719" s="87">
        <v>0</v>
      </c>
      <c r="J1719" s="15">
        <v>0</v>
      </c>
      <c r="K1719" s="15">
        <f t="shared" si="107"/>
        <v>17758</v>
      </c>
      <c r="L1719" s="15">
        <f t="shared" si="108"/>
        <v>17284</v>
      </c>
      <c r="M1719" s="15">
        <f t="shared" si="109"/>
        <v>35042</v>
      </c>
      <c r="O1719" s="13"/>
      <c r="P1719" s="13"/>
    </row>
    <row r="1720" spans="1:16" ht="13.15" customHeight="1" x14ac:dyDescent="0.2">
      <c r="A1720" s="11" t="str">
        <f t="shared" si="106"/>
        <v>GROOTE EYLANDT1996</v>
      </c>
      <c r="B1720" s="3" t="s">
        <v>23</v>
      </c>
      <c r="C1720" s="12">
        <v>1996</v>
      </c>
      <c r="D1720" s="12" t="s">
        <v>174</v>
      </c>
      <c r="E1720" s="13">
        <v>23002</v>
      </c>
      <c r="F1720" s="13">
        <v>22427</v>
      </c>
      <c r="G1720" s="13">
        <v>45429</v>
      </c>
      <c r="H1720" s="13">
        <v>0</v>
      </c>
      <c r="I1720" s="13">
        <v>0</v>
      </c>
      <c r="J1720" s="13">
        <v>0</v>
      </c>
      <c r="K1720" s="15">
        <f t="shared" si="107"/>
        <v>23002</v>
      </c>
      <c r="L1720" s="15">
        <f t="shared" si="108"/>
        <v>22427</v>
      </c>
      <c r="M1720" s="15">
        <f t="shared" si="109"/>
        <v>45429</v>
      </c>
      <c r="O1720" s="13"/>
      <c r="P1720" s="13"/>
    </row>
    <row r="1721" spans="1:16" ht="13.15" customHeight="1" x14ac:dyDescent="0.2">
      <c r="A1721" s="11" t="str">
        <f t="shared" si="106"/>
        <v>GROOTE EYLANDT1997</v>
      </c>
      <c r="B1721" s="3" t="s">
        <v>23</v>
      </c>
      <c r="C1721" s="12">
        <v>1997</v>
      </c>
      <c r="D1721" s="12" t="s">
        <v>174</v>
      </c>
      <c r="E1721" s="13">
        <v>23179</v>
      </c>
      <c r="F1721" s="13">
        <v>23091</v>
      </c>
      <c r="G1721" s="13">
        <v>46270</v>
      </c>
      <c r="H1721" s="13">
        <v>0</v>
      </c>
      <c r="I1721" s="13">
        <v>0</v>
      </c>
      <c r="J1721" s="13">
        <v>0</v>
      </c>
      <c r="K1721" s="15">
        <f t="shared" si="107"/>
        <v>23179</v>
      </c>
      <c r="L1721" s="15">
        <f t="shared" si="108"/>
        <v>23091</v>
      </c>
      <c r="M1721" s="15">
        <f t="shared" si="109"/>
        <v>46270</v>
      </c>
      <c r="O1721" s="13"/>
      <c r="P1721" s="13"/>
    </row>
    <row r="1722" spans="1:16" ht="13.15" customHeight="1" x14ac:dyDescent="0.2">
      <c r="A1722" s="11" t="str">
        <f t="shared" si="106"/>
        <v>GROOTE EYLANDT1998</v>
      </c>
      <c r="B1722" s="3" t="s">
        <v>23</v>
      </c>
      <c r="C1722" s="12">
        <v>1998</v>
      </c>
      <c r="D1722" s="12" t="s">
        <v>174</v>
      </c>
      <c r="E1722" s="13">
        <v>22471</v>
      </c>
      <c r="F1722" s="13">
        <v>22692</v>
      </c>
      <c r="G1722" s="13">
        <v>45163</v>
      </c>
      <c r="H1722" s="13">
        <v>0</v>
      </c>
      <c r="I1722" s="13">
        <v>0</v>
      </c>
      <c r="J1722" s="13">
        <v>0</v>
      </c>
      <c r="K1722" s="15">
        <f t="shared" si="107"/>
        <v>22471</v>
      </c>
      <c r="L1722" s="15">
        <f t="shared" si="108"/>
        <v>22692</v>
      </c>
      <c r="M1722" s="15">
        <f t="shared" si="109"/>
        <v>45163</v>
      </c>
      <c r="O1722" s="13"/>
      <c r="P1722" s="13"/>
    </row>
    <row r="1723" spans="1:16" ht="13.15" customHeight="1" x14ac:dyDescent="0.2">
      <c r="A1723" s="11" t="str">
        <f t="shared" si="106"/>
        <v>GROOTE EYLANDT1999</v>
      </c>
      <c r="B1723" s="3" t="s">
        <v>23</v>
      </c>
      <c r="C1723" s="12">
        <v>1999</v>
      </c>
      <c r="D1723" s="12" t="s">
        <v>174</v>
      </c>
      <c r="E1723" s="13">
        <v>16112</v>
      </c>
      <c r="F1723" s="13">
        <v>16002</v>
      </c>
      <c r="G1723" s="13">
        <v>32114</v>
      </c>
      <c r="H1723" s="13">
        <v>0</v>
      </c>
      <c r="I1723" s="13">
        <v>0</v>
      </c>
      <c r="J1723" s="13">
        <v>0</v>
      </c>
      <c r="K1723" s="15">
        <f t="shared" si="107"/>
        <v>16112</v>
      </c>
      <c r="L1723" s="15">
        <f t="shared" si="108"/>
        <v>16002</v>
      </c>
      <c r="M1723" s="15">
        <f t="shared" si="109"/>
        <v>32114</v>
      </c>
      <c r="O1723" s="13"/>
      <c r="P1723" s="13"/>
    </row>
    <row r="1724" spans="1:16" ht="13.15" customHeight="1" x14ac:dyDescent="0.2">
      <c r="A1724" s="11" t="str">
        <f t="shared" si="106"/>
        <v>GROOTE EYLANDT2000</v>
      </c>
      <c r="B1724" s="90" t="s">
        <v>23</v>
      </c>
      <c r="C1724" s="85">
        <v>2000</v>
      </c>
      <c r="D1724" s="86" t="s">
        <v>174</v>
      </c>
      <c r="E1724" s="15">
        <v>9021</v>
      </c>
      <c r="F1724" s="15">
        <v>8547</v>
      </c>
      <c r="G1724" s="15">
        <v>17568</v>
      </c>
      <c r="H1724" s="15">
        <v>0</v>
      </c>
      <c r="I1724" s="15">
        <v>0</v>
      </c>
      <c r="J1724" s="15">
        <v>0</v>
      </c>
      <c r="K1724" s="15">
        <f t="shared" si="107"/>
        <v>9021</v>
      </c>
      <c r="L1724" s="15">
        <f t="shared" si="108"/>
        <v>8547</v>
      </c>
      <c r="M1724" s="15">
        <f t="shared" si="109"/>
        <v>17568</v>
      </c>
      <c r="O1724" s="13"/>
      <c r="P1724" s="13"/>
    </row>
    <row r="1725" spans="1:16" ht="13.15" customHeight="1" x14ac:dyDescent="0.2">
      <c r="A1725" s="11" t="str">
        <f t="shared" si="106"/>
        <v>GROOTE EYLANDT2001</v>
      </c>
      <c r="B1725" s="90" t="s">
        <v>23</v>
      </c>
      <c r="C1725" s="12">
        <v>2001</v>
      </c>
      <c r="D1725" s="17" t="s">
        <v>174</v>
      </c>
      <c r="E1725" s="91">
        <v>7932</v>
      </c>
      <c r="F1725" s="91">
        <v>7427</v>
      </c>
      <c r="G1725" s="91">
        <v>15359</v>
      </c>
      <c r="H1725" s="91">
        <v>0</v>
      </c>
      <c r="I1725" s="91">
        <v>0</v>
      </c>
      <c r="J1725" s="91">
        <v>0</v>
      </c>
      <c r="K1725" s="15">
        <f t="shared" si="107"/>
        <v>7932</v>
      </c>
      <c r="L1725" s="15">
        <f t="shared" si="108"/>
        <v>7427</v>
      </c>
      <c r="M1725" s="15">
        <f t="shared" si="109"/>
        <v>15359</v>
      </c>
      <c r="O1725" s="13"/>
      <c r="P1725" s="13"/>
    </row>
    <row r="1726" spans="1:16" ht="13.15" customHeight="1" x14ac:dyDescent="0.2">
      <c r="A1726" s="11" t="str">
        <f t="shared" si="106"/>
        <v>GROOTE EYLANDT2002</v>
      </c>
      <c r="B1726" s="3" t="s">
        <v>23</v>
      </c>
      <c r="C1726" s="12">
        <v>2002</v>
      </c>
      <c r="D1726" s="12" t="s">
        <v>174</v>
      </c>
      <c r="E1726" s="13">
        <v>6495</v>
      </c>
      <c r="F1726" s="13">
        <v>6190</v>
      </c>
      <c r="G1726" s="13">
        <v>12685</v>
      </c>
      <c r="H1726" s="13">
        <v>0</v>
      </c>
      <c r="I1726" s="13">
        <v>0</v>
      </c>
      <c r="J1726" s="13">
        <v>0</v>
      </c>
      <c r="K1726" s="15">
        <f t="shared" si="107"/>
        <v>6495</v>
      </c>
      <c r="L1726" s="15">
        <f t="shared" si="108"/>
        <v>6190</v>
      </c>
      <c r="M1726" s="15">
        <f t="shared" si="109"/>
        <v>12685</v>
      </c>
      <c r="O1726" s="13"/>
      <c r="P1726" s="13"/>
    </row>
    <row r="1727" spans="1:16" ht="13.15" customHeight="1" x14ac:dyDescent="0.2">
      <c r="A1727" s="11" t="str">
        <f t="shared" si="106"/>
        <v>GROOTE EYLANDT2003</v>
      </c>
      <c r="B1727" s="3" t="s">
        <v>23</v>
      </c>
      <c r="C1727" s="12">
        <v>2003</v>
      </c>
      <c r="D1727" s="12" t="s">
        <v>174</v>
      </c>
      <c r="E1727" s="13">
        <v>7287</v>
      </c>
      <c r="F1727" s="13">
        <v>7121</v>
      </c>
      <c r="G1727" s="13">
        <v>14408</v>
      </c>
      <c r="H1727" s="13">
        <v>0</v>
      </c>
      <c r="I1727" s="13">
        <v>0</v>
      </c>
      <c r="J1727" s="13">
        <v>0</v>
      </c>
      <c r="K1727" s="15">
        <f t="shared" si="107"/>
        <v>7287</v>
      </c>
      <c r="L1727" s="15">
        <f t="shared" si="108"/>
        <v>7121</v>
      </c>
      <c r="M1727" s="15">
        <f t="shared" si="109"/>
        <v>14408</v>
      </c>
      <c r="O1727" s="13"/>
      <c r="P1727" s="13"/>
    </row>
    <row r="1728" spans="1:16" ht="13.15" customHeight="1" x14ac:dyDescent="0.2">
      <c r="A1728" s="11" t="str">
        <f t="shared" si="106"/>
        <v>GROOTE EYLANDT2004</v>
      </c>
      <c r="B1728" s="92" t="s">
        <v>23</v>
      </c>
      <c r="C1728" s="85">
        <v>2004</v>
      </c>
      <c r="D1728" s="86" t="s">
        <v>174</v>
      </c>
      <c r="E1728" s="15">
        <v>7567</v>
      </c>
      <c r="F1728" s="15">
        <v>7211</v>
      </c>
      <c r="G1728" s="15">
        <v>14778</v>
      </c>
      <c r="H1728" s="87">
        <v>0</v>
      </c>
      <c r="I1728" s="87">
        <v>0</v>
      </c>
      <c r="J1728" s="15">
        <v>0</v>
      </c>
      <c r="K1728" s="15">
        <f t="shared" si="107"/>
        <v>7567</v>
      </c>
      <c r="L1728" s="15">
        <f t="shared" si="108"/>
        <v>7211</v>
      </c>
      <c r="M1728" s="15">
        <f t="shared" si="109"/>
        <v>14778</v>
      </c>
      <c r="O1728" s="13"/>
      <c r="P1728" s="13"/>
    </row>
    <row r="1729" spans="1:16" ht="13.15" customHeight="1" x14ac:dyDescent="0.2">
      <c r="A1729" s="11" t="str">
        <f t="shared" si="106"/>
        <v>GROOTE EYLANDT2005</v>
      </c>
      <c r="B1729" s="3" t="s">
        <v>23</v>
      </c>
      <c r="C1729" s="12">
        <v>2005</v>
      </c>
      <c r="D1729" s="12" t="s">
        <v>174</v>
      </c>
      <c r="E1729" s="13">
        <v>10964</v>
      </c>
      <c r="F1729" s="13">
        <v>10540</v>
      </c>
      <c r="G1729" s="13">
        <v>21504</v>
      </c>
      <c r="H1729" s="13">
        <v>0</v>
      </c>
      <c r="I1729" s="13">
        <v>0</v>
      </c>
      <c r="J1729" s="13">
        <v>0</v>
      </c>
      <c r="K1729" s="15">
        <f t="shared" si="107"/>
        <v>10964</v>
      </c>
      <c r="L1729" s="15">
        <f t="shared" si="108"/>
        <v>10540</v>
      </c>
      <c r="M1729" s="15">
        <f t="shared" si="109"/>
        <v>21504</v>
      </c>
      <c r="O1729" s="13"/>
      <c r="P1729" s="13"/>
    </row>
    <row r="1730" spans="1:16" ht="13.15" customHeight="1" x14ac:dyDescent="0.2">
      <c r="A1730" s="11" t="str">
        <f t="shared" si="106"/>
        <v>GROOTE EYLANDT2006</v>
      </c>
      <c r="B1730" s="3" t="s">
        <v>23</v>
      </c>
      <c r="C1730" s="12">
        <v>2006</v>
      </c>
      <c r="D1730" s="12" t="s">
        <v>174</v>
      </c>
      <c r="E1730" s="13">
        <v>13730</v>
      </c>
      <c r="F1730" s="13">
        <v>13486</v>
      </c>
      <c r="G1730" s="13">
        <v>27216</v>
      </c>
      <c r="H1730" s="13">
        <v>0</v>
      </c>
      <c r="I1730" s="13">
        <v>0</v>
      </c>
      <c r="J1730" s="13">
        <v>0</v>
      </c>
      <c r="K1730" s="15">
        <f t="shared" si="107"/>
        <v>13730</v>
      </c>
      <c r="L1730" s="15">
        <f t="shared" si="108"/>
        <v>13486</v>
      </c>
      <c r="M1730" s="15">
        <f t="shared" si="109"/>
        <v>27216</v>
      </c>
      <c r="O1730" s="13"/>
      <c r="P1730" s="13"/>
    </row>
    <row r="1731" spans="1:16" ht="13.15" customHeight="1" x14ac:dyDescent="0.2">
      <c r="A1731" s="11" t="str">
        <f t="shared" si="106"/>
        <v>GROOTE EYLANDT2007</v>
      </c>
      <c r="B1731" s="3" t="s">
        <v>23</v>
      </c>
      <c r="C1731" s="12">
        <v>2007</v>
      </c>
      <c r="D1731" s="12" t="s">
        <v>174</v>
      </c>
      <c r="E1731" s="13">
        <v>17410</v>
      </c>
      <c r="F1731" s="13">
        <v>16919</v>
      </c>
      <c r="G1731" s="13">
        <v>34329</v>
      </c>
      <c r="H1731" s="13">
        <v>0</v>
      </c>
      <c r="I1731" s="13">
        <v>0</v>
      </c>
      <c r="J1731" s="13">
        <v>0</v>
      </c>
      <c r="K1731" s="15">
        <f t="shared" si="107"/>
        <v>17410</v>
      </c>
      <c r="L1731" s="15">
        <f t="shared" si="108"/>
        <v>16919</v>
      </c>
      <c r="M1731" s="15">
        <f t="shared" si="109"/>
        <v>34329</v>
      </c>
      <c r="O1731" s="13"/>
      <c r="P1731" s="13"/>
    </row>
    <row r="1732" spans="1:16" ht="13.15" customHeight="1" x14ac:dyDescent="0.2">
      <c r="A1732" s="11" t="str">
        <f t="shared" si="106"/>
        <v>GROOTE EYLANDT2008</v>
      </c>
      <c r="B1732" s="3" t="s">
        <v>23</v>
      </c>
      <c r="C1732" s="12">
        <v>2008</v>
      </c>
      <c r="D1732" s="12" t="s">
        <v>174</v>
      </c>
      <c r="E1732" s="13">
        <v>18421</v>
      </c>
      <c r="F1732" s="13">
        <v>18106</v>
      </c>
      <c r="G1732" s="13">
        <v>36527</v>
      </c>
      <c r="H1732" s="13">
        <v>0</v>
      </c>
      <c r="I1732" s="13">
        <v>0</v>
      </c>
      <c r="J1732" s="13">
        <v>0</v>
      </c>
      <c r="K1732" s="15">
        <f t="shared" si="107"/>
        <v>18421</v>
      </c>
      <c r="L1732" s="15">
        <f t="shared" si="108"/>
        <v>18106</v>
      </c>
      <c r="M1732" s="15">
        <f t="shared" si="109"/>
        <v>36527</v>
      </c>
      <c r="O1732" s="13"/>
      <c r="P1732" s="13"/>
    </row>
    <row r="1733" spans="1:16" ht="13.15" customHeight="1" x14ac:dyDescent="0.2">
      <c r="A1733" s="11" t="str">
        <f t="shared" si="106"/>
        <v>GROOTE EYLANDT2009</v>
      </c>
      <c r="B1733" s="92" t="s">
        <v>23</v>
      </c>
      <c r="C1733" s="85">
        <v>2009</v>
      </c>
      <c r="D1733" s="86" t="s">
        <v>174</v>
      </c>
      <c r="E1733" s="15">
        <v>17785</v>
      </c>
      <c r="F1733" s="15">
        <v>17325</v>
      </c>
      <c r="G1733" s="15">
        <v>35110</v>
      </c>
      <c r="H1733" s="87">
        <v>0</v>
      </c>
      <c r="I1733" s="87">
        <v>0</v>
      </c>
      <c r="J1733" s="15">
        <v>0</v>
      </c>
      <c r="K1733" s="15">
        <f t="shared" si="107"/>
        <v>17785</v>
      </c>
      <c r="L1733" s="15">
        <f t="shared" si="108"/>
        <v>17325</v>
      </c>
      <c r="M1733" s="15">
        <f t="shared" si="109"/>
        <v>35110</v>
      </c>
      <c r="O1733" s="13"/>
      <c r="P1733" s="13"/>
    </row>
    <row r="1734" spans="1:16" ht="13.15" customHeight="1" x14ac:dyDescent="0.2">
      <c r="A1734" s="11" t="str">
        <f t="shared" si="106"/>
        <v>GROOTE EYLANDT2010</v>
      </c>
      <c r="B1734" s="3" t="s">
        <v>23</v>
      </c>
      <c r="C1734" s="12">
        <v>2010</v>
      </c>
      <c r="D1734" s="12" t="s">
        <v>174</v>
      </c>
      <c r="E1734" s="13">
        <v>16974</v>
      </c>
      <c r="F1734" s="13">
        <v>16930</v>
      </c>
      <c r="G1734" s="13">
        <v>33904</v>
      </c>
      <c r="H1734" s="13">
        <v>0</v>
      </c>
      <c r="I1734" s="13">
        <v>0</v>
      </c>
      <c r="J1734" s="13">
        <v>0</v>
      </c>
      <c r="K1734" s="15">
        <f t="shared" si="107"/>
        <v>16974</v>
      </c>
      <c r="L1734" s="15">
        <f t="shared" si="108"/>
        <v>16930</v>
      </c>
      <c r="M1734" s="15">
        <f t="shared" si="109"/>
        <v>33904</v>
      </c>
      <c r="O1734" s="13"/>
      <c r="P1734" s="13"/>
    </row>
    <row r="1735" spans="1:16" ht="13.15" customHeight="1" x14ac:dyDescent="0.2">
      <c r="A1735" s="11" t="str">
        <f t="shared" si="106"/>
        <v>GROOTE EYLANDT2011</v>
      </c>
      <c r="B1735" s="3" t="s">
        <v>23</v>
      </c>
      <c r="C1735" s="12">
        <v>2011</v>
      </c>
      <c r="D1735" s="12" t="s">
        <v>174</v>
      </c>
      <c r="E1735" s="13">
        <v>16476</v>
      </c>
      <c r="F1735" s="13">
        <v>16972</v>
      </c>
      <c r="G1735" s="13">
        <v>33448</v>
      </c>
      <c r="H1735" s="13">
        <v>0</v>
      </c>
      <c r="I1735" s="13">
        <v>0</v>
      </c>
      <c r="J1735" s="13">
        <v>0</v>
      </c>
      <c r="K1735" s="15">
        <f t="shared" si="107"/>
        <v>16476</v>
      </c>
      <c r="L1735" s="15">
        <f t="shared" si="108"/>
        <v>16972</v>
      </c>
      <c r="M1735" s="15">
        <f t="shared" si="109"/>
        <v>33448</v>
      </c>
      <c r="O1735" s="13"/>
      <c r="P1735" s="13"/>
    </row>
    <row r="1736" spans="1:16" ht="13.15" customHeight="1" x14ac:dyDescent="0.2">
      <c r="A1736" s="11" t="str">
        <f t="shared" si="106"/>
        <v>GROOTE EYLANDT2012</v>
      </c>
      <c r="B1736" s="90" t="s">
        <v>23</v>
      </c>
      <c r="C1736" s="85">
        <v>2012</v>
      </c>
      <c r="D1736" s="86" t="s">
        <v>174</v>
      </c>
      <c r="E1736" s="15">
        <v>17658</v>
      </c>
      <c r="F1736" s="15">
        <v>18152</v>
      </c>
      <c r="G1736" s="15">
        <v>35810</v>
      </c>
      <c r="H1736" s="15">
        <v>0</v>
      </c>
      <c r="I1736" s="15">
        <v>0</v>
      </c>
      <c r="J1736" s="15">
        <v>0</v>
      </c>
      <c r="K1736" s="15">
        <f t="shared" si="107"/>
        <v>17658</v>
      </c>
      <c r="L1736" s="15">
        <f t="shared" si="108"/>
        <v>18152</v>
      </c>
      <c r="M1736" s="15">
        <f t="shared" si="109"/>
        <v>35810</v>
      </c>
      <c r="O1736" s="13"/>
      <c r="P1736" s="13"/>
    </row>
    <row r="1737" spans="1:16" ht="13.15" customHeight="1" x14ac:dyDescent="0.2">
      <c r="A1737" s="11" t="str">
        <f t="shared" si="106"/>
        <v>GROOTE EYLANDT2013</v>
      </c>
      <c r="B1737" s="3" t="s">
        <v>23</v>
      </c>
      <c r="C1737" s="12">
        <v>2013</v>
      </c>
      <c r="D1737" s="12" t="s">
        <v>174</v>
      </c>
      <c r="E1737" s="13">
        <v>15945</v>
      </c>
      <c r="F1737" s="13">
        <v>16664</v>
      </c>
      <c r="G1737" s="13">
        <v>32609</v>
      </c>
      <c r="H1737" s="13">
        <v>0</v>
      </c>
      <c r="I1737" s="13">
        <v>0</v>
      </c>
      <c r="J1737" s="13">
        <v>0</v>
      </c>
      <c r="K1737" s="15">
        <f t="shared" si="107"/>
        <v>15945</v>
      </c>
      <c r="L1737" s="15">
        <f t="shared" si="108"/>
        <v>16664</v>
      </c>
      <c r="M1737" s="15">
        <f t="shared" si="109"/>
        <v>32609</v>
      </c>
      <c r="O1737" s="13"/>
      <c r="P1737" s="13"/>
    </row>
    <row r="1738" spans="1:16" ht="13.15" customHeight="1" x14ac:dyDescent="0.2">
      <c r="A1738" s="11" t="str">
        <f t="shared" si="106"/>
        <v>GROOTE EYLANDT2014</v>
      </c>
      <c r="B1738" s="90" t="s">
        <v>23</v>
      </c>
      <c r="C1738" s="85">
        <v>2014</v>
      </c>
      <c r="D1738" s="86" t="s">
        <v>174</v>
      </c>
      <c r="E1738" s="15">
        <v>11933</v>
      </c>
      <c r="F1738" s="15">
        <v>12764</v>
      </c>
      <c r="G1738" s="15">
        <v>24697</v>
      </c>
      <c r="H1738" s="15">
        <v>0</v>
      </c>
      <c r="I1738" s="15">
        <v>0</v>
      </c>
      <c r="J1738" s="15">
        <v>0</v>
      </c>
      <c r="K1738" s="15">
        <f t="shared" si="107"/>
        <v>11933</v>
      </c>
      <c r="L1738" s="15">
        <f t="shared" si="108"/>
        <v>12764</v>
      </c>
      <c r="M1738" s="15">
        <f t="shared" si="109"/>
        <v>24697</v>
      </c>
      <c r="O1738" s="13"/>
      <c r="P1738" s="13"/>
    </row>
    <row r="1739" spans="1:16" ht="13.15" customHeight="1" x14ac:dyDescent="0.2">
      <c r="A1739" s="11" t="str">
        <f t="shared" si="106"/>
        <v>GROOTE EYLANDT2015</v>
      </c>
      <c r="B1739" s="90" t="s">
        <v>23</v>
      </c>
      <c r="C1739" s="85">
        <v>2015</v>
      </c>
      <c r="D1739" s="86" t="s">
        <v>174</v>
      </c>
      <c r="E1739" s="15">
        <v>11277</v>
      </c>
      <c r="F1739" s="15">
        <v>11484</v>
      </c>
      <c r="G1739" s="15">
        <v>22761</v>
      </c>
      <c r="H1739" s="15">
        <v>0</v>
      </c>
      <c r="I1739" s="15">
        <v>0</v>
      </c>
      <c r="J1739" s="15">
        <v>0</v>
      </c>
      <c r="K1739" s="15">
        <f t="shared" si="107"/>
        <v>11277</v>
      </c>
      <c r="L1739" s="15">
        <f t="shared" si="108"/>
        <v>11484</v>
      </c>
      <c r="M1739" s="15">
        <f t="shared" si="109"/>
        <v>22761</v>
      </c>
      <c r="O1739" s="13"/>
      <c r="P1739" s="13"/>
    </row>
    <row r="1740" spans="1:16" ht="13.15" customHeight="1" x14ac:dyDescent="0.2">
      <c r="A1740" s="11" t="str">
        <f t="shared" si="106"/>
        <v>GROOTE EYLANDT2016</v>
      </c>
      <c r="B1740" s="90" t="s">
        <v>23</v>
      </c>
      <c r="C1740" s="85">
        <v>2016</v>
      </c>
      <c r="D1740" s="86" t="s">
        <v>174</v>
      </c>
      <c r="E1740" s="15">
        <v>10888</v>
      </c>
      <c r="F1740" s="15">
        <v>11335</v>
      </c>
      <c r="G1740" s="15">
        <v>22223</v>
      </c>
      <c r="H1740" s="15">
        <v>0</v>
      </c>
      <c r="I1740" s="15">
        <v>0</v>
      </c>
      <c r="J1740" s="15">
        <v>0</v>
      </c>
      <c r="K1740" s="15">
        <f t="shared" si="107"/>
        <v>10888</v>
      </c>
      <c r="L1740" s="15">
        <f t="shared" si="108"/>
        <v>11335</v>
      </c>
      <c r="M1740" s="15">
        <f t="shared" si="109"/>
        <v>22223</v>
      </c>
      <c r="O1740" s="13"/>
      <c r="P1740" s="13"/>
    </row>
    <row r="1741" spans="1:16" ht="13.15" customHeight="1" x14ac:dyDescent="0.2">
      <c r="A1741" s="11" t="str">
        <f t="shared" si="106"/>
        <v>GROOTE EYLANDT2017</v>
      </c>
      <c r="B1741" s="3" t="s">
        <v>23</v>
      </c>
      <c r="C1741" s="12">
        <v>2017</v>
      </c>
      <c r="D1741" s="12" t="s">
        <v>174</v>
      </c>
      <c r="E1741" s="13">
        <v>11862</v>
      </c>
      <c r="F1741" s="13">
        <v>10821</v>
      </c>
      <c r="G1741" s="13">
        <v>22683</v>
      </c>
      <c r="H1741" s="13">
        <v>0</v>
      </c>
      <c r="I1741" s="13">
        <v>0</v>
      </c>
      <c r="J1741" s="13">
        <v>0</v>
      </c>
      <c r="K1741" s="15">
        <f t="shared" si="107"/>
        <v>11862</v>
      </c>
      <c r="L1741" s="15">
        <f t="shared" si="108"/>
        <v>10821</v>
      </c>
      <c r="M1741" s="15">
        <f t="shared" si="109"/>
        <v>22683</v>
      </c>
      <c r="O1741" s="13"/>
      <c r="P1741" s="13"/>
    </row>
    <row r="1742" spans="1:16" ht="13.15" customHeight="1" x14ac:dyDescent="0.2">
      <c r="A1742" s="11" t="str">
        <f t="shared" si="106"/>
        <v>GROOTE EYLANDT2018</v>
      </c>
      <c r="B1742" s="3" t="s">
        <v>23</v>
      </c>
      <c r="C1742" s="12">
        <v>2018</v>
      </c>
      <c r="D1742" s="12" t="s">
        <v>174</v>
      </c>
      <c r="E1742" s="13">
        <v>13656</v>
      </c>
      <c r="F1742" s="13">
        <v>9952</v>
      </c>
      <c r="G1742" s="13">
        <v>23608</v>
      </c>
      <c r="H1742" s="13">
        <v>0</v>
      </c>
      <c r="I1742" s="13">
        <v>0</v>
      </c>
      <c r="J1742" s="13">
        <v>0</v>
      </c>
      <c r="K1742" s="15">
        <f t="shared" si="107"/>
        <v>13656</v>
      </c>
      <c r="L1742" s="15">
        <f t="shared" si="108"/>
        <v>9952</v>
      </c>
      <c r="M1742" s="15">
        <f t="shared" si="109"/>
        <v>23608</v>
      </c>
      <c r="O1742" s="13"/>
      <c r="P1742" s="13"/>
    </row>
    <row r="1743" spans="1:16" ht="13.15" customHeight="1" x14ac:dyDescent="0.2">
      <c r="A1743" s="11" t="str">
        <f t="shared" si="106"/>
        <v>GROOTE EYLANDT2019</v>
      </c>
      <c r="B1743" s="92" t="s">
        <v>23</v>
      </c>
      <c r="C1743" s="85">
        <v>2019</v>
      </c>
      <c r="D1743" s="86" t="s">
        <v>174</v>
      </c>
      <c r="E1743" s="15">
        <v>17427</v>
      </c>
      <c r="F1743" s="15">
        <v>9033</v>
      </c>
      <c r="G1743" s="15">
        <v>26460</v>
      </c>
      <c r="H1743" s="87">
        <v>0</v>
      </c>
      <c r="I1743" s="87">
        <v>0</v>
      </c>
      <c r="J1743" s="15">
        <v>0</v>
      </c>
      <c r="K1743" s="15">
        <f t="shared" si="107"/>
        <v>17427</v>
      </c>
      <c r="L1743" s="15">
        <f t="shared" si="108"/>
        <v>9033</v>
      </c>
      <c r="M1743" s="15">
        <f t="shared" si="109"/>
        <v>26460</v>
      </c>
      <c r="O1743" s="13"/>
      <c r="P1743" s="13"/>
    </row>
    <row r="1744" spans="1:16" ht="13.15" customHeight="1" x14ac:dyDescent="0.2">
      <c r="A1744" s="11" t="str">
        <f t="shared" si="106"/>
        <v>GROOTE EYLANDT2020</v>
      </c>
      <c r="B1744" s="3" t="s">
        <v>23</v>
      </c>
      <c r="C1744" s="12">
        <v>2020</v>
      </c>
      <c r="D1744" s="12" t="s">
        <v>174</v>
      </c>
      <c r="E1744" s="13">
        <v>8502</v>
      </c>
      <c r="F1744" s="13">
        <v>6967</v>
      </c>
      <c r="G1744" s="13">
        <v>15469</v>
      </c>
      <c r="H1744" s="13">
        <v>0</v>
      </c>
      <c r="I1744" s="13">
        <v>0</v>
      </c>
      <c r="J1744" s="13">
        <v>0</v>
      </c>
      <c r="K1744" s="15">
        <f t="shared" si="107"/>
        <v>8502</v>
      </c>
      <c r="L1744" s="15">
        <f t="shared" si="108"/>
        <v>6967</v>
      </c>
      <c r="M1744" s="15">
        <f t="shared" si="109"/>
        <v>15469</v>
      </c>
      <c r="O1744" s="13"/>
      <c r="P1744" s="13"/>
    </row>
    <row r="1745" spans="1:16" ht="13.15" customHeight="1" x14ac:dyDescent="0.2">
      <c r="A1745" s="11" t="str">
        <f t="shared" si="106"/>
        <v>GROOTE EYLANDT2021</v>
      </c>
      <c r="B1745" s="3" t="s">
        <v>23</v>
      </c>
      <c r="C1745" s="12">
        <v>2021</v>
      </c>
      <c r="D1745" s="12" t="s">
        <v>174</v>
      </c>
      <c r="E1745" s="13">
        <v>19945</v>
      </c>
      <c r="F1745" s="13">
        <v>20261</v>
      </c>
      <c r="G1745" s="13">
        <v>40206</v>
      </c>
      <c r="H1745" s="13">
        <v>0</v>
      </c>
      <c r="I1745" s="13">
        <v>0</v>
      </c>
      <c r="J1745" s="13">
        <v>0</v>
      </c>
      <c r="K1745" s="15">
        <f t="shared" si="107"/>
        <v>19945</v>
      </c>
      <c r="L1745" s="15">
        <f t="shared" si="108"/>
        <v>20261</v>
      </c>
      <c r="M1745" s="15">
        <f t="shared" si="109"/>
        <v>40206</v>
      </c>
      <c r="O1745" s="13"/>
      <c r="P1745" s="13"/>
    </row>
    <row r="1746" spans="1:16" ht="13.15" customHeight="1" x14ac:dyDescent="0.2">
      <c r="A1746" s="11" t="str">
        <f t="shared" si="106"/>
        <v>GROOTE EYLANDT2022</v>
      </c>
      <c r="B1746" s="3" t="s">
        <v>23</v>
      </c>
      <c r="C1746" s="12">
        <v>2022</v>
      </c>
      <c r="D1746" s="12" t="s">
        <v>174</v>
      </c>
      <c r="E1746" s="13">
        <v>23087</v>
      </c>
      <c r="F1746" s="13">
        <v>23777</v>
      </c>
      <c r="G1746" s="13">
        <v>46864</v>
      </c>
      <c r="H1746" s="13">
        <v>0</v>
      </c>
      <c r="I1746" s="13">
        <v>0</v>
      </c>
      <c r="J1746" s="13">
        <v>0</v>
      </c>
      <c r="K1746" s="15">
        <f t="shared" si="107"/>
        <v>23087</v>
      </c>
      <c r="L1746" s="15">
        <f t="shared" si="108"/>
        <v>23777</v>
      </c>
      <c r="M1746" s="15">
        <f t="shared" si="109"/>
        <v>46864</v>
      </c>
      <c r="O1746" s="13"/>
      <c r="P1746" s="13"/>
    </row>
    <row r="1747" spans="1:16" ht="13.15" customHeight="1" x14ac:dyDescent="0.2">
      <c r="A1747" s="11" t="str">
        <f t="shared" si="106"/>
        <v>GROOTE EYLANDT2023</v>
      </c>
      <c r="B1747" s="92" t="s">
        <v>23</v>
      </c>
      <c r="C1747" s="85">
        <v>2023</v>
      </c>
      <c r="D1747" s="86">
        <v>64</v>
      </c>
      <c r="E1747" s="15">
        <v>24931</v>
      </c>
      <c r="F1747" s="15">
        <v>25089</v>
      </c>
      <c r="G1747" s="15">
        <v>50020</v>
      </c>
      <c r="H1747" s="87">
        <v>0</v>
      </c>
      <c r="I1747" s="87">
        <v>0</v>
      </c>
      <c r="J1747" s="15">
        <v>0</v>
      </c>
      <c r="K1747" s="15">
        <f t="shared" si="107"/>
        <v>24931</v>
      </c>
      <c r="L1747" s="15">
        <f t="shared" si="108"/>
        <v>25089</v>
      </c>
      <c r="M1747" s="15">
        <f t="shared" si="109"/>
        <v>50020</v>
      </c>
      <c r="O1747" s="13"/>
      <c r="P1747" s="13"/>
    </row>
    <row r="1748" spans="1:16" ht="13.15" customHeight="1" x14ac:dyDescent="0.2">
      <c r="A1748" s="11" t="str">
        <f t="shared" si="106"/>
        <v>GROOTE EYLANDT2024</v>
      </c>
      <c r="B1748" s="90" t="s">
        <v>23</v>
      </c>
      <c r="C1748" s="85">
        <v>2024</v>
      </c>
      <c r="D1748" s="86" t="s">
        <v>174</v>
      </c>
      <c r="E1748" s="15">
        <v>24096</v>
      </c>
      <c r="F1748" s="15">
        <v>24655</v>
      </c>
      <c r="G1748" s="15">
        <v>48751</v>
      </c>
      <c r="H1748" s="15">
        <v>0</v>
      </c>
      <c r="I1748" s="15">
        <v>0</v>
      </c>
      <c r="J1748" s="15">
        <v>0</v>
      </c>
      <c r="K1748" s="15">
        <f t="shared" si="107"/>
        <v>24096</v>
      </c>
      <c r="L1748" s="15">
        <f t="shared" si="108"/>
        <v>24655</v>
      </c>
      <c r="M1748" s="15">
        <f t="shared" si="109"/>
        <v>48751</v>
      </c>
      <c r="O1748" s="13"/>
      <c r="P1748" s="13"/>
    </row>
    <row r="1749" spans="1:16" ht="13.15" customHeight="1" x14ac:dyDescent="0.2">
      <c r="A1749" s="11" t="str">
        <f t="shared" si="106"/>
        <v>GROOTE EYLANDT2025</v>
      </c>
      <c r="B1749" s="90" t="s">
        <v>23</v>
      </c>
      <c r="C1749" s="12">
        <v>2025</v>
      </c>
      <c r="D1749" s="86" t="s">
        <v>174</v>
      </c>
      <c r="E1749" s="91">
        <v>24648</v>
      </c>
      <c r="F1749" s="91">
        <v>25014</v>
      </c>
      <c r="G1749" s="91">
        <v>49662</v>
      </c>
      <c r="H1749" s="91">
        <v>0</v>
      </c>
      <c r="I1749" s="91">
        <v>0</v>
      </c>
      <c r="J1749" s="91">
        <v>0</v>
      </c>
      <c r="K1749" s="15">
        <f t="shared" si="107"/>
        <v>24648</v>
      </c>
      <c r="L1749" s="15">
        <f t="shared" si="108"/>
        <v>25014</v>
      </c>
      <c r="M1749" s="15">
        <f t="shared" si="109"/>
        <v>49662</v>
      </c>
      <c r="O1749" s="13"/>
      <c r="P1749" s="13"/>
    </row>
    <row r="1750" spans="1:16" ht="13.15" customHeight="1" x14ac:dyDescent="0.2">
      <c r="A1750" s="11" t="str">
        <f t="shared" si="106"/>
        <v>HAMILTON ISLAND1985</v>
      </c>
      <c r="B1750" s="90" t="s">
        <v>62</v>
      </c>
      <c r="C1750" s="85">
        <v>1985</v>
      </c>
      <c r="D1750" s="86">
        <v>43</v>
      </c>
      <c r="E1750" s="15">
        <v>26209</v>
      </c>
      <c r="F1750" s="15">
        <v>26140</v>
      </c>
      <c r="G1750" s="15">
        <v>52349</v>
      </c>
      <c r="H1750" s="15">
        <v>0</v>
      </c>
      <c r="I1750" s="15">
        <v>0</v>
      </c>
      <c r="J1750" s="15">
        <v>0</v>
      </c>
      <c r="K1750" s="15">
        <f t="shared" si="107"/>
        <v>26209</v>
      </c>
      <c r="L1750" s="15">
        <f t="shared" si="108"/>
        <v>26140</v>
      </c>
      <c r="M1750" s="15">
        <f t="shared" si="109"/>
        <v>52349</v>
      </c>
      <c r="O1750" s="13"/>
      <c r="P1750" s="13"/>
    </row>
    <row r="1751" spans="1:16" ht="13.15" customHeight="1" x14ac:dyDescent="0.2">
      <c r="A1751" s="11" t="str">
        <f t="shared" si="106"/>
        <v>HAMILTON ISLAND1986</v>
      </c>
      <c r="B1751" s="3" t="s">
        <v>62</v>
      </c>
      <c r="C1751" s="12">
        <v>1986</v>
      </c>
      <c r="D1751" s="12">
        <v>34</v>
      </c>
      <c r="E1751" s="13">
        <v>39471</v>
      </c>
      <c r="F1751" s="13">
        <v>39625</v>
      </c>
      <c r="G1751" s="13">
        <v>79096</v>
      </c>
      <c r="H1751" s="13">
        <v>0</v>
      </c>
      <c r="I1751" s="13">
        <v>0</v>
      </c>
      <c r="J1751" s="13">
        <v>0</v>
      </c>
      <c r="K1751" s="15">
        <f t="shared" si="107"/>
        <v>39471</v>
      </c>
      <c r="L1751" s="15">
        <f t="shared" si="108"/>
        <v>39625</v>
      </c>
      <c r="M1751" s="15">
        <f t="shared" si="109"/>
        <v>79096</v>
      </c>
      <c r="O1751" s="13"/>
      <c r="P1751" s="13"/>
    </row>
    <row r="1752" spans="1:16" ht="13.15" customHeight="1" x14ac:dyDescent="0.2">
      <c r="A1752" s="11" t="str">
        <f t="shared" si="106"/>
        <v>HAMILTON ISLAND1987</v>
      </c>
      <c r="B1752" s="3" t="s">
        <v>62</v>
      </c>
      <c r="C1752" s="12">
        <v>1987</v>
      </c>
      <c r="D1752" s="12">
        <v>21</v>
      </c>
      <c r="E1752" s="13">
        <v>76862</v>
      </c>
      <c r="F1752" s="13">
        <v>76239</v>
      </c>
      <c r="G1752" s="13">
        <v>153101</v>
      </c>
      <c r="H1752" s="13">
        <v>0</v>
      </c>
      <c r="I1752" s="13">
        <v>0</v>
      </c>
      <c r="J1752" s="13">
        <v>0</v>
      </c>
      <c r="K1752" s="15">
        <f t="shared" si="107"/>
        <v>76862</v>
      </c>
      <c r="L1752" s="15">
        <f t="shared" si="108"/>
        <v>76239</v>
      </c>
      <c r="M1752" s="15">
        <f t="shared" si="109"/>
        <v>153101</v>
      </c>
      <c r="O1752" s="13"/>
      <c r="P1752" s="13"/>
    </row>
    <row r="1753" spans="1:16" ht="13.15" customHeight="1" x14ac:dyDescent="0.2">
      <c r="A1753" s="11" t="str">
        <f t="shared" si="106"/>
        <v>HAMILTON ISLAND1988</v>
      </c>
      <c r="B1753" s="90" t="s">
        <v>62</v>
      </c>
      <c r="C1753" s="85">
        <v>1988</v>
      </c>
      <c r="D1753" s="86">
        <v>19</v>
      </c>
      <c r="E1753" s="15">
        <v>90131</v>
      </c>
      <c r="F1753" s="15">
        <v>91452</v>
      </c>
      <c r="G1753" s="15">
        <v>181583</v>
      </c>
      <c r="H1753" s="15">
        <v>0</v>
      </c>
      <c r="I1753" s="15">
        <v>0</v>
      </c>
      <c r="J1753" s="15">
        <v>0</v>
      </c>
      <c r="K1753" s="15">
        <f t="shared" si="107"/>
        <v>90131</v>
      </c>
      <c r="L1753" s="15">
        <f t="shared" si="108"/>
        <v>91452</v>
      </c>
      <c r="M1753" s="15">
        <f t="shared" si="109"/>
        <v>181583</v>
      </c>
      <c r="O1753" s="13"/>
      <c r="P1753" s="13"/>
    </row>
    <row r="1754" spans="1:16" ht="13.15" customHeight="1" x14ac:dyDescent="0.2">
      <c r="A1754" s="11" t="str">
        <f t="shared" si="106"/>
        <v>HAMILTON ISLAND1989</v>
      </c>
      <c r="B1754" s="90" t="s">
        <v>62</v>
      </c>
      <c r="C1754" s="85">
        <v>1989</v>
      </c>
      <c r="D1754" s="86">
        <v>18</v>
      </c>
      <c r="E1754" s="15">
        <v>61670</v>
      </c>
      <c r="F1754" s="15">
        <v>65055</v>
      </c>
      <c r="G1754" s="15">
        <v>126725</v>
      </c>
      <c r="H1754" s="15">
        <v>0</v>
      </c>
      <c r="I1754" s="15">
        <v>0</v>
      </c>
      <c r="J1754" s="15">
        <v>0</v>
      </c>
      <c r="K1754" s="15">
        <f t="shared" si="107"/>
        <v>61670</v>
      </c>
      <c r="L1754" s="15">
        <f t="shared" si="108"/>
        <v>65055</v>
      </c>
      <c r="M1754" s="15">
        <f t="shared" si="109"/>
        <v>126725</v>
      </c>
      <c r="O1754" s="13"/>
      <c r="P1754" s="13"/>
    </row>
    <row r="1755" spans="1:16" ht="13.15" customHeight="1" x14ac:dyDescent="0.2">
      <c r="A1755" s="11" t="str">
        <f t="shared" si="106"/>
        <v>HAMILTON ISLAND1990</v>
      </c>
      <c r="B1755" s="90" t="s">
        <v>62</v>
      </c>
      <c r="C1755" s="85">
        <v>1990</v>
      </c>
      <c r="D1755" s="86">
        <v>16</v>
      </c>
      <c r="E1755" s="15">
        <v>89017</v>
      </c>
      <c r="F1755" s="15">
        <v>89854</v>
      </c>
      <c r="G1755" s="15">
        <v>178871</v>
      </c>
      <c r="H1755" s="15">
        <v>0</v>
      </c>
      <c r="I1755" s="15">
        <v>0</v>
      </c>
      <c r="J1755" s="15">
        <v>0</v>
      </c>
      <c r="K1755" s="15">
        <f t="shared" si="107"/>
        <v>89017</v>
      </c>
      <c r="L1755" s="15">
        <f t="shared" si="108"/>
        <v>89854</v>
      </c>
      <c r="M1755" s="15">
        <f t="shared" si="109"/>
        <v>178871</v>
      </c>
      <c r="O1755" s="13"/>
      <c r="P1755" s="13"/>
    </row>
    <row r="1756" spans="1:16" ht="13.15" customHeight="1" x14ac:dyDescent="0.2">
      <c r="A1756" s="11" t="str">
        <f t="shared" si="106"/>
        <v>HAMILTON ISLAND1991</v>
      </c>
      <c r="B1756" s="3" t="s">
        <v>62</v>
      </c>
      <c r="C1756" s="12">
        <v>1991</v>
      </c>
      <c r="D1756" s="12">
        <v>15</v>
      </c>
      <c r="E1756" s="13">
        <v>104834</v>
      </c>
      <c r="F1756" s="13">
        <v>105272</v>
      </c>
      <c r="G1756" s="13">
        <v>210106</v>
      </c>
      <c r="H1756" s="13">
        <v>0</v>
      </c>
      <c r="I1756" s="13">
        <v>0</v>
      </c>
      <c r="J1756" s="13">
        <v>0</v>
      </c>
      <c r="K1756" s="15">
        <f t="shared" si="107"/>
        <v>104834</v>
      </c>
      <c r="L1756" s="15">
        <f t="shared" si="108"/>
        <v>105272</v>
      </c>
      <c r="M1756" s="15">
        <f t="shared" si="109"/>
        <v>210106</v>
      </c>
      <c r="O1756" s="13"/>
      <c r="P1756" s="13"/>
    </row>
    <row r="1757" spans="1:16" ht="13.15" customHeight="1" x14ac:dyDescent="0.2">
      <c r="A1757" s="11" t="str">
        <f t="shared" si="106"/>
        <v>HAMILTON ISLAND1992</v>
      </c>
      <c r="B1757" s="3" t="s">
        <v>62</v>
      </c>
      <c r="C1757" s="12">
        <v>1992</v>
      </c>
      <c r="D1757" s="12">
        <v>15</v>
      </c>
      <c r="E1757" s="13">
        <v>109915</v>
      </c>
      <c r="F1757" s="13">
        <v>110146</v>
      </c>
      <c r="G1757" s="13">
        <v>220061</v>
      </c>
      <c r="H1757" s="13">
        <v>0</v>
      </c>
      <c r="I1757" s="13">
        <v>0</v>
      </c>
      <c r="J1757" s="13">
        <v>0</v>
      </c>
      <c r="K1757" s="15">
        <f t="shared" si="107"/>
        <v>109915</v>
      </c>
      <c r="L1757" s="15">
        <f t="shared" si="108"/>
        <v>110146</v>
      </c>
      <c r="M1757" s="15">
        <f t="shared" si="109"/>
        <v>220061</v>
      </c>
      <c r="O1757" s="13"/>
      <c r="P1757" s="13"/>
    </row>
    <row r="1758" spans="1:16" ht="13.15" customHeight="1" x14ac:dyDescent="0.2">
      <c r="A1758" s="11" t="str">
        <f t="shared" si="106"/>
        <v>HAMILTON ISLAND1993</v>
      </c>
      <c r="B1758" s="3" t="s">
        <v>62</v>
      </c>
      <c r="C1758" s="12">
        <v>1993</v>
      </c>
      <c r="D1758" s="12">
        <v>15</v>
      </c>
      <c r="E1758" s="13">
        <v>133454</v>
      </c>
      <c r="F1758" s="13">
        <v>133001</v>
      </c>
      <c r="G1758" s="13">
        <v>266455</v>
      </c>
      <c r="H1758" s="13">
        <v>0</v>
      </c>
      <c r="I1758" s="13">
        <v>0</v>
      </c>
      <c r="J1758" s="13">
        <v>0</v>
      </c>
      <c r="K1758" s="15">
        <f t="shared" si="107"/>
        <v>133454</v>
      </c>
      <c r="L1758" s="15">
        <f t="shared" si="108"/>
        <v>133001</v>
      </c>
      <c r="M1758" s="15">
        <f t="shared" si="109"/>
        <v>266455</v>
      </c>
      <c r="O1758" s="13"/>
      <c r="P1758" s="13"/>
    </row>
    <row r="1759" spans="1:16" ht="13.15" customHeight="1" x14ac:dyDescent="0.2">
      <c r="A1759" s="11" t="str">
        <f t="shared" si="106"/>
        <v>HAMILTON ISLAND1994</v>
      </c>
      <c r="B1759" s="92" t="s">
        <v>62</v>
      </c>
      <c r="C1759" s="85">
        <v>1994</v>
      </c>
      <c r="D1759" s="86">
        <v>14</v>
      </c>
      <c r="E1759" s="15">
        <v>155083</v>
      </c>
      <c r="F1759" s="15">
        <v>153559</v>
      </c>
      <c r="G1759" s="15">
        <v>308642</v>
      </c>
      <c r="H1759" s="15">
        <v>0</v>
      </c>
      <c r="I1759" s="15">
        <v>0</v>
      </c>
      <c r="J1759" s="15">
        <v>0</v>
      </c>
      <c r="K1759" s="15">
        <f t="shared" si="107"/>
        <v>155083</v>
      </c>
      <c r="L1759" s="15">
        <f t="shared" si="108"/>
        <v>153559</v>
      </c>
      <c r="M1759" s="15">
        <f t="shared" si="109"/>
        <v>308642</v>
      </c>
      <c r="O1759" s="13"/>
      <c r="P1759" s="13"/>
    </row>
    <row r="1760" spans="1:16" ht="13.15" customHeight="1" x14ac:dyDescent="0.2">
      <c r="A1760" s="11" t="str">
        <f t="shared" si="106"/>
        <v>HAMILTON ISLAND1995</v>
      </c>
      <c r="B1760" s="90" t="s">
        <v>62</v>
      </c>
      <c r="C1760" s="85">
        <v>1995</v>
      </c>
      <c r="D1760" s="86">
        <v>15</v>
      </c>
      <c r="E1760" s="15">
        <v>153155</v>
      </c>
      <c r="F1760" s="15">
        <v>151903</v>
      </c>
      <c r="G1760" s="15">
        <v>305058</v>
      </c>
      <c r="H1760" s="15">
        <v>0</v>
      </c>
      <c r="I1760" s="15">
        <v>0</v>
      </c>
      <c r="J1760" s="15">
        <v>0</v>
      </c>
      <c r="K1760" s="15">
        <f t="shared" si="107"/>
        <v>153155</v>
      </c>
      <c r="L1760" s="15">
        <f t="shared" si="108"/>
        <v>151903</v>
      </c>
      <c r="M1760" s="15">
        <f t="shared" si="109"/>
        <v>305058</v>
      </c>
      <c r="O1760" s="13"/>
      <c r="P1760" s="13"/>
    </row>
    <row r="1761" spans="1:16" ht="13.15" customHeight="1" x14ac:dyDescent="0.2">
      <c r="A1761" s="11" t="str">
        <f t="shared" si="106"/>
        <v>HAMILTON ISLAND1996</v>
      </c>
      <c r="B1761" s="3" t="s">
        <v>62</v>
      </c>
      <c r="C1761" s="12">
        <v>1996</v>
      </c>
      <c r="D1761" s="12">
        <v>17</v>
      </c>
      <c r="E1761" s="13">
        <v>150950</v>
      </c>
      <c r="F1761" s="13">
        <v>148648</v>
      </c>
      <c r="G1761" s="13">
        <v>299598</v>
      </c>
      <c r="H1761" s="13">
        <v>0</v>
      </c>
      <c r="I1761" s="13">
        <v>0</v>
      </c>
      <c r="J1761" s="13">
        <v>0</v>
      </c>
      <c r="K1761" s="15">
        <f t="shared" si="107"/>
        <v>150950</v>
      </c>
      <c r="L1761" s="15">
        <f t="shared" si="108"/>
        <v>148648</v>
      </c>
      <c r="M1761" s="15">
        <f t="shared" si="109"/>
        <v>299598</v>
      </c>
      <c r="O1761" s="13"/>
      <c r="P1761" s="13"/>
    </row>
    <row r="1762" spans="1:16" ht="13.15" customHeight="1" x14ac:dyDescent="0.2">
      <c r="A1762" s="11" t="str">
        <f t="shared" si="106"/>
        <v>HAMILTON ISLAND1997</v>
      </c>
      <c r="B1762" s="88" t="s">
        <v>62</v>
      </c>
      <c r="C1762" s="16">
        <v>1997</v>
      </c>
      <c r="D1762" s="12">
        <v>16</v>
      </c>
      <c r="E1762" s="89">
        <v>150529</v>
      </c>
      <c r="F1762" s="89">
        <v>150332</v>
      </c>
      <c r="G1762" s="89">
        <v>300861</v>
      </c>
      <c r="H1762" s="89">
        <v>0</v>
      </c>
      <c r="I1762" s="89">
        <v>0</v>
      </c>
      <c r="J1762" s="89">
        <v>0</v>
      </c>
      <c r="K1762" s="15">
        <f t="shared" si="107"/>
        <v>150529</v>
      </c>
      <c r="L1762" s="15">
        <f t="shared" si="108"/>
        <v>150332</v>
      </c>
      <c r="M1762" s="15">
        <f t="shared" si="109"/>
        <v>300861</v>
      </c>
      <c r="O1762" s="13"/>
      <c r="P1762" s="13"/>
    </row>
    <row r="1763" spans="1:16" ht="13.15" customHeight="1" x14ac:dyDescent="0.2">
      <c r="A1763" s="11" t="str">
        <f t="shared" si="106"/>
        <v>HAMILTON ISLAND1998</v>
      </c>
      <c r="B1763" s="3" t="s">
        <v>62</v>
      </c>
      <c r="C1763" s="12">
        <v>1998</v>
      </c>
      <c r="D1763" s="12">
        <v>16</v>
      </c>
      <c r="E1763" s="13">
        <v>149065</v>
      </c>
      <c r="F1763" s="13">
        <v>148994</v>
      </c>
      <c r="G1763" s="13">
        <v>298059</v>
      </c>
      <c r="H1763" s="13">
        <v>0</v>
      </c>
      <c r="I1763" s="13">
        <v>0</v>
      </c>
      <c r="J1763" s="13">
        <v>0</v>
      </c>
      <c r="K1763" s="15">
        <f t="shared" si="107"/>
        <v>149065</v>
      </c>
      <c r="L1763" s="15">
        <f t="shared" si="108"/>
        <v>148994</v>
      </c>
      <c r="M1763" s="15">
        <f t="shared" si="109"/>
        <v>298059</v>
      </c>
      <c r="O1763" s="13"/>
      <c r="P1763" s="13"/>
    </row>
    <row r="1764" spans="1:16" ht="13.15" customHeight="1" x14ac:dyDescent="0.2">
      <c r="A1764" s="11" t="str">
        <f t="shared" si="106"/>
        <v>HAMILTON ISLAND1999</v>
      </c>
      <c r="B1764" s="3" t="s">
        <v>62</v>
      </c>
      <c r="C1764" s="12">
        <v>1999</v>
      </c>
      <c r="D1764" s="12">
        <v>15</v>
      </c>
      <c r="E1764" s="13">
        <v>156732</v>
      </c>
      <c r="F1764" s="13">
        <v>156979</v>
      </c>
      <c r="G1764" s="13">
        <v>313711</v>
      </c>
      <c r="H1764" s="13">
        <v>0</v>
      </c>
      <c r="I1764" s="13">
        <v>0</v>
      </c>
      <c r="J1764" s="13">
        <v>0</v>
      </c>
      <c r="K1764" s="15">
        <f t="shared" si="107"/>
        <v>156732</v>
      </c>
      <c r="L1764" s="15">
        <f t="shared" si="108"/>
        <v>156979</v>
      </c>
      <c r="M1764" s="15">
        <f t="shared" si="109"/>
        <v>313711</v>
      </c>
      <c r="O1764" s="13"/>
      <c r="P1764" s="13"/>
    </row>
    <row r="1765" spans="1:16" ht="13.15" customHeight="1" x14ac:dyDescent="0.2">
      <c r="A1765" s="11" t="str">
        <f t="shared" si="106"/>
        <v>HAMILTON ISLAND2000</v>
      </c>
      <c r="B1765" s="3" t="s">
        <v>62</v>
      </c>
      <c r="C1765" s="12">
        <v>2000</v>
      </c>
      <c r="D1765" s="86">
        <v>15</v>
      </c>
      <c r="E1765" s="13">
        <v>162005</v>
      </c>
      <c r="F1765" s="13">
        <v>163094</v>
      </c>
      <c r="G1765" s="13">
        <v>325099</v>
      </c>
      <c r="H1765" s="13">
        <v>0</v>
      </c>
      <c r="I1765" s="13">
        <v>0</v>
      </c>
      <c r="J1765" s="13">
        <v>0</v>
      </c>
      <c r="K1765" s="15">
        <f t="shared" si="107"/>
        <v>162005</v>
      </c>
      <c r="L1765" s="15">
        <f t="shared" si="108"/>
        <v>163094</v>
      </c>
      <c r="M1765" s="15">
        <f t="shared" si="109"/>
        <v>325099</v>
      </c>
      <c r="O1765" s="13"/>
      <c r="P1765" s="13"/>
    </row>
    <row r="1766" spans="1:16" ht="13.15" customHeight="1" x14ac:dyDescent="0.2">
      <c r="A1766" s="11" t="str">
        <f t="shared" si="106"/>
        <v>HAMILTON ISLAND2001</v>
      </c>
      <c r="B1766" s="92" t="s">
        <v>62</v>
      </c>
      <c r="C1766" s="85">
        <v>2001</v>
      </c>
      <c r="D1766" s="86">
        <v>16</v>
      </c>
      <c r="E1766" s="15">
        <v>137019</v>
      </c>
      <c r="F1766" s="15">
        <v>138708</v>
      </c>
      <c r="G1766" s="15">
        <v>275727</v>
      </c>
      <c r="H1766" s="87">
        <v>0</v>
      </c>
      <c r="I1766" s="87">
        <v>0</v>
      </c>
      <c r="J1766" s="15">
        <v>0</v>
      </c>
      <c r="K1766" s="15">
        <f t="shared" si="107"/>
        <v>137019</v>
      </c>
      <c r="L1766" s="15">
        <f t="shared" si="108"/>
        <v>138708</v>
      </c>
      <c r="M1766" s="15">
        <f t="shared" si="109"/>
        <v>275727</v>
      </c>
      <c r="O1766" s="13"/>
      <c r="P1766" s="13"/>
    </row>
    <row r="1767" spans="1:16" ht="13.15" customHeight="1" x14ac:dyDescent="0.2">
      <c r="A1767" s="11" t="str">
        <f t="shared" si="106"/>
        <v>HAMILTON ISLAND2002</v>
      </c>
      <c r="B1767" s="3" t="s">
        <v>62</v>
      </c>
      <c r="C1767" s="12">
        <v>2002</v>
      </c>
      <c r="D1767" s="12">
        <v>16</v>
      </c>
      <c r="E1767" s="13">
        <v>133442</v>
      </c>
      <c r="F1767" s="13">
        <v>133421</v>
      </c>
      <c r="G1767" s="13">
        <v>266863</v>
      </c>
      <c r="H1767" s="13">
        <v>0</v>
      </c>
      <c r="I1767" s="13">
        <v>0</v>
      </c>
      <c r="J1767" s="13">
        <v>0</v>
      </c>
      <c r="K1767" s="15">
        <f t="shared" si="107"/>
        <v>133442</v>
      </c>
      <c r="L1767" s="15">
        <f t="shared" si="108"/>
        <v>133421</v>
      </c>
      <c r="M1767" s="15">
        <f t="shared" si="109"/>
        <v>266863</v>
      </c>
      <c r="O1767" s="13"/>
      <c r="P1767" s="13"/>
    </row>
    <row r="1768" spans="1:16" ht="13.15" customHeight="1" x14ac:dyDescent="0.2">
      <c r="A1768" s="11" t="str">
        <f t="shared" si="106"/>
        <v>HAMILTON ISLAND2003</v>
      </c>
      <c r="B1768" s="92" t="s">
        <v>62</v>
      </c>
      <c r="C1768" s="85">
        <v>2003</v>
      </c>
      <c r="D1768" s="86">
        <v>18</v>
      </c>
      <c r="E1768" s="15">
        <v>156487</v>
      </c>
      <c r="F1768" s="15">
        <v>157161</v>
      </c>
      <c r="G1768" s="15">
        <v>313648</v>
      </c>
      <c r="H1768" s="87">
        <v>0</v>
      </c>
      <c r="I1768" s="87">
        <v>0</v>
      </c>
      <c r="J1768" s="15">
        <v>0</v>
      </c>
      <c r="K1768" s="15">
        <f t="shared" si="107"/>
        <v>156487</v>
      </c>
      <c r="L1768" s="15">
        <f t="shared" si="108"/>
        <v>157161</v>
      </c>
      <c r="M1768" s="15">
        <f t="shared" si="109"/>
        <v>313648</v>
      </c>
      <c r="O1768" s="13"/>
      <c r="P1768" s="13"/>
    </row>
    <row r="1769" spans="1:16" ht="13.15" customHeight="1" x14ac:dyDescent="0.2">
      <c r="A1769" s="11" t="str">
        <f t="shared" ref="A1769:A1832" si="110">CONCATENATE(B1769,C1769)</f>
        <v>HAMILTON ISLAND2004</v>
      </c>
      <c r="B1769" s="3" t="s">
        <v>62</v>
      </c>
      <c r="C1769" s="12">
        <v>2004</v>
      </c>
      <c r="D1769" s="12">
        <v>18</v>
      </c>
      <c r="E1769" s="13">
        <v>174826</v>
      </c>
      <c r="F1769" s="13">
        <v>176782</v>
      </c>
      <c r="G1769" s="13">
        <v>351608</v>
      </c>
      <c r="H1769" s="13">
        <v>0</v>
      </c>
      <c r="I1769" s="13">
        <v>0</v>
      </c>
      <c r="J1769" s="13">
        <v>0</v>
      </c>
      <c r="K1769" s="15">
        <f t="shared" si="107"/>
        <v>174826</v>
      </c>
      <c r="L1769" s="15">
        <f t="shared" si="108"/>
        <v>176782</v>
      </c>
      <c r="M1769" s="15">
        <f t="shared" si="109"/>
        <v>351608</v>
      </c>
      <c r="O1769" s="13"/>
      <c r="P1769" s="13"/>
    </row>
    <row r="1770" spans="1:16" ht="13.15" customHeight="1" x14ac:dyDescent="0.2">
      <c r="A1770" s="11" t="str">
        <f t="shared" si="110"/>
        <v>HAMILTON ISLAND2005</v>
      </c>
      <c r="B1770" s="3" t="s">
        <v>62</v>
      </c>
      <c r="C1770" s="12">
        <v>2005</v>
      </c>
      <c r="D1770" s="12">
        <v>18</v>
      </c>
      <c r="E1770" s="13">
        <v>193667</v>
      </c>
      <c r="F1770" s="13">
        <v>196490</v>
      </c>
      <c r="G1770" s="13">
        <v>390157</v>
      </c>
      <c r="H1770" s="13">
        <v>0</v>
      </c>
      <c r="I1770" s="13">
        <v>0</v>
      </c>
      <c r="J1770" s="13">
        <v>0</v>
      </c>
      <c r="K1770" s="15">
        <f t="shared" si="107"/>
        <v>193667</v>
      </c>
      <c r="L1770" s="15">
        <f t="shared" si="108"/>
        <v>196490</v>
      </c>
      <c r="M1770" s="15">
        <f t="shared" si="109"/>
        <v>390157</v>
      </c>
      <c r="O1770" s="13"/>
      <c r="P1770" s="13"/>
    </row>
    <row r="1771" spans="1:16" ht="13.15" customHeight="1" x14ac:dyDescent="0.2">
      <c r="A1771" s="11" t="str">
        <f t="shared" si="110"/>
        <v>HAMILTON ISLAND2006</v>
      </c>
      <c r="B1771" s="3" t="s">
        <v>62</v>
      </c>
      <c r="C1771" s="12">
        <v>2006</v>
      </c>
      <c r="D1771" s="12">
        <v>18</v>
      </c>
      <c r="E1771" s="13">
        <v>229232</v>
      </c>
      <c r="F1771" s="13">
        <v>231514</v>
      </c>
      <c r="G1771" s="13">
        <v>460746</v>
      </c>
      <c r="H1771" s="13">
        <v>0</v>
      </c>
      <c r="I1771" s="13">
        <v>0</v>
      </c>
      <c r="J1771" s="13">
        <v>0</v>
      </c>
      <c r="K1771" s="15">
        <f t="shared" si="107"/>
        <v>229232</v>
      </c>
      <c r="L1771" s="15">
        <f t="shared" si="108"/>
        <v>231514</v>
      </c>
      <c r="M1771" s="15">
        <f t="shared" si="109"/>
        <v>460746</v>
      </c>
      <c r="O1771" s="13"/>
      <c r="P1771" s="13"/>
    </row>
    <row r="1772" spans="1:16" ht="13.15" customHeight="1" x14ac:dyDescent="0.2">
      <c r="A1772" s="11" t="str">
        <f t="shared" si="110"/>
        <v>HAMILTON ISLAND2007</v>
      </c>
      <c r="B1772" s="90" t="s">
        <v>62</v>
      </c>
      <c r="C1772" s="85">
        <v>2007</v>
      </c>
      <c r="D1772" s="86">
        <v>18</v>
      </c>
      <c r="E1772" s="15">
        <v>233654</v>
      </c>
      <c r="F1772" s="15">
        <v>234616</v>
      </c>
      <c r="G1772" s="15">
        <v>468270</v>
      </c>
      <c r="H1772" s="15">
        <v>0</v>
      </c>
      <c r="I1772" s="15">
        <v>0</v>
      </c>
      <c r="J1772" s="15">
        <v>0</v>
      </c>
      <c r="K1772" s="15">
        <f t="shared" si="107"/>
        <v>233654</v>
      </c>
      <c r="L1772" s="15">
        <f t="shared" si="108"/>
        <v>234616</v>
      </c>
      <c r="M1772" s="15">
        <f t="shared" si="109"/>
        <v>468270</v>
      </c>
      <c r="O1772" s="13"/>
      <c r="P1772" s="13"/>
    </row>
    <row r="1773" spans="1:16" ht="13.15" customHeight="1" x14ac:dyDescent="0.2">
      <c r="A1773" s="11" t="str">
        <f t="shared" si="110"/>
        <v>HAMILTON ISLAND2008</v>
      </c>
      <c r="B1773" s="3" t="s">
        <v>62</v>
      </c>
      <c r="C1773" s="12">
        <v>2008</v>
      </c>
      <c r="D1773" s="12">
        <v>19</v>
      </c>
      <c r="E1773" s="13">
        <v>221096</v>
      </c>
      <c r="F1773" s="13">
        <v>223391</v>
      </c>
      <c r="G1773" s="13">
        <v>444487</v>
      </c>
      <c r="H1773" s="13">
        <v>0</v>
      </c>
      <c r="I1773" s="13">
        <v>0</v>
      </c>
      <c r="J1773" s="13">
        <v>0</v>
      </c>
      <c r="K1773" s="15">
        <f t="shared" si="107"/>
        <v>221096</v>
      </c>
      <c r="L1773" s="15">
        <f t="shared" si="108"/>
        <v>223391</v>
      </c>
      <c r="M1773" s="15">
        <f t="shared" si="109"/>
        <v>444487</v>
      </c>
      <c r="O1773" s="13"/>
      <c r="P1773" s="13"/>
    </row>
    <row r="1774" spans="1:16" ht="13.15" customHeight="1" x14ac:dyDescent="0.2">
      <c r="A1774" s="11" t="str">
        <f t="shared" si="110"/>
        <v>HAMILTON ISLAND2009</v>
      </c>
      <c r="B1774" s="3" t="s">
        <v>62</v>
      </c>
      <c r="C1774" s="12">
        <v>2009</v>
      </c>
      <c r="D1774" s="12">
        <v>19</v>
      </c>
      <c r="E1774" s="13">
        <v>226933</v>
      </c>
      <c r="F1774" s="13">
        <v>229505</v>
      </c>
      <c r="G1774" s="13">
        <v>456438</v>
      </c>
      <c r="H1774" s="13">
        <v>0</v>
      </c>
      <c r="I1774" s="13">
        <v>0</v>
      </c>
      <c r="J1774" s="13">
        <v>0</v>
      </c>
      <c r="K1774" s="15">
        <f t="shared" si="107"/>
        <v>226933</v>
      </c>
      <c r="L1774" s="15">
        <f t="shared" si="108"/>
        <v>229505</v>
      </c>
      <c r="M1774" s="15">
        <f t="shared" si="109"/>
        <v>456438</v>
      </c>
      <c r="O1774" s="13"/>
      <c r="P1774" s="13"/>
    </row>
    <row r="1775" spans="1:16" ht="13.15" customHeight="1" x14ac:dyDescent="0.2">
      <c r="A1775" s="11" t="str">
        <f t="shared" si="110"/>
        <v>HAMILTON ISLAND2010</v>
      </c>
      <c r="B1775" s="92" t="s">
        <v>62</v>
      </c>
      <c r="C1775" s="85">
        <v>2010</v>
      </c>
      <c r="D1775" s="86">
        <v>19</v>
      </c>
      <c r="E1775" s="15">
        <v>237910</v>
      </c>
      <c r="F1775" s="15">
        <v>239165</v>
      </c>
      <c r="G1775" s="15">
        <v>477075</v>
      </c>
      <c r="H1775" s="87">
        <v>0</v>
      </c>
      <c r="I1775" s="87">
        <v>0</v>
      </c>
      <c r="J1775" s="15">
        <v>0</v>
      </c>
      <c r="K1775" s="15">
        <f t="shared" si="107"/>
        <v>237910</v>
      </c>
      <c r="L1775" s="15">
        <f t="shared" si="108"/>
        <v>239165</v>
      </c>
      <c r="M1775" s="15">
        <f t="shared" si="109"/>
        <v>477075</v>
      </c>
      <c r="O1775" s="13"/>
      <c r="P1775" s="13"/>
    </row>
    <row r="1776" spans="1:16" ht="13.15" customHeight="1" x14ac:dyDescent="0.2">
      <c r="A1776" s="11" t="str">
        <f t="shared" si="110"/>
        <v>HAMILTON ISLAND2011</v>
      </c>
      <c r="B1776" s="90" t="s">
        <v>62</v>
      </c>
      <c r="C1776" s="85">
        <v>2011</v>
      </c>
      <c r="D1776" s="86">
        <v>19</v>
      </c>
      <c r="E1776" s="15">
        <v>225345</v>
      </c>
      <c r="F1776" s="15">
        <v>227083</v>
      </c>
      <c r="G1776" s="15">
        <v>452428</v>
      </c>
      <c r="H1776" s="15">
        <v>0</v>
      </c>
      <c r="I1776" s="15">
        <v>0</v>
      </c>
      <c r="J1776" s="15">
        <v>0</v>
      </c>
      <c r="K1776" s="15">
        <f t="shared" si="107"/>
        <v>225345</v>
      </c>
      <c r="L1776" s="15">
        <f t="shared" si="108"/>
        <v>227083</v>
      </c>
      <c r="M1776" s="15">
        <f t="shared" si="109"/>
        <v>452428</v>
      </c>
      <c r="O1776" s="13"/>
      <c r="P1776" s="13"/>
    </row>
    <row r="1777" spans="1:16" ht="13.15" customHeight="1" x14ac:dyDescent="0.2">
      <c r="A1777" s="11" t="str">
        <f t="shared" si="110"/>
        <v>HAMILTON ISLAND2012</v>
      </c>
      <c r="B1777" s="92" t="s">
        <v>62</v>
      </c>
      <c r="C1777" s="85">
        <v>2012</v>
      </c>
      <c r="D1777" s="86">
        <v>20</v>
      </c>
      <c r="E1777" s="15">
        <v>220664</v>
      </c>
      <c r="F1777" s="15">
        <v>220023</v>
      </c>
      <c r="G1777" s="15">
        <v>440687</v>
      </c>
      <c r="H1777" s="87">
        <v>0</v>
      </c>
      <c r="I1777" s="87">
        <v>0</v>
      </c>
      <c r="J1777" s="15">
        <v>0</v>
      </c>
      <c r="K1777" s="15">
        <f t="shared" ref="K1777:K1840" si="111">E1777+H1777</f>
        <v>220664</v>
      </c>
      <c r="L1777" s="15">
        <f t="shared" ref="L1777:L1840" si="112">F1777+I1777</f>
        <v>220023</v>
      </c>
      <c r="M1777" s="15">
        <f t="shared" ref="M1777:M1840" si="113">G1777+J1777</f>
        <v>440687</v>
      </c>
      <c r="O1777" s="13"/>
      <c r="P1777" s="13"/>
    </row>
    <row r="1778" spans="1:16" ht="13.15" customHeight="1" x14ac:dyDescent="0.2">
      <c r="A1778" s="11" t="str">
        <f t="shared" si="110"/>
        <v>HAMILTON ISLAND2013</v>
      </c>
      <c r="B1778" s="3" t="s">
        <v>62</v>
      </c>
      <c r="C1778" s="12">
        <v>2013</v>
      </c>
      <c r="D1778" s="12">
        <v>21</v>
      </c>
      <c r="E1778" s="13">
        <v>232872</v>
      </c>
      <c r="F1778" s="13">
        <v>232428</v>
      </c>
      <c r="G1778" s="13">
        <v>465300</v>
      </c>
      <c r="H1778" s="13">
        <v>0</v>
      </c>
      <c r="I1778" s="13">
        <v>0</v>
      </c>
      <c r="J1778" s="13">
        <v>0</v>
      </c>
      <c r="K1778" s="15">
        <f t="shared" si="111"/>
        <v>232872</v>
      </c>
      <c r="L1778" s="15">
        <f t="shared" si="112"/>
        <v>232428</v>
      </c>
      <c r="M1778" s="15">
        <f t="shared" si="113"/>
        <v>465300</v>
      </c>
      <c r="O1778" s="13"/>
      <c r="P1778" s="13"/>
    </row>
    <row r="1779" spans="1:16" ht="13.15" customHeight="1" x14ac:dyDescent="0.2">
      <c r="A1779" s="11" t="str">
        <f t="shared" si="110"/>
        <v>HAMILTON ISLAND2014</v>
      </c>
      <c r="B1779" s="3" t="s">
        <v>62</v>
      </c>
      <c r="C1779" s="12">
        <v>2014</v>
      </c>
      <c r="D1779" s="12">
        <v>20</v>
      </c>
      <c r="E1779" s="13">
        <v>243056</v>
      </c>
      <c r="F1779" s="13">
        <v>243449</v>
      </c>
      <c r="G1779" s="13">
        <v>486505</v>
      </c>
      <c r="H1779" s="13">
        <v>0</v>
      </c>
      <c r="I1779" s="13">
        <v>0</v>
      </c>
      <c r="J1779" s="13">
        <v>0</v>
      </c>
      <c r="K1779" s="15">
        <f t="shared" si="111"/>
        <v>243056</v>
      </c>
      <c r="L1779" s="15">
        <f t="shared" si="112"/>
        <v>243449</v>
      </c>
      <c r="M1779" s="15">
        <f t="shared" si="113"/>
        <v>486505</v>
      </c>
      <c r="O1779" s="13"/>
      <c r="P1779" s="13"/>
    </row>
    <row r="1780" spans="1:16" ht="13.15" customHeight="1" x14ac:dyDescent="0.2">
      <c r="A1780" s="11" t="str">
        <f t="shared" si="110"/>
        <v>HAMILTON ISLAND2015</v>
      </c>
      <c r="B1780" s="3" t="s">
        <v>62</v>
      </c>
      <c r="C1780" s="12">
        <v>2015</v>
      </c>
      <c r="D1780" s="12">
        <v>19</v>
      </c>
      <c r="E1780" s="13">
        <v>243445</v>
      </c>
      <c r="F1780" s="13">
        <v>243041</v>
      </c>
      <c r="G1780" s="13">
        <v>486486</v>
      </c>
      <c r="H1780" s="13">
        <v>0</v>
      </c>
      <c r="I1780" s="13">
        <v>0</v>
      </c>
      <c r="J1780" s="13">
        <v>0</v>
      </c>
      <c r="K1780" s="15">
        <f t="shared" si="111"/>
        <v>243445</v>
      </c>
      <c r="L1780" s="15">
        <f t="shared" si="112"/>
        <v>243041</v>
      </c>
      <c r="M1780" s="15">
        <f t="shared" si="113"/>
        <v>486486</v>
      </c>
      <c r="O1780" s="13"/>
      <c r="P1780" s="13"/>
    </row>
    <row r="1781" spans="1:16" ht="13.15" customHeight="1" x14ac:dyDescent="0.2">
      <c r="A1781" s="11" t="str">
        <f t="shared" si="110"/>
        <v>HAMILTON ISLAND2016</v>
      </c>
      <c r="B1781" s="90" t="s">
        <v>62</v>
      </c>
      <c r="C1781" s="85">
        <v>2016</v>
      </c>
      <c r="D1781" s="86">
        <v>18</v>
      </c>
      <c r="E1781" s="15">
        <v>274701</v>
      </c>
      <c r="F1781" s="15">
        <v>275121</v>
      </c>
      <c r="G1781" s="15">
        <v>549822</v>
      </c>
      <c r="H1781" s="15">
        <v>0</v>
      </c>
      <c r="I1781" s="15">
        <v>0</v>
      </c>
      <c r="J1781" s="15">
        <v>0</v>
      </c>
      <c r="K1781" s="15">
        <f t="shared" si="111"/>
        <v>274701</v>
      </c>
      <c r="L1781" s="15">
        <f t="shared" si="112"/>
        <v>275121</v>
      </c>
      <c r="M1781" s="15">
        <f t="shared" si="113"/>
        <v>549822</v>
      </c>
      <c r="O1781" s="13"/>
      <c r="P1781" s="13"/>
    </row>
    <row r="1782" spans="1:16" ht="13.15" customHeight="1" x14ac:dyDescent="0.2">
      <c r="A1782" s="11" t="str">
        <f t="shared" si="110"/>
        <v>HAMILTON ISLAND2017</v>
      </c>
      <c r="B1782" s="3" t="s">
        <v>62</v>
      </c>
      <c r="C1782" s="12">
        <v>2017</v>
      </c>
      <c r="D1782" s="12">
        <v>21</v>
      </c>
      <c r="E1782" s="13">
        <v>210463</v>
      </c>
      <c r="F1782" s="13">
        <v>213088</v>
      </c>
      <c r="G1782" s="13">
        <v>423551</v>
      </c>
      <c r="H1782" s="13">
        <v>0</v>
      </c>
      <c r="I1782" s="13">
        <v>0</v>
      </c>
      <c r="J1782" s="13">
        <v>0</v>
      </c>
      <c r="K1782" s="15">
        <f t="shared" si="111"/>
        <v>210463</v>
      </c>
      <c r="L1782" s="15">
        <f t="shared" si="112"/>
        <v>213088</v>
      </c>
      <c r="M1782" s="15">
        <f t="shared" si="113"/>
        <v>423551</v>
      </c>
      <c r="O1782" s="13"/>
      <c r="P1782" s="13"/>
    </row>
    <row r="1783" spans="1:16" ht="13.15" customHeight="1" x14ac:dyDescent="0.2">
      <c r="A1783" s="11" t="str">
        <f t="shared" si="110"/>
        <v>HAMILTON ISLAND2018</v>
      </c>
      <c r="B1783" s="3" t="s">
        <v>62</v>
      </c>
      <c r="C1783" s="12">
        <v>2018</v>
      </c>
      <c r="D1783" s="12">
        <v>21</v>
      </c>
      <c r="E1783" s="13">
        <v>212496</v>
      </c>
      <c r="F1783" s="13">
        <v>214888</v>
      </c>
      <c r="G1783" s="13">
        <v>427384</v>
      </c>
      <c r="H1783" s="13">
        <v>0</v>
      </c>
      <c r="I1783" s="13">
        <v>0</v>
      </c>
      <c r="J1783" s="13">
        <v>0</v>
      </c>
      <c r="K1783" s="15">
        <f t="shared" si="111"/>
        <v>212496</v>
      </c>
      <c r="L1783" s="15">
        <f t="shared" si="112"/>
        <v>214888</v>
      </c>
      <c r="M1783" s="15">
        <f t="shared" si="113"/>
        <v>427384</v>
      </c>
      <c r="O1783" s="13"/>
      <c r="P1783" s="13"/>
    </row>
    <row r="1784" spans="1:16" ht="13.15" customHeight="1" x14ac:dyDescent="0.2">
      <c r="A1784" s="11" t="str">
        <f t="shared" si="110"/>
        <v>HAMILTON ISLAND2019</v>
      </c>
      <c r="B1784" s="3" t="s">
        <v>62</v>
      </c>
      <c r="C1784" s="12">
        <v>2019</v>
      </c>
      <c r="D1784" s="12">
        <v>21</v>
      </c>
      <c r="E1784" s="13">
        <v>225438</v>
      </c>
      <c r="F1784" s="13">
        <v>227108</v>
      </c>
      <c r="G1784" s="13">
        <v>452546</v>
      </c>
      <c r="H1784" s="13">
        <v>0</v>
      </c>
      <c r="I1784" s="13">
        <v>0</v>
      </c>
      <c r="J1784" s="13">
        <v>0</v>
      </c>
      <c r="K1784" s="15">
        <f t="shared" si="111"/>
        <v>225438</v>
      </c>
      <c r="L1784" s="15">
        <f t="shared" si="112"/>
        <v>227108</v>
      </c>
      <c r="M1784" s="15">
        <f t="shared" si="113"/>
        <v>452546</v>
      </c>
      <c r="O1784" s="13"/>
      <c r="P1784" s="13"/>
    </row>
    <row r="1785" spans="1:16" ht="13.15" customHeight="1" x14ac:dyDescent="0.2">
      <c r="A1785" s="11" t="str">
        <f t="shared" si="110"/>
        <v>HAMILTON ISLAND2020</v>
      </c>
      <c r="B1785" s="88" t="s">
        <v>62</v>
      </c>
      <c r="C1785" s="16">
        <v>2020</v>
      </c>
      <c r="D1785" s="86">
        <v>23</v>
      </c>
      <c r="E1785" s="89">
        <v>92831</v>
      </c>
      <c r="F1785" s="89">
        <v>95941</v>
      </c>
      <c r="G1785" s="89">
        <v>188772</v>
      </c>
      <c r="H1785" s="89">
        <v>0</v>
      </c>
      <c r="I1785" s="89">
        <v>0</v>
      </c>
      <c r="J1785" s="89">
        <v>0</v>
      </c>
      <c r="K1785" s="15">
        <f t="shared" si="111"/>
        <v>92831</v>
      </c>
      <c r="L1785" s="15">
        <f t="shared" si="112"/>
        <v>95941</v>
      </c>
      <c r="M1785" s="15">
        <f t="shared" si="113"/>
        <v>188772</v>
      </c>
      <c r="O1785" s="13"/>
      <c r="P1785" s="13"/>
    </row>
    <row r="1786" spans="1:16" ht="13.15" customHeight="1" x14ac:dyDescent="0.2">
      <c r="A1786" s="11" t="str">
        <f t="shared" si="110"/>
        <v>HAMILTON ISLAND2021</v>
      </c>
      <c r="B1786" s="3" t="s">
        <v>62</v>
      </c>
      <c r="C1786" s="12">
        <v>2021</v>
      </c>
      <c r="D1786" s="12">
        <v>21</v>
      </c>
      <c r="E1786" s="13">
        <v>163128</v>
      </c>
      <c r="F1786" s="13">
        <v>164033</v>
      </c>
      <c r="G1786" s="13">
        <v>327161</v>
      </c>
      <c r="H1786" s="13">
        <v>0</v>
      </c>
      <c r="I1786" s="13">
        <v>0</v>
      </c>
      <c r="J1786" s="13">
        <v>0</v>
      </c>
      <c r="K1786" s="15">
        <f t="shared" si="111"/>
        <v>163128</v>
      </c>
      <c r="L1786" s="15">
        <f t="shared" si="112"/>
        <v>164033</v>
      </c>
      <c r="M1786" s="15">
        <f t="shared" si="113"/>
        <v>327161</v>
      </c>
      <c r="O1786" s="13"/>
      <c r="P1786" s="13"/>
    </row>
    <row r="1787" spans="1:16" ht="13.15" customHeight="1" x14ac:dyDescent="0.2">
      <c r="A1787" s="11" t="str">
        <f t="shared" si="110"/>
        <v>HAMILTON ISLAND2022</v>
      </c>
      <c r="B1787" s="90" t="s">
        <v>62</v>
      </c>
      <c r="C1787" s="12">
        <v>2022</v>
      </c>
      <c r="D1787" s="86">
        <v>17</v>
      </c>
      <c r="E1787" s="91">
        <v>249233</v>
      </c>
      <c r="F1787" s="91">
        <v>250819</v>
      </c>
      <c r="G1787" s="91">
        <v>500052</v>
      </c>
      <c r="H1787" s="91">
        <v>0</v>
      </c>
      <c r="I1787" s="91">
        <v>0</v>
      </c>
      <c r="J1787" s="91">
        <v>0</v>
      </c>
      <c r="K1787" s="15">
        <f t="shared" si="111"/>
        <v>249233</v>
      </c>
      <c r="L1787" s="15">
        <f t="shared" si="112"/>
        <v>250819</v>
      </c>
      <c r="M1787" s="15">
        <f t="shared" si="113"/>
        <v>500052</v>
      </c>
      <c r="O1787" s="13"/>
      <c r="P1787" s="13"/>
    </row>
    <row r="1788" spans="1:16" ht="13.15" customHeight="1" x14ac:dyDescent="0.2">
      <c r="A1788" s="11" t="str">
        <f t="shared" si="110"/>
        <v>HAMILTON ISLAND2023</v>
      </c>
      <c r="B1788" s="92" t="s">
        <v>62</v>
      </c>
      <c r="C1788" s="85">
        <v>2023</v>
      </c>
      <c r="D1788" s="86">
        <v>20</v>
      </c>
      <c r="E1788" s="15">
        <v>247183</v>
      </c>
      <c r="F1788" s="15">
        <v>249408</v>
      </c>
      <c r="G1788" s="15">
        <v>496591</v>
      </c>
      <c r="H1788" s="87">
        <v>0</v>
      </c>
      <c r="I1788" s="87">
        <v>0</v>
      </c>
      <c r="J1788" s="15">
        <v>0</v>
      </c>
      <c r="K1788" s="15">
        <f t="shared" si="111"/>
        <v>247183</v>
      </c>
      <c r="L1788" s="15">
        <f t="shared" si="112"/>
        <v>249408</v>
      </c>
      <c r="M1788" s="15">
        <f t="shared" si="113"/>
        <v>496591</v>
      </c>
      <c r="O1788" s="13"/>
      <c r="P1788" s="13"/>
    </row>
    <row r="1789" spans="1:16" ht="13.15" customHeight="1" x14ac:dyDescent="0.2">
      <c r="A1789" s="11" t="str">
        <f t="shared" si="110"/>
        <v>HAMILTON ISLAND2024</v>
      </c>
      <c r="B1789" s="3" t="s">
        <v>62</v>
      </c>
      <c r="C1789" s="12">
        <v>2024</v>
      </c>
      <c r="D1789" s="12">
        <v>20</v>
      </c>
      <c r="E1789" s="13">
        <v>242866</v>
      </c>
      <c r="F1789" s="13">
        <v>245674</v>
      </c>
      <c r="G1789" s="13">
        <v>488540</v>
      </c>
      <c r="H1789" s="13">
        <v>0</v>
      </c>
      <c r="I1789" s="13">
        <v>0</v>
      </c>
      <c r="J1789" s="13">
        <v>0</v>
      </c>
      <c r="K1789" s="15">
        <f t="shared" si="111"/>
        <v>242866</v>
      </c>
      <c r="L1789" s="15">
        <f t="shared" si="112"/>
        <v>245674</v>
      </c>
      <c r="M1789" s="15">
        <f t="shared" si="113"/>
        <v>488540</v>
      </c>
      <c r="O1789" s="13"/>
      <c r="P1789" s="13"/>
    </row>
    <row r="1790" spans="1:16" ht="13.15" customHeight="1" x14ac:dyDescent="0.2">
      <c r="A1790" s="11" t="str">
        <f t="shared" si="110"/>
        <v>HAMILTON ISLAND2025</v>
      </c>
      <c r="B1790" s="3" t="s">
        <v>62</v>
      </c>
      <c r="C1790" s="12">
        <v>2025</v>
      </c>
      <c r="D1790" s="12">
        <v>20</v>
      </c>
      <c r="E1790" s="13">
        <v>246395</v>
      </c>
      <c r="F1790" s="13">
        <v>248229</v>
      </c>
      <c r="G1790" s="13">
        <v>494624</v>
      </c>
      <c r="H1790" s="13">
        <v>0</v>
      </c>
      <c r="I1790" s="13">
        <v>0</v>
      </c>
      <c r="J1790" s="13">
        <v>0</v>
      </c>
      <c r="K1790" s="15">
        <f t="shared" si="111"/>
        <v>246395</v>
      </c>
      <c r="L1790" s="15">
        <f t="shared" si="112"/>
        <v>248229</v>
      </c>
      <c r="M1790" s="15">
        <f t="shared" si="113"/>
        <v>494624</v>
      </c>
      <c r="O1790" s="13"/>
      <c r="P1790" s="13"/>
    </row>
    <row r="1791" spans="1:16" ht="13.15" customHeight="1" x14ac:dyDescent="0.2">
      <c r="A1791" s="11" t="str">
        <f t="shared" si="110"/>
        <v>HERVEY BAY1985</v>
      </c>
      <c r="B1791" s="3" t="s">
        <v>63</v>
      </c>
      <c r="C1791" s="12">
        <v>1985</v>
      </c>
      <c r="D1791" s="12" t="s">
        <v>174</v>
      </c>
      <c r="E1791" s="13">
        <v>1435</v>
      </c>
      <c r="F1791" s="13">
        <v>1613</v>
      </c>
      <c r="G1791" s="13">
        <v>3048</v>
      </c>
      <c r="H1791" s="13">
        <v>0</v>
      </c>
      <c r="I1791" s="13">
        <v>0</v>
      </c>
      <c r="J1791" s="13">
        <v>0</v>
      </c>
      <c r="K1791" s="15">
        <f t="shared" si="111"/>
        <v>1435</v>
      </c>
      <c r="L1791" s="15">
        <f t="shared" si="112"/>
        <v>1613</v>
      </c>
      <c r="M1791" s="15">
        <f t="shared" si="113"/>
        <v>3048</v>
      </c>
      <c r="O1791" s="13"/>
      <c r="P1791" s="13"/>
    </row>
    <row r="1792" spans="1:16" ht="13.15" customHeight="1" x14ac:dyDescent="0.2">
      <c r="A1792" s="11" t="str">
        <f t="shared" si="110"/>
        <v>HERVEY BAY1986</v>
      </c>
      <c r="B1792" s="3" t="s">
        <v>63</v>
      </c>
      <c r="C1792" s="12">
        <v>1986</v>
      </c>
      <c r="D1792" s="12" t="s">
        <v>174</v>
      </c>
      <c r="E1792" s="13">
        <v>1375</v>
      </c>
      <c r="F1792" s="13">
        <v>1631</v>
      </c>
      <c r="G1792" s="13">
        <v>3006</v>
      </c>
      <c r="H1792" s="13">
        <v>0</v>
      </c>
      <c r="I1792" s="13">
        <v>0</v>
      </c>
      <c r="J1792" s="13">
        <v>0</v>
      </c>
      <c r="K1792" s="15">
        <f t="shared" si="111"/>
        <v>1375</v>
      </c>
      <c r="L1792" s="15">
        <f t="shared" si="112"/>
        <v>1631</v>
      </c>
      <c r="M1792" s="15">
        <f t="shared" si="113"/>
        <v>3006</v>
      </c>
      <c r="O1792" s="13"/>
      <c r="P1792" s="13"/>
    </row>
    <row r="1793" spans="1:16" ht="13.15" customHeight="1" x14ac:dyDescent="0.2">
      <c r="A1793" s="11" t="str">
        <f t="shared" si="110"/>
        <v>HERVEY BAY1987</v>
      </c>
      <c r="B1793" s="3" t="s">
        <v>63</v>
      </c>
      <c r="C1793" s="12">
        <v>1987</v>
      </c>
      <c r="D1793" s="12" t="s">
        <v>174</v>
      </c>
      <c r="E1793" s="13">
        <v>1792</v>
      </c>
      <c r="F1793" s="13">
        <v>1695</v>
      </c>
      <c r="G1793" s="13">
        <v>3487</v>
      </c>
      <c r="H1793" s="13">
        <v>0</v>
      </c>
      <c r="I1793" s="13">
        <v>0</v>
      </c>
      <c r="J1793" s="13">
        <v>0</v>
      </c>
      <c r="K1793" s="15">
        <f t="shared" si="111"/>
        <v>1792</v>
      </c>
      <c r="L1793" s="15">
        <f t="shared" si="112"/>
        <v>1695</v>
      </c>
      <c r="M1793" s="15">
        <f t="shared" si="113"/>
        <v>3487</v>
      </c>
      <c r="O1793" s="13"/>
      <c r="P1793" s="13"/>
    </row>
    <row r="1794" spans="1:16" ht="13.15" customHeight="1" x14ac:dyDescent="0.2">
      <c r="A1794" s="11" t="str">
        <f t="shared" si="110"/>
        <v>HERVEY BAY1988</v>
      </c>
      <c r="B1794" s="3" t="s">
        <v>63</v>
      </c>
      <c r="C1794" s="12">
        <v>1988</v>
      </c>
      <c r="D1794" s="12" t="s">
        <v>174</v>
      </c>
      <c r="E1794" s="13">
        <v>2985</v>
      </c>
      <c r="F1794" s="13">
        <v>3162</v>
      </c>
      <c r="G1794" s="13">
        <v>6147</v>
      </c>
      <c r="H1794" s="13">
        <v>0</v>
      </c>
      <c r="I1794" s="13">
        <v>0</v>
      </c>
      <c r="J1794" s="13">
        <v>0</v>
      </c>
      <c r="K1794" s="15">
        <f t="shared" si="111"/>
        <v>2985</v>
      </c>
      <c r="L1794" s="15">
        <f t="shared" si="112"/>
        <v>3162</v>
      </c>
      <c r="M1794" s="15">
        <f t="shared" si="113"/>
        <v>6147</v>
      </c>
      <c r="O1794" s="13"/>
      <c r="P1794" s="13"/>
    </row>
    <row r="1795" spans="1:16" ht="13.15" customHeight="1" x14ac:dyDescent="0.2">
      <c r="A1795" s="11" t="str">
        <f t="shared" si="110"/>
        <v>HERVEY BAY1989</v>
      </c>
      <c r="B1795" s="90" t="s">
        <v>63</v>
      </c>
      <c r="C1795" s="85">
        <v>1989</v>
      </c>
      <c r="D1795" s="86" t="s">
        <v>174</v>
      </c>
      <c r="E1795" s="15">
        <v>3273</v>
      </c>
      <c r="F1795" s="15">
        <v>3225</v>
      </c>
      <c r="G1795" s="15">
        <v>6498</v>
      </c>
      <c r="H1795" s="15">
        <v>0</v>
      </c>
      <c r="I1795" s="15">
        <v>0</v>
      </c>
      <c r="J1795" s="15">
        <v>0</v>
      </c>
      <c r="K1795" s="15">
        <f t="shared" si="111"/>
        <v>3273</v>
      </c>
      <c r="L1795" s="15">
        <f t="shared" si="112"/>
        <v>3225</v>
      </c>
      <c r="M1795" s="15">
        <f t="shared" si="113"/>
        <v>6498</v>
      </c>
      <c r="O1795" s="13"/>
      <c r="P1795" s="13"/>
    </row>
    <row r="1796" spans="1:16" ht="13.15" customHeight="1" x14ac:dyDescent="0.2">
      <c r="A1796" s="11" t="str">
        <f t="shared" si="110"/>
        <v>HERVEY BAY1990</v>
      </c>
      <c r="B1796" s="3" t="s">
        <v>63</v>
      </c>
      <c r="C1796" s="12">
        <v>1990</v>
      </c>
      <c r="D1796" s="12" t="s">
        <v>174</v>
      </c>
      <c r="E1796" s="13">
        <v>4377</v>
      </c>
      <c r="F1796" s="13">
        <v>4575</v>
      </c>
      <c r="G1796" s="13">
        <v>8952</v>
      </c>
      <c r="H1796" s="13">
        <v>0</v>
      </c>
      <c r="I1796" s="13">
        <v>0</v>
      </c>
      <c r="J1796" s="13">
        <v>0</v>
      </c>
      <c r="K1796" s="15">
        <f t="shared" si="111"/>
        <v>4377</v>
      </c>
      <c r="L1796" s="15">
        <f t="shared" si="112"/>
        <v>4575</v>
      </c>
      <c r="M1796" s="15">
        <f t="shared" si="113"/>
        <v>8952</v>
      </c>
      <c r="O1796" s="13"/>
      <c r="P1796" s="13"/>
    </row>
    <row r="1797" spans="1:16" ht="13.15" customHeight="1" x14ac:dyDescent="0.2">
      <c r="A1797" s="11" t="str">
        <f t="shared" si="110"/>
        <v>HERVEY BAY1991</v>
      </c>
      <c r="B1797" s="3" t="s">
        <v>63</v>
      </c>
      <c r="C1797" s="12">
        <v>1991</v>
      </c>
      <c r="D1797" s="12" t="s">
        <v>174</v>
      </c>
      <c r="E1797" s="13">
        <v>5728</v>
      </c>
      <c r="F1797" s="13">
        <v>6019</v>
      </c>
      <c r="G1797" s="13">
        <v>11747</v>
      </c>
      <c r="H1797" s="13">
        <v>0</v>
      </c>
      <c r="I1797" s="13">
        <v>0</v>
      </c>
      <c r="J1797" s="13">
        <v>0</v>
      </c>
      <c r="K1797" s="15">
        <f t="shared" si="111"/>
        <v>5728</v>
      </c>
      <c r="L1797" s="15">
        <f t="shared" si="112"/>
        <v>6019</v>
      </c>
      <c r="M1797" s="15">
        <f t="shared" si="113"/>
        <v>11747</v>
      </c>
      <c r="O1797" s="13"/>
      <c r="P1797" s="13"/>
    </row>
    <row r="1798" spans="1:16" ht="13.15" customHeight="1" x14ac:dyDescent="0.2">
      <c r="A1798" s="11" t="str">
        <f t="shared" si="110"/>
        <v>HERVEY BAY1992</v>
      </c>
      <c r="B1798" s="3" t="s">
        <v>63</v>
      </c>
      <c r="C1798" s="12">
        <v>1992</v>
      </c>
      <c r="D1798" s="12" t="s">
        <v>174</v>
      </c>
      <c r="E1798" s="13">
        <v>8417</v>
      </c>
      <c r="F1798" s="13">
        <v>8640</v>
      </c>
      <c r="G1798" s="13">
        <v>17057</v>
      </c>
      <c r="H1798" s="13">
        <v>0</v>
      </c>
      <c r="I1798" s="13">
        <v>0</v>
      </c>
      <c r="J1798" s="13">
        <v>0</v>
      </c>
      <c r="K1798" s="15">
        <f t="shared" si="111"/>
        <v>8417</v>
      </c>
      <c r="L1798" s="15">
        <f t="shared" si="112"/>
        <v>8640</v>
      </c>
      <c r="M1798" s="15">
        <f t="shared" si="113"/>
        <v>17057</v>
      </c>
      <c r="O1798" s="13"/>
      <c r="P1798" s="13"/>
    </row>
    <row r="1799" spans="1:16" ht="13.15" customHeight="1" x14ac:dyDescent="0.2">
      <c r="A1799" s="11" t="str">
        <f t="shared" si="110"/>
        <v>HERVEY BAY1993</v>
      </c>
      <c r="B1799" s="3" t="s">
        <v>63</v>
      </c>
      <c r="C1799" s="12">
        <v>1993</v>
      </c>
      <c r="D1799" s="12" t="s">
        <v>174</v>
      </c>
      <c r="E1799" s="13">
        <v>12593</v>
      </c>
      <c r="F1799" s="13">
        <v>13061</v>
      </c>
      <c r="G1799" s="13">
        <v>25654</v>
      </c>
      <c r="H1799" s="13">
        <v>0</v>
      </c>
      <c r="I1799" s="13">
        <v>0</v>
      </c>
      <c r="J1799" s="13">
        <v>0</v>
      </c>
      <c r="K1799" s="15">
        <f t="shared" si="111"/>
        <v>12593</v>
      </c>
      <c r="L1799" s="15">
        <f t="shared" si="112"/>
        <v>13061</v>
      </c>
      <c r="M1799" s="15">
        <f t="shared" si="113"/>
        <v>25654</v>
      </c>
      <c r="O1799" s="13"/>
      <c r="P1799" s="13"/>
    </row>
    <row r="1800" spans="1:16" ht="13.15" customHeight="1" x14ac:dyDescent="0.2">
      <c r="A1800" s="11" t="str">
        <f t="shared" si="110"/>
        <v>HERVEY BAY1994</v>
      </c>
      <c r="B1800" s="90" t="s">
        <v>63</v>
      </c>
      <c r="C1800" s="85">
        <v>1994</v>
      </c>
      <c r="D1800" s="86" t="s">
        <v>174</v>
      </c>
      <c r="E1800" s="15">
        <v>20454</v>
      </c>
      <c r="F1800" s="15">
        <v>20501</v>
      </c>
      <c r="G1800" s="15">
        <v>40955</v>
      </c>
      <c r="H1800" s="15">
        <v>0</v>
      </c>
      <c r="I1800" s="15">
        <v>0</v>
      </c>
      <c r="J1800" s="15">
        <v>0</v>
      </c>
      <c r="K1800" s="15">
        <f t="shared" si="111"/>
        <v>20454</v>
      </c>
      <c r="L1800" s="15">
        <f t="shared" si="112"/>
        <v>20501</v>
      </c>
      <c r="M1800" s="15">
        <f t="shared" si="113"/>
        <v>40955</v>
      </c>
      <c r="O1800" s="13"/>
      <c r="P1800" s="13"/>
    </row>
    <row r="1801" spans="1:16" ht="13.15" customHeight="1" x14ac:dyDescent="0.2">
      <c r="A1801" s="11" t="str">
        <f t="shared" si="110"/>
        <v>HERVEY BAY1995</v>
      </c>
      <c r="B1801" s="3" t="s">
        <v>63</v>
      </c>
      <c r="C1801" s="12">
        <v>1995</v>
      </c>
      <c r="D1801" s="12" t="s">
        <v>174</v>
      </c>
      <c r="E1801" s="13">
        <v>20774</v>
      </c>
      <c r="F1801" s="13">
        <v>20521</v>
      </c>
      <c r="G1801" s="13">
        <v>41295</v>
      </c>
      <c r="H1801" s="13">
        <v>0</v>
      </c>
      <c r="I1801" s="13">
        <v>0</v>
      </c>
      <c r="J1801" s="13">
        <v>0</v>
      </c>
      <c r="K1801" s="15">
        <f t="shared" si="111"/>
        <v>20774</v>
      </c>
      <c r="L1801" s="15">
        <f t="shared" si="112"/>
        <v>20521</v>
      </c>
      <c r="M1801" s="15">
        <f t="shared" si="113"/>
        <v>41295</v>
      </c>
      <c r="O1801" s="13"/>
      <c r="P1801" s="13"/>
    </row>
    <row r="1802" spans="1:16" ht="13.15" customHeight="1" x14ac:dyDescent="0.2">
      <c r="A1802" s="11" t="str">
        <f t="shared" si="110"/>
        <v>HERVEY BAY1996</v>
      </c>
      <c r="B1802" s="92" t="s">
        <v>63</v>
      </c>
      <c r="C1802" s="85">
        <v>1996</v>
      </c>
      <c r="D1802" s="86" t="s">
        <v>174</v>
      </c>
      <c r="E1802" s="15">
        <v>20065</v>
      </c>
      <c r="F1802" s="15">
        <v>20282</v>
      </c>
      <c r="G1802" s="15">
        <v>40347</v>
      </c>
      <c r="H1802" s="15">
        <v>0</v>
      </c>
      <c r="I1802" s="15">
        <v>0</v>
      </c>
      <c r="J1802" s="15">
        <v>0</v>
      </c>
      <c r="K1802" s="15">
        <f t="shared" si="111"/>
        <v>20065</v>
      </c>
      <c r="L1802" s="15">
        <f t="shared" si="112"/>
        <v>20282</v>
      </c>
      <c r="M1802" s="15">
        <f t="shared" si="113"/>
        <v>40347</v>
      </c>
      <c r="O1802" s="13"/>
      <c r="P1802" s="13"/>
    </row>
    <row r="1803" spans="1:16" ht="13.15" customHeight="1" x14ac:dyDescent="0.2">
      <c r="A1803" s="11" t="str">
        <f t="shared" si="110"/>
        <v>HERVEY BAY1997</v>
      </c>
      <c r="B1803" s="90" t="s">
        <v>63</v>
      </c>
      <c r="C1803" s="85">
        <v>1997</v>
      </c>
      <c r="D1803" s="86" t="s">
        <v>174</v>
      </c>
      <c r="E1803" s="15">
        <v>20600</v>
      </c>
      <c r="F1803" s="15">
        <v>20777</v>
      </c>
      <c r="G1803" s="15">
        <v>41377</v>
      </c>
      <c r="H1803" s="15">
        <v>0</v>
      </c>
      <c r="I1803" s="15">
        <v>0</v>
      </c>
      <c r="J1803" s="15">
        <v>0</v>
      </c>
      <c r="K1803" s="15">
        <f t="shared" si="111"/>
        <v>20600</v>
      </c>
      <c r="L1803" s="15">
        <f t="shared" si="112"/>
        <v>20777</v>
      </c>
      <c r="M1803" s="15">
        <f t="shared" si="113"/>
        <v>41377</v>
      </c>
      <c r="O1803" s="13"/>
      <c r="P1803" s="13"/>
    </row>
    <row r="1804" spans="1:16" ht="13.15" customHeight="1" x14ac:dyDescent="0.2">
      <c r="A1804" s="11" t="str">
        <f t="shared" si="110"/>
        <v>HERVEY BAY1998</v>
      </c>
      <c r="B1804" s="90" t="s">
        <v>63</v>
      </c>
      <c r="C1804" s="85">
        <v>1998</v>
      </c>
      <c r="D1804" s="86" t="s">
        <v>174</v>
      </c>
      <c r="E1804" s="15">
        <v>20210</v>
      </c>
      <c r="F1804" s="15">
        <v>20335</v>
      </c>
      <c r="G1804" s="15">
        <v>40545</v>
      </c>
      <c r="H1804" s="15">
        <v>0</v>
      </c>
      <c r="I1804" s="15">
        <v>0</v>
      </c>
      <c r="J1804" s="15">
        <v>0</v>
      </c>
      <c r="K1804" s="15">
        <f t="shared" si="111"/>
        <v>20210</v>
      </c>
      <c r="L1804" s="15">
        <f t="shared" si="112"/>
        <v>20335</v>
      </c>
      <c r="M1804" s="15">
        <f t="shared" si="113"/>
        <v>40545</v>
      </c>
      <c r="O1804" s="13"/>
      <c r="P1804" s="13"/>
    </row>
    <row r="1805" spans="1:16" ht="13.15" customHeight="1" x14ac:dyDescent="0.2">
      <c r="A1805" s="11" t="str">
        <f t="shared" si="110"/>
        <v>HERVEY BAY1999</v>
      </c>
      <c r="B1805" s="92" t="s">
        <v>63</v>
      </c>
      <c r="C1805" s="85">
        <v>1999</v>
      </c>
      <c r="D1805" s="86" t="s">
        <v>174</v>
      </c>
      <c r="E1805" s="15">
        <v>21366</v>
      </c>
      <c r="F1805" s="15">
        <v>21557</v>
      </c>
      <c r="G1805" s="15">
        <v>42923</v>
      </c>
      <c r="H1805" s="87">
        <v>0</v>
      </c>
      <c r="I1805" s="87">
        <v>0</v>
      </c>
      <c r="J1805" s="15">
        <v>0</v>
      </c>
      <c r="K1805" s="15">
        <f t="shared" si="111"/>
        <v>21366</v>
      </c>
      <c r="L1805" s="15">
        <f t="shared" si="112"/>
        <v>21557</v>
      </c>
      <c r="M1805" s="15">
        <f t="shared" si="113"/>
        <v>42923</v>
      </c>
      <c r="O1805" s="13"/>
      <c r="P1805" s="13"/>
    </row>
    <row r="1806" spans="1:16" ht="13.15" customHeight="1" x14ac:dyDescent="0.2">
      <c r="A1806" s="11" t="str">
        <f t="shared" si="110"/>
        <v>HERVEY BAY2000</v>
      </c>
      <c r="B1806" s="3" t="s">
        <v>63</v>
      </c>
      <c r="C1806" s="12">
        <v>2000</v>
      </c>
      <c r="D1806" s="12" t="s">
        <v>174</v>
      </c>
      <c r="E1806" s="13">
        <v>20911</v>
      </c>
      <c r="F1806" s="13">
        <v>21346</v>
      </c>
      <c r="G1806" s="13">
        <v>42257</v>
      </c>
      <c r="H1806" s="13">
        <v>0</v>
      </c>
      <c r="I1806" s="13">
        <v>0</v>
      </c>
      <c r="J1806" s="13">
        <v>0</v>
      </c>
      <c r="K1806" s="15">
        <f t="shared" si="111"/>
        <v>20911</v>
      </c>
      <c r="L1806" s="15">
        <f t="shared" si="112"/>
        <v>21346</v>
      </c>
      <c r="M1806" s="15">
        <f t="shared" si="113"/>
        <v>42257</v>
      </c>
      <c r="O1806" s="13"/>
      <c r="P1806" s="13"/>
    </row>
    <row r="1807" spans="1:16" ht="13.15" customHeight="1" x14ac:dyDescent="0.2">
      <c r="A1807" s="11" t="str">
        <f t="shared" si="110"/>
        <v>HERVEY BAY2001</v>
      </c>
      <c r="B1807" s="3" t="s">
        <v>63</v>
      </c>
      <c r="C1807" s="12">
        <v>2001</v>
      </c>
      <c r="D1807" s="12" t="s">
        <v>174</v>
      </c>
      <c r="E1807" s="13">
        <v>17416</v>
      </c>
      <c r="F1807" s="13">
        <v>17960</v>
      </c>
      <c r="G1807" s="13">
        <v>35376</v>
      </c>
      <c r="H1807" s="13">
        <v>0</v>
      </c>
      <c r="I1807" s="13">
        <v>0</v>
      </c>
      <c r="J1807" s="13">
        <v>0</v>
      </c>
      <c r="K1807" s="15">
        <f t="shared" si="111"/>
        <v>17416</v>
      </c>
      <c r="L1807" s="15">
        <f t="shared" si="112"/>
        <v>17960</v>
      </c>
      <c r="M1807" s="15">
        <f t="shared" si="113"/>
        <v>35376</v>
      </c>
      <c r="O1807" s="13"/>
      <c r="P1807" s="13"/>
    </row>
    <row r="1808" spans="1:16" ht="13.15" customHeight="1" x14ac:dyDescent="0.2">
      <c r="A1808" s="11" t="str">
        <f t="shared" si="110"/>
        <v>HERVEY BAY2002</v>
      </c>
      <c r="B1808" s="92" t="s">
        <v>63</v>
      </c>
      <c r="C1808" s="85">
        <v>2002</v>
      </c>
      <c r="D1808" s="86" t="s">
        <v>174</v>
      </c>
      <c r="E1808" s="15">
        <v>14529</v>
      </c>
      <c r="F1808" s="15">
        <v>14529</v>
      </c>
      <c r="G1808" s="15">
        <v>29058</v>
      </c>
      <c r="H1808" s="87">
        <v>0</v>
      </c>
      <c r="I1808" s="87">
        <v>0</v>
      </c>
      <c r="J1808" s="15">
        <v>0</v>
      </c>
      <c r="K1808" s="15">
        <f t="shared" si="111"/>
        <v>14529</v>
      </c>
      <c r="L1808" s="15">
        <f t="shared" si="112"/>
        <v>14529</v>
      </c>
      <c r="M1808" s="15">
        <f t="shared" si="113"/>
        <v>29058</v>
      </c>
      <c r="O1808" s="13"/>
      <c r="P1808" s="13"/>
    </row>
    <row r="1809" spans="1:16" ht="13.15" customHeight="1" x14ac:dyDescent="0.2">
      <c r="A1809" s="11" t="str">
        <f t="shared" si="110"/>
        <v>HERVEY BAY2003</v>
      </c>
      <c r="B1809" s="3" t="s">
        <v>63</v>
      </c>
      <c r="C1809" s="12">
        <v>2003</v>
      </c>
      <c r="D1809" s="12" t="s">
        <v>174</v>
      </c>
      <c r="E1809" s="13">
        <v>14411</v>
      </c>
      <c r="F1809" s="13">
        <v>14460</v>
      </c>
      <c r="G1809" s="13">
        <v>28871</v>
      </c>
      <c r="H1809" s="13">
        <v>0</v>
      </c>
      <c r="I1809" s="13">
        <v>0</v>
      </c>
      <c r="J1809" s="13">
        <v>0</v>
      </c>
      <c r="K1809" s="15">
        <f t="shared" si="111"/>
        <v>14411</v>
      </c>
      <c r="L1809" s="15">
        <f t="shared" si="112"/>
        <v>14460</v>
      </c>
      <c r="M1809" s="15">
        <f t="shared" si="113"/>
        <v>28871</v>
      </c>
      <c r="O1809" s="13"/>
      <c r="P1809" s="13"/>
    </row>
    <row r="1810" spans="1:16" ht="13.15" customHeight="1" x14ac:dyDescent="0.2">
      <c r="A1810" s="11" t="str">
        <f t="shared" si="110"/>
        <v>HERVEY BAY2004</v>
      </c>
      <c r="B1810" s="92" t="s">
        <v>63</v>
      </c>
      <c r="C1810" s="85">
        <v>2004</v>
      </c>
      <c r="D1810" s="86" t="s">
        <v>174</v>
      </c>
      <c r="E1810" s="15">
        <v>16874</v>
      </c>
      <c r="F1810" s="15">
        <v>17104</v>
      </c>
      <c r="G1810" s="15">
        <v>33978</v>
      </c>
      <c r="H1810" s="87">
        <v>0</v>
      </c>
      <c r="I1810" s="87">
        <v>0</v>
      </c>
      <c r="J1810" s="15">
        <v>0</v>
      </c>
      <c r="K1810" s="15">
        <f t="shared" si="111"/>
        <v>16874</v>
      </c>
      <c r="L1810" s="15">
        <f t="shared" si="112"/>
        <v>17104</v>
      </c>
      <c r="M1810" s="15">
        <f t="shared" si="113"/>
        <v>33978</v>
      </c>
      <c r="O1810" s="13"/>
      <c r="P1810" s="13"/>
    </row>
    <row r="1811" spans="1:16" ht="13.15" customHeight="1" x14ac:dyDescent="0.2">
      <c r="A1811" s="11" t="str">
        <f t="shared" si="110"/>
        <v>HERVEY BAY2005</v>
      </c>
      <c r="B1811" s="3" t="s">
        <v>63</v>
      </c>
      <c r="C1811" s="12">
        <v>2005</v>
      </c>
      <c r="D1811" s="12">
        <v>43</v>
      </c>
      <c r="E1811" s="13">
        <v>40292</v>
      </c>
      <c r="F1811" s="13">
        <v>40692</v>
      </c>
      <c r="G1811" s="13">
        <v>80984</v>
      </c>
      <c r="H1811" s="13">
        <v>0</v>
      </c>
      <c r="I1811" s="13">
        <v>0</v>
      </c>
      <c r="J1811" s="13">
        <v>0</v>
      </c>
      <c r="K1811" s="15">
        <f t="shared" si="111"/>
        <v>40292</v>
      </c>
      <c r="L1811" s="15">
        <f t="shared" si="112"/>
        <v>40692</v>
      </c>
      <c r="M1811" s="15">
        <f t="shared" si="113"/>
        <v>80984</v>
      </c>
      <c r="O1811" s="13"/>
      <c r="P1811" s="13"/>
    </row>
    <row r="1812" spans="1:16" ht="13.15" customHeight="1" x14ac:dyDescent="0.2">
      <c r="A1812" s="11" t="str">
        <f t="shared" si="110"/>
        <v>HERVEY BAY2006</v>
      </c>
      <c r="B1812" s="90" t="s">
        <v>63</v>
      </c>
      <c r="C1812" s="85">
        <v>2006</v>
      </c>
      <c r="D1812" s="86">
        <v>29</v>
      </c>
      <c r="E1812" s="15">
        <v>84575</v>
      </c>
      <c r="F1812" s="15">
        <v>86185</v>
      </c>
      <c r="G1812" s="15">
        <v>170760</v>
      </c>
      <c r="H1812" s="15">
        <v>0</v>
      </c>
      <c r="I1812" s="15">
        <v>0</v>
      </c>
      <c r="J1812" s="15">
        <v>0</v>
      </c>
      <c r="K1812" s="15">
        <f t="shared" si="111"/>
        <v>84575</v>
      </c>
      <c r="L1812" s="15">
        <f t="shared" si="112"/>
        <v>86185</v>
      </c>
      <c r="M1812" s="15">
        <f t="shared" si="113"/>
        <v>170760</v>
      </c>
      <c r="O1812" s="13"/>
      <c r="P1812" s="13"/>
    </row>
    <row r="1813" spans="1:16" ht="13.15" customHeight="1" x14ac:dyDescent="0.2">
      <c r="A1813" s="11" t="str">
        <f t="shared" si="110"/>
        <v>HERVEY BAY2007</v>
      </c>
      <c r="B1813" s="3" t="s">
        <v>63</v>
      </c>
      <c r="C1813" s="12">
        <v>2007</v>
      </c>
      <c r="D1813" s="12">
        <v>28</v>
      </c>
      <c r="E1813" s="13">
        <v>98356</v>
      </c>
      <c r="F1813" s="13">
        <v>101792</v>
      </c>
      <c r="G1813" s="13">
        <v>200148</v>
      </c>
      <c r="H1813" s="13">
        <v>0</v>
      </c>
      <c r="I1813" s="13">
        <v>0</v>
      </c>
      <c r="J1813" s="13">
        <v>0</v>
      </c>
      <c r="K1813" s="15">
        <f t="shared" si="111"/>
        <v>98356</v>
      </c>
      <c r="L1813" s="15">
        <f t="shared" si="112"/>
        <v>101792</v>
      </c>
      <c r="M1813" s="15">
        <f t="shared" si="113"/>
        <v>200148</v>
      </c>
      <c r="O1813" s="13"/>
      <c r="P1813" s="13"/>
    </row>
    <row r="1814" spans="1:16" ht="13.15" customHeight="1" x14ac:dyDescent="0.2">
      <c r="A1814" s="11" t="str">
        <f t="shared" si="110"/>
        <v>HERVEY BAY2008</v>
      </c>
      <c r="B1814" s="3" t="s">
        <v>63</v>
      </c>
      <c r="C1814" s="12">
        <v>2008</v>
      </c>
      <c r="D1814" s="12">
        <v>28</v>
      </c>
      <c r="E1814" s="13">
        <v>106741</v>
      </c>
      <c r="F1814" s="13">
        <v>111211</v>
      </c>
      <c r="G1814" s="13">
        <v>217952</v>
      </c>
      <c r="H1814" s="13">
        <v>0</v>
      </c>
      <c r="I1814" s="13">
        <v>0</v>
      </c>
      <c r="J1814" s="13">
        <v>0</v>
      </c>
      <c r="K1814" s="15">
        <f t="shared" si="111"/>
        <v>106741</v>
      </c>
      <c r="L1814" s="15">
        <f t="shared" si="112"/>
        <v>111211</v>
      </c>
      <c r="M1814" s="15">
        <f t="shared" si="113"/>
        <v>217952</v>
      </c>
      <c r="O1814" s="13"/>
      <c r="P1814" s="13"/>
    </row>
    <row r="1815" spans="1:16" ht="13.15" customHeight="1" x14ac:dyDescent="0.2">
      <c r="A1815" s="11" t="str">
        <f t="shared" si="110"/>
        <v>HERVEY BAY2009</v>
      </c>
      <c r="B1815" s="90" t="s">
        <v>63</v>
      </c>
      <c r="C1815" s="85">
        <v>2009</v>
      </c>
      <c r="D1815" s="86">
        <v>34</v>
      </c>
      <c r="E1815" s="15">
        <v>81529</v>
      </c>
      <c r="F1815" s="15">
        <v>83029</v>
      </c>
      <c r="G1815" s="15">
        <v>164558</v>
      </c>
      <c r="H1815" s="15">
        <v>0</v>
      </c>
      <c r="I1815" s="15">
        <v>0</v>
      </c>
      <c r="J1815" s="15">
        <v>0</v>
      </c>
      <c r="K1815" s="15">
        <f t="shared" si="111"/>
        <v>81529</v>
      </c>
      <c r="L1815" s="15">
        <f t="shared" si="112"/>
        <v>83029</v>
      </c>
      <c r="M1815" s="15">
        <f t="shared" si="113"/>
        <v>164558</v>
      </c>
      <c r="O1815" s="13"/>
      <c r="P1815" s="13"/>
    </row>
    <row r="1816" spans="1:16" ht="13.15" customHeight="1" x14ac:dyDescent="0.2">
      <c r="A1816" s="11" t="str">
        <f t="shared" si="110"/>
        <v>HERVEY BAY2010</v>
      </c>
      <c r="B1816" s="92" t="s">
        <v>63</v>
      </c>
      <c r="C1816" s="85">
        <v>2010</v>
      </c>
      <c r="D1816" s="86">
        <v>37</v>
      </c>
      <c r="E1816" s="15">
        <v>75451</v>
      </c>
      <c r="F1816" s="15">
        <v>75122</v>
      </c>
      <c r="G1816" s="15">
        <v>150573</v>
      </c>
      <c r="H1816" s="87">
        <v>0</v>
      </c>
      <c r="I1816" s="87">
        <v>0</v>
      </c>
      <c r="J1816" s="15">
        <v>0</v>
      </c>
      <c r="K1816" s="15">
        <f t="shared" si="111"/>
        <v>75451</v>
      </c>
      <c r="L1816" s="15">
        <f t="shared" si="112"/>
        <v>75122</v>
      </c>
      <c r="M1816" s="15">
        <f t="shared" si="113"/>
        <v>150573</v>
      </c>
      <c r="O1816" s="13"/>
      <c r="P1816" s="13"/>
    </row>
    <row r="1817" spans="1:16" ht="13.15" customHeight="1" x14ac:dyDescent="0.2">
      <c r="A1817" s="11" t="str">
        <f t="shared" si="110"/>
        <v>HERVEY BAY2011</v>
      </c>
      <c r="B1817" s="3" t="s">
        <v>63</v>
      </c>
      <c r="C1817" s="12">
        <v>2011</v>
      </c>
      <c r="D1817" s="12">
        <v>39</v>
      </c>
      <c r="E1817" s="13">
        <v>74628</v>
      </c>
      <c r="F1817" s="13">
        <v>74740</v>
      </c>
      <c r="G1817" s="13">
        <v>149368</v>
      </c>
      <c r="H1817" s="13">
        <v>0</v>
      </c>
      <c r="I1817" s="13">
        <v>0</v>
      </c>
      <c r="J1817" s="13">
        <v>0</v>
      </c>
      <c r="K1817" s="15">
        <f t="shared" si="111"/>
        <v>74628</v>
      </c>
      <c r="L1817" s="15">
        <f t="shared" si="112"/>
        <v>74740</v>
      </c>
      <c r="M1817" s="15">
        <f t="shared" si="113"/>
        <v>149368</v>
      </c>
      <c r="O1817" s="13"/>
      <c r="P1817" s="13"/>
    </row>
    <row r="1818" spans="1:16" ht="13.15" customHeight="1" x14ac:dyDescent="0.2">
      <c r="A1818" s="11" t="str">
        <f t="shared" si="110"/>
        <v>HERVEY BAY2012</v>
      </c>
      <c r="B1818" s="3" t="s">
        <v>63</v>
      </c>
      <c r="C1818" s="12">
        <v>2012</v>
      </c>
      <c r="D1818" s="12">
        <v>39</v>
      </c>
      <c r="E1818" s="13">
        <v>75447</v>
      </c>
      <c r="F1818" s="13">
        <v>75742</v>
      </c>
      <c r="G1818" s="13">
        <v>151189</v>
      </c>
      <c r="H1818" s="13">
        <v>0</v>
      </c>
      <c r="I1818" s="13">
        <v>0</v>
      </c>
      <c r="J1818" s="13">
        <v>0</v>
      </c>
      <c r="K1818" s="15">
        <f t="shared" si="111"/>
        <v>75447</v>
      </c>
      <c r="L1818" s="15">
        <f t="shared" si="112"/>
        <v>75742</v>
      </c>
      <c r="M1818" s="15">
        <f t="shared" si="113"/>
        <v>151189</v>
      </c>
      <c r="O1818" s="13"/>
      <c r="P1818" s="13"/>
    </row>
    <row r="1819" spans="1:16" ht="13.15" customHeight="1" x14ac:dyDescent="0.2">
      <c r="A1819" s="11" t="str">
        <f t="shared" si="110"/>
        <v>HERVEY BAY2013</v>
      </c>
      <c r="B1819" s="3" t="s">
        <v>63</v>
      </c>
      <c r="C1819" s="12">
        <v>2013</v>
      </c>
      <c r="D1819" s="12">
        <v>42</v>
      </c>
      <c r="E1819" s="13">
        <v>75280</v>
      </c>
      <c r="F1819" s="13">
        <v>75091</v>
      </c>
      <c r="G1819" s="13">
        <v>150371</v>
      </c>
      <c r="H1819" s="13">
        <v>0</v>
      </c>
      <c r="I1819" s="13">
        <v>0</v>
      </c>
      <c r="J1819" s="13">
        <v>0</v>
      </c>
      <c r="K1819" s="15">
        <f t="shared" si="111"/>
        <v>75280</v>
      </c>
      <c r="L1819" s="15">
        <f t="shared" si="112"/>
        <v>75091</v>
      </c>
      <c r="M1819" s="15">
        <f t="shared" si="113"/>
        <v>150371</v>
      </c>
      <c r="O1819" s="13"/>
      <c r="P1819" s="13"/>
    </row>
    <row r="1820" spans="1:16" ht="13.15" customHeight="1" x14ac:dyDescent="0.2">
      <c r="A1820" s="11" t="str">
        <f t="shared" si="110"/>
        <v>HERVEY BAY2014</v>
      </c>
      <c r="B1820" s="3" t="s">
        <v>63</v>
      </c>
      <c r="C1820" s="12">
        <v>2014</v>
      </c>
      <c r="D1820" s="12">
        <v>41</v>
      </c>
      <c r="E1820" s="13">
        <v>79433</v>
      </c>
      <c r="F1820" s="13">
        <v>78600</v>
      </c>
      <c r="G1820" s="13">
        <v>158033</v>
      </c>
      <c r="H1820" s="13">
        <v>0</v>
      </c>
      <c r="I1820" s="13">
        <v>0</v>
      </c>
      <c r="J1820" s="13">
        <v>0</v>
      </c>
      <c r="K1820" s="15">
        <f t="shared" si="111"/>
        <v>79433</v>
      </c>
      <c r="L1820" s="15">
        <f t="shared" si="112"/>
        <v>78600</v>
      </c>
      <c r="M1820" s="15">
        <f t="shared" si="113"/>
        <v>158033</v>
      </c>
      <c r="O1820" s="13"/>
      <c r="P1820" s="13"/>
    </row>
    <row r="1821" spans="1:16" ht="13.15" customHeight="1" x14ac:dyDescent="0.2">
      <c r="A1821" s="11" t="str">
        <f t="shared" si="110"/>
        <v>HERVEY BAY2015</v>
      </c>
      <c r="B1821" s="3" t="s">
        <v>63</v>
      </c>
      <c r="C1821" s="12">
        <v>2015</v>
      </c>
      <c r="D1821" s="12">
        <v>38</v>
      </c>
      <c r="E1821" s="13">
        <v>81713</v>
      </c>
      <c r="F1821" s="13">
        <v>81827</v>
      </c>
      <c r="G1821" s="13">
        <v>163540</v>
      </c>
      <c r="H1821" s="13">
        <v>0</v>
      </c>
      <c r="I1821" s="13">
        <v>0</v>
      </c>
      <c r="J1821" s="13">
        <v>0</v>
      </c>
      <c r="K1821" s="15">
        <f t="shared" si="111"/>
        <v>81713</v>
      </c>
      <c r="L1821" s="15">
        <f t="shared" si="112"/>
        <v>81827</v>
      </c>
      <c r="M1821" s="15">
        <f t="shared" si="113"/>
        <v>163540</v>
      </c>
      <c r="O1821" s="13"/>
      <c r="P1821" s="13"/>
    </row>
    <row r="1822" spans="1:16" ht="13.15" customHeight="1" x14ac:dyDescent="0.2">
      <c r="A1822" s="11" t="str">
        <f t="shared" si="110"/>
        <v>HERVEY BAY2016</v>
      </c>
      <c r="B1822" s="3" t="s">
        <v>63</v>
      </c>
      <c r="C1822" s="12">
        <v>2016</v>
      </c>
      <c r="D1822" s="12">
        <v>39</v>
      </c>
      <c r="E1822" s="13">
        <v>85128</v>
      </c>
      <c r="F1822" s="13">
        <v>84924</v>
      </c>
      <c r="G1822" s="13">
        <v>170052</v>
      </c>
      <c r="H1822" s="13">
        <v>0</v>
      </c>
      <c r="I1822" s="13">
        <v>0</v>
      </c>
      <c r="J1822" s="13">
        <v>0</v>
      </c>
      <c r="K1822" s="15">
        <f t="shared" si="111"/>
        <v>85128</v>
      </c>
      <c r="L1822" s="15">
        <f t="shared" si="112"/>
        <v>84924</v>
      </c>
      <c r="M1822" s="15">
        <f t="shared" si="113"/>
        <v>170052</v>
      </c>
      <c r="O1822" s="13"/>
      <c r="P1822" s="13"/>
    </row>
    <row r="1823" spans="1:16" ht="13.15" customHeight="1" x14ac:dyDescent="0.2">
      <c r="A1823" s="11" t="str">
        <f t="shared" si="110"/>
        <v>HERVEY BAY2017</v>
      </c>
      <c r="B1823" s="92" t="s">
        <v>63</v>
      </c>
      <c r="C1823" s="85">
        <v>2017</v>
      </c>
      <c r="D1823" s="86">
        <v>38</v>
      </c>
      <c r="E1823" s="15">
        <v>86821</v>
      </c>
      <c r="F1823" s="15">
        <v>86559</v>
      </c>
      <c r="G1823" s="15">
        <v>173380</v>
      </c>
      <c r="H1823" s="15">
        <v>0</v>
      </c>
      <c r="I1823" s="15">
        <v>0</v>
      </c>
      <c r="J1823" s="15">
        <v>0</v>
      </c>
      <c r="K1823" s="15">
        <f t="shared" si="111"/>
        <v>86821</v>
      </c>
      <c r="L1823" s="15">
        <f t="shared" si="112"/>
        <v>86559</v>
      </c>
      <c r="M1823" s="15">
        <f t="shared" si="113"/>
        <v>173380</v>
      </c>
      <c r="O1823" s="13"/>
      <c r="P1823" s="13"/>
    </row>
    <row r="1824" spans="1:16" ht="13.15" customHeight="1" x14ac:dyDescent="0.2">
      <c r="A1824" s="11" t="str">
        <f t="shared" si="110"/>
        <v>HERVEY BAY2018</v>
      </c>
      <c r="B1824" s="3" t="s">
        <v>63</v>
      </c>
      <c r="C1824" s="12">
        <v>2018</v>
      </c>
      <c r="D1824" s="12">
        <v>39</v>
      </c>
      <c r="E1824" s="13">
        <v>82100</v>
      </c>
      <c r="F1824" s="13">
        <v>81470</v>
      </c>
      <c r="G1824" s="13">
        <v>163570</v>
      </c>
      <c r="H1824" s="13">
        <v>0</v>
      </c>
      <c r="I1824" s="13">
        <v>0</v>
      </c>
      <c r="J1824" s="13">
        <v>0</v>
      </c>
      <c r="K1824" s="15">
        <f t="shared" si="111"/>
        <v>82100</v>
      </c>
      <c r="L1824" s="15">
        <f t="shared" si="112"/>
        <v>81470</v>
      </c>
      <c r="M1824" s="15">
        <f t="shared" si="113"/>
        <v>163570</v>
      </c>
      <c r="O1824" s="13"/>
      <c r="P1824" s="13"/>
    </row>
    <row r="1825" spans="1:16" ht="13.15" customHeight="1" x14ac:dyDescent="0.2">
      <c r="A1825" s="11" t="str">
        <f t="shared" si="110"/>
        <v>HERVEY BAY2019</v>
      </c>
      <c r="B1825" s="3" t="s">
        <v>63</v>
      </c>
      <c r="C1825" s="12">
        <v>2019</v>
      </c>
      <c r="D1825" s="12">
        <v>39</v>
      </c>
      <c r="E1825" s="13">
        <v>83756</v>
      </c>
      <c r="F1825" s="13">
        <v>83083</v>
      </c>
      <c r="G1825" s="13">
        <v>166839</v>
      </c>
      <c r="H1825" s="13">
        <v>0</v>
      </c>
      <c r="I1825" s="13">
        <v>0</v>
      </c>
      <c r="J1825" s="13">
        <v>0</v>
      </c>
      <c r="K1825" s="15">
        <f t="shared" si="111"/>
        <v>83756</v>
      </c>
      <c r="L1825" s="15">
        <f t="shared" si="112"/>
        <v>83083</v>
      </c>
      <c r="M1825" s="15">
        <f t="shared" si="113"/>
        <v>166839</v>
      </c>
      <c r="O1825" s="13"/>
      <c r="P1825" s="13"/>
    </row>
    <row r="1826" spans="1:16" ht="13.15" customHeight="1" x14ac:dyDescent="0.2">
      <c r="A1826" s="11" t="str">
        <f t="shared" si="110"/>
        <v>HERVEY BAY2020</v>
      </c>
      <c r="B1826" s="3" t="s">
        <v>63</v>
      </c>
      <c r="C1826" s="12">
        <v>2020</v>
      </c>
      <c r="D1826" s="12" t="s">
        <v>174</v>
      </c>
      <c r="E1826" s="13">
        <v>21294</v>
      </c>
      <c r="F1826" s="13">
        <v>21116</v>
      </c>
      <c r="G1826" s="13">
        <v>42410</v>
      </c>
      <c r="H1826" s="13">
        <v>0</v>
      </c>
      <c r="I1826" s="13">
        <v>0</v>
      </c>
      <c r="J1826" s="13">
        <v>0</v>
      </c>
      <c r="K1826" s="15">
        <f t="shared" si="111"/>
        <v>21294</v>
      </c>
      <c r="L1826" s="15">
        <f t="shared" si="112"/>
        <v>21116</v>
      </c>
      <c r="M1826" s="15">
        <f t="shared" si="113"/>
        <v>42410</v>
      </c>
      <c r="O1826" s="13"/>
      <c r="P1826" s="13"/>
    </row>
    <row r="1827" spans="1:16" ht="13.15" customHeight="1" x14ac:dyDescent="0.2">
      <c r="A1827" s="11" t="str">
        <f t="shared" si="110"/>
        <v>HERVEY BAY2021</v>
      </c>
      <c r="B1827" s="90" t="s">
        <v>63</v>
      </c>
      <c r="C1827" s="85">
        <v>2021</v>
      </c>
      <c r="D1827" s="86">
        <v>47</v>
      </c>
      <c r="E1827" s="15">
        <v>25690</v>
      </c>
      <c r="F1827" s="15">
        <v>25410</v>
      </c>
      <c r="G1827" s="15">
        <v>51100</v>
      </c>
      <c r="H1827" s="15">
        <v>0</v>
      </c>
      <c r="I1827" s="15">
        <v>0</v>
      </c>
      <c r="J1827" s="15">
        <v>0</v>
      </c>
      <c r="K1827" s="15">
        <f t="shared" si="111"/>
        <v>25690</v>
      </c>
      <c r="L1827" s="15">
        <f t="shared" si="112"/>
        <v>25410</v>
      </c>
      <c r="M1827" s="15">
        <f t="shared" si="113"/>
        <v>51100</v>
      </c>
      <c r="O1827" s="13"/>
      <c r="P1827" s="13"/>
    </row>
    <row r="1828" spans="1:16" ht="13.15" customHeight="1" x14ac:dyDescent="0.2">
      <c r="A1828" s="11" t="str">
        <f t="shared" si="110"/>
        <v>HERVEY BAY2022</v>
      </c>
      <c r="B1828" s="92" t="s">
        <v>63</v>
      </c>
      <c r="C1828" s="85">
        <v>2022</v>
      </c>
      <c r="D1828" s="86">
        <v>39</v>
      </c>
      <c r="E1828" s="15">
        <v>62179</v>
      </c>
      <c r="F1828" s="15">
        <v>62816</v>
      </c>
      <c r="G1828" s="15">
        <v>124995</v>
      </c>
      <c r="H1828" s="87">
        <v>0</v>
      </c>
      <c r="I1828" s="87">
        <v>0</v>
      </c>
      <c r="J1828" s="15">
        <v>0</v>
      </c>
      <c r="K1828" s="15">
        <f t="shared" si="111"/>
        <v>62179</v>
      </c>
      <c r="L1828" s="15">
        <f t="shared" si="112"/>
        <v>62816</v>
      </c>
      <c r="M1828" s="15">
        <f t="shared" si="113"/>
        <v>124995</v>
      </c>
      <c r="O1828" s="13"/>
      <c r="P1828" s="13"/>
    </row>
    <row r="1829" spans="1:16" ht="13.15" customHeight="1" x14ac:dyDescent="0.2">
      <c r="A1829" s="11" t="str">
        <f t="shared" si="110"/>
        <v>HERVEY BAY2023</v>
      </c>
      <c r="B1829" s="90" t="s">
        <v>63</v>
      </c>
      <c r="C1829" s="85">
        <v>2023</v>
      </c>
      <c r="D1829" s="86">
        <v>40</v>
      </c>
      <c r="E1829" s="15">
        <v>73035</v>
      </c>
      <c r="F1829" s="15">
        <v>74020</v>
      </c>
      <c r="G1829" s="15">
        <v>147055</v>
      </c>
      <c r="H1829" s="15">
        <v>0</v>
      </c>
      <c r="I1829" s="15">
        <v>0</v>
      </c>
      <c r="J1829" s="15">
        <v>0</v>
      </c>
      <c r="K1829" s="15">
        <f t="shared" si="111"/>
        <v>73035</v>
      </c>
      <c r="L1829" s="15">
        <f t="shared" si="112"/>
        <v>74020</v>
      </c>
      <c r="M1829" s="15">
        <f t="shared" si="113"/>
        <v>147055</v>
      </c>
      <c r="O1829" s="13"/>
      <c r="P1829" s="13"/>
    </row>
    <row r="1830" spans="1:16" ht="13.15" customHeight="1" x14ac:dyDescent="0.2">
      <c r="A1830" s="11" t="str">
        <f t="shared" si="110"/>
        <v>HERVEY BAY2024</v>
      </c>
      <c r="B1830" s="3" t="s">
        <v>63</v>
      </c>
      <c r="C1830" s="12">
        <v>2024</v>
      </c>
      <c r="D1830" s="12">
        <v>37</v>
      </c>
      <c r="E1830" s="13">
        <v>91758</v>
      </c>
      <c r="F1830" s="13">
        <v>91586</v>
      </c>
      <c r="G1830" s="13">
        <v>183344</v>
      </c>
      <c r="H1830" s="13">
        <v>0</v>
      </c>
      <c r="I1830" s="13">
        <v>0</v>
      </c>
      <c r="J1830" s="13">
        <v>0</v>
      </c>
      <c r="K1830" s="15">
        <f t="shared" si="111"/>
        <v>91758</v>
      </c>
      <c r="L1830" s="15">
        <f t="shared" si="112"/>
        <v>91586</v>
      </c>
      <c r="M1830" s="15">
        <f t="shared" si="113"/>
        <v>183344</v>
      </c>
      <c r="O1830" s="13"/>
      <c r="P1830" s="13"/>
    </row>
    <row r="1831" spans="1:16" ht="13.15" customHeight="1" x14ac:dyDescent="0.2">
      <c r="A1831" s="11" t="str">
        <f t="shared" si="110"/>
        <v>HERVEY BAY2025</v>
      </c>
      <c r="B1831" s="3" t="s">
        <v>63</v>
      </c>
      <c r="C1831" s="12">
        <v>2025</v>
      </c>
      <c r="D1831" s="12">
        <v>32</v>
      </c>
      <c r="E1831" s="13">
        <v>109173</v>
      </c>
      <c r="F1831" s="13">
        <v>109661</v>
      </c>
      <c r="G1831" s="13">
        <v>218834</v>
      </c>
      <c r="H1831" s="13">
        <v>0</v>
      </c>
      <c r="I1831" s="13">
        <v>0</v>
      </c>
      <c r="J1831" s="13">
        <v>0</v>
      </c>
      <c r="K1831" s="15">
        <f t="shared" si="111"/>
        <v>109173</v>
      </c>
      <c r="L1831" s="15">
        <f t="shared" si="112"/>
        <v>109661</v>
      </c>
      <c r="M1831" s="15">
        <f t="shared" si="113"/>
        <v>218834</v>
      </c>
      <c r="O1831" s="13"/>
      <c r="P1831" s="13"/>
    </row>
    <row r="1832" spans="1:16" ht="13.15" customHeight="1" x14ac:dyDescent="0.2">
      <c r="A1832" s="11" t="str">
        <f t="shared" si="110"/>
        <v>HOBART1985</v>
      </c>
      <c r="B1832" s="3" t="s">
        <v>61</v>
      </c>
      <c r="C1832" s="12">
        <v>1985</v>
      </c>
      <c r="D1832" s="12">
        <v>11</v>
      </c>
      <c r="E1832" s="13">
        <v>245640</v>
      </c>
      <c r="F1832" s="13">
        <v>248357</v>
      </c>
      <c r="G1832" s="13">
        <v>493997</v>
      </c>
      <c r="H1832" s="13">
        <v>7911</v>
      </c>
      <c r="I1832" s="13">
        <v>7395</v>
      </c>
      <c r="J1832" s="13">
        <v>15306</v>
      </c>
      <c r="K1832" s="15">
        <f t="shared" si="111"/>
        <v>253551</v>
      </c>
      <c r="L1832" s="15">
        <f t="shared" si="112"/>
        <v>255752</v>
      </c>
      <c r="M1832" s="15">
        <f t="shared" si="113"/>
        <v>509303</v>
      </c>
      <c r="O1832" s="13"/>
      <c r="P1832" s="13"/>
    </row>
    <row r="1833" spans="1:16" ht="13.15" customHeight="1" x14ac:dyDescent="0.2">
      <c r="A1833" s="11" t="str">
        <f t="shared" ref="A1833:A1896" si="114">CONCATENATE(B1833,C1833)</f>
        <v>HOBART1986</v>
      </c>
      <c r="B1833" s="90" t="s">
        <v>61</v>
      </c>
      <c r="C1833" s="85">
        <v>1986</v>
      </c>
      <c r="D1833" s="86">
        <v>12</v>
      </c>
      <c r="E1833" s="15">
        <v>237094</v>
      </c>
      <c r="F1833" s="15">
        <v>244187</v>
      </c>
      <c r="G1833" s="15">
        <v>481281</v>
      </c>
      <c r="H1833" s="15">
        <v>7764</v>
      </c>
      <c r="I1833" s="15">
        <v>6380</v>
      </c>
      <c r="J1833" s="15">
        <v>14144</v>
      </c>
      <c r="K1833" s="15">
        <f t="shared" si="111"/>
        <v>244858</v>
      </c>
      <c r="L1833" s="15">
        <f t="shared" si="112"/>
        <v>250567</v>
      </c>
      <c r="M1833" s="15">
        <f t="shared" si="113"/>
        <v>495425</v>
      </c>
      <c r="O1833" s="13"/>
      <c r="P1833" s="13"/>
    </row>
    <row r="1834" spans="1:16" ht="13.15" customHeight="1" x14ac:dyDescent="0.2">
      <c r="A1834" s="11" t="str">
        <f t="shared" si="114"/>
        <v>HOBART1987</v>
      </c>
      <c r="B1834" s="3" t="s">
        <v>61</v>
      </c>
      <c r="C1834" s="12">
        <v>1987</v>
      </c>
      <c r="D1834" s="12">
        <v>12</v>
      </c>
      <c r="E1834" s="13">
        <v>251947</v>
      </c>
      <c r="F1834" s="13">
        <v>252828</v>
      </c>
      <c r="G1834" s="13">
        <v>504775</v>
      </c>
      <c r="H1834" s="13">
        <v>9412</v>
      </c>
      <c r="I1834" s="13">
        <v>8010</v>
      </c>
      <c r="J1834" s="13">
        <v>17422</v>
      </c>
      <c r="K1834" s="15">
        <f t="shared" si="111"/>
        <v>261359</v>
      </c>
      <c r="L1834" s="15">
        <f t="shared" si="112"/>
        <v>260838</v>
      </c>
      <c r="M1834" s="15">
        <f t="shared" si="113"/>
        <v>522197</v>
      </c>
      <c r="O1834" s="13"/>
      <c r="P1834" s="13"/>
    </row>
    <row r="1835" spans="1:16" ht="13.15" customHeight="1" x14ac:dyDescent="0.2">
      <c r="A1835" s="11" t="str">
        <f t="shared" si="114"/>
        <v>HOBART1988</v>
      </c>
      <c r="B1835" s="3" t="s">
        <v>61</v>
      </c>
      <c r="C1835" s="12">
        <v>1988</v>
      </c>
      <c r="D1835" s="12">
        <v>12</v>
      </c>
      <c r="E1835" s="13">
        <v>263238</v>
      </c>
      <c r="F1835" s="13">
        <v>266575</v>
      </c>
      <c r="G1835" s="13">
        <v>529813</v>
      </c>
      <c r="H1835" s="13">
        <v>8146</v>
      </c>
      <c r="I1835" s="13">
        <v>7217</v>
      </c>
      <c r="J1835" s="13">
        <v>15363</v>
      </c>
      <c r="K1835" s="15">
        <f t="shared" si="111"/>
        <v>271384</v>
      </c>
      <c r="L1835" s="15">
        <f t="shared" si="112"/>
        <v>273792</v>
      </c>
      <c r="M1835" s="15">
        <f t="shared" si="113"/>
        <v>545176</v>
      </c>
      <c r="O1835" s="13"/>
      <c r="P1835" s="13"/>
    </row>
    <row r="1836" spans="1:16" ht="13.15" customHeight="1" x14ac:dyDescent="0.2">
      <c r="A1836" s="11" t="str">
        <f t="shared" si="114"/>
        <v>HOBART1989</v>
      </c>
      <c r="B1836" s="3" t="s">
        <v>61</v>
      </c>
      <c r="C1836" s="12">
        <v>1989</v>
      </c>
      <c r="D1836" s="12">
        <v>11</v>
      </c>
      <c r="E1836" s="13">
        <v>222154</v>
      </c>
      <c r="F1836" s="13">
        <v>222213</v>
      </c>
      <c r="G1836" s="13">
        <v>444367</v>
      </c>
      <c r="H1836" s="13">
        <v>8330</v>
      </c>
      <c r="I1836" s="13">
        <v>7405</v>
      </c>
      <c r="J1836" s="13">
        <v>15735</v>
      </c>
      <c r="K1836" s="15">
        <f t="shared" si="111"/>
        <v>230484</v>
      </c>
      <c r="L1836" s="15">
        <f t="shared" si="112"/>
        <v>229618</v>
      </c>
      <c r="M1836" s="15">
        <f t="shared" si="113"/>
        <v>460102</v>
      </c>
      <c r="O1836" s="13"/>
      <c r="P1836" s="13"/>
    </row>
    <row r="1837" spans="1:16" ht="13.15" customHeight="1" x14ac:dyDescent="0.2">
      <c r="A1837" s="11" t="str">
        <f t="shared" si="114"/>
        <v>HOBART1990</v>
      </c>
      <c r="B1837" s="90" t="s">
        <v>61</v>
      </c>
      <c r="C1837" s="12">
        <v>1990</v>
      </c>
      <c r="D1837" s="86">
        <v>10</v>
      </c>
      <c r="E1837" s="91">
        <v>267329</v>
      </c>
      <c r="F1837" s="91">
        <v>268748</v>
      </c>
      <c r="G1837" s="91">
        <v>536077</v>
      </c>
      <c r="H1837" s="91">
        <v>9163</v>
      </c>
      <c r="I1837" s="91">
        <v>7932</v>
      </c>
      <c r="J1837" s="91">
        <v>17095</v>
      </c>
      <c r="K1837" s="15">
        <f t="shared" si="111"/>
        <v>276492</v>
      </c>
      <c r="L1837" s="15">
        <f t="shared" si="112"/>
        <v>276680</v>
      </c>
      <c r="M1837" s="15">
        <f t="shared" si="113"/>
        <v>553172</v>
      </c>
      <c r="O1837" s="13"/>
      <c r="P1837" s="13"/>
    </row>
    <row r="1838" spans="1:16" ht="13.15" customHeight="1" x14ac:dyDescent="0.2">
      <c r="A1838" s="11" t="str">
        <f t="shared" si="114"/>
        <v>HOBART1991</v>
      </c>
      <c r="B1838" s="90" t="s">
        <v>61</v>
      </c>
      <c r="C1838" s="12">
        <v>1991</v>
      </c>
      <c r="D1838" s="86">
        <v>10</v>
      </c>
      <c r="E1838" s="91">
        <v>314276</v>
      </c>
      <c r="F1838" s="91">
        <v>317161</v>
      </c>
      <c r="G1838" s="91">
        <v>631437</v>
      </c>
      <c r="H1838" s="91">
        <v>6185</v>
      </c>
      <c r="I1838" s="91">
        <v>5580</v>
      </c>
      <c r="J1838" s="91">
        <v>11765</v>
      </c>
      <c r="K1838" s="15">
        <f t="shared" si="111"/>
        <v>320461</v>
      </c>
      <c r="L1838" s="15">
        <f t="shared" si="112"/>
        <v>322741</v>
      </c>
      <c r="M1838" s="15">
        <f t="shared" si="113"/>
        <v>643202</v>
      </c>
      <c r="O1838" s="13"/>
      <c r="P1838" s="13"/>
    </row>
    <row r="1839" spans="1:16" ht="13.15" customHeight="1" x14ac:dyDescent="0.2">
      <c r="A1839" s="11" t="str">
        <f t="shared" si="114"/>
        <v>HOBART1992</v>
      </c>
      <c r="B1839" s="3" t="s">
        <v>61</v>
      </c>
      <c r="C1839" s="12">
        <v>1992</v>
      </c>
      <c r="D1839" s="12">
        <v>10</v>
      </c>
      <c r="E1839" s="13">
        <v>333782</v>
      </c>
      <c r="F1839" s="13">
        <v>340634</v>
      </c>
      <c r="G1839" s="13">
        <v>674416</v>
      </c>
      <c r="H1839" s="13">
        <v>4436</v>
      </c>
      <c r="I1839" s="13">
        <v>4223</v>
      </c>
      <c r="J1839" s="13">
        <v>8659</v>
      </c>
      <c r="K1839" s="15">
        <f t="shared" si="111"/>
        <v>338218</v>
      </c>
      <c r="L1839" s="15">
        <f t="shared" si="112"/>
        <v>344857</v>
      </c>
      <c r="M1839" s="15">
        <f t="shared" si="113"/>
        <v>683075</v>
      </c>
      <c r="O1839" s="13"/>
      <c r="P1839" s="13"/>
    </row>
    <row r="1840" spans="1:16" ht="13.15" customHeight="1" x14ac:dyDescent="0.2">
      <c r="A1840" s="11" t="str">
        <f t="shared" si="114"/>
        <v>HOBART1993</v>
      </c>
      <c r="B1840" s="92" t="s">
        <v>61</v>
      </c>
      <c r="C1840" s="85">
        <v>1993</v>
      </c>
      <c r="D1840" s="86">
        <v>10</v>
      </c>
      <c r="E1840" s="15">
        <v>356400</v>
      </c>
      <c r="F1840" s="15">
        <v>360683</v>
      </c>
      <c r="G1840" s="15">
        <v>717083</v>
      </c>
      <c r="H1840" s="87">
        <v>4815</v>
      </c>
      <c r="I1840" s="87">
        <v>4052</v>
      </c>
      <c r="J1840" s="15">
        <v>8867</v>
      </c>
      <c r="K1840" s="15">
        <f t="shared" si="111"/>
        <v>361215</v>
      </c>
      <c r="L1840" s="15">
        <f t="shared" si="112"/>
        <v>364735</v>
      </c>
      <c r="M1840" s="15">
        <f t="shared" si="113"/>
        <v>725950</v>
      </c>
      <c r="O1840" s="13"/>
      <c r="P1840" s="13"/>
    </row>
    <row r="1841" spans="1:16" ht="13.15" customHeight="1" x14ac:dyDescent="0.2">
      <c r="A1841" s="11" t="str">
        <f t="shared" si="114"/>
        <v>HOBART1994</v>
      </c>
      <c r="B1841" s="3" t="s">
        <v>61</v>
      </c>
      <c r="C1841" s="12">
        <v>1994</v>
      </c>
      <c r="D1841" s="12">
        <v>11</v>
      </c>
      <c r="E1841" s="13">
        <v>383522</v>
      </c>
      <c r="F1841" s="13">
        <v>386737</v>
      </c>
      <c r="G1841" s="13">
        <v>770259</v>
      </c>
      <c r="H1841" s="13">
        <v>4088</v>
      </c>
      <c r="I1841" s="13">
        <v>3888</v>
      </c>
      <c r="J1841" s="13">
        <v>7976</v>
      </c>
      <c r="K1841" s="15">
        <f t="shared" ref="K1841:K1904" si="115">E1841+H1841</f>
        <v>387610</v>
      </c>
      <c r="L1841" s="15">
        <f t="shared" ref="L1841:L1904" si="116">F1841+I1841</f>
        <v>390625</v>
      </c>
      <c r="M1841" s="15">
        <f t="shared" ref="M1841:M1904" si="117">G1841+J1841</f>
        <v>778235</v>
      </c>
      <c r="O1841" s="13"/>
      <c r="P1841" s="13"/>
    </row>
    <row r="1842" spans="1:16" ht="13.15" customHeight="1" x14ac:dyDescent="0.2">
      <c r="A1842" s="11" t="str">
        <f t="shared" si="114"/>
        <v>HOBART1995</v>
      </c>
      <c r="B1842" s="3" t="s">
        <v>61</v>
      </c>
      <c r="C1842" s="12">
        <v>1995</v>
      </c>
      <c r="D1842" s="12">
        <v>11</v>
      </c>
      <c r="E1842" s="13">
        <v>409890</v>
      </c>
      <c r="F1842" s="13">
        <v>419096</v>
      </c>
      <c r="G1842" s="13">
        <v>828986</v>
      </c>
      <c r="H1842" s="13">
        <v>3848</v>
      </c>
      <c r="I1842" s="13">
        <v>3514</v>
      </c>
      <c r="J1842" s="13">
        <v>7362</v>
      </c>
      <c r="K1842" s="15">
        <f t="shared" si="115"/>
        <v>413738</v>
      </c>
      <c r="L1842" s="15">
        <f t="shared" si="116"/>
        <v>422610</v>
      </c>
      <c r="M1842" s="15">
        <f t="shared" si="117"/>
        <v>836348</v>
      </c>
      <c r="O1842" s="13"/>
      <c r="P1842" s="13"/>
    </row>
    <row r="1843" spans="1:16" ht="13.15" customHeight="1" x14ac:dyDescent="0.2">
      <c r="A1843" s="11" t="str">
        <f t="shared" si="114"/>
        <v>HOBART1996</v>
      </c>
      <c r="B1843" s="3" t="s">
        <v>61</v>
      </c>
      <c r="C1843" s="12">
        <v>1996</v>
      </c>
      <c r="D1843" s="12">
        <v>10</v>
      </c>
      <c r="E1843" s="13">
        <v>423639</v>
      </c>
      <c r="F1843" s="13">
        <v>428867</v>
      </c>
      <c r="G1843" s="13">
        <v>852506</v>
      </c>
      <c r="H1843" s="13">
        <v>2785</v>
      </c>
      <c r="I1843" s="13">
        <v>2318</v>
      </c>
      <c r="J1843" s="13">
        <v>5103</v>
      </c>
      <c r="K1843" s="15">
        <f t="shared" si="115"/>
        <v>426424</v>
      </c>
      <c r="L1843" s="15">
        <f t="shared" si="116"/>
        <v>431185</v>
      </c>
      <c r="M1843" s="15">
        <f t="shared" si="117"/>
        <v>857609</v>
      </c>
      <c r="O1843" s="13"/>
      <c r="P1843" s="13"/>
    </row>
    <row r="1844" spans="1:16" ht="13.15" customHeight="1" x14ac:dyDescent="0.2">
      <c r="A1844" s="11" t="str">
        <f t="shared" si="114"/>
        <v>HOBART1997</v>
      </c>
      <c r="B1844" s="90" t="s">
        <v>61</v>
      </c>
      <c r="C1844" s="85">
        <v>1997</v>
      </c>
      <c r="D1844" s="86">
        <v>10</v>
      </c>
      <c r="E1844" s="15">
        <v>413800</v>
      </c>
      <c r="F1844" s="15">
        <v>418407</v>
      </c>
      <c r="G1844" s="15">
        <v>832207</v>
      </c>
      <c r="H1844" s="15">
        <v>2117</v>
      </c>
      <c r="I1844" s="15">
        <v>1572</v>
      </c>
      <c r="J1844" s="15">
        <v>3689</v>
      </c>
      <c r="K1844" s="15">
        <f t="shared" si="115"/>
        <v>415917</v>
      </c>
      <c r="L1844" s="15">
        <f t="shared" si="116"/>
        <v>419979</v>
      </c>
      <c r="M1844" s="15">
        <f t="shared" si="117"/>
        <v>835896</v>
      </c>
      <c r="O1844" s="13"/>
      <c r="P1844" s="13"/>
    </row>
    <row r="1845" spans="1:16" ht="13.15" customHeight="1" x14ac:dyDescent="0.2">
      <c r="A1845" s="11" t="str">
        <f t="shared" si="114"/>
        <v>HOBART1998</v>
      </c>
      <c r="B1845" s="3" t="s">
        <v>61</v>
      </c>
      <c r="C1845" s="12">
        <v>1998</v>
      </c>
      <c r="D1845" s="12">
        <v>10</v>
      </c>
      <c r="E1845" s="13">
        <v>426569</v>
      </c>
      <c r="F1845" s="13">
        <v>429365</v>
      </c>
      <c r="G1845" s="13">
        <v>855934</v>
      </c>
      <c r="H1845" s="13">
        <v>1408</v>
      </c>
      <c r="I1845" s="13">
        <v>1282</v>
      </c>
      <c r="J1845" s="13">
        <v>2690</v>
      </c>
      <c r="K1845" s="15">
        <f t="shared" si="115"/>
        <v>427977</v>
      </c>
      <c r="L1845" s="15">
        <f t="shared" si="116"/>
        <v>430647</v>
      </c>
      <c r="M1845" s="15">
        <f t="shared" si="117"/>
        <v>858624</v>
      </c>
      <c r="O1845" s="13"/>
      <c r="P1845" s="13"/>
    </row>
    <row r="1846" spans="1:16" ht="13.15" customHeight="1" x14ac:dyDescent="0.2">
      <c r="A1846" s="11" t="str">
        <f t="shared" si="114"/>
        <v>HOBART1999</v>
      </c>
      <c r="B1846" s="90" t="s">
        <v>61</v>
      </c>
      <c r="C1846" s="85">
        <v>1999</v>
      </c>
      <c r="D1846" s="86">
        <v>10</v>
      </c>
      <c r="E1846" s="15">
        <v>437745</v>
      </c>
      <c r="F1846" s="15">
        <v>440247</v>
      </c>
      <c r="G1846" s="15">
        <v>877992</v>
      </c>
      <c r="H1846" s="15">
        <v>0</v>
      </c>
      <c r="I1846" s="15">
        <v>0</v>
      </c>
      <c r="J1846" s="15">
        <v>0</v>
      </c>
      <c r="K1846" s="15">
        <f t="shared" si="115"/>
        <v>437745</v>
      </c>
      <c r="L1846" s="15">
        <f t="shared" si="116"/>
        <v>440247</v>
      </c>
      <c r="M1846" s="15">
        <f t="shared" si="117"/>
        <v>877992</v>
      </c>
      <c r="O1846" s="13"/>
      <c r="P1846" s="13"/>
    </row>
    <row r="1847" spans="1:16" ht="13.15" customHeight="1" x14ac:dyDescent="0.2">
      <c r="A1847" s="11" t="str">
        <f t="shared" si="114"/>
        <v>HOBART2000</v>
      </c>
      <c r="B1847" s="3" t="s">
        <v>61</v>
      </c>
      <c r="C1847" s="12">
        <v>2000</v>
      </c>
      <c r="D1847" s="86">
        <v>10</v>
      </c>
      <c r="E1847" s="13">
        <v>462862</v>
      </c>
      <c r="F1847" s="13">
        <v>465095</v>
      </c>
      <c r="G1847" s="13">
        <v>927957</v>
      </c>
      <c r="H1847" s="13">
        <v>0</v>
      </c>
      <c r="I1847" s="13">
        <v>0</v>
      </c>
      <c r="J1847" s="13">
        <v>0</v>
      </c>
      <c r="K1847" s="15">
        <f t="shared" si="115"/>
        <v>462862</v>
      </c>
      <c r="L1847" s="15">
        <f t="shared" si="116"/>
        <v>465095</v>
      </c>
      <c r="M1847" s="15">
        <f t="shared" si="117"/>
        <v>927957</v>
      </c>
      <c r="O1847" s="13"/>
      <c r="P1847" s="13"/>
    </row>
    <row r="1848" spans="1:16" ht="13.15" customHeight="1" x14ac:dyDescent="0.2">
      <c r="A1848" s="11" t="str">
        <f t="shared" si="114"/>
        <v>HOBART2001</v>
      </c>
      <c r="B1848" s="3" t="s">
        <v>61</v>
      </c>
      <c r="C1848" s="12">
        <v>2001</v>
      </c>
      <c r="D1848" s="12">
        <v>10</v>
      </c>
      <c r="E1848" s="13">
        <v>500965</v>
      </c>
      <c r="F1848" s="13">
        <v>495214</v>
      </c>
      <c r="G1848" s="13">
        <v>996179</v>
      </c>
      <c r="H1848" s="13">
        <v>0</v>
      </c>
      <c r="I1848" s="13">
        <v>0</v>
      </c>
      <c r="J1848" s="13">
        <v>0</v>
      </c>
      <c r="K1848" s="15">
        <f t="shared" si="115"/>
        <v>500965</v>
      </c>
      <c r="L1848" s="15">
        <f t="shared" si="116"/>
        <v>495214</v>
      </c>
      <c r="M1848" s="15">
        <f t="shared" si="117"/>
        <v>996179</v>
      </c>
      <c r="O1848" s="13"/>
      <c r="P1848" s="13"/>
    </row>
    <row r="1849" spans="1:16" ht="13.15" customHeight="1" x14ac:dyDescent="0.2">
      <c r="A1849" s="11" t="str">
        <f t="shared" si="114"/>
        <v>HOBART2002</v>
      </c>
      <c r="B1849" s="90" t="s">
        <v>61</v>
      </c>
      <c r="C1849" s="85">
        <v>2002</v>
      </c>
      <c r="D1849" s="86">
        <v>10</v>
      </c>
      <c r="E1849" s="15">
        <v>470149</v>
      </c>
      <c r="F1849" s="15">
        <v>477533</v>
      </c>
      <c r="G1849" s="15">
        <v>947682</v>
      </c>
      <c r="H1849" s="15">
        <v>0</v>
      </c>
      <c r="I1849" s="15">
        <v>0</v>
      </c>
      <c r="J1849" s="15">
        <v>0</v>
      </c>
      <c r="K1849" s="15">
        <f t="shared" si="115"/>
        <v>470149</v>
      </c>
      <c r="L1849" s="15">
        <f t="shared" si="116"/>
        <v>477533</v>
      </c>
      <c r="M1849" s="15">
        <f t="shared" si="117"/>
        <v>947682</v>
      </c>
      <c r="O1849" s="13"/>
      <c r="P1849" s="13"/>
    </row>
    <row r="1850" spans="1:16" ht="13.15" customHeight="1" x14ac:dyDescent="0.2">
      <c r="A1850" s="11" t="str">
        <f t="shared" si="114"/>
        <v>HOBART2003</v>
      </c>
      <c r="B1850" s="3" t="s">
        <v>61</v>
      </c>
      <c r="C1850" s="12">
        <v>2003</v>
      </c>
      <c r="D1850" s="12">
        <v>9</v>
      </c>
      <c r="E1850" s="13">
        <v>549024</v>
      </c>
      <c r="F1850" s="13">
        <v>552531</v>
      </c>
      <c r="G1850" s="13">
        <v>1101555</v>
      </c>
      <c r="H1850" s="13">
        <v>0</v>
      </c>
      <c r="I1850" s="13">
        <v>0</v>
      </c>
      <c r="J1850" s="13">
        <v>0</v>
      </c>
      <c r="K1850" s="15">
        <f t="shared" si="115"/>
        <v>549024</v>
      </c>
      <c r="L1850" s="15">
        <f t="shared" si="116"/>
        <v>552531</v>
      </c>
      <c r="M1850" s="15">
        <f t="shared" si="117"/>
        <v>1101555</v>
      </c>
      <c r="O1850" s="13"/>
      <c r="P1850" s="13"/>
    </row>
    <row r="1851" spans="1:16" ht="13.15" customHeight="1" x14ac:dyDescent="0.2">
      <c r="A1851" s="11" t="str">
        <f t="shared" si="114"/>
        <v>HOBART2004</v>
      </c>
      <c r="B1851" s="92" t="s">
        <v>61</v>
      </c>
      <c r="C1851" s="85">
        <v>2004</v>
      </c>
      <c r="D1851" s="86">
        <v>9</v>
      </c>
      <c r="E1851" s="15">
        <v>688375</v>
      </c>
      <c r="F1851" s="15">
        <v>692474</v>
      </c>
      <c r="G1851" s="15">
        <v>1380849</v>
      </c>
      <c r="H1851" s="15">
        <v>0</v>
      </c>
      <c r="I1851" s="15">
        <v>0</v>
      </c>
      <c r="J1851" s="15">
        <v>0</v>
      </c>
      <c r="K1851" s="15">
        <f t="shared" si="115"/>
        <v>688375</v>
      </c>
      <c r="L1851" s="15">
        <f t="shared" si="116"/>
        <v>692474</v>
      </c>
      <c r="M1851" s="15">
        <f t="shared" si="117"/>
        <v>1380849</v>
      </c>
      <c r="O1851" s="13"/>
      <c r="P1851" s="13"/>
    </row>
    <row r="1852" spans="1:16" ht="13.15" customHeight="1" x14ac:dyDescent="0.2">
      <c r="A1852" s="11" t="str">
        <f t="shared" si="114"/>
        <v>HOBART2005</v>
      </c>
      <c r="B1852" s="3" t="s">
        <v>61</v>
      </c>
      <c r="C1852" s="12">
        <v>2005</v>
      </c>
      <c r="D1852" s="12">
        <v>9</v>
      </c>
      <c r="E1852" s="13">
        <v>798945</v>
      </c>
      <c r="F1852" s="13">
        <v>801240</v>
      </c>
      <c r="G1852" s="13">
        <v>1600185</v>
      </c>
      <c r="H1852" s="13">
        <v>0</v>
      </c>
      <c r="I1852" s="13">
        <v>0</v>
      </c>
      <c r="J1852" s="13">
        <v>0</v>
      </c>
      <c r="K1852" s="15">
        <f t="shared" si="115"/>
        <v>798945</v>
      </c>
      <c r="L1852" s="15">
        <f t="shared" si="116"/>
        <v>801240</v>
      </c>
      <c r="M1852" s="15">
        <f t="shared" si="117"/>
        <v>1600185</v>
      </c>
      <c r="O1852" s="13"/>
      <c r="P1852" s="13"/>
    </row>
    <row r="1853" spans="1:16" ht="13.15" customHeight="1" x14ac:dyDescent="0.2">
      <c r="A1853" s="11" t="str">
        <f t="shared" si="114"/>
        <v>HOBART2006</v>
      </c>
      <c r="B1853" s="90" t="s">
        <v>61</v>
      </c>
      <c r="C1853" s="85">
        <v>2006</v>
      </c>
      <c r="D1853" s="86">
        <v>9</v>
      </c>
      <c r="E1853" s="15">
        <v>805463</v>
      </c>
      <c r="F1853" s="15">
        <v>812347</v>
      </c>
      <c r="G1853" s="15">
        <v>1617810</v>
      </c>
      <c r="H1853" s="15">
        <v>0</v>
      </c>
      <c r="I1853" s="15">
        <v>0</v>
      </c>
      <c r="J1853" s="15">
        <v>0</v>
      </c>
      <c r="K1853" s="15">
        <f t="shared" si="115"/>
        <v>805463</v>
      </c>
      <c r="L1853" s="15">
        <f t="shared" si="116"/>
        <v>812347</v>
      </c>
      <c r="M1853" s="15">
        <f t="shared" si="117"/>
        <v>1617810</v>
      </c>
      <c r="O1853" s="13"/>
      <c r="P1853" s="13"/>
    </row>
    <row r="1854" spans="1:16" ht="13.15" customHeight="1" x14ac:dyDescent="0.2">
      <c r="A1854" s="11" t="str">
        <f t="shared" si="114"/>
        <v>HOBART2007</v>
      </c>
      <c r="B1854" s="3" t="s">
        <v>61</v>
      </c>
      <c r="C1854" s="12">
        <v>2007</v>
      </c>
      <c r="D1854" s="12">
        <v>9</v>
      </c>
      <c r="E1854" s="13">
        <v>829154</v>
      </c>
      <c r="F1854" s="13">
        <v>834442</v>
      </c>
      <c r="G1854" s="13">
        <v>1663596</v>
      </c>
      <c r="H1854" s="13">
        <v>0</v>
      </c>
      <c r="I1854" s="13">
        <v>0</v>
      </c>
      <c r="J1854" s="13">
        <v>0</v>
      </c>
      <c r="K1854" s="15">
        <f t="shared" si="115"/>
        <v>829154</v>
      </c>
      <c r="L1854" s="15">
        <f t="shared" si="116"/>
        <v>834442</v>
      </c>
      <c r="M1854" s="15">
        <f t="shared" si="117"/>
        <v>1663596</v>
      </c>
      <c r="O1854" s="13"/>
      <c r="P1854" s="13"/>
    </row>
    <row r="1855" spans="1:16" ht="13.15" customHeight="1" x14ac:dyDescent="0.2">
      <c r="A1855" s="11" t="str">
        <f t="shared" si="114"/>
        <v>HOBART2008</v>
      </c>
      <c r="B1855" s="3" t="s">
        <v>61</v>
      </c>
      <c r="C1855" s="12">
        <v>2008</v>
      </c>
      <c r="D1855" s="12">
        <v>9</v>
      </c>
      <c r="E1855" s="13">
        <v>911931</v>
      </c>
      <c r="F1855" s="13">
        <v>918939</v>
      </c>
      <c r="G1855" s="13">
        <v>1830870</v>
      </c>
      <c r="H1855" s="13">
        <v>0</v>
      </c>
      <c r="I1855" s="13">
        <v>0</v>
      </c>
      <c r="J1855" s="13">
        <v>0</v>
      </c>
      <c r="K1855" s="15">
        <f t="shared" si="115"/>
        <v>911931</v>
      </c>
      <c r="L1855" s="15">
        <f t="shared" si="116"/>
        <v>918939</v>
      </c>
      <c r="M1855" s="15">
        <f t="shared" si="117"/>
        <v>1830870</v>
      </c>
      <c r="O1855" s="13"/>
      <c r="P1855" s="13"/>
    </row>
    <row r="1856" spans="1:16" ht="13.15" customHeight="1" x14ac:dyDescent="0.2">
      <c r="A1856" s="11" t="str">
        <f t="shared" si="114"/>
        <v>HOBART2009</v>
      </c>
      <c r="B1856" s="3" t="s">
        <v>61</v>
      </c>
      <c r="C1856" s="12">
        <v>2009</v>
      </c>
      <c r="D1856" s="12">
        <v>9</v>
      </c>
      <c r="E1856" s="13">
        <v>936852</v>
      </c>
      <c r="F1856" s="13">
        <v>937607</v>
      </c>
      <c r="G1856" s="13">
        <v>1874459</v>
      </c>
      <c r="H1856" s="13">
        <v>0</v>
      </c>
      <c r="I1856" s="13">
        <v>0</v>
      </c>
      <c r="J1856" s="13">
        <v>0</v>
      </c>
      <c r="K1856" s="15">
        <f t="shared" si="115"/>
        <v>936852</v>
      </c>
      <c r="L1856" s="15">
        <f t="shared" si="116"/>
        <v>937607</v>
      </c>
      <c r="M1856" s="15">
        <f t="shared" si="117"/>
        <v>1874459</v>
      </c>
      <c r="O1856" s="13"/>
      <c r="P1856" s="13"/>
    </row>
    <row r="1857" spans="1:16" ht="13.15" customHeight="1" x14ac:dyDescent="0.2">
      <c r="A1857" s="11" t="str">
        <f t="shared" si="114"/>
        <v>HOBART2010</v>
      </c>
      <c r="B1857" s="90" t="s">
        <v>61</v>
      </c>
      <c r="C1857" s="85">
        <v>2010</v>
      </c>
      <c r="D1857" s="86">
        <v>9</v>
      </c>
      <c r="E1857" s="15">
        <v>943398</v>
      </c>
      <c r="F1857" s="15">
        <v>938694</v>
      </c>
      <c r="G1857" s="15">
        <v>1882092</v>
      </c>
      <c r="H1857" s="15">
        <v>0</v>
      </c>
      <c r="I1857" s="15">
        <v>0</v>
      </c>
      <c r="J1857" s="15">
        <v>0</v>
      </c>
      <c r="K1857" s="15">
        <f t="shared" si="115"/>
        <v>943398</v>
      </c>
      <c r="L1857" s="15">
        <f t="shared" si="116"/>
        <v>938694</v>
      </c>
      <c r="M1857" s="15">
        <f t="shared" si="117"/>
        <v>1882092</v>
      </c>
      <c r="O1857" s="13"/>
      <c r="P1857" s="13"/>
    </row>
    <row r="1858" spans="1:16" ht="13.15" customHeight="1" x14ac:dyDescent="0.2">
      <c r="A1858" s="11" t="str">
        <f t="shared" si="114"/>
        <v>HOBART2011</v>
      </c>
      <c r="B1858" s="3" t="s">
        <v>61</v>
      </c>
      <c r="C1858" s="12">
        <v>2011</v>
      </c>
      <c r="D1858" s="12">
        <v>10</v>
      </c>
      <c r="E1858" s="13">
        <v>917513</v>
      </c>
      <c r="F1858" s="13">
        <v>927168</v>
      </c>
      <c r="G1858" s="13">
        <v>1844681</v>
      </c>
      <c r="H1858" s="13">
        <v>0</v>
      </c>
      <c r="I1858" s="13">
        <v>0</v>
      </c>
      <c r="J1858" s="13">
        <v>0</v>
      </c>
      <c r="K1858" s="15">
        <f t="shared" si="115"/>
        <v>917513</v>
      </c>
      <c r="L1858" s="15">
        <f t="shared" si="116"/>
        <v>927168</v>
      </c>
      <c r="M1858" s="15">
        <f t="shared" si="117"/>
        <v>1844681</v>
      </c>
      <c r="O1858" s="13"/>
      <c r="P1858" s="13"/>
    </row>
    <row r="1859" spans="1:16" ht="13.15" customHeight="1" x14ac:dyDescent="0.2">
      <c r="A1859" s="11" t="str">
        <f t="shared" si="114"/>
        <v>HOBART2012</v>
      </c>
      <c r="B1859" s="3" t="s">
        <v>61</v>
      </c>
      <c r="C1859" s="12">
        <v>2012</v>
      </c>
      <c r="D1859" s="12">
        <v>10</v>
      </c>
      <c r="E1859" s="13">
        <v>958200</v>
      </c>
      <c r="F1859" s="13">
        <v>960826</v>
      </c>
      <c r="G1859" s="13">
        <v>1919026</v>
      </c>
      <c r="H1859" s="13">
        <v>0</v>
      </c>
      <c r="I1859" s="13">
        <v>0</v>
      </c>
      <c r="J1859" s="13">
        <v>0</v>
      </c>
      <c r="K1859" s="15">
        <f t="shared" si="115"/>
        <v>958200</v>
      </c>
      <c r="L1859" s="15">
        <f t="shared" si="116"/>
        <v>960826</v>
      </c>
      <c r="M1859" s="15">
        <f t="shared" si="117"/>
        <v>1919026</v>
      </c>
      <c r="O1859" s="13"/>
      <c r="P1859" s="13"/>
    </row>
    <row r="1860" spans="1:16" ht="13.15" customHeight="1" x14ac:dyDescent="0.2">
      <c r="A1860" s="11" t="str">
        <f t="shared" si="114"/>
        <v>HOBART2013</v>
      </c>
      <c r="B1860" s="88" t="s">
        <v>61</v>
      </c>
      <c r="C1860" s="12">
        <v>2013</v>
      </c>
      <c r="D1860" s="12">
        <v>9</v>
      </c>
      <c r="E1860" s="13">
        <v>1040639</v>
      </c>
      <c r="F1860" s="13">
        <v>1051067</v>
      </c>
      <c r="G1860" s="13">
        <v>2091706</v>
      </c>
      <c r="H1860" s="13">
        <v>0</v>
      </c>
      <c r="I1860" s="13">
        <v>0</v>
      </c>
      <c r="J1860" s="13">
        <v>0</v>
      </c>
      <c r="K1860" s="15">
        <f t="shared" si="115"/>
        <v>1040639</v>
      </c>
      <c r="L1860" s="15">
        <f t="shared" si="116"/>
        <v>1051067</v>
      </c>
      <c r="M1860" s="15">
        <f t="shared" si="117"/>
        <v>2091706</v>
      </c>
      <c r="O1860" s="13"/>
      <c r="P1860" s="13"/>
    </row>
    <row r="1861" spans="1:16" ht="13.15" customHeight="1" x14ac:dyDescent="0.2">
      <c r="A1861" s="11" t="str">
        <f t="shared" si="114"/>
        <v>HOBART2014</v>
      </c>
      <c r="B1861" s="3" t="s">
        <v>61</v>
      </c>
      <c r="C1861" s="12">
        <v>2014</v>
      </c>
      <c r="D1861" s="12">
        <v>9</v>
      </c>
      <c r="E1861" s="13">
        <v>1061280</v>
      </c>
      <c r="F1861" s="13">
        <v>1066701</v>
      </c>
      <c r="G1861" s="13">
        <v>2127981</v>
      </c>
      <c r="H1861" s="13">
        <v>0</v>
      </c>
      <c r="I1861" s="13">
        <v>0</v>
      </c>
      <c r="J1861" s="13">
        <v>0</v>
      </c>
      <c r="K1861" s="15">
        <f t="shared" si="115"/>
        <v>1061280</v>
      </c>
      <c r="L1861" s="15">
        <f t="shared" si="116"/>
        <v>1066701</v>
      </c>
      <c r="M1861" s="15">
        <f t="shared" si="117"/>
        <v>2127981</v>
      </c>
      <c r="O1861" s="13"/>
      <c r="P1861" s="13"/>
    </row>
    <row r="1862" spans="1:16" ht="13.15" customHeight="1" x14ac:dyDescent="0.2">
      <c r="A1862" s="11" t="str">
        <f t="shared" si="114"/>
        <v>HOBART2015</v>
      </c>
      <c r="B1862" s="3" t="s">
        <v>61</v>
      </c>
      <c r="C1862" s="12">
        <v>2015</v>
      </c>
      <c r="D1862" s="12">
        <v>9</v>
      </c>
      <c r="E1862" s="13">
        <v>1115464</v>
      </c>
      <c r="F1862" s="13">
        <v>1122968</v>
      </c>
      <c r="G1862" s="13">
        <v>2238432</v>
      </c>
      <c r="H1862" s="13">
        <v>0</v>
      </c>
      <c r="I1862" s="13">
        <v>0</v>
      </c>
      <c r="J1862" s="13">
        <v>0</v>
      </c>
      <c r="K1862" s="15">
        <f t="shared" si="115"/>
        <v>1115464</v>
      </c>
      <c r="L1862" s="15">
        <f t="shared" si="116"/>
        <v>1122968</v>
      </c>
      <c r="M1862" s="15">
        <f t="shared" si="117"/>
        <v>2238432</v>
      </c>
      <c r="O1862" s="13"/>
      <c r="P1862" s="13"/>
    </row>
    <row r="1863" spans="1:16" ht="13.15" customHeight="1" x14ac:dyDescent="0.2">
      <c r="A1863" s="11" t="str">
        <f t="shared" si="114"/>
        <v>HOBART2016</v>
      </c>
      <c r="B1863" s="3" t="s">
        <v>61</v>
      </c>
      <c r="C1863" s="12">
        <v>2016</v>
      </c>
      <c r="D1863" s="12">
        <v>9</v>
      </c>
      <c r="E1863" s="13">
        <v>1181569</v>
      </c>
      <c r="F1863" s="13">
        <v>1196568</v>
      </c>
      <c r="G1863" s="13">
        <v>2378137</v>
      </c>
      <c r="H1863" s="13">
        <v>0</v>
      </c>
      <c r="I1863" s="13">
        <v>0</v>
      </c>
      <c r="J1863" s="13">
        <v>0</v>
      </c>
      <c r="K1863" s="15">
        <f t="shared" si="115"/>
        <v>1181569</v>
      </c>
      <c r="L1863" s="15">
        <f t="shared" si="116"/>
        <v>1196568</v>
      </c>
      <c r="M1863" s="15">
        <f t="shared" si="117"/>
        <v>2378137</v>
      </c>
      <c r="O1863" s="13"/>
      <c r="P1863" s="13"/>
    </row>
    <row r="1864" spans="1:16" ht="13.15" customHeight="1" x14ac:dyDescent="0.2">
      <c r="A1864" s="11" t="str">
        <f t="shared" si="114"/>
        <v>HOBART2017</v>
      </c>
      <c r="B1864" s="92" t="s">
        <v>61</v>
      </c>
      <c r="C1864" s="85">
        <v>2017</v>
      </c>
      <c r="D1864" s="86">
        <v>9</v>
      </c>
      <c r="E1864" s="15">
        <v>1252149</v>
      </c>
      <c r="F1864" s="15">
        <v>1258194</v>
      </c>
      <c r="G1864" s="15">
        <v>2510343</v>
      </c>
      <c r="H1864" s="87">
        <v>0</v>
      </c>
      <c r="I1864" s="87">
        <v>0</v>
      </c>
      <c r="J1864" s="15">
        <v>0</v>
      </c>
      <c r="K1864" s="15">
        <f t="shared" si="115"/>
        <v>1252149</v>
      </c>
      <c r="L1864" s="15">
        <f t="shared" si="116"/>
        <v>1258194</v>
      </c>
      <c r="M1864" s="15">
        <f t="shared" si="117"/>
        <v>2510343</v>
      </c>
      <c r="O1864" s="13"/>
      <c r="P1864" s="13"/>
    </row>
    <row r="1865" spans="1:16" ht="13.15" customHeight="1" x14ac:dyDescent="0.2">
      <c r="A1865" s="11" t="str">
        <f t="shared" si="114"/>
        <v>HOBART2018</v>
      </c>
      <c r="B1865" s="3" t="s">
        <v>61</v>
      </c>
      <c r="C1865" s="12">
        <v>2018</v>
      </c>
      <c r="D1865" s="86">
        <v>9</v>
      </c>
      <c r="E1865" s="13">
        <v>1337761</v>
      </c>
      <c r="F1865" s="13">
        <v>1338867</v>
      </c>
      <c r="G1865" s="13">
        <v>2676628</v>
      </c>
      <c r="H1865" s="13">
        <v>0</v>
      </c>
      <c r="I1865" s="13">
        <v>0</v>
      </c>
      <c r="J1865" s="13">
        <v>0</v>
      </c>
      <c r="K1865" s="15">
        <f t="shared" si="115"/>
        <v>1337761</v>
      </c>
      <c r="L1865" s="15">
        <f t="shared" si="116"/>
        <v>1338867</v>
      </c>
      <c r="M1865" s="15">
        <f t="shared" si="117"/>
        <v>2676628</v>
      </c>
      <c r="O1865" s="13"/>
      <c r="P1865" s="13"/>
    </row>
    <row r="1866" spans="1:16" ht="13.15" customHeight="1" x14ac:dyDescent="0.2">
      <c r="A1866" s="11" t="str">
        <f t="shared" si="114"/>
        <v>HOBART2019</v>
      </c>
      <c r="B1866" s="3" t="s">
        <v>61</v>
      </c>
      <c r="C1866" s="12">
        <v>2019</v>
      </c>
      <c r="D1866" s="12">
        <v>9</v>
      </c>
      <c r="E1866" s="13">
        <v>1389111</v>
      </c>
      <c r="F1866" s="13">
        <v>1392628</v>
      </c>
      <c r="G1866" s="13">
        <v>2781739</v>
      </c>
      <c r="H1866" s="13">
        <v>0</v>
      </c>
      <c r="I1866" s="13">
        <v>0</v>
      </c>
      <c r="J1866" s="13">
        <v>0</v>
      </c>
      <c r="K1866" s="15">
        <f t="shared" si="115"/>
        <v>1389111</v>
      </c>
      <c r="L1866" s="15">
        <f t="shared" si="116"/>
        <v>1392628</v>
      </c>
      <c r="M1866" s="15">
        <f t="shared" si="117"/>
        <v>2781739</v>
      </c>
      <c r="O1866" s="13"/>
      <c r="P1866" s="13"/>
    </row>
    <row r="1867" spans="1:16" ht="13.15" customHeight="1" x14ac:dyDescent="0.2">
      <c r="A1867" s="11" t="str">
        <f t="shared" si="114"/>
        <v>HOBART2020</v>
      </c>
      <c r="B1867" s="3" t="s">
        <v>61</v>
      </c>
      <c r="C1867" s="12">
        <v>2020</v>
      </c>
      <c r="D1867" s="12">
        <v>9</v>
      </c>
      <c r="E1867" s="13">
        <v>434999</v>
      </c>
      <c r="F1867" s="13">
        <v>444664</v>
      </c>
      <c r="G1867" s="13">
        <v>879663</v>
      </c>
      <c r="H1867" s="13">
        <v>0</v>
      </c>
      <c r="I1867" s="13">
        <v>0</v>
      </c>
      <c r="J1867" s="13">
        <v>0</v>
      </c>
      <c r="K1867" s="15">
        <f t="shared" si="115"/>
        <v>434999</v>
      </c>
      <c r="L1867" s="15">
        <f t="shared" si="116"/>
        <v>444664</v>
      </c>
      <c r="M1867" s="15">
        <f t="shared" si="117"/>
        <v>879663</v>
      </c>
      <c r="O1867" s="13"/>
      <c r="P1867" s="13"/>
    </row>
    <row r="1868" spans="1:16" ht="13.15" customHeight="1" x14ac:dyDescent="0.2">
      <c r="A1868" s="11" t="str">
        <f t="shared" si="114"/>
        <v>HOBART2021</v>
      </c>
      <c r="B1868" s="92" t="s">
        <v>61</v>
      </c>
      <c r="C1868" s="85">
        <v>2021</v>
      </c>
      <c r="D1868" s="86">
        <v>8</v>
      </c>
      <c r="E1868" s="15">
        <v>629588</v>
      </c>
      <c r="F1868" s="15">
        <v>631701</v>
      </c>
      <c r="G1868" s="15">
        <v>1261289</v>
      </c>
      <c r="H1868" s="15">
        <v>2147</v>
      </c>
      <c r="I1868" s="15">
        <v>2333</v>
      </c>
      <c r="J1868" s="15">
        <v>4480</v>
      </c>
      <c r="K1868" s="15">
        <f t="shared" si="115"/>
        <v>631735</v>
      </c>
      <c r="L1868" s="15">
        <f t="shared" si="116"/>
        <v>634034</v>
      </c>
      <c r="M1868" s="15">
        <f t="shared" si="117"/>
        <v>1265769</v>
      </c>
      <c r="O1868" s="13"/>
      <c r="P1868" s="13"/>
    </row>
    <row r="1869" spans="1:16" ht="13.15" customHeight="1" x14ac:dyDescent="0.2">
      <c r="A1869" s="11" t="str">
        <f t="shared" si="114"/>
        <v>HOBART2022</v>
      </c>
      <c r="B1869" s="3" t="s">
        <v>61</v>
      </c>
      <c r="C1869" s="12">
        <v>2022</v>
      </c>
      <c r="D1869" s="12">
        <v>9</v>
      </c>
      <c r="E1869" s="13">
        <v>1142385</v>
      </c>
      <c r="F1869" s="13">
        <v>1146626</v>
      </c>
      <c r="G1869" s="13">
        <v>2289011</v>
      </c>
      <c r="H1869" s="13">
        <v>7263</v>
      </c>
      <c r="I1869" s="13">
        <v>7264</v>
      </c>
      <c r="J1869" s="13">
        <v>14527</v>
      </c>
      <c r="K1869" s="15">
        <f t="shared" si="115"/>
        <v>1149648</v>
      </c>
      <c r="L1869" s="15">
        <f t="shared" si="116"/>
        <v>1153890</v>
      </c>
      <c r="M1869" s="15">
        <f t="shared" si="117"/>
        <v>2303538</v>
      </c>
      <c r="O1869" s="13"/>
      <c r="P1869" s="13"/>
    </row>
    <row r="1870" spans="1:16" ht="13.15" customHeight="1" x14ac:dyDescent="0.2">
      <c r="A1870" s="11" t="str">
        <f t="shared" si="114"/>
        <v>HOBART2023</v>
      </c>
      <c r="B1870" s="3" t="s">
        <v>61</v>
      </c>
      <c r="C1870" s="12">
        <v>2023</v>
      </c>
      <c r="D1870" s="12">
        <v>9</v>
      </c>
      <c r="E1870" s="13">
        <v>1289680</v>
      </c>
      <c r="F1870" s="13">
        <v>1289834</v>
      </c>
      <c r="G1870" s="13">
        <v>2579514</v>
      </c>
      <c r="H1870" s="13">
        <v>15905</v>
      </c>
      <c r="I1870" s="13">
        <v>16010</v>
      </c>
      <c r="J1870" s="13">
        <v>31915</v>
      </c>
      <c r="K1870" s="15">
        <f t="shared" si="115"/>
        <v>1305585</v>
      </c>
      <c r="L1870" s="15">
        <f t="shared" si="116"/>
        <v>1305844</v>
      </c>
      <c r="M1870" s="15">
        <f t="shared" si="117"/>
        <v>2611429</v>
      </c>
      <c r="O1870" s="13"/>
      <c r="P1870" s="13"/>
    </row>
    <row r="1871" spans="1:16" ht="13.15" customHeight="1" x14ac:dyDescent="0.2">
      <c r="A1871" s="11" t="str">
        <f t="shared" si="114"/>
        <v>HOBART2024</v>
      </c>
      <c r="B1871" s="3" t="s">
        <v>61</v>
      </c>
      <c r="C1871" s="12">
        <v>2024</v>
      </c>
      <c r="D1871" s="12">
        <v>9</v>
      </c>
      <c r="E1871" s="13">
        <v>1366522</v>
      </c>
      <c r="F1871" s="13">
        <v>1362764</v>
      </c>
      <c r="G1871" s="13">
        <v>2729286</v>
      </c>
      <c r="H1871" s="13">
        <v>10025</v>
      </c>
      <c r="I1871" s="13">
        <v>10267</v>
      </c>
      <c r="J1871" s="13">
        <v>20292</v>
      </c>
      <c r="K1871" s="15">
        <f t="shared" si="115"/>
        <v>1376547</v>
      </c>
      <c r="L1871" s="15">
        <f t="shared" si="116"/>
        <v>1373031</v>
      </c>
      <c r="M1871" s="15">
        <f t="shared" si="117"/>
        <v>2749578</v>
      </c>
      <c r="O1871" s="13"/>
      <c r="P1871" s="13"/>
    </row>
    <row r="1872" spans="1:16" ht="13.15" customHeight="1" x14ac:dyDescent="0.2">
      <c r="A1872" s="11" t="str">
        <f t="shared" si="114"/>
        <v>HOBART2025</v>
      </c>
      <c r="B1872" s="90" t="s">
        <v>61</v>
      </c>
      <c r="C1872" s="85">
        <v>2025</v>
      </c>
      <c r="D1872" s="86">
        <v>8</v>
      </c>
      <c r="E1872" s="15">
        <v>1435014</v>
      </c>
      <c r="F1872" s="15">
        <v>1430373</v>
      </c>
      <c r="G1872" s="15">
        <v>2865387</v>
      </c>
      <c r="H1872" s="15">
        <v>9706</v>
      </c>
      <c r="I1872" s="15">
        <v>9874</v>
      </c>
      <c r="J1872" s="15">
        <v>19580</v>
      </c>
      <c r="K1872" s="15">
        <f t="shared" si="115"/>
        <v>1444720</v>
      </c>
      <c r="L1872" s="15">
        <f t="shared" si="116"/>
        <v>1440247</v>
      </c>
      <c r="M1872" s="15">
        <f t="shared" si="117"/>
        <v>2884967</v>
      </c>
      <c r="O1872" s="13"/>
      <c r="P1872" s="13"/>
    </row>
    <row r="1873" spans="1:16" ht="13.15" customHeight="1" x14ac:dyDescent="0.2">
      <c r="A1873" s="11" t="str">
        <f t="shared" si="114"/>
        <v>KALGOORLIE1985</v>
      </c>
      <c r="B1873" s="3" t="s">
        <v>60</v>
      </c>
      <c r="C1873" s="12">
        <v>1985</v>
      </c>
      <c r="D1873" s="86">
        <v>28</v>
      </c>
      <c r="E1873" s="13">
        <v>42798</v>
      </c>
      <c r="F1873" s="13">
        <v>44251</v>
      </c>
      <c r="G1873" s="13">
        <v>87049</v>
      </c>
      <c r="H1873" s="13">
        <v>0</v>
      </c>
      <c r="I1873" s="13">
        <v>0</v>
      </c>
      <c r="J1873" s="13">
        <v>0</v>
      </c>
      <c r="K1873" s="15">
        <f t="shared" si="115"/>
        <v>42798</v>
      </c>
      <c r="L1873" s="15">
        <f t="shared" si="116"/>
        <v>44251</v>
      </c>
      <c r="M1873" s="15">
        <f t="shared" si="117"/>
        <v>87049</v>
      </c>
      <c r="O1873" s="13"/>
      <c r="P1873" s="13"/>
    </row>
    <row r="1874" spans="1:16" ht="13.15" customHeight="1" x14ac:dyDescent="0.2">
      <c r="A1874" s="11" t="str">
        <f t="shared" si="114"/>
        <v>KALGOORLIE1986</v>
      </c>
      <c r="B1874" s="90" t="s">
        <v>60</v>
      </c>
      <c r="C1874" s="85">
        <v>1986</v>
      </c>
      <c r="D1874" s="86">
        <v>25</v>
      </c>
      <c r="E1874" s="15">
        <v>45207</v>
      </c>
      <c r="F1874" s="15">
        <v>46815</v>
      </c>
      <c r="G1874" s="15">
        <v>92022</v>
      </c>
      <c r="H1874" s="15">
        <v>0</v>
      </c>
      <c r="I1874" s="15">
        <v>0</v>
      </c>
      <c r="J1874" s="15">
        <v>0</v>
      </c>
      <c r="K1874" s="15">
        <f t="shared" si="115"/>
        <v>45207</v>
      </c>
      <c r="L1874" s="15">
        <f t="shared" si="116"/>
        <v>46815</v>
      </c>
      <c r="M1874" s="15">
        <f t="shared" si="117"/>
        <v>92022</v>
      </c>
      <c r="O1874" s="13"/>
      <c r="P1874" s="13"/>
    </row>
    <row r="1875" spans="1:16" ht="13.15" customHeight="1" x14ac:dyDescent="0.2">
      <c r="A1875" s="11" t="str">
        <f t="shared" si="114"/>
        <v>KALGOORLIE1987</v>
      </c>
      <c r="B1875" s="3" t="s">
        <v>60</v>
      </c>
      <c r="C1875" s="12">
        <v>1987</v>
      </c>
      <c r="D1875" s="12">
        <v>24</v>
      </c>
      <c r="E1875" s="13">
        <v>53926</v>
      </c>
      <c r="F1875" s="13">
        <v>54892</v>
      </c>
      <c r="G1875" s="13">
        <v>108818</v>
      </c>
      <c r="H1875" s="13">
        <v>0</v>
      </c>
      <c r="I1875" s="13">
        <v>0</v>
      </c>
      <c r="J1875" s="13">
        <v>0</v>
      </c>
      <c r="K1875" s="15">
        <f t="shared" si="115"/>
        <v>53926</v>
      </c>
      <c r="L1875" s="15">
        <f t="shared" si="116"/>
        <v>54892</v>
      </c>
      <c r="M1875" s="15">
        <f t="shared" si="117"/>
        <v>108818</v>
      </c>
      <c r="O1875" s="13"/>
      <c r="P1875" s="13"/>
    </row>
    <row r="1876" spans="1:16" ht="13.15" customHeight="1" x14ac:dyDescent="0.2">
      <c r="A1876" s="11" t="str">
        <f t="shared" si="114"/>
        <v>KALGOORLIE1988</v>
      </c>
      <c r="B1876" s="3" t="s">
        <v>60</v>
      </c>
      <c r="C1876" s="12">
        <v>1988</v>
      </c>
      <c r="D1876" s="12">
        <v>22</v>
      </c>
      <c r="E1876" s="13">
        <v>60813</v>
      </c>
      <c r="F1876" s="13">
        <v>61582</v>
      </c>
      <c r="G1876" s="13">
        <v>122395</v>
      </c>
      <c r="H1876" s="13">
        <v>0</v>
      </c>
      <c r="I1876" s="13">
        <v>0</v>
      </c>
      <c r="J1876" s="13">
        <v>0</v>
      </c>
      <c r="K1876" s="15">
        <f t="shared" si="115"/>
        <v>60813</v>
      </c>
      <c r="L1876" s="15">
        <f t="shared" si="116"/>
        <v>61582</v>
      </c>
      <c r="M1876" s="15">
        <f t="shared" si="117"/>
        <v>122395</v>
      </c>
      <c r="O1876" s="13"/>
      <c r="P1876" s="13"/>
    </row>
    <row r="1877" spans="1:16" ht="13.15" customHeight="1" x14ac:dyDescent="0.2">
      <c r="A1877" s="11" t="str">
        <f t="shared" si="114"/>
        <v>KALGOORLIE1989</v>
      </c>
      <c r="B1877" s="90" t="s">
        <v>60</v>
      </c>
      <c r="C1877" s="85">
        <v>1989</v>
      </c>
      <c r="D1877" s="86">
        <v>23</v>
      </c>
      <c r="E1877" s="15">
        <v>42688</v>
      </c>
      <c r="F1877" s="15">
        <v>43285</v>
      </c>
      <c r="G1877" s="15">
        <v>85973</v>
      </c>
      <c r="H1877" s="15">
        <v>0</v>
      </c>
      <c r="I1877" s="15">
        <v>0</v>
      </c>
      <c r="J1877" s="15">
        <v>0</v>
      </c>
      <c r="K1877" s="15">
        <f t="shared" si="115"/>
        <v>42688</v>
      </c>
      <c r="L1877" s="15">
        <f t="shared" si="116"/>
        <v>43285</v>
      </c>
      <c r="M1877" s="15">
        <f t="shared" si="117"/>
        <v>85973</v>
      </c>
      <c r="O1877" s="13"/>
      <c r="P1877" s="13"/>
    </row>
    <row r="1878" spans="1:16" ht="13.15" customHeight="1" x14ac:dyDescent="0.2">
      <c r="A1878" s="11" t="str">
        <f t="shared" si="114"/>
        <v>KALGOORLIE1990</v>
      </c>
      <c r="B1878" s="3" t="s">
        <v>60</v>
      </c>
      <c r="C1878" s="12">
        <v>1990</v>
      </c>
      <c r="D1878" s="12">
        <v>25</v>
      </c>
      <c r="E1878" s="13">
        <v>46073</v>
      </c>
      <c r="F1878" s="13">
        <v>46687</v>
      </c>
      <c r="G1878" s="13">
        <v>92760</v>
      </c>
      <c r="H1878" s="13">
        <v>0</v>
      </c>
      <c r="I1878" s="13">
        <v>0</v>
      </c>
      <c r="J1878" s="13">
        <v>0</v>
      </c>
      <c r="K1878" s="15">
        <f t="shared" si="115"/>
        <v>46073</v>
      </c>
      <c r="L1878" s="15">
        <f t="shared" si="116"/>
        <v>46687</v>
      </c>
      <c r="M1878" s="15">
        <f t="shared" si="117"/>
        <v>92760</v>
      </c>
      <c r="O1878" s="13"/>
      <c r="P1878" s="13"/>
    </row>
    <row r="1879" spans="1:16" ht="13.15" customHeight="1" x14ac:dyDescent="0.2">
      <c r="A1879" s="11" t="str">
        <f t="shared" si="114"/>
        <v>KALGOORLIE1991</v>
      </c>
      <c r="B1879" s="92" t="s">
        <v>60</v>
      </c>
      <c r="C1879" s="85">
        <v>1991</v>
      </c>
      <c r="D1879" s="86">
        <v>29</v>
      </c>
      <c r="E1879" s="15">
        <v>43616</v>
      </c>
      <c r="F1879" s="15">
        <v>43302</v>
      </c>
      <c r="G1879" s="15">
        <v>86918</v>
      </c>
      <c r="H1879" s="87">
        <v>0</v>
      </c>
      <c r="I1879" s="87">
        <v>0</v>
      </c>
      <c r="J1879" s="15">
        <v>0</v>
      </c>
      <c r="K1879" s="15">
        <f t="shared" si="115"/>
        <v>43616</v>
      </c>
      <c r="L1879" s="15">
        <f t="shared" si="116"/>
        <v>43302</v>
      </c>
      <c r="M1879" s="15">
        <f t="shared" si="117"/>
        <v>86918</v>
      </c>
      <c r="O1879" s="13"/>
      <c r="P1879" s="13"/>
    </row>
    <row r="1880" spans="1:16" ht="13.15" customHeight="1" x14ac:dyDescent="0.2">
      <c r="A1880" s="11" t="str">
        <f t="shared" si="114"/>
        <v>KALGOORLIE1992</v>
      </c>
      <c r="B1880" s="3" t="s">
        <v>60</v>
      </c>
      <c r="C1880" s="12">
        <v>1992</v>
      </c>
      <c r="D1880" s="12">
        <v>28</v>
      </c>
      <c r="E1880" s="13">
        <v>45141</v>
      </c>
      <c r="F1880" s="13">
        <v>44970</v>
      </c>
      <c r="G1880" s="13">
        <v>90111</v>
      </c>
      <c r="H1880" s="13">
        <v>0</v>
      </c>
      <c r="I1880" s="13">
        <v>0</v>
      </c>
      <c r="J1880" s="13">
        <v>0</v>
      </c>
      <c r="K1880" s="15">
        <f t="shared" si="115"/>
        <v>45141</v>
      </c>
      <c r="L1880" s="15">
        <f t="shared" si="116"/>
        <v>44970</v>
      </c>
      <c r="M1880" s="15">
        <f t="shared" si="117"/>
        <v>90111</v>
      </c>
      <c r="O1880" s="13"/>
      <c r="P1880" s="13"/>
    </row>
    <row r="1881" spans="1:16" ht="13.15" customHeight="1" x14ac:dyDescent="0.2">
      <c r="A1881" s="11" t="str">
        <f t="shared" si="114"/>
        <v>KALGOORLIE1993</v>
      </c>
      <c r="B1881" s="3" t="s">
        <v>60</v>
      </c>
      <c r="C1881" s="12">
        <v>1993</v>
      </c>
      <c r="D1881" s="86">
        <v>27</v>
      </c>
      <c r="E1881" s="13">
        <v>53056</v>
      </c>
      <c r="F1881" s="13">
        <v>53751</v>
      </c>
      <c r="G1881" s="13">
        <v>106807</v>
      </c>
      <c r="H1881" s="13">
        <v>0</v>
      </c>
      <c r="I1881" s="13">
        <v>0</v>
      </c>
      <c r="J1881" s="13">
        <v>0</v>
      </c>
      <c r="K1881" s="15">
        <f t="shared" si="115"/>
        <v>53056</v>
      </c>
      <c r="L1881" s="15">
        <f t="shared" si="116"/>
        <v>53751</v>
      </c>
      <c r="M1881" s="15">
        <f t="shared" si="117"/>
        <v>106807</v>
      </c>
      <c r="O1881" s="13"/>
      <c r="P1881" s="13"/>
    </row>
    <row r="1882" spans="1:16" ht="13.15" customHeight="1" x14ac:dyDescent="0.2">
      <c r="A1882" s="11" t="str">
        <f t="shared" si="114"/>
        <v>KALGOORLIE1994</v>
      </c>
      <c r="B1882" s="3" t="s">
        <v>60</v>
      </c>
      <c r="C1882" s="12">
        <v>1994</v>
      </c>
      <c r="D1882" s="12">
        <v>25</v>
      </c>
      <c r="E1882" s="13">
        <v>63441</v>
      </c>
      <c r="F1882" s="13">
        <v>63922</v>
      </c>
      <c r="G1882" s="13">
        <v>127363</v>
      </c>
      <c r="H1882" s="13">
        <v>0</v>
      </c>
      <c r="I1882" s="13">
        <v>0</v>
      </c>
      <c r="J1882" s="13">
        <v>0</v>
      </c>
      <c r="K1882" s="15">
        <f t="shared" si="115"/>
        <v>63441</v>
      </c>
      <c r="L1882" s="15">
        <f t="shared" si="116"/>
        <v>63922</v>
      </c>
      <c r="M1882" s="15">
        <f t="shared" si="117"/>
        <v>127363</v>
      </c>
      <c r="O1882" s="13"/>
      <c r="P1882" s="13"/>
    </row>
    <row r="1883" spans="1:16" ht="13.15" customHeight="1" x14ac:dyDescent="0.2">
      <c r="A1883" s="11" t="str">
        <f t="shared" si="114"/>
        <v>KALGOORLIE1995</v>
      </c>
      <c r="B1883" s="3" t="s">
        <v>60</v>
      </c>
      <c r="C1883" s="12">
        <v>1995</v>
      </c>
      <c r="D1883" s="12">
        <v>21</v>
      </c>
      <c r="E1883" s="13">
        <v>86137</v>
      </c>
      <c r="F1883" s="13">
        <v>87252</v>
      </c>
      <c r="G1883" s="13">
        <v>173389</v>
      </c>
      <c r="H1883" s="13">
        <v>0</v>
      </c>
      <c r="I1883" s="13">
        <v>0</v>
      </c>
      <c r="J1883" s="13">
        <v>0</v>
      </c>
      <c r="K1883" s="15">
        <f t="shared" si="115"/>
        <v>86137</v>
      </c>
      <c r="L1883" s="15">
        <f t="shared" si="116"/>
        <v>87252</v>
      </c>
      <c r="M1883" s="15">
        <f t="shared" si="117"/>
        <v>173389</v>
      </c>
      <c r="O1883" s="13"/>
      <c r="P1883" s="13"/>
    </row>
    <row r="1884" spans="1:16" ht="13.15" customHeight="1" x14ac:dyDescent="0.2">
      <c r="A1884" s="11" t="str">
        <f t="shared" si="114"/>
        <v>KALGOORLIE1996</v>
      </c>
      <c r="B1884" s="3" t="s">
        <v>60</v>
      </c>
      <c r="C1884" s="12">
        <v>1996</v>
      </c>
      <c r="D1884" s="12">
        <v>20</v>
      </c>
      <c r="E1884" s="13">
        <v>101808</v>
      </c>
      <c r="F1884" s="13">
        <v>103168</v>
      </c>
      <c r="G1884" s="13">
        <v>204976</v>
      </c>
      <c r="H1884" s="13">
        <v>0</v>
      </c>
      <c r="I1884" s="13">
        <v>0</v>
      </c>
      <c r="J1884" s="13">
        <v>0</v>
      </c>
      <c r="K1884" s="15">
        <f t="shared" si="115"/>
        <v>101808</v>
      </c>
      <c r="L1884" s="15">
        <f t="shared" si="116"/>
        <v>103168</v>
      </c>
      <c r="M1884" s="15">
        <f t="shared" si="117"/>
        <v>204976</v>
      </c>
      <c r="O1884" s="13"/>
      <c r="P1884" s="13"/>
    </row>
    <row r="1885" spans="1:16" ht="13.15" customHeight="1" x14ac:dyDescent="0.2">
      <c r="A1885" s="11" t="str">
        <f t="shared" si="114"/>
        <v>KALGOORLIE1997</v>
      </c>
      <c r="B1885" s="3" t="s">
        <v>60</v>
      </c>
      <c r="C1885" s="12">
        <v>1997</v>
      </c>
      <c r="D1885" s="12">
        <v>20</v>
      </c>
      <c r="E1885" s="13">
        <v>106692</v>
      </c>
      <c r="F1885" s="13">
        <v>107819</v>
      </c>
      <c r="G1885" s="13">
        <v>214511</v>
      </c>
      <c r="H1885" s="13">
        <v>0</v>
      </c>
      <c r="I1885" s="13">
        <v>0</v>
      </c>
      <c r="J1885" s="13">
        <v>0</v>
      </c>
      <c r="K1885" s="15">
        <f t="shared" si="115"/>
        <v>106692</v>
      </c>
      <c r="L1885" s="15">
        <f t="shared" si="116"/>
        <v>107819</v>
      </c>
      <c r="M1885" s="15">
        <f t="shared" si="117"/>
        <v>214511</v>
      </c>
      <c r="O1885" s="13"/>
      <c r="P1885" s="13"/>
    </row>
    <row r="1886" spans="1:16" ht="13.15" customHeight="1" x14ac:dyDescent="0.2">
      <c r="A1886" s="11" t="str">
        <f t="shared" si="114"/>
        <v>KALGOORLIE1998</v>
      </c>
      <c r="B1886" s="3" t="s">
        <v>60</v>
      </c>
      <c r="C1886" s="12">
        <v>1998</v>
      </c>
      <c r="D1886" s="12">
        <v>19</v>
      </c>
      <c r="E1886" s="13">
        <v>111727</v>
      </c>
      <c r="F1886" s="13">
        <v>112705</v>
      </c>
      <c r="G1886" s="13">
        <v>224432</v>
      </c>
      <c r="H1886" s="13">
        <v>0</v>
      </c>
      <c r="I1886" s="13">
        <v>0</v>
      </c>
      <c r="J1886" s="13">
        <v>0</v>
      </c>
      <c r="K1886" s="15">
        <f t="shared" si="115"/>
        <v>111727</v>
      </c>
      <c r="L1886" s="15">
        <f t="shared" si="116"/>
        <v>112705</v>
      </c>
      <c r="M1886" s="15">
        <f t="shared" si="117"/>
        <v>224432</v>
      </c>
      <c r="O1886" s="13"/>
      <c r="P1886" s="13"/>
    </row>
    <row r="1887" spans="1:16" ht="13.15" customHeight="1" x14ac:dyDescent="0.2">
      <c r="A1887" s="11" t="str">
        <f t="shared" si="114"/>
        <v>KALGOORLIE1999</v>
      </c>
      <c r="B1887" s="3" t="s">
        <v>60</v>
      </c>
      <c r="C1887" s="12">
        <v>1999</v>
      </c>
      <c r="D1887" s="12">
        <v>20</v>
      </c>
      <c r="E1887" s="13">
        <v>102284</v>
      </c>
      <c r="F1887" s="13">
        <v>103586</v>
      </c>
      <c r="G1887" s="13">
        <v>205870</v>
      </c>
      <c r="H1887" s="13">
        <v>0</v>
      </c>
      <c r="I1887" s="13">
        <v>0</v>
      </c>
      <c r="J1887" s="13">
        <v>0</v>
      </c>
      <c r="K1887" s="15">
        <f t="shared" si="115"/>
        <v>102284</v>
      </c>
      <c r="L1887" s="15">
        <f t="shared" si="116"/>
        <v>103586</v>
      </c>
      <c r="M1887" s="15">
        <f t="shared" si="117"/>
        <v>205870</v>
      </c>
      <c r="O1887" s="13"/>
      <c r="P1887" s="13"/>
    </row>
    <row r="1888" spans="1:16" ht="13.15" customHeight="1" x14ac:dyDescent="0.2">
      <c r="A1888" s="11" t="str">
        <f t="shared" si="114"/>
        <v>KALGOORLIE2000</v>
      </c>
      <c r="B1888" s="3" t="s">
        <v>60</v>
      </c>
      <c r="C1888" s="12">
        <v>2000</v>
      </c>
      <c r="D1888" s="12">
        <v>21</v>
      </c>
      <c r="E1888" s="13">
        <v>108580</v>
      </c>
      <c r="F1888" s="13">
        <v>108566</v>
      </c>
      <c r="G1888" s="13">
        <v>217146</v>
      </c>
      <c r="H1888" s="13">
        <v>0</v>
      </c>
      <c r="I1888" s="13">
        <v>0</v>
      </c>
      <c r="J1888" s="13">
        <v>0</v>
      </c>
      <c r="K1888" s="15">
        <f t="shared" si="115"/>
        <v>108580</v>
      </c>
      <c r="L1888" s="15">
        <f t="shared" si="116"/>
        <v>108566</v>
      </c>
      <c r="M1888" s="15">
        <f t="shared" si="117"/>
        <v>217146</v>
      </c>
      <c r="O1888" s="13"/>
      <c r="P1888" s="13"/>
    </row>
    <row r="1889" spans="1:16" ht="13.15" customHeight="1" x14ac:dyDescent="0.2">
      <c r="A1889" s="11" t="str">
        <f t="shared" si="114"/>
        <v>KALGOORLIE2001</v>
      </c>
      <c r="B1889" s="3" t="s">
        <v>60</v>
      </c>
      <c r="C1889" s="12">
        <v>2001</v>
      </c>
      <c r="D1889" s="12">
        <v>21</v>
      </c>
      <c r="E1889" s="13">
        <v>85948</v>
      </c>
      <c r="F1889" s="13">
        <v>86003</v>
      </c>
      <c r="G1889" s="13">
        <v>171951</v>
      </c>
      <c r="H1889" s="13">
        <v>0</v>
      </c>
      <c r="I1889" s="13">
        <v>0</v>
      </c>
      <c r="J1889" s="13">
        <v>0</v>
      </c>
      <c r="K1889" s="15">
        <f t="shared" si="115"/>
        <v>85948</v>
      </c>
      <c r="L1889" s="15">
        <f t="shared" si="116"/>
        <v>86003</v>
      </c>
      <c r="M1889" s="15">
        <f t="shared" si="117"/>
        <v>171951</v>
      </c>
      <c r="O1889" s="13"/>
      <c r="P1889" s="13"/>
    </row>
    <row r="1890" spans="1:16" ht="13.15" customHeight="1" x14ac:dyDescent="0.2">
      <c r="A1890" s="11" t="str">
        <f t="shared" si="114"/>
        <v>KALGOORLIE2002</v>
      </c>
      <c r="B1890" s="90" t="s">
        <v>60</v>
      </c>
      <c r="C1890" s="85">
        <v>2002</v>
      </c>
      <c r="D1890" s="86">
        <v>22</v>
      </c>
      <c r="E1890" s="15">
        <v>76569</v>
      </c>
      <c r="F1890" s="15">
        <v>76962</v>
      </c>
      <c r="G1890" s="15">
        <v>153531</v>
      </c>
      <c r="H1890" s="15">
        <v>0</v>
      </c>
      <c r="I1890" s="15">
        <v>0</v>
      </c>
      <c r="J1890" s="15">
        <v>0</v>
      </c>
      <c r="K1890" s="15">
        <f t="shared" si="115"/>
        <v>76569</v>
      </c>
      <c r="L1890" s="15">
        <f t="shared" si="116"/>
        <v>76962</v>
      </c>
      <c r="M1890" s="15">
        <f t="shared" si="117"/>
        <v>153531</v>
      </c>
      <c r="O1890" s="13"/>
      <c r="P1890" s="13"/>
    </row>
    <row r="1891" spans="1:16" ht="13.15" customHeight="1" x14ac:dyDescent="0.2">
      <c r="A1891" s="11" t="str">
        <f t="shared" si="114"/>
        <v>KALGOORLIE2003</v>
      </c>
      <c r="B1891" s="90" t="s">
        <v>60</v>
      </c>
      <c r="C1891" s="85">
        <v>2003</v>
      </c>
      <c r="D1891" s="86">
        <v>23</v>
      </c>
      <c r="E1891" s="15">
        <v>78358</v>
      </c>
      <c r="F1891" s="15">
        <v>78279</v>
      </c>
      <c r="G1891" s="15">
        <v>156637</v>
      </c>
      <c r="H1891" s="15">
        <v>0</v>
      </c>
      <c r="I1891" s="15">
        <v>0</v>
      </c>
      <c r="J1891" s="15">
        <v>0</v>
      </c>
      <c r="K1891" s="15">
        <f t="shared" si="115"/>
        <v>78358</v>
      </c>
      <c r="L1891" s="15">
        <f t="shared" si="116"/>
        <v>78279</v>
      </c>
      <c r="M1891" s="15">
        <f t="shared" si="117"/>
        <v>156637</v>
      </c>
      <c r="O1891" s="13"/>
      <c r="P1891" s="13"/>
    </row>
    <row r="1892" spans="1:16" ht="13.15" customHeight="1" x14ac:dyDescent="0.2">
      <c r="A1892" s="11" t="str">
        <f t="shared" si="114"/>
        <v>KALGOORLIE2004</v>
      </c>
      <c r="B1892" s="3" t="s">
        <v>60</v>
      </c>
      <c r="C1892" s="12">
        <v>2004</v>
      </c>
      <c r="D1892" s="12">
        <v>25</v>
      </c>
      <c r="E1892" s="13">
        <v>85680</v>
      </c>
      <c r="F1892" s="13">
        <v>85660</v>
      </c>
      <c r="G1892" s="13">
        <v>171340</v>
      </c>
      <c r="H1892" s="13">
        <v>0</v>
      </c>
      <c r="I1892" s="13">
        <v>0</v>
      </c>
      <c r="J1892" s="13">
        <v>0</v>
      </c>
      <c r="K1892" s="15">
        <f t="shared" si="115"/>
        <v>85680</v>
      </c>
      <c r="L1892" s="15">
        <f t="shared" si="116"/>
        <v>85660</v>
      </c>
      <c r="M1892" s="15">
        <f t="shared" si="117"/>
        <v>171340</v>
      </c>
      <c r="O1892" s="13"/>
      <c r="P1892" s="13"/>
    </row>
    <row r="1893" spans="1:16" ht="13.15" customHeight="1" x14ac:dyDescent="0.2">
      <c r="A1893" s="11" t="str">
        <f t="shared" si="114"/>
        <v>KALGOORLIE2005</v>
      </c>
      <c r="B1893" s="90" t="s">
        <v>60</v>
      </c>
      <c r="C1893" s="85">
        <v>2005</v>
      </c>
      <c r="D1893" s="86">
        <v>25</v>
      </c>
      <c r="E1893" s="15">
        <v>96131</v>
      </c>
      <c r="F1893" s="15">
        <v>96495</v>
      </c>
      <c r="G1893" s="15">
        <v>192626</v>
      </c>
      <c r="H1893" s="15">
        <v>0</v>
      </c>
      <c r="I1893" s="15">
        <v>0</v>
      </c>
      <c r="J1893" s="15">
        <v>0</v>
      </c>
      <c r="K1893" s="15">
        <f t="shared" si="115"/>
        <v>96131</v>
      </c>
      <c r="L1893" s="15">
        <f t="shared" si="116"/>
        <v>96495</v>
      </c>
      <c r="M1893" s="15">
        <f t="shared" si="117"/>
        <v>192626</v>
      </c>
      <c r="O1893" s="13"/>
      <c r="P1893" s="13"/>
    </row>
    <row r="1894" spans="1:16" ht="13.15" customHeight="1" x14ac:dyDescent="0.2">
      <c r="A1894" s="11" t="str">
        <f t="shared" si="114"/>
        <v>KALGOORLIE2006</v>
      </c>
      <c r="B1894" s="92" t="s">
        <v>60</v>
      </c>
      <c r="C1894" s="85">
        <v>2006</v>
      </c>
      <c r="D1894" s="86">
        <v>26</v>
      </c>
      <c r="E1894" s="15">
        <v>98696</v>
      </c>
      <c r="F1894" s="15">
        <v>98835</v>
      </c>
      <c r="G1894" s="15">
        <v>197531</v>
      </c>
      <c r="H1894" s="87">
        <v>0</v>
      </c>
      <c r="I1894" s="87">
        <v>0</v>
      </c>
      <c r="J1894" s="15">
        <v>0</v>
      </c>
      <c r="K1894" s="15">
        <f t="shared" si="115"/>
        <v>98696</v>
      </c>
      <c r="L1894" s="15">
        <f t="shared" si="116"/>
        <v>98835</v>
      </c>
      <c r="M1894" s="15">
        <f t="shared" si="117"/>
        <v>197531</v>
      </c>
      <c r="O1894" s="13"/>
      <c r="P1894" s="13"/>
    </row>
    <row r="1895" spans="1:16" ht="13.15" customHeight="1" x14ac:dyDescent="0.2">
      <c r="A1895" s="11" t="str">
        <f t="shared" si="114"/>
        <v>KALGOORLIE2007</v>
      </c>
      <c r="B1895" s="3" t="s">
        <v>60</v>
      </c>
      <c r="C1895" s="12">
        <v>2007</v>
      </c>
      <c r="D1895" s="12">
        <v>25</v>
      </c>
      <c r="E1895" s="13">
        <v>114342</v>
      </c>
      <c r="F1895" s="13">
        <v>114492</v>
      </c>
      <c r="G1895" s="13">
        <v>228834</v>
      </c>
      <c r="H1895" s="13">
        <v>0</v>
      </c>
      <c r="I1895" s="13">
        <v>0</v>
      </c>
      <c r="J1895" s="13">
        <v>0</v>
      </c>
      <c r="K1895" s="15">
        <f t="shared" si="115"/>
        <v>114342</v>
      </c>
      <c r="L1895" s="15">
        <f t="shared" si="116"/>
        <v>114492</v>
      </c>
      <c r="M1895" s="15">
        <f t="shared" si="117"/>
        <v>228834</v>
      </c>
      <c r="O1895" s="13"/>
      <c r="P1895" s="13"/>
    </row>
    <row r="1896" spans="1:16" ht="13.15" customHeight="1" x14ac:dyDescent="0.2">
      <c r="A1896" s="11" t="str">
        <f t="shared" si="114"/>
        <v>KALGOORLIE2008</v>
      </c>
      <c r="B1896" s="3" t="s">
        <v>60</v>
      </c>
      <c r="C1896" s="12">
        <v>2008</v>
      </c>
      <c r="D1896" s="12">
        <v>25</v>
      </c>
      <c r="E1896" s="13">
        <v>132375</v>
      </c>
      <c r="F1896" s="13">
        <v>132834</v>
      </c>
      <c r="G1896" s="13">
        <v>265209</v>
      </c>
      <c r="H1896" s="13">
        <v>0</v>
      </c>
      <c r="I1896" s="13">
        <v>0</v>
      </c>
      <c r="J1896" s="13">
        <v>0</v>
      </c>
      <c r="K1896" s="15">
        <f t="shared" si="115"/>
        <v>132375</v>
      </c>
      <c r="L1896" s="15">
        <f t="shared" si="116"/>
        <v>132834</v>
      </c>
      <c r="M1896" s="15">
        <f t="shared" si="117"/>
        <v>265209</v>
      </c>
      <c r="O1896" s="13"/>
      <c r="P1896" s="13"/>
    </row>
    <row r="1897" spans="1:16" ht="13.15" customHeight="1" x14ac:dyDescent="0.2">
      <c r="A1897" s="11" t="str">
        <f t="shared" ref="A1897:A1960" si="118">CONCATENATE(B1897,C1897)</f>
        <v>KALGOORLIE2009</v>
      </c>
      <c r="B1897" s="3" t="s">
        <v>60</v>
      </c>
      <c r="C1897" s="12">
        <v>2009</v>
      </c>
      <c r="D1897" s="12">
        <v>27</v>
      </c>
      <c r="E1897" s="13">
        <v>107556</v>
      </c>
      <c r="F1897" s="13">
        <v>108314</v>
      </c>
      <c r="G1897" s="13">
        <v>215870</v>
      </c>
      <c r="H1897" s="13">
        <v>0</v>
      </c>
      <c r="I1897" s="13">
        <v>0</v>
      </c>
      <c r="J1897" s="13">
        <v>0</v>
      </c>
      <c r="K1897" s="15">
        <f t="shared" si="115"/>
        <v>107556</v>
      </c>
      <c r="L1897" s="15">
        <f t="shared" si="116"/>
        <v>108314</v>
      </c>
      <c r="M1897" s="15">
        <f t="shared" si="117"/>
        <v>215870</v>
      </c>
      <c r="O1897" s="13"/>
      <c r="P1897" s="13"/>
    </row>
    <row r="1898" spans="1:16" ht="13.15" customHeight="1" x14ac:dyDescent="0.2">
      <c r="A1898" s="11" t="str">
        <f t="shared" si="118"/>
        <v>KALGOORLIE2010</v>
      </c>
      <c r="B1898" s="3" t="s">
        <v>60</v>
      </c>
      <c r="C1898" s="12">
        <v>2010</v>
      </c>
      <c r="D1898" s="12">
        <v>26</v>
      </c>
      <c r="E1898" s="13">
        <v>124307</v>
      </c>
      <c r="F1898" s="13">
        <v>124493</v>
      </c>
      <c r="G1898" s="13">
        <v>248800</v>
      </c>
      <c r="H1898" s="13">
        <v>0</v>
      </c>
      <c r="I1898" s="13">
        <v>0</v>
      </c>
      <c r="J1898" s="13">
        <v>0</v>
      </c>
      <c r="K1898" s="15">
        <f t="shared" si="115"/>
        <v>124307</v>
      </c>
      <c r="L1898" s="15">
        <f t="shared" si="116"/>
        <v>124493</v>
      </c>
      <c r="M1898" s="15">
        <f t="shared" si="117"/>
        <v>248800</v>
      </c>
      <c r="O1898" s="13"/>
      <c r="P1898" s="13"/>
    </row>
    <row r="1899" spans="1:16" ht="13.15" customHeight="1" x14ac:dyDescent="0.2">
      <c r="A1899" s="11" t="str">
        <f t="shared" si="118"/>
        <v>KALGOORLIE2011</v>
      </c>
      <c r="B1899" s="3" t="s">
        <v>60</v>
      </c>
      <c r="C1899" s="12">
        <v>2011</v>
      </c>
      <c r="D1899" s="12">
        <v>27</v>
      </c>
      <c r="E1899" s="13">
        <v>132676</v>
      </c>
      <c r="F1899" s="13">
        <v>133389</v>
      </c>
      <c r="G1899" s="13">
        <v>266065</v>
      </c>
      <c r="H1899" s="13">
        <v>0</v>
      </c>
      <c r="I1899" s="13">
        <v>0</v>
      </c>
      <c r="J1899" s="13">
        <v>0</v>
      </c>
      <c r="K1899" s="15">
        <f t="shared" si="115"/>
        <v>132676</v>
      </c>
      <c r="L1899" s="15">
        <f t="shared" si="116"/>
        <v>133389</v>
      </c>
      <c r="M1899" s="15">
        <f t="shared" si="117"/>
        <v>266065</v>
      </c>
      <c r="O1899" s="13"/>
      <c r="P1899" s="13"/>
    </row>
    <row r="1900" spans="1:16" ht="13.15" customHeight="1" x14ac:dyDescent="0.2">
      <c r="A1900" s="11" t="str">
        <f t="shared" si="118"/>
        <v>KALGOORLIE2012</v>
      </c>
      <c r="B1900" s="3" t="s">
        <v>60</v>
      </c>
      <c r="C1900" s="12">
        <v>2012</v>
      </c>
      <c r="D1900" s="12">
        <v>30</v>
      </c>
      <c r="E1900" s="13">
        <v>132929</v>
      </c>
      <c r="F1900" s="13">
        <v>132683</v>
      </c>
      <c r="G1900" s="13">
        <v>265612</v>
      </c>
      <c r="H1900" s="13">
        <v>0</v>
      </c>
      <c r="I1900" s="13">
        <v>0</v>
      </c>
      <c r="J1900" s="13">
        <v>0</v>
      </c>
      <c r="K1900" s="15">
        <f t="shared" si="115"/>
        <v>132929</v>
      </c>
      <c r="L1900" s="15">
        <f t="shared" si="116"/>
        <v>132683</v>
      </c>
      <c r="M1900" s="15">
        <f t="shared" si="117"/>
        <v>265612</v>
      </c>
      <c r="O1900" s="13"/>
      <c r="P1900" s="13"/>
    </row>
    <row r="1901" spans="1:16" ht="13.15" customHeight="1" x14ac:dyDescent="0.2">
      <c r="A1901" s="11" t="str">
        <f t="shared" si="118"/>
        <v>KALGOORLIE2013</v>
      </c>
      <c r="B1901" s="3" t="s">
        <v>60</v>
      </c>
      <c r="C1901" s="12">
        <v>2013</v>
      </c>
      <c r="D1901" s="12">
        <v>29</v>
      </c>
      <c r="E1901" s="13">
        <v>120725</v>
      </c>
      <c r="F1901" s="13">
        <v>120693</v>
      </c>
      <c r="G1901" s="13">
        <v>241418</v>
      </c>
      <c r="H1901" s="13">
        <v>0</v>
      </c>
      <c r="I1901" s="13">
        <v>0</v>
      </c>
      <c r="J1901" s="13">
        <v>0</v>
      </c>
      <c r="K1901" s="15">
        <f t="shared" si="115"/>
        <v>120725</v>
      </c>
      <c r="L1901" s="15">
        <f t="shared" si="116"/>
        <v>120693</v>
      </c>
      <c r="M1901" s="15">
        <f t="shared" si="117"/>
        <v>241418</v>
      </c>
      <c r="O1901" s="13"/>
      <c r="P1901" s="13"/>
    </row>
    <row r="1902" spans="1:16" ht="13.15" customHeight="1" x14ac:dyDescent="0.2">
      <c r="A1902" s="11" t="str">
        <f t="shared" si="118"/>
        <v>KALGOORLIE2014</v>
      </c>
      <c r="B1902" s="3" t="s">
        <v>60</v>
      </c>
      <c r="C1902" s="12">
        <v>2014</v>
      </c>
      <c r="D1902" s="12">
        <v>31</v>
      </c>
      <c r="E1902" s="13">
        <v>115512</v>
      </c>
      <c r="F1902" s="13">
        <v>116281</v>
      </c>
      <c r="G1902" s="13">
        <v>231793</v>
      </c>
      <c r="H1902" s="13">
        <v>0</v>
      </c>
      <c r="I1902" s="13">
        <v>0</v>
      </c>
      <c r="J1902" s="13">
        <v>0</v>
      </c>
      <c r="K1902" s="15">
        <f t="shared" si="115"/>
        <v>115512</v>
      </c>
      <c r="L1902" s="15">
        <f t="shared" si="116"/>
        <v>116281</v>
      </c>
      <c r="M1902" s="15">
        <f t="shared" si="117"/>
        <v>231793</v>
      </c>
      <c r="O1902" s="13"/>
      <c r="P1902" s="13"/>
    </row>
    <row r="1903" spans="1:16" ht="13.15" customHeight="1" x14ac:dyDescent="0.2">
      <c r="A1903" s="11" t="str">
        <f t="shared" si="118"/>
        <v>KALGOORLIE2015</v>
      </c>
      <c r="B1903" s="90" t="s">
        <v>60</v>
      </c>
      <c r="C1903" s="85">
        <v>2015</v>
      </c>
      <c r="D1903" s="86">
        <v>29</v>
      </c>
      <c r="E1903" s="15">
        <v>114256</v>
      </c>
      <c r="F1903" s="15">
        <v>114655</v>
      </c>
      <c r="G1903" s="15">
        <v>228911</v>
      </c>
      <c r="H1903" s="15">
        <v>0</v>
      </c>
      <c r="I1903" s="15">
        <v>0</v>
      </c>
      <c r="J1903" s="15">
        <v>0</v>
      </c>
      <c r="K1903" s="15">
        <f t="shared" si="115"/>
        <v>114256</v>
      </c>
      <c r="L1903" s="15">
        <f t="shared" si="116"/>
        <v>114655</v>
      </c>
      <c r="M1903" s="15">
        <f t="shared" si="117"/>
        <v>228911</v>
      </c>
      <c r="O1903" s="13"/>
      <c r="P1903" s="13"/>
    </row>
    <row r="1904" spans="1:16" ht="13.15" customHeight="1" x14ac:dyDescent="0.2">
      <c r="A1904" s="11" t="str">
        <f t="shared" si="118"/>
        <v>KALGOORLIE2016</v>
      </c>
      <c r="B1904" s="3" t="s">
        <v>60</v>
      </c>
      <c r="C1904" s="12">
        <v>2016</v>
      </c>
      <c r="D1904" s="12">
        <v>29</v>
      </c>
      <c r="E1904" s="13">
        <v>120035</v>
      </c>
      <c r="F1904" s="13">
        <v>120192</v>
      </c>
      <c r="G1904" s="13">
        <v>240227</v>
      </c>
      <c r="H1904" s="13">
        <v>0</v>
      </c>
      <c r="I1904" s="13">
        <v>0</v>
      </c>
      <c r="J1904" s="13">
        <v>0</v>
      </c>
      <c r="K1904" s="15">
        <f t="shared" si="115"/>
        <v>120035</v>
      </c>
      <c r="L1904" s="15">
        <f t="shared" si="116"/>
        <v>120192</v>
      </c>
      <c r="M1904" s="15">
        <f t="shared" si="117"/>
        <v>240227</v>
      </c>
      <c r="O1904" s="13"/>
      <c r="P1904" s="13"/>
    </row>
    <row r="1905" spans="1:16" ht="13.15" customHeight="1" x14ac:dyDescent="0.2">
      <c r="A1905" s="11" t="str">
        <f t="shared" si="118"/>
        <v>KALGOORLIE2017</v>
      </c>
      <c r="B1905" s="3" t="s">
        <v>60</v>
      </c>
      <c r="C1905" s="12">
        <v>2017</v>
      </c>
      <c r="D1905" s="12">
        <v>29</v>
      </c>
      <c r="E1905" s="13">
        <v>125601</v>
      </c>
      <c r="F1905" s="13">
        <v>126408</v>
      </c>
      <c r="G1905" s="13">
        <v>252009</v>
      </c>
      <c r="H1905" s="13">
        <v>0</v>
      </c>
      <c r="I1905" s="13">
        <v>0</v>
      </c>
      <c r="J1905" s="13">
        <v>0</v>
      </c>
      <c r="K1905" s="15">
        <f t="shared" ref="K1905:K1968" si="119">E1905+H1905</f>
        <v>125601</v>
      </c>
      <c r="L1905" s="15">
        <f t="shared" ref="L1905:L1968" si="120">F1905+I1905</f>
        <v>126408</v>
      </c>
      <c r="M1905" s="15">
        <f t="shared" ref="M1905:M1968" si="121">G1905+J1905</f>
        <v>252009</v>
      </c>
      <c r="O1905" s="13"/>
      <c r="P1905" s="13"/>
    </row>
    <row r="1906" spans="1:16" ht="13.15" customHeight="1" x14ac:dyDescent="0.2">
      <c r="A1906" s="11" t="str">
        <f t="shared" si="118"/>
        <v>KALGOORLIE2018</v>
      </c>
      <c r="B1906" s="92" t="s">
        <v>60</v>
      </c>
      <c r="C1906" s="85">
        <v>2018</v>
      </c>
      <c r="D1906" s="86">
        <v>27</v>
      </c>
      <c r="E1906" s="15">
        <v>144215</v>
      </c>
      <c r="F1906" s="15">
        <v>144739</v>
      </c>
      <c r="G1906" s="15">
        <v>288954</v>
      </c>
      <c r="H1906" s="87">
        <v>0</v>
      </c>
      <c r="I1906" s="87">
        <v>0</v>
      </c>
      <c r="J1906" s="15">
        <v>0</v>
      </c>
      <c r="K1906" s="15">
        <f t="shared" si="119"/>
        <v>144215</v>
      </c>
      <c r="L1906" s="15">
        <f t="shared" si="120"/>
        <v>144739</v>
      </c>
      <c r="M1906" s="15">
        <f t="shared" si="121"/>
        <v>288954</v>
      </c>
      <c r="O1906" s="13"/>
      <c r="P1906" s="13"/>
    </row>
    <row r="1907" spans="1:16" ht="13.15" customHeight="1" x14ac:dyDescent="0.2">
      <c r="A1907" s="11" t="str">
        <f t="shared" si="118"/>
        <v>KALGOORLIE2019</v>
      </c>
      <c r="B1907" s="3" t="s">
        <v>60</v>
      </c>
      <c r="C1907" s="12">
        <v>2019</v>
      </c>
      <c r="D1907" s="12">
        <v>27</v>
      </c>
      <c r="E1907" s="13">
        <v>143452</v>
      </c>
      <c r="F1907" s="13">
        <v>146284</v>
      </c>
      <c r="G1907" s="13">
        <v>289736</v>
      </c>
      <c r="H1907" s="13">
        <v>0</v>
      </c>
      <c r="I1907" s="13">
        <v>0</v>
      </c>
      <c r="J1907" s="13">
        <v>0</v>
      </c>
      <c r="K1907" s="15">
        <f t="shared" si="119"/>
        <v>143452</v>
      </c>
      <c r="L1907" s="15">
        <f t="shared" si="120"/>
        <v>146284</v>
      </c>
      <c r="M1907" s="15">
        <f t="shared" si="121"/>
        <v>289736</v>
      </c>
      <c r="O1907" s="13"/>
      <c r="P1907" s="13"/>
    </row>
    <row r="1908" spans="1:16" ht="13.15" customHeight="1" x14ac:dyDescent="0.2">
      <c r="A1908" s="11" t="str">
        <f t="shared" si="118"/>
        <v>KALGOORLIE2020</v>
      </c>
      <c r="B1908" s="3" t="s">
        <v>60</v>
      </c>
      <c r="C1908" s="12">
        <v>2020</v>
      </c>
      <c r="D1908" s="12">
        <v>25</v>
      </c>
      <c r="E1908" s="13">
        <v>79550</v>
      </c>
      <c r="F1908" s="13">
        <v>80453</v>
      </c>
      <c r="G1908" s="13">
        <v>160003</v>
      </c>
      <c r="H1908" s="13">
        <v>0</v>
      </c>
      <c r="I1908" s="13">
        <v>0</v>
      </c>
      <c r="J1908" s="13">
        <v>0</v>
      </c>
      <c r="K1908" s="15">
        <f t="shared" si="119"/>
        <v>79550</v>
      </c>
      <c r="L1908" s="15">
        <f t="shared" si="120"/>
        <v>80453</v>
      </c>
      <c r="M1908" s="15">
        <f t="shared" si="121"/>
        <v>160003</v>
      </c>
      <c r="O1908" s="13"/>
      <c r="P1908" s="13"/>
    </row>
    <row r="1909" spans="1:16" ht="13.15" customHeight="1" x14ac:dyDescent="0.2">
      <c r="A1909" s="11" t="str">
        <f t="shared" si="118"/>
        <v>KALGOORLIE2021</v>
      </c>
      <c r="B1909" s="92" t="s">
        <v>60</v>
      </c>
      <c r="C1909" s="85">
        <v>2021</v>
      </c>
      <c r="D1909" s="86">
        <v>25</v>
      </c>
      <c r="E1909" s="15">
        <v>125674</v>
      </c>
      <c r="F1909" s="15">
        <v>129403</v>
      </c>
      <c r="G1909" s="15">
        <v>255077</v>
      </c>
      <c r="H1909" s="87">
        <v>0</v>
      </c>
      <c r="I1909" s="87">
        <v>0</v>
      </c>
      <c r="J1909" s="15">
        <v>0</v>
      </c>
      <c r="K1909" s="15">
        <f t="shared" si="119"/>
        <v>125674</v>
      </c>
      <c r="L1909" s="15">
        <f t="shared" si="120"/>
        <v>129403</v>
      </c>
      <c r="M1909" s="15">
        <f t="shared" si="121"/>
        <v>255077</v>
      </c>
      <c r="O1909" s="13"/>
      <c r="P1909" s="13"/>
    </row>
    <row r="1910" spans="1:16" ht="13.15" customHeight="1" x14ac:dyDescent="0.2">
      <c r="A1910" s="11" t="str">
        <f t="shared" si="118"/>
        <v>KALGOORLIE2022</v>
      </c>
      <c r="B1910" s="92" t="s">
        <v>60</v>
      </c>
      <c r="C1910" s="85">
        <v>2022</v>
      </c>
      <c r="D1910" s="17">
        <v>25</v>
      </c>
      <c r="E1910" s="15">
        <v>150344</v>
      </c>
      <c r="F1910" s="15">
        <v>152481</v>
      </c>
      <c r="G1910" s="15">
        <v>302825</v>
      </c>
      <c r="H1910" s="87">
        <v>0</v>
      </c>
      <c r="I1910" s="87">
        <v>0</v>
      </c>
      <c r="J1910" s="15">
        <v>0</v>
      </c>
      <c r="K1910" s="15">
        <f t="shared" si="119"/>
        <v>150344</v>
      </c>
      <c r="L1910" s="15">
        <f t="shared" si="120"/>
        <v>152481</v>
      </c>
      <c r="M1910" s="15">
        <f t="shared" si="121"/>
        <v>302825</v>
      </c>
      <c r="O1910" s="13"/>
      <c r="P1910" s="13"/>
    </row>
    <row r="1911" spans="1:16" ht="13.15" customHeight="1" x14ac:dyDescent="0.2">
      <c r="A1911" s="11" t="str">
        <f t="shared" si="118"/>
        <v>KALGOORLIE2023</v>
      </c>
      <c r="B1911" s="90" t="s">
        <v>60</v>
      </c>
      <c r="C1911" s="85">
        <v>2023</v>
      </c>
      <c r="D1911" s="86">
        <v>24</v>
      </c>
      <c r="E1911" s="15">
        <v>179788</v>
      </c>
      <c r="F1911" s="15">
        <v>179944</v>
      </c>
      <c r="G1911" s="15">
        <v>359732</v>
      </c>
      <c r="H1911" s="15">
        <v>0</v>
      </c>
      <c r="I1911" s="15">
        <v>0</v>
      </c>
      <c r="J1911" s="15">
        <v>0</v>
      </c>
      <c r="K1911" s="15">
        <f t="shared" si="119"/>
        <v>179788</v>
      </c>
      <c r="L1911" s="15">
        <f t="shared" si="120"/>
        <v>179944</v>
      </c>
      <c r="M1911" s="15">
        <f t="shared" si="121"/>
        <v>359732</v>
      </c>
      <c r="O1911" s="13"/>
      <c r="P1911" s="13"/>
    </row>
    <row r="1912" spans="1:16" ht="13.15" customHeight="1" x14ac:dyDescent="0.2">
      <c r="A1912" s="11" t="str">
        <f t="shared" si="118"/>
        <v>KALGOORLIE2024</v>
      </c>
      <c r="B1912" s="92" t="s">
        <v>60</v>
      </c>
      <c r="C1912" s="85">
        <v>2024</v>
      </c>
      <c r="D1912" s="86">
        <v>25</v>
      </c>
      <c r="E1912" s="15">
        <v>183118</v>
      </c>
      <c r="F1912" s="15">
        <v>184498</v>
      </c>
      <c r="G1912" s="15">
        <v>367616</v>
      </c>
      <c r="H1912" s="87">
        <v>0</v>
      </c>
      <c r="I1912" s="87">
        <v>0</v>
      </c>
      <c r="J1912" s="15">
        <v>0</v>
      </c>
      <c r="K1912" s="15">
        <f t="shared" si="119"/>
        <v>183118</v>
      </c>
      <c r="L1912" s="15">
        <f t="shared" si="120"/>
        <v>184498</v>
      </c>
      <c r="M1912" s="15">
        <f t="shared" si="121"/>
        <v>367616</v>
      </c>
      <c r="O1912" s="13"/>
      <c r="P1912" s="13"/>
    </row>
    <row r="1913" spans="1:16" ht="13.15" customHeight="1" x14ac:dyDescent="0.2">
      <c r="A1913" s="11" t="str">
        <f t="shared" si="118"/>
        <v>KALGOORLIE2025</v>
      </c>
      <c r="B1913" s="3" t="s">
        <v>60</v>
      </c>
      <c r="C1913" s="12">
        <v>2025</v>
      </c>
      <c r="D1913" s="12">
        <v>24</v>
      </c>
      <c r="E1913" s="13">
        <v>198225</v>
      </c>
      <c r="F1913" s="13">
        <v>198864</v>
      </c>
      <c r="G1913" s="13">
        <v>397089</v>
      </c>
      <c r="H1913" s="13">
        <v>0</v>
      </c>
      <c r="I1913" s="13">
        <v>0</v>
      </c>
      <c r="J1913" s="13">
        <v>0</v>
      </c>
      <c r="K1913" s="15">
        <f t="shared" si="119"/>
        <v>198225</v>
      </c>
      <c r="L1913" s="15">
        <f t="shared" si="120"/>
        <v>198864</v>
      </c>
      <c r="M1913" s="15">
        <f t="shared" si="121"/>
        <v>397089</v>
      </c>
      <c r="O1913" s="13"/>
      <c r="P1913" s="13"/>
    </row>
    <row r="1914" spans="1:16" ht="13.15" customHeight="1" x14ac:dyDescent="0.2">
      <c r="A1914" s="11" t="str">
        <f t="shared" si="118"/>
        <v>KARRATHA1985</v>
      </c>
      <c r="B1914" s="3" t="s">
        <v>59</v>
      </c>
      <c r="C1914" s="12">
        <v>1985</v>
      </c>
      <c r="D1914" s="12">
        <v>19</v>
      </c>
      <c r="E1914" s="13">
        <v>97233</v>
      </c>
      <c r="F1914" s="13">
        <v>99132</v>
      </c>
      <c r="G1914" s="13">
        <v>196365</v>
      </c>
      <c r="H1914" s="13">
        <v>0</v>
      </c>
      <c r="I1914" s="13">
        <v>0</v>
      </c>
      <c r="J1914" s="13">
        <v>0</v>
      </c>
      <c r="K1914" s="15">
        <f t="shared" si="119"/>
        <v>97233</v>
      </c>
      <c r="L1914" s="15">
        <f t="shared" si="120"/>
        <v>99132</v>
      </c>
      <c r="M1914" s="15">
        <f t="shared" si="121"/>
        <v>196365</v>
      </c>
      <c r="O1914" s="13"/>
      <c r="P1914" s="13"/>
    </row>
    <row r="1915" spans="1:16" ht="13.15" customHeight="1" x14ac:dyDescent="0.2">
      <c r="A1915" s="11" t="str">
        <f t="shared" si="118"/>
        <v>KARRATHA1986</v>
      </c>
      <c r="B1915" s="88" t="s">
        <v>59</v>
      </c>
      <c r="C1915" s="85">
        <v>1986</v>
      </c>
      <c r="D1915" s="86">
        <v>19</v>
      </c>
      <c r="E1915" s="15">
        <v>102983</v>
      </c>
      <c r="F1915" s="15">
        <v>104634</v>
      </c>
      <c r="G1915" s="15">
        <v>207617</v>
      </c>
      <c r="H1915" s="15">
        <v>0</v>
      </c>
      <c r="I1915" s="15">
        <v>0</v>
      </c>
      <c r="J1915" s="15">
        <v>0</v>
      </c>
      <c r="K1915" s="15">
        <f t="shared" si="119"/>
        <v>102983</v>
      </c>
      <c r="L1915" s="15">
        <f t="shared" si="120"/>
        <v>104634</v>
      </c>
      <c r="M1915" s="15">
        <f t="shared" si="121"/>
        <v>207617</v>
      </c>
      <c r="O1915" s="13"/>
      <c r="P1915" s="13"/>
    </row>
    <row r="1916" spans="1:16" ht="13.15" customHeight="1" x14ac:dyDescent="0.2">
      <c r="A1916" s="11" t="str">
        <f t="shared" si="118"/>
        <v>KARRATHA1987</v>
      </c>
      <c r="B1916" s="90" t="s">
        <v>59</v>
      </c>
      <c r="C1916" s="85">
        <v>1987</v>
      </c>
      <c r="D1916" s="86">
        <v>17</v>
      </c>
      <c r="E1916" s="15">
        <v>101124</v>
      </c>
      <c r="F1916" s="15">
        <v>101840</v>
      </c>
      <c r="G1916" s="15">
        <v>202964</v>
      </c>
      <c r="H1916" s="15">
        <v>0</v>
      </c>
      <c r="I1916" s="15">
        <v>0</v>
      </c>
      <c r="J1916" s="15">
        <v>0</v>
      </c>
      <c r="K1916" s="15">
        <f t="shared" si="119"/>
        <v>101124</v>
      </c>
      <c r="L1916" s="15">
        <f t="shared" si="120"/>
        <v>101840</v>
      </c>
      <c r="M1916" s="15">
        <f t="shared" si="121"/>
        <v>202964</v>
      </c>
      <c r="O1916" s="13"/>
      <c r="P1916" s="13"/>
    </row>
    <row r="1917" spans="1:16" ht="13.15" customHeight="1" x14ac:dyDescent="0.2">
      <c r="A1917" s="11" t="str">
        <f t="shared" si="118"/>
        <v>KARRATHA1988</v>
      </c>
      <c r="B1917" s="88" t="s">
        <v>59</v>
      </c>
      <c r="C1917" s="16">
        <v>1988</v>
      </c>
      <c r="D1917" s="86">
        <v>18</v>
      </c>
      <c r="E1917" s="89">
        <v>93535</v>
      </c>
      <c r="F1917" s="89">
        <v>93799</v>
      </c>
      <c r="G1917" s="89">
        <v>187334</v>
      </c>
      <c r="H1917" s="89">
        <v>0</v>
      </c>
      <c r="I1917" s="89">
        <v>0</v>
      </c>
      <c r="J1917" s="89">
        <v>0</v>
      </c>
      <c r="K1917" s="15">
        <f t="shared" si="119"/>
        <v>93535</v>
      </c>
      <c r="L1917" s="15">
        <f t="shared" si="120"/>
        <v>93799</v>
      </c>
      <c r="M1917" s="15">
        <f t="shared" si="121"/>
        <v>187334</v>
      </c>
      <c r="O1917" s="13"/>
      <c r="P1917" s="13"/>
    </row>
    <row r="1918" spans="1:16" ht="13.15" customHeight="1" x14ac:dyDescent="0.2">
      <c r="A1918" s="11" t="str">
        <f t="shared" si="118"/>
        <v>KARRATHA1989</v>
      </c>
      <c r="B1918" s="3" t="s">
        <v>59</v>
      </c>
      <c r="C1918" s="12">
        <v>1989</v>
      </c>
      <c r="D1918" s="12">
        <v>17</v>
      </c>
      <c r="E1918" s="13">
        <v>67402</v>
      </c>
      <c r="F1918" s="13">
        <v>67826</v>
      </c>
      <c r="G1918" s="13">
        <v>135228</v>
      </c>
      <c r="H1918" s="13">
        <v>0</v>
      </c>
      <c r="I1918" s="13">
        <v>0</v>
      </c>
      <c r="J1918" s="13">
        <v>0</v>
      </c>
      <c r="K1918" s="15">
        <f t="shared" si="119"/>
        <v>67402</v>
      </c>
      <c r="L1918" s="15">
        <f t="shared" si="120"/>
        <v>67826</v>
      </c>
      <c r="M1918" s="15">
        <f t="shared" si="121"/>
        <v>135228</v>
      </c>
      <c r="O1918" s="13"/>
      <c r="P1918" s="13"/>
    </row>
    <row r="1919" spans="1:16" ht="13.15" customHeight="1" x14ac:dyDescent="0.2">
      <c r="A1919" s="11" t="str">
        <f t="shared" si="118"/>
        <v>KARRATHA1990</v>
      </c>
      <c r="B1919" s="3" t="s">
        <v>59</v>
      </c>
      <c r="C1919" s="12">
        <v>1990</v>
      </c>
      <c r="D1919" s="12">
        <v>18</v>
      </c>
      <c r="E1919" s="13">
        <v>72199</v>
      </c>
      <c r="F1919" s="13">
        <v>73461</v>
      </c>
      <c r="G1919" s="13">
        <v>145660</v>
      </c>
      <c r="H1919" s="13">
        <v>0</v>
      </c>
      <c r="I1919" s="13">
        <v>0</v>
      </c>
      <c r="J1919" s="13">
        <v>0</v>
      </c>
      <c r="K1919" s="15">
        <f t="shared" si="119"/>
        <v>72199</v>
      </c>
      <c r="L1919" s="15">
        <f t="shared" si="120"/>
        <v>73461</v>
      </c>
      <c r="M1919" s="15">
        <f t="shared" si="121"/>
        <v>145660</v>
      </c>
      <c r="O1919" s="13"/>
      <c r="P1919" s="13"/>
    </row>
    <row r="1920" spans="1:16" ht="13.15" customHeight="1" x14ac:dyDescent="0.2">
      <c r="A1920" s="11" t="str">
        <f t="shared" si="118"/>
        <v>KARRATHA1991</v>
      </c>
      <c r="B1920" s="90" t="s">
        <v>59</v>
      </c>
      <c r="C1920" s="85">
        <v>1991</v>
      </c>
      <c r="D1920" s="86">
        <v>18</v>
      </c>
      <c r="E1920" s="15">
        <v>79001</v>
      </c>
      <c r="F1920" s="15">
        <v>80412</v>
      </c>
      <c r="G1920" s="15">
        <v>159413</v>
      </c>
      <c r="H1920" s="15">
        <v>0</v>
      </c>
      <c r="I1920" s="15">
        <v>0</v>
      </c>
      <c r="J1920" s="15">
        <v>0</v>
      </c>
      <c r="K1920" s="15">
        <f t="shared" si="119"/>
        <v>79001</v>
      </c>
      <c r="L1920" s="15">
        <f t="shared" si="120"/>
        <v>80412</v>
      </c>
      <c r="M1920" s="15">
        <f t="shared" si="121"/>
        <v>159413</v>
      </c>
      <c r="O1920" s="13"/>
      <c r="P1920" s="13"/>
    </row>
    <row r="1921" spans="1:16" ht="13.15" customHeight="1" x14ac:dyDescent="0.2">
      <c r="A1921" s="11" t="str">
        <f t="shared" si="118"/>
        <v>KARRATHA1992</v>
      </c>
      <c r="B1921" s="3" t="s">
        <v>59</v>
      </c>
      <c r="C1921" s="12">
        <v>1992</v>
      </c>
      <c r="D1921" s="12">
        <v>17</v>
      </c>
      <c r="E1921" s="13">
        <v>85689</v>
      </c>
      <c r="F1921" s="13">
        <v>86287</v>
      </c>
      <c r="G1921" s="13">
        <v>171976</v>
      </c>
      <c r="H1921" s="13">
        <v>0</v>
      </c>
      <c r="I1921" s="13">
        <v>0</v>
      </c>
      <c r="J1921" s="13">
        <v>0</v>
      </c>
      <c r="K1921" s="15">
        <f t="shared" si="119"/>
        <v>85689</v>
      </c>
      <c r="L1921" s="15">
        <f t="shared" si="120"/>
        <v>86287</v>
      </c>
      <c r="M1921" s="15">
        <f t="shared" si="121"/>
        <v>171976</v>
      </c>
      <c r="O1921" s="13"/>
      <c r="P1921" s="13"/>
    </row>
    <row r="1922" spans="1:16" ht="13.15" customHeight="1" x14ac:dyDescent="0.2">
      <c r="A1922" s="11" t="str">
        <f t="shared" si="118"/>
        <v>KARRATHA1993</v>
      </c>
      <c r="B1922" s="90" t="s">
        <v>59</v>
      </c>
      <c r="C1922" s="85">
        <v>1993</v>
      </c>
      <c r="D1922" s="86">
        <v>19</v>
      </c>
      <c r="E1922" s="15">
        <v>87821</v>
      </c>
      <c r="F1922" s="15">
        <v>88371</v>
      </c>
      <c r="G1922" s="15">
        <v>176192</v>
      </c>
      <c r="H1922" s="15">
        <v>0</v>
      </c>
      <c r="I1922" s="15">
        <v>0</v>
      </c>
      <c r="J1922" s="15">
        <v>0</v>
      </c>
      <c r="K1922" s="15">
        <f t="shared" si="119"/>
        <v>87821</v>
      </c>
      <c r="L1922" s="15">
        <f t="shared" si="120"/>
        <v>88371</v>
      </c>
      <c r="M1922" s="15">
        <f t="shared" si="121"/>
        <v>176192</v>
      </c>
      <c r="O1922" s="13"/>
      <c r="P1922" s="13"/>
    </row>
    <row r="1923" spans="1:16" ht="13.15" customHeight="1" x14ac:dyDescent="0.2">
      <c r="A1923" s="11" t="str">
        <f t="shared" si="118"/>
        <v>KARRATHA1994</v>
      </c>
      <c r="B1923" s="92" t="s">
        <v>59</v>
      </c>
      <c r="C1923" s="85">
        <v>1994</v>
      </c>
      <c r="D1923" s="86">
        <v>19</v>
      </c>
      <c r="E1923" s="15">
        <v>98808</v>
      </c>
      <c r="F1923" s="15">
        <v>99945</v>
      </c>
      <c r="G1923" s="15">
        <v>198753</v>
      </c>
      <c r="H1923" s="87">
        <v>0</v>
      </c>
      <c r="I1923" s="87">
        <v>0</v>
      </c>
      <c r="J1923" s="15">
        <v>0</v>
      </c>
      <c r="K1923" s="15">
        <f t="shared" si="119"/>
        <v>98808</v>
      </c>
      <c r="L1923" s="15">
        <f t="shared" si="120"/>
        <v>99945</v>
      </c>
      <c r="M1923" s="15">
        <f t="shared" si="121"/>
        <v>198753</v>
      </c>
      <c r="O1923" s="13"/>
      <c r="P1923" s="13"/>
    </row>
    <row r="1924" spans="1:16" ht="13.15" customHeight="1" x14ac:dyDescent="0.2">
      <c r="A1924" s="11" t="str">
        <f t="shared" si="118"/>
        <v>KARRATHA1995</v>
      </c>
      <c r="B1924" s="3" t="s">
        <v>59</v>
      </c>
      <c r="C1924" s="12">
        <v>1995</v>
      </c>
      <c r="D1924" s="12">
        <v>20</v>
      </c>
      <c r="E1924" s="13">
        <v>87015</v>
      </c>
      <c r="F1924" s="13">
        <v>87662</v>
      </c>
      <c r="G1924" s="13">
        <v>174677</v>
      </c>
      <c r="H1924" s="13">
        <v>0</v>
      </c>
      <c r="I1924" s="13">
        <v>0</v>
      </c>
      <c r="J1924" s="13">
        <v>0</v>
      </c>
      <c r="K1924" s="15">
        <f t="shared" si="119"/>
        <v>87015</v>
      </c>
      <c r="L1924" s="15">
        <f t="shared" si="120"/>
        <v>87662</v>
      </c>
      <c r="M1924" s="15">
        <f t="shared" si="121"/>
        <v>174677</v>
      </c>
      <c r="O1924" s="13"/>
      <c r="P1924" s="13"/>
    </row>
    <row r="1925" spans="1:16" ht="13.15" customHeight="1" x14ac:dyDescent="0.2">
      <c r="A1925" s="11" t="str">
        <f t="shared" si="118"/>
        <v>KARRATHA1996</v>
      </c>
      <c r="B1925" s="3" t="s">
        <v>59</v>
      </c>
      <c r="C1925" s="12">
        <v>1996</v>
      </c>
      <c r="D1925" s="12">
        <v>21</v>
      </c>
      <c r="E1925" s="13">
        <v>85417</v>
      </c>
      <c r="F1925" s="13">
        <v>86386</v>
      </c>
      <c r="G1925" s="13">
        <v>171803</v>
      </c>
      <c r="H1925" s="13">
        <v>0</v>
      </c>
      <c r="I1925" s="13">
        <v>0</v>
      </c>
      <c r="J1925" s="13">
        <v>0</v>
      </c>
      <c r="K1925" s="15">
        <f t="shared" si="119"/>
        <v>85417</v>
      </c>
      <c r="L1925" s="15">
        <f t="shared" si="120"/>
        <v>86386</v>
      </c>
      <c r="M1925" s="15">
        <f t="shared" si="121"/>
        <v>171803</v>
      </c>
      <c r="O1925" s="13"/>
      <c r="P1925" s="13"/>
    </row>
    <row r="1926" spans="1:16" ht="13.15" customHeight="1" x14ac:dyDescent="0.2">
      <c r="A1926" s="11" t="str">
        <f t="shared" si="118"/>
        <v>KARRATHA1997</v>
      </c>
      <c r="B1926" s="3" t="s">
        <v>59</v>
      </c>
      <c r="C1926" s="12">
        <v>1997</v>
      </c>
      <c r="D1926" s="12">
        <v>21</v>
      </c>
      <c r="E1926" s="13">
        <v>89021</v>
      </c>
      <c r="F1926" s="13">
        <v>89899</v>
      </c>
      <c r="G1926" s="13">
        <v>178920</v>
      </c>
      <c r="H1926" s="13">
        <v>0</v>
      </c>
      <c r="I1926" s="13">
        <v>0</v>
      </c>
      <c r="J1926" s="13">
        <v>0</v>
      </c>
      <c r="K1926" s="15">
        <f t="shared" si="119"/>
        <v>89021</v>
      </c>
      <c r="L1926" s="15">
        <f t="shared" si="120"/>
        <v>89899</v>
      </c>
      <c r="M1926" s="15">
        <f t="shared" si="121"/>
        <v>178920</v>
      </c>
      <c r="O1926" s="13"/>
      <c r="P1926" s="13"/>
    </row>
    <row r="1927" spans="1:16" ht="13.15" customHeight="1" x14ac:dyDescent="0.2">
      <c r="A1927" s="11" t="str">
        <f t="shared" si="118"/>
        <v>KARRATHA1998</v>
      </c>
      <c r="B1927" s="92" t="s">
        <v>59</v>
      </c>
      <c r="C1927" s="85">
        <v>1998</v>
      </c>
      <c r="D1927" s="86">
        <v>21</v>
      </c>
      <c r="E1927" s="15">
        <v>94896</v>
      </c>
      <c r="F1927" s="15">
        <v>96002</v>
      </c>
      <c r="G1927" s="15">
        <v>190898</v>
      </c>
      <c r="H1927" s="87">
        <v>0</v>
      </c>
      <c r="I1927" s="87">
        <v>0</v>
      </c>
      <c r="J1927" s="15">
        <v>0</v>
      </c>
      <c r="K1927" s="15">
        <f t="shared" si="119"/>
        <v>94896</v>
      </c>
      <c r="L1927" s="15">
        <f t="shared" si="120"/>
        <v>96002</v>
      </c>
      <c r="M1927" s="15">
        <f t="shared" si="121"/>
        <v>190898</v>
      </c>
      <c r="O1927" s="13"/>
      <c r="P1927" s="13"/>
    </row>
    <row r="1928" spans="1:16" ht="13.15" customHeight="1" x14ac:dyDescent="0.2">
      <c r="A1928" s="11" t="str">
        <f t="shared" si="118"/>
        <v>KARRATHA1999</v>
      </c>
      <c r="B1928" s="3" t="s">
        <v>59</v>
      </c>
      <c r="C1928" s="12">
        <v>1999</v>
      </c>
      <c r="D1928" s="12">
        <v>22</v>
      </c>
      <c r="E1928" s="13">
        <v>84423</v>
      </c>
      <c r="F1928" s="13">
        <v>85941</v>
      </c>
      <c r="G1928" s="13">
        <v>170364</v>
      </c>
      <c r="H1928" s="13">
        <v>0</v>
      </c>
      <c r="I1928" s="13">
        <v>0</v>
      </c>
      <c r="J1928" s="13">
        <v>0</v>
      </c>
      <c r="K1928" s="15">
        <f t="shared" si="119"/>
        <v>84423</v>
      </c>
      <c r="L1928" s="15">
        <f t="shared" si="120"/>
        <v>85941</v>
      </c>
      <c r="M1928" s="15">
        <f t="shared" si="121"/>
        <v>170364</v>
      </c>
      <c r="O1928" s="13"/>
      <c r="P1928" s="13"/>
    </row>
    <row r="1929" spans="1:16" ht="13.15" customHeight="1" x14ac:dyDescent="0.2">
      <c r="A1929" s="11" t="str">
        <f t="shared" si="118"/>
        <v>KARRATHA2000</v>
      </c>
      <c r="B1929" s="92" t="s">
        <v>59</v>
      </c>
      <c r="C1929" s="85">
        <v>2000</v>
      </c>
      <c r="D1929" s="86">
        <v>25</v>
      </c>
      <c r="E1929" s="15">
        <v>81387</v>
      </c>
      <c r="F1929" s="15">
        <v>82210</v>
      </c>
      <c r="G1929" s="15">
        <v>163597</v>
      </c>
      <c r="H1929" s="87">
        <v>0</v>
      </c>
      <c r="I1929" s="87">
        <v>0</v>
      </c>
      <c r="J1929" s="15">
        <v>0</v>
      </c>
      <c r="K1929" s="15">
        <f t="shared" si="119"/>
        <v>81387</v>
      </c>
      <c r="L1929" s="15">
        <f t="shared" si="120"/>
        <v>82210</v>
      </c>
      <c r="M1929" s="15">
        <f t="shared" si="121"/>
        <v>163597</v>
      </c>
      <c r="O1929" s="13"/>
      <c r="P1929" s="13"/>
    </row>
    <row r="1930" spans="1:16" ht="13.15" customHeight="1" x14ac:dyDescent="0.2">
      <c r="A1930" s="11" t="str">
        <f t="shared" si="118"/>
        <v>KARRATHA2001</v>
      </c>
      <c r="B1930" s="92" t="s">
        <v>59</v>
      </c>
      <c r="C1930" s="85">
        <v>2001</v>
      </c>
      <c r="D1930" s="86">
        <v>22</v>
      </c>
      <c r="E1930" s="15">
        <v>78163</v>
      </c>
      <c r="F1930" s="15">
        <v>78701</v>
      </c>
      <c r="G1930" s="15">
        <v>156864</v>
      </c>
      <c r="H1930" s="87">
        <v>0</v>
      </c>
      <c r="I1930" s="87">
        <v>0</v>
      </c>
      <c r="J1930" s="15">
        <v>0</v>
      </c>
      <c r="K1930" s="15">
        <f t="shared" si="119"/>
        <v>78163</v>
      </c>
      <c r="L1930" s="15">
        <f t="shared" si="120"/>
        <v>78701</v>
      </c>
      <c r="M1930" s="15">
        <f t="shared" si="121"/>
        <v>156864</v>
      </c>
      <c r="O1930" s="13"/>
      <c r="P1930" s="13"/>
    </row>
    <row r="1931" spans="1:16" ht="13.15" customHeight="1" x14ac:dyDescent="0.2">
      <c r="A1931" s="11" t="str">
        <f t="shared" si="118"/>
        <v>KARRATHA2002</v>
      </c>
      <c r="B1931" s="90" t="s">
        <v>59</v>
      </c>
      <c r="C1931" s="85">
        <v>2002</v>
      </c>
      <c r="D1931" s="86">
        <v>23</v>
      </c>
      <c r="E1931" s="15">
        <v>75330</v>
      </c>
      <c r="F1931" s="15">
        <v>77589</v>
      </c>
      <c r="G1931" s="15">
        <v>152919</v>
      </c>
      <c r="H1931" s="15">
        <v>0</v>
      </c>
      <c r="I1931" s="15">
        <v>0</v>
      </c>
      <c r="J1931" s="15">
        <v>0</v>
      </c>
      <c r="K1931" s="15">
        <f t="shared" si="119"/>
        <v>75330</v>
      </c>
      <c r="L1931" s="15">
        <f t="shared" si="120"/>
        <v>77589</v>
      </c>
      <c r="M1931" s="15">
        <f t="shared" si="121"/>
        <v>152919</v>
      </c>
      <c r="O1931" s="13"/>
      <c r="P1931" s="13"/>
    </row>
    <row r="1932" spans="1:16" ht="13.15" customHeight="1" x14ac:dyDescent="0.2">
      <c r="A1932" s="11" t="str">
        <f t="shared" si="118"/>
        <v>KARRATHA2003</v>
      </c>
      <c r="B1932" s="92" t="s">
        <v>59</v>
      </c>
      <c r="C1932" s="85">
        <v>2003</v>
      </c>
      <c r="D1932" s="86">
        <v>22</v>
      </c>
      <c r="E1932" s="15">
        <v>86922</v>
      </c>
      <c r="F1932" s="15">
        <v>88115</v>
      </c>
      <c r="G1932" s="15">
        <v>175037</v>
      </c>
      <c r="H1932" s="15">
        <v>0</v>
      </c>
      <c r="I1932" s="15">
        <v>0</v>
      </c>
      <c r="J1932" s="15">
        <v>0</v>
      </c>
      <c r="K1932" s="15">
        <f t="shared" si="119"/>
        <v>86922</v>
      </c>
      <c r="L1932" s="15">
        <f t="shared" si="120"/>
        <v>88115</v>
      </c>
      <c r="M1932" s="15">
        <f t="shared" si="121"/>
        <v>175037</v>
      </c>
      <c r="O1932" s="13"/>
      <c r="P1932" s="13"/>
    </row>
    <row r="1933" spans="1:16" ht="13.15" customHeight="1" x14ac:dyDescent="0.2">
      <c r="A1933" s="11" t="str">
        <f t="shared" si="118"/>
        <v>KARRATHA2004</v>
      </c>
      <c r="B1933" s="3" t="s">
        <v>59</v>
      </c>
      <c r="C1933" s="12">
        <v>2004</v>
      </c>
      <c r="D1933" s="12">
        <v>22</v>
      </c>
      <c r="E1933" s="13">
        <v>99439</v>
      </c>
      <c r="F1933" s="13">
        <v>101337</v>
      </c>
      <c r="G1933" s="13">
        <v>200776</v>
      </c>
      <c r="H1933" s="13">
        <v>0</v>
      </c>
      <c r="I1933" s="13">
        <v>0</v>
      </c>
      <c r="J1933" s="13">
        <v>0</v>
      </c>
      <c r="K1933" s="15">
        <f t="shared" si="119"/>
        <v>99439</v>
      </c>
      <c r="L1933" s="15">
        <f t="shared" si="120"/>
        <v>101337</v>
      </c>
      <c r="M1933" s="15">
        <f t="shared" si="121"/>
        <v>200776</v>
      </c>
      <c r="O1933" s="13"/>
      <c r="P1933" s="13"/>
    </row>
    <row r="1934" spans="1:16" ht="13.15" customHeight="1" x14ac:dyDescent="0.2">
      <c r="A1934" s="11" t="str">
        <f t="shared" si="118"/>
        <v>KARRATHA2005</v>
      </c>
      <c r="B1934" s="3" t="s">
        <v>59</v>
      </c>
      <c r="C1934" s="12">
        <v>2005</v>
      </c>
      <c r="D1934" s="12">
        <v>22</v>
      </c>
      <c r="E1934" s="13">
        <v>120020</v>
      </c>
      <c r="F1934" s="13">
        <v>121449</v>
      </c>
      <c r="G1934" s="13">
        <v>241469</v>
      </c>
      <c r="H1934" s="13">
        <v>0</v>
      </c>
      <c r="I1934" s="13">
        <v>0</v>
      </c>
      <c r="J1934" s="13">
        <v>0</v>
      </c>
      <c r="K1934" s="15">
        <f t="shared" si="119"/>
        <v>120020</v>
      </c>
      <c r="L1934" s="15">
        <f t="shared" si="120"/>
        <v>121449</v>
      </c>
      <c r="M1934" s="15">
        <f t="shared" si="121"/>
        <v>241469</v>
      </c>
      <c r="O1934" s="13"/>
      <c r="P1934" s="13"/>
    </row>
    <row r="1935" spans="1:16" ht="13.15" customHeight="1" x14ac:dyDescent="0.2">
      <c r="A1935" s="11" t="str">
        <f t="shared" si="118"/>
        <v>KARRATHA2006</v>
      </c>
      <c r="B1935" s="92" t="s">
        <v>59</v>
      </c>
      <c r="C1935" s="85">
        <v>2006</v>
      </c>
      <c r="D1935" s="86">
        <v>23</v>
      </c>
      <c r="E1935" s="15">
        <v>144656</v>
      </c>
      <c r="F1935" s="15">
        <v>146574</v>
      </c>
      <c r="G1935" s="15">
        <v>291230</v>
      </c>
      <c r="H1935" s="87">
        <v>0</v>
      </c>
      <c r="I1935" s="87">
        <v>0</v>
      </c>
      <c r="J1935" s="15">
        <v>0</v>
      </c>
      <c r="K1935" s="15">
        <f t="shared" si="119"/>
        <v>144656</v>
      </c>
      <c r="L1935" s="15">
        <f t="shared" si="120"/>
        <v>146574</v>
      </c>
      <c r="M1935" s="15">
        <f t="shared" si="121"/>
        <v>291230</v>
      </c>
      <c r="O1935" s="13"/>
      <c r="P1935" s="13"/>
    </row>
    <row r="1936" spans="1:16" ht="13.15" customHeight="1" x14ac:dyDescent="0.2">
      <c r="A1936" s="11" t="str">
        <f t="shared" si="118"/>
        <v>KARRATHA2007</v>
      </c>
      <c r="B1936" s="3" t="s">
        <v>59</v>
      </c>
      <c r="C1936" s="12">
        <v>2007</v>
      </c>
      <c r="D1936" s="12">
        <v>21</v>
      </c>
      <c r="E1936" s="13">
        <v>168494</v>
      </c>
      <c r="F1936" s="13">
        <v>170148</v>
      </c>
      <c r="G1936" s="13">
        <v>338642</v>
      </c>
      <c r="H1936" s="13">
        <v>0</v>
      </c>
      <c r="I1936" s="13">
        <v>0</v>
      </c>
      <c r="J1936" s="13">
        <v>0</v>
      </c>
      <c r="K1936" s="15">
        <f t="shared" si="119"/>
        <v>168494</v>
      </c>
      <c r="L1936" s="15">
        <f t="shared" si="120"/>
        <v>170148</v>
      </c>
      <c r="M1936" s="15">
        <f t="shared" si="121"/>
        <v>338642</v>
      </c>
      <c r="O1936" s="13"/>
      <c r="P1936" s="13"/>
    </row>
    <row r="1937" spans="1:16" ht="13.15" customHeight="1" x14ac:dyDescent="0.2">
      <c r="A1937" s="11" t="str">
        <f t="shared" si="118"/>
        <v>KARRATHA2008</v>
      </c>
      <c r="B1937" s="92" t="s">
        <v>59</v>
      </c>
      <c r="C1937" s="85">
        <v>2008</v>
      </c>
      <c r="D1937" s="86">
        <v>18</v>
      </c>
      <c r="E1937" s="15">
        <v>220791</v>
      </c>
      <c r="F1937" s="15">
        <v>224181</v>
      </c>
      <c r="G1937" s="15">
        <v>444972</v>
      </c>
      <c r="H1937" s="87">
        <v>0</v>
      </c>
      <c r="I1937" s="87">
        <v>0</v>
      </c>
      <c r="J1937" s="15">
        <v>0</v>
      </c>
      <c r="K1937" s="15">
        <f t="shared" si="119"/>
        <v>220791</v>
      </c>
      <c r="L1937" s="15">
        <f t="shared" si="120"/>
        <v>224181</v>
      </c>
      <c r="M1937" s="15">
        <f t="shared" si="121"/>
        <v>444972</v>
      </c>
      <c r="O1937" s="13"/>
      <c r="P1937" s="13"/>
    </row>
    <row r="1938" spans="1:16" ht="13.15" customHeight="1" x14ac:dyDescent="0.2">
      <c r="A1938" s="11" t="str">
        <f t="shared" si="118"/>
        <v>KARRATHA2009</v>
      </c>
      <c r="B1938" s="92" t="s">
        <v>59</v>
      </c>
      <c r="C1938" s="85">
        <v>2009</v>
      </c>
      <c r="D1938" s="86">
        <v>18</v>
      </c>
      <c r="E1938" s="15">
        <v>268292</v>
      </c>
      <c r="F1938" s="15">
        <v>270877</v>
      </c>
      <c r="G1938" s="15">
        <v>539169</v>
      </c>
      <c r="H1938" s="87">
        <v>0</v>
      </c>
      <c r="I1938" s="87">
        <v>0</v>
      </c>
      <c r="J1938" s="15">
        <v>0</v>
      </c>
      <c r="K1938" s="15">
        <f t="shared" si="119"/>
        <v>268292</v>
      </c>
      <c r="L1938" s="15">
        <f t="shared" si="120"/>
        <v>270877</v>
      </c>
      <c r="M1938" s="15">
        <f t="shared" si="121"/>
        <v>539169</v>
      </c>
      <c r="O1938" s="13"/>
      <c r="P1938" s="13"/>
    </row>
    <row r="1939" spans="1:16" ht="13.15" customHeight="1" x14ac:dyDescent="0.2">
      <c r="A1939" s="11" t="str">
        <f t="shared" si="118"/>
        <v>KARRATHA2010</v>
      </c>
      <c r="B1939" s="3" t="s">
        <v>59</v>
      </c>
      <c r="C1939" s="12">
        <v>2010</v>
      </c>
      <c r="D1939" s="12">
        <v>18</v>
      </c>
      <c r="E1939" s="13">
        <v>310192</v>
      </c>
      <c r="F1939" s="13">
        <v>318616</v>
      </c>
      <c r="G1939" s="13">
        <v>628808</v>
      </c>
      <c r="H1939" s="13">
        <v>0</v>
      </c>
      <c r="I1939" s="13">
        <v>0</v>
      </c>
      <c r="J1939" s="13">
        <v>0</v>
      </c>
      <c r="K1939" s="15">
        <f t="shared" si="119"/>
        <v>310192</v>
      </c>
      <c r="L1939" s="15">
        <f t="shared" si="120"/>
        <v>318616</v>
      </c>
      <c r="M1939" s="15">
        <f t="shared" si="121"/>
        <v>628808</v>
      </c>
      <c r="O1939" s="13"/>
      <c r="P1939" s="13"/>
    </row>
    <row r="1940" spans="1:16" ht="13.15" customHeight="1" x14ac:dyDescent="0.2">
      <c r="A1940" s="11" t="str">
        <f t="shared" si="118"/>
        <v>KARRATHA2011</v>
      </c>
      <c r="B1940" s="92" t="s">
        <v>59</v>
      </c>
      <c r="C1940" s="85">
        <v>2011</v>
      </c>
      <c r="D1940" s="86">
        <v>16</v>
      </c>
      <c r="E1940" s="15">
        <v>369715</v>
      </c>
      <c r="F1940" s="15">
        <v>370596</v>
      </c>
      <c r="G1940" s="15">
        <v>740311</v>
      </c>
      <c r="H1940" s="87">
        <v>0</v>
      </c>
      <c r="I1940" s="87">
        <v>0</v>
      </c>
      <c r="J1940" s="15">
        <v>0</v>
      </c>
      <c r="K1940" s="15">
        <f t="shared" si="119"/>
        <v>369715</v>
      </c>
      <c r="L1940" s="15">
        <f t="shared" si="120"/>
        <v>370596</v>
      </c>
      <c r="M1940" s="15">
        <f t="shared" si="121"/>
        <v>740311</v>
      </c>
      <c r="O1940" s="13"/>
      <c r="P1940" s="13"/>
    </row>
    <row r="1941" spans="1:16" ht="13.15" customHeight="1" x14ac:dyDescent="0.2">
      <c r="A1941" s="11" t="str">
        <f t="shared" si="118"/>
        <v>KARRATHA2012</v>
      </c>
      <c r="B1941" s="3" t="s">
        <v>59</v>
      </c>
      <c r="C1941" s="12">
        <v>2012</v>
      </c>
      <c r="D1941" s="12">
        <v>15</v>
      </c>
      <c r="E1941" s="13">
        <v>409303</v>
      </c>
      <c r="F1941" s="13">
        <v>409112</v>
      </c>
      <c r="G1941" s="13">
        <v>818415</v>
      </c>
      <c r="H1941" s="13">
        <v>0</v>
      </c>
      <c r="I1941" s="13">
        <v>0</v>
      </c>
      <c r="J1941" s="13">
        <v>0</v>
      </c>
      <c r="K1941" s="15">
        <f t="shared" si="119"/>
        <v>409303</v>
      </c>
      <c r="L1941" s="15">
        <f t="shared" si="120"/>
        <v>409112</v>
      </c>
      <c r="M1941" s="15">
        <f t="shared" si="121"/>
        <v>818415</v>
      </c>
      <c r="O1941" s="13"/>
      <c r="P1941" s="13"/>
    </row>
    <row r="1942" spans="1:16" ht="13.15" customHeight="1" x14ac:dyDescent="0.2">
      <c r="A1942" s="11" t="str">
        <f t="shared" si="118"/>
        <v>KARRATHA2013</v>
      </c>
      <c r="B1942" s="88" t="s">
        <v>59</v>
      </c>
      <c r="C1942" s="16">
        <v>2013</v>
      </c>
      <c r="D1942" s="86">
        <v>16</v>
      </c>
      <c r="E1942" s="89">
        <v>384101</v>
      </c>
      <c r="F1942" s="89">
        <v>386514</v>
      </c>
      <c r="G1942" s="89">
        <v>770615</v>
      </c>
      <c r="H1942" s="89">
        <v>0</v>
      </c>
      <c r="I1942" s="89">
        <v>0</v>
      </c>
      <c r="J1942" s="89">
        <v>0</v>
      </c>
      <c r="K1942" s="15">
        <f t="shared" si="119"/>
        <v>384101</v>
      </c>
      <c r="L1942" s="15">
        <f t="shared" si="120"/>
        <v>386514</v>
      </c>
      <c r="M1942" s="15">
        <f t="shared" si="121"/>
        <v>770615</v>
      </c>
      <c r="O1942" s="13"/>
      <c r="P1942" s="13"/>
    </row>
    <row r="1943" spans="1:16" ht="13.15" customHeight="1" x14ac:dyDescent="0.2">
      <c r="A1943" s="11" t="str">
        <f t="shared" si="118"/>
        <v>KARRATHA2014</v>
      </c>
      <c r="B1943" s="3" t="s">
        <v>59</v>
      </c>
      <c r="C1943" s="12">
        <v>2014</v>
      </c>
      <c r="D1943" s="12">
        <v>16</v>
      </c>
      <c r="E1943" s="13">
        <v>354186</v>
      </c>
      <c r="F1943" s="13">
        <v>356182</v>
      </c>
      <c r="G1943" s="13">
        <v>710368</v>
      </c>
      <c r="H1943" s="13">
        <v>0</v>
      </c>
      <c r="I1943" s="13">
        <v>0</v>
      </c>
      <c r="J1943" s="13">
        <v>0</v>
      </c>
      <c r="K1943" s="15">
        <f t="shared" si="119"/>
        <v>354186</v>
      </c>
      <c r="L1943" s="15">
        <f t="shared" si="120"/>
        <v>356182</v>
      </c>
      <c r="M1943" s="15">
        <f t="shared" si="121"/>
        <v>710368</v>
      </c>
      <c r="O1943" s="13"/>
      <c r="P1943" s="13"/>
    </row>
    <row r="1944" spans="1:16" ht="13.15" customHeight="1" x14ac:dyDescent="0.2">
      <c r="A1944" s="11" t="str">
        <f t="shared" si="118"/>
        <v>KARRATHA2015</v>
      </c>
      <c r="B1944" s="3" t="s">
        <v>59</v>
      </c>
      <c r="C1944" s="12">
        <v>2015</v>
      </c>
      <c r="D1944" s="12">
        <v>17</v>
      </c>
      <c r="E1944" s="13">
        <v>303359</v>
      </c>
      <c r="F1944" s="13">
        <v>304227</v>
      </c>
      <c r="G1944" s="13">
        <v>607586</v>
      </c>
      <c r="H1944" s="13">
        <v>0</v>
      </c>
      <c r="I1944" s="13">
        <v>0</v>
      </c>
      <c r="J1944" s="13">
        <v>0</v>
      </c>
      <c r="K1944" s="15">
        <f t="shared" si="119"/>
        <v>303359</v>
      </c>
      <c r="L1944" s="15">
        <f t="shared" si="120"/>
        <v>304227</v>
      </c>
      <c r="M1944" s="15">
        <f t="shared" si="121"/>
        <v>607586</v>
      </c>
      <c r="O1944" s="13"/>
      <c r="P1944" s="13"/>
    </row>
    <row r="1945" spans="1:16" ht="13.15" customHeight="1" x14ac:dyDescent="0.2">
      <c r="A1945" s="11" t="str">
        <f t="shared" si="118"/>
        <v>KARRATHA2016</v>
      </c>
      <c r="B1945" s="92" t="s">
        <v>59</v>
      </c>
      <c r="C1945" s="85">
        <v>2016</v>
      </c>
      <c r="D1945" s="86">
        <v>19</v>
      </c>
      <c r="E1945" s="15">
        <v>248446</v>
      </c>
      <c r="F1945" s="15">
        <v>246448</v>
      </c>
      <c r="G1945" s="15">
        <v>494894</v>
      </c>
      <c r="H1945" s="87">
        <v>0</v>
      </c>
      <c r="I1945" s="87">
        <v>0</v>
      </c>
      <c r="J1945" s="15">
        <v>0</v>
      </c>
      <c r="K1945" s="15">
        <f t="shared" si="119"/>
        <v>248446</v>
      </c>
      <c r="L1945" s="15">
        <f t="shared" si="120"/>
        <v>246448</v>
      </c>
      <c r="M1945" s="15">
        <f t="shared" si="121"/>
        <v>494894</v>
      </c>
      <c r="O1945" s="13"/>
      <c r="P1945" s="13"/>
    </row>
    <row r="1946" spans="1:16" ht="13.15" customHeight="1" x14ac:dyDescent="0.2">
      <c r="A1946" s="11" t="str">
        <f t="shared" si="118"/>
        <v>KARRATHA2017</v>
      </c>
      <c r="B1946" s="92" t="s">
        <v>59</v>
      </c>
      <c r="C1946" s="85">
        <v>2017</v>
      </c>
      <c r="D1946" s="86">
        <v>19</v>
      </c>
      <c r="E1946" s="15">
        <v>219366</v>
      </c>
      <c r="F1946" s="15">
        <v>219681</v>
      </c>
      <c r="G1946" s="15">
        <v>439047</v>
      </c>
      <c r="H1946" s="87">
        <v>0</v>
      </c>
      <c r="I1946" s="87">
        <v>0</v>
      </c>
      <c r="J1946" s="15">
        <v>0</v>
      </c>
      <c r="K1946" s="15">
        <f t="shared" si="119"/>
        <v>219366</v>
      </c>
      <c r="L1946" s="15">
        <f t="shared" si="120"/>
        <v>219681</v>
      </c>
      <c r="M1946" s="15">
        <f t="shared" si="121"/>
        <v>439047</v>
      </c>
      <c r="O1946" s="13"/>
      <c r="P1946" s="13"/>
    </row>
    <row r="1947" spans="1:16" ht="13.15" customHeight="1" x14ac:dyDescent="0.2">
      <c r="A1947" s="11" t="str">
        <f t="shared" si="118"/>
        <v>KARRATHA2018</v>
      </c>
      <c r="B1947" s="90" t="s">
        <v>59</v>
      </c>
      <c r="C1947" s="85">
        <v>2018</v>
      </c>
      <c r="D1947" s="86">
        <v>20</v>
      </c>
      <c r="E1947" s="15">
        <v>219494</v>
      </c>
      <c r="F1947" s="15">
        <v>221955</v>
      </c>
      <c r="G1947" s="15">
        <v>441449</v>
      </c>
      <c r="H1947" s="15">
        <v>0</v>
      </c>
      <c r="I1947" s="15">
        <v>0</v>
      </c>
      <c r="J1947" s="15">
        <v>0</v>
      </c>
      <c r="K1947" s="15">
        <f t="shared" si="119"/>
        <v>219494</v>
      </c>
      <c r="L1947" s="15">
        <f t="shared" si="120"/>
        <v>221955</v>
      </c>
      <c r="M1947" s="15">
        <f t="shared" si="121"/>
        <v>441449</v>
      </c>
      <c r="O1947" s="13"/>
      <c r="P1947" s="13"/>
    </row>
    <row r="1948" spans="1:16" ht="13.15" customHeight="1" x14ac:dyDescent="0.2">
      <c r="A1948" s="11" t="str">
        <f t="shared" si="118"/>
        <v>KARRATHA2019</v>
      </c>
      <c r="B1948" s="3" t="s">
        <v>59</v>
      </c>
      <c r="C1948" s="12">
        <v>2019</v>
      </c>
      <c r="D1948" s="12">
        <v>20</v>
      </c>
      <c r="E1948" s="13">
        <v>232672</v>
      </c>
      <c r="F1948" s="13">
        <v>235226</v>
      </c>
      <c r="G1948" s="13">
        <v>467898</v>
      </c>
      <c r="H1948" s="13">
        <v>0</v>
      </c>
      <c r="I1948" s="13">
        <v>0</v>
      </c>
      <c r="J1948" s="13">
        <v>0</v>
      </c>
      <c r="K1948" s="15">
        <f t="shared" si="119"/>
        <v>232672</v>
      </c>
      <c r="L1948" s="15">
        <f t="shared" si="120"/>
        <v>235226</v>
      </c>
      <c r="M1948" s="15">
        <f t="shared" si="121"/>
        <v>467898</v>
      </c>
      <c r="O1948" s="13"/>
      <c r="P1948" s="13"/>
    </row>
    <row r="1949" spans="1:16" ht="13.15" customHeight="1" x14ac:dyDescent="0.2">
      <c r="A1949" s="11" t="str">
        <f t="shared" si="118"/>
        <v>KARRATHA2020</v>
      </c>
      <c r="B1949" s="90" t="s">
        <v>59</v>
      </c>
      <c r="C1949" s="85">
        <v>2020</v>
      </c>
      <c r="D1949" s="86">
        <v>18</v>
      </c>
      <c r="E1949" s="15">
        <v>135230</v>
      </c>
      <c r="F1949" s="15">
        <v>137941</v>
      </c>
      <c r="G1949" s="15">
        <v>273171</v>
      </c>
      <c r="H1949" s="15">
        <v>0</v>
      </c>
      <c r="I1949" s="15">
        <v>0</v>
      </c>
      <c r="J1949" s="15">
        <v>0</v>
      </c>
      <c r="K1949" s="15">
        <f t="shared" si="119"/>
        <v>135230</v>
      </c>
      <c r="L1949" s="15">
        <f t="shared" si="120"/>
        <v>137941</v>
      </c>
      <c r="M1949" s="15">
        <f t="shared" si="121"/>
        <v>273171</v>
      </c>
      <c r="O1949" s="13"/>
      <c r="P1949" s="13"/>
    </row>
    <row r="1950" spans="1:16" ht="13.15" customHeight="1" x14ac:dyDescent="0.2">
      <c r="A1950" s="11" t="str">
        <f t="shared" si="118"/>
        <v>KARRATHA2021</v>
      </c>
      <c r="B1950" s="88" t="s">
        <v>59</v>
      </c>
      <c r="C1950" s="16">
        <v>2021</v>
      </c>
      <c r="D1950" s="86">
        <v>17</v>
      </c>
      <c r="E1950" s="89">
        <v>209999</v>
      </c>
      <c r="F1950" s="89">
        <v>212902</v>
      </c>
      <c r="G1950" s="89">
        <v>422901</v>
      </c>
      <c r="H1950" s="89">
        <v>0</v>
      </c>
      <c r="I1950" s="89">
        <v>0</v>
      </c>
      <c r="J1950" s="89">
        <v>0</v>
      </c>
      <c r="K1950" s="15">
        <f t="shared" si="119"/>
        <v>209999</v>
      </c>
      <c r="L1950" s="15">
        <f t="shared" si="120"/>
        <v>212902</v>
      </c>
      <c r="M1950" s="15">
        <f t="shared" si="121"/>
        <v>422901</v>
      </c>
      <c r="O1950" s="13"/>
      <c r="P1950" s="13"/>
    </row>
    <row r="1951" spans="1:16" ht="13.15" customHeight="1" x14ac:dyDescent="0.2">
      <c r="A1951" s="11" t="str">
        <f t="shared" si="118"/>
        <v>KARRATHA2022</v>
      </c>
      <c r="B1951" s="3" t="s">
        <v>59</v>
      </c>
      <c r="C1951" s="12">
        <v>2022</v>
      </c>
      <c r="D1951" s="12">
        <v>18</v>
      </c>
      <c r="E1951" s="13">
        <v>244555</v>
      </c>
      <c r="F1951" s="13">
        <v>249448</v>
      </c>
      <c r="G1951" s="13">
        <v>494003</v>
      </c>
      <c r="H1951" s="13">
        <v>0</v>
      </c>
      <c r="I1951" s="13">
        <v>0</v>
      </c>
      <c r="J1951" s="13">
        <v>0</v>
      </c>
      <c r="K1951" s="15">
        <f t="shared" si="119"/>
        <v>244555</v>
      </c>
      <c r="L1951" s="15">
        <f t="shared" si="120"/>
        <v>249448</v>
      </c>
      <c r="M1951" s="15">
        <f t="shared" si="121"/>
        <v>494003</v>
      </c>
      <c r="O1951" s="13"/>
      <c r="P1951" s="13"/>
    </row>
    <row r="1952" spans="1:16" ht="13.15" customHeight="1" x14ac:dyDescent="0.2">
      <c r="A1952" s="11" t="str">
        <f t="shared" si="118"/>
        <v>KARRATHA2023</v>
      </c>
      <c r="B1952" s="3" t="s">
        <v>59</v>
      </c>
      <c r="C1952" s="12">
        <v>2023</v>
      </c>
      <c r="D1952" s="12">
        <v>18</v>
      </c>
      <c r="E1952" s="13">
        <v>272083</v>
      </c>
      <c r="F1952" s="13">
        <v>274997</v>
      </c>
      <c r="G1952" s="13">
        <v>547080</v>
      </c>
      <c r="H1952" s="13">
        <v>0</v>
      </c>
      <c r="I1952" s="13">
        <v>0</v>
      </c>
      <c r="J1952" s="13">
        <v>0</v>
      </c>
      <c r="K1952" s="15">
        <f t="shared" si="119"/>
        <v>272083</v>
      </c>
      <c r="L1952" s="15">
        <f t="shared" si="120"/>
        <v>274997</v>
      </c>
      <c r="M1952" s="15">
        <f t="shared" si="121"/>
        <v>547080</v>
      </c>
      <c r="O1952" s="13"/>
      <c r="P1952" s="13"/>
    </row>
    <row r="1953" spans="1:16" ht="13.15" customHeight="1" x14ac:dyDescent="0.2">
      <c r="A1953" s="11" t="str">
        <f t="shared" si="118"/>
        <v>KARRATHA2024</v>
      </c>
      <c r="B1953" s="3" t="s">
        <v>59</v>
      </c>
      <c r="C1953" s="12">
        <v>2024</v>
      </c>
      <c r="D1953" s="12">
        <v>18</v>
      </c>
      <c r="E1953" s="13">
        <v>306730</v>
      </c>
      <c r="F1953" s="13">
        <v>308697</v>
      </c>
      <c r="G1953" s="13">
        <v>615427</v>
      </c>
      <c r="H1953" s="13">
        <v>0</v>
      </c>
      <c r="I1953" s="13">
        <v>0</v>
      </c>
      <c r="J1953" s="13">
        <v>0</v>
      </c>
      <c r="K1953" s="15">
        <f t="shared" si="119"/>
        <v>306730</v>
      </c>
      <c r="L1953" s="15">
        <f t="shared" si="120"/>
        <v>308697</v>
      </c>
      <c r="M1953" s="15">
        <f t="shared" si="121"/>
        <v>615427</v>
      </c>
      <c r="O1953" s="13"/>
      <c r="P1953" s="13"/>
    </row>
    <row r="1954" spans="1:16" ht="13.15" customHeight="1" x14ac:dyDescent="0.2">
      <c r="A1954" s="11" t="str">
        <f t="shared" si="118"/>
        <v>KARRATHA2025</v>
      </c>
      <c r="B1954" s="3" t="s">
        <v>59</v>
      </c>
      <c r="C1954" s="12">
        <v>2025</v>
      </c>
      <c r="D1954" s="12">
        <v>16</v>
      </c>
      <c r="E1954" s="13">
        <v>345926</v>
      </c>
      <c r="F1954" s="13">
        <v>350573</v>
      </c>
      <c r="G1954" s="13">
        <v>696499</v>
      </c>
      <c r="H1954" s="13">
        <v>0</v>
      </c>
      <c r="I1954" s="13">
        <v>0</v>
      </c>
      <c r="J1954" s="13">
        <v>0</v>
      </c>
      <c r="K1954" s="15">
        <f t="shared" si="119"/>
        <v>345926</v>
      </c>
      <c r="L1954" s="15">
        <f t="shared" si="120"/>
        <v>350573</v>
      </c>
      <c r="M1954" s="15">
        <f t="shared" si="121"/>
        <v>696499</v>
      </c>
      <c r="O1954" s="13"/>
      <c r="P1954" s="13"/>
    </row>
    <row r="1955" spans="1:16" ht="13.15" customHeight="1" x14ac:dyDescent="0.2">
      <c r="A1955" s="11" t="str">
        <f t="shared" si="118"/>
        <v>KING ISLAND1985</v>
      </c>
      <c r="B1955" s="88" t="s">
        <v>58</v>
      </c>
      <c r="C1955" s="85">
        <v>1985</v>
      </c>
      <c r="D1955" s="86" t="s">
        <v>174</v>
      </c>
      <c r="E1955" s="15">
        <v>10296</v>
      </c>
      <c r="F1955" s="15">
        <v>10624</v>
      </c>
      <c r="G1955" s="15">
        <v>20920</v>
      </c>
      <c r="H1955" s="15">
        <v>0</v>
      </c>
      <c r="I1955" s="15">
        <v>0</v>
      </c>
      <c r="J1955" s="15">
        <v>0</v>
      </c>
      <c r="K1955" s="15">
        <f t="shared" si="119"/>
        <v>10296</v>
      </c>
      <c r="L1955" s="15">
        <f t="shared" si="120"/>
        <v>10624</v>
      </c>
      <c r="M1955" s="15">
        <f t="shared" si="121"/>
        <v>20920</v>
      </c>
      <c r="O1955" s="13"/>
      <c r="P1955" s="13"/>
    </row>
    <row r="1956" spans="1:16" ht="13.15" customHeight="1" x14ac:dyDescent="0.2">
      <c r="A1956" s="11" t="str">
        <f t="shared" si="118"/>
        <v>KING ISLAND1986</v>
      </c>
      <c r="B1956" s="3" t="s">
        <v>58</v>
      </c>
      <c r="C1956" s="12">
        <v>1986</v>
      </c>
      <c r="D1956" s="12" t="s">
        <v>174</v>
      </c>
      <c r="E1956" s="13">
        <v>9765</v>
      </c>
      <c r="F1956" s="13">
        <v>9966</v>
      </c>
      <c r="G1956" s="13">
        <v>19731</v>
      </c>
      <c r="H1956" s="13">
        <v>0</v>
      </c>
      <c r="I1956" s="13">
        <v>0</v>
      </c>
      <c r="J1956" s="13">
        <v>0</v>
      </c>
      <c r="K1956" s="15">
        <f t="shared" si="119"/>
        <v>9765</v>
      </c>
      <c r="L1956" s="15">
        <f t="shared" si="120"/>
        <v>9966</v>
      </c>
      <c r="M1956" s="15">
        <f t="shared" si="121"/>
        <v>19731</v>
      </c>
      <c r="O1956" s="13"/>
      <c r="P1956" s="13"/>
    </row>
    <row r="1957" spans="1:16" ht="13.15" customHeight="1" x14ac:dyDescent="0.2">
      <c r="A1957" s="11" t="str">
        <f t="shared" si="118"/>
        <v>KING ISLAND1987</v>
      </c>
      <c r="B1957" s="3" t="s">
        <v>58</v>
      </c>
      <c r="C1957" s="12">
        <v>1987</v>
      </c>
      <c r="D1957" s="12" t="s">
        <v>174</v>
      </c>
      <c r="E1957" s="13">
        <v>12361</v>
      </c>
      <c r="F1957" s="13">
        <v>12261</v>
      </c>
      <c r="G1957" s="13">
        <v>24622</v>
      </c>
      <c r="H1957" s="13">
        <v>0</v>
      </c>
      <c r="I1957" s="13">
        <v>0</v>
      </c>
      <c r="J1957" s="13">
        <v>0</v>
      </c>
      <c r="K1957" s="15">
        <f t="shared" si="119"/>
        <v>12361</v>
      </c>
      <c r="L1957" s="15">
        <f t="shared" si="120"/>
        <v>12261</v>
      </c>
      <c r="M1957" s="15">
        <f t="shared" si="121"/>
        <v>24622</v>
      </c>
      <c r="O1957" s="13"/>
      <c r="P1957" s="13"/>
    </row>
    <row r="1958" spans="1:16" ht="13.15" customHeight="1" x14ac:dyDescent="0.2">
      <c r="A1958" s="11" t="str">
        <f t="shared" si="118"/>
        <v>KING ISLAND1988</v>
      </c>
      <c r="B1958" s="3" t="s">
        <v>58</v>
      </c>
      <c r="C1958" s="12">
        <v>1988</v>
      </c>
      <c r="D1958" s="12" t="s">
        <v>174</v>
      </c>
      <c r="E1958" s="13">
        <v>14809</v>
      </c>
      <c r="F1958" s="13">
        <v>14420</v>
      </c>
      <c r="G1958" s="13">
        <v>29229</v>
      </c>
      <c r="H1958" s="13">
        <v>0</v>
      </c>
      <c r="I1958" s="13">
        <v>0</v>
      </c>
      <c r="J1958" s="13">
        <v>0</v>
      </c>
      <c r="K1958" s="15">
        <f t="shared" si="119"/>
        <v>14809</v>
      </c>
      <c r="L1958" s="15">
        <f t="shared" si="120"/>
        <v>14420</v>
      </c>
      <c r="M1958" s="15">
        <f t="shared" si="121"/>
        <v>29229</v>
      </c>
      <c r="O1958" s="13"/>
      <c r="P1958" s="13"/>
    </row>
    <row r="1959" spans="1:16" ht="13.15" customHeight="1" x14ac:dyDescent="0.2">
      <c r="A1959" s="11" t="str">
        <f t="shared" si="118"/>
        <v>KING ISLAND1989</v>
      </c>
      <c r="B1959" s="3" t="s">
        <v>58</v>
      </c>
      <c r="C1959" s="12">
        <v>1989</v>
      </c>
      <c r="D1959" s="12" t="s">
        <v>174</v>
      </c>
      <c r="E1959" s="13">
        <v>15390</v>
      </c>
      <c r="F1959" s="13">
        <v>15284</v>
      </c>
      <c r="G1959" s="13">
        <v>30674</v>
      </c>
      <c r="H1959" s="13">
        <v>0</v>
      </c>
      <c r="I1959" s="13">
        <v>0</v>
      </c>
      <c r="J1959" s="13">
        <v>0</v>
      </c>
      <c r="K1959" s="15">
        <f t="shared" si="119"/>
        <v>15390</v>
      </c>
      <c r="L1959" s="15">
        <f t="shared" si="120"/>
        <v>15284</v>
      </c>
      <c r="M1959" s="15">
        <f t="shared" si="121"/>
        <v>30674</v>
      </c>
      <c r="O1959" s="13"/>
      <c r="P1959" s="13"/>
    </row>
    <row r="1960" spans="1:16" ht="13.15" customHeight="1" x14ac:dyDescent="0.2">
      <c r="A1960" s="11" t="str">
        <f t="shared" si="118"/>
        <v>KING ISLAND1990</v>
      </c>
      <c r="B1960" s="90" t="s">
        <v>58</v>
      </c>
      <c r="C1960" s="85">
        <v>1990</v>
      </c>
      <c r="D1960" s="86" t="s">
        <v>174</v>
      </c>
      <c r="E1960" s="15">
        <v>15770</v>
      </c>
      <c r="F1960" s="15">
        <v>15916</v>
      </c>
      <c r="G1960" s="15">
        <v>31686</v>
      </c>
      <c r="H1960" s="15">
        <v>0</v>
      </c>
      <c r="I1960" s="15">
        <v>0</v>
      </c>
      <c r="J1960" s="15">
        <v>0</v>
      </c>
      <c r="K1960" s="15">
        <f t="shared" si="119"/>
        <v>15770</v>
      </c>
      <c r="L1960" s="15">
        <f t="shared" si="120"/>
        <v>15916</v>
      </c>
      <c r="M1960" s="15">
        <f t="shared" si="121"/>
        <v>31686</v>
      </c>
      <c r="O1960" s="13"/>
      <c r="P1960" s="13"/>
    </row>
    <row r="1961" spans="1:16" ht="13.15" customHeight="1" x14ac:dyDescent="0.2">
      <c r="A1961" s="11" t="str">
        <f t="shared" ref="A1961:A2024" si="122">CONCATENATE(B1961,C1961)</f>
        <v>KING ISLAND1991</v>
      </c>
      <c r="B1961" s="3" t="s">
        <v>58</v>
      </c>
      <c r="C1961" s="12">
        <v>1991</v>
      </c>
      <c r="D1961" s="12" t="s">
        <v>174</v>
      </c>
      <c r="E1961" s="13">
        <v>15390</v>
      </c>
      <c r="F1961" s="13">
        <v>15167</v>
      </c>
      <c r="G1961" s="13">
        <v>30557</v>
      </c>
      <c r="H1961" s="13">
        <v>0</v>
      </c>
      <c r="I1961" s="13">
        <v>0</v>
      </c>
      <c r="J1961" s="13">
        <v>0</v>
      </c>
      <c r="K1961" s="15">
        <f t="shared" si="119"/>
        <v>15390</v>
      </c>
      <c r="L1961" s="15">
        <f t="shared" si="120"/>
        <v>15167</v>
      </c>
      <c r="M1961" s="15">
        <f t="shared" si="121"/>
        <v>30557</v>
      </c>
      <c r="O1961" s="13"/>
      <c r="P1961" s="13"/>
    </row>
    <row r="1962" spans="1:16" ht="13.15" customHeight="1" x14ac:dyDescent="0.2">
      <c r="A1962" s="11" t="str">
        <f t="shared" si="122"/>
        <v>KING ISLAND1992</v>
      </c>
      <c r="B1962" s="3" t="s">
        <v>58</v>
      </c>
      <c r="C1962" s="12">
        <v>1992</v>
      </c>
      <c r="D1962" s="12" t="s">
        <v>174</v>
      </c>
      <c r="E1962" s="13">
        <v>15651</v>
      </c>
      <c r="F1962" s="13">
        <v>15182</v>
      </c>
      <c r="G1962" s="13">
        <v>30833</v>
      </c>
      <c r="H1962" s="13">
        <v>0</v>
      </c>
      <c r="I1962" s="13">
        <v>0</v>
      </c>
      <c r="J1962" s="13">
        <v>0</v>
      </c>
      <c r="K1962" s="15">
        <f t="shared" si="119"/>
        <v>15651</v>
      </c>
      <c r="L1962" s="15">
        <f t="shared" si="120"/>
        <v>15182</v>
      </c>
      <c r="M1962" s="15">
        <f t="shared" si="121"/>
        <v>30833</v>
      </c>
      <c r="O1962" s="13"/>
      <c r="P1962" s="13"/>
    </row>
    <row r="1963" spans="1:16" ht="13.15" customHeight="1" x14ac:dyDescent="0.2">
      <c r="A1963" s="11" t="str">
        <f t="shared" si="122"/>
        <v>KING ISLAND1993</v>
      </c>
      <c r="B1963" s="3" t="s">
        <v>58</v>
      </c>
      <c r="C1963" s="12">
        <v>1993</v>
      </c>
      <c r="D1963" s="12" t="s">
        <v>174</v>
      </c>
      <c r="E1963" s="13">
        <v>17608</v>
      </c>
      <c r="F1963" s="13">
        <v>17367</v>
      </c>
      <c r="G1963" s="13">
        <v>34975</v>
      </c>
      <c r="H1963" s="13">
        <v>0</v>
      </c>
      <c r="I1963" s="13">
        <v>0</v>
      </c>
      <c r="J1963" s="13">
        <v>0</v>
      </c>
      <c r="K1963" s="15">
        <f t="shared" si="119"/>
        <v>17608</v>
      </c>
      <c r="L1963" s="15">
        <f t="shared" si="120"/>
        <v>17367</v>
      </c>
      <c r="M1963" s="15">
        <f t="shared" si="121"/>
        <v>34975</v>
      </c>
      <c r="O1963" s="13"/>
      <c r="P1963" s="13"/>
    </row>
    <row r="1964" spans="1:16" ht="13.15" customHeight="1" x14ac:dyDescent="0.2">
      <c r="A1964" s="11" t="str">
        <f t="shared" si="122"/>
        <v>KING ISLAND1994</v>
      </c>
      <c r="B1964" s="3" t="s">
        <v>58</v>
      </c>
      <c r="C1964" s="12">
        <v>1994</v>
      </c>
      <c r="D1964" s="12" t="s">
        <v>174</v>
      </c>
      <c r="E1964" s="13">
        <v>18182</v>
      </c>
      <c r="F1964" s="13">
        <v>18377</v>
      </c>
      <c r="G1964" s="13">
        <v>36559</v>
      </c>
      <c r="H1964" s="13">
        <v>0</v>
      </c>
      <c r="I1964" s="13">
        <v>0</v>
      </c>
      <c r="J1964" s="13">
        <v>0</v>
      </c>
      <c r="K1964" s="15">
        <f t="shared" si="119"/>
        <v>18182</v>
      </c>
      <c r="L1964" s="15">
        <f t="shared" si="120"/>
        <v>18377</v>
      </c>
      <c r="M1964" s="15">
        <f t="shared" si="121"/>
        <v>36559</v>
      </c>
      <c r="O1964" s="13"/>
      <c r="P1964" s="13"/>
    </row>
    <row r="1965" spans="1:16" ht="13.15" customHeight="1" x14ac:dyDescent="0.2">
      <c r="A1965" s="11" t="str">
        <f t="shared" si="122"/>
        <v>KING ISLAND1995</v>
      </c>
      <c r="B1965" s="3" t="s">
        <v>58</v>
      </c>
      <c r="C1965" s="12">
        <v>1995</v>
      </c>
      <c r="D1965" s="12" t="s">
        <v>174</v>
      </c>
      <c r="E1965" s="13">
        <v>18144</v>
      </c>
      <c r="F1965" s="13">
        <v>17809</v>
      </c>
      <c r="G1965" s="13">
        <v>35953</v>
      </c>
      <c r="H1965" s="13">
        <v>0</v>
      </c>
      <c r="I1965" s="13">
        <v>0</v>
      </c>
      <c r="J1965" s="13">
        <v>0</v>
      </c>
      <c r="K1965" s="15">
        <f t="shared" si="119"/>
        <v>18144</v>
      </c>
      <c r="L1965" s="15">
        <f t="shared" si="120"/>
        <v>17809</v>
      </c>
      <c r="M1965" s="15">
        <f t="shared" si="121"/>
        <v>35953</v>
      </c>
      <c r="O1965" s="13"/>
      <c r="P1965" s="13"/>
    </row>
    <row r="1966" spans="1:16" ht="13.15" customHeight="1" x14ac:dyDescent="0.2">
      <c r="A1966" s="11" t="str">
        <f t="shared" si="122"/>
        <v>KING ISLAND1996</v>
      </c>
      <c r="B1966" s="3" t="s">
        <v>58</v>
      </c>
      <c r="C1966" s="12">
        <v>1996</v>
      </c>
      <c r="D1966" s="12" t="s">
        <v>174</v>
      </c>
      <c r="E1966" s="13">
        <v>17027</v>
      </c>
      <c r="F1966" s="13">
        <v>16940</v>
      </c>
      <c r="G1966" s="13">
        <v>33967</v>
      </c>
      <c r="H1966" s="13">
        <v>0</v>
      </c>
      <c r="I1966" s="13">
        <v>0</v>
      </c>
      <c r="J1966" s="13">
        <v>0</v>
      </c>
      <c r="K1966" s="15">
        <f t="shared" si="119"/>
        <v>17027</v>
      </c>
      <c r="L1966" s="15">
        <f t="shared" si="120"/>
        <v>16940</v>
      </c>
      <c r="M1966" s="15">
        <f t="shared" si="121"/>
        <v>33967</v>
      </c>
      <c r="O1966" s="13"/>
      <c r="P1966" s="13"/>
    </row>
    <row r="1967" spans="1:16" ht="13.15" customHeight="1" x14ac:dyDescent="0.2">
      <c r="A1967" s="11" t="str">
        <f t="shared" si="122"/>
        <v>KING ISLAND1997</v>
      </c>
      <c r="B1967" s="3" t="s">
        <v>58</v>
      </c>
      <c r="C1967" s="12">
        <v>1997</v>
      </c>
      <c r="D1967" s="12" t="s">
        <v>174</v>
      </c>
      <c r="E1967" s="13">
        <v>17628</v>
      </c>
      <c r="F1967" s="13">
        <v>17751</v>
      </c>
      <c r="G1967" s="13">
        <v>35379</v>
      </c>
      <c r="H1967" s="13">
        <v>0</v>
      </c>
      <c r="I1967" s="13">
        <v>0</v>
      </c>
      <c r="J1967" s="13">
        <v>0</v>
      </c>
      <c r="K1967" s="15">
        <f t="shared" si="119"/>
        <v>17628</v>
      </c>
      <c r="L1967" s="15">
        <f t="shared" si="120"/>
        <v>17751</v>
      </c>
      <c r="M1967" s="15">
        <f t="shared" si="121"/>
        <v>35379</v>
      </c>
      <c r="O1967" s="13"/>
      <c r="P1967" s="13"/>
    </row>
    <row r="1968" spans="1:16" ht="13.15" customHeight="1" x14ac:dyDescent="0.2">
      <c r="A1968" s="11" t="str">
        <f t="shared" si="122"/>
        <v>KING ISLAND1998</v>
      </c>
      <c r="B1968" s="92" t="s">
        <v>58</v>
      </c>
      <c r="C1968" s="85">
        <v>1998</v>
      </c>
      <c r="D1968" s="86" t="s">
        <v>174</v>
      </c>
      <c r="E1968" s="15">
        <v>20162</v>
      </c>
      <c r="F1968" s="15">
        <v>20142</v>
      </c>
      <c r="G1968" s="15">
        <v>40304</v>
      </c>
      <c r="H1968" s="87">
        <v>0</v>
      </c>
      <c r="I1968" s="87">
        <v>0</v>
      </c>
      <c r="J1968" s="15">
        <v>0</v>
      </c>
      <c r="K1968" s="15">
        <f t="shared" si="119"/>
        <v>20162</v>
      </c>
      <c r="L1968" s="15">
        <f t="shared" si="120"/>
        <v>20142</v>
      </c>
      <c r="M1968" s="15">
        <f t="shared" si="121"/>
        <v>40304</v>
      </c>
      <c r="O1968" s="13"/>
      <c r="P1968" s="13"/>
    </row>
    <row r="1969" spans="1:16" ht="13.15" customHeight="1" x14ac:dyDescent="0.2">
      <c r="A1969" s="11" t="str">
        <f t="shared" si="122"/>
        <v>KING ISLAND1999</v>
      </c>
      <c r="B1969" s="3" t="s">
        <v>58</v>
      </c>
      <c r="C1969" s="12">
        <v>1999</v>
      </c>
      <c r="D1969" s="12" t="s">
        <v>174</v>
      </c>
      <c r="E1969" s="13">
        <v>17079</v>
      </c>
      <c r="F1969" s="13">
        <v>17202</v>
      </c>
      <c r="G1969" s="13">
        <v>34281</v>
      </c>
      <c r="H1969" s="13">
        <v>0</v>
      </c>
      <c r="I1969" s="13">
        <v>0</v>
      </c>
      <c r="J1969" s="13">
        <v>0</v>
      </c>
      <c r="K1969" s="15">
        <f t="shared" ref="K1969:K2032" si="123">E1969+H1969</f>
        <v>17079</v>
      </c>
      <c r="L1969" s="15">
        <f t="shared" ref="L1969:L2032" si="124">F1969+I1969</f>
        <v>17202</v>
      </c>
      <c r="M1969" s="15">
        <f t="shared" ref="M1969:M2032" si="125">G1969+J1969</f>
        <v>34281</v>
      </c>
      <c r="O1969" s="13"/>
      <c r="P1969" s="13"/>
    </row>
    <row r="1970" spans="1:16" ht="13.15" customHeight="1" x14ac:dyDescent="0.2">
      <c r="A1970" s="11" t="str">
        <f t="shared" si="122"/>
        <v>KING ISLAND2000</v>
      </c>
      <c r="B1970" s="90" t="s">
        <v>58</v>
      </c>
      <c r="C1970" s="85">
        <v>2000</v>
      </c>
      <c r="D1970" s="86" t="s">
        <v>174</v>
      </c>
      <c r="E1970" s="15">
        <v>13872</v>
      </c>
      <c r="F1970" s="15">
        <v>13873</v>
      </c>
      <c r="G1970" s="15">
        <v>27745</v>
      </c>
      <c r="H1970" s="15">
        <v>0</v>
      </c>
      <c r="I1970" s="15">
        <v>0</v>
      </c>
      <c r="J1970" s="15">
        <v>0</v>
      </c>
      <c r="K1970" s="15">
        <f t="shared" si="123"/>
        <v>13872</v>
      </c>
      <c r="L1970" s="15">
        <f t="shared" si="124"/>
        <v>13873</v>
      </c>
      <c r="M1970" s="15">
        <f t="shared" si="125"/>
        <v>27745</v>
      </c>
      <c r="O1970" s="13"/>
      <c r="P1970" s="13"/>
    </row>
    <row r="1971" spans="1:16" ht="13.15" customHeight="1" x14ac:dyDescent="0.2">
      <c r="A1971" s="11" t="str">
        <f t="shared" si="122"/>
        <v>KING ISLAND2001</v>
      </c>
      <c r="B1971" s="92" t="s">
        <v>58</v>
      </c>
      <c r="C1971" s="85">
        <v>2001</v>
      </c>
      <c r="D1971" s="86" t="s">
        <v>174</v>
      </c>
      <c r="E1971" s="15">
        <v>13778</v>
      </c>
      <c r="F1971" s="15">
        <v>13781</v>
      </c>
      <c r="G1971" s="15">
        <v>27559</v>
      </c>
      <c r="H1971" s="87">
        <v>0</v>
      </c>
      <c r="I1971" s="87">
        <v>0</v>
      </c>
      <c r="J1971" s="15">
        <v>0</v>
      </c>
      <c r="K1971" s="15">
        <f t="shared" si="123"/>
        <v>13778</v>
      </c>
      <c r="L1971" s="15">
        <f t="shared" si="124"/>
        <v>13781</v>
      </c>
      <c r="M1971" s="15">
        <f t="shared" si="125"/>
        <v>27559</v>
      </c>
      <c r="O1971" s="13"/>
      <c r="P1971" s="13"/>
    </row>
    <row r="1972" spans="1:16" ht="13.15" customHeight="1" x14ac:dyDescent="0.2">
      <c r="A1972" s="11" t="str">
        <f t="shared" si="122"/>
        <v>KING ISLAND2002</v>
      </c>
      <c r="B1972" s="3" t="s">
        <v>58</v>
      </c>
      <c r="C1972" s="12">
        <v>2002</v>
      </c>
      <c r="D1972" s="12" t="s">
        <v>174</v>
      </c>
      <c r="E1972" s="13">
        <v>8817</v>
      </c>
      <c r="F1972" s="13">
        <v>8664</v>
      </c>
      <c r="G1972" s="13">
        <v>17481</v>
      </c>
      <c r="H1972" s="13">
        <v>0</v>
      </c>
      <c r="I1972" s="13">
        <v>0</v>
      </c>
      <c r="J1972" s="13">
        <v>0</v>
      </c>
      <c r="K1972" s="15">
        <f t="shared" si="123"/>
        <v>8817</v>
      </c>
      <c r="L1972" s="15">
        <f t="shared" si="124"/>
        <v>8664</v>
      </c>
      <c r="M1972" s="15">
        <f t="shared" si="125"/>
        <v>17481</v>
      </c>
      <c r="O1972" s="13"/>
      <c r="P1972" s="13"/>
    </row>
    <row r="1973" spans="1:16" ht="13.15" customHeight="1" x14ac:dyDescent="0.2">
      <c r="A1973" s="11" t="str">
        <f t="shared" si="122"/>
        <v>KING ISLAND2003</v>
      </c>
      <c r="B1973" s="88" t="s">
        <v>58</v>
      </c>
      <c r="C1973" s="16">
        <v>2003</v>
      </c>
      <c r="D1973" s="86" t="s">
        <v>174</v>
      </c>
      <c r="E1973" s="89">
        <v>9052</v>
      </c>
      <c r="F1973" s="89">
        <v>8857</v>
      </c>
      <c r="G1973" s="89">
        <v>17909</v>
      </c>
      <c r="H1973" s="89">
        <v>0</v>
      </c>
      <c r="I1973" s="89">
        <v>0</v>
      </c>
      <c r="J1973" s="89">
        <v>0</v>
      </c>
      <c r="K1973" s="15">
        <f t="shared" si="123"/>
        <v>9052</v>
      </c>
      <c r="L1973" s="15">
        <f t="shared" si="124"/>
        <v>8857</v>
      </c>
      <c r="M1973" s="15">
        <f t="shared" si="125"/>
        <v>17909</v>
      </c>
      <c r="O1973" s="13"/>
      <c r="P1973" s="13"/>
    </row>
    <row r="1974" spans="1:16" ht="13.15" customHeight="1" x14ac:dyDescent="0.2">
      <c r="A1974" s="11" t="str">
        <f t="shared" si="122"/>
        <v>KING ISLAND2004</v>
      </c>
      <c r="B1974" s="3" t="s">
        <v>58</v>
      </c>
      <c r="C1974" s="12">
        <v>2004</v>
      </c>
      <c r="D1974" s="12" t="s">
        <v>174</v>
      </c>
      <c r="E1974" s="13">
        <v>14322</v>
      </c>
      <c r="F1974" s="13">
        <v>14158</v>
      </c>
      <c r="G1974" s="13">
        <v>28480</v>
      </c>
      <c r="H1974" s="13">
        <v>0</v>
      </c>
      <c r="I1974" s="13">
        <v>0</v>
      </c>
      <c r="J1974" s="13">
        <v>0</v>
      </c>
      <c r="K1974" s="15">
        <f t="shared" si="123"/>
        <v>14322</v>
      </c>
      <c r="L1974" s="15">
        <f t="shared" si="124"/>
        <v>14158</v>
      </c>
      <c r="M1974" s="15">
        <f t="shared" si="125"/>
        <v>28480</v>
      </c>
      <c r="O1974" s="13"/>
      <c r="P1974" s="13"/>
    </row>
    <row r="1975" spans="1:16" ht="13.15" customHeight="1" x14ac:dyDescent="0.2">
      <c r="A1975" s="11" t="str">
        <f t="shared" si="122"/>
        <v>KING ISLAND2005</v>
      </c>
      <c r="B1975" s="88" t="s">
        <v>58</v>
      </c>
      <c r="C1975" s="16">
        <v>2005</v>
      </c>
      <c r="D1975" s="86" t="s">
        <v>174</v>
      </c>
      <c r="E1975" s="89">
        <v>13180</v>
      </c>
      <c r="F1975" s="89">
        <v>13165</v>
      </c>
      <c r="G1975" s="89">
        <v>26345</v>
      </c>
      <c r="H1975" s="89">
        <v>0</v>
      </c>
      <c r="I1975" s="89">
        <v>0</v>
      </c>
      <c r="J1975" s="89">
        <v>0</v>
      </c>
      <c r="K1975" s="15">
        <f t="shared" si="123"/>
        <v>13180</v>
      </c>
      <c r="L1975" s="15">
        <f t="shared" si="124"/>
        <v>13165</v>
      </c>
      <c r="M1975" s="15">
        <f t="shared" si="125"/>
        <v>26345</v>
      </c>
      <c r="O1975" s="13"/>
      <c r="P1975" s="13"/>
    </row>
    <row r="1976" spans="1:16" ht="13.15" customHeight="1" x14ac:dyDescent="0.2">
      <c r="A1976" s="11" t="str">
        <f t="shared" si="122"/>
        <v>KING ISLAND2006</v>
      </c>
      <c r="B1976" s="3" t="s">
        <v>58</v>
      </c>
      <c r="C1976" s="12">
        <v>2006</v>
      </c>
      <c r="D1976" s="12" t="s">
        <v>174</v>
      </c>
      <c r="E1976" s="13">
        <v>14552</v>
      </c>
      <c r="F1976" s="13">
        <v>14485</v>
      </c>
      <c r="G1976" s="13">
        <v>29037</v>
      </c>
      <c r="H1976" s="13">
        <v>0</v>
      </c>
      <c r="I1976" s="13">
        <v>0</v>
      </c>
      <c r="J1976" s="13">
        <v>0</v>
      </c>
      <c r="K1976" s="15">
        <f t="shared" si="123"/>
        <v>14552</v>
      </c>
      <c r="L1976" s="15">
        <f t="shared" si="124"/>
        <v>14485</v>
      </c>
      <c r="M1976" s="15">
        <f t="shared" si="125"/>
        <v>29037</v>
      </c>
      <c r="O1976" s="13"/>
      <c r="P1976" s="13"/>
    </row>
    <row r="1977" spans="1:16" ht="13.15" customHeight="1" x14ac:dyDescent="0.2">
      <c r="A1977" s="11" t="str">
        <f t="shared" si="122"/>
        <v>KING ISLAND2007</v>
      </c>
      <c r="B1977" s="3" t="s">
        <v>58</v>
      </c>
      <c r="C1977" s="12">
        <v>2007</v>
      </c>
      <c r="D1977" s="12" t="s">
        <v>174</v>
      </c>
      <c r="E1977" s="13">
        <v>15381</v>
      </c>
      <c r="F1977" s="13">
        <v>15376</v>
      </c>
      <c r="G1977" s="13">
        <v>30757</v>
      </c>
      <c r="H1977" s="13">
        <v>0</v>
      </c>
      <c r="I1977" s="13">
        <v>0</v>
      </c>
      <c r="J1977" s="13">
        <v>0</v>
      </c>
      <c r="K1977" s="15">
        <f t="shared" si="123"/>
        <v>15381</v>
      </c>
      <c r="L1977" s="15">
        <f t="shared" si="124"/>
        <v>15376</v>
      </c>
      <c r="M1977" s="15">
        <f t="shared" si="125"/>
        <v>30757</v>
      </c>
      <c r="O1977" s="13"/>
      <c r="P1977" s="13"/>
    </row>
    <row r="1978" spans="1:16" ht="13.15" customHeight="1" x14ac:dyDescent="0.2">
      <c r="A1978" s="11" t="str">
        <f t="shared" si="122"/>
        <v>KING ISLAND2008</v>
      </c>
      <c r="B1978" s="92" t="s">
        <v>58</v>
      </c>
      <c r="C1978" s="85">
        <v>2008</v>
      </c>
      <c r="D1978" s="86" t="s">
        <v>174</v>
      </c>
      <c r="E1978" s="15">
        <v>16128</v>
      </c>
      <c r="F1978" s="15">
        <v>16079</v>
      </c>
      <c r="G1978" s="15">
        <v>32207</v>
      </c>
      <c r="H1978" s="87">
        <v>0</v>
      </c>
      <c r="I1978" s="87">
        <v>0</v>
      </c>
      <c r="J1978" s="15">
        <v>0</v>
      </c>
      <c r="K1978" s="15">
        <f t="shared" si="123"/>
        <v>16128</v>
      </c>
      <c r="L1978" s="15">
        <f t="shared" si="124"/>
        <v>16079</v>
      </c>
      <c r="M1978" s="15">
        <f t="shared" si="125"/>
        <v>32207</v>
      </c>
      <c r="O1978" s="13"/>
      <c r="P1978" s="13"/>
    </row>
    <row r="1979" spans="1:16" ht="13.15" customHeight="1" x14ac:dyDescent="0.2">
      <c r="A1979" s="11" t="str">
        <f t="shared" si="122"/>
        <v>KING ISLAND2009</v>
      </c>
      <c r="B1979" s="3" t="s">
        <v>58</v>
      </c>
      <c r="C1979" s="12">
        <v>2009</v>
      </c>
      <c r="D1979" s="12" t="s">
        <v>174</v>
      </c>
      <c r="E1979" s="13">
        <v>16325</v>
      </c>
      <c r="F1979" s="13">
        <v>16275</v>
      </c>
      <c r="G1979" s="13">
        <v>32600</v>
      </c>
      <c r="H1979" s="13">
        <v>0</v>
      </c>
      <c r="I1979" s="13">
        <v>0</v>
      </c>
      <c r="J1979" s="13">
        <v>0</v>
      </c>
      <c r="K1979" s="15">
        <f t="shared" si="123"/>
        <v>16325</v>
      </c>
      <c r="L1979" s="15">
        <f t="shared" si="124"/>
        <v>16275</v>
      </c>
      <c r="M1979" s="15">
        <f t="shared" si="125"/>
        <v>32600</v>
      </c>
      <c r="O1979" s="13"/>
      <c r="P1979" s="13"/>
    </row>
    <row r="1980" spans="1:16" ht="13.15" customHeight="1" x14ac:dyDescent="0.2">
      <c r="A1980" s="11" t="str">
        <f t="shared" si="122"/>
        <v>KING ISLAND2010</v>
      </c>
      <c r="B1980" s="3" t="s">
        <v>58</v>
      </c>
      <c r="C1980" s="12">
        <v>2010</v>
      </c>
      <c r="D1980" s="12" t="s">
        <v>174</v>
      </c>
      <c r="E1980" s="13">
        <v>15716</v>
      </c>
      <c r="F1980" s="13">
        <v>15546</v>
      </c>
      <c r="G1980" s="13">
        <v>31262</v>
      </c>
      <c r="H1980" s="13">
        <v>0</v>
      </c>
      <c r="I1980" s="13">
        <v>0</v>
      </c>
      <c r="J1980" s="13">
        <v>0</v>
      </c>
      <c r="K1980" s="15">
        <f t="shared" si="123"/>
        <v>15716</v>
      </c>
      <c r="L1980" s="15">
        <f t="shared" si="124"/>
        <v>15546</v>
      </c>
      <c r="M1980" s="15">
        <f t="shared" si="125"/>
        <v>31262</v>
      </c>
      <c r="O1980" s="13"/>
      <c r="P1980" s="13"/>
    </row>
    <row r="1981" spans="1:16" ht="13.15" customHeight="1" x14ac:dyDescent="0.2">
      <c r="A1981" s="11" t="str">
        <f t="shared" si="122"/>
        <v>KING ISLAND2011</v>
      </c>
      <c r="B1981" s="92" t="s">
        <v>58</v>
      </c>
      <c r="C1981" s="85">
        <v>2011</v>
      </c>
      <c r="D1981" s="86" t="s">
        <v>174</v>
      </c>
      <c r="E1981" s="15">
        <v>15918</v>
      </c>
      <c r="F1981" s="15">
        <v>15790</v>
      </c>
      <c r="G1981" s="15">
        <v>31708</v>
      </c>
      <c r="H1981" s="87">
        <v>0</v>
      </c>
      <c r="I1981" s="87">
        <v>0</v>
      </c>
      <c r="J1981" s="15">
        <v>0</v>
      </c>
      <c r="K1981" s="15">
        <f t="shared" si="123"/>
        <v>15918</v>
      </c>
      <c r="L1981" s="15">
        <f t="shared" si="124"/>
        <v>15790</v>
      </c>
      <c r="M1981" s="15">
        <f t="shared" si="125"/>
        <v>31708</v>
      </c>
      <c r="O1981" s="13"/>
      <c r="P1981" s="13"/>
    </row>
    <row r="1982" spans="1:16" ht="13.15" customHeight="1" x14ac:dyDescent="0.2">
      <c r="A1982" s="11" t="str">
        <f t="shared" si="122"/>
        <v>KING ISLAND2012</v>
      </c>
      <c r="B1982" s="92" t="s">
        <v>58</v>
      </c>
      <c r="C1982" s="85">
        <v>2012</v>
      </c>
      <c r="D1982" s="86" t="s">
        <v>174</v>
      </c>
      <c r="E1982" s="15">
        <v>17084</v>
      </c>
      <c r="F1982" s="15">
        <v>17089</v>
      </c>
      <c r="G1982" s="15">
        <v>34173</v>
      </c>
      <c r="H1982" s="87">
        <v>0</v>
      </c>
      <c r="I1982" s="87">
        <v>0</v>
      </c>
      <c r="J1982" s="15">
        <v>0</v>
      </c>
      <c r="K1982" s="15">
        <f t="shared" si="123"/>
        <v>17084</v>
      </c>
      <c r="L1982" s="15">
        <f t="shared" si="124"/>
        <v>17089</v>
      </c>
      <c r="M1982" s="15">
        <f t="shared" si="125"/>
        <v>34173</v>
      </c>
      <c r="O1982" s="13"/>
      <c r="P1982" s="13"/>
    </row>
    <row r="1983" spans="1:16" ht="13.15" customHeight="1" x14ac:dyDescent="0.2">
      <c r="A1983" s="11" t="str">
        <f t="shared" si="122"/>
        <v>KING ISLAND2013</v>
      </c>
      <c r="B1983" s="92" t="s">
        <v>58</v>
      </c>
      <c r="C1983" s="85">
        <v>2013</v>
      </c>
      <c r="D1983" s="86" t="s">
        <v>174</v>
      </c>
      <c r="E1983" s="15">
        <v>16885</v>
      </c>
      <c r="F1983" s="15">
        <v>16704</v>
      </c>
      <c r="G1983" s="15">
        <v>33589</v>
      </c>
      <c r="H1983" s="87">
        <v>0</v>
      </c>
      <c r="I1983" s="87">
        <v>0</v>
      </c>
      <c r="J1983" s="15">
        <v>0</v>
      </c>
      <c r="K1983" s="15">
        <f t="shared" si="123"/>
        <v>16885</v>
      </c>
      <c r="L1983" s="15">
        <f t="shared" si="124"/>
        <v>16704</v>
      </c>
      <c r="M1983" s="15">
        <f t="shared" si="125"/>
        <v>33589</v>
      </c>
      <c r="O1983" s="13"/>
      <c r="P1983" s="13"/>
    </row>
    <row r="1984" spans="1:16" ht="13.15" customHeight="1" x14ac:dyDescent="0.2">
      <c r="A1984" s="11" t="str">
        <f t="shared" si="122"/>
        <v>KING ISLAND2014</v>
      </c>
      <c r="B1984" s="3" t="s">
        <v>58</v>
      </c>
      <c r="C1984" s="12">
        <v>2014</v>
      </c>
      <c r="D1984" s="12" t="s">
        <v>174</v>
      </c>
      <c r="E1984" s="13">
        <v>16679</v>
      </c>
      <c r="F1984" s="13">
        <v>16711</v>
      </c>
      <c r="G1984" s="13">
        <v>33390</v>
      </c>
      <c r="H1984" s="13">
        <v>0</v>
      </c>
      <c r="I1984" s="13">
        <v>0</v>
      </c>
      <c r="J1984" s="13">
        <v>0</v>
      </c>
      <c r="K1984" s="15">
        <f t="shared" si="123"/>
        <v>16679</v>
      </c>
      <c r="L1984" s="15">
        <f t="shared" si="124"/>
        <v>16711</v>
      </c>
      <c r="M1984" s="15">
        <f t="shared" si="125"/>
        <v>33390</v>
      </c>
      <c r="O1984" s="13"/>
      <c r="P1984" s="13"/>
    </row>
    <row r="1985" spans="1:16" ht="13.15" customHeight="1" x14ac:dyDescent="0.2">
      <c r="A1985" s="11" t="str">
        <f t="shared" si="122"/>
        <v>KING ISLAND2015</v>
      </c>
      <c r="B1985" s="3" t="s">
        <v>58</v>
      </c>
      <c r="C1985" s="12">
        <v>2015</v>
      </c>
      <c r="D1985" s="12" t="s">
        <v>174</v>
      </c>
      <c r="E1985" s="13">
        <v>17029</v>
      </c>
      <c r="F1985" s="13">
        <v>17015</v>
      </c>
      <c r="G1985" s="13">
        <v>34044</v>
      </c>
      <c r="H1985" s="13">
        <v>0</v>
      </c>
      <c r="I1985" s="13">
        <v>0</v>
      </c>
      <c r="J1985" s="13">
        <v>0</v>
      </c>
      <c r="K1985" s="15">
        <f t="shared" si="123"/>
        <v>17029</v>
      </c>
      <c r="L1985" s="15">
        <f t="shared" si="124"/>
        <v>17015</v>
      </c>
      <c r="M1985" s="15">
        <f t="shared" si="125"/>
        <v>34044</v>
      </c>
      <c r="O1985" s="13"/>
      <c r="P1985" s="13"/>
    </row>
    <row r="1986" spans="1:16" ht="13.15" customHeight="1" x14ac:dyDescent="0.2">
      <c r="A1986" s="11" t="str">
        <f t="shared" si="122"/>
        <v>KING ISLAND2016</v>
      </c>
      <c r="B1986" s="92" t="s">
        <v>58</v>
      </c>
      <c r="C1986" s="85">
        <v>2016</v>
      </c>
      <c r="D1986" s="86" t="s">
        <v>174</v>
      </c>
      <c r="E1986" s="15">
        <v>18937</v>
      </c>
      <c r="F1986" s="15">
        <v>18873</v>
      </c>
      <c r="G1986" s="15">
        <v>37810</v>
      </c>
      <c r="H1986" s="87">
        <v>0</v>
      </c>
      <c r="I1986" s="87">
        <v>0</v>
      </c>
      <c r="J1986" s="15">
        <v>0</v>
      </c>
      <c r="K1986" s="15">
        <f t="shared" si="123"/>
        <v>18937</v>
      </c>
      <c r="L1986" s="15">
        <f t="shared" si="124"/>
        <v>18873</v>
      </c>
      <c r="M1986" s="15">
        <f t="shared" si="125"/>
        <v>37810</v>
      </c>
      <c r="O1986" s="13"/>
      <c r="P1986" s="13"/>
    </row>
    <row r="1987" spans="1:16" ht="13.15" customHeight="1" x14ac:dyDescent="0.2">
      <c r="A1987" s="11" t="str">
        <f t="shared" si="122"/>
        <v>KING ISLAND2017</v>
      </c>
      <c r="B1987" s="92" t="s">
        <v>58</v>
      </c>
      <c r="C1987" s="85">
        <v>2017</v>
      </c>
      <c r="D1987" s="86" t="s">
        <v>174</v>
      </c>
      <c r="E1987" s="15">
        <v>21506</v>
      </c>
      <c r="F1987" s="15">
        <v>21539</v>
      </c>
      <c r="G1987" s="15">
        <v>43045</v>
      </c>
      <c r="H1987" s="87">
        <v>0</v>
      </c>
      <c r="I1987" s="87">
        <v>0</v>
      </c>
      <c r="J1987" s="15">
        <v>0</v>
      </c>
      <c r="K1987" s="15">
        <f t="shared" si="123"/>
        <v>21506</v>
      </c>
      <c r="L1987" s="15">
        <f t="shared" si="124"/>
        <v>21539</v>
      </c>
      <c r="M1987" s="15">
        <f t="shared" si="125"/>
        <v>43045</v>
      </c>
      <c r="O1987" s="13"/>
      <c r="P1987" s="13"/>
    </row>
    <row r="1988" spans="1:16" ht="13.15" customHeight="1" x14ac:dyDescent="0.2">
      <c r="A1988" s="11" t="str">
        <f t="shared" si="122"/>
        <v>KING ISLAND2018</v>
      </c>
      <c r="B1988" s="3" t="s">
        <v>58</v>
      </c>
      <c r="C1988" s="12">
        <v>2018</v>
      </c>
      <c r="D1988" s="12" t="s">
        <v>174</v>
      </c>
      <c r="E1988" s="13">
        <v>22211</v>
      </c>
      <c r="F1988" s="13">
        <v>21836</v>
      </c>
      <c r="G1988" s="13">
        <v>44047</v>
      </c>
      <c r="H1988" s="13">
        <v>0</v>
      </c>
      <c r="I1988" s="13">
        <v>0</v>
      </c>
      <c r="J1988" s="13">
        <v>0</v>
      </c>
      <c r="K1988" s="15">
        <f t="shared" si="123"/>
        <v>22211</v>
      </c>
      <c r="L1988" s="15">
        <f t="shared" si="124"/>
        <v>21836</v>
      </c>
      <c r="M1988" s="15">
        <f t="shared" si="125"/>
        <v>44047</v>
      </c>
      <c r="O1988" s="13"/>
      <c r="P1988" s="13"/>
    </row>
    <row r="1989" spans="1:16" ht="13.15" customHeight="1" x14ac:dyDescent="0.2">
      <c r="A1989" s="11" t="str">
        <f t="shared" si="122"/>
        <v>KING ISLAND2019</v>
      </c>
      <c r="B1989" s="3" t="s">
        <v>58</v>
      </c>
      <c r="C1989" s="12">
        <v>2019</v>
      </c>
      <c r="D1989" s="12" t="s">
        <v>174</v>
      </c>
      <c r="E1989" s="13">
        <v>23058</v>
      </c>
      <c r="F1989" s="13">
        <v>22878</v>
      </c>
      <c r="G1989" s="13">
        <v>45936</v>
      </c>
      <c r="H1989" s="13">
        <v>0</v>
      </c>
      <c r="I1989" s="13">
        <v>0</v>
      </c>
      <c r="J1989" s="13">
        <v>0</v>
      </c>
      <c r="K1989" s="15">
        <f t="shared" si="123"/>
        <v>23058</v>
      </c>
      <c r="L1989" s="15">
        <f t="shared" si="124"/>
        <v>22878</v>
      </c>
      <c r="M1989" s="15">
        <f t="shared" si="125"/>
        <v>45936</v>
      </c>
      <c r="O1989" s="13"/>
      <c r="P1989" s="13"/>
    </row>
    <row r="1990" spans="1:16" ht="13.15" customHeight="1" x14ac:dyDescent="0.2">
      <c r="A1990" s="11" t="str">
        <f t="shared" si="122"/>
        <v>KING ISLAND2020</v>
      </c>
      <c r="B1990" s="92" t="s">
        <v>58</v>
      </c>
      <c r="C1990" s="85">
        <v>2020</v>
      </c>
      <c r="D1990" s="86" t="s">
        <v>174</v>
      </c>
      <c r="E1990" s="15">
        <v>13395</v>
      </c>
      <c r="F1990" s="15">
        <v>13348</v>
      </c>
      <c r="G1990" s="15">
        <v>26743</v>
      </c>
      <c r="H1990" s="87">
        <v>0</v>
      </c>
      <c r="I1990" s="87">
        <v>0</v>
      </c>
      <c r="J1990" s="15">
        <v>0</v>
      </c>
      <c r="K1990" s="15">
        <f t="shared" si="123"/>
        <v>13395</v>
      </c>
      <c r="L1990" s="15">
        <f t="shared" si="124"/>
        <v>13348</v>
      </c>
      <c r="M1990" s="15">
        <f t="shared" si="125"/>
        <v>26743</v>
      </c>
      <c r="O1990" s="13"/>
      <c r="P1990" s="13"/>
    </row>
    <row r="1991" spans="1:16" ht="13.15" customHeight="1" x14ac:dyDescent="0.2">
      <c r="A1991" s="11" t="str">
        <f t="shared" si="122"/>
        <v>KING ISLAND2021</v>
      </c>
      <c r="B1991" s="92" t="s">
        <v>58</v>
      </c>
      <c r="C1991" s="85">
        <v>2021</v>
      </c>
      <c r="D1991" s="86" t="s">
        <v>174</v>
      </c>
      <c r="E1991" s="15">
        <v>18139</v>
      </c>
      <c r="F1991" s="15">
        <v>18207</v>
      </c>
      <c r="G1991" s="15">
        <v>36346</v>
      </c>
      <c r="H1991" s="87">
        <v>0</v>
      </c>
      <c r="I1991" s="87">
        <v>0</v>
      </c>
      <c r="J1991" s="15">
        <v>0</v>
      </c>
      <c r="K1991" s="15">
        <f t="shared" si="123"/>
        <v>18139</v>
      </c>
      <c r="L1991" s="15">
        <f t="shared" si="124"/>
        <v>18207</v>
      </c>
      <c r="M1991" s="15">
        <f t="shared" si="125"/>
        <v>36346</v>
      </c>
      <c r="O1991" s="13"/>
      <c r="P1991" s="13"/>
    </row>
    <row r="1992" spans="1:16" ht="13.15" customHeight="1" x14ac:dyDescent="0.2">
      <c r="A1992" s="11" t="str">
        <f t="shared" si="122"/>
        <v>KING ISLAND2022</v>
      </c>
      <c r="B1992" s="3" t="s">
        <v>58</v>
      </c>
      <c r="C1992" s="12">
        <v>2022</v>
      </c>
      <c r="D1992" s="12" t="s">
        <v>174</v>
      </c>
      <c r="E1992" s="13">
        <v>23951</v>
      </c>
      <c r="F1992" s="13">
        <v>23743</v>
      </c>
      <c r="G1992" s="13">
        <v>47694</v>
      </c>
      <c r="H1992" s="13">
        <v>0</v>
      </c>
      <c r="I1992" s="13">
        <v>0</v>
      </c>
      <c r="J1992" s="13">
        <v>0</v>
      </c>
      <c r="K1992" s="15">
        <f t="shared" si="123"/>
        <v>23951</v>
      </c>
      <c r="L1992" s="15">
        <f t="shared" si="124"/>
        <v>23743</v>
      </c>
      <c r="M1992" s="15">
        <f t="shared" si="125"/>
        <v>47694</v>
      </c>
      <c r="O1992" s="13"/>
      <c r="P1992" s="13"/>
    </row>
    <row r="1993" spans="1:16" ht="13.15" customHeight="1" x14ac:dyDescent="0.2">
      <c r="A1993" s="11" t="str">
        <f t="shared" si="122"/>
        <v>KING ISLAND2023</v>
      </c>
      <c r="B1993" s="3" t="s">
        <v>58</v>
      </c>
      <c r="C1993" s="12">
        <v>2023</v>
      </c>
      <c r="D1993" s="12" t="s">
        <v>174</v>
      </c>
      <c r="E1993" s="13">
        <v>24520</v>
      </c>
      <c r="F1993" s="13">
        <v>24235</v>
      </c>
      <c r="G1993" s="13">
        <v>48755</v>
      </c>
      <c r="H1993" s="13">
        <v>0</v>
      </c>
      <c r="I1993" s="13">
        <v>0</v>
      </c>
      <c r="J1993" s="13">
        <v>0</v>
      </c>
      <c r="K1993" s="15">
        <f t="shared" si="123"/>
        <v>24520</v>
      </c>
      <c r="L1993" s="15">
        <f t="shared" si="124"/>
        <v>24235</v>
      </c>
      <c r="M1993" s="15">
        <f t="shared" si="125"/>
        <v>48755</v>
      </c>
      <c r="O1993" s="13"/>
      <c r="P1993" s="13"/>
    </row>
    <row r="1994" spans="1:16" ht="13.15" customHeight="1" x14ac:dyDescent="0.2">
      <c r="A1994" s="11" t="str">
        <f t="shared" si="122"/>
        <v>KING ISLAND2024</v>
      </c>
      <c r="B1994" s="3" t="s">
        <v>58</v>
      </c>
      <c r="C1994" s="12">
        <v>2024</v>
      </c>
      <c r="D1994" s="12" t="s">
        <v>174</v>
      </c>
      <c r="E1994" s="13">
        <v>23149</v>
      </c>
      <c r="F1994" s="13">
        <v>22959</v>
      </c>
      <c r="G1994" s="13">
        <v>46108</v>
      </c>
      <c r="H1994" s="13">
        <v>0</v>
      </c>
      <c r="I1994" s="13">
        <v>0</v>
      </c>
      <c r="J1994" s="13">
        <v>0</v>
      </c>
      <c r="K1994" s="15">
        <f t="shared" si="123"/>
        <v>23149</v>
      </c>
      <c r="L1994" s="15">
        <f t="shared" si="124"/>
        <v>22959</v>
      </c>
      <c r="M1994" s="15">
        <f t="shared" si="125"/>
        <v>46108</v>
      </c>
      <c r="O1994" s="13"/>
      <c r="P1994" s="13"/>
    </row>
    <row r="1995" spans="1:16" ht="13.15" customHeight="1" x14ac:dyDescent="0.2">
      <c r="A1995" s="11" t="str">
        <f t="shared" si="122"/>
        <v>KING ISLAND2025</v>
      </c>
      <c r="B1995" s="3" t="s">
        <v>58</v>
      </c>
      <c r="C1995" s="12">
        <v>2025</v>
      </c>
      <c r="D1995" s="12" t="s">
        <v>174</v>
      </c>
      <c r="E1995" s="13">
        <v>21759</v>
      </c>
      <c r="F1995" s="13">
        <v>21191</v>
      </c>
      <c r="G1995" s="13">
        <v>42950</v>
      </c>
      <c r="H1995" s="13">
        <v>0</v>
      </c>
      <c r="I1995" s="13">
        <v>0</v>
      </c>
      <c r="J1995" s="13">
        <v>0</v>
      </c>
      <c r="K1995" s="15">
        <f t="shared" si="123"/>
        <v>21759</v>
      </c>
      <c r="L1995" s="15">
        <f t="shared" si="124"/>
        <v>21191</v>
      </c>
      <c r="M1995" s="15">
        <f t="shared" si="125"/>
        <v>42950</v>
      </c>
      <c r="O1995" s="13"/>
      <c r="P1995" s="13"/>
    </row>
    <row r="1996" spans="1:16" ht="13.15" customHeight="1" x14ac:dyDescent="0.2">
      <c r="A1996" s="11" t="str">
        <f t="shared" si="122"/>
        <v>KINGSCOTE1985</v>
      </c>
      <c r="B1996" s="3" t="s">
        <v>57</v>
      </c>
      <c r="C1996" s="12">
        <v>1985</v>
      </c>
      <c r="D1996" s="12">
        <v>42</v>
      </c>
      <c r="E1996" s="13">
        <v>26913</v>
      </c>
      <c r="F1996" s="13">
        <v>27344</v>
      </c>
      <c r="G1996" s="13">
        <v>54257</v>
      </c>
      <c r="H1996" s="13">
        <v>0</v>
      </c>
      <c r="I1996" s="13">
        <v>0</v>
      </c>
      <c r="J1996" s="13">
        <v>0</v>
      </c>
      <c r="K1996" s="15">
        <f t="shared" si="123"/>
        <v>26913</v>
      </c>
      <c r="L1996" s="15">
        <f t="shared" si="124"/>
        <v>27344</v>
      </c>
      <c r="M1996" s="15">
        <f t="shared" si="125"/>
        <v>54257</v>
      </c>
      <c r="O1996" s="13"/>
      <c r="P1996" s="13"/>
    </row>
    <row r="1997" spans="1:16" ht="13.15" customHeight="1" x14ac:dyDescent="0.2">
      <c r="A1997" s="11" t="str">
        <f t="shared" si="122"/>
        <v>KINGSCOTE1986</v>
      </c>
      <c r="B1997" s="92" t="s">
        <v>57</v>
      </c>
      <c r="C1997" s="85">
        <v>1986</v>
      </c>
      <c r="D1997" s="86" t="s">
        <v>174</v>
      </c>
      <c r="E1997" s="15">
        <v>23880</v>
      </c>
      <c r="F1997" s="15">
        <v>24393</v>
      </c>
      <c r="G1997" s="15">
        <v>48273</v>
      </c>
      <c r="H1997" s="87">
        <v>0</v>
      </c>
      <c r="I1997" s="87">
        <v>0</v>
      </c>
      <c r="J1997" s="15">
        <v>0</v>
      </c>
      <c r="K1997" s="15">
        <f t="shared" si="123"/>
        <v>23880</v>
      </c>
      <c r="L1997" s="15">
        <f t="shared" si="124"/>
        <v>24393</v>
      </c>
      <c r="M1997" s="15">
        <f t="shared" si="125"/>
        <v>48273</v>
      </c>
      <c r="O1997" s="13"/>
      <c r="P1997" s="13"/>
    </row>
    <row r="1998" spans="1:16" ht="13.15" customHeight="1" x14ac:dyDescent="0.2">
      <c r="A1998" s="11" t="str">
        <f t="shared" si="122"/>
        <v>KINGSCOTE1987</v>
      </c>
      <c r="B1998" s="90" t="s">
        <v>57</v>
      </c>
      <c r="C1998" s="85">
        <v>1987</v>
      </c>
      <c r="D1998" s="86" t="s">
        <v>174</v>
      </c>
      <c r="E1998" s="15">
        <v>20531</v>
      </c>
      <c r="F1998" s="15">
        <v>21084</v>
      </c>
      <c r="G1998" s="15">
        <v>41615</v>
      </c>
      <c r="H1998" s="15">
        <v>0</v>
      </c>
      <c r="I1998" s="15">
        <v>0</v>
      </c>
      <c r="J1998" s="15">
        <v>0</v>
      </c>
      <c r="K1998" s="15">
        <f t="shared" si="123"/>
        <v>20531</v>
      </c>
      <c r="L1998" s="15">
        <f t="shared" si="124"/>
        <v>21084</v>
      </c>
      <c r="M1998" s="15">
        <f t="shared" si="125"/>
        <v>41615</v>
      </c>
      <c r="O1998" s="13"/>
      <c r="P1998" s="13"/>
    </row>
    <row r="1999" spans="1:16" ht="13.15" customHeight="1" x14ac:dyDescent="0.2">
      <c r="A1999" s="11" t="str">
        <f t="shared" si="122"/>
        <v>KINGSCOTE1988</v>
      </c>
      <c r="B1999" s="3" t="s">
        <v>57</v>
      </c>
      <c r="C1999" s="12">
        <v>1988</v>
      </c>
      <c r="D1999" s="12" t="s">
        <v>174</v>
      </c>
      <c r="E1999" s="13">
        <v>20734</v>
      </c>
      <c r="F1999" s="13">
        <v>20760</v>
      </c>
      <c r="G1999" s="13">
        <v>41494</v>
      </c>
      <c r="H1999" s="13">
        <v>0</v>
      </c>
      <c r="I1999" s="13">
        <v>0</v>
      </c>
      <c r="J1999" s="13">
        <v>0</v>
      </c>
      <c r="K1999" s="15">
        <f t="shared" si="123"/>
        <v>20734</v>
      </c>
      <c r="L1999" s="15">
        <f t="shared" si="124"/>
        <v>20760</v>
      </c>
      <c r="M1999" s="15">
        <f t="shared" si="125"/>
        <v>41494</v>
      </c>
      <c r="O1999" s="13"/>
      <c r="P1999" s="13"/>
    </row>
    <row r="2000" spans="1:16" ht="13.15" customHeight="1" x14ac:dyDescent="0.2">
      <c r="A2000" s="11" t="str">
        <f t="shared" si="122"/>
        <v>KINGSCOTE1989</v>
      </c>
      <c r="B2000" s="3" t="s">
        <v>57</v>
      </c>
      <c r="C2000" s="12">
        <v>1989</v>
      </c>
      <c r="D2000" s="12" t="s">
        <v>174</v>
      </c>
      <c r="E2000" s="13">
        <v>21393</v>
      </c>
      <c r="F2000" s="13">
        <v>22168</v>
      </c>
      <c r="G2000" s="13">
        <v>43561</v>
      </c>
      <c r="H2000" s="13">
        <v>0</v>
      </c>
      <c r="I2000" s="13">
        <v>0</v>
      </c>
      <c r="J2000" s="13">
        <v>0</v>
      </c>
      <c r="K2000" s="15">
        <f t="shared" si="123"/>
        <v>21393</v>
      </c>
      <c r="L2000" s="15">
        <f t="shared" si="124"/>
        <v>22168</v>
      </c>
      <c r="M2000" s="15">
        <f t="shared" si="125"/>
        <v>43561</v>
      </c>
      <c r="O2000" s="13"/>
      <c r="P2000" s="13"/>
    </row>
    <row r="2001" spans="1:16" ht="13.15" customHeight="1" x14ac:dyDescent="0.2">
      <c r="A2001" s="11" t="str">
        <f t="shared" si="122"/>
        <v>KINGSCOTE1990</v>
      </c>
      <c r="B2001" s="90" t="s">
        <v>57</v>
      </c>
      <c r="C2001" s="85">
        <v>1990</v>
      </c>
      <c r="D2001" s="86" t="s">
        <v>174</v>
      </c>
      <c r="E2001" s="15">
        <v>10629</v>
      </c>
      <c r="F2001" s="15">
        <v>10032</v>
      </c>
      <c r="G2001" s="15">
        <v>20661</v>
      </c>
      <c r="H2001" s="15">
        <v>0</v>
      </c>
      <c r="I2001" s="15">
        <v>0</v>
      </c>
      <c r="J2001" s="15">
        <v>0</v>
      </c>
      <c r="K2001" s="15">
        <f t="shared" si="123"/>
        <v>10629</v>
      </c>
      <c r="L2001" s="15">
        <f t="shared" si="124"/>
        <v>10032</v>
      </c>
      <c r="M2001" s="15">
        <f t="shared" si="125"/>
        <v>20661</v>
      </c>
      <c r="O2001" s="13"/>
      <c r="P2001" s="13"/>
    </row>
    <row r="2002" spans="1:16" ht="13.15" customHeight="1" x14ac:dyDescent="0.2">
      <c r="A2002" s="11" t="str">
        <f t="shared" si="122"/>
        <v>KINGSCOTE1991</v>
      </c>
      <c r="B2002" s="3" t="s">
        <v>57</v>
      </c>
      <c r="C2002" s="12">
        <v>1991</v>
      </c>
      <c r="D2002" s="86" t="s">
        <v>174</v>
      </c>
      <c r="E2002" s="13">
        <v>21928</v>
      </c>
      <c r="F2002" s="13">
        <v>21766</v>
      </c>
      <c r="G2002" s="13">
        <v>43694</v>
      </c>
      <c r="H2002" s="13">
        <v>0</v>
      </c>
      <c r="I2002" s="13">
        <v>0</v>
      </c>
      <c r="J2002" s="13">
        <v>0</v>
      </c>
      <c r="K2002" s="15">
        <f t="shared" si="123"/>
        <v>21928</v>
      </c>
      <c r="L2002" s="15">
        <f t="shared" si="124"/>
        <v>21766</v>
      </c>
      <c r="M2002" s="15">
        <f t="shared" si="125"/>
        <v>43694</v>
      </c>
      <c r="O2002" s="13"/>
      <c r="P2002" s="13"/>
    </row>
    <row r="2003" spans="1:16" ht="13.15" customHeight="1" x14ac:dyDescent="0.2">
      <c r="A2003" s="11" t="str">
        <f t="shared" si="122"/>
        <v>KINGSCOTE1992</v>
      </c>
      <c r="B2003" s="3" t="s">
        <v>57</v>
      </c>
      <c r="C2003" s="12">
        <v>1992</v>
      </c>
      <c r="D2003" s="12" t="s">
        <v>174</v>
      </c>
      <c r="E2003" s="13">
        <v>22719</v>
      </c>
      <c r="F2003" s="13">
        <v>22534</v>
      </c>
      <c r="G2003" s="13">
        <v>45253</v>
      </c>
      <c r="H2003" s="13">
        <v>0</v>
      </c>
      <c r="I2003" s="13">
        <v>0</v>
      </c>
      <c r="J2003" s="13">
        <v>0</v>
      </c>
      <c r="K2003" s="15">
        <f t="shared" si="123"/>
        <v>22719</v>
      </c>
      <c r="L2003" s="15">
        <f t="shared" si="124"/>
        <v>22534</v>
      </c>
      <c r="M2003" s="15">
        <f t="shared" si="125"/>
        <v>45253</v>
      </c>
      <c r="O2003" s="13"/>
      <c r="P2003" s="13"/>
    </row>
    <row r="2004" spans="1:16" ht="13.15" customHeight="1" x14ac:dyDescent="0.2">
      <c r="A2004" s="11" t="str">
        <f t="shared" si="122"/>
        <v>KINGSCOTE1993</v>
      </c>
      <c r="B2004" s="90" t="s">
        <v>57</v>
      </c>
      <c r="C2004" s="85">
        <v>1993</v>
      </c>
      <c r="D2004" s="86">
        <v>46</v>
      </c>
      <c r="E2004" s="15">
        <v>27142</v>
      </c>
      <c r="F2004" s="15">
        <v>27458</v>
      </c>
      <c r="G2004" s="15">
        <v>54600</v>
      </c>
      <c r="H2004" s="15">
        <v>0</v>
      </c>
      <c r="I2004" s="15">
        <v>0</v>
      </c>
      <c r="J2004" s="15">
        <v>0</v>
      </c>
      <c r="K2004" s="15">
        <f t="shared" si="123"/>
        <v>27142</v>
      </c>
      <c r="L2004" s="15">
        <f t="shared" si="124"/>
        <v>27458</v>
      </c>
      <c r="M2004" s="15">
        <f t="shared" si="125"/>
        <v>54600</v>
      </c>
      <c r="O2004" s="13"/>
      <c r="P2004" s="13"/>
    </row>
    <row r="2005" spans="1:16" ht="13.15" customHeight="1" x14ac:dyDescent="0.2">
      <c r="A2005" s="11" t="str">
        <f t="shared" si="122"/>
        <v>KINGSCOTE1994</v>
      </c>
      <c r="B2005" s="92" t="s">
        <v>57</v>
      </c>
      <c r="C2005" s="85">
        <v>1994</v>
      </c>
      <c r="D2005" s="86">
        <v>44</v>
      </c>
      <c r="E2005" s="15">
        <v>31707</v>
      </c>
      <c r="F2005" s="15">
        <v>32690</v>
      </c>
      <c r="G2005" s="15">
        <v>64397</v>
      </c>
      <c r="H2005" s="15">
        <v>0</v>
      </c>
      <c r="I2005" s="15">
        <v>0</v>
      </c>
      <c r="J2005" s="15">
        <v>0</v>
      </c>
      <c r="K2005" s="15">
        <f t="shared" si="123"/>
        <v>31707</v>
      </c>
      <c r="L2005" s="15">
        <f t="shared" si="124"/>
        <v>32690</v>
      </c>
      <c r="M2005" s="15">
        <f t="shared" si="125"/>
        <v>64397</v>
      </c>
      <c r="O2005" s="13"/>
      <c r="P2005" s="13"/>
    </row>
    <row r="2006" spans="1:16" ht="13.15" customHeight="1" x14ac:dyDescent="0.2">
      <c r="A2006" s="11" t="str">
        <f t="shared" si="122"/>
        <v>KINGSCOTE1995</v>
      </c>
      <c r="B2006" s="88" t="s">
        <v>57</v>
      </c>
      <c r="C2006" s="16">
        <v>1995</v>
      </c>
      <c r="D2006" s="86">
        <v>42</v>
      </c>
      <c r="E2006" s="89">
        <v>33376</v>
      </c>
      <c r="F2006" s="89">
        <v>33924</v>
      </c>
      <c r="G2006" s="89">
        <v>67300</v>
      </c>
      <c r="H2006" s="89">
        <v>0</v>
      </c>
      <c r="I2006" s="89">
        <v>0</v>
      </c>
      <c r="J2006" s="89">
        <v>0</v>
      </c>
      <c r="K2006" s="15">
        <f t="shared" si="123"/>
        <v>33376</v>
      </c>
      <c r="L2006" s="15">
        <f t="shared" si="124"/>
        <v>33924</v>
      </c>
      <c r="M2006" s="15">
        <f t="shared" si="125"/>
        <v>67300</v>
      </c>
      <c r="O2006" s="13"/>
      <c r="P2006" s="13"/>
    </row>
    <row r="2007" spans="1:16" ht="13.15" customHeight="1" x14ac:dyDescent="0.2">
      <c r="A2007" s="11" t="str">
        <f t="shared" si="122"/>
        <v>KINGSCOTE1996</v>
      </c>
      <c r="B2007" s="3" t="s">
        <v>57</v>
      </c>
      <c r="C2007" s="12">
        <v>1996</v>
      </c>
      <c r="D2007" s="12">
        <v>40</v>
      </c>
      <c r="E2007" s="13">
        <v>36617</v>
      </c>
      <c r="F2007" s="13">
        <v>37490</v>
      </c>
      <c r="G2007" s="13">
        <v>74107</v>
      </c>
      <c r="H2007" s="13">
        <v>0</v>
      </c>
      <c r="I2007" s="13">
        <v>0</v>
      </c>
      <c r="J2007" s="13">
        <v>0</v>
      </c>
      <c r="K2007" s="15">
        <f t="shared" si="123"/>
        <v>36617</v>
      </c>
      <c r="L2007" s="15">
        <f t="shared" si="124"/>
        <v>37490</v>
      </c>
      <c r="M2007" s="15">
        <f t="shared" si="125"/>
        <v>74107</v>
      </c>
      <c r="O2007" s="13"/>
      <c r="P2007" s="13"/>
    </row>
    <row r="2008" spans="1:16" ht="13.15" customHeight="1" x14ac:dyDescent="0.2">
      <c r="A2008" s="11" t="str">
        <f t="shared" si="122"/>
        <v>KINGSCOTE1997</v>
      </c>
      <c r="B2008" s="92" t="s">
        <v>57</v>
      </c>
      <c r="C2008" s="85">
        <v>1997</v>
      </c>
      <c r="D2008" s="86">
        <v>39</v>
      </c>
      <c r="E2008" s="15">
        <v>39266</v>
      </c>
      <c r="F2008" s="15">
        <v>40418</v>
      </c>
      <c r="G2008" s="15">
        <v>79684</v>
      </c>
      <c r="H2008" s="87">
        <v>0</v>
      </c>
      <c r="I2008" s="87">
        <v>0</v>
      </c>
      <c r="J2008" s="15">
        <v>0</v>
      </c>
      <c r="K2008" s="15">
        <f t="shared" si="123"/>
        <v>39266</v>
      </c>
      <c r="L2008" s="15">
        <f t="shared" si="124"/>
        <v>40418</v>
      </c>
      <c r="M2008" s="15">
        <f t="shared" si="125"/>
        <v>79684</v>
      </c>
      <c r="O2008" s="13"/>
      <c r="P2008" s="13"/>
    </row>
    <row r="2009" spans="1:16" ht="13.15" customHeight="1" x14ac:dyDescent="0.2">
      <c r="A2009" s="11" t="str">
        <f t="shared" si="122"/>
        <v>KINGSCOTE1998</v>
      </c>
      <c r="B2009" s="88" t="s">
        <v>57</v>
      </c>
      <c r="C2009" s="85">
        <v>1998</v>
      </c>
      <c r="D2009" s="86">
        <v>36</v>
      </c>
      <c r="E2009" s="15">
        <v>45045</v>
      </c>
      <c r="F2009" s="15">
        <v>46917</v>
      </c>
      <c r="G2009" s="15">
        <v>91962</v>
      </c>
      <c r="H2009" s="15">
        <v>0</v>
      </c>
      <c r="I2009" s="15">
        <v>0</v>
      </c>
      <c r="J2009" s="15">
        <v>0</v>
      </c>
      <c r="K2009" s="15">
        <f t="shared" si="123"/>
        <v>45045</v>
      </c>
      <c r="L2009" s="15">
        <f t="shared" si="124"/>
        <v>46917</v>
      </c>
      <c r="M2009" s="15">
        <f t="shared" si="125"/>
        <v>91962</v>
      </c>
      <c r="O2009" s="13"/>
      <c r="P2009" s="13"/>
    </row>
    <row r="2010" spans="1:16" ht="13.15" customHeight="1" x14ac:dyDescent="0.2">
      <c r="A2010" s="11" t="str">
        <f t="shared" si="122"/>
        <v>KINGSCOTE1999</v>
      </c>
      <c r="B2010" s="90" t="s">
        <v>57</v>
      </c>
      <c r="C2010" s="85">
        <v>1999</v>
      </c>
      <c r="D2010" s="86">
        <v>37</v>
      </c>
      <c r="E2010" s="15">
        <v>44420</v>
      </c>
      <c r="F2010" s="15">
        <v>46123</v>
      </c>
      <c r="G2010" s="15">
        <v>90543</v>
      </c>
      <c r="H2010" s="15">
        <v>0</v>
      </c>
      <c r="I2010" s="15">
        <v>0</v>
      </c>
      <c r="J2010" s="15">
        <v>0</v>
      </c>
      <c r="K2010" s="15">
        <f t="shared" si="123"/>
        <v>44420</v>
      </c>
      <c r="L2010" s="15">
        <f t="shared" si="124"/>
        <v>46123</v>
      </c>
      <c r="M2010" s="15">
        <f t="shared" si="125"/>
        <v>90543</v>
      </c>
      <c r="O2010" s="13"/>
      <c r="P2010" s="13"/>
    </row>
    <row r="2011" spans="1:16" ht="13.15" customHeight="1" x14ac:dyDescent="0.2">
      <c r="A2011" s="11" t="str">
        <f t="shared" si="122"/>
        <v>KINGSCOTE2000</v>
      </c>
      <c r="B2011" s="3" t="s">
        <v>57</v>
      </c>
      <c r="C2011" s="12">
        <v>2000</v>
      </c>
      <c r="D2011" s="12">
        <v>38</v>
      </c>
      <c r="E2011" s="13">
        <v>40545</v>
      </c>
      <c r="F2011" s="13">
        <v>42230</v>
      </c>
      <c r="G2011" s="13">
        <v>82775</v>
      </c>
      <c r="H2011" s="13">
        <v>0</v>
      </c>
      <c r="I2011" s="13">
        <v>0</v>
      </c>
      <c r="J2011" s="13">
        <v>0</v>
      </c>
      <c r="K2011" s="15">
        <f t="shared" si="123"/>
        <v>40545</v>
      </c>
      <c r="L2011" s="15">
        <f t="shared" si="124"/>
        <v>42230</v>
      </c>
      <c r="M2011" s="15">
        <f t="shared" si="125"/>
        <v>82775</v>
      </c>
      <c r="O2011" s="13"/>
      <c r="P2011" s="13"/>
    </row>
    <row r="2012" spans="1:16" ht="13.15" customHeight="1" x14ac:dyDescent="0.2">
      <c r="A2012" s="11" t="str">
        <f t="shared" si="122"/>
        <v>KINGSCOTE2001</v>
      </c>
      <c r="B2012" s="3" t="s">
        <v>57</v>
      </c>
      <c r="C2012" s="12">
        <v>2001</v>
      </c>
      <c r="D2012" s="12">
        <v>40</v>
      </c>
      <c r="E2012" s="13">
        <v>35316</v>
      </c>
      <c r="F2012" s="13">
        <v>36176</v>
      </c>
      <c r="G2012" s="13">
        <v>71492</v>
      </c>
      <c r="H2012" s="13">
        <v>0</v>
      </c>
      <c r="I2012" s="13">
        <v>0</v>
      </c>
      <c r="J2012" s="13">
        <v>0</v>
      </c>
      <c r="K2012" s="15">
        <f t="shared" si="123"/>
        <v>35316</v>
      </c>
      <c r="L2012" s="15">
        <f t="shared" si="124"/>
        <v>36176</v>
      </c>
      <c r="M2012" s="15">
        <f t="shared" si="125"/>
        <v>71492</v>
      </c>
      <c r="O2012" s="13"/>
      <c r="P2012" s="13"/>
    </row>
    <row r="2013" spans="1:16" ht="13.15" customHeight="1" x14ac:dyDescent="0.2">
      <c r="A2013" s="11" t="str">
        <f t="shared" si="122"/>
        <v>KINGSCOTE2002</v>
      </c>
      <c r="B2013" s="3" t="s">
        <v>57</v>
      </c>
      <c r="C2013" s="12">
        <v>2002</v>
      </c>
      <c r="D2013" s="12">
        <v>40</v>
      </c>
      <c r="E2013" s="13">
        <v>32341</v>
      </c>
      <c r="F2013" s="13">
        <v>32221</v>
      </c>
      <c r="G2013" s="13">
        <v>64562</v>
      </c>
      <c r="H2013" s="13">
        <v>0</v>
      </c>
      <c r="I2013" s="13">
        <v>0</v>
      </c>
      <c r="J2013" s="13">
        <v>0</v>
      </c>
      <c r="K2013" s="15">
        <f t="shared" si="123"/>
        <v>32341</v>
      </c>
      <c r="L2013" s="15">
        <f t="shared" si="124"/>
        <v>32221</v>
      </c>
      <c r="M2013" s="15">
        <f t="shared" si="125"/>
        <v>64562</v>
      </c>
      <c r="O2013" s="13"/>
      <c r="P2013" s="13"/>
    </row>
    <row r="2014" spans="1:16" ht="13.15" customHeight="1" x14ac:dyDescent="0.2">
      <c r="A2014" s="11" t="str">
        <f t="shared" si="122"/>
        <v>KINGSCOTE2003</v>
      </c>
      <c r="B2014" s="92" t="s">
        <v>57</v>
      </c>
      <c r="C2014" s="85">
        <v>2003</v>
      </c>
      <c r="D2014" s="86">
        <v>43</v>
      </c>
      <c r="E2014" s="15">
        <v>29382</v>
      </c>
      <c r="F2014" s="15">
        <v>31302</v>
      </c>
      <c r="G2014" s="15">
        <v>60684</v>
      </c>
      <c r="H2014" s="87">
        <v>0</v>
      </c>
      <c r="I2014" s="87">
        <v>0</v>
      </c>
      <c r="J2014" s="15">
        <v>0</v>
      </c>
      <c r="K2014" s="15">
        <f t="shared" si="123"/>
        <v>29382</v>
      </c>
      <c r="L2014" s="15">
        <f t="shared" si="124"/>
        <v>31302</v>
      </c>
      <c r="M2014" s="15">
        <f t="shared" si="125"/>
        <v>60684</v>
      </c>
      <c r="O2014" s="13"/>
      <c r="P2014" s="13"/>
    </row>
    <row r="2015" spans="1:16" ht="13.15" customHeight="1" x14ac:dyDescent="0.2">
      <c r="A2015" s="11" t="str">
        <f t="shared" si="122"/>
        <v>KINGSCOTE2004</v>
      </c>
      <c r="B2015" s="92" t="s">
        <v>57</v>
      </c>
      <c r="C2015" s="85">
        <v>2004</v>
      </c>
      <c r="D2015" s="86">
        <v>45</v>
      </c>
      <c r="E2015" s="15">
        <v>32350</v>
      </c>
      <c r="F2015" s="15">
        <v>33774</v>
      </c>
      <c r="G2015" s="15">
        <v>66124</v>
      </c>
      <c r="H2015" s="87">
        <v>0</v>
      </c>
      <c r="I2015" s="87">
        <v>0</v>
      </c>
      <c r="J2015" s="15">
        <v>0</v>
      </c>
      <c r="K2015" s="15">
        <f t="shared" si="123"/>
        <v>32350</v>
      </c>
      <c r="L2015" s="15">
        <f t="shared" si="124"/>
        <v>33774</v>
      </c>
      <c r="M2015" s="15">
        <f t="shared" si="125"/>
        <v>66124</v>
      </c>
      <c r="O2015" s="13"/>
      <c r="P2015" s="13"/>
    </row>
    <row r="2016" spans="1:16" ht="13.15" customHeight="1" x14ac:dyDescent="0.2">
      <c r="A2016" s="11" t="str">
        <f t="shared" si="122"/>
        <v>KINGSCOTE2005</v>
      </c>
      <c r="B2016" s="3" t="s">
        <v>57</v>
      </c>
      <c r="C2016" s="12">
        <v>2005</v>
      </c>
      <c r="D2016" s="12">
        <v>48</v>
      </c>
      <c r="E2016" s="13">
        <v>30270</v>
      </c>
      <c r="F2016" s="13">
        <v>31886</v>
      </c>
      <c r="G2016" s="13">
        <v>62156</v>
      </c>
      <c r="H2016" s="13">
        <v>0</v>
      </c>
      <c r="I2016" s="13">
        <v>0</v>
      </c>
      <c r="J2016" s="13">
        <v>0</v>
      </c>
      <c r="K2016" s="15">
        <f t="shared" si="123"/>
        <v>30270</v>
      </c>
      <c r="L2016" s="15">
        <f t="shared" si="124"/>
        <v>31886</v>
      </c>
      <c r="M2016" s="15">
        <f t="shared" si="125"/>
        <v>62156</v>
      </c>
      <c r="O2016" s="13"/>
      <c r="P2016" s="13"/>
    </row>
    <row r="2017" spans="1:16" ht="13.15" customHeight="1" x14ac:dyDescent="0.2">
      <c r="A2017" s="11" t="str">
        <f t="shared" si="122"/>
        <v>KINGSCOTE2006</v>
      </c>
      <c r="B2017" s="90" t="s">
        <v>57</v>
      </c>
      <c r="C2017" s="85">
        <v>2006</v>
      </c>
      <c r="D2017" s="86">
        <v>52</v>
      </c>
      <c r="E2017" s="15">
        <v>27853</v>
      </c>
      <c r="F2017" s="15">
        <v>30246</v>
      </c>
      <c r="G2017" s="15">
        <v>58099</v>
      </c>
      <c r="H2017" s="15">
        <v>0</v>
      </c>
      <c r="I2017" s="15">
        <v>0</v>
      </c>
      <c r="J2017" s="15">
        <v>0</v>
      </c>
      <c r="K2017" s="15">
        <f t="shared" si="123"/>
        <v>27853</v>
      </c>
      <c r="L2017" s="15">
        <f t="shared" si="124"/>
        <v>30246</v>
      </c>
      <c r="M2017" s="15">
        <f t="shared" si="125"/>
        <v>58099</v>
      </c>
      <c r="O2017" s="13"/>
      <c r="P2017" s="13"/>
    </row>
    <row r="2018" spans="1:16" ht="13.15" customHeight="1" x14ac:dyDescent="0.2">
      <c r="A2018" s="11" t="str">
        <f t="shared" si="122"/>
        <v>KINGSCOTE2007</v>
      </c>
      <c r="B2018" s="3" t="s">
        <v>57</v>
      </c>
      <c r="C2018" s="12">
        <v>2007</v>
      </c>
      <c r="D2018" s="12">
        <v>53</v>
      </c>
      <c r="E2018" s="13">
        <v>30283</v>
      </c>
      <c r="F2018" s="13">
        <v>33024</v>
      </c>
      <c r="G2018" s="13">
        <v>63307</v>
      </c>
      <c r="H2018" s="13">
        <v>0</v>
      </c>
      <c r="I2018" s="13">
        <v>0</v>
      </c>
      <c r="J2018" s="13">
        <v>0</v>
      </c>
      <c r="K2018" s="15">
        <f t="shared" si="123"/>
        <v>30283</v>
      </c>
      <c r="L2018" s="15">
        <f t="shared" si="124"/>
        <v>33024</v>
      </c>
      <c r="M2018" s="15">
        <f t="shared" si="125"/>
        <v>63307</v>
      </c>
      <c r="O2018" s="13"/>
      <c r="P2018" s="13"/>
    </row>
    <row r="2019" spans="1:16" ht="13.15" customHeight="1" x14ac:dyDescent="0.2">
      <c r="A2019" s="11" t="str">
        <f t="shared" si="122"/>
        <v>KINGSCOTE2008</v>
      </c>
      <c r="B2019" s="3" t="s">
        <v>57</v>
      </c>
      <c r="C2019" s="12">
        <v>2008</v>
      </c>
      <c r="D2019" s="12">
        <v>53</v>
      </c>
      <c r="E2019" s="13">
        <v>29957</v>
      </c>
      <c r="F2019" s="13">
        <v>32065</v>
      </c>
      <c r="G2019" s="13">
        <v>62022</v>
      </c>
      <c r="H2019" s="13">
        <v>0</v>
      </c>
      <c r="I2019" s="13">
        <v>0</v>
      </c>
      <c r="J2019" s="13">
        <v>0</v>
      </c>
      <c r="K2019" s="15">
        <f t="shared" si="123"/>
        <v>29957</v>
      </c>
      <c r="L2019" s="15">
        <f t="shared" si="124"/>
        <v>32065</v>
      </c>
      <c r="M2019" s="15">
        <f t="shared" si="125"/>
        <v>62022</v>
      </c>
      <c r="O2019" s="13"/>
      <c r="P2019" s="13"/>
    </row>
    <row r="2020" spans="1:16" ht="13.15" customHeight="1" x14ac:dyDescent="0.2">
      <c r="A2020" s="11" t="str">
        <f t="shared" si="122"/>
        <v>KINGSCOTE2009</v>
      </c>
      <c r="B2020" s="3" t="s">
        <v>57</v>
      </c>
      <c r="C2020" s="12">
        <v>2009</v>
      </c>
      <c r="D2020" s="12">
        <v>54</v>
      </c>
      <c r="E2020" s="13">
        <v>27489</v>
      </c>
      <c r="F2020" s="13">
        <v>29069</v>
      </c>
      <c r="G2020" s="13">
        <v>56558</v>
      </c>
      <c r="H2020" s="13">
        <v>0</v>
      </c>
      <c r="I2020" s="13">
        <v>0</v>
      </c>
      <c r="J2020" s="13">
        <v>0</v>
      </c>
      <c r="K2020" s="15">
        <f t="shared" si="123"/>
        <v>27489</v>
      </c>
      <c r="L2020" s="15">
        <f t="shared" si="124"/>
        <v>29069</v>
      </c>
      <c r="M2020" s="15">
        <f t="shared" si="125"/>
        <v>56558</v>
      </c>
      <c r="O2020" s="13"/>
      <c r="P2020" s="13"/>
    </row>
    <row r="2021" spans="1:16" ht="13.15" customHeight="1" x14ac:dyDescent="0.2">
      <c r="A2021" s="11" t="str">
        <f t="shared" si="122"/>
        <v>KINGSCOTE2010</v>
      </c>
      <c r="B2021" s="88" t="s">
        <v>57</v>
      </c>
      <c r="C2021" s="16">
        <v>2010</v>
      </c>
      <c r="D2021" s="86">
        <v>57</v>
      </c>
      <c r="E2021" s="89">
        <v>25153</v>
      </c>
      <c r="F2021" s="89">
        <v>27399</v>
      </c>
      <c r="G2021" s="89">
        <v>52552</v>
      </c>
      <c r="H2021" s="89">
        <v>0</v>
      </c>
      <c r="I2021" s="89">
        <v>0</v>
      </c>
      <c r="J2021" s="89">
        <v>0</v>
      </c>
      <c r="K2021" s="15">
        <f t="shared" si="123"/>
        <v>25153</v>
      </c>
      <c r="L2021" s="15">
        <f t="shared" si="124"/>
        <v>27399</v>
      </c>
      <c r="M2021" s="15">
        <f t="shared" si="125"/>
        <v>52552</v>
      </c>
      <c r="O2021" s="13"/>
      <c r="P2021" s="13"/>
    </row>
    <row r="2022" spans="1:16" ht="13.15" customHeight="1" x14ac:dyDescent="0.2">
      <c r="A2022" s="11" t="str">
        <f t="shared" si="122"/>
        <v>KINGSCOTE2011</v>
      </c>
      <c r="B2022" s="3" t="s">
        <v>57</v>
      </c>
      <c r="C2022" s="12">
        <v>2011</v>
      </c>
      <c r="D2022" s="12" t="s">
        <v>174</v>
      </c>
      <c r="E2022" s="13">
        <v>21628</v>
      </c>
      <c r="F2022" s="13">
        <v>23988</v>
      </c>
      <c r="G2022" s="13">
        <v>45616</v>
      </c>
      <c r="H2022" s="13">
        <v>0</v>
      </c>
      <c r="I2022" s="13">
        <v>0</v>
      </c>
      <c r="J2022" s="13">
        <v>0</v>
      </c>
      <c r="K2022" s="15">
        <f t="shared" si="123"/>
        <v>21628</v>
      </c>
      <c r="L2022" s="15">
        <f t="shared" si="124"/>
        <v>23988</v>
      </c>
      <c r="M2022" s="15">
        <f t="shared" si="125"/>
        <v>45616</v>
      </c>
      <c r="O2022" s="13"/>
      <c r="P2022" s="13"/>
    </row>
    <row r="2023" spans="1:16" ht="13.15" customHeight="1" x14ac:dyDescent="0.2">
      <c r="A2023" s="11" t="str">
        <f t="shared" si="122"/>
        <v>KINGSCOTE2012</v>
      </c>
      <c r="B2023" s="3" t="s">
        <v>57</v>
      </c>
      <c r="C2023" s="12">
        <v>2012</v>
      </c>
      <c r="D2023" s="12" t="s">
        <v>174</v>
      </c>
      <c r="E2023" s="13">
        <v>19113</v>
      </c>
      <c r="F2023" s="13">
        <v>20389</v>
      </c>
      <c r="G2023" s="13">
        <v>39502</v>
      </c>
      <c r="H2023" s="13">
        <v>0</v>
      </c>
      <c r="I2023" s="13">
        <v>0</v>
      </c>
      <c r="J2023" s="13">
        <v>0</v>
      </c>
      <c r="K2023" s="15">
        <f t="shared" si="123"/>
        <v>19113</v>
      </c>
      <c r="L2023" s="15">
        <f t="shared" si="124"/>
        <v>20389</v>
      </c>
      <c r="M2023" s="15">
        <f t="shared" si="125"/>
        <v>39502</v>
      </c>
      <c r="O2023" s="13"/>
      <c r="P2023" s="13"/>
    </row>
    <row r="2024" spans="1:16" ht="13.15" customHeight="1" x14ac:dyDescent="0.2">
      <c r="A2024" s="11" t="str">
        <f t="shared" si="122"/>
        <v>KINGSCOTE2013</v>
      </c>
      <c r="B2024" s="3" t="s">
        <v>57</v>
      </c>
      <c r="C2024" s="12">
        <v>2013</v>
      </c>
      <c r="D2024" s="12" t="s">
        <v>174</v>
      </c>
      <c r="E2024" s="13">
        <v>18126</v>
      </c>
      <c r="F2024" s="13">
        <v>20244</v>
      </c>
      <c r="G2024" s="13">
        <v>38370</v>
      </c>
      <c r="H2024" s="13">
        <v>0</v>
      </c>
      <c r="I2024" s="13">
        <v>0</v>
      </c>
      <c r="J2024" s="13">
        <v>0</v>
      </c>
      <c r="K2024" s="15">
        <f t="shared" si="123"/>
        <v>18126</v>
      </c>
      <c r="L2024" s="15">
        <f t="shared" si="124"/>
        <v>20244</v>
      </c>
      <c r="M2024" s="15">
        <f t="shared" si="125"/>
        <v>38370</v>
      </c>
      <c r="O2024" s="13"/>
      <c r="P2024" s="13"/>
    </row>
    <row r="2025" spans="1:16" ht="13.15" customHeight="1" x14ac:dyDescent="0.2">
      <c r="A2025" s="11" t="str">
        <f t="shared" ref="A2025:A2059" si="126">CONCATENATE(B2025,C2025)</f>
        <v>KINGSCOTE2014</v>
      </c>
      <c r="B2025" s="3" t="s">
        <v>57</v>
      </c>
      <c r="C2025" s="12">
        <v>2014</v>
      </c>
      <c r="D2025" s="12" t="s">
        <v>174</v>
      </c>
      <c r="E2025" s="13">
        <v>17591</v>
      </c>
      <c r="F2025" s="13">
        <v>19262</v>
      </c>
      <c r="G2025" s="13">
        <v>36853</v>
      </c>
      <c r="H2025" s="13">
        <v>0</v>
      </c>
      <c r="I2025" s="13">
        <v>0</v>
      </c>
      <c r="J2025" s="13">
        <v>0</v>
      </c>
      <c r="K2025" s="15">
        <f t="shared" si="123"/>
        <v>17591</v>
      </c>
      <c r="L2025" s="15">
        <f t="shared" si="124"/>
        <v>19262</v>
      </c>
      <c r="M2025" s="15">
        <f t="shared" si="125"/>
        <v>36853</v>
      </c>
      <c r="O2025" s="13"/>
      <c r="P2025" s="13"/>
    </row>
    <row r="2026" spans="1:16" ht="13.15" customHeight="1" x14ac:dyDescent="0.2">
      <c r="A2026" s="11" t="str">
        <f t="shared" si="126"/>
        <v>KINGSCOTE2015</v>
      </c>
      <c r="B2026" s="3" t="s">
        <v>57</v>
      </c>
      <c r="C2026" s="12">
        <v>2015</v>
      </c>
      <c r="D2026" s="12" t="s">
        <v>174</v>
      </c>
      <c r="E2026" s="13">
        <v>16705</v>
      </c>
      <c r="F2026" s="13">
        <v>18297</v>
      </c>
      <c r="G2026" s="13">
        <v>35002</v>
      </c>
      <c r="H2026" s="13">
        <v>0</v>
      </c>
      <c r="I2026" s="13">
        <v>0</v>
      </c>
      <c r="J2026" s="13">
        <v>0</v>
      </c>
      <c r="K2026" s="15">
        <f t="shared" si="123"/>
        <v>16705</v>
      </c>
      <c r="L2026" s="15">
        <f t="shared" si="124"/>
        <v>18297</v>
      </c>
      <c r="M2026" s="15">
        <f t="shared" si="125"/>
        <v>35002</v>
      </c>
      <c r="O2026" s="13"/>
      <c r="P2026" s="13"/>
    </row>
    <row r="2027" spans="1:16" ht="13.15" customHeight="1" x14ac:dyDescent="0.2">
      <c r="A2027" s="11" t="str">
        <f t="shared" si="126"/>
        <v>KINGSCOTE2016</v>
      </c>
      <c r="B2027" s="90" t="s">
        <v>57</v>
      </c>
      <c r="C2027" s="85">
        <v>2016</v>
      </c>
      <c r="D2027" s="86" t="s">
        <v>174</v>
      </c>
      <c r="E2027" s="15">
        <v>18142</v>
      </c>
      <c r="F2027" s="15">
        <v>20043</v>
      </c>
      <c r="G2027" s="15">
        <v>38185</v>
      </c>
      <c r="H2027" s="15">
        <v>0</v>
      </c>
      <c r="I2027" s="15">
        <v>0</v>
      </c>
      <c r="J2027" s="15">
        <v>0</v>
      </c>
      <c r="K2027" s="15">
        <f t="shared" si="123"/>
        <v>18142</v>
      </c>
      <c r="L2027" s="15">
        <f t="shared" si="124"/>
        <v>20043</v>
      </c>
      <c r="M2027" s="15">
        <f t="shared" si="125"/>
        <v>38185</v>
      </c>
      <c r="O2027" s="13"/>
      <c r="P2027" s="13"/>
    </row>
    <row r="2028" spans="1:16" ht="13.15" customHeight="1" x14ac:dyDescent="0.2">
      <c r="A2028" s="11" t="str">
        <f t="shared" si="126"/>
        <v>KINGSCOTE2017</v>
      </c>
      <c r="B2028" s="3" t="s">
        <v>57</v>
      </c>
      <c r="C2028" s="12">
        <v>2017</v>
      </c>
      <c r="D2028" s="12" t="s">
        <v>174</v>
      </c>
      <c r="E2028" s="13">
        <v>18292</v>
      </c>
      <c r="F2028" s="13">
        <v>20071</v>
      </c>
      <c r="G2028" s="13">
        <v>38363</v>
      </c>
      <c r="H2028" s="13">
        <v>0</v>
      </c>
      <c r="I2028" s="13">
        <v>0</v>
      </c>
      <c r="J2028" s="13">
        <v>0</v>
      </c>
      <c r="K2028" s="15">
        <f t="shared" si="123"/>
        <v>18292</v>
      </c>
      <c r="L2028" s="15">
        <f t="shared" si="124"/>
        <v>20071</v>
      </c>
      <c r="M2028" s="15">
        <f t="shared" si="125"/>
        <v>38363</v>
      </c>
      <c r="O2028" s="13"/>
      <c r="P2028" s="13"/>
    </row>
    <row r="2029" spans="1:16" ht="13.15" customHeight="1" x14ac:dyDescent="0.2">
      <c r="A2029" s="11" t="str">
        <f t="shared" si="126"/>
        <v>KINGSCOTE2018</v>
      </c>
      <c r="B2029" s="3" t="s">
        <v>57</v>
      </c>
      <c r="C2029" s="12">
        <v>2018</v>
      </c>
      <c r="D2029" s="12" t="s">
        <v>174</v>
      </c>
      <c r="E2029" s="13">
        <v>21379</v>
      </c>
      <c r="F2029" s="13">
        <v>23444</v>
      </c>
      <c r="G2029" s="13">
        <v>44823</v>
      </c>
      <c r="H2029" s="13">
        <v>0</v>
      </c>
      <c r="I2029" s="13">
        <v>0</v>
      </c>
      <c r="J2029" s="13">
        <v>0</v>
      </c>
      <c r="K2029" s="15">
        <f t="shared" si="123"/>
        <v>21379</v>
      </c>
      <c r="L2029" s="15">
        <f t="shared" si="124"/>
        <v>23444</v>
      </c>
      <c r="M2029" s="15">
        <f t="shared" si="125"/>
        <v>44823</v>
      </c>
      <c r="O2029" s="13"/>
      <c r="P2029" s="13"/>
    </row>
    <row r="2030" spans="1:16" ht="13.15" customHeight="1" x14ac:dyDescent="0.2">
      <c r="A2030" s="11" t="str">
        <f t="shared" si="126"/>
        <v>KINGSCOTE2019</v>
      </c>
      <c r="B2030" s="3" t="s">
        <v>57</v>
      </c>
      <c r="C2030" s="12">
        <v>2019</v>
      </c>
      <c r="D2030" s="12" t="s">
        <v>174</v>
      </c>
      <c r="E2030" s="13">
        <v>20661</v>
      </c>
      <c r="F2030" s="13">
        <v>22382</v>
      </c>
      <c r="G2030" s="13">
        <v>43043</v>
      </c>
      <c r="H2030" s="13">
        <v>0</v>
      </c>
      <c r="I2030" s="13">
        <v>0</v>
      </c>
      <c r="J2030" s="13">
        <v>0</v>
      </c>
      <c r="K2030" s="15">
        <f t="shared" si="123"/>
        <v>20661</v>
      </c>
      <c r="L2030" s="15">
        <f t="shared" si="124"/>
        <v>22382</v>
      </c>
      <c r="M2030" s="15">
        <f t="shared" si="125"/>
        <v>43043</v>
      </c>
      <c r="O2030" s="13"/>
      <c r="P2030" s="13"/>
    </row>
    <row r="2031" spans="1:16" ht="13.15" customHeight="1" x14ac:dyDescent="0.2">
      <c r="A2031" s="11" t="str">
        <f t="shared" si="126"/>
        <v>KINGSCOTE2020</v>
      </c>
      <c r="B2031" s="3" t="s">
        <v>57</v>
      </c>
      <c r="C2031" s="12">
        <v>2020</v>
      </c>
      <c r="D2031" s="12" t="s">
        <v>174</v>
      </c>
      <c r="E2031" s="13">
        <v>6203</v>
      </c>
      <c r="F2031" s="13">
        <v>6762</v>
      </c>
      <c r="G2031" s="13">
        <v>12965</v>
      </c>
      <c r="H2031" s="13">
        <v>0</v>
      </c>
      <c r="I2031" s="13">
        <v>0</v>
      </c>
      <c r="J2031" s="13">
        <v>0</v>
      </c>
      <c r="K2031" s="15">
        <f t="shared" si="123"/>
        <v>6203</v>
      </c>
      <c r="L2031" s="15">
        <f t="shared" si="124"/>
        <v>6762</v>
      </c>
      <c r="M2031" s="15">
        <f t="shared" si="125"/>
        <v>12965</v>
      </c>
      <c r="O2031" s="13"/>
      <c r="P2031" s="13"/>
    </row>
    <row r="2032" spans="1:16" ht="13.15" customHeight="1" x14ac:dyDescent="0.2">
      <c r="A2032" s="11" t="str">
        <f t="shared" si="126"/>
        <v>KINGSCOTE2021</v>
      </c>
      <c r="B2032" s="90" t="s">
        <v>57</v>
      </c>
      <c r="C2032" s="85">
        <v>2021</v>
      </c>
      <c r="D2032" s="86" t="s">
        <v>174</v>
      </c>
      <c r="E2032" s="15">
        <v>6338</v>
      </c>
      <c r="F2032" s="15">
        <v>6417</v>
      </c>
      <c r="G2032" s="15">
        <v>12755</v>
      </c>
      <c r="H2032" s="15">
        <v>0</v>
      </c>
      <c r="I2032" s="15">
        <v>0</v>
      </c>
      <c r="J2032" s="15">
        <v>0</v>
      </c>
      <c r="K2032" s="15">
        <f t="shared" si="123"/>
        <v>6338</v>
      </c>
      <c r="L2032" s="15">
        <f t="shared" si="124"/>
        <v>6417</v>
      </c>
      <c r="M2032" s="15">
        <f t="shared" si="125"/>
        <v>12755</v>
      </c>
      <c r="O2032" s="13"/>
      <c r="P2032" s="13"/>
    </row>
    <row r="2033" spans="1:16" ht="13.15" customHeight="1" x14ac:dyDescent="0.2">
      <c r="A2033" s="11" t="str">
        <f t="shared" si="126"/>
        <v>KINGSCOTE2022</v>
      </c>
      <c r="B2033" s="90" t="s">
        <v>57</v>
      </c>
      <c r="C2033" s="85">
        <v>2022</v>
      </c>
      <c r="D2033" s="86" t="s">
        <v>174</v>
      </c>
      <c r="E2033" s="15">
        <v>7372</v>
      </c>
      <c r="F2033" s="15">
        <v>7864</v>
      </c>
      <c r="G2033" s="15">
        <v>15236</v>
      </c>
      <c r="H2033" s="15">
        <v>0</v>
      </c>
      <c r="I2033" s="15">
        <v>0</v>
      </c>
      <c r="J2033" s="15">
        <v>0</v>
      </c>
      <c r="K2033" s="15">
        <f t="shared" ref="K2033:K2096" si="127">E2033+H2033</f>
        <v>7372</v>
      </c>
      <c r="L2033" s="15">
        <f t="shared" ref="L2033:L2096" si="128">F2033+I2033</f>
        <v>7864</v>
      </c>
      <c r="M2033" s="15">
        <f t="shared" ref="M2033:M2096" si="129">G2033+J2033</f>
        <v>15236</v>
      </c>
      <c r="O2033" s="13"/>
      <c r="P2033" s="13"/>
    </row>
    <row r="2034" spans="1:16" ht="13.15" customHeight="1" x14ac:dyDescent="0.2">
      <c r="A2034" s="11" t="str">
        <f t="shared" si="126"/>
        <v>KINGSCOTE2023</v>
      </c>
      <c r="B2034" s="3" t="s">
        <v>57</v>
      </c>
      <c r="C2034" s="12">
        <v>2023</v>
      </c>
      <c r="D2034" s="12" t="s">
        <v>174</v>
      </c>
      <c r="E2034" s="13">
        <v>9930</v>
      </c>
      <c r="F2034" s="13">
        <v>10055</v>
      </c>
      <c r="G2034" s="13">
        <v>19985</v>
      </c>
      <c r="H2034" s="13">
        <v>0</v>
      </c>
      <c r="I2034" s="13">
        <v>0</v>
      </c>
      <c r="J2034" s="13">
        <v>0</v>
      </c>
      <c r="K2034" s="15">
        <f t="shared" si="127"/>
        <v>9930</v>
      </c>
      <c r="L2034" s="15">
        <f t="shared" si="128"/>
        <v>10055</v>
      </c>
      <c r="M2034" s="15">
        <f t="shared" si="129"/>
        <v>19985</v>
      </c>
      <c r="O2034" s="13"/>
      <c r="P2034" s="13"/>
    </row>
    <row r="2035" spans="1:16" ht="13.15" customHeight="1" x14ac:dyDescent="0.2">
      <c r="A2035" s="11" t="str">
        <f t="shared" si="126"/>
        <v>KINGSCOTE2024</v>
      </c>
      <c r="B2035" s="92" t="s">
        <v>57</v>
      </c>
      <c r="C2035" s="85">
        <v>2024</v>
      </c>
      <c r="D2035" s="86" t="s">
        <v>174</v>
      </c>
      <c r="E2035" s="15">
        <v>14918</v>
      </c>
      <c r="F2035" s="15">
        <v>15407</v>
      </c>
      <c r="G2035" s="15">
        <v>30325</v>
      </c>
      <c r="H2035" s="87">
        <v>0</v>
      </c>
      <c r="I2035" s="87">
        <v>0</v>
      </c>
      <c r="J2035" s="15">
        <v>0</v>
      </c>
      <c r="K2035" s="15">
        <f t="shared" si="127"/>
        <v>14918</v>
      </c>
      <c r="L2035" s="15">
        <f t="shared" si="128"/>
        <v>15407</v>
      </c>
      <c r="M2035" s="15">
        <f t="shared" si="129"/>
        <v>30325</v>
      </c>
      <c r="O2035" s="13"/>
      <c r="P2035" s="13"/>
    </row>
    <row r="2036" spans="1:16" ht="13.15" customHeight="1" x14ac:dyDescent="0.2">
      <c r="A2036" s="11" t="str">
        <f t="shared" si="126"/>
        <v>KINGSCOTE2025</v>
      </c>
      <c r="B2036" s="3" t="s">
        <v>57</v>
      </c>
      <c r="C2036" s="12">
        <v>2025</v>
      </c>
      <c r="D2036" s="12" t="s">
        <v>174</v>
      </c>
      <c r="E2036" s="13">
        <v>16438</v>
      </c>
      <c r="F2036" s="13">
        <v>17005</v>
      </c>
      <c r="G2036" s="13">
        <v>33443</v>
      </c>
      <c r="H2036" s="13">
        <v>0</v>
      </c>
      <c r="I2036" s="13">
        <v>0</v>
      </c>
      <c r="J2036" s="13">
        <v>0</v>
      </c>
      <c r="K2036" s="15">
        <f t="shared" si="127"/>
        <v>16438</v>
      </c>
      <c r="L2036" s="15">
        <f t="shared" si="128"/>
        <v>17005</v>
      </c>
      <c r="M2036" s="15">
        <f t="shared" si="129"/>
        <v>33443</v>
      </c>
      <c r="O2036" s="13"/>
      <c r="P2036" s="13"/>
    </row>
    <row r="2037" spans="1:16" ht="13.15" customHeight="1" x14ac:dyDescent="0.2">
      <c r="A2037" s="11" t="str">
        <f t="shared" si="126"/>
        <v>KOWANYAMA1985</v>
      </c>
      <c r="B2037" s="3" t="s">
        <v>143</v>
      </c>
      <c r="C2037" s="12">
        <v>1985</v>
      </c>
      <c r="D2037" s="12" t="s">
        <v>174</v>
      </c>
      <c r="E2037" s="13">
        <v>1346</v>
      </c>
      <c r="F2037" s="13">
        <v>1288</v>
      </c>
      <c r="G2037" s="13">
        <v>2634</v>
      </c>
      <c r="H2037" s="13">
        <v>0</v>
      </c>
      <c r="I2037" s="13">
        <v>0</v>
      </c>
      <c r="J2037" s="13">
        <v>0</v>
      </c>
      <c r="K2037" s="15">
        <f t="shared" si="127"/>
        <v>1346</v>
      </c>
      <c r="L2037" s="15">
        <f t="shared" si="128"/>
        <v>1288</v>
      </c>
      <c r="M2037" s="15">
        <f t="shared" si="129"/>
        <v>2634</v>
      </c>
      <c r="O2037" s="13"/>
      <c r="P2037" s="13"/>
    </row>
    <row r="2038" spans="1:16" ht="13.15" customHeight="1" x14ac:dyDescent="0.2">
      <c r="A2038" s="11" t="str">
        <f t="shared" si="126"/>
        <v>KOWANYAMA1986</v>
      </c>
      <c r="B2038" s="3" t="s">
        <v>143</v>
      </c>
      <c r="C2038" s="12">
        <v>1986</v>
      </c>
      <c r="D2038" s="12" t="s">
        <v>174</v>
      </c>
      <c r="E2038" s="13">
        <v>1312</v>
      </c>
      <c r="F2038" s="13">
        <v>1274</v>
      </c>
      <c r="G2038" s="13">
        <v>2586</v>
      </c>
      <c r="H2038" s="13">
        <v>0</v>
      </c>
      <c r="I2038" s="13">
        <v>0</v>
      </c>
      <c r="J2038" s="13">
        <v>0</v>
      </c>
      <c r="K2038" s="15">
        <f t="shared" si="127"/>
        <v>1312</v>
      </c>
      <c r="L2038" s="15">
        <f t="shared" si="128"/>
        <v>1274</v>
      </c>
      <c r="M2038" s="15">
        <f t="shared" si="129"/>
        <v>2586</v>
      </c>
      <c r="O2038" s="13"/>
      <c r="P2038" s="13"/>
    </row>
    <row r="2039" spans="1:16" ht="13.15" customHeight="1" x14ac:dyDescent="0.2">
      <c r="A2039" s="11" t="str">
        <f t="shared" si="126"/>
        <v>KOWANYAMA1987</v>
      </c>
      <c r="B2039" s="3" t="s">
        <v>143</v>
      </c>
      <c r="C2039" s="12">
        <v>1987</v>
      </c>
      <c r="D2039" s="12" t="s">
        <v>174</v>
      </c>
      <c r="E2039" s="13">
        <v>1126</v>
      </c>
      <c r="F2039" s="13">
        <v>1086</v>
      </c>
      <c r="G2039" s="13">
        <v>2212</v>
      </c>
      <c r="H2039" s="13">
        <v>0</v>
      </c>
      <c r="I2039" s="13">
        <v>0</v>
      </c>
      <c r="J2039" s="13">
        <v>0</v>
      </c>
      <c r="K2039" s="15">
        <f t="shared" si="127"/>
        <v>1126</v>
      </c>
      <c r="L2039" s="15">
        <f t="shared" si="128"/>
        <v>1086</v>
      </c>
      <c r="M2039" s="15">
        <f t="shared" si="129"/>
        <v>2212</v>
      </c>
      <c r="O2039" s="13"/>
      <c r="P2039" s="13"/>
    </row>
    <row r="2040" spans="1:16" ht="13.15" customHeight="1" x14ac:dyDescent="0.2">
      <c r="A2040" s="11" t="str">
        <f t="shared" si="126"/>
        <v>KOWANYAMA1990</v>
      </c>
      <c r="B2040" s="92" t="s">
        <v>143</v>
      </c>
      <c r="C2040" s="85">
        <v>1990</v>
      </c>
      <c r="D2040" s="86" t="s">
        <v>174</v>
      </c>
      <c r="E2040" s="15">
        <v>144</v>
      </c>
      <c r="F2040" s="15">
        <v>219</v>
      </c>
      <c r="G2040" s="15">
        <v>363</v>
      </c>
      <c r="H2040" s="87">
        <v>0</v>
      </c>
      <c r="I2040" s="87">
        <v>0</v>
      </c>
      <c r="J2040" s="15">
        <v>0</v>
      </c>
      <c r="K2040" s="15">
        <f t="shared" si="127"/>
        <v>144</v>
      </c>
      <c r="L2040" s="15">
        <f t="shared" si="128"/>
        <v>219</v>
      </c>
      <c r="M2040" s="15">
        <f t="shared" si="129"/>
        <v>363</v>
      </c>
      <c r="O2040" s="13"/>
      <c r="P2040" s="13"/>
    </row>
    <row r="2041" spans="1:16" ht="13.15" customHeight="1" x14ac:dyDescent="0.2">
      <c r="A2041" s="11" t="str">
        <f t="shared" si="126"/>
        <v>KOWANYAMA1991</v>
      </c>
      <c r="B2041" s="3" t="s">
        <v>143</v>
      </c>
      <c r="C2041" s="12">
        <v>1991</v>
      </c>
      <c r="D2041" s="12" t="s">
        <v>174</v>
      </c>
      <c r="E2041" s="13">
        <v>1214</v>
      </c>
      <c r="F2041" s="13">
        <v>1110</v>
      </c>
      <c r="G2041" s="13">
        <v>2324</v>
      </c>
      <c r="H2041" s="13">
        <v>0</v>
      </c>
      <c r="I2041" s="13">
        <v>0</v>
      </c>
      <c r="J2041" s="13">
        <v>0</v>
      </c>
      <c r="K2041" s="15">
        <f t="shared" si="127"/>
        <v>1214</v>
      </c>
      <c r="L2041" s="15">
        <f t="shared" si="128"/>
        <v>1110</v>
      </c>
      <c r="M2041" s="15">
        <f t="shared" si="129"/>
        <v>2324</v>
      </c>
      <c r="O2041" s="13"/>
      <c r="P2041" s="13"/>
    </row>
    <row r="2042" spans="1:16" ht="13.15" customHeight="1" x14ac:dyDescent="0.2">
      <c r="A2042" s="11" t="str">
        <f t="shared" si="126"/>
        <v>KOWANYAMA1992</v>
      </c>
      <c r="B2042" s="92" t="s">
        <v>143</v>
      </c>
      <c r="C2042" s="85">
        <v>1992</v>
      </c>
      <c r="D2042" s="86" t="s">
        <v>174</v>
      </c>
      <c r="E2042" s="15">
        <v>1243</v>
      </c>
      <c r="F2042" s="15">
        <v>1018</v>
      </c>
      <c r="G2042" s="15">
        <v>2261</v>
      </c>
      <c r="H2042" s="87">
        <v>0</v>
      </c>
      <c r="I2042" s="87">
        <v>0</v>
      </c>
      <c r="J2042" s="15">
        <v>0</v>
      </c>
      <c r="K2042" s="15">
        <f t="shared" si="127"/>
        <v>1243</v>
      </c>
      <c r="L2042" s="15">
        <f t="shared" si="128"/>
        <v>1018</v>
      </c>
      <c r="M2042" s="15">
        <f t="shared" si="129"/>
        <v>2261</v>
      </c>
      <c r="O2042" s="13"/>
      <c r="P2042" s="13"/>
    </row>
    <row r="2043" spans="1:16" ht="13.15" customHeight="1" x14ac:dyDescent="0.2">
      <c r="A2043" s="11" t="str">
        <f t="shared" si="126"/>
        <v>KOWANYAMA1993</v>
      </c>
      <c r="B2043" s="3" t="s">
        <v>143</v>
      </c>
      <c r="C2043" s="12">
        <v>1993</v>
      </c>
      <c r="D2043" s="12" t="s">
        <v>174</v>
      </c>
      <c r="E2043" s="13">
        <v>1361</v>
      </c>
      <c r="F2043" s="13">
        <v>1201</v>
      </c>
      <c r="G2043" s="13">
        <v>2562</v>
      </c>
      <c r="H2043" s="13">
        <v>0</v>
      </c>
      <c r="I2043" s="13">
        <v>0</v>
      </c>
      <c r="J2043" s="13">
        <v>0</v>
      </c>
      <c r="K2043" s="15">
        <f t="shared" si="127"/>
        <v>1361</v>
      </c>
      <c r="L2043" s="15">
        <f t="shared" si="128"/>
        <v>1201</v>
      </c>
      <c r="M2043" s="15">
        <f t="shared" si="129"/>
        <v>2562</v>
      </c>
      <c r="O2043" s="13"/>
      <c r="P2043" s="13"/>
    </row>
    <row r="2044" spans="1:16" ht="13.15" customHeight="1" x14ac:dyDescent="0.2">
      <c r="A2044" s="11" t="str">
        <f t="shared" si="126"/>
        <v>KOWANYAMA1994</v>
      </c>
      <c r="B2044" s="92" t="s">
        <v>143</v>
      </c>
      <c r="C2044" s="85">
        <v>1994</v>
      </c>
      <c r="D2044" s="86" t="s">
        <v>174</v>
      </c>
      <c r="E2044" s="15">
        <v>1257</v>
      </c>
      <c r="F2044" s="15">
        <v>1231</v>
      </c>
      <c r="G2044" s="15">
        <v>2488</v>
      </c>
      <c r="H2044" s="87">
        <v>0</v>
      </c>
      <c r="I2044" s="87">
        <v>0</v>
      </c>
      <c r="J2044" s="15">
        <v>0</v>
      </c>
      <c r="K2044" s="15">
        <f t="shared" si="127"/>
        <v>1257</v>
      </c>
      <c r="L2044" s="15">
        <f t="shared" si="128"/>
        <v>1231</v>
      </c>
      <c r="M2044" s="15">
        <f t="shared" si="129"/>
        <v>2488</v>
      </c>
      <c r="O2044" s="13"/>
      <c r="P2044" s="13"/>
    </row>
    <row r="2045" spans="1:16" ht="13.15" customHeight="1" x14ac:dyDescent="0.2">
      <c r="A2045" s="11" t="str">
        <f t="shared" si="126"/>
        <v>KOWANYAMA1995</v>
      </c>
      <c r="B2045" s="3" t="s">
        <v>143</v>
      </c>
      <c r="C2045" s="12">
        <v>1995</v>
      </c>
      <c r="D2045" s="12" t="s">
        <v>174</v>
      </c>
      <c r="E2045" s="13">
        <v>1388</v>
      </c>
      <c r="F2045" s="13">
        <v>1279</v>
      </c>
      <c r="G2045" s="13">
        <v>2667</v>
      </c>
      <c r="H2045" s="13">
        <v>0</v>
      </c>
      <c r="I2045" s="13">
        <v>0</v>
      </c>
      <c r="J2045" s="13">
        <v>0</v>
      </c>
      <c r="K2045" s="15">
        <f t="shared" si="127"/>
        <v>1388</v>
      </c>
      <c r="L2045" s="15">
        <f t="shared" si="128"/>
        <v>1279</v>
      </c>
      <c r="M2045" s="15">
        <f t="shared" si="129"/>
        <v>2667</v>
      </c>
      <c r="O2045" s="13"/>
      <c r="P2045" s="13"/>
    </row>
    <row r="2046" spans="1:16" ht="13.15" customHeight="1" x14ac:dyDescent="0.2">
      <c r="A2046" s="11" t="str">
        <f t="shared" si="126"/>
        <v>KOWANYAMA1996</v>
      </c>
      <c r="B2046" s="3" t="s">
        <v>143</v>
      </c>
      <c r="C2046" s="12">
        <v>1996</v>
      </c>
      <c r="D2046" s="12" t="s">
        <v>174</v>
      </c>
      <c r="E2046" s="13">
        <v>1256</v>
      </c>
      <c r="F2046" s="13">
        <v>1197</v>
      </c>
      <c r="G2046" s="13">
        <v>2453</v>
      </c>
      <c r="H2046" s="13">
        <v>0</v>
      </c>
      <c r="I2046" s="13">
        <v>0</v>
      </c>
      <c r="J2046" s="13">
        <v>0</v>
      </c>
      <c r="K2046" s="15">
        <f t="shared" si="127"/>
        <v>1256</v>
      </c>
      <c r="L2046" s="15">
        <f t="shared" si="128"/>
        <v>1197</v>
      </c>
      <c r="M2046" s="15">
        <f t="shared" si="129"/>
        <v>2453</v>
      </c>
      <c r="O2046" s="13"/>
      <c r="P2046" s="13"/>
    </row>
    <row r="2047" spans="1:16" ht="13.15" customHeight="1" x14ac:dyDescent="0.2">
      <c r="A2047" s="11" t="str">
        <f t="shared" si="126"/>
        <v>KOWANYAMA1997</v>
      </c>
      <c r="B2047" s="3" t="s">
        <v>143</v>
      </c>
      <c r="C2047" s="12">
        <v>1997</v>
      </c>
      <c r="D2047" s="12" t="s">
        <v>174</v>
      </c>
      <c r="E2047" s="13">
        <v>1332</v>
      </c>
      <c r="F2047" s="13">
        <v>1246</v>
      </c>
      <c r="G2047" s="13">
        <v>2578</v>
      </c>
      <c r="H2047" s="13">
        <v>0</v>
      </c>
      <c r="I2047" s="13">
        <v>0</v>
      </c>
      <c r="J2047" s="13">
        <v>0</v>
      </c>
      <c r="K2047" s="15">
        <f t="shared" si="127"/>
        <v>1332</v>
      </c>
      <c r="L2047" s="15">
        <f t="shared" si="128"/>
        <v>1246</v>
      </c>
      <c r="M2047" s="15">
        <f t="shared" si="129"/>
        <v>2578</v>
      </c>
      <c r="O2047" s="13"/>
      <c r="P2047" s="13"/>
    </row>
    <row r="2048" spans="1:16" ht="13.15" customHeight="1" x14ac:dyDescent="0.2">
      <c r="A2048" s="11" t="str">
        <f t="shared" si="126"/>
        <v>KOWANYAMA1998</v>
      </c>
      <c r="B2048" s="92" t="s">
        <v>143</v>
      </c>
      <c r="C2048" s="85">
        <v>1998</v>
      </c>
      <c r="D2048" s="86" t="s">
        <v>174</v>
      </c>
      <c r="E2048" s="15">
        <v>1339</v>
      </c>
      <c r="F2048" s="15">
        <v>1263</v>
      </c>
      <c r="G2048" s="15">
        <v>2602</v>
      </c>
      <c r="H2048" s="87">
        <v>0</v>
      </c>
      <c r="I2048" s="87">
        <v>0</v>
      </c>
      <c r="J2048" s="15">
        <v>0</v>
      </c>
      <c r="K2048" s="15">
        <f t="shared" si="127"/>
        <v>1339</v>
      </c>
      <c r="L2048" s="15">
        <f t="shared" si="128"/>
        <v>1263</v>
      </c>
      <c r="M2048" s="15">
        <f t="shared" si="129"/>
        <v>2602</v>
      </c>
      <c r="O2048" s="13"/>
      <c r="P2048" s="13"/>
    </row>
    <row r="2049" spans="1:16" ht="13.15" customHeight="1" x14ac:dyDescent="0.2">
      <c r="A2049" s="11" t="str">
        <f t="shared" si="126"/>
        <v>KOWANYAMA1999</v>
      </c>
      <c r="B2049" s="92" t="s">
        <v>143</v>
      </c>
      <c r="C2049" s="85">
        <v>1999</v>
      </c>
      <c r="D2049" s="86" t="s">
        <v>174</v>
      </c>
      <c r="E2049" s="15">
        <v>1377</v>
      </c>
      <c r="F2049" s="15">
        <v>1284</v>
      </c>
      <c r="G2049" s="15">
        <v>2661</v>
      </c>
      <c r="H2049" s="87">
        <v>0</v>
      </c>
      <c r="I2049" s="87">
        <v>0</v>
      </c>
      <c r="J2049" s="15">
        <v>0</v>
      </c>
      <c r="K2049" s="15">
        <f t="shared" si="127"/>
        <v>1377</v>
      </c>
      <c r="L2049" s="15">
        <f t="shared" si="128"/>
        <v>1284</v>
      </c>
      <c r="M2049" s="15">
        <f t="shared" si="129"/>
        <v>2661</v>
      </c>
      <c r="O2049" s="13"/>
      <c r="P2049" s="13"/>
    </row>
    <row r="2050" spans="1:16" ht="13.15" customHeight="1" x14ac:dyDescent="0.2">
      <c r="A2050" s="11" t="str">
        <f t="shared" si="126"/>
        <v>KOWANYAMA2000</v>
      </c>
      <c r="B2050" s="3" t="s">
        <v>143</v>
      </c>
      <c r="C2050" s="12">
        <v>2000</v>
      </c>
      <c r="D2050" s="12" t="s">
        <v>174</v>
      </c>
      <c r="E2050" s="13">
        <v>1408</v>
      </c>
      <c r="F2050" s="13">
        <v>1293</v>
      </c>
      <c r="G2050" s="13">
        <v>2701</v>
      </c>
      <c r="H2050" s="13">
        <v>0</v>
      </c>
      <c r="I2050" s="13">
        <v>0</v>
      </c>
      <c r="J2050" s="13">
        <v>0</v>
      </c>
      <c r="K2050" s="15">
        <f t="shared" si="127"/>
        <v>1408</v>
      </c>
      <c r="L2050" s="15">
        <f t="shared" si="128"/>
        <v>1293</v>
      </c>
      <c r="M2050" s="15">
        <f t="shared" si="129"/>
        <v>2701</v>
      </c>
      <c r="O2050" s="13"/>
      <c r="P2050" s="13"/>
    </row>
    <row r="2051" spans="1:16" ht="13.15" customHeight="1" x14ac:dyDescent="0.2">
      <c r="A2051" s="11" t="str">
        <f t="shared" si="126"/>
        <v>KOWANYAMA2001</v>
      </c>
      <c r="B2051" s="92" t="s">
        <v>143</v>
      </c>
      <c r="C2051" s="85">
        <v>2001</v>
      </c>
      <c r="D2051" s="86" t="s">
        <v>174</v>
      </c>
      <c r="E2051" s="15">
        <v>1407</v>
      </c>
      <c r="F2051" s="15">
        <v>1349</v>
      </c>
      <c r="G2051" s="15">
        <v>2756</v>
      </c>
      <c r="H2051" s="87">
        <v>0</v>
      </c>
      <c r="I2051" s="87">
        <v>0</v>
      </c>
      <c r="J2051" s="15">
        <v>0</v>
      </c>
      <c r="K2051" s="15">
        <f t="shared" si="127"/>
        <v>1407</v>
      </c>
      <c r="L2051" s="15">
        <f t="shared" si="128"/>
        <v>1349</v>
      </c>
      <c r="M2051" s="15">
        <f t="shared" si="129"/>
        <v>2756</v>
      </c>
      <c r="O2051" s="13"/>
      <c r="P2051" s="13"/>
    </row>
    <row r="2052" spans="1:16" ht="13.15" customHeight="1" x14ac:dyDescent="0.2">
      <c r="A2052" s="11" t="str">
        <f t="shared" si="126"/>
        <v>KOWANYAMA2002</v>
      </c>
      <c r="B2052" s="90" t="s">
        <v>143</v>
      </c>
      <c r="C2052" s="85">
        <v>2002</v>
      </c>
      <c r="D2052" s="86" t="s">
        <v>174</v>
      </c>
      <c r="E2052" s="15">
        <v>1295</v>
      </c>
      <c r="F2052" s="15">
        <v>1408</v>
      </c>
      <c r="G2052" s="15">
        <v>2703</v>
      </c>
      <c r="H2052" s="15">
        <v>0</v>
      </c>
      <c r="I2052" s="15">
        <v>0</v>
      </c>
      <c r="J2052" s="15">
        <v>0</v>
      </c>
      <c r="K2052" s="15">
        <f t="shared" si="127"/>
        <v>1295</v>
      </c>
      <c r="L2052" s="15">
        <f t="shared" si="128"/>
        <v>1408</v>
      </c>
      <c r="M2052" s="15">
        <f t="shared" si="129"/>
        <v>2703</v>
      </c>
      <c r="O2052" s="13"/>
      <c r="P2052" s="13"/>
    </row>
    <row r="2053" spans="1:16" ht="13.15" customHeight="1" x14ac:dyDescent="0.2">
      <c r="A2053" s="11" t="str">
        <f t="shared" si="126"/>
        <v>KOWANYAMA2003</v>
      </c>
      <c r="B2053" s="90" t="s">
        <v>143</v>
      </c>
      <c r="C2053" s="85">
        <v>2003</v>
      </c>
      <c r="D2053" s="86" t="s">
        <v>174</v>
      </c>
      <c r="E2053" s="15">
        <v>1489</v>
      </c>
      <c r="F2053" s="15">
        <v>1502</v>
      </c>
      <c r="G2053" s="15">
        <v>2991</v>
      </c>
      <c r="H2053" s="15">
        <v>0</v>
      </c>
      <c r="I2053" s="15">
        <v>0</v>
      </c>
      <c r="J2053" s="15">
        <v>0</v>
      </c>
      <c r="K2053" s="15">
        <f t="shared" si="127"/>
        <v>1489</v>
      </c>
      <c r="L2053" s="15">
        <f t="shared" si="128"/>
        <v>1502</v>
      </c>
      <c r="M2053" s="15">
        <f t="shared" si="129"/>
        <v>2991</v>
      </c>
      <c r="O2053" s="13"/>
      <c r="P2053" s="13"/>
    </row>
    <row r="2054" spans="1:16" ht="13.15" customHeight="1" x14ac:dyDescent="0.2">
      <c r="A2054" s="11" t="str">
        <f t="shared" si="126"/>
        <v>KOWANYAMA2004</v>
      </c>
      <c r="B2054" s="3" t="s">
        <v>143</v>
      </c>
      <c r="C2054" s="12">
        <v>2004</v>
      </c>
      <c r="D2054" s="12" t="s">
        <v>174</v>
      </c>
      <c r="E2054" s="13">
        <v>1695</v>
      </c>
      <c r="F2054" s="13">
        <v>1697</v>
      </c>
      <c r="G2054" s="13">
        <v>3392</v>
      </c>
      <c r="H2054" s="13">
        <v>0</v>
      </c>
      <c r="I2054" s="13">
        <v>0</v>
      </c>
      <c r="J2054" s="13">
        <v>0</v>
      </c>
      <c r="K2054" s="15">
        <f t="shared" si="127"/>
        <v>1695</v>
      </c>
      <c r="L2054" s="15">
        <f t="shared" si="128"/>
        <v>1697</v>
      </c>
      <c r="M2054" s="15">
        <f t="shared" si="129"/>
        <v>3392</v>
      </c>
      <c r="O2054" s="13"/>
      <c r="P2054" s="13"/>
    </row>
    <row r="2055" spans="1:16" ht="13.15" customHeight="1" x14ac:dyDescent="0.2">
      <c r="A2055" s="11" t="str">
        <f t="shared" si="126"/>
        <v>KOWANYAMA2005</v>
      </c>
      <c r="B2055" s="3" t="s">
        <v>143</v>
      </c>
      <c r="C2055" s="12">
        <v>2005</v>
      </c>
      <c r="D2055" s="12" t="s">
        <v>174</v>
      </c>
      <c r="E2055" s="13">
        <v>1765</v>
      </c>
      <c r="F2055" s="13">
        <v>1766</v>
      </c>
      <c r="G2055" s="13">
        <v>3531</v>
      </c>
      <c r="H2055" s="13">
        <v>0</v>
      </c>
      <c r="I2055" s="13">
        <v>0</v>
      </c>
      <c r="J2055" s="13">
        <v>0</v>
      </c>
      <c r="K2055" s="15">
        <f t="shared" si="127"/>
        <v>1765</v>
      </c>
      <c r="L2055" s="15">
        <f t="shared" si="128"/>
        <v>1766</v>
      </c>
      <c r="M2055" s="15">
        <f t="shared" si="129"/>
        <v>3531</v>
      </c>
      <c r="O2055" s="13"/>
      <c r="P2055" s="13"/>
    </row>
    <row r="2056" spans="1:16" ht="13.15" customHeight="1" x14ac:dyDescent="0.2">
      <c r="A2056" s="11" t="str">
        <f t="shared" si="126"/>
        <v>KOWANYAMA2006</v>
      </c>
      <c r="B2056" s="92" t="s">
        <v>143</v>
      </c>
      <c r="C2056" s="85">
        <v>2006</v>
      </c>
      <c r="D2056" s="86" t="s">
        <v>174</v>
      </c>
      <c r="E2056" s="15">
        <v>1791</v>
      </c>
      <c r="F2056" s="15">
        <v>1793</v>
      </c>
      <c r="G2056" s="15">
        <v>3584</v>
      </c>
      <c r="H2056" s="87">
        <v>0</v>
      </c>
      <c r="I2056" s="87">
        <v>0</v>
      </c>
      <c r="J2056" s="15">
        <v>0</v>
      </c>
      <c r="K2056" s="15">
        <f t="shared" si="127"/>
        <v>1791</v>
      </c>
      <c r="L2056" s="15">
        <f t="shared" si="128"/>
        <v>1793</v>
      </c>
      <c r="M2056" s="15">
        <f t="shared" si="129"/>
        <v>3584</v>
      </c>
      <c r="O2056" s="13"/>
      <c r="P2056" s="13"/>
    </row>
    <row r="2057" spans="1:16" ht="13.15" customHeight="1" x14ac:dyDescent="0.2">
      <c r="A2057" s="11" t="str">
        <f t="shared" si="126"/>
        <v>KOWANYAMA2007</v>
      </c>
      <c r="B2057" s="3" t="s">
        <v>143</v>
      </c>
      <c r="C2057" s="12">
        <v>2007</v>
      </c>
      <c r="D2057" s="12" t="s">
        <v>174</v>
      </c>
      <c r="E2057" s="13">
        <v>1936</v>
      </c>
      <c r="F2057" s="13">
        <v>1874</v>
      </c>
      <c r="G2057" s="13">
        <v>3810</v>
      </c>
      <c r="H2057" s="13">
        <v>0</v>
      </c>
      <c r="I2057" s="13">
        <v>0</v>
      </c>
      <c r="J2057" s="13">
        <v>0</v>
      </c>
      <c r="K2057" s="15">
        <f t="shared" si="127"/>
        <v>1936</v>
      </c>
      <c r="L2057" s="15">
        <f t="shared" si="128"/>
        <v>1874</v>
      </c>
      <c r="M2057" s="15">
        <f t="shared" si="129"/>
        <v>3810</v>
      </c>
      <c r="O2057" s="13"/>
      <c r="P2057" s="13"/>
    </row>
    <row r="2058" spans="1:16" ht="13.15" customHeight="1" x14ac:dyDescent="0.2">
      <c r="A2058" s="11" t="str">
        <f t="shared" si="126"/>
        <v>KOWANYAMA2008</v>
      </c>
      <c r="B2058" s="3" t="s">
        <v>143</v>
      </c>
      <c r="C2058" s="12">
        <v>2008</v>
      </c>
      <c r="D2058" s="12" t="s">
        <v>174</v>
      </c>
      <c r="E2058" s="13">
        <v>2151</v>
      </c>
      <c r="F2058" s="13">
        <v>1978</v>
      </c>
      <c r="G2058" s="13">
        <v>4129</v>
      </c>
      <c r="H2058" s="13">
        <v>0</v>
      </c>
      <c r="I2058" s="13">
        <v>0</v>
      </c>
      <c r="J2058" s="13">
        <v>0</v>
      </c>
      <c r="K2058" s="15">
        <f t="shared" si="127"/>
        <v>2151</v>
      </c>
      <c r="L2058" s="15">
        <f t="shared" si="128"/>
        <v>1978</v>
      </c>
      <c r="M2058" s="15">
        <f t="shared" si="129"/>
        <v>4129</v>
      </c>
      <c r="O2058" s="13"/>
      <c r="P2058" s="13"/>
    </row>
    <row r="2059" spans="1:16" ht="13.15" customHeight="1" x14ac:dyDescent="0.2">
      <c r="A2059" s="11" t="str">
        <f t="shared" si="126"/>
        <v>KOWANYAMA2009</v>
      </c>
      <c r="B2059" s="3" t="s">
        <v>143</v>
      </c>
      <c r="C2059" s="12">
        <v>2009</v>
      </c>
      <c r="D2059" s="12" t="s">
        <v>174</v>
      </c>
      <c r="E2059" s="13">
        <v>3660</v>
      </c>
      <c r="F2059" s="13">
        <v>3623</v>
      </c>
      <c r="G2059" s="13">
        <v>7283</v>
      </c>
      <c r="H2059" s="13">
        <v>0</v>
      </c>
      <c r="I2059" s="13">
        <v>0</v>
      </c>
      <c r="J2059" s="13">
        <v>0</v>
      </c>
      <c r="K2059" s="15">
        <f t="shared" si="127"/>
        <v>3660</v>
      </c>
      <c r="L2059" s="15">
        <f t="shared" si="128"/>
        <v>3623</v>
      </c>
      <c r="M2059" s="15">
        <f t="shared" si="129"/>
        <v>7283</v>
      </c>
      <c r="O2059" s="13"/>
      <c r="P2059" s="13"/>
    </row>
    <row r="2060" spans="1:16" ht="13.15" customHeight="1" x14ac:dyDescent="0.2">
      <c r="A2060" s="11" t="str">
        <f t="shared" ref="A2060:A2123" si="130">CONCATENATE(B2060,C2060)</f>
        <v>KOWANYAMA2010</v>
      </c>
      <c r="B2060" s="3" t="s">
        <v>143</v>
      </c>
      <c r="C2060" s="12">
        <v>2010</v>
      </c>
      <c r="D2060" s="12" t="s">
        <v>174</v>
      </c>
      <c r="E2060" s="13">
        <v>3515</v>
      </c>
      <c r="F2060" s="13">
        <v>3888</v>
      </c>
      <c r="G2060" s="13">
        <v>7403</v>
      </c>
      <c r="H2060" s="13">
        <v>0</v>
      </c>
      <c r="I2060" s="13">
        <v>0</v>
      </c>
      <c r="J2060" s="13">
        <v>0</v>
      </c>
      <c r="K2060" s="15">
        <f t="shared" si="127"/>
        <v>3515</v>
      </c>
      <c r="L2060" s="15">
        <f t="shared" si="128"/>
        <v>3888</v>
      </c>
      <c r="M2060" s="15">
        <f t="shared" si="129"/>
        <v>7403</v>
      </c>
      <c r="O2060" s="13"/>
      <c r="P2060" s="13"/>
    </row>
    <row r="2061" spans="1:16" ht="13.15" customHeight="1" x14ac:dyDescent="0.2">
      <c r="A2061" s="11" t="str">
        <f t="shared" si="130"/>
        <v>KOWANYAMA2011</v>
      </c>
      <c r="B2061" s="3" t="s">
        <v>143</v>
      </c>
      <c r="C2061" s="12">
        <v>2011</v>
      </c>
      <c r="D2061" s="12" t="s">
        <v>174</v>
      </c>
      <c r="E2061" s="13">
        <v>2673</v>
      </c>
      <c r="F2061" s="13">
        <v>2648</v>
      </c>
      <c r="G2061" s="13">
        <v>5321</v>
      </c>
      <c r="H2061" s="13">
        <v>0</v>
      </c>
      <c r="I2061" s="13">
        <v>0</v>
      </c>
      <c r="J2061" s="13">
        <v>0</v>
      </c>
      <c r="K2061" s="15">
        <f t="shared" si="127"/>
        <v>2673</v>
      </c>
      <c r="L2061" s="15">
        <f t="shared" si="128"/>
        <v>2648</v>
      </c>
      <c r="M2061" s="15">
        <f t="shared" si="129"/>
        <v>5321</v>
      </c>
      <c r="O2061" s="13"/>
      <c r="P2061" s="13"/>
    </row>
    <row r="2062" spans="1:16" ht="13.15" customHeight="1" x14ac:dyDescent="0.2">
      <c r="A2062" s="11" t="str">
        <f t="shared" si="130"/>
        <v>KOWANYAMA2012</v>
      </c>
      <c r="B2062" s="3" t="s">
        <v>143</v>
      </c>
      <c r="C2062" s="12">
        <v>2012</v>
      </c>
      <c r="D2062" s="12" t="s">
        <v>174</v>
      </c>
      <c r="E2062" s="13">
        <v>2571</v>
      </c>
      <c r="F2062" s="13">
        <v>2486</v>
      </c>
      <c r="G2062" s="13">
        <v>5057</v>
      </c>
      <c r="H2062" s="13">
        <v>0</v>
      </c>
      <c r="I2062" s="13">
        <v>0</v>
      </c>
      <c r="J2062" s="13">
        <v>0</v>
      </c>
      <c r="K2062" s="15">
        <f t="shared" si="127"/>
        <v>2571</v>
      </c>
      <c r="L2062" s="15">
        <f t="shared" si="128"/>
        <v>2486</v>
      </c>
      <c r="M2062" s="15">
        <f t="shared" si="129"/>
        <v>5057</v>
      </c>
      <c r="O2062" s="13"/>
      <c r="P2062" s="13"/>
    </row>
    <row r="2063" spans="1:16" ht="13.15" customHeight="1" x14ac:dyDescent="0.2">
      <c r="A2063" s="11" t="str">
        <f t="shared" si="130"/>
        <v>KOWANYAMA2013</v>
      </c>
      <c r="B2063" s="3" t="s">
        <v>143</v>
      </c>
      <c r="C2063" s="12">
        <v>2013</v>
      </c>
      <c r="D2063" s="12" t="s">
        <v>174</v>
      </c>
      <c r="E2063" s="13">
        <v>2349</v>
      </c>
      <c r="F2063" s="13">
        <v>2293</v>
      </c>
      <c r="G2063" s="13">
        <v>4642</v>
      </c>
      <c r="H2063" s="13">
        <v>0</v>
      </c>
      <c r="I2063" s="13">
        <v>0</v>
      </c>
      <c r="J2063" s="13">
        <v>0</v>
      </c>
      <c r="K2063" s="15">
        <f t="shared" si="127"/>
        <v>2349</v>
      </c>
      <c r="L2063" s="15">
        <f t="shared" si="128"/>
        <v>2293</v>
      </c>
      <c r="M2063" s="15">
        <f t="shared" si="129"/>
        <v>4642</v>
      </c>
      <c r="O2063" s="13"/>
      <c r="P2063" s="13"/>
    </row>
    <row r="2064" spans="1:16" ht="13.15" customHeight="1" x14ac:dyDescent="0.2">
      <c r="A2064" s="11" t="str">
        <f t="shared" si="130"/>
        <v>KOWANYAMA2014</v>
      </c>
      <c r="B2064" s="92" t="s">
        <v>143</v>
      </c>
      <c r="C2064" s="85">
        <v>2014</v>
      </c>
      <c r="D2064" s="86" t="s">
        <v>174</v>
      </c>
      <c r="E2064" s="15">
        <v>2337</v>
      </c>
      <c r="F2064" s="15">
        <v>2256</v>
      </c>
      <c r="G2064" s="15">
        <v>4593</v>
      </c>
      <c r="H2064" s="87">
        <v>0</v>
      </c>
      <c r="I2064" s="87">
        <v>0</v>
      </c>
      <c r="J2064" s="15">
        <v>0</v>
      </c>
      <c r="K2064" s="15">
        <f t="shared" si="127"/>
        <v>2337</v>
      </c>
      <c r="L2064" s="15">
        <f t="shared" si="128"/>
        <v>2256</v>
      </c>
      <c r="M2064" s="15">
        <f t="shared" si="129"/>
        <v>4593</v>
      </c>
      <c r="O2064" s="13"/>
      <c r="P2064" s="13"/>
    </row>
    <row r="2065" spans="1:16" ht="13.15" customHeight="1" x14ac:dyDescent="0.2">
      <c r="A2065" s="11" t="str">
        <f t="shared" si="130"/>
        <v>KOWANYAMA2015</v>
      </c>
      <c r="B2065" s="3" t="s">
        <v>143</v>
      </c>
      <c r="C2065" s="12">
        <v>2015</v>
      </c>
      <c r="D2065" s="12" t="s">
        <v>174</v>
      </c>
      <c r="E2065" s="13">
        <v>1866</v>
      </c>
      <c r="F2065" s="13">
        <v>2127</v>
      </c>
      <c r="G2065" s="13">
        <v>3993</v>
      </c>
      <c r="H2065" s="13">
        <v>0</v>
      </c>
      <c r="I2065" s="13">
        <v>0</v>
      </c>
      <c r="J2065" s="13">
        <v>0</v>
      </c>
      <c r="K2065" s="15">
        <f t="shared" si="127"/>
        <v>1866</v>
      </c>
      <c r="L2065" s="15">
        <f t="shared" si="128"/>
        <v>2127</v>
      </c>
      <c r="M2065" s="15">
        <f t="shared" si="129"/>
        <v>3993</v>
      </c>
      <c r="O2065" s="13"/>
      <c r="P2065" s="13"/>
    </row>
    <row r="2066" spans="1:16" ht="13.15" customHeight="1" x14ac:dyDescent="0.2">
      <c r="A2066" s="11" t="str">
        <f t="shared" si="130"/>
        <v>KOWANYAMA2016</v>
      </c>
      <c r="B2066" s="3" t="s">
        <v>143</v>
      </c>
      <c r="C2066" s="12">
        <v>2016</v>
      </c>
      <c r="D2066" s="12" t="s">
        <v>174</v>
      </c>
      <c r="E2066" s="13">
        <v>2992</v>
      </c>
      <c r="F2066" s="13">
        <v>3203</v>
      </c>
      <c r="G2066" s="13">
        <v>6195</v>
      </c>
      <c r="H2066" s="13">
        <v>0</v>
      </c>
      <c r="I2066" s="13">
        <v>0</v>
      </c>
      <c r="J2066" s="13">
        <v>0</v>
      </c>
      <c r="K2066" s="15">
        <f t="shared" si="127"/>
        <v>2992</v>
      </c>
      <c r="L2066" s="15">
        <f t="shared" si="128"/>
        <v>3203</v>
      </c>
      <c r="M2066" s="15">
        <f t="shared" si="129"/>
        <v>6195</v>
      </c>
      <c r="O2066" s="13"/>
      <c r="P2066" s="13"/>
    </row>
    <row r="2067" spans="1:16" ht="13.15" customHeight="1" x14ac:dyDescent="0.2">
      <c r="A2067" s="11" t="str">
        <f t="shared" si="130"/>
        <v>KOWANYAMA2017</v>
      </c>
      <c r="B2067" s="3" t="s">
        <v>143</v>
      </c>
      <c r="C2067" s="12">
        <v>2017</v>
      </c>
      <c r="D2067" s="12" t="s">
        <v>174</v>
      </c>
      <c r="E2067" s="13">
        <v>4620</v>
      </c>
      <c r="F2067" s="13">
        <v>4576</v>
      </c>
      <c r="G2067" s="13">
        <v>9196</v>
      </c>
      <c r="H2067" s="13">
        <v>0</v>
      </c>
      <c r="I2067" s="13">
        <v>0</v>
      </c>
      <c r="J2067" s="13">
        <v>0</v>
      </c>
      <c r="K2067" s="15">
        <f t="shared" si="127"/>
        <v>4620</v>
      </c>
      <c r="L2067" s="15">
        <f t="shared" si="128"/>
        <v>4576</v>
      </c>
      <c r="M2067" s="15">
        <f t="shared" si="129"/>
        <v>9196</v>
      </c>
      <c r="O2067" s="13"/>
      <c r="P2067" s="13"/>
    </row>
    <row r="2068" spans="1:16" ht="13.15" customHeight="1" x14ac:dyDescent="0.2">
      <c r="A2068" s="11" t="str">
        <f t="shared" si="130"/>
        <v>KOWANYAMA2018</v>
      </c>
      <c r="B2068" s="90" t="s">
        <v>143</v>
      </c>
      <c r="C2068" s="85">
        <v>2018</v>
      </c>
      <c r="D2068" s="86" t="s">
        <v>174</v>
      </c>
      <c r="E2068" s="15">
        <v>6273</v>
      </c>
      <c r="F2068" s="15">
        <v>6130</v>
      </c>
      <c r="G2068" s="15">
        <v>12403</v>
      </c>
      <c r="H2068" s="15">
        <v>0</v>
      </c>
      <c r="I2068" s="15">
        <v>0</v>
      </c>
      <c r="J2068" s="15">
        <v>0</v>
      </c>
      <c r="K2068" s="15">
        <f t="shared" si="127"/>
        <v>6273</v>
      </c>
      <c r="L2068" s="15">
        <f t="shared" si="128"/>
        <v>6130</v>
      </c>
      <c r="M2068" s="15">
        <f t="shared" si="129"/>
        <v>12403</v>
      </c>
      <c r="O2068" s="13"/>
      <c r="P2068" s="13"/>
    </row>
    <row r="2069" spans="1:16" ht="13.15" customHeight="1" x14ac:dyDescent="0.2">
      <c r="A2069" s="11" t="str">
        <f t="shared" si="130"/>
        <v>KOWANYAMA2019</v>
      </c>
      <c r="B2069" s="3" t="s">
        <v>143</v>
      </c>
      <c r="C2069" s="12">
        <v>2019</v>
      </c>
      <c r="D2069" s="12" t="s">
        <v>174</v>
      </c>
      <c r="E2069" s="13">
        <v>6367</v>
      </c>
      <c r="F2069" s="13">
        <v>6468</v>
      </c>
      <c r="G2069" s="13">
        <v>12835</v>
      </c>
      <c r="H2069" s="13">
        <v>0</v>
      </c>
      <c r="I2069" s="13">
        <v>0</v>
      </c>
      <c r="J2069" s="13">
        <v>0</v>
      </c>
      <c r="K2069" s="15">
        <f t="shared" si="127"/>
        <v>6367</v>
      </c>
      <c r="L2069" s="15">
        <f t="shared" si="128"/>
        <v>6468</v>
      </c>
      <c r="M2069" s="15">
        <f t="shared" si="129"/>
        <v>12835</v>
      </c>
      <c r="O2069" s="13"/>
      <c r="P2069" s="13"/>
    </row>
    <row r="2070" spans="1:16" ht="13.15" customHeight="1" x14ac:dyDescent="0.2">
      <c r="A2070" s="11" t="str">
        <f t="shared" si="130"/>
        <v>KOWANYAMA2020</v>
      </c>
      <c r="B2070" s="92" t="s">
        <v>143</v>
      </c>
      <c r="C2070" s="85">
        <v>2020</v>
      </c>
      <c r="D2070" s="86" t="s">
        <v>174</v>
      </c>
      <c r="E2070" s="15">
        <v>5112</v>
      </c>
      <c r="F2070" s="15">
        <v>5242</v>
      </c>
      <c r="G2070" s="15">
        <v>10354</v>
      </c>
      <c r="H2070" s="15">
        <v>0</v>
      </c>
      <c r="I2070" s="15">
        <v>0</v>
      </c>
      <c r="J2070" s="15">
        <v>0</v>
      </c>
      <c r="K2070" s="15">
        <f t="shared" si="127"/>
        <v>5112</v>
      </c>
      <c r="L2070" s="15">
        <f t="shared" si="128"/>
        <v>5242</v>
      </c>
      <c r="M2070" s="15">
        <f t="shared" si="129"/>
        <v>10354</v>
      </c>
      <c r="O2070" s="13"/>
      <c r="P2070" s="13"/>
    </row>
    <row r="2071" spans="1:16" ht="13.15" customHeight="1" x14ac:dyDescent="0.2">
      <c r="A2071" s="11" t="str">
        <f t="shared" si="130"/>
        <v>KOWANYAMA2021</v>
      </c>
      <c r="B2071" s="3" t="s">
        <v>143</v>
      </c>
      <c r="C2071" s="12">
        <v>2021</v>
      </c>
      <c r="D2071" s="12" t="s">
        <v>174</v>
      </c>
      <c r="E2071" s="13">
        <v>5452</v>
      </c>
      <c r="F2071" s="13">
        <v>5462</v>
      </c>
      <c r="G2071" s="13">
        <v>10914</v>
      </c>
      <c r="H2071" s="13">
        <v>0</v>
      </c>
      <c r="I2071" s="13">
        <v>0</v>
      </c>
      <c r="J2071" s="13">
        <v>0</v>
      </c>
      <c r="K2071" s="15">
        <f t="shared" si="127"/>
        <v>5452</v>
      </c>
      <c r="L2071" s="15">
        <f t="shared" si="128"/>
        <v>5462</v>
      </c>
      <c r="M2071" s="15">
        <f t="shared" si="129"/>
        <v>10914</v>
      </c>
      <c r="O2071" s="13"/>
      <c r="P2071" s="13"/>
    </row>
    <row r="2072" spans="1:16" ht="13.15" customHeight="1" x14ac:dyDescent="0.2">
      <c r="A2072" s="11" t="str">
        <f t="shared" si="130"/>
        <v>KOWANYAMA2022</v>
      </c>
      <c r="B2072" s="92" t="s">
        <v>143</v>
      </c>
      <c r="C2072" s="85">
        <v>2022</v>
      </c>
      <c r="D2072" s="86" t="s">
        <v>174</v>
      </c>
      <c r="E2072" s="15">
        <v>5661</v>
      </c>
      <c r="F2072" s="15">
        <v>5941</v>
      </c>
      <c r="G2072" s="15">
        <v>11602</v>
      </c>
      <c r="H2072" s="87">
        <v>0</v>
      </c>
      <c r="I2072" s="87">
        <v>0</v>
      </c>
      <c r="J2072" s="15">
        <v>0</v>
      </c>
      <c r="K2072" s="15">
        <f t="shared" si="127"/>
        <v>5661</v>
      </c>
      <c r="L2072" s="15">
        <f t="shared" si="128"/>
        <v>5941</v>
      </c>
      <c r="M2072" s="15">
        <f t="shared" si="129"/>
        <v>11602</v>
      </c>
      <c r="O2072" s="13"/>
      <c r="P2072" s="13"/>
    </row>
    <row r="2073" spans="1:16" ht="13.15" customHeight="1" x14ac:dyDescent="0.2">
      <c r="A2073" s="11" t="str">
        <f t="shared" si="130"/>
        <v>KOWANYAMA2023</v>
      </c>
      <c r="B2073" s="92" t="s">
        <v>143</v>
      </c>
      <c r="C2073" s="85">
        <v>2023</v>
      </c>
      <c r="D2073" s="86" t="s">
        <v>174</v>
      </c>
      <c r="E2073" s="15">
        <v>4859</v>
      </c>
      <c r="F2073" s="15">
        <v>5071</v>
      </c>
      <c r="G2073" s="15">
        <v>9930</v>
      </c>
      <c r="H2073" s="87">
        <v>0</v>
      </c>
      <c r="I2073" s="87">
        <v>0</v>
      </c>
      <c r="J2073" s="15">
        <v>0</v>
      </c>
      <c r="K2073" s="15">
        <f t="shared" si="127"/>
        <v>4859</v>
      </c>
      <c r="L2073" s="15">
        <f t="shared" si="128"/>
        <v>5071</v>
      </c>
      <c r="M2073" s="15">
        <f t="shared" si="129"/>
        <v>9930</v>
      </c>
      <c r="O2073" s="13"/>
      <c r="P2073" s="13"/>
    </row>
    <row r="2074" spans="1:16" ht="13.15" customHeight="1" x14ac:dyDescent="0.2">
      <c r="A2074" s="11" t="str">
        <f t="shared" si="130"/>
        <v>KOWANYAMA2024</v>
      </c>
      <c r="B2074" s="88" t="s">
        <v>143</v>
      </c>
      <c r="C2074" s="16">
        <v>2024</v>
      </c>
      <c r="D2074" s="86" t="s">
        <v>174</v>
      </c>
      <c r="E2074" s="89">
        <v>6431</v>
      </c>
      <c r="F2074" s="89">
        <v>5997</v>
      </c>
      <c r="G2074" s="89">
        <v>12428</v>
      </c>
      <c r="H2074" s="89">
        <v>0</v>
      </c>
      <c r="I2074" s="89">
        <v>0</v>
      </c>
      <c r="J2074" s="89">
        <v>0</v>
      </c>
      <c r="K2074" s="15">
        <f t="shared" si="127"/>
        <v>6431</v>
      </c>
      <c r="L2074" s="15">
        <f t="shared" si="128"/>
        <v>5997</v>
      </c>
      <c r="M2074" s="15">
        <f t="shared" si="129"/>
        <v>12428</v>
      </c>
      <c r="O2074" s="13"/>
      <c r="P2074" s="13"/>
    </row>
    <row r="2075" spans="1:16" ht="13.15" customHeight="1" x14ac:dyDescent="0.2">
      <c r="A2075" s="11" t="str">
        <f t="shared" si="130"/>
        <v>KOWANYAMA2025</v>
      </c>
      <c r="B2075" s="3" t="s">
        <v>143</v>
      </c>
      <c r="C2075" s="12">
        <v>2025</v>
      </c>
      <c r="D2075" s="12" t="s">
        <v>174</v>
      </c>
      <c r="E2075" s="13">
        <v>6797</v>
      </c>
      <c r="F2075" s="13">
        <v>6194</v>
      </c>
      <c r="G2075" s="13">
        <v>12991</v>
      </c>
      <c r="H2075" s="13">
        <v>0</v>
      </c>
      <c r="I2075" s="13">
        <v>0</v>
      </c>
      <c r="J2075" s="13">
        <v>0</v>
      </c>
      <c r="K2075" s="15">
        <f t="shared" si="127"/>
        <v>6797</v>
      </c>
      <c r="L2075" s="15">
        <f t="shared" si="128"/>
        <v>6194</v>
      </c>
      <c r="M2075" s="15">
        <f t="shared" si="129"/>
        <v>12991</v>
      </c>
      <c r="O2075" s="13"/>
      <c r="P2075" s="13"/>
    </row>
    <row r="2076" spans="1:16" ht="13.15" customHeight="1" x14ac:dyDescent="0.2">
      <c r="A2076" s="11" t="str">
        <f t="shared" si="130"/>
        <v>KUNUNURRA1985</v>
      </c>
      <c r="B2076" s="3" t="s">
        <v>56</v>
      </c>
      <c r="C2076" s="12">
        <v>1985</v>
      </c>
      <c r="D2076" s="12">
        <v>32</v>
      </c>
      <c r="E2076" s="13">
        <v>37929</v>
      </c>
      <c r="F2076" s="13">
        <v>38247</v>
      </c>
      <c r="G2076" s="13">
        <v>76176</v>
      </c>
      <c r="H2076" s="13">
        <v>0</v>
      </c>
      <c r="I2076" s="13">
        <v>0</v>
      </c>
      <c r="J2076" s="13">
        <v>0</v>
      </c>
      <c r="K2076" s="15">
        <f t="shared" si="127"/>
        <v>37929</v>
      </c>
      <c r="L2076" s="15">
        <f t="shared" si="128"/>
        <v>38247</v>
      </c>
      <c r="M2076" s="15">
        <f t="shared" si="129"/>
        <v>76176</v>
      </c>
      <c r="O2076" s="13"/>
      <c r="P2076" s="13"/>
    </row>
    <row r="2077" spans="1:16" ht="13.15" customHeight="1" x14ac:dyDescent="0.2">
      <c r="A2077" s="11" t="str">
        <f t="shared" si="130"/>
        <v>KUNUNURRA1986</v>
      </c>
      <c r="B2077" s="3" t="s">
        <v>56</v>
      </c>
      <c r="C2077" s="12">
        <v>1986</v>
      </c>
      <c r="D2077" s="12">
        <v>38</v>
      </c>
      <c r="E2077" s="13">
        <v>35691</v>
      </c>
      <c r="F2077" s="13">
        <v>35622</v>
      </c>
      <c r="G2077" s="13">
        <v>71313</v>
      </c>
      <c r="H2077" s="13">
        <v>0</v>
      </c>
      <c r="I2077" s="13">
        <v>0</v>
      </c>
      <c r="J2077" s="13">
        <v>0</v>
      </c>
      <c r="K2077" s="15">
        <f t="shared" si="127"/>
        <v>35691</v>
      </c>
      <c r="L2077" s="15">
        <f t="shared" si="128"/>
        <v>35622</v>
      </c>
      <c r="M2077" s="15">
        <f t="shared" si="129"/>
        <v>71313</v>
      </c>
      <c r="O2077" s="13"/>
      <c r="P2077" s="13"/>
    </row>
    <row r="2078" spans="1:16" ht="13.15" customHeight="1" x14ac:dyDescent="0.2">
      <c r="A2078" s="11" t="str">
        <f t="shared" si="130"/>
        <v>KUNUNURRA1987</v>
      </c>
      <c r="B2078" s="90" t="s">
        <v>56</v>
      </c>
      <c r="C2078" s="12">
        <v>1987</v>
      </c>
      <c r="D2078" s="86">
        <v>32</v>
      </c>
      <c r="E2078" s="91">
        <v>41031</v>
      </c>
      <c r="F2078" s="91">
        <v>41409</v>
      </c>
      <c r="G2078" s="91">
        <v>82440</v>
      </c>
      <c r="H2078" s="91">
        <v>0</v>
      </c>
      <c r="I2078" s="91">
        <v>0</v>
      </c>
      <c r="J2078" s="91">
        <v>0</v>
      </c>
      <c r="K2078" s="15">
        <f t="shared" si="127"/>
        <v>41031</v>
      </c>
      <c r="L2078" s="15">
        <f t="shared" si="128"/>
        <v>41409</v>
      </c>
      <c r="M2078" s="15">
        <f t="shared" si="129"/>
        <v>82440</v>
      </c>
      <c r="O2078" s="13"/>
      <c r="P2078" s="13"/>
    </row>
    <row r="2079" spans="1:16" ht="13.15" customHeight="1" x14ac:dyDescent="0.2">
      <c r="A2079" s="11" t="str">
        <f t="shared" si="130"/>
        <v>KUNUNURRA1988</v>
      </c>
      <c r="B2079" s="88" t="s">
        <v>56</v>
      </c>
      <c r="C2079" s="12">
        <v>1988</v>
      </c>
      <c r="D2079" s="12">
        <v>28</v>
      </c>
      <c r="E2079" s="13">
        <v>45480</v>
      </c>
      <c r="F2079" s="13">
        <v>45632</v>
      </c>
      <c r="G2079" s="13">
        <v>91112</v>
      </c>
      <c r="H2079" s="13">
        <v>0</v>
      </c>
      <c r="I2079" s="13">
        <v>0</v>
      </c>
      <c r="J2079" s="13">
        <v>0</v>
      </c>
      <c r="K2079" s="15">
        <f t="shared" si="127"/>
        <v>45480</v>
      </c>
      <c r="L2079" s="15">
        <f t="shared" si="128"/>
        <v>45632</v>
      </c>
      <c r="M2079" s="15">
        <f t="shared" si="129"/>
        <v>91112</v>
      </c>
      <c r="O2079" s="13"/>
      <c r="P2079" s="13"/>
    </row>
    <row r="2080" spans="1:16" ht="13.15" customHeight="1" x14ac:dyDescent="0.2">
      <c r="A2080" s="11" t="str">
        <f t="shared" si="130"/>
        <v>KUNUNURRA1989</v>
      </c>
      <c r="B2080" s="3" t="s">
        <v>56</v>
      </c>
      <c r="C2080" s="12">
        <v>1989</v>
      </c>
      <c r="D2080" s="12">
        <v>29</v>
      </c>
      <c r="E2080" s="13">
        <v>36647</v>
      </c>
      <c r="F2080" s="13">
        <v>36876</v>
      </c>
      <c r="G2080" s="13">
        <v>73523</v>
      </c>
      <c r="H2080" s="13">
        <v>0</v>
      </c>
      <c r="I2080" s="13">
        <v>0</v>
      </c>
      <c r="J2080" s="13">
        <v>0</v>
      </c>
      <c r="K2080" s="15">
        <f t="shared" si="127"/>
        <v>36647</v>
      </c>
      <c r="L2080" s="15">
        <f t="shared" si="128"/>
        <v>36876</v>
      </c>
      <c r="M2080" s="15">
        <f t="shared" si="129"/>
        <v>73523</v>
      </c>
      <c r="O2080" s="13"/>
      <c r="P2080" s="13"/>
    </row>
    <row r="2081" spans="1:16" ht="13.15" customHeight="1" x14ac:dyDescent="0.2">
      <c r="A2081" s="11" t="str">
        <f t="shared" si="130"/>
        <v>KUNUNURRA1990</v>
      </c>
      <c r="B2081" s="93" t="s">
        <v>56</v>
      </c>
      <c r="C2081" s="85">
        <v>1990</v>
      </c>
      <c r="D2081" s="86">
        <v>22</v>
      </c>
      <c r="E2081" s="15">
        <v>47646</v>
      </c>
      <c r="F2081" s="15">
        <v>48184</v>
      </c>
      <c r="G2081" s="15">
        <v>95830</v>
      </c>
      <c r="H2081" s="15">
        <v>0</v>
      </c>
      <c r="I2081" s="15">
        <v>0</v>
      </c>
      <c r="J2081" s="15">
        <v>0</v>
      </c>
      <c r="K2081" s="15">
        <f t="shared" si="127"/>
        <v>47646</v>
      </c>
      <c r="L2081" s="15">
        <f t="shared" si="128"/>
        <v>48184</v>
      </c>
      <c r="M2081" s="15">
        <f t="shared" si="129"/>
        <v>95830</v>
      </c>
      <c r="O2081" s="13"/>
      <c r="P2081" s="13"/>
    </row>
    <row r="2082" spans="1:16" ht="13.15" customHeight="1" x14ac:dyDescent="0.2">
      <c r="A2082" s="11" t="str">
        <f t="shared" si="130"/>
        <v>KUNUNURRA1991</v>
      </c>
      <c r="B2082" s="3" t="s">
        <v>56</v>
      </c>
      <c r="C2082" s="12">
        <v>1991</v>
      </c>
      <c r="D2082" s="12">
        <v>28</v>
      </c>
      <c r="E2082" s="13">
        <v>46878</v>
      </c>
      <c r="F2082" s="13">
        <v>47556</v>
      </c>
      <c r="G2082" s="13">
        <v>94434</v>
      </c>
      <c r="H2082" s="13">
        <v>0</v>
      </c>
      <c r="I2082" s="13">
        <v>0</v>
      </c>
      <c r="J2082" s="13">
        <v>0</v>
      </c>
      <c r="K2082" s="15">
        <f t="shared" si="127"/>
        <v>46878</v>
      </c>
      <c r="L2082" s="15">
        <f t="shared" si="128"/>
        <v>47556</v>
      </c>
      <c r="M2082" s="15">
        <f t="shared" si="129"/>
        <v>94434</v>
      </c>
      <c r="O2082" s="13"/>
      <c r="P2082" s="13"/>
    </row>
    <row r="2083" spans="1:16" ht="13.15" customHeight="1" x14ac:dyDescent="0.2">
      <c r="A2083" s="11" t="str">
        <f t="shared" si="130"/>
        <v>KUNUNURRA1992</v>
      </c>
      <c r="B2083" s="92" t="s">
        <v>56</v>
      </c>
      <c r="C2083" s="85">
        <v>1992</v>
      </c>
      <c r="D2083" s="86">
        <v>26</v>
      </c>
      <c r="E2083" s="15">
        <v>50062</v>
      </c>
      <c r="F2083" s="15">
        <v>50543</v>
      </c>
      <c r="G2083" s="15">
        <v>100605</v>
      </c>
      <c r="H2083" s="87">
        <v>0</v>
      </c>
      <c r="I2083" s="87">
        <v>0</v>
      </c>
      <c r="J2083" s="15">
        <v>0</v>
      </c>
      <c r="K2083" s="15">
        <f t="shared" si="127"/>
        <v>50062</v>
      </c>
      <c r="L2083" s="15">
        <f t="shared" si="128"/>
        <v>50543</v>
      </c>
      <c r="M2083" s="15">
        <f t="shared" si="129"/>
        <v>100605</v>
      </c>
      <c r="O2083" s="13"/>
      <c r="P2083" s="13"/>
    </row>
    <row r="2084" spans="1:16" ht="13.15" customHeight="1" x14ac:dyDescent="0.2">
      <c r="A2084" s="11" t="str">
        <f t="shared" si="130"/>
        <v>KUNUNURRA1993</v>
      </c>
      <c r="B2084" s="88" t="s">
        <v>56</v>
      </c>
      <c r="C2084" s="16">
        <v>1993</v>
      </c>
      <c r="D2084" s="86">
        <v>26</v>
      </c>
      <c r="E2084" s="89">
        <v>55924</v>
      </c>
      <c r="F2084" s="89">
        <v>56333</v>
      </c>
      <c r="G2084" s="89">
        <v>112257</v>
      </c>
      <c r="H2084" s="89">
        <v>0</v>
      </c>
      <c r="I2084" s="89">
        <v>0</v>
      </c>
      <c r="J2084" s="89">
        <v>0</v>
      </c>
      <c r="K2084" s="15">
        <f t="shared" si="127"/>
        <v>55924</v>
      </c>
      <c r="L2084" s="15">
        <f t="shared" si="128"/>
        <v>56333</v>
      </c>
      <c r="M2084" s="15">
        <f t="shared" si="129"/>
        <v>112257</v>
      </c>
      <c r="O2084" s="13"/>
      <c r="P2084" s="13"/>
    </row>
    <row r="2085" spans="1:16" ht="13.15" customHeight="1" x14ac:dyDescent="0.2">
      <c r="A2085" s="11" t="str">
        <f t="shared" si="130"/>
        <v>KUNUNURRA1994</v>
      </c>
      <c r="B2085" s="88" t="s">
        <v>56</v>
      </c>
      <c r="C2085" s="85">
        <v>1994</v>
      </c>
      <c r="D2085" s="86">
        <v>24</v>
      </c>
      <c r="E2085" s="15">
        <v>65925</v>
      </c>
      <c r="F2085" s="15">
        <v>65186</v>
      </c>
      <c r="G2085" s="15">
        <v>131111</v>
      </c>
      <c r="H2085" s="15">
        <v>0</v>
      </c>
      <c r="I2085" s="15">
        <v>0</v>
      </c>
      <c r="J2085" s="15">
        <v>0</v>
      </c>
      <c r="K2085" s="15">
        <f t="shared" si="127"/>
        <v>65925</v>
      </c>
      <c r="L2085" s="15">
        <f t="shared" si="128"/>
        <v>65186</v>
      </c>
      <c r="M2085" s="15">
        <f t="shared" si="129"/>
        <v>131111</v>
      </c>
      <c r="O2085" s="13"/>
      <c r="P2085" s="13"/>
    </row>
    <row r="2086" spans="1:16" ht="13.15" customHeight="1" x14ac:dyDescent="0.2">
      <c r="A2086" s="11" t="str">
        <f t="shared" si="130"/>
        <v>KUNUNURRA1995</v>
      </c>
      <c r="B2086" s="3" t="s">
        <v>56</v>
      </c>
      <c r="C2086" s="12">
        <v>1995</v>
      </c>
      <c r="D2086" s="12">
        <v>26</v>
      </c>
      <c r="E2086" s="13">
        <v>61435</v>
      </c>
      <c r="F2086" s="13">
        <v>61555</v>
      </c>
      <c r="G2086" s="13">
        <v>122990</v>
      </c>
      <c r="H2086" s="13">
        <v>0</v>
      </c>
      <c r="I2086" s="13">
        <v>0</v>
      </c>
      <c r="J2086" s="13">
        <v>0</v>
      </c>
      <c r="K2086" s="15">
        <f t="shared" si="127"/>
        <v>61435</v>
      </c>
      <c r="L2086" s="15">
        <f t="shared" si="128"/>
        <v>61555</v>
      </c>
      <c r="M2086" s="15">
        <f t="shared" si="129"/>
        <v>122990</v>
      </c>
      <c r="O2086" s="13"/>
      <c r="P2086" s="13"/>
    </row>
    <row r="2087" spans="1:16" ht="13.15" customHeight="1" x14ac:dyDescent="0.2">
      <c r="A2087" s="11" t="str">
        <f t="shared" si="130"/>
        <v>KUNUNURRA1996</v>
      </c>
      <c r="B2087" s="3" t="s">
        <v>56</v>
      </c>
      <c r="C2087" s="12">
        <v>1996</v>
      </c>
      <c r="D2087" s="12">
        <v>30</v>
      </c>
      <c r="E2087" s="13">
        <v>53576</v>
      </c>
      <c r="F2087" s="13">
        <v>54323</v>
      </c>
      <c r="G2087" s="13">
        <v>107899</v>
      </c>
      <c r="H2087" s="13">
        <v>0</v>
      </c>
      <c r="I2087" s="13">
        <v>0</v>
      </c>
      <c r="J2087" s="13">
        <v>0</v>
      </c>
      <c r="K2087" s="15">
        <f t="shared" si="127"/>
        <v>53576</v>
      </c>
      <c r="L2087" s="15">
        <f t="shared" si="128"/>
        <v>54323</v>
      </c>
      <c r="M2087" s="15">
        <f t="shared" si="129"/>
        <v>107899</v>
      </c>
      <c r="O2087" s="13"/>
      <c r="P2087" s="13"/>
    </row>
    <row r="2088" spans="1:16" ht="13.15" customHeight="1" x14ac:dyDescent="0.2">
      <c r="A2088" s="11" t="str">
        <f t="shared" si="130"/>
        <v>KUNUNURRA1997</v>
      </c>
      <c r="B2088" s="3" t="s">
        <v>56</v>
      </c>
      <c r="C2088" s="12">
        <v>1997</v>
      </c>
      <c r="D2088" s="12">
        <v>36</v>
      </c>
      <c r="E2088" s="13">
        <v>45305</v>
      </c>
      <c r="F2088" s="13">
        <v>45627</v>
      </c>
      <c r="G2088" s="13">
        <v>90932</v>
      </c>
      <c r="H2088" s="13">
        <v>0</v>
      </c>
      <c r="I2088" s="13">
        <v>0</v>
      </c>
      <c r="J2088" s="13">
        <v>0</v>
      </c>
      <c r="K2088" s="15">
        <f t="shared" si="127"/>
        <v>45305</v>
      </c>
      <c r="L2088" s="15">
        <f t="shared" si="128"/>
        <v>45627</v>
      </c>
      <c r="M2088" s="15">
        <f t="shared" si="129"/>
        <v>90932</v>
      </c>
      <c r="O2088" s="13"/>
      <c r="P2088" s="13"/>
    </row>
    <row r="2089" spans="1:16" ht="13.15" customHeight="1" x14ac:dyDescent="0.2">
      <c r="A2089" s="11" t="str">
        <f t="shared" si="130"/>
        <v>KUNUNURRA1998</v>
      </c>
      <c r="B2089" s="3" t="s">
        <v>56</v>
      </c>
      <c r="C2089" s="12">
        <v>1998</v>
      </c>
      <c r="D2089" s="12">
        <v>38</v>
      </c>
      <c r="E2089" s="13">
        <v>43836</v>
      </c>
      <c r="F2089" s="13">
        <v>44010</v>
      </c>
      <c r="G2089" s="13">
        <v>87846</v>
      </c>
      <c r="H2089" s="13">
        <v>0</v>
      </c>
      <c r="I2089" s="13">
        <v>0</v>
      </c>
      <c r="J2089" s="13">
        <v>0</v>
      </c>
      <c r="K2089" s="15">
        <f t="shared" si="127"/>
        <v>43836</v>
      </c>
      <c r="L2089" s="15">
        <f t="shared" si="128"/>
        <v>44010</v>
      </c>
      <c r="M2089" s="15">
        <f t="shared" si="129"/>
        <v>87846</v>
      </c>
      <c r="O2089" s="13"/>
      <c r="P2089" s="13"/>
    </row>
    <row r="2090" spans="1:16" ht="13.15" customHeight="1" x14ac:dyDescent="0.2">
      <c r="A2090" s="11" t="str">
        <f t="shared" si="130"/>
        <v>KUNUNURRA1999</v>
      </c>
      <c r="B2090" s="3" t="s">
        <v>56</v>
      </c>
      <c r="C2090" s="12">
        <v>1999</v>
      </c>
      <c r="D2090" s="12">
        <v>42</v>
      </c>
      <c r="E2090" s="13">
        <v>36970</v>
      </c>
      <c r="F2090" s="13">
        <v>37408</v>
      </c>
      <c r="G2090" s="13">
        <v>74378</v>
      </c>
      <c r="H2090" s="13">
        <v>0</v>
      </c>
      <c r="I2090" s="13">
        <v>0</v>
      </c>
      <c r="J2090" s="13">
        <v>0</v>
      </c>
      <c r="K2090" s="15">
        <f t="shared" si="127"/>
        <v>36970</v>
      </c>
      <c r="L2090" s="15">
        <f t="shared" si="128"/>
        <v>37408</v>
      </c>
      <c r="M2090" s="15">
        <f t="shared" si="129"/>
        <v>74378</v>
      </c>
      <c r="O2090" s="13"/>
      <c r="P2090" s="13"/>
    </row>
    <row r="2091" spans="1:16" ht="13.15" customHeight="1" x14ac:dyDescent="0.2">
      <c r="A2091" s="11" t="str">
        <f t="shared" si="130"/>
        <v>KUNUNURRA2000</v>
      </c>
      <c r="B2091" s="90" t="s">
        <v>56</v>
      </c>
      <c r="C2091" s="85">
        <v>2000</v>
      </c>
      <c r="D2091" s="86">
        <v>45</v>
      </c>
      <c r="E2091" s="15">
        <v>29412</v>
      </c>
      <c r="F2091" s="15">
        <v>27901</v>
      </c>
      <c r="G2091" s="15">
        <v>57313</v>
      </c>
      <c r="H2091" s="15">
        <v>0</v>
      </c>
      <c r="I2091" s="15">
        <v>0</v>
      </c>
      <c r="J2091" s="15">
        <v>0</v>
      </c>
      <c r="K2091" s="15">
        <f t="shared" si="127"/>
        <v>29412</v>
      </c>
      <c r="L2091" s="15">
        <f t="shared" si="128"/>
        <v>27901</v>
      </c>
      <c r="M2091" s="15">
        <f t="shared" si="129"/>
        <v>57313</v>
      </c>
      <c r="O2091" s="13"/>
      <c r="P2091" s="13"/>
    </row>
    <row r="2092" spans="1:16" ht="13.15" customHeight="1" x14ac:dyDescent="0.2">
      <c r="A2092" s="11" t="str">
        <f t="shared" si="130"/>
        <v>KUNUNURRA2001</v>
      </c>
      <c r="B2092" s="3" t="s">
        <v>56</v>
      </c>
      <c r="C2092" s="12">
        <v>2001</v>
      </c>
      <c r="D2092" s="12">
        <v>45</v>
      </c>
      <c r="E2092" s="13">
        <v>25322</v>
      </c>
      <c r="F2092" s="13">
        <v>25649</v>
      </c>
      <c r="G2092" s="13">
        <v>50971</v>
      </c>
      <c r="H2092" s="13">
        <v>0</v>
      </c>
      <c r="I2092" s="13">
        <v>0</v>
      </c>
      <c r="J2092" s="13">
        <v>0</v>
      </c>
      <c r="K2092" s="15">
        <f t="shared" si="127"/>
        <v>25322</v>
      </c>
      <c r="L2092" s="15">
        <f t="shared" si="128"/>
        <v>25649</v>
      </c>
      <c r="M2092" s="15">
        <f t="shared" si="129"/>
        <v>50971</v>
      </c>
      <c r="O2092" s="13"/>
      <c r="P2092" s="13"/>
    </row>
    <row r="2093" spans="1:16" ht="13.15" customHeight="1" x14ac:dyDescent="0.2">
      <c r="A2093" s="11" t="str">
        <f t="shared" si="130"/>
        <v>KUNUNURRA2002</v>
      </c>
      <c r="B2093" s="3" t="s">
        <v>56</v>
      </c>
      <c r="C2093" s="12">
        <v>2002</v>
      </c>
      <c r="D2093" s="12" t="s">
        <v>174</v>
      </c>
      <c r="E2093" s="13">
        <v>17601</v>
      </c>
      <c r="F2093" s="13">
        <v>18316</v>
      </c>
      <c r="G2093" s="13">
        <v>35917</v>
      </c>
      <c r="H2093" s="13">
        <v>0</v>
      </c>
      <c r="I2093" s="13">
        <v>0</v>
      </c>
      <c r="J2093" s="13">
        <v>0</v>
      </c>
      <c r="K2093" s="15">
        <f t="shared" si="127"/>
        <v>17601</v>
      </c>
      <c r="L2093" s="15">
        <f t="shared" si="128"/>
        <v>18316</v>
      </c>
      <c r="M2093" s="15">
        <f t="shared" si="129"/>
        <v>35917</v>
      </c>
      <c r="O2093" s="13"/>
      <c r="P2093" s="13"/>
    </row>
    <row r="2094" spans="1:16" ht="13.15" customHeight="1" x14ac:dyDescent="0.2">
      <c r="A2094" s="11" t="str">
        <f t="shared" si="130"/>
        <v>KUNUNURRA2003</v>
      </c>
      <c r="B2094" s="90" t="s">
        <v>56</v>
      </c>
      <c r="C2094" s="85">
        <v>2003</v>
      </c>
      <c r="D2094" s="86" t="s">
        <v>174</v>
      </c>
      <c r="E2094" s="15">
        <v>18173</v>
      </c>
      <c r="F2094" s="15">
        <v>18855</v>
      </c>
      <c r="G2094" s="15">
        <v>37028</v>
      </c>
      <c r="H2094" s="15">
        <v>0</v>
      </c>
      <c r="I2094" s="15">
        <v>0</v>
      </c>
      <c r="J2094" s="15">
        <v>0</v>
      </c>
      <c r="K2094" s="15">
        <f t="shared" si="127"/>
        <v>18173</v>
      </c>
      <c r="L2094" s="15">
        <f t="shared" si="128"/>
        <v>18855</v>
      </c>
      <c r="M2094" s="15">
        <f t="shared" si="129"/>
        <v>37028</v>
      </c>
      <c r="O2094" s="13"/>
      <c r="P2094" s="13"/>
    </row>
    <row r="2095" spans="1:16" ht="13.15" customHeight="1" x14ac:dyDescent="0.2">
      <c r="A2095" s="11" t="str">
        <f t="shared" si="130"/>
        <v>KUNUNURRA2004</v>
      </c>
      <c r="B2095" s="92" t="s">
        <v>56</v>
      </c>
      <c r="C2095" s="85">
        <v>2004</v>
      </c>
      <c r="D2095" s="86" t="s">
        <v>174</v>
      </c>
      <c r="E2095" s="15">
        <v>22282</v>
      </c>
      <c r="F2095" s="15">
        <v>23567</v>
      </c>
      <c r="G2095" s="15">
        <v>45849</v>
      </c>
      <c r="H2095" s="87">
        <v>0</v>
      </c>
      <c r="I2095" s="87">
        <v>0</v>
      </c>
      <c r="J2095" s="15">
        <v>0</v>
      </c>
      <c r="K2095" s="15">
        <f t="shared" si="127"/>
        <v>22282</v>
      </c>
      <c r="L2095" s="15">
        <f t="shared" si="128"/>
        <v>23567</v>
      </c>
      <c r="M2095" s="15">
        <f t="shared" si="129"/>
        <v>45849</v>
      </c>
      <c r="O2095" s="13"/>
      <c r="P2095" s="13"/>
    </row>
    <row r="2096" spans="1:16" ht="13.15" customHeight="1" x14ac:dyDescent="0.2">
      <c r="A2096" s="11" t="str">
        <f t="shared" si="130"/>
        <v>KUNUNURRA2005</v>
      </c>
      <c r="B2096" s="3" t="s">
        <v>56</v>
      </c>
      <c r="C2096" s="12">
        <v>2005</v>
      </c>
      <c r="D2096" s="12" t="s">
        <v>174</v>
      </c>
      <c r="E2096" s="13">
        <v>23362</v>
      </c>
      <c r="F2096" s="13">
        <v>23757</v>
      </c>
      <c r="G2096" s="13">
        <v>47119</v>
      </c>
      <c r="H2096" s="13">
        <v>0</v>
      </c>
      <c r="I2096" s="13">
        <v>0</v>
      </c>
      <c r="J2096" s="13">
        <v>0</v>
      </c>
      <c r="K2096" s="15">
        <f t="shared" si="127"/>
        <v>23362</v>
      </c>
      <c r="L2096" s="15">
        <f t="shared" si="128"/>
        <v>23757</v>
      </c>
      <c r="M2096" s="15">
        <f t="shared" si="129"/>
        <v>47119</v>
      </c>
      <c r="O2096" s="13"/>
      <c r="P2096" s="13"/>
    </row>
    <row r="2097" spans="1:16" ht="13.15" customHeight="1" x14ac:dyDescent="0.2">
      <c r="A2097" s="11" t="str">
        <f t="shared" si="130"/>
        <v>KUNUNURRA2006</v>
      </c>
      <c r="B2097" s="3" t="s">
        <v>56</v>
      </c>
      <c r="C2097" s="12">
        <v>2006</v>
      </c>
      <c r="D2097" s="12">
        <v>51</v>
      </c>
      <c r="E2097" s="13">
        <v>28975</v>
      </c>
      <c r="F2097" s="13">
        <v>29962</v>
      </c>
      <c r="G2097" s="13">
        <v>58937</v>
      </c>
      <c r="H2097" s="13">
        <v>0</v>
      </c>
      <c r="I2097" s="13">
        <v>0</v>
      </c>
      <c r="J2097" s="13">
        <v>0</v>
      </c>
      <c r="K2097" s="15">
        <f t="shared" ref="K2097:K2160" si="131">E2097+H2097</f>
        <v>28975</v>
      </c>
      <c r="L2097" s="15">
        <f t="shared" ref="L2097:L2160" si="132">F2097+I2097</f>
        <v>29962</v>
      </c>
      <c r="M2097" s="15">
        <f t="shared" ref="M2097:M2160" si="133">G2097+J2097</f>
        <v>58937</v>
      </c>
      <c r="O2097" s="13"/>
      <c r="P2097" s="13"/>
    </row>
    <row r="2098" spans="1:16" ht="13.15" customHeight="1" x14ac:dyDescent="0.2">
      <c r="A2098" s="11" t="str">
        <f t="shared" si="130"/>
        <v>KUNUNURRA2007</v>
      </c>
      <c r="B2098" s="3" t="s">
        <v>56</v>
      </c>
      <c r="C2098" s="12">
        <v>2007</v>
      </c>
      <c r="D2098" s="12">
        <v>51</v>
      </c>
      <c r="E2098" s="13">
        <v>31503</v>
      </c>
      <c r="F2098" s="13">
        <v>32189</v>
      </c>
      <c r="G2098" s="13">
        <v>63692</v>
      </c>
      <c r="H2098" s="13">
        <v>0</v>
      </c>
      <c r="I2098" s="13">
        <v>0</v>
      </c>
      <c r="J2098" s="13">
        <v>0</v>
      </c>
      <c r="K2098" s="15">
        <f t="shared" si="131"/>
        <v>31503</v>
      </c>
      <c r="L2098" s="15">
        <f t="shared" si="132"/>
        <v>32189</v>
      </c>
      <c r="M2098" s="15">
        <f t="shared" si="133"/>
        <v>63692</v>
      </c>
      <c r="O2098" s="13"/>
      <c r="P2098" s="13"/>
    </row>
    <row r="2099" spans="1:16" ht="13.15" customHeight="1" x14ac:dyDescent="0.2">
      <c r="A2099" s="11" t="str">
        <f t="shared" si="130"/>
        <v>KUNUNURRA2008</v>
      </c>
      <c r="B2099" s="90" t="s">
        <v>56</v>
      </c>
      <c r="C2099" s="85">
        <v>2008</v>
      </c>
      <c r="D2099" s="86">
        <v>49</v>
      </c>
      <c r="E2099" s="15">
        <v>35990</v>
      </c>
      <c r="F2099" s="15">
        <v>36559</v>
      </c>
      <c r="G2099" s="15">
        <v>72549</v>
      </c>
      <c r="H2099" s="15">
        <v>0</v>
      </c>
      <c r="I2099" s="15">
        <v>0</v>
      </c>
      <c r="J2099" s="15">
        <v>0</v>
      </c>
      <c r="K2099" s="15">
        <f t="shared" si="131"/>
        <v>35990</v>
      </c>
      <c r="L2099" s="15">
        <f t="shared" si="132"/>
        <v>36559</v>
      </c>
      <c r="M2099" s="15">
        <f t="shared" si="133"/>
        <v>72549</v>
      </c>
      <c r="O2099" s="13"/>
      <c r="P2099" s="13"/>
    </row>
    <row r="2100" spans="1:16" ht="13.15" customHeight="1" x14ac:dyDescent="0.2">
      <c r="A2100" s="11" t="str">
        <f t="shared" si="130"/>
        <v>KUNUNURRA2009</v>
      </c>
      <c r="B2100" s="92" t="s">
        <v>56</v>
      </c>
      <c r="C2100" s="85">
        <v>2009</v>
      </c>
      <c r="D2100" s="86">
        <v>47</v>
      </c>
      <c r="E2100" s="15">
        <v>39119</v>
      </c>
      <c r="F2100" s="15">
        <v>40077</v>
      </c>
      <c r="G2100" s="15">
        <v>79196</v>
      </c>
      <c r="H2100" s="87">
        <v>0</v>
      </c>
      <c r="I2100" s="87">
        <v>0</v>
      </c>
      <c r="J2100" s="15">
        <v>0</v>
      </c>
      <c r="K2100" s="15">
        <f t="shared" si="131"/>
        <v>39119</v>
      </c>
      <c r="L2100" s="15">
        <f t="shared" si="132"/>
        <v>40077</v>
      </c>
      <c r="M2100" s="15">
        <f t="shared" si="133"/>
        <v>79196</v>
      </c>
      <c r="O2100" s="13"/>
      <c r="P2100" s="13"/>
    </row>
    <row r="2101" spans="1:16" ht="13.15" customHeight="1" x14ac:dyDescent="0.2">
      <c r="A2101" s="11" t="str">
        <f t="shared" si="130"/>
        <v>KUNUNURRA2010</v>
      </c>
      <c r="B2101" s="88" t="s">
        <v>56</v>
      </c>
      <c r="C2101" s="16">
        <v>2010</v>
      </c>
      <c r="D2101" s="86">
        <v>46</v>
      </c>
      <c r="E2101" s="89">
        <v>42022</v>
      </c>
      <c r="F2101" s="89">
        <v>42873</v>
      </c>
      <c r="G2101" s="89">
        <v>84895</v>
      </c>
      <c r="H2101" s="89">
        <v>0</v>
      </c>
      <c r="I2101" s="89">
        <v>0</v>
      </c>
      <c r="J2101" s="89">
        <v>0</v>
      </c>
      <c r="K2101" s="15">
        <f t="shared" si="131"/>
        <v>42022</v>
      </c>
      <c r="L2101" s="15">
        <f t="shared" si="132"/>
        <v>42873</v>
      </c>
      <c r="M2101" s="15">
        <f t="shared" si="133"/>
        <v>84895</v>
      </c>
      <c r="O2101" s="13"/>
      <c r="P2101" s="13"/>
    </row>
    <row r="2102" spans="1:16" ht="13.15" customHeight="1" x14ac:dyDescent="0.2">
      <c r="A2102" s="11" t="str">
        <f t="shared" si="130"/>
        <v>KUNUNURRA2011</v>
      </c>
      <c r="B2102" s="3" t="s">
        <v>56</v>
      </c>
      <c r="C2102" s="12">
        <v>2011</v>
      </c>
      <c r="D2102" s="12">
        <v>45</v>
      </c>
      <c r="E2102" s="13">
        <v>44086</v>
      </c>
      <c r="F2102" s="13">
        <v>45172</v>
      </c>
      <c r="G2102" s="13">
        <v>89258</v>
      </c>
      <c r="H2102" s="13">
        <v>0</v>
      </c>
      <c r="I2102" s="13">
        <v>0</v>
      </c>
      <c r="J2102" s="13">
        <v>0</v>
      </c>
      <c r="K2102" s="15">
        <f t="shared" si="131"/>
        <v>44086</v>
      </c>
      <c r="L2102" s="15">
        <f t="shared" si="132"/>
        <v>45172</v>
      </c>
      <c r="M2102" s="15">
        <f t="shared" si="133"/>
        <v>89258</v>
      </c>
      <c r="O2102" s="13"/>
      <c r="P2102" s="13"/>
    </row>
    <row r="2103" spans="1:16" ht="13.15" customHeight="1" x14ac:dyDescent="0.2">
      <c r="A2103" s="11" t="str">
        <f t="shared" si="130"/>
        <v>KUNUNURRA2012</v>
      </c>
      <c r="B2103" s="92" t="s">
        <v>56</v>
      </c>
      <c r="C2103" s="85">
        <v>2012</v>
      </c>
      <c r="D2103" s="86">
        <v>50</v>
      </c>
      <c r="E2103" s="15">
        <v>46120</v>
      </c>
      <c r="F2103" s="15">
        <v>46123</v>
      </c>
      <c r="G2103" s="15">
        <v>92243</v>
      </c>
      <c r="H2103" s="87">
        <v>0</v>
      </c>
      <c r="I2103" s="87">
        <v>0</v>
      </c>
      <c r="J2103" s="15">
        <v>0</v>
      </c>
      <c r="K2103" s="15">
        <f t="shared" si="131"/>
        <v>46120</v>
      </c>
      <c r="L2103" s="15">
        <f t="shared" si="132"/>
        <v>46123</v>
      </c>
      <c r="M2103" s="15">
        <f t="shared" si="133"/>
        <v>92243</v>
      </c>
      <c r="O2103" s="13"/>
      <c r="P2103" s="13"/>
    </row>
    <row r="2104" spans="1:16" ht="13.15" customHeight="1" x14ac:dyDescent="0.2">
      <c r="A2104" s="11" t="str">
        <f t="shared" si="130"/>
        <v>KUNUNURRA2013</v>
      </c>
      <c r="B2104" s="3" t="s">
        <v>56</v>
      </c>
      <c r="C2104" s="12">
        <v>2013</v>
      </c>
      <c r="D2104" s="12">
        <v>49</v>
      </c>
      <c r="E2104" s="13">
        <v>45230</v>
      </c>
      <c r="F2104" s="13">
        <v>45834</v>
      </c>
      <c r="G2104" s="13">
        <v>91064</v>
      </c>
      <c r="H2104" s="13">
        <v>0</v>
      </c>
      <c r="I2104" s="13">
        <v>0</v>
      </c>
      <c r="J2104" s="13">
        <v>0</v>
      </c>
      <c r="K2104" s="15">
        <f t="shared" si="131"/>
        <v>45230</v>
      </c>
      <c r="L2104" s="15">
        <f t="shared" si="132"/>
        <v>45834</v>
      </c>
      <c r="M2104" s="15">
        <f t="shared" si="133"/>
        <v>91064</v>
      </c>
      <c r="O2104" s="13"/>
      <c r="P2104" s="13"/>
    </row>
    <row r="2105" spans="1:16" ht="13.15" customHeight="1" x14ac:dyDescent="0.2">
      <c r="A2105" s="11" t="str">
        <f t="shared" si="130"/>
        <v>KUNUNURRA2014</v>
      </c>
      <c r="B2105" s="3" t="s">
        <v>56</v>
      </c>
      <c r="C2105" s="12">
        <v>2014</v>
      </c>
      <c r="D2105" s="12">
        <v>49</v>
      </c>
      <c r="E2105" s="13">
        <v>39879</v>
      </c>
      <c r="F2105" s="13">
        <v>39971</v>
      </c>
      <c r="G2105" s="13">
        <v>79850</v>
      </c>
      <c r="H2105" s="13">
        <v>0</v>
      </c>
      <c r="I2105" s="13">
        <v>0</v>
      </c>
      <c r="J2105" s="13">
        <v>0</v>
      </c>
      <c r="K2105" s="15">
        <f t="shared" si="131"/>
        <v>39879</v>
      </c>
      <c r="L2105" s="15">
        <f t="shared" si="132"/>
        <v>39971</v>
      </c>
      <c r="M2105" s="15">
        <f t="shared" si="133"/>
        <v>79850</v>
      </c>
      <c r="O2105" s="13"/>
      <c r="P2105" s="13"/>
    </row>
    <row r="2106" spans="1:16" ht="13.15" customHeight="1" x14ac:dyDescent="0.2">
      <c r="A2106" s="11" t="str">
        <f t="shared" si="130"/>
        <v>KUNUNURRA2015</v>
      </c>
      <c r="B2106" s="90" t="s">
        <v>56</v>
      </c>
      <c r="C2106" s="85">
        <v>2015</v>
      </c>
      <c r="D2106" s="86">
        <v>49</v>
      </c>
      <c r="E2106" s="15">
        <v>36840</v>
      </c>
      <c r="F2106" s="15">
        <v>37252</v>
      </c>
      <c r="G2106" s="15">
        <v>74092</v>
      </c>
      <c r="H2106" s="15">
        <v>0</v>
      </c>
      <c r="I2106" s="15">
        <v>0</v>
      </c>
      <c r="J2106" s="15">
        <v>0</v>
      </c>
      <c r="K2106" s="15">
        <f t="shared" si="131"/>
        <v>36840</v>
      </c>
      <c r="L2106" s="15">
        <f t="shared" si="132"/>
        <v>37252</v>
      </c>
      <c r="M2106" s="15">
        <f t="shared" si="133"/>
        <v>74092</v>
      </c>
      <c r="O2106" s="13"/>
      <c r="P2106" s="13"/>
    </row>
    <row r="2107" spans="1:16" ht="13.15" customHeight="1" x14ac:dyDescent="0.2">
      <c r="A2107" s="11" t="str">
        <f t="shared" si="130"/>
        <v>KUNUNURRA2016</v>
      </c>
      <c r="B2107" s="3" t="s">
        <v>56</v>
      </c>
      <c r="C2107" s="12">
        <v>2016</v>
      </c>
      <c r="D2107" s="12">
        <v>50</v>
      </c>
      <c r="E2107" s="13">
        <v>36072</v>
      </c>
      <c r="F2107" s="13">
        <v>36871</v>
      </c>
      <c r="G2107" s="13">
        <v>72943</v>
      </c>
      <c r="H2107" s="13">
        <v>0</v>
      </c>
      <c r="I2107" s="13">
        <v>0</v>
      </c>
      <c r="J2107" s="13">
        <v>0</v>
      </c>
      <c r="K2107" s="15">
        <f t="shared" si="131"/>
        <v>36072</v>
      </c>
      <c r="L2107" s="15">
        <f t="shared" si="132"/>
        <v>36871</v>
      </c>
      <c r="M2107" s="15">
        <f t="shared" si="133"/>
        <v>72943</v>
      </c>
      <c r="O2107" s="13"/>
      <c r="P2107" s="13"/>
    </row>
    <row r="2108" spans="1:16" ht="13.15" customHeight="1" x14ac:dyDescent="0.2">
      <c r="A2108" s="11" t="str">
        <f t="shared" si="130"/>
        <v>KUNUNURRA2017</v>
      </c>
      <c r="B2108" s="90" t="s">
        <v>56</v>
      </c>
      <c r="C2108" s="85">
        <v>2017</v>
      </c>
      <c r="D2108" s="86">
        <v>51</v>
      </c>
      <c r="E2108" s="15">
        <v>34612</v>
      </c>
      <c r="F2108" s="15">
        <v>35325</v>
      </c>
      <c r="G2108" s="15">
        <v>69937</v>
      </c>
      <c r="H2108" s="15">
        <v>0</v>
      </c>
      <c r="I2108" s="15">
        <v>0</v>
      </c>
      <c r="J2108" s="15">
        <v>0</v>
      </c>
      <c r="K2108" s="15">
        <f t="shared" si="131"/>
        <v>34612</v>
      </c>
      <c r="L2108" s="15">
        <f t="shared" si="132"/>
        <v>35325</v>
      </c>
      <c r="M2108" s="15">
        <f t="shared" si="133"/>
        <v>69937</v>
      </c>
      <c r="O2108" s="13"/>
      <c r="P2108" s="13"/>
    </row>
    <row r="2109" spans="1:16" ht="13.15" customHeight="1" x14ac:dyDescent="0.2">
      <c r="A2109" s="11" t="str">
        <f t="shared" si="130"/>
        <v>KUNUNURRA2018</v>
      </c>
      <c r="B2109" s="3" t="s">
        <v>56</v>
      </c>
      <c r="C2109" s="12">
        <v>2018</v>
      </c>
      <c r="D2109" s="12">
        <v>54</v>
      </c>
      <c r="E2109" s="13">
        <v>36945</v>
      </c>
      <c r="F2109" s="13">
        <v>37278</v>
      </c>
      <c r="G2109" s="13">
        <v>74223</v>
      </c>
      <c r="H2109" s="13">
        <v>0</v>
      </c>
      <c r="I2109" s="13">
        <v>0</v>
      </c>
      <c r="J2109" s="13">
        <v>0</v>
      </c>
      <c r="K2109" s="15">
        <f t="shared" si="131"/>
        <v>36945</v>
      </c>
      <c r="L2109" s="15">
        <f t="shared" si="132"/>
        <v>37278</v>
      </c>
      <c r="M2109" s="15">
        <f t="shared" si="133"/>
        <v>74223</v>
      </c>
      <c r="O2109" s="13"/>
      <c r="P2109" s="13"/>
    </row>
    <row r="2110" spans="1:16" ht="13.15" customHeight="1" x14ac:dyDescent="0.2">
      <c r="A2110" s="11" t="str">
        <f t="shared" si="130"/>
        <v>KUNUNURRA2019</v>
      </c>
      <c r="B2110" s="90" t="s">
        <v>56</v>
      </c>
      <c r="C2110" s="85">
        <v>2019</v>
      </c>
      <c r="D2110" s="86">
        <v>51</v>
      </c>
      <c r="E2110" s="15">
        <v>39710</v>
      </c>
      <c r="F2110" s="15">
        <v>40220</v>
      </c>
      <c r="G2110" s="15">
        <v>79930</v>
      </c>
      <c r="H2110" s="15">
        <v>0</v>
      </c>
      <c r="I2110" s="15">
        <v>0</v>
      </c>
      <c r="J2110" s="15">
        <v>0</v>
      </c>
      <c r="K2110" s="15">
        <f t="shared" si="131"/>
        <v>39710</v>
      </c>
      <c r="L2110" s="15">
        <f t="shared" si="132"/>
        <v>40220</v>
      </c>
      <c r="M2110" s="15">
        <f t="shared" si="133"/>
        <v>79930</v>
      </c>
      <c r="O2110" s="13"/>
      <c r="P2110" s="13"/>
    </row>
    <row r="2111" spans="1:16" ht="13.15" customHeight="1" x14ac:dyDescent="0.2">
      <c r="A2111" s="11" t="str">
        <f t="shared" si="130"/>
        <v>KUNUNURRA2020</v>
      </c>
      <c r="B2111" s="90" t="s">
        <v>56</v>
      </c>
      <c r="C2111" s="85">
        <v>2020</v>
      </c>
      <c r="D2111" s="86" t="s">
        <v>174</v>
      </c>
      <c r="E2111" s="15">
        <v>22614</v>
      </c>
      <c r="F2111" s="15">
        <v>22827</v>
      </c>
      <c r="G2111" s="15">
        <v>45441</v>
      </c>
      <c r="H2111" s="15">
        <v>0</v>
      </c>
      <c r="I2111" s="15">
        <v>0</v>
      </c>
      <c r="J2111" s="15">
        <v>0</v>
      </c>
      <c r="K2111" s="15">
        <f t="shared" si="131"/>
        <v>22614</v>
      </c>
      <c r="L2111" s="15">
        <f t="shared" si="132"/>
        <v>22827</v>
      </c>
      <c r="M2111" s="15">
        <f t="shared" si="133"/>
        <v>45441</v>
      </c>
      <c r="O2111" s="13"/>
      <c r="P2111" s="13"/>
    </row>
    <row r="2112" spans="1:16" ht="13.15" customHeight="1" x14ac:dyDescent="0.2">
      <c r="A2112" s="11" t="str">
        <f t="shared" si="130"/>
        <v>KUNUNURRA2021</v>
      </c>
      <c r="B2112" s="3" t="s">
        <v>56</v>
      </c>
      <c r="C2112" s="12">
        <v>2021</v>
      </c>
      <c r="D2112" s="12">
        <v>34</v>
      </c>
      <c r="E2112" s="13">
        <v>42937</v>
      </c>
      <c r="F2112" s="13">
        <v>44412</v>
      </c>
      <c r="G2112" s="13">
        <v>87349</v>
      </c>
      <c r="H2112" s="13">
        <v>0</v>
      </c>
      <c r="I2112" s="13">
        <v>0</v>
      </c>
      <c r="J2112" s="13">
        <v>0</v>
      </c>
      <c r="K2112" s="15">
        <f t="shared" si="131"/>
        <v>42937</v>
      </c>
      <c r="L2112" s="15">
        <f t="shared" si="132"/>
        <v>44412</v>
      </c>
      <c r="M2112" s="15">
        <f t="shared" si="133"/>
        <v>87349</v>
      </c>
      <c r="O2112" s="13"/>
      <c r="P2112" s="13"/>
    </row>
    <row r="2113" spans="1:16" ht="13.15" customHeight="1" x14ac:dyDescent="0.2">
      <c r="A2113" s="11" t="str">
        <f t="shared" si="130"/>
        <v>KUNUNURRA2022</v>
      </c>
      <c r="B2113" s="90" t="s">
        <v>56</v>
      </c>
      <c r="C2113" s="85">
        <v>2022</v>
      </c>
      <c r="D2113" s="86">
        <v>46</v>
      </c>
      <c r="E2113" s="15">
        <v>45644</v>
      </c>
      <c r="F2113" s="15">
        <v>47038</v>
      </c>
      <c r="G2113" s="15">
        <v>92682</v>
      </c>
      <c r="H2113" s="15">
        <v>0</v>
      </c>
      <c r="I2113" s="15">
        <v>0</v>
      </c>
      <c r="J2113" s="15">
        <v>0</v>
      </c>
      <c r="K2113" s="15">
        <f t="shared" si="131"/>
        <v>45644</v>
      </c>
      <c r="L2113" s="15">
        <f t="shared" si="132"/>
        <v>47038</v>
      </c>
      <c r="M2113" s="15">
        <f t="shared" si="133"/>
        <v>92682</v>
      </c>
      <c r="O2113" s="13"/>
      <c r="P2113" s="13"/>
    </row>
    <row r="2114" spans="1:16" ht="13.15" customHeight="1" x14ac:dyDescent="0.2">
      <c r="A2114" s="11" t="str">
        <f t="shared" si="130"/>
        <v>KUNUNURRA2023</v>
      </c>
      <c r="B2114" s="90" t="s">
        <v>56</v>
      </c>
      <c r="C2114" s="85">
        <v>2023</v>
      </c>
      <c r="D2114" s="86">
        <v>47</v>
      </c>
      <c r="E2114" s="15">
        <v>48726</v>
      </c>
      <c r="F2114" s="15">
        <v>50269</v>
      </c>
      <c r="G2114" s="15">
        <v>98995</v>
      </c>
      <c r="H2114" s="15">
        <v>0</v>
      </c>
      <c r="I2114" s="15">
        <v>0</v>
      </c>
      <c r="J2114" s="15">
        <v>0</v>
      </c>
      <c r="K2114" s="15">
        <f t="shared" si="131"/>
        <v>48726</v>
      </c>
      <c r="L2114" s="15">
        <f t="shared" si="132"/>
        <v>50269</v>
      </c>
      <c r="M2114" s="15">
        <f t="shared" si="133"/>
        <v>98995</v>
      </c>
      <c r="O2114" s="13"/>
      <c r="P2114" s="13"/>
    </row>
    <row r="2115" spans="1:16" ht="13.15" customHeight="1" x14ac:dyDescent="0.2">
      <c r="A2115" s="11" t="str">
        <f t="shared" si="130"/>
        <v>KUNUNURRA2024</v>
      </c>
      <c r="B2115" s="3" t="s">
        <v>56</v>
      </c>
      <c r="C2115" s="12">
        <v>2024</v>
      </c>
      <c r="D2115" s="12">
        <v>49</v>
      </c>
      <c r="E2115" s="13">
        <v>48334</v>
      </c>
      <c r="F2115" s="13">
        <v>49883</v>
      </c>
      <c r="G2115" s="13">
        <v>98217</v>
      </c>
      <c r="H2115" s="13">
        <v>0</v>
      </c>
      <c r="I2115" s="13">
        <v>0</v>
      </c>
      <c r="J2115" s="13">
        <v>0</v>
      </c>
      <c r="K2115" s="15">
        <f t="shared" si="131"/>
        <v>48334</v>
      </c>
      <c r="L2115" s="15">
        <f t="shared" si="132"/>
        <v>49883</v>
      </c>
      <c r="M2115" s="15">
        <f t="shared" si="133"/>
        <v>98217</v>
      </c>
      <c r="O2115" s="13"/>
      <c r="P2115" s="13"/>
    </row>
    <row r="2116" spans="1:16" ht="13.15" customHeight="1" x14ac:dyDescent="0.2">
      <c r="A2116" s="11" t="str">
        <f t="shared" si="130"/>
        <v>KUNUNURRA2025</v>
      </c>
      <c r="B2116" s="90" t="s">
        <v>56</v>
      </c>
      <c r="C2116" s="85">
        <v>2025</v>
      </c>
      <c r="D2116" s="86">
        <v>46</v>
      </c>
      <c r="E2116" s="15">
        <v>51193</v>
      </c>
      <c r="F2116" s="15">
        <v>52145</v>
      </c>
      <c r="G2116" s="15">
        <v>103338</v>
      </c>
      <c r="H2116" s="15">
        <v>0</v>
      </c>
      <c r="I2116" s="15">
        <v>0</v>
      </c>
      <c r="J2116" s="15">
        <v>0</v>
      </c>
      <c r="K2116" s="15">
        <f t="shared" si="131"/>
        <v>51193</v>
      </c>
      <c r="L2116" s="15">
        <f t="shared" si="132"/>
        <v>52145</v>
      </c>
      <c r="M2116" s="15">
        <f t="shared" si="133"/>
        <v>103338</v>
      </c>
      <c r="O2116" s="13"/>
      <c r="P2116" s="13"/>
    </row>
    <row r="2117" spans="1:16" ht="13.15" customHeight="1" x14ac:dyDescent="0.2">
      <c r="A2117" s="11" t="str">
        <f t="shared" si="130"/>
        <v>LAUNCESTON1985</v>
      </c>
      <c r="B2117" s="88" t="s">
        <v>46</v>
      </c>
      <c r="C2117" s="16">
        <v>1985</v>
      </c>
      <c r="D2117" s="17">
        <v>9</v>
      </c>
      <c r="E2117" s="89">
        <v>298602</v>
      </c>
      <c r="F2117" s="89">
        <v>298479</v>
      </c>
      <c r="G2117" s="89">
        <v>597081</v>
      </c>
      <c r="H2117" s="89">
        <v>0</v>
      </c>
      <c r="I2117" s="89">
        <v>0</v>
      </c>
      <c r="J2117" s="89">
        <v>0</v>
      </c>
      <c r="K2117" s="15">
        <f t="shared" si="131"/>
        <v>298602</v>
      </c>
      <c r="L2117" s="15">
        <f t="shared" si="132"/>
        <v>298479</v>
      </c>
      <c r="M2117" s="15">
        <f t="shared" si="133"/>
        <v>597081</v>
      </c>
      <c r="O2117" s="13"/>
      <c r="P2117" s="13"/>
    </row>
    <row r="2118" spans="1:16" ht="13.15" customHeight="1" x14ac:dyDescent="0.2">
      <c r="A2118" s="11" t="str">
        <f t="shared" si="130"/>
        <v>LAUNCESTON1986</v>
      </c>
      <c r="B2118" s="3" t="s">
        <v>46</v>
      </c>
      <c r="C2118" s="12">
        <v>1986</v>
      </c>
      <c r="D2118" s="12">
        <v>11</v>
      </c>
      <c r="E2118" s="13">
        <v>291209</v>
      </c>
      <c r="F2118" s="13">
        <v>291361</v>
      </c>
      <c r="G2118" s="13">
        <v>582570</v>
      </c>
      <c r="H2118" s="13">
        <v>0</v>
      </c>
      <c r="I2118" s="13">
        <v>0</v>
      </c>
      <c r="J2118" s="13">
        <v>0</v>
      </c>
      <c r="K2118" s="15">
        <f t="shared" si="131"/>
        <v>291209</v>
      </c>
      <c r="L2118" s="15">
        <f t="shared" si="132"/>
        <v>291361</v>
      </c>
      <c r="M2118" s="15">
        <f t="shared" si="133"/>
        <v>582570</v>
      </c>
      <c r="O2118" s="13"/>
      <c r="P2118" s="13"/>
    </row>
    <row r="2119" spans="1:16" ht="13.15" customHeight="1" x14ac:dyDescent="0.2">
      <c r="A2119" s="11" t="str">
        <f t="shared" si="130"/>
        <v>LAUNCESTON1987</v>
      </c>
      <c r="B2119" s="90" t="s">
        <v>46</v>
      </c>
      <c r="C2119" s="85">
        <v>1987</v>
      </c>
      <c r="D2119" s="86">
        <v>11</v>
      </c>
      <c r="E2119" s="15">
        <v>298724</v>
      </c>
      <c r="F2119" s="15">
        <v>301477</v>
      </c>
      <c r="G2119" s="15">
        <v>600201</v>
      </c>
      <c r="H2119" s="15">
        <v>0</v>
      </c>
      <c r="I2119" s="15">
        <v>0</v>
      </c>
      <c r="J2119" s="15">
        <v>0</v>
      </c>
      <c r="K2119" s="15">
        <f t="shared" si="131"/>
        <v>298724</v>
      </c>
      <c r="L2119" s="15">
        <f t="shared" si="132"/>
        <v>301477</v>
      </c>
      <c r="M2119" s="15">
        <f t="shared" si="133"/>
        <v>600201</v>
      </c>
      <c r="O2119" s="13"/>
      <c r="P2119" s="13"/>
    </row>
    <row r="2120" spans="1:16" ht="13.15" customHeight="1" x14ac:dyDescent="0.2">
      <c r="A2120" s="11" t="str">
        <f t="shared" si="130"/>
        <v>LAUNCESTON1988</v>
      </c>
      <c r="B2120" s="92" t="s">
        <v>46</v>
      </c>
      <c r="C2120" s="85">
        <v>1988</v>
      </c>
      <c r="D2120" s="86">
        <v>11</v>
      </c>
      <c r="E2120" s="15">
        <v>310634</v>
      </c>
      <c r="F2120" s="15">
        <v>311595</v>
      </c>
      <c r="G2120" s="15">
        <v>622229</v>
      </c>
      <c r="H2120" s="87">
        <v>0</v>
      </c>
      <c r="I2120" s="87">
        <v>0</v>
      </c>
      <c r="J2120" s="15">
        <v>0</v>
      </c>
      <c r="K2120" s="15">
        <f t="shared" si="131"/>
        <v>310634</v>
      </c>
      <c r="L2120" s="15">
        <f t="shared" si="132"/>
        <v>311595</v>
      </c>
      <c r="M2120" s="15">
        <f t="shared" si="133"/>
        <v>622229</v>
      </c>
      <c r="O2120" s="13"/>
      <c r="P2120" s="13"/>
    </row>
    <row r="2121" spans="1:16" ht="13.15" customHeight="1" x14ac:dyDescent="0.2">
      <c r="A2121" s="11" t="str">
        <f t="shared" si="130"/>
        <v>LAUNCESTON1989</v>
      </c>
      <c r="B2121" s="3" t="s">
        <v>46</v>
      </c>
      <c r="C2121" s="12">
        <v>1989</v>
      </c>
      <c r="D2121" s="12">
        <v>13</v>
      </c>
      <c r="E2121" s="13">
        <v>193195</v>
      </c>
      <c r="F2121" s="13">
        <v>197873</v>
      </c>
      <c r="G2121" s="13">
        <v>391068</v>
      </c>
      <c r="H2121" s="13">
        <v>0</v>
      </c>
      <c r="I2121" s="13">
        <v>0</v>
      </c>
      <c r="J2121" s="13">
        <v>0</v>
      </c>
      <c r="K2121" s="15">
        <f t="shared" si="131"/>
        <v>193195</v>
      </c>
      <c r="L2121" s="15">
        <f t="shared" si="132"/>
        <v>197873</v>
      </c>
      <c r="M2121" s="15">
        <f t="shared" si="133"/>
        <v>391068</v>
      </c>
      <c r="O2121" s="13"/>
      <c r="P2121" s="13"/>
    </row>
    <row r="2122" spans="1:16" ht="13.15" customHeight="1" x14ac:dyDescent="0.2">
      <c r="A2122" s="11" t="str">
        <f t="shared" si="130"/>
        <v>LAUNCESTON1990</v>
      </c>
      <c r="B2122" s="90" t="s">
        <v>46</v>
      </c>
      <c r="C2122" s="85">
        <v>1990</v>
      </c>
      <c r="D2122" s="86">
        <v>13</v>
      </c>
      <c r="E2122" s="15">
        <v>195054</v>
      </c>
      <c r="F2122" s="15">
        <v>194801</v>
      </c>
      <c r="G2122" s="15">
        <v>389855</v>
      </c>
      <c r="H2122" s="15">
        <v>0</v>
      </c>
      <c r="I2122" s="15">
        <v>0</v>
      </c>
      <c r="J2122" s="15">
        <v>0</v>
      </c>
      <c r="K2122" s="15">
        <f t="shared" si="131"/>
        <v>195054</v>
      </c>
      <c r="L2122" s="15">
        <f t="shared" si="132"/>
        <v>194801</v>
      </c>
      <c r="M2122" s="15">
        <f t="shared" si="133"/>
        <v>389855</v>
      </c>
      <c r="O2122" s="13"/>
      <c r="P2122" s="13"/>
    </row>
    <row r="2123" spans="1:16" ht="13.15" customHeight="1" x14ac:dyDescent="0.2">
      <c r="A2123" s="11" t="str">
        <f t="shared" si="130"/>
        <v>LAUNCESTON1991</v>
      </c>
      <c r="B2123" s="3" t="s">
        <v>46</v>
      </c>
      <c r="C2123" s="12">
        <v>1991</v>
      </c>
      <c r="D2123" s="86">
        <v>13</v>
      </c>
      <c r="E2123" s="13">
        <v>213836</v>
      </c>
      <c r="F2123" s="13">
        <v>217316</v>
      </c>
      <c r="G2123" s="13">
        <v>431152</v>
      </c>
      <c r="H2123" s="13">
        <v>0</v>
      </c>
      <c r="I2123" s="13">
        <v>0</v>
      </c>
      <c r="J2123" s="13">
        <v>0</v>
      </c>
      <c r="K2123" s="15">
        <f t="shared" si="131"/>
        <v>213836</v>
      </c>
      <c r="L2123" s="15">
        <f t="shared" si="132"/>
        <v>217316</v>
      </c>
      <c r="M2123" s="15">
        <f t="shared" si="133"/>
        <v>431152</v>
      </c>
      <c r="O2123" s="13"/>
      <c r="P2123" s="13"/>
    </row>
    <row r="2124" spans="1:16" ht="13.15" customHeight="1" x14ac:dyDescent="0.2">
      <c r="A2124" s="11" t="str">
        <f t="shared" ref="A2124:A2187" si="134">CONCATENATE(B2124,C2124)</f>
        <v>LAUNCESTON1992</v>
      </c>
      <c r="B2124" s="92" t="s">
        <v>46</v>
      </c>
      <c r="C2124" s="85">
        <v>1992</v>
      </c>
      <c r="D2124" s="86">
        <v>13</v>
      </c>
      <c r="E2124" s="15">
        <v>227168</v>
      </c>
      <c r="F2124" s="15">
        <v>229515</v>
      </c>
      <c r="G2124" s="15">
        <v>456683</v>
      </c>
      <c r="H2124" s="87">
        <v>0</v>
      </c>
      <c r="I2124" s="87">
        <v>0</v>
      </c>
      <c r="J2124" s="15">
        <v>0</v>
      </c>
      <c r="K2124" s="15">
        <f t="shared" si="131"/>
        <v>227168</v>
      </c>
      <c r="L2124" s="15">
        <f t="shared" si="132"/>
        <v>229515</v>
      </c>
      <c r="M2124" s="15">
        <f t="shared" si="133"/>
        <v>456683</v>
      </c>
      <c r="O2124" s="13"/>
      <c r="P2124" s="13"/>
    </row>
    <row r="2125" spans="1:16" ht="13.15" customHeight="1" x14ac:dyDescent="0.2">
      <c r="A2125" s="11" t="str">
        <f t="shared" si="134"/>
        <v>LAUNCESTON1993</v>
      </c>
      <c r="B2125" s="90" t="s">
        <v>46</v>
      </c>
      <c r="C2125" s="85">
        <v>1993</v>
      </c>
      <c r="D2125" s="86">
        <v>13</v>
      </c>
      <c r="E2125" s="15">
        <v>243562</v>
      </c>
      <c r="F2125" s="15">
        <v>243332</v>
      </c>
      <c r="G2125" s="15">
        <v>486894</v>
      </c>
      <c r="H2125" s="15">
        <v>0</v>
      </c>
      <c r="I2125" s="15">
        <v>0</v>
      </c>
      <c r="J2125" s="15">
        <v>0</v>
      </c>
      <c r="K2125" s="15">
        <f t="shared" si="131"/>
        <v>243562</v>
      </c>
      <c r="L2125" s="15">
        <f t="shared" si="132"/>
        <v>243332</v>
      </c>
      <c r="M2125" s="15">
        <f t="shared" si="133"/>
        <v>486894</v>
      </c>
      <c r="O2125" s="13"/>
      <c r="P2125" s="13"/>
    </row>
    <row r="2126" spans="1:16" ht="13.15" customHeight="1" x14ac:dyDescent="0.2">
      <c r="A2126" s="11" t="str">
        <f t="shared" si="134"/>
        <v>LAUNCESTON1994</v>
      </c>
      <c r="B2126" s="90" t="s">
        <v>46</v>
      </c>
      <c r="C2126" s="85">
        <v>1994</v>
      </c>
      <c r="D2126" s="86">
        <v>13</v>
      </c>
      <c r="E2126" s="15">
        <v>268891</v>
      </c>
      <c r="F2126" s="15">
        <v>270489</v>
      </c>
      <c r="G2126" s="15">
        <v>539380</v>
      </c>
      <c r="H2126" s="15">
        <v>0</v>
      </c>
      <c r="I2126" s="15">
        <v>0</v>
      </c>
      <c r="J2126" s="15">
        <v>0</v>
      </c>
      <c r="K2126" s="15">
        <f t="shared" si="131"/>
        <v>268891</v>
      </c>
      <c r="L2126" s="15">
        <f t="shared" si="132"/>
        <v>270489</v>
      </c>
      <c r="M2126" s="15">
        <f t="shared" si="133"/>
        <v>539380</v>
      </c>
      <c r="O2126" s="13"/>
      <c r="P2126" s="13"/>
    </row>
    <row r="2127" spans="1:16" ht="13.15" customHeight="1" x14ac:dyDescent="0.2">
      <c r="A2127" s="11" t="str">
        <f t="shared" si="134"/>
        <v>LAUNCESTON1995</v>
      </c>
      <c r="B2127" s="3" t="s">
        <v>46</v>
      </c>
      <c r="C2127" s="12">
        <v>1995</v>
      </c>
      <c r="D2127" s="12">
        <v>13</v>
      </c>
      <c r="E2127" s="13">
        <v>285723</v>
      </c>
      <c r="F2127" s="13">
        <v>287395</v>
      </c>
      <c r="G2127" s="13">
        <v>573118</v>
      </c>
      <c r="H2127" s="13">
        <v>0</v>
      </c>
      <c r="I2127" s="13">
        <v>0</v>
      </c>
      <c r="J2127" s="13">
        <v>0</v>
      </c>
      <c r="K2127" s="15">
        <f t="shared" si="131"/>
        <v>285723</v>
      </c>
      <c r="L2127" s="15">
        <f t="shared" si="132"/>
        <v>287395</v>
      </c>
      <c r="M2127" s="15">
        <f t="shared" si="133"/>
        <v>573118</v>
      </c>
      <c r="O2127" s="13"/>
      <c r="P2127" s="13"/>
    </row>
    <row r="2128" spans="1:16" ht="13.15" customHeight="1" x14ac:dyDescent="0.2">
      <c r="A2128" s="11" t="str">
        <f t="shared" si="134"/>
        <v>LAUNCESTON1996</v>
      </c>
      <c r="B2128" s="92" t="s">
        <v>46</v>
      </c>
      <c r="C2128" s="85">
        <v>1996</v>
      </c>
      <c r="D2128" s="86">
        <v>13</v>
      </c>
      <c r="E2128" s="15">
        <v>294240</v>
      </c>
      <c r="F2128" s="15">
        <v>297377</v>
      </c>
      <c r="G2128" s="15">
        <v>591617</v>
      </c>
      <c r="H2128" s="87">
        <v>0</v>
      </c>
      <c r="I2128" s="87">
        <v>0</v>
      </c>
      <c r="J2128" s="15">
        <v>0</v>
      </c>
      <c r="K2128" s="15">
        <f t="shared" si="131"/>
        <v>294240</v>
      </c>
      <c r="L2128" s="15">
        <f t="shared" si="132"/>
        <v>297377</v>
      </c>
      <c r="M2128" s="15">
        <f t="shared" si="133"/>
        <v>591617</v>
      </c>
      <c r="O2128" s="13"/>
      <c r="P2128" s="13"/>
    </row>
    <row r="2129" spans="1:16" ht="13.15" customHeight="1" x14ac:dyDescent="0.2">
      <c r="A2129" s="11" t="str">
        <f t="shared" si="134"/>
        <v>LAUNCESTON1997</v>
      </c>
      <c r="B2129" s="3" t="s">
        <v>46</v>
      </c>
      <c r="C2129" s="12">
        <v>1997</v>
      </c>
      <c r="D2129" s="12">
        <v>13</v>
      </c>
      <c r="E2129" s="13">
        <v>277665</v>
      </c>
      <c r="F2129" s="13">
        <v>281172</v>
      </c>
      <c r="G2129" s="13">
        <v>558837</v>
      </c>
      <c r="H2129" s="13">
        <v>0</v>
      </c>
      <c r="I2129" s="13">
        <v>0</v>
      </c>
      <c r="J2129" s="13">
        <v>0</v>
      </c>
      <c r="K2129" s="15">
        <f t="shared" si="131"/>
        <v>277665</v>
      </c>
      <c r="L2129" s="15">
        <f t="shared" si="132"/>
        <v>281172</v>
      </c>
      <c r="M2129" s="15">
        <f t="shared" si="133"/>
        <v>558837</v>
      </c>
      <c r="O2129" s="13"/>
      <c r="P2129" s="13"/>
    </row>
    <row r="2130" spans="1:16" ht="13.15" customHeight="1" x14ac:dyDescent="0.2">
      <c r="A2130" s="11" t="str">
        <f t="shared" si="134"/>
        <v>LAUNCESTON1998</v>
      </c>
      <c r="B2130" s="92" t="s">
        <v>46</v>
      </c>
      <c r="C2130" s="85">
        <v>1998</v>
      </c>
      <c r="D2130" s="86">
        <v>13</v>
      </c>
      <c r="E2130" s="15">
        <v>266959</v>
      </c>
      <c r="F2130" s="15">
        <v>268985</v>
      </c>
      <c r="G2130" s="15">
        <v>535944</v>
      </c>
      <c r="H2130" s="87">
        <v>0</v>
      </c>
      <c r="I2130" s="87">
        <v>0</v>
      </c>
      <c r="J2130" s="15">
        <v>0</v>
      </c>
      <c r="K2130" s="15">
        <f t="shared" si="131"/>
        <v>266959</v>
      </c>
      <c r="L2130" s="15">
        <f t="shared" si="132"/>
        <v>268985</v>
      </c>
      <c r="M2130" s="15">
        <f t="shared" si="133"/>
        <v>535944</v>
      </c>
      <c r="O2130" s="13"/>
      <c r="P2130" s="13"/>
    </row>
    <row r="2131" spans="1:16" ht="13.15" customHeight="1" x14ac:dyDescent="0.2">
      <c r="A2131" s="11" t="str">
        <f t="shared" si="134"/>
        <v>LAUNCESTON1999</v>
      </c>
      <c r="B2131" s="92" t="s">
        <v>46</v>
      </c>
      <c r="C2131" s="85">
        <v>1999</v>
      </c>
      <c r="D2131" s="86">
        <v>13</v>
      </c>
      <c r="E2131" s="15">
        <v>270833</v>
      </c>
      <c r="F2131" s="15">
        <v>273131</v>
      </c>
      <c r="G2131" s="15">
        <v>543964</v>
      </c>
      <c r="H2131" s="87">
        <v>0</v>
      </c>
      <c r="I2131" s="87">
        <v>0</v>
      </c>
      <c r="J2131" s="15">
        <v>0</v>
      </c>
      <c r="K2131" s="15">
        <f t="shared" si="131"/>
        <v>270833</v>
      </c>
      <c r="L2131" s="15">
        <f t="shared" si="132"/>
        <v>273131</v>
      </c>
      <c r="M2131" s="15">
        <f t="shared" si="133"/>
        <v>543964</v>
      </c>
      <c r="O2131" s="13"/>
      <c r="P2131" s="13"/>
    </row>
    <row r="2132" spans="1:16" ht="13.15" customHeight="1" x14ac:dyDescent="0.2">
      <c r="A2132" s="11" t="str">
        <f t="shared" si="134"/>
        <v>LAUNCESTON2000</v>
      </c>
      <c r="B2132" s="3" t="s">
        <v>46</v>
      </c>
      <c r="C2132" s="12">
        <v>2000</v>
      </c>
      <c r="D2132" s="12">
        <v>13</v>
      </c>
      <c r="E2132" s="13">
        <v>263006</v>
      </c>
      <c r="F2132" s="13">
        <v>266852</v>
      </c>
      <c r="G2132" s="13">
        <v>529858</v>
      </c>
      <c r="H2132" s="13">
        <v>0</v>
      </c>
      <c r="I2132" s="13">
        <v>0</v>
      </c>
      <c r="J2132" s="13">
        <v>0</v>
      </c>
      <c r="K2132" s="15">
        <f t="shared" si="131"/>
        <v>263006</v>
      </c>
      <c r="L2132" s="15">
        <f t="shared" si="132"/>
        <v>266852</v>
      </c>
      <c r="M2132" s="15">
        <f t="shared" si="133"/>
        <v>529858</v>
      </c>
      <c r="O2132" s="13"/>
      <c r="P2132" s="13"/>
    </row>
    <row r="2133" spans="1:16" ht="13.15" customHeight="1" x14ac:dyDescent="0.2">
      <c r="A2133" s="11" t="str">
        <f t="shared" si="134"/>
        <v>LAUNCESTON2001</v>
      </c>
      <c r="B2133" s="3" t="s">
        <v>46</v>
      </c>
      <c r="C2133" s="12">
        <v>2001</v>
      </c>
      <c r="D2133" s="12">
        <v>13</v>
      </c>
      <c r="E2133" s="13">
        <v>253621</v>
      </c>
      <c r="F2133" s="13">
        <v>255391</v>
      </c>
      <c r="G2133" s="13">
        <v>509012</v>
      </c>
      <c r="H2133" s="13">
        <v>0</v>
      </c>
      <c r="I2133" s="13">
        <v>0</v>
      </c>
      <c r="J2133" s="13">
        <v>0</v>
      </c>
      <c r="K2133" s="15">
        <f t="shared" si="131"/>
        <v>253621</v>
      </c>
      <c r="L2133" s="15">
        <f t="shared" si="132"/>
        <v>255391</v>
      </c>
      <c r="M2133" s="15">
        <f t="shared" si="133"/>
        <v>509012</v>
      </c>
      <c r="O2133" s="13"/>
      <c r="P2133" s="13"/>
    </row>
    <row r="2134" spans="1:16" ht="13.15" customHeight="1" x14ac:dyDescent="0.2">
      <c r="A2134" s="11" t="str">
        <f t="shared" si="134"/>
        <v>LAUNCESTON2002</v>
      </c>
      <c r="B2134" s="92" t="s">
        <v>46</v>
      </c>
      <c r="C2134" s="85">
        <v>2002</v>
      </c>
      <c r="D2134" s="86">
        <v>12</v>
      </c>
      <c r="E2134" s="15">
        <v>283450</v>
      </c>
      <c r="F2134" s="15">
        <v>286958</v>
      </c>
      <c r="G2134" s="15">
        <v>570408</v>
      </c>
      <c r="H2134" s="87">
        <v>0</v>
      </c>
      <c r="I2134" s="87">
        <v>0</v>
      </c>
      <c r="J2134" s="15">
        <v>0</v>
      </c>
      <c r="K2134" s="15">
        <f t="shared" si="131"/>
        <v>283450</v>
      </c>
      <c r="L2134" s="15">
        <f t="shared" si="132"/>
        <v>286958</v>
      </c>
      <c r="M2134" s="15">
        <f t="shared" si="133"/>
        <v>570408</v>
      </c>
      <c r="O2134" s="13"/>
      <c r="P2134" s="13"/>
    </row>
    <row r="2135" spans="1:16" ht="13.15" customHeight="1" x14ac:dyDescent="0.2">
      <c r="A2135" s="11" t="str">
        <f t="shared" si="134"/>
        <v>LAUNCESTON2003</v>
      </c>
      <c r="B2135" s="3" t="s">
        <v>46</v>
      </c>
      <c r="C2135" s="12">
        <v>2003</v>
      </c>
      <c r="D2135" s="12">
        <v>12</v>
      </c>
      <c r="E2135" s="13">
        <v>302799</v>
      </c>
      <c r="F2135" s="13">
        <v>305118</v>
      </c>
      <c r="G2135" s="13">
        <v>607917</v>
      </c>
      <c r="H2135" s="13">
        <v>0</v>
      </c>
      <c r="I2135" s="13">
        <v>0</v>
      </c>
      <c r="J2135" s="13">
        <v>0</v>
      </c>
      <c r="K2135" s="15">
        <f t="shared" si="131"/>
        <v>302799</v>
      </c>
      <c r="L2135" s="15">
        <f t="shared" si="132"/>
        <v>305118</v>
      </c>
      <c r="M2135" s="15">
        <f t="shared" si="133"/>
        <v>607917</v>
      </c>
      <c r="O2135" s="13"/>
      <c r="P2135" s="13"/>
    </row>
    <row r="2136" spans="1:16" ht="13.15" customHeight="1" x14ac:dyDescent="0.2">
      <c r="A2136" s="11" t="str">
        <f t="shared" si="134"/>
        <v>LAUNCESTON2004</v>
      </c>
      <c r="B2136" s="3" t="s">
        <v>46</v>
      </c>
      <c r="C2136" s="12">
        <v>2004</v>
      </c>
      <c r="D2136" s="12">
        <v>12</v>
      </c>
      <c r="E2136" s="13">
        <v>374048</v>
      </c>
      <c r="F2136" s="13">
        <v>376414</v>
      </c>
      <c r="G2136" s="13">
        <v>750462</v>
      </c>
      <c r="H2136" s="13">
        <v>0</v>
      </c>
      <c r="I2136" s="13">
        <v>0</v>
      </c>
      <c r="J2136" s="13">
        <v>0</v>
      </c>
      <c r="K2136" s="15">
        <f t="shared" si="131"/>
        <v>374048</v>
      </c>
      <c r="L2136" s="15">
        <f t="shared" si="132"/>
        <v>376414</v>
      </c>
      <c r="M2136" s="15">
        <f t="shared" si="133"/>
        <v>750462</v>
      </c>
      <c r="O2136" s="13"/>
      <c r="P2136" s="13"/>
    </row>
    <row r="2137" spans="1:16" ht="13.15" customHeight="1" x14ac:dyDescent="0.2">
      <c r="A2137" s="11" t="str">
        <f t="shared" si="134"/>
        <v>LAUNCESTON2005</v>
      </c>
      <c r="B2137" s="3" t="s">
        <v>46</v>
      </c>
      <c r="C2137" s="12">
        <v>2005</v>
      </c>
      <c r="D2137" s="12">
        <v>12</v>
      </c>
      <c r="E2137" s="13">
        <v>440829</v>
      </c>
      <c r="F2137" s="13">
        <v>446275</v>
      </c>
      <c r="G2137" s="13">
        <v>887104</v>
      </c>
      <c r="H2137" s="13">
        <v>0</v>
      </c>
      <c r="I2137" s="13">
        <v>0</v>
      </c>
      <c r="J2137" s="13">
        <v>0</v>
      </c>
      <c r="K2137" s="15">
        <f t="shared" si="131"/>
        <v>440829</v>
      </c>
      <c r="L2137" s="15">
        <f t="shared" si="132"/>
        <v>446275</v>
      </c>
      <c r="M2137" s="15">
        <f t="shared" si="133"/>
        <v>887104</v>
      </c>
      <c r="O2137" s="13"/>
      <c r="P2137" s="13"/>
    </row>
    <row r="2138" spans="1:16" ht="13.15" customHeight="1" x14ac:dyDescent="0.2">
      <c r="A2138" s="11" t="str">
        <f t="shared" si="134"/>
        <v>LAUNCESTON2006</v>
      </c>
      <c r="B2138" s="3" t="s">
        <v>46</v>
      </c>
      <c r="C2138" s="12">
        <v>2006</v>
      </c>
      <c r="D2138" s="12">
        <v>12</v>
      </c>
      <c r="E2138" s="13">
        <v>479463</v>
      </c>
      <c r="F2138" s="13">
        <v>483870</v>
      </c>
      <c r="G2138" s="13">
        <v>963333</v>
      </c>
      <c r="H2138" s="13">
        <v>0</v>
      </c>
      <c r="I2138" s="13">
        <v>0</v>
      </c>
      <c r="J2138" s="13">
        <v>0</v>
      </c>
      <c r="K2138" s="15">
        <f t="shared" si="131"/>
        <v>479463</v>
      </c>
      <c r="L2138" s="15">
        <f t="shared" si="132"/>
        <v>483870</v>
      </c>
      <c r="M2138" s="15">
        <f t="shared" si="133"/>
        <v>963333</v>
      </c>
      <c r="O2138" s="13"/>
      <c r="P2138" s="13"/>
    </row>
    <row r="2139" spans="1:16" ht="13.15" customHeight="1" x14ac:dyDescent="0.2">
      <c r="A2139" s="11" t="str">
        <f t="shared" si="134"/>
        <v>LAUNCESTON2007</v>
      </c>
      <c r="B2139" s="90" t="s">
        <v>46</v>
      </c>
      <c r="C2139" s="85">
        <v>2007</v>
      </c>
      <c r="D2139" s="86">
        <v>12</v>
      </c>
      <c r="E2139" s="15">
        <v>521353</v>
      </c>
      <c r="F2139" s="15">
        <v>518085</v>
      </c>
      <c r="G2139" s="15">
        <v>1039438</v>
      </c>
      <c r="H2139" s="15">
        <v>0</v>
      </c>
      <c r="I2139" s="15">
        <v>0</v>
      </c>
      <c r="J2139" s="15">
        <v>0</v>
      </c>
      <c r="K2139" s="15">
        <f t="shared" si="131"/>
        <v>521353</v>
      </c>
      <c r="L2139" s="15">
        <f t="shared" si="132"/>
        <v>518085</v>
      </c>
      <c r="M2139" s="15">
        <f t="shared" si="133"/>
        <v>1039438</v>
      </c>
      <c r="O2139" s="13"/>
      <c r="P2139" s="13"/>
    </row>
    <row r="2140" spans="1:16" ht="13.15" customHeight="1" x14ac:dyDescent="0.2">
      <c r="A2140" s="11" t="str">
        <f t="shared" si="134"/>
        <v>LAUNCESTON2008</v>
      </c>
      <c r="B2140" s="3" t="s">
        <v>46</v>
      </c>
      <c r="C2140" s="12">
        <v>2008</v>
      </c>
      <c r="D2140" s="12">
        <v>13</v>
      </c>
      <c r="E2140" s="13">
        <v>565122</v>
      </c>
      <c r="F2140" s="13">
        <v>562365</v>
      </c>
      <c r="G2140" s="13">
        <v>1127487</v>
      </c>
      <c r="H2140" s="13">
        <v>0</v>
      </c>
      <c r="I2140" s="13">
        <v>0</v>
      </c>
      <c r="J2140" s="13">
        <v>0</v>
      </c>
      <c r="K2140" s="15">
        <f t="shared" si="131"/>
        <v>565122</v>
      </c>
      <c r="L2140" s="15">
        <f t="shared" si="132"/>
        <v>562365</v>
      </c>
      <c r="M2140" s="15">
        <f t="shared" si="133"/>
        <v>1127487</v>
      </c>
      <c r="O2140" s="13"/>
      <c r="P2140" s="13"/>
    </row>
    <row r="2141" spans="1:16" ht="13.15" customHeight="1" x14ac:dyDescent="0.2">
      <c r="A2141" s="11" t="str">
        <f t="shared" si="134"/>
        <v>LAUNCESTON2009</v>
      </c>
      <c r="B2141" s="3" t="s">
        <v>46</v>
      </c>
      <c r="C2141" s="12">
        <v>2009</v>
      </c>
      <c r="D2141" s="12">
        <v>13</v>
      </c>
      <c r="E2141" s="13">
        <v>568639</v>
      </c>
      <c r="F2141" s="13">
        <v>567735</v>
      </c>
      <c r="G2141" s="13">
        <v>1136374</v>
      </c>
      <c r="H2141" s="13">
        <v>0</v>
      </c>
      <c r="I2141" s="13">
        <v>0</v>
      </c>
      <c r="J2141" s="13">
        <v>0</v>
      </c>
      <c r="K2141" s="15">
        <f t="shared" si="131"/>
        <v>568639</v>
      </c>
      <c r="L2141" s="15">
        <f t="shared" si="132"/>
        <v>567735</v>
      </c>
      <c r="M2141" s="15">
        <f t="shared" si="133"/>
        <v>1136374</v>
      </c>
      <c r="O2141" s="13"/>
      <c r="P2141" s="13"/>
    </row>
    <row r="2142" spans="1:16" ht="13.15" customHeight="1" x14ac:dyDescent="0.2">
      <c r="A2142" s="11" t="str">
        <f t="shared" si="134"/>
        <v>LAUNCESTON2010</v>
      </c>
      <c r="B2142" s="92" t="s">
        <v>46</v>
      </c>
      <c r="C2142" s="85">
        <v>2010</v>
      </c>
      <c r="D2142" s="86">
        <v>13</v>
      </c>
      <c r="E2142" s="15">
        <v>579966</v>
      </c>
      <c r="F2142" s="15">
        <v>578001</v>
      </c>
      <c r="G2142" s="15">
        <v>1157967</v>
      </c>
      <c r="H2142" s="87">
        <v>0</v>
      </c>
      <c r="I2142" s="87">
        <v>0</v>
      </c>
      <c r="J2142" s="15">
        <v>0</v>
      </c>
      <c r="K2142" s="15">
        <f t="shared" si="131"/>
        <v>579966</v>
      </c>
      <c r="L2142" s="15">
        <f t="shared" si="132"/>
        <v>578001</v>
      </c>
      <c r="M2142" s="15">
        <f t="shared" si="133"/>
        <v>1157967</v>
      </c>
      <c r="O2142" s="13"/>
      <c r="P2142" s="13"/>
    </row>
    <row r="2143" spans="1:16" ht="13.15" customHeight="1" x14ac:dyDescent="0.2">
      <c r="A2143" s="11" t="str">
        <f t="shared" si="134"/>
        <v>LAUNCESTON2011</v>
      </c>
      <c r="B2143" s="92" t="s">
        <v>46</v>
      </c>
      <c r="C2143" s="85">
        <v>2011</v>
      </c>
      <c r="D2143" s="86">
        <v>13</v>
      </c>
      <c r="E2143" s="15">
        <v>563246</v>
      </c>
      <c r="F2143" s="15">
        <v>562368</v>
      </c>
      <c r="G2143" s="15">
        <v>1125614</v>
      </c>
      <c r="H2143" s="87">
        <v>0</v>
      </c>
      <c r="I2143" s="87">
        <v>0</v>
      </c>
      <c r="J2143" s="15">
        <v>0</v>
      </c>
      <c r="K2143" s="15">
        <f t="shared" si="131"/>
        <v>563246</v>
      </c>
      <c r="L2143" s="15">
        <f t="shared" si="132"/>
        <v>562368</v>
      </c>
      <c r="M2143" s="15">
        <f t="shared" si="133"/>
        <v>1125614</v>
      </c>
      <c r="O2143" s="13"/>
      <c r="P2143" s="13"/>
    </row>
    <row r="2144" spans="1:16" ht="13.15" customHeight="1" x14ac:dyDescent="0.2">
      <c r="A2144" s="11" t="str">
        <f t="shared" si="134"/>
        <v>LAUNCESTON2012</v>
      </c>
      <c r="B2144" s="90" t="s">
        <v>46</v>
      </c>
      <c r="C2144" s="12">
        <v>2012</v>
      </c>
      <c r="D2144" s="86">
        <v>13</v>
      </c>
      <c r="E2144" s="91">
        <v>585854</v>
      </c>
      <c r="F2144" s="91">
        <v>586419</v>
      </c>
      <c r="G2144" s="91">
        <v>1172273</v>
      </c>
      <c r="H2144" s="91">
        <v>0</v>
      </c>
      <c r="I2144" s="91">
        <v>0</v>
      </c>
      <c r="J2144" s="91">
        <v>0</v>
      </c>
      <c r="K2144" s="15">
        <f t="shared" si="131"/>
        <v>585854</v>
      </c>
      <c r="L2144" s="15">
        <f t="shared" si="132"/>
        <v>586419</v>
      </c>
      <c r="M2144" s="15">
        <f t="shared" si="133"/>
        <v>1172273</v>
      </c>
      <c r="O2144" s="13"/>
      <c r="P2144" s="13"/>
    </row>
    <row r="2145" spans="1:16" ht="13.15" customHeight="1" x14ac:dyDescent="0.2">
      <c r="A2145" s="11" t="str">
        <f t="shared" si="134"/>
        <v>LAUNCESTON2013</v>
      </c>
      <c r="B2145" s="90" t="s">
        <v>46</v>
      </c>
      <c r="C2145" s="12">
        <v>2013</v>
      </c>
      <c r="D2145" s="86">
        <v>12</v>
      </c>
      <c r="E2145" s="91">
        <v>628995</v>
      </c>
      <c r="F2145" s="91">
        <v>628150</v>
      </c>
      <c r="G2145" s="91">
        <v>1257145</v>
      </c>
      <c r="H2145" s="91">
        <v>0</v>
      </c>
      <c r="I2145" s="91">
        <v>0</v>
      </c>
      <c r="J2145" s="91">
        <v>0</v>
      </c>
      <c r="K2145" s="15">
        <f t="shared" si="131"/>
        <v>628995</v>
      </c>
      <c r="L2145" s="15">
        <f t="shared" si="132"/>
        <v>628150</v>
      </c>
      <c r="M2145" s="15">
        <f t="shared" si="133"/>
        <v>1257145</v>
      </c>
      <c r="O2145" s="13"/>
      <c r="P2145" s="13"/>
    </row>
    <row r="2146" spans="1:16" ht="13.15" customHeight="1" x14ac:dyDescent="0.2">
      <c r="A2146" s="11" t="str">
        <f t="shared" si="134"/>
        <v>LAUNCESTON2014</v>
      </c>
      <c r="B2146" s="3" t="s">
        <v>46</v>
      </c>
      <c r="C2146" s="12">
        <v>2014</v>
      </c>
      <c r="D2146" s="12">
        <v>12</v>
      </c>
      <c r="E2146" s="13">
        <v>644117</v>
      </c>
      <c r="F2146" s="13">
        <v>645065</v>
      </c>
      <c r="G2146" s="13">
        <v>1289182</v>
      </c>
      <c r="H2146" s="13">
        <v>0</v>
      </c>
      <c r="I2146" s="13">
        <v>0</v>
      </c>
      <c r="J2146" s="13">
        <v>0</v>
      </c>
      <c r="K2146" s="15">
        <f t="shared" si="131"/>
        <v>644117</v>
      </c>
      <c r="L2146" s="15">
        <f t="shared" si="132"/>
        <v>645065</v>
      </c>
      <c r="M2146" s="15">
        <f t="shared" si="133"/>
        <v>1289182</v>
      </c>
      <c r="O2146" s="13"/>
      <c r="P2146" s="13"/>
    </row>
    <row r="2147" spans="1:16" ht="13.15" customHeight="1" x14ac:dyDescent="0.2">
      <c r="A2147" s="11" t="str">
        <f t="shared" si="134"/>
        <v>LAUNCESTON2015</v>
      </c>
      <c r="B2147" s="92" t="s">
        <v>46</v>
      </c>
      <c r="C2147" s="85">
        <v>2015</v>
      </c>
      <c r="D2147" s="86">
        <v>12</v>
      </c>
      <c r="E2147" s="15">
        <v>642642</v>
      </c>
      <c r="F2147" s="15">
        <v>643766</v>
      </c>
      <c r="G2147" s="15">
        <v>1286408</v>
      </c>
      <c r="H2147" s="87">
        <v>0</v>
      </c>
      <c r="I2147" s="87">
        <v>0</v>
      </c>
      <c r="J2147" s="15">
        <v>0</v>
      </c>
      <c r="K2147" s="15">
        <f t="shared" si="131"/>
        <v>642642</v>
      </c>
      <c r="L2147" s="15">
        <f t="shared" si="132"/>
        <v>643766</v>
      </c>
      <c r="M2147" s="15">
        <f t="shared" si="133"/>
        <v>1286408</v>
      </c>
      <c r="O2147" s="13"/>
      <c r="P2147" s="13"/>
    </row>
    <row r="2148" spans="1:16" ht="13.15" customHeight="1" x14ac:dyDescent="0.2">
      <c r="A2148" s="11" t="str">
        <f t="shared" si="134"/>
        <v>LAUNCESTON2016</v>
      </c>
      <c r="B2148" s="3" t="s">
        <v>46</v>
      </c>
      <c r="C2148" s="12">
        <v>2016</v>
      </c>
      <c r="D2148" s="12">
        <v>12</v>
      </c>
      <c r="E2148" s="13">
        <v>665543</v>
      </c>
      <c r="F2148" s="13">
        <v>665482</v>
      </c>
      <c r="G2148" s="13">
        <v>1331025</v>
      </c>
      <c r="H2148" s="13">
        <v>0</v>
      </c>
      <c r="I2148" s="13">
        <v>0</v>
      </c>
      <c r="J2148" s="13">
        <v>0</v>
      </c>
      <c r="K2148" s="15">
        <f t="shared" si="131"/>
        <v>665543</v>
      </c>
      <c r="L2148" s="15">
        <f t="shared" si="132"/>
        <v>665482</v>
      </c>
      <c r="M2148" s="15">
        <f t="shared" si="133"/>
        <v>1331025</v>
      </c>
      <c r="O2148" s="13"/>
      <c r="P2148" s="13"/>
    </row>
    <row r="2149" spans="1:16" ht="13.15" customHeight="1" x14ac:dyDescent="0.2">
      <c r="A2149" s="11" t="str">
        <f t="shared" si="134"/>
        <v>LAUNCESTON2017</v>
      </c>
      <c r="B2149" s="90" t="s">
        <v>46</v>
      </c>
      <c r="C2149" s="85">
        <v>2017</v>
      </c>
      <c r="D2149" s="86">
        <v>12</v>
      </c>
      <c r="E2149" s="15">
        <v>670236</v>
      </c>
      <c r="F2149" s="15">
        <v>670986</v>
      </c>
      <c r="G2149" s="15">
        <v>1341222</v>
      </c>
      <c r="H2149" s="15">
        <v>0</v>
      </c>
      <c r="I2149" s="15">
        <v>0</v>
      </c>
      <c r="J2149" s="15">
        <v>0</v>
      </c>
      <c r="K2149" s="15">
        <f t="shared" si="131"/>
        <v>670236</v>
      </c>
      <c r="L2149" s="15">
        <f t="shared" si="132"/>
        <v>670986</v>
      </c>
      <c r="M2149" s="15">
        <f t="shared" si="133"/>
        <v>1341222</v>
      </c>
      <c r="O2149" s="13"/>
      <c r="P2149" s="13"/>
    </row>
    <row r="2150" spans="1:16" ht="13.15" customHeight="1" x14ac:dyDescent="0.2">
      <c r="A2150" s="11" t="str">
        <f t="shared" si="134"/>
        <v>LAUNCESTON2018</v>
      </c>
      <c r="B2150" s="90" t="s">
        <v>46</v>
      </c>
      <c r="C2150" s="85">
        <v>2018</v>
      </c>
      <c r="D2150" s="86">
        <v>12</v>
      </c>
      <c r="E2150" s="15">
        <v>689056</v>
      </c>
      <c r="F2150" s="15">
        <v>692685</v>
      </c>
      <c r="G2150" s="15">
        <v>1381741</v>
      </c>
      <c r="H2150" s="15">
        <v>0</v>
      </c>
      <c r="I2150" s="15">
        <v>0</v>
      </c>
      <c r="J2150" s="15">
        <v>0</v>
      </c>
      <c r="K2150" s="15">
        <f t="shared" si="131"/>
        <v>689056</v>
      </c>
      <c r="L2150" s="15">
        <f t="shared" si="132"/>
        <v>692685</v>
      </c>
      <c r="M2150" s="15">
        <f t="shared" si="133"/>
        <v>1381741</v>
      </c>
      <c r="O2150" s="13"/>
      <c r="P2150" s="13"/>
    </row>
    <row r="2151" spans="1:16" ht="13.15" customHeight="1" x14ac:dyDescent="0.2">
      <c r="A2151" s="11" t="str">
        <f t="shared" si="134"/>
        <v>LAUNCESTON2019</v>
      </c>
      <c r="B2151" s="3" t="s">
        <v>46</v>
      </c>
      <c r="C2151" s="12">
        <v>2019</v>
      </c>
      <c r="D2151" s="12">
        <v>12</v>
      </c>
      <c r="E2151" s="13">
        <v>695915</v>
      </c>
      <c r="F2151" s="13">
        <v>699389</v>
      </c>
      <c r="G2151" s="13">
        <v>1395304</v>
      </c>
      <c r="H2151" s="13">
        <v>0</v>
      </c>
      <c r="I2151" s="13">
        <v>0</v>
      </c>
      <c r="J2151" s="13">
        <v>0</v>
      </c>
      <c r="K2151" s="15">
        <f t="shared" si="131"/>
        <v>695915</v>
      </c>
      <c r="L2151" s="15">
        <f t="shared" si="132"/>
        <v>699389</v>
      </c>
      <c r="M2151" s="15">
        <f t="shared" si="133"/>
        <v>1395304</v>
      </c>
      <c r="O2151" s="13"/>
      <c r="P2151" s="13"/>
    </row>
    <row r="2152" spans="1:16" ht="13.15" customHeight="1" x14ac:dyDescent="0.2">
      <c r="A2152" s="11" t="str">
        <f t="shared" si="134"/>
        <v>LAUNCESTON2020</v>
      </c>
      <c r="B2152" s="92" t="s">
        <v>46</v>
      </c>
      <c r="C2152" s="85">
        <v>2020</v>
      </c>
      <c r="D2152" s="86">
        <v>12</v>
      </c>
      <c r="E2152" s="15">
        <v>224144</v>
      </c>
      <c r="F2152" s="15">
        <v>228293</v>
      </c>
      <c r="G2152" s="15">
        <v>452437</v>
      </c>
      <c r="H2152" s="87">
        <v>0</v>
      </c>
      <c r="I2152" s="87">
        <v>0</v>
      </c>
      <c r="J2152" s="15">
        <v>0</v>
      </c>
      <c r="K2152" s="15">
        <f t="shared" si="131"/>
        <v>224144</v>
      </c>
      <c r="L2152" s="15">
        <f t="shared" si="132"/>
        <v>228293</v>
      </c>
      <c r="M2152" s="15">
        <f t="shared" si="133"/>
        <v>452437</v>
      </c>
      <c r="O2152" s="13"/>
      <c r="P2152" s="13"/>
    </row>
    <row r="2153" spans="1:16" ht="13.15" customHeight="1" x14ac:dyDescent="0.2">
      <c r="A2153" s="11" t="str">
        <f t="shared" si="134"/>
        <v>LAUNCESTON2021</v>
      </c>
      <c r="B2153" s="3" t="s">
        <v>46</v>
      </c>
      <c r="C2153" s="12">
        <v>2021</v>
      </c>
      <c r="D2153" s="12">
        <v>13</v>
      </c>
      <c r="E2153" s="13">
        <v>313975</v>
      </c>
      <c r="F2153" s="13">
        <v>308479</v>
      </c>
      <c r="G2153" s="13">
        <v>622454</v>
      </c>
      <c r="H2153" s="13">
        <v>0</v>
      </c>
      <c r="I2153" s="13">
        <v>0</v>
      </c>
      <c r="J2153" s="13">
        <v>0</v>
      </c>
      <c r="K2153" s="15">
        <f t="shared" si="131"/>
        <v>313975</v>
      </c>
      <c r="L2153" s="15">
        <f t="shared" si="132"/>
        <v>308479</v>
      </c>
      <c r="M2153" s="15">
        <f t="shared" si="133"/>
        <v>622454</v>
      </c>
      <c r="O2153" s="13"/>
      <c r="P2153" s="13"/>
    </row>
    <row r="2154" spans="1:16" ht="13.15" customHeight="1" x14ac:dyDescent="0.2">
      <c r="A2154" s="11" t="str">
        <f t="shared" si="134"/>
        <v>LAUNCESTON2022</v>
      </c>
      <c r="B2154" s="3" t="s">
        <v>46</v>
      </c>
      <c r="C2154" s="12">
        <v>2022</v>
      </c>
      <c r="D2154" s="12">
        <v>13</v>
      </c>
      <c r="E2154" s="13">
        <v>583642</v>
      </c>
      <c r="F2154" s="13">
        <v>582172</v>
      </c>
      <c r="G2154" s="13">
        <v>1165814</v>
      </c>
      <c r="H2154" s="13">
        <v>0</v>
      </c>
      <c r="I2154" s="13">
        <v>0</v>
      </c>
      <c r="J2154" s="13">
        <v>0</v>
      </c>
      <c r="K2154" s="15">
        <f t="shared" si="131"/>
        <v>583642</v>
      </c>
      <c r="L2154" s="15">
        <f t="shared" si="132"/>
        <v>582172</v>
      </c>
      <c r="M2154" s="15">
        <f t="shared" si="133"/>
        <v>1165814</v>
      </c>
      <c r="O2154" s="13"/>
      <c r="P2154" s="13"/>
    </row>
    <row r="2155" spans="1:16" ht="13.15" customHeight="1" x14ac:dyDescent="0.2">
      <c r="A2155" s="11" t="str">
        <f t="shared" si="134"/>
        <v>LAUNCESTON2023</v>
      </c>
      <c r="B2155" s="90" t="s">
        <v>46</v>
      </c>
      <c r="C2155" s="85">
        <v>2023</v>
      </c>
      <c r="D2155" s="86">
        <v>13</v>
      </c>
      <c r="E2155" s="15">
        <v>682080</v>
      </c>
      <c r="F2155" s="15">
        <v>683126</v>
      </c>
      <c r="G2155" s="15">
        <v>1365206</v>
      </c>
      <c r="H2155" s="15">
        <v>0</v>
      </c>
      <c r="I2155" s="15">
        <v>0</v>
      </c>
      <c r="J2155" s="15">
        <v>0</v>
      </c>
      <c r="K2155" s="15">
        <f t="shared" si="131"/>
        <v>682080</v>
      </c>
      <c r="L2155" s="15">
        <f t="shared" si="132"/>
        <v>683126</v>
      </c>
      <c r="M2155" s="15">
        <f t="shared" si="133"/>
        <v>1365206</v>
      </c>
      <c r="O2155" s="13"/>
      <c r="P2155" s="13"/>
    </row>
    <row r="2156" spans="1:16" ht="13.15" customHeight="1" x14ac:dyDescent="0.2">
      <c r="A2156" s="11" t="str">
        <f t="shared" si="134"/>
        <v>LAUNCESTON2024</v>
      </c>
      <c r="B2156" s="3" t="s">
        <v>46</v>
      </c>
      <c r="C2156" s="12">
        <v>2024</v>
      </c>
      <c r="D2156" s="12">
        <v>13</v>
      </c>
      <c r="E2156" s="13">
        <v>706693</v>
      </c>
      <c r="F2156" s="13">
        <v>711817</v>
      </c>
      <c r="G2156" s="13">
        <v>1418510</v>
      </c>
      <c r="H2156" s="13">
        <v>0</v>
      </c>
      <c r="I2156" s="13">
        <v>0</v>
      </c>
      <c r="J2156" s="13">
        <v>0</v>
      </c>
      <c r="K2156" s="15">
        <f t="shared" si="131"/>
        <v>706693</v>
      </c>
      <c r="L2156" s="15">
        <f t="shared" si="132"/>
        <v>711817</v>
      </c>
      <c r="M2156" s="15">
        <f t="shared" si="133"/>
        <v>1418510</v>
      </c>
      <c r="O2156" s="13"/>
      <c r="P2156" s="13"/>
    </row>
    <row r="2157" spans="1:16" ht="13.15" customHeight="1" x14ac:dyDescent="0.2">
      <c r="A2157" s="11" t="str">
        <f t="shared" si="134"/>
        <v>LAUNCESTON2025</v>
      </c>
      <c r="B2157" s="88" t="s">
        <v>46</v>
      </c>
      <c r="C2157" s="16">
        <v>2025</v>
      </c>
      <c r="D2157" s="86">
        <v>13</v>
      </c>
      <c r="E2157" s="89">
        <v>729031</v>
      </c>
      <c r="F2157" s="89">
        <v>735455</v>
      </c>
      <c r="G2157" s="89">
        <v>1464486</v>
      </c>
      <c r="H2157" s="89">
        <v>0</v>
      </c>
      <c r="I2157" s="89">
        <v>0</v>
      </c>
      <c r="J2157" s="89">
        <v>0</v>
      </c>
      <c r="K2157" s="15">
        <f t="shared" si="131"/>
        <v>729031</v>
      </c>
      <c r="L2157" s="15">
        <f t="shared" si="132"/>
        <v>735455</v>
      </c>
      <c r="M2157" s="15">
        <f t="shared" si="133"/>
        <v>1464486</v>
      </c>
      <c r="O2157" s="13"/>
      <c r="P2157" s="13"/>
    </row>
    <row r="2158" spans="1:16" ht="13.15" customHeight="1" x14ac:dyDescent="0.2">
      <c r="A2158" s="11" t="str">
        <f t="shared" si="134"/>
        <v>LEARMONTH1985</v>
      </c>
      <c r="B2158" s="88" t="s">
        <v>45</v>
      </c>
      <c r="C2158" s="16">
        <v>1985</v>
      </c>
      <c r="D2158" s="86" t="s">
        <v>174</v>
      </c>
      <c r="E2158" s="89">
        <v>11576</v>
      </c>
      <c r="F2158" s="89">
        <v>11559</v>
      </c>
      <c r="G2158" s="89">
        <v>23135</v>
      </c>
      <c r="H2158" s="89">
        <v>0</v>
      </c>
      <c r="I2158" s="89">
        <v>0</v>
      </c>
      <c r="J2158" s="89">
        <v>0</v>
      </c>
      <c r="K2158" s="15">
        <f t="shared" si="131"/>
        <v>11576</v>
      </c>
      <c r="L2158" s="15">
        <f t="shared" si="132"/>
        <v>11559</v>
      </c>
      <c r="M2158" s="15">
        <f t="shared" si="133"/>
        <v>23135</v>
      </c>
      <c r="O2158" s="13"/>
      <c r="P2158" s="13"/>
    </row>
    <row r="2159" spans="1:16" ht="13.15" customHeight="1" x14ac:dyDescent="0.2">
      <c r="A2159" s="11" t="str">
        <f t="shared" si="134"/>
        <v>LEARMONTH1986</v>
      </c>
      <c r="B2159" s="90" t="s">
        <v>45</v>
      </c>
      <c r="C2159" s="85">
        <v>1986</v>
      </c>
      <c r="D2159" s="86" t="s">
        <v>174</v>
      </c>
      <c r="E2159" s="15">
        <v>12028</v>
      </c>
      <c r="F2159" s="15">
        <v>12104</v>
      </c>
      <c r="G2159" s="15">
        <v>24132</v>
      </c>
      <c r="H2159" s="15">
        <v>0</v>
      </c>
      <c r="I2159" s="15">
        <v>0</v>
      </c>
      <c r="J2159" s="15">
        <v>0</v>
      </c>
      <c r="K2159" s="15">
        <f t="shared" si="131"/>
        <v>12028</v>
      </c>
      <c r="L2159" s="15">
        <f t="shared" si="132"/>
        <v>12104</v>
      </c>
      <c r="M2159" s="15">
        <f t="shared" si="133"/>
        <v>24132</v>
      </c>
      <c r="O2159" s="13"/>
      <c r="P2159" s="13"/>
    </row>
    <row r="2160" spans="1:16" ht="13.15" customHeight="1" x14ac:dyDescent="0.2">
      <c r="A2160" s="11" t="str">
        <f t="shared" si="134"/>
        <v>LEARMONTH1987</v>
      </c>
      <c r="B2160" s="3" t="s">
        <v>45</v>
      </c>
      <c r="C2160" s="12">
        <v>1987</v>
      </c>
      <c r="D2160" s="12" t="s">
        <v>174</v>
      </c>
      <c r="E2160" s="13">
        <v>11086</v>
      </c>
      <c r="F2160" s="13">
        <v>11155</v>
      </c>
      <c r="G2160" s="13">
        <v>22241</v>
      </c>
      <c r="H2160" s="13">
        <v>0</v>
      </c>
      <c r="I2160" s="13">
        <v>0</v>
      </c>
      <c r="J2160" s="13">
        <v>0</v>
      </c>
      <c r="K2160" s="15">
        <f t="shared" si="131"/>
        <v>11086</v>
      </c>
      <c r="L2160" s="15">
        <f t="shared" si="132"/>
        <v>11155</v>
      </c>
      <c r="M2160" s="15">
        <f t="shared" si="133"/>
        <v>22241</v>
      </c>
      <c r="O2160" s="13"/>
      <c r="P2160" s="13"/>
    </row>
    <row r="2161" spans="1:16" ht="13.15" customHeight="1" x14ac:dyDescent="0.2">
      <c r="A2161" s="11" t="str">
        <f t="shared" si="134"/>
        <v>LEARMONTH1988</v>
      </c>
      <c r="B2161" s="92" t="s">
        <v>45</v>
      </c>
      <c r="C2161" s="85">
        <v>1988</v>
      </c>
      <c r="D2161" s="86" t="s">
        <v>174</v>
      </c>
      <c r="E2161" s="15">
        <v>10560</v>
      </c>
      <c r="F2161" s="15">
        <v>10609</v>
      </c>
      <c r="G2161" s="15">
        <v>21169</v>
      </c>
      <c r="H2161" s="87">
        <v>0</v>
      </c>
      <c r="I2161" s="87">
        <v>0</v>
      </c>
      <c r="J2161" s="15">
        <v>0</v>
      </c>
      <c r="K2161" s="15">
        <f t="shared" ref="K2161:K2224" si="135">E2161+H2161</f>
        <v>10560</v>
      </c>
      <c r="L2161" s="15">
        <f t="shared" ref="L2161:L2224" si="136">F2161+I2161</f>
        <v>10609</v>
      </c>
      <c r="M2161" s="15">
        <f t="shared" ref="M2161:M2224" si="137">G2161+J2161</f>
        <v>21169</v>
      </c>
      <c r="O2161" s="13"/>
      <c r="P2161" s="13"/>
    </row>
    <row r="2162" spans="1:16" ht="13.15" customHeight="1" x14ac:dyDescent="0.2">
      <c r="A2162" s="11" t="str">
        <f t="shared" si="134"/>
        <v>LEARMONTH1989</v>
      </c>
      <c r="B2162" s="90" t="s">
        <v>45</v>
      </c>
      <c r="C2162" s="85">
        <v>1989</v>
      </c>
      <c r="D2162" s="17" t="s">
        <v>174</v>
      </c>
      <c r="E2162" s="15">
        <v>8587</v>
      </c>
      <c r="F2162" s="15">
        <v>8607</v>
      </c>
      <c r="G2162" s="15">
        <v>17194</v>
      </c>
      <c r="H2162" s="15">
        <v>0</v>
      </c>
      <c r="I2162" s="15">
        <v>0</v>
      </c>
      <c r="J2162" s="15">
        <v>0</v>
      </c>
      <c r="K2162" s="15">
        <f t="shared" si="135"/>
        <v>8587</v>
      </c>
      <c r="L2162" s="15">
        <f t="shared" si="136"/>
        <v>8607</v>
      </c>
      <c r="M2162" s="15">
        <f t="shared" si="137"/>
        <v>17194</v>
      </c>
      <c r="O2162" s="13"/>
      <c r="P2162" s="13"/>
    </row>
    <row r="2163" spans="1:16" ht="13.15" customHeight="1" x14ac:dyDescent="0.2">
      <c r="A2163" s="11" t="str">
        <f t="shared" si="134"/>
        <v>LEARMONTH1990</v>
      </c>
      <c r="B2163" s="92" t="s">
        <v>45</v>
      </c>
      <c r="C2163" s="85">
        <v>1990</v>
      </c>
      <c r="D2163" s="86" t="s">
        <v>174</v>
      </c>
      <c r="E2163" s="15">
        <v>10351</v>
      </c>
      <c r="F2163" s="15">
        <v>10361</v>
      </c>
      <c r="G2163" s="15">
        <v>20712</v>
      </c>
      <c r="H2163" s="87">
        <v>0</v>
      </c>
      <c r="I2163" s="87">
        <v>0</v>
      </c>
      <c r="J2163" s="15">
        <v>0</v>
      </c>
      <c r="K2163" s="15">
        <f t="shared" si="135"/>
        <v>10351</v>
      </c>
      <c r="L2163" s="15">
        <f t="shared" si="136"/>
        <v>10361</v>
      </c>
      <c r="M2163" s="15">
        <f t="shared" si="137"/>
        <v>20712</v>
      </c>
      <c r="O2163" s="13"/>
      <c r="P2163" s="13"/>
    </row>
    <row r="2164" spans="1:16" ht="13.15" customHeight="1" x14ac:dyDescent="0.2">
      <c r="A2164" s="11" t="str">
        <f t="shared" si="134"/>
        <v>LEARMONTH1991</v>
      </c>
      <c r="B2164" s="90" t="s">
        <v>45</v>
      </c>
      <c r="C2164" s="85">
        <v>1991</v>
      </c>
      <c r="D2164" s="86" t="s">
        <v>174</v>
      </c>
      <c r="E2164" s="15">
        <v>9229</v>
      </c>
      <c r="F2164" s="15">
        <v>9458</v>
      </c>
      <c r="G2164" s="15">
        <v>18687</v>
      </c>
      <c r="H2164" s="15">
        <v>0</v>
      </c>
      <c r="I2164" s="15">
        <v>0</v>
      </c>
      <c r="J2164" s="15">
        <v>0</v>
      </c>
      <c r="K2164" s="15">
        <f t="shared" si="135"/>
        <v>9229</v>
      </c>
      <c r="L2164" s="15">
        <f t="shared" si="136"/>
        <v>9458</v>
      </c>
      <c r="M2164" s="15">
        <f t="shared" si="137"/>
        <v>18687</v>
      </c>
      <c r="O2164" s="13"/>
      <c r="P2164" s="13"/>
    </row>
    <row r="2165" spans="1:16" ht="13.15" customHeight="1" x14ac:dyDescent="0.2">
      <c r="A2165" s="11" t="str">
        <f t="shared" si="134"/>
        <v>LEARMONTH1992</v>
      </c>
      <c r="B2165" s="88" t="s">
        <v>45</v>
      </c>
      <c r="C2165" s="16">
        <v>1992</v>
      </c>
      <c r="D2165" s="86" t="s">
        <v>174</v>
      </c>
      <c r="E2165" s="89">
        <v>10369</v>
      </c>
      <c r="F2165" s="89">
        <v>10843</v>
      </c>
      <c r="G2165" s="89">
        <v>21212</v>
      </c>
      <c r="H2165" s="89">
        <v>0</v>
      </c>
      <c r="I2165" s="89">
        <v>0</v>
      </c>
      <c r="J2165" s="89">
        <v>0</v>
      </c>
      <c r="K2165" s="15">
        <f t="shared" si="135"/>
        <v>10369</v>
      </c>
      <c r="L2165" s="15">
        <f t="shared" si="136"/>
        <v>10843</v>
      </c>
      <c r="M2165" s="15">
        <f t="shared" si="137"/>
        <v>21212</v>
      </c>
      <c r="O2165" s="13"/>
      <c r="P2165" s="13"/>
    </row>
    <row r="2166" spans="1:16" ht="13.15" customHeight="1" x14ac:dyDescent="0.2">
      <c r="A2166" s="11" t="str">
        <f t="shared" si="134"/>
        <v>LEARMONTH1993</v>
      </c>
      <c r="B2166" s="3" t="s">
        <v>45</v>
      </c>
      <c r="C2166" s="12">
        <v>1993</v>
      </c>
      <c r="D2166" s="86" t="s">
        <v>174</v>
      </c>
      <c r="E2166" s="13">
        <v>13616</v>
      </c>
      <c r="F2166" s="13">
        <v>13841</v>
      </c>
      <c r="G2166" s="13">
        <v>27457</v>
      </c>
      <c r="H2166" s="13">
        <v>0</v>
      </c>
      <c r="I2166" s="13">
        <v>0</v>
      </c>
      <c r="J2166" s="13">
        <v>0</v>
      </c>
      <c r="K2166" s="15">
        <f t="shared" si="135"/>
        <v>13616</v>
      </c>
      <c r="L2166" s="15">
        <f t="shared" si="136"/>
        <v>13841</v>
      </c>
      <c r="M2166" s="15">
        <f t="shared" si="137"/>
        <v>27457</v>
      </c>
      <c r="O2166" s="13"/>
      <c r="P2166" s="13"/>
    </row>
    <row r="2167" spans="1:16" ht="13.15" customHeight="1" x14ac:dyDescent="0.2">
      <c r="A2167" s="11" t="str">
        <f t="shared" si="134"/>
        <v>LEARMONTH1994</v>
      </c>
      <c r="B2167" s="3" t="s">
        <v>45</v>
      </c>
      <c r="C2167" s="12">
        <v>1994</v>
      </c>
      <c r="D2167" s="12" t="s">
        <v>174</v>
      </c>
      <c r="E2167" s="13">
        <v>18017</v>
      </c>
      <c r="F2167" s="13">
        <v>18336</v>
      </c>
      <c r="G2167" s="13">
        <v>36353</v>
      </c>
      <c r="H2167" s="13">
        <v>0</v>
      </c>
      <c r="I2167" s="13">
        <v>0</v>
      </c>
      <c r="J2167" s="13">
        <v>0</v>
      </c>
      <c r="K2167" s="15">
        <f t="shared" si="135"/>
        <v>18017</v>
      </c>
      <c r="L2167" s="15">
        <f t="shared" si="136"/>
        <v>18336</v>
      </c>
      <c r="M2167" s="15">
        <f t="shared" si="137"/>
        <v>36353</v>
      </c>
      <c r="O2167" s="13"/>
      <c r="P2167" s="13"/>
    </row>
    <row r="2168" spans="1:16" ht="13.15" customHeight="1" x14ac:dyDescent="0.2">
      <c r="A2168" s="11" t="str">
        <f t="shared" si="134"/>
        <v>LEARMONTH1995</v>
      </c>
      <c r="B2168" s="3" t="s">
        <v>45</v>
      </c>
      <c r="C2168" s="12">
        <v>1995</v>
      </c>
      <c r="D2168" s="12" t="s">
        <v>174</v>
      </c>
      <c r="E2168" s="13">
        <v>13624</v>
      </c>
      <c r="F2168" s="13">
        <v>14102</v>
      </c>
      <c r="G2168" s="13">
        <v>27726</v>
      </c>
      <c r="H2168" s="13">
        <v>0</v>
      </c>
      <c r="I2168" s="13">
        <v>0</v>
      </c>
      <c r="J2168" s="13">
        <v>0</v>
      </c>
      <c r="K2168" s="15">
        <f t="shared" si="135"/>
        <v>13624</v>
      </c>
      <c r="L2168" s="15">
        <f t="shared" si="136"/>
        <v>14102</v>
      </c>
      <c r="M2168" s="15">
        <f t="shared" si="137"/>
        <v>27726</v>
      </c>
      <c r="O2168" s="13"/>
      <c r="P2168" s="13"/>
    </row>
    <row r="2169" spans="1:16" ht="13.15" customHeight="1" x14ac:dyDescent="0.2">
      <c r="A2169" s="11" t="str">
        <f t="shared" si="134"/>
        <v>LEARMONTH1996</v>
      </c>
      <c r="B2169" s="90" t="s">
        <v>45</v>
      </c>
      <c r="C2169" s="12">
        <v>1996</v>
      </c>
      <c r="D2169" s="86" t="s">
        <v>174</v>
      </c>
      <c r="E2169" s="91">
        <v>14138</v>
      </c>
      <c r="F2169" s="91">
        <v>14062</v>
      </c>
      <c r="G2169" s="91">
        <v>28200</v>
      </c>
      <c r="H2169" s="91">
        <v>0</v>
      </c>
      <c r="I2169" s="91">
        <v>0</v>
      </c>
      <c r="J2169" s="91">
        <v>0</v>
      </c>
      <c r="K2169" s="15">
        <f t="shared" si="135"/>
        <v>14138</v>
      </c>
      <c r="L2169" s="15">
        <f t="shared" si="136"/>
        <v>14062</v>
      </c>
      <c r="M2169" s="15">
        <f t="shared" si="137"/>
        <v>28200</v>
      </c>
      <c r="O2169" s="13"/>
      <c r="P2169" s="13"/>
    </row>
    <row r="2170" spans="1:16" ht="13.15" customHeight="1" x14ac:dyDescent="0.2">
      <c r="A2170" s="11" t="str">
        <f t="shared" si="134"/>
        <v>LEARMONTH1997</v>
      </c>
      <c r="B2170" s="3" t="s">
        <v>45</v>
      </c>
      <c r="C2170" s="12">
        <v>1997</v>
      </c>
      <c r="D2170" s="12" t="s">
        <v>174</v>
      </c>
      <c r="E2170" s="13">
        <v>14270</v>
      </c>
      <c r="F2170" s="13">
        <v>14472</v>
      </c>
      <c r="G2170" s="13">
        <v>28742</v>
      </c>
      <c r="H2170" s="13">
        <v>0</v>
      </c>
      <c r="I2170" s="13">
        <v>0</v>
      </c>
      <c r="J2170" s="13">
        <v>0</v>
      </c>
      <c r="K2170" s="15">
        <f t="shared" si="135"/>
        <v>14270</v>
      </c>
      <c r="L2170" s="15">
        <f t="shared" si="136"/>
        <v>14472</v>
      </c>
      <c r="M2170" s="15">
        <f t="shared" si="137"/>
        <v>28742</v>
      </c>
      <c r="O2170" s="13"/>
      <c r="P2170" s="13"/>
    </row>
    <row r="2171" spans="1:16" ht="13.15" customHeight="1" x14ac:dyDescent="0.2">
      <c r="A2171" s="11" t="str">
        <f t="shared" si="134"/>
        <v>LEARMONTH1998</v>
      </c>
      <c r="B2171" s="3" t="s">
        <v>45</v>
      </c>
      <c r="C2171" s="12">
        <v>1998</v>
      </c>
      <c r="D2171" s="12" t="s">
        <v>174</v>
      </c>
      <c r="E2171" s="13">
        <v>9420</v>
      </c>
      <c r="F2171" s="13">
        <v>9742</v>
      </c>
      <c r="G2171" s="13">
        <v>19162</v>
      </c>
      <c r="H2171" s="13">
        <v>0</v>
      </c>
      <c r="I2171" s="13">
        <v>0</v>
      </c>
      <c r="J2171" s="13">
        <v>0</v>
      </c>
      <c r="K2171" s="15">
        <f t="shared" si="135"/>
        <v>9420</v>
      </c>
      <c r="L2171" s="15">
        <f t="shared" si="136"/>
        <v>9742</v>
      </c>
      <c r="M2171" s="15">
        <f t="shared" si="137"/>
        <v>19162</v>
      </c>
      <c r="O2171" s="13"/>
      <c r="P2171" s="13"/>
    </row>
    <row r="2172" spans="1:16" ht="13.15" customHeight="1" x14ac:dyDescent="0.2">
      <c r="A2172" s="11" t="str">
        <f t="shared" si="134"/>
        <v>LEARMONTH1999</v>
      </c>
      <c r="B2172" s="90" t="s">
        <v>45</v>
      </c>
      <c r="C2172" s="85">
        <v>1999</v>
      </c>
      <c r="D2172" s="86" t="s">
        <v>174</v>
      </c>
      <c r="E2172" s="15">
        <v>9022</v>
      </c>
      <c r="F2172" s="15">
        <v>9400</v>
      </c>
      <c r="G2172" s="15">
        <v>18422</v>
      </c>
      <c r="H2172" s="15">
        <v>0</v>
      </c>
      <c r="I2172" s="15">
        <v>0</v>
      </c>
      <c r="J2172" s="15">
        <v>0</v>
      </c>
      <c r="K2172" s="15">
        <f t="shared" si="135"/>
        <v>9022</v>
      </c>
      <c r="L2172" s="15">
        <f t="shared" si="136"/>
        <v>9400</v>
      </c>
      <c r="M2172" s="15">
        <f t="shared" si="137"/>
        <v>18422</v>
      </c>
      <c r="O2172" s="13"/>
      <c r="P2172" s="13"/>
    </row>
    <row r="2173" spans="1:16" ht="13.15" customHeight="1" x14ac:dyDescent="0.2">
      <c r="A2173" s="11" t="str">
        <f t="shared" si="134"/>
        <v>LEARMONTH2000</v>
      </c>
      <c r="B2173" s="90" t="s">
        <v>45</v>
      </c>
      <c r="C2173" s="85">
        <v>2000</v>
      </c>
      <c r="D2173" s="86" t="s">
        <v>174</v>
      </c>
      <c r="E2173" s="15">
        <v>8393</v>
      </c>
      <c r="F2173" s="15">
        <v>8624</v>
      </c>
      <c r="G2173" s="15">
        <v>17017</v>
      </c>
      <c r="H2173" s="15">
        <v>0</v>
      </c>
      <c r="I2173" s="15">
        <v>0</v>
      </c>
      <c r="J2173" s="15">
        <v>0</v>
      </c>
      <c r="K2173" s="15">
        <f t="shared" si="135"/>
        <v>8393</v>
      </c>
      <c r="L2173" s="15">
        <f t="shared" si="136"/>
        <v>8624</v>
      </c>
      <c r="M2173" s="15">
        <f t="shared" si="137"/>
        <v>17017</v>
      </c>
      <c r="O2173" s="13"/>
      <c r="P2173" s="13"/>
    </row>
    <row r="2174" spans="1:16" ht="13.15" customHeight="1" x14ac:dyDescent="0.2">
      <c r="A2174" s="11" t="str">
        <f t="shared" si="134"/>
        <v>LEARMONTH2001</v>
      </c>
      <c r="B2174" s="3" t="s">
        <v>45</v>
      </c>
      <c r="C2174" s="12">
        <v>2001</v>
      </c>
      <c r="D2174" s="12" t="s">
        <v>174</v>
      </c>
      <c r="E2174" s="13">
        <v>6722</v>
      </c>
      <c r="F2174" s="13">
        <v>7040</v>
      </c>
      <c r="G2174" s="13">
        <v>13762</v>
      </c>
      <c r="H2174" s="13">
        <v>0</v>
      </c>
      <c r="I2174" s="13">
        <v>0</v>
      </c>
      <c r="J2174" s="13">
        <v>0</v>
      </c>
      <c r="K2174" s="15">
        <f t="shared" si="135"/>
        <v>6722</v>
      </c>
      <c r="L2174" s="15">
        <f t="shared" si="136"/>
        <v>7040</v>
      </c>
      <c r="M2174" s="15">
        <f t="shared" si="137"/>
        <v>13762</v>
      </c>
      <c r="O2174" s="13"/>
      <c r="P2174" s="13"/>
    </row>
    <row r="2175" spans="1:16" ht="13.15" customHeight="1" x14ac:dyDescent="0.2">
      <c r="A2175" s="11" t="str">
        <f t="shared" si="134"/>
        <v>LEARMONTH2002</v>
      </c>
      <c r="B2175" s="3" t="s">
        <v>45</v>
      </c>
      <c r="C2175" s="12">
        <v>2002</v>
      </c>
      <c r="D2175" s="12" t="s">
        <v>174</v>
      </c>
      <c r="E2175" s="13">
        <v>8020</v>
      </c>
      <c r="F2175" s="13">
        <v>8160</v>
      </c>
      <c r="G2175" s="13">
        <v>16180</v>
      </c>
      <c r="H2175" s="13">
        <v>0</v>
      </c>
      <c r="I2175" s="13">
        <v>0</v>
      </c>
      <c r="J2175" s="13">
        <v>0</v>
      </c>
      <c r="K2175" s="15">
        <f t="shared" si="135"/>
        <v>8020</v>
      </c>
      <c r="L2175" s="15">
        <f t="shared" si="136"/>
        <v>8160</v>
      </c>
      <c r="M2175" s="15">
        <f t="shared" si="137"/>
        <v>16180</v>
      </c>
      <c r="O2175" s="13"/>
      <c r="P2175" s="13"/>
    </row>
    <row r="2176" spans="1:16" ht="13.15" customHeight="1" x14ac:dyDescent="0.2">
      <c r="A2176" s="11" t="str">
        <f t="shared" si="134"/>
        <v>LEARMONTH2003</v>
      </c>
      <c r="B2176" s="90" t="s">
        <v>45</v>
      </c>
      <c r="C2176" s="85">
        <v>2003</v>
      </c>
      <c r="D2176" s="86" t="s">
        <v>174</v>
      </c>
      <c r="E2176" s="15">
        <v>8417</v>
      </c>
      <c r="F2176" s="15">
        <v>8587</v>
      </c>
      <c r="G2176" s="15">
        <v>17004</v>
      </c>
      <c r="H2176" s="15">
        <v>0</v>
      </c>
      <c r="I2176" s="15">
        <v>0</v>
      </c>
      <c r="J2176" s="15">
        <v>0</v>
      </c>
      <c r="K2176" s="15">
        <f t="shared" si="135"/>
        <v>8417</v>
      </c>
      <c r="L2176" s="15">
        <f t="shared" si="136"/>
        <v>8587</v>
      </c>
      <c r="M2176" s="15">
        <f t="shared" si="137"/>
        <v>17004</v>
      </c>
      <c r="O2176" s="13"/>
      <c r="P2176" s="13"/>
    </row>
    <row r="2177" spans="1:16" ht="13.15" customHeight="1" x14ac:dyDescent="0.2">
      <c r="A2177" s="11" t="str">
        <f t="shared" si="134"/>
        <v>LEARMONTH2004</v>
      </c>
      <c r="B2177" s="3" t="s">
        <v>45</v>
      </c>
      <c r="C2177" s="12">
        <v>2004</v>
      </c>
      <c r="D2177" s="12" t="s">
        <v>174</v>
      </c>
      <c r="E2177" s="13">
        <v>10718</v>
      </c>
      <c r="F2177" s="13">
        <v>11181</v>
      </c>
      <c r="G2177" s="13">
        <v>21899</v>
      </c>
      <c r="H2177" s="13">
        <v>0</v>
      </c>
      <c r="I2177" s="13">
        <v>0</v>
      </c>
      <c r="J2177" s="13">
        <v>0</v>
      </c>
      <c r="K2177" s="15">
        <f t="shared" si="135"/>
        <v>10718</v>
      </c>
      <c r="L2177" s="15">
        <f t="shared" si="136"/>
        <v>11181</v>
      </c>
      <c r="M2177" s="15">
        <f t="shared" si="137"/>
        <v>21899</v>
      </c>
      <c r="O2177" s="13"/>
      <c r="P2177" s="13"/>
    </row>
    <row r="2178" spans="1:16" ht="13.15" customHeight="1" x14ac:dyDescent="0.2">
      <c r="A2178" s="11" t="str">
        <f t="shared" si="134"/>
        <v>LEARMONTH2005</v>
      </c>
      <c r="B2178" s="3" t="s">
        <v>45</v>
      </c>
      <c r="C2178" s="12">
        <v>2005</v>
      </c>
      <c r="D2178" s="12" t="s">
        <v>174</v>
      </c>
      <c r="E2178" s="13">
        <v>13956</v>
      </c>
      <c r="F2178" s="13">
        <v>14502</v>
      </c>
      <c r="G2178" s="13">
        <v>28458</v>
      </c>
      <c r="H2178" s="13">
        <v>0</v>
      </c>
      <c r="I2178" s="13">
        <v>0</v>
      </c>
      <c r="J2178" s="13">
        <v>0</v>
      </c>
      <c r="K2178" s="15">
        <f t="shared" si="135"/>
        <v>13956</v>
      </c>
      <c r="L2178" s="15">
        <f t="shared" si="136"/>
        <v>14502</v>
      </c>
      <c r="M2178" s="15">
        <f t="shared" si="137"/>
        <v>28458</v>
      </c>
      <c r="O2178" s="13"/>
      <c r="P2178" s="13"/>
    </row>
    <row r="2179" spans="1:16" ht="13.15" customHeight="1" x14ac:dyDescent="0.2">
      <c r="A2179" s="11" t="str">
        <f t="shared" si="134"/>
        <v>LEARMONTH2006</v>
      </c>
      <c r="B2179" s="92" t="s">
        <v>45</v>
      </c>
      <c r="C2179" s="85">
        <v>2006</v>
      </c>
      <c r="D2179" s="86" t="s">
        <v>174</v>
      </c>
      <c r="E2179" s="15">
        <v>16238</v>
      </c>
      <c r="F2179" s="15">
        <v>16869</v>
      </c>
      <c r="G2179" s="15">
        <v>33107</v>
      </c>
      <c r="H2179" s="87">
        <v>0</v>
      </c>
      <c r="I2179" s="87">
        <v>0</v>
      </c>
      <c r="J2179" s="15">
        <v>0</v>
      </c>
      <c r="K2179" s="15">
        <f t="shared" si="135"/>
        <v>16238</v>
      </c>
      <c r="L2179" s="15">
        <f t="shared" si="136"/>
        <v>16869</v>
      </c>
      <c r="M2179" s="15">
        <f t="shared" si="137"/>
        <v>33107</v>
      </c>
      <c r="O2179" s="13"/>
      <c r="P2179" s="13"/>
    </row>
    <row r="2180" spans="1:16" ht="13.15" customHeight="1" x14ac:dyDescent="0.2">
      <c r="A2180" s="11" t="str">
        <f t="shared" si="134"/>
        <v>LEARMONTH2007</v>
      </c>
      <c r="B2180" s="90" t="s">
        <v>45</v>
      </c>
      <c r="C2180" s="85">
        <v>2007</v>
      </c>
      <c r="D2180" s="86" t="s">
        <v>174</v>
      </c>
      <c r="E2180" s="15">
        <v>19832</v>
      </c>
      <c r="F2180" s="15">
        <v>20935</v>
      </c>
      <c r="G2180" s="15">
        <v>40767</v>
      </c>
      <c r="H2180" s="15">
        <v>0</v>
      </c>
      <c r="I2180" s="15">
        <v>0</v>
      </c>
      <c r="J2180" s="15">
        <v>0</v>
      </c>
      <c r="K2180" s="15">
        <f t="shared" si="135"/>
        <v>19832</v>
      </c>
      <c r="L2180" s="15">
        <f t="shared" si="136"/>
        <v>20935</v>
      </c>
      <c r="M2180" s="15">
        <f t="shared" si="137"/>
        <v>40767</v>
      </c>
      <c r="O2180" s="13"/>
      <c r="P2180" s="13"/>
    </row>
    <row r="2181" spans="1:16" ht="13.15" customHeight="1" x14ac:dyDescent="0.2">
      <c r="A2181" s="11" t="str">
        <f t="shared" si="134"/>
        <v>LEARMONTH2008</v>
      </c>
      <c r="B2181" s="90" t="s">
        <v>45</v>
      </c>
      <c r="C2181" s="85">
        <v>2008</v>
      </c>
      <c r="D2181" s="86" t="s">
        <v>174</v>
      </c>
      <c r="E2181" s="15">
        <v>22457</v>
      </c>
      <c r="F2181" s="15">
        <v>23119</v>
      </c>
      <c r="G2181" s="15">
        <v>45576</v>
      </c>
      <c r="H2181" s="15">
        <v>0</v>
      </c>
      <c r="I2181" s="15">
        <v>0</v>
      </c>
      <c r="J2181" s="15">
        <v>0</v>
      </c>
      <c r="K2181" s="15">
        <f t="shared" si="135"/>
        <v>22457</v>
      </c>
      <c r="L2181" s="15">
        <f t="shared" si="136"/>
        <v>23119</v>
      </c>
      <c r="M2181" s="15">
        <f t="shared" si="137"/>
        <v>45576</v>
      </c>
      <c r="O2181" s="13"/>
      <c r="P2181" s="13"/>
    </row>
    <row r="2182" spans="1:16" ht="13.15" customHeight="1" x14ac:dyDescent="0.2">
      <c r="A2182" s="11" t="str">
        <f t="shared" si="134"/>
        <v>LEARMONTH2009</v>
      </c>
      <c r="B2182" s="3" t="s">
        <v>45</v>
      </c>
      <c r="C2182" s="12">
        <v>2009</v>
      </c>
      <c r="D2182" s="12" t="s">
        <v>174</v>
      </c>
      <c r="E2182" s="13">
        <v>20727</v>
      </c>
      <c r="F2182" s="13">
        <v>21687</v>
      </c>
      <c r="G2182" s="13">
        <v>42414</v>
      </c>
      <c r="H2182" s="13">
        <v>0</v>
      </c>
      <c r="I2182" s="13">
        <v>0</v>
      </c>
      <c r="J2182" s="13">
        <v>0</v>
      </c>
      <c r="K2182" s="15">
        <f t="shared" si="135"/>
        <v>20727</v>
      </c>
      <c r="L2182" s="15">
        <f t="shared" si="136"/>
        <v>21687</v>
      </c>
      <c r="M2182" s="15">
        <f t="shared" si="137"/>
        <v>42414</v>
      </c>
      <c r="O2182" s="13"/>
      <c r="P2182" s="13"/>
    </row>
    <row r="2183" spans="1:16" ht="13.15" customHeight="1" x14ac:dyDescent="0.2">
      <c r="A2183" s="11" t="str">
        <f t="shared" si="134"/>
        <v>LEARMONTH2010</v>
      </c>
      <c r="B2183" s="3" t="s">
        <v>45</v>
      </c>
      <c r="C2183" s="12">
        <v>2010</v>
      </c>
      <c r="D2183" s="12">
        <v>60</v>
      </c>
      <c r="E2183" s="13">
        <v>24562</v>
      </c>
      <c r="F2183" s="13">
        <v>25804</v>
      </c>
      <c r="G2183" s="13">
        <v>50366</v>
      </c>
      <c r="H2183" s="13">
        <v>0</v>
      </c>
      <c r="I2183" s="13">
        <v>0</v>
      </c>
      <c r="J2183" s="13">
        <v>0</v>
      </c>
      <c r="K2183" s="15">
        <f t="shared" si="135"/>
        <v>24562</v>
      </c>
      <c r="L2183" s="15">
        <f t="shared" si="136"/>
        <v>25804</v>
      </c>
      <c r="M2183" s="15">
        <f t="shared" si="137"/>
        <v>50366</v>
      </c>
      <c r="O2183" s="13"/>
      <c r="P2183" s="13"/>
    </row>
    <row r="2184" spans="1:16" ht="13.15" customHeight="1" x14ac:dyDescent="0.2">
      <c r="A2184" s="11" t="str">
        <f t="shared" si="134"/>
        <v>LEARMONTH2011</v>
      </c>
      <c r="B2184" s="3" t="s">
        <v>45</v>
      </c>
      <c r="C2184" s="12">
        <v>2011</v>
      </c>
      <c r="D2184" s="12">
        <v>51</v>
      </c>
      <c r="E2184" s="13">
        <v>33803</v>
      </c>
      <c r="F2184" s="13">
        <v>34867</v>
      </c>
      <c r="G2184" s="13">
        <v>68670</v>
      </c>
      <c r="H2184" s="13">
        <v>0</v>
      </c>
      <c r="I2184" s="13">
        <v>0</v>
      </c>
      <c r="J2184" s="13">
        <v>0</v>
      </c>
      <c r="K2184" s="15">
        <f t="shared" si="135"/>
        <v>33803</v>
      </c>
      <c r="L2184" s="15">
        <f t="shared" si="136"/>
        <v>34867</v>
      </c>
      <c r="M2184" s="15">
        <f t="shared" si="137"/>
        <v>68670</v>
      </c>
      <c r="O2184" s="13"/>
      <c r="P2184" s="13"/>
    </row>
    <row r="2185" spans="1:16" ht="13.15" customHeight="1" x14ac:dyDescent="0.2">
      <c r="A2185" s="11" t="str">
        <f t="shared" si="134"/>
        <v>LEARMONTH2012</v>
      </c>
      <c r="B2185" s="3" t="s">
        <v>45</v>
      </c>
      <c r="C2185" s="12">
        <v>2012</v>
      </c>
      <c r="D2185" s="12">
        <v>49</v>
      </c>
      <c r="E2185" s="13">
        <v>45474</v>
      </c>
      <c r="F2185" s="13">
        <v>46930</v>
      </c>
      <c r="G2185" s="13">
        <v>92404</v>
      </c>
      <c r="H2185" s="13">
        <v>0</v>
      </c>
      <c r="I2185" s="13">
        <v>0</v>
      </c>
      <c r="J2185" s="13">
        <v>0</v>
      </c>
      <c r="K2185" s="15">
        <f t="shared" si="135"/>
        <v>45474</v>
      </c>
      <c r="L2185" s="15">
        <f t="shared" si="136"/>
        <v>46930</v>
      </c>
      <c r="M2185" s="15">
        <f t="shared" si="137"/>
        <v>92404</v>
      </c>
      <c r="O2185" s="13"/>
      <c r="P2185" s="13"/>
    </row>
    <row r="2186" spans="1:16" ht="13.15" customHeight="1" x14ac:dyDescent="0.2">
      <c r="A2186" s="11" t="str">
        <f t="shared" si="134"/>
        <v>LEARMONTH2013</v>
      </c>
      <c r="B2186" s="3" t="s">
        <v>45</v>
      </c>
      <c r="C2186" s="12">
        <v>2013</v>
      </c>
      <c r="D2186" s="12">
        <v>48</v>
      </c>
      <c r="E2186" s="13">
        <v>44876</v>
      </c>
      <c r="F2186" s="13">
        <v>46867</v>
      </c>
      <c r="G2186" s="13">
        <v>91743</v>
      </c>
      <c r="H2186" s="13">
        <v>0</v>
      </c>
      <c r="I2186" s="13">
        <v>0</v>
      </c>
      <c r="J2186" s="13">
        <v>0</v>
      </c>
      <c r="K2186" s="15">
        <f t="shared" si="135"/>
        <v>44876</v>
      </c>
      <c r="L2186" s="15">
        <f t="shared" si="136"/>
        <v>46867</v>
      </c>
      <c r="M2186" s="15">
        <f t="shared" si="137"/>
        <v>91743</v>
      </c>
      <c r="O2186" s="13"/>
      <c r="P2186" s="13"/>
    </row>
    <row r="2187" spans="1:16" ht="13.15" customHeight="1" x14ac:dyDescent="0.2">
      <c r="A2187" s="11" t="str">
        <f t="shared" si="134"/>
        <v>LEARMONTH2014</v>
      </c>
      <c r="B2187" s="90" t="s">
        <v>45</v>
      </c>
      <c r="C2187" s="85">
        <v>2014</v>
      </c>
      <c r="D2187" s="86">
        <v>46</v>
      </c>
      <c r="E2187" s="15">
        <v>43788</v>
      </c>
      <c r="F2187" s="15">
        <v>44394</v>
      </c>
      <c r="G2187" s="15">
        <v>88182</v>
      </c>
      <c r="H2187" s="15">
        <v>0</v>
      </c>
      <c r="I2187" s="15">
        <v>0</v>
      </c>
      <c r="J2187" s="15">
        <v>0</v>
      </c>
      <c r="K2187" s="15">
        <f t="shared" si="135"/>
        <v>43788</v>
      </c>
      <c r="L2187" s="15">
        <f t="shared" si="136"/>
        <v>44394</v>
      </c>
      <c r="M2187" s="15">
        <f t="shared" si="137"/>
        <v>88182</v>
      </c>
      <c r="O2187" s="13"/>
      <c r="P2187" s="13"/>
    </row>
    <row r="2188" spans="1:16" ht="13.15" customHeight="1" x14ac:dyDescent="0.2">
      <c r="A2188" s="11" t="str">
        <f t="shared" ref="A2188:A2251" si="138">CONCATENATE(B2188,C2188)</f>
        <v>LEARMONTH2015</v>
      </c>
      <c r="B2188" s="3" t="s">
        <v>45</v>
      </c>
      <c r="C2188" s="12">
        <v>2015</v>
      </c>
      <c r="D2188" s="86">
        <v>47</v>
      </c>
      <c r="E2188" s="13">
        <v>42055</v>
      </c>
      <c r="F2188" s="13">
        <v>43362</v>
      </c>
      <c r="G2188" s="13">
        <v>85417</v>
      </c>
      <c r="H2188" s="13">
        <v>0</v>
      </c>
      <c r="I2188" s="13">
        <v>0</v>
      </c>
      <c r="J2188" s="13">
        <v>0</v>
      </c>
      <c r="K2188" s="15">
        <f t="shared" si="135"/>
        <v>42055</v>
      </c>
      <c r="L2188" s="15">
        <f t="shared" si="136"/>
        <v>43362</v>
      </c>
      <c r="M2188" s="15">
        <f t="shared" si="137"/>
        <v>85417</v>
      </c>
      <c r="O2188" s="13"/>
      <c r="P2188" s="13"/>
    </row>
    <row r="2189" spans="1:16" ht="13.15" customHeight="1" x14ac:dyDescent="0.2">
      <c r="A2189" s="11" t="str">
        <f t="shared" si="138"/>
        <v>LEARMONTH2016</v>
      </c>
      <c r="B2189" s="3" t="s">
        <v>45</v>
      </c>
      <c r="C2189" s="12">
        <v>2016</v>
      </c>
      <c r="D2189" s="12">
        <v>47</v>
      </c>
      <c r="E2189" s="13">
        <v>41716</v>
      </c>
      <c r="F2189" s="13">
        <v>42922</v>
      </c>
      <c r="G2189" s="13">
        <v>84638</v>
      </c>
      <c r="H2189" s="13">
        <v>0</v>
      </c>
      <c r="I2189" s="13">
        <v>0</v>
      </c>
      <c r="J2189" s="13">
        <v>0</v>
      </c>
      <c r="K2189" s="15">
        <f t="shared" si="135"/>
        <v>41716</v>
      </c>
      <c r="L2189" s="15">
        <f t="shared" si="136"/>
        <v>42922</v>
      </c>
      <c r="M2189" s="15">
        <f t="shared" si="137"/>
        <v>84638</v>
      </c>
      <c r="O2189" s="13"/>
      <c r="P2189" s="13"/>
    </row>
    <row r="2190" spans="1:16" ht="13.15" customHeight="1" x14ac:dyDescent="0.2">
      <c r="A2190" s="11" t="str">
        <f t="shared" si="138"/>
        <v>LEARMONTH2017</v>
      </c>
      <c r="B2190" s="92" t="s">
        <v>45</v>
      </c>
      <c r="C2190" s="85">
        <v>2017</v>
      </c>
      <c r="D2190" s="86">
        <v>47</v>
      </c>
      <c r="E2190" s="15">
        <v>40598</v>
      </c>
      <c r="F2190" s="15">
        <v>41988</v>
      </c>
      <c r="G2190" s="15">
        <v>82586</v>
      </c>
      <c r="H2190" s="87">
        <v>0</v>
      </c>
      <c r="I2190" s="87">
        <v>0</v>
      </c>
      <c r="J2190" s="15">
        <v>0</v>
      </c>
      <c r="K2190" s="15">
        <f t="shared" si="135"/>
        <v>40598</v>
      </c>
      <c r="L2190" s="15">
        <f t="shared" si="136"/>
        <v>41988</v>
      </c>
      <c r="M2190" s="15">
        <f t="shared" si="137"/>
        <v>82586</v>
      </c>
      <c r="O2190" s="13"/>
      <c r="P2190" s="13"/>
    </row>
    <row r="2191" spans="1:16" ht="13.15" customHeight="1" x14ac:dyDescent="0.2">
      <c r="A2191" s="11" t="str">
        <f t="shared" si="138"/>
        <v>LEARMONTH2018</v>
      </c>
      <c r="B2191" s="3" t="s">
        <v>45</v>
      </c>
      <c r="C2191" s="12">
        <v>2018</v>
      </c>
      <c r="D2191" s="12">
        <v>47</v>
      </c>
      <c r="E2191" s="13">
        <v>43477</v>
      </c>
      <c r="F2191" s="13">
        <v>44832</v>
      </c>
      <c r="G2191" s="13">
        <v>88309</v>
      </c>
      <c r="H2191" s="13">
        <v>0</v>
      </c>
      <c r="I2191" s="13">
        <v>0</v>
      </c>
      <c r="J2191" s="13">
        <v>0</v>
      </c>
      <c r="K2191" s="15">
        <f t="shared" si="135"/>
        <v>43477</v>
      </c>
      <c r="L2191" s="15">
        <f t="shared" si="136"/>
        <v>44832</v>
      </c>
      <c r="M2191" s="15">
        <f t="shared" si="137"/>
        <v>88309</v>
      </c>
      <c r="O2191" s="13"/>
      <c r="P2191" s="13"/>
    </row>
    <row r="2192" spans="1:16" ht="13.15" customHeight="1" x14ac:dyDescent="0.2">
      <c r="A2192" s="11" t="str">
        <f t="shared" si="138"/>
        <v>LEARMONTH2019</v>
      </c>
      <c r="B2192" s="3" t="s">
        <v>45</v>
      </c>
      <c r="C2192" s="12">
        <v>2019</v>
      </c>
      <c r="D2192" s="12">
        <v>49</v>
      </c>
      <c r="E2192" s="13">
        <v>41571</v>
      </c>
      <c r="F2192" s="13">
        <v>43114</v>
      </c>
      <c r="G2192" s="13">
        <v>84685</v>
      </c>
      <c r="H2192" s="13">
        <v>0</v>
      </c>
      <c r="I2192" s="13">
        <v>0</v>
      </c>
      <c r="J2192" s="13">
        <v>0</v>
      </c>
      <c r="K2192" s="15">
        <f t="shared" si="135"/>
        <v>41571</v>
      </c>
      <c r="L2192" s="15">
        <f t="shared" si="136"/>
        <v>43114</v>
      </c>
      <c r="M2192" s="15">
        <f t="shared" si="137"/>
        <v>84685</v>
      </c>
      <c r="O2192" s="13"/>
      <c r="P2192" s="13"/>
    </row>
    <row r="2193" spans="1:16" ht="13.15" customHeight="1" x14ac:dyDescent="0.2">
      <c r="A2193" s="11" t="str">
        <f t="shared" si="138"/>
        <v>LEARMONTH2020</v>
      </c>
      <c r="B2193" s="90" t="s">
        <v>45</v>
      </c>
      <c r="C2193" s="85">
        <v>2020</v>
      </c>
      <c r="D2193" s="86">
        <v>39</v>
      </c>
      <c r="E2193" s="15">
        <v>28035</v>
      </c>
      <c r="F2193" s="15">
        <v>29326</v>
      </c>
      <c r="G2193" s="15">
        <v>57361</v>
      </c>
      <c r="H2193" s="15">
        <v>0</v>
      </c>
      <c r="I2193" s="15">
        <v>0</v>
      </c>
      <c r="J2193" s="15">
        <v>0</v>
      </c>
      <c r="K2193" s="15">
        <f t="shared" si="135"/>
        <v>28035</v>
      </c>
      <c r="L2193" s="15">
        <f t="shared" si="136"/>
        <v>29326</v>
      </c>
      <c r="M2193" s="15">
        <f t="shared" si="137"/>
        <v>57361</v>
      </c>
      <c r="O2193" s="13"/>
      <c r="P2193" s="13"/>
    </row>
    <row r="2194" spans="1:16" ht="13.15" customHeight="1" x14ac:dyDescent="0.2">
      <c r="A2194" s="11" t="str">
        <f t="shared" si="138"/>
        <v>LEARMONTH2021</v>
      </c>
      <c r="B2194" s="90" t="s">
        <v>45</v>
      </c>
      <c r="C2194" s="85">
        <v>2021</v>
      </c>
      <c r="D2194" s="86">
        <v>32</v>
      </c>
      <c r="E2194" s="15">
        <v>46135</v>
      </c>
      <c r="F2194" s="15">
        <v>47615</v>
      </c>
      <c r="G2194" s="15">
        <v>93750</v>
      </c>
      <c r="H2194" s="15">
        <v>0</v>
      </c>
      <c r="I2194" s="15">
        <v>0</v>
      </c>
      <c r="J2194" s="15">
        <v>0</v>
      </c>
      <c r="K2194" s="15">
        <f t="shared" si="135"/>
        <v>46135</v>
      </c>
      <c r="L2194" s="15">
        <f t="shared" si="136"/>
        <v>47615</v>
      </c>
      <c r="M2194" s="15">
        <f t="shared" si="137"/>
        <v>93750</v>
      </c>
      <c r="O2194" s="13"/>
      <c r="P2194" s="13"/>
    </row>
    <row r="2195" spans="1:16" ht="13.15" customHeight="1" x14ac:dyDescent="0.2">
      <c r="A2195" s="11" t="str">
        <f t="shared" si="138"/>
        <v>LEARMONTH2022</v>
      </c>
      <c r="B2195" s="3" t="s">
        <v>45</v>
      </c>
      <c r="C2195" s="12">
        <v>2022</v>
      </c>
      <c r="D2195" s="12">
        <v>44</v>
      </c>
      <c r="E2195" s="13">
        <v>47695</v>
      </c>
      <c r="F2195" s="13">
        <v>49259</v>
      </c>
      <c r="G2195" s="13">
        <v>96954</v>
      </c>
      <c r="H2195" s="13">
        <v>0</v>
      </c>
      <c r="I2195" s="13">
        <v>0</v>
      </c>
      <c r="J2195" s="13">
        <v>0</v>
      </c>
      <c r="K2195" s="15">
        <f t="shared" si="135"/>
        <v>47695</v>
      </c>
      <c r="L2195" s="15">
        <f t="shared" si="136"/>
        <v>49259</v>
      </c>
      <c r="M2195" s="15">
        <f t="shared" si="137"/>
        <v>96954</v>
      </c>
      <c r="O2195" s="13"/>
      <c r="P2195" s="13"/>
    </row>
    <row r="2196" spans="1:16" ht="13.15" customHeight="1" x14ac:dyDescent="0.2">
      <c r="A2196" s="11" t="str">
        <f t="shared" si="138"/>
        <v>LEARMONTH2023</v>
      </c>
      <c r="B2196" s="90" t="s">
        <v>45</v>
      </c>
      <c r="C2196" s="85">
        <v>2023</v>
      </c>
      <c r="D2196" s="86">
        <v>45</v>
      </c>
      <c r="E2196" s="15">
        <v>51507</v>
      </c>
      <c r="F2196" s="15">
        <v>52623</v>
      </c>
      <c r="G2196" s="15">
        <v>104130</v>
      </c>
      <c r="H2196" s="15">
        <v>0</v>
      </c>
      <c r="I2196" s="15">
        <v>0</v>
      </c>
      <c r="J2196" s="15">
        <v>0</v>
      </c>
      <c r="K2196" s="15">
        <f t="shared" si="135"/>
        <v>51507</v>
      </c>
      <c r="L2196" s="15">
        <f t="shared" si="136"/>
        <v>52623</v>
      </c>
      <c r="M2196" s="15">
        <f t="shared" si="137"/>
        <v>104130</v>
      </c>
      <c r="O2196" s="13"/>
      <c r="P2196" s="13"/>
    </row>
    <row r="2197" spans="1:16" ht="13.15" customHeight="1" x14ac:dyDescent="0.2">
      <c r="A2197" s="11" t="str">
        <f t="shared" si="138"/>
        <v>LEARMONTH2024</v>
      </c>
      <c r="B2197" s="3" t="s">
        <v>45</v>
      </c>
      <c r="C2197" s="12">
        <v>2024</v>
      </c>
      <c r="D2197" s="12">
        <v>45</v>
      </c>
      <c r="E2197" s="13">
        <v>52930</v>
      </c>
      <c r="F2197" s="13">
        <v>53917</v>
      </c>
      <c r="G2197" s="13">
        <v>106847</v>
      </c>
      <c r="H2197" s="13">
        <v>0</v>
      </c>
      <c r="I2197" s="13">
        <v>0</v>
      </c>
      <c r="J2197" s="13">
        <v>0</v>
      </c>
      <c r="K2197" s="15">
        <f t="shared" si="135"/>
        <v>52930</v>
      </c>
      <c r="L2197" s="15">
        <f t="shared" si="136"/>
        <v>53917</v>
      </c>
      <c r="M2197" s="15">
        <f t="shared" si="137"/>
        <v>106847</v>
      </c>
      <c r="O2197" s="13"/>
      <c r="P2197" s="13"/>
    </row>
    <row r="2198" spans="1:16" ht="13.15" customHeight="1" x14ac:dyDescent="0.2">
      <c r="A2198" s="11" t="str">
        <f t="shared" si="138"/>
        <v>LEARMONTH2025</v>
      </c>
      <c r="B2198" s="88" t="s">
        <v>45</v>
      </c>
      <c r="C2198" s="16">
        <v>2025</v>
      </c>
      <c r="D2198" s="86">
        <v>44</v>
      </c>
      <c r="E2198" s="89">
        <v>54486</v>
      </c>
      <c r="F2198" s="89">
        <v>56012</v>
      </c>
      <c r="G2198" s="89">
        <v>110498</v>
      </c>
      <c r="H2198" s="89">
        <v>0</v>
      </c>
      <c r="I2198" s="89">
        <v>0</v>
      </c>
      <c r="J2198" s="89">
        <v>0</v>
      </c>
      <c r="K2198" s="15">
        <f t="shared" si="135"/>
        <v>54486</v>
      </c>
      <c r="L2198" s="15">
        <f t="shared" si="136"/>
        <v>56012</v>
      </c>
      <c r="M2198" s="15">
        <f t="shared" si="137"/>
        <v>110498</v>
      </c>
      <c r="O2198" s="13"/>
      <c r="P2198" s="13"/>
    </row>
    <row r="2199" spans="1:16" ht="13.15" customHeight="1" x14ac:dyDescent="0.2">
      <c r="A2199" s="11" t="str">
        <f t="shared" si="138"/>
        <v>LOCKHART RIVER1985</v>
      </c>
      <c r="B2199" s="3" t="s">
        <v>146</v>
      </c>
      <c r="C2199" s="12">
        <v>1985</v>
      </c>
      <c r="D2199" s="12" t="s">
        <v>174</v>
      </c>
      <c r="E2199" s="13">
        <v>1076</v>
      </c>
      <c r="F2199" s="13">
        <v>920</v>
      </c>
      <c r="G2199" s="13">
        <v>1996</v>
      </c>
      <c r="H2199" s="13">
        <v>0</v>
      </c>
      <c r="I2199" s="13">
        <v>0</v>
      </c>
      <c r="J2199" s="13">
        <v>0</v>
      </c>
      <c r="K2199" s="15">
        <f t="shared" si="135"/>
        <v>1076</v>
      </c>
      <c r="L2199" s="15">
        <f t="shared" si="136"/>
        <v>920</v>
      </c>
      <c r="M2199" s="15">
        <f t="shared" si="137"/>
        <v>1996</v>
      </c>
      <c r="O2199" s="13"/>
      <c r="P2199" s="13"/>
    </row>
    <row r="2200" spans="1:16" ht="13.15" customHeight="1" x14ac:dyDescent="0.2">
      <c r="A2200" s="11" t="str">
        <f t="shared" si="138"/>
        <v>LOCKHART RIVER1986</v>
      </c>
      <c r="B2200" s="92" t="s">
        <v>146</v>
      </c>
      <c r="C2200" s="85">
        <v>1986</v>
      </c>
      <c r="D2200" s="86" t="s">
        <v>174</v>
      </c>
      <c r="E2200" s="15">
        <v>2159</v>
      </c>
      <c r="F2200" s="15">
        <v>2232</v>
      </c>
      <c r="G2200" s="15">
        <v>4391</v>
      </c>
      <c r="H2200" s="87">
        <v>0</v>
      </c>
      <c r="I2200" s="87">
        <v>0</v>
      </c>
      <c r="J2200" s="15">
        <v>0</v>
      </c>
      <c r="K2200" s="15">
        <f t="shared" si="135"/>
        <v>2159</v>
      </c>
      <c r="L2200" s="15">
        <f t="shared" si="136"/>
        <v>2232</v>
      </c>
      <c r="M2200" s="15">
        <f t="shared" si="137"/>
        <v>4391</v>
      </c>
      <c r="O2200" s="13"/>
      <c r="P2200" s="13"/>
    </row>
    <row r="2201" spans="1:16" ht="13.15" customHeight="1" x14ac:dyDescent="0.2">
      <c r="A2201" s="11" t="str">
        <f t="shared" si="138"/>
        <v>LOCKHART RIVER1987</v>
      </c>
      <c r="B2201" s="92" t="s">
        <v>146</v>
      </c>
      <c r="C2201" s="85">
        <v>1987</v>
      </c>
      <c r="D2201" s="12" t="s">
        <v>174</v>
      </c>
      <c r="E2201" s="15">
        <v>6369</v>
      </c>
      <c r="F2201" s="15">
        <v>6500</v>
      </c>
      <c r="G2201" s="15">
        <v>12869</v>
      </c>
      <c r="H2201" s="87">
        <v>0</v>
      </c>
      <c r="I2201" s="87">
        <v>0</v>
      </c>
      <c r="J2201" s="15">
        <v>0</v>
      </c>
      <c r="K2201" s="15">
        <f t="shared" si="135"/>
        <v>6369</v>
      </c>
      <c r="L2201" s="15">
        <f t="shared" si="136"/>
        <v>6500</v>
      </c>
      <c r="M2201" s="15">
        <f t="shared" si="137"/>
        <v>12869</v>
      </c>
      <c r="O2201" s="13"/>
      <c r="P2201" s="13"/>
    </row>
    <row r="2202" spans="1:16" ht="13.15" customHeight="1" x14ac:dyDescent="0.2">
      <c r="A2202" s="11" t="str">
        <f t="shared" si="138"/>
        <v>LOCKHART RIVER1988</v>
      </c>
      <c r="B2202" s="92" t="s">
        <v>146</v>
      </c>
      <c r="C2202" s="85">
        <v>1988</v>
      </c>
      <c r="D2202" s="86" t="s">
        <v>174</v>
      </c>
      <c r="E2202" s="15">
        <v>1850</v>
      </c>
      <c r="F2202" s="15">
        <v>1852</v>
      </c>
      <c r="G2202" s="15">
        <v>3702</v>
      </c>
      <c r="H2202" s="87">
        <v>0</v>
      </c>
      <c r="I2202" s="87">
        <v>0</v>
      </c>
      <c r="J2202" s="15">
        <v>0</v>
      </c>
      <c r="K2202" s="15">
        <f t="shared" si="135"/>
        <v>1850</v>
      </c>
      <c r="L2202" s="15">
        <f t="shared" si="136"/>
        <v>1852</v>
      </c>
      <c r="M2202" s="15">
        <f t="shared" si="137"/>
        <v>3702</v>
      </c>
      <c r="O2202" s="13"/>
      <c r="P2202" s="13"/>
    </row>
    <row r="2203" spans="1:16" ht="13.15" customHeight="1" x14ac:dyDescent="0.2">
      <c r="A2203" s="11" t="str">
        <f t="shared" si="138"/>
        <v>LOCKHART RIVER1989</v>
      </c>
      <c r="B2203" s="3" t="s">
        <v>146</v>
      </c>
      <c r="C2203" s="12">
        <v>1989</v>
      </c>
      <c r="D2203" s="12" t="s">
        <v>174</v>
      </c>
      <c r="E2203" s="13">
        <v>250</v>
      </c>
      <c r="F2203" s="13">
        <v>305</v>
      </c>
      <c r="G2203" s="13">
        <v>555</v>
      </c>
      <c r="H2203" s="13">
        <v>0</v>
      </c>
      <c r="I2203" s="13">
        <v>0</v>
      </c>
      <c r="J2203" s="13">
        <v>0</v>
      </c>
      <c r="K2203" s="15">
        <f t="shared" si="135"/>
        <v>250</v>
      </c>
      <c r="L2203" s="15">
        <f t="shared" si="136"/>
        <v>305</v>
      </c>
      <c r="M2203" s="15">
        <f t="shared" si="137"/>
        <v>555</v>
      </c>
      <c r="O2203" s="13"/>
      <c r="P2203" s="13"/>
    </row>
    <row r="2204" spans="1:16" ht="13.15" customHeight="1" x14ac:dyDescent="0.2">
      <c r="A2204" s="11" t="str">
        <f t="shared" si="138"/>
        <v>LOCKHART RIVER1990</v>
      </c>
      <c r="B2204" s="90" t="s">
        <v>146</v>
      </c>
      <c r="C2204" s="85">
        <v>1990</v>
      </c>
      <c r="D2204" s="86" t="s">
        <v>174</v>
      </c>
      <c r="E2204" s="15">
        <v>487</v>
      </c>
      <c r="F2204" s="15">
        <v>539</v>
      </c>
      <c r="G2204" s="15">
        <v>1026</v>
      </c>
      <c r="H2204" s="15">
        <v>0</v>
      </c>
      <c r="I2204" s="15">
        <v>0</v>
      </c>
      <c r="J2204" s="15">
        <v>0</v>
      </c>
      <c r="K2204" s="15">
        <f t="shared" si="135"/>
        <v>487</v>
      </c>
      <c r="L2204" s="15">
        <f t="shared" si="136"/>
        <v>539</v>
      </c>
      <c r="M2204" s="15">
        <f t="shared" si="137"/>
        <v>1026</v>
      </c>
      <c r="O2204" s="13"/>
      <c r="P2204" s="13"/>
    </row>
    <row r="2205" spans="1:16" ht="13.15" customHeight="1" x14ac:dyDescent="0.2">
      <c r="A2205" s="11" t="str">
        <f t="shared" si="138"/>
        <v>LOCKHART RIVER1991</v>
      </c>
      <c r="B2205" s="3" t="s">
        <v>146</v>
      </c>
      <c r="C2205" s="12">
        <v>1991</v>
      </c>
      <c r="D2205" s="12" t="s">
        <v>174</v>
      </c>
      <c r="E2205" s="13">
        <v>1282</v>
      </c>
      <c r="F2205" s="13">
        <v>1340</v>
      </c>
      <c r="G2205" s="13">
        <v>2622</v>
      </c>
      <c r="H2205" s="13">
        <v>0</v>
      </c>
      <c r="I2205" s="13">
        <v>0</v>
      </c>
      <c r="J2205" s="13">
        <v>0</v>
      </c>
      <c r="K2205" s="15">
        <f t="shared" si="135"/>
        <v>1282</v>
      </c>
      <c r="L2205" s="15">
        <f t="shared" si="136"/>
        <v>1340</v>
      </c>
      <c r="M2205" s="15">
        <f t="shared" si="137"/>
        <v>2622</v>
      </c>
      <c r="O2205" s="13"/>
      <c r="P2205" s="13"/>
    </row>
    <row r="2206" spans="1:16" ht="13.15" customHeight="1" x14ac:dyDescent="0.2">
      <c r="A2206" s="11" t="str">
        <f t="shared" si="138"/>
        <v>LOCKHART RIVER1992</v>
      </c>
      <c r="B2206" s="88" t="s">
        <v>146</v>
      </c>
      <c r="C2206" s="16">
        <v>1992</v>
      </c>
      <c r="D2206" s="86" t="s">
        <v>174</v>
      </c>
      <c r="E2206" s="89">
        <v>1742</v>
      </c>
      <c r="F2206" s="89">
        <v>1888</v>
      </c>
      <c r="G2206" s="89">
        <v>3630</v>
      </c>
      <c r="H2206" s="89">
        <v>0</v>
      </c>
      <c r="I2206" s="89">
        <v>0</v>
      </c>
      <c r="J2206" s="89">
        <v>0</v>
      </c>
      <c r="K2206" s="15">
        <f t="shared" si="135"/>
        <v>1742</v>
      </c>
      <c r="L2206" s="15">
        <f t="shared" si="136"/>
        <v>1888</v>
      </c>
      <c r="M2206" s="15">
        <f t="shared" si="137"/>
        <v>3630</v>
      </c>
      <c r="O2206" s="13"/>
      <c r="P2206" s="13"/>
    </row>
    <row r="2207" spans="1:16" ht="13.15" customHeight="1" x14ac:dyDescent="0.2">
      <c r="A2207" s="11" t="str">
        <f t="shared" si="138"/>
        <v>LOCKHART RIVER1993</v>
      </c>
      <c r="B2207" s="3" t="s">
        <v>146</v>
      </c>
      <c r="C2207" s="12">
        <v>1993</v>
      </c>
      <c r="D2207" s="12" t="s">
        <v>174</v>
      </c>
      <c r="E2207" s="13">
        <v>1951</v>
      </c>
      <c r="F2207" s="13">
        <v>2048</v>
      </c>
      <c r="G2207" s="13">
        <v>3999</v>
      </c>
      <c r="H2207" s="13">
        <v>0</v>
      </c>
      <c r="I2207" s="13">
        <v>0</v>
      </c>
      <c r="J2207" s="13">
        <v>0</v>
      </c>
      <c r="K2207" s="15">
        <f t="shared" si="135"/>
        <v>1951</v>
      </c>
      <c r="L2207" s="15">
        <f t="shared" si="136"/>
        <v>2048</v>
      </c>
      <c r="M2207" s="15">
        <f t="shared" si="137"/>
        <v>3999</v>
      </c>
      <c r="O2207" s="13"/>
      <c r="P2207" s="13"/>
    </row>
    <row r="2208" spans="1:16" ht="13.15" customHeight="1" x14ac:dyDescent="0.2">
      <c r="A2208" s="11" t="str">
        <f t="shared" si="138"/>
        <v>LOCKHART RIVER1994</v>
      </c>
      <c r="B2208" s="90" t="s">
        <v>146</v>
      </c>
      <c r="C2208" s="85">
        <v>1994</v>
      </c>
      <c r="D2208" s="86" t="s">
        <v>174</v>
      </c>
      <c r="E2208" s="15">
        <v>1041</v>
      </c>
      <c r="F2208" s="15">
        <v>1156</v>
      </c>
      <c r="G2208" s="15">
        <v>2197</v>
      </c>
      <c r="H2208" s="15">
        <v>0</v>
      </c>
      <c r="I2208" s="15">
        <v>0</v>
      </c>
      <c r="J2208" s="15">
        <v>0</v>
      </c>
      <c r="K2208" s="15">
        <f t="shared" si="135"/>
        <v>1041</v>
      </c>
      <c r="L2208" s="15">
        <f t="shared" si="136"/>
        <v>1156</v>
      </c>
      <c r="M2208" s="15">
        <f t="shared" si="137"/>
        <v>2197</v>
      </c>
      <c r="O2208" s="13"/>
      <c r="P2208" s="13"/>
    </row>
    <row r="2209" spans="1:16" ht="13.15" customHeight="1" x14ac:dyDescent="0.2">
      <c r="A2209" s="11" t="str">
        <f t="shared" si="138"/>
        <v>LOCKHART RIVER1996</v>
      </c>
      <c r="B2209" s="3" t="s">
        <v>146</v>
      </c>
      <c r="C2209" s="12">
        <v>1996</v>
      </c>
      <c r="D2209" s="12" t="s">
        <v>174</v>
      </c>
      <c r="E2209" s="13">
        <v>545</v>
      </c>
      <c r="F2209" s="13">
        <v>545</v>
      </c>
      <c r="G2209" s="13">
        <v>1090</v>
      </c>
      <c r="H2209" s="13">
        <v>0</v>
      </c>
      <c r="I2209" s="13">
        <v>0</v>
      </c>
      <c r="J2209" s="13">
        <v>0</v>
      </c>
      <c r="K2209" s="15">
        <f t="shared" si="135"/>
        <v>545</v>
      </c>
      <c r="L2209" s="15">
        <f t="shared" si="136"/>
        <v>545</v>
      </c>
      <c r="M2209" s="15">
        <f t="shared" si="137"/>
        <v>1090</v>
      </c>
      <c r="O2209" s="13"/>
      <c r="P2209" s="13"/>
    </row>
    <row r="2210" spans="1:16" ht="13.15" customHeight="1" x14ac:dyDescent="0.2">
      <c r="A2210" s="11" t="str">
        <f t="shared" si="138"/>
        <v>LOCKHART RIVER1997</v>
      </c>
      <c r="B2210" s="90" t="s">
        <v>146</v>
      </c>
      <c r="C2210" s="85">
        <v>1997</v>
      </c>
      <c r="D2210" s="86" t="s">
        <v>174</v>
      </c>
      <c r="E2210" s="15">
        <v>1466</v>
      </c>
      <c r="F2210" s="15">
        <v>1293</v>
      </c>
      <c r="G2210" s="15">
        <v>2759</v>
      </c>
      <c r="H2210" s="15">
        <v>0</v>
      </c>
      <c r="I2210" s="15">
        <v>0</v>
      </c>
      <c r="J2210" s="15">
        <v>0</v>
      </c>
      <c r="K2210" s="15">
        <f t="shared" si="135"/>
        <v>1466</v>
      </c>
      <c r="L2210" s="15">
        <f t="shared" si="136"/>
        <v>1293</v>
      </c>
      <c r="M2210" s="15">
        <f t="shared" si="137"/>
        <v>2759</v>
      </c>
      <c r="O2210" s="13"/>
      <c r="P2210" s="13"/>
    </row>
    <row r="2211" spans="1:16" ht="13.15" customHeight="1" x14ac:dyDescent="0.2">
      <c r="A2211" s="11" t="str">
        <f t="shared" si="138"/>
        <v>LOCKHART RIVER1998</v>
      </c>
      <c r="B2211" s="3" t="s">
        <v>146</v>
      </c>
      <c r="C2211" s="12">
        <v>1998</v>
      </c>
      <c r="D2211" s="12" t="s">
        <v>174</v>
      </c>
      <c r="E2211" s="13">
        <v>1732</v>
      </c>
      <c r="F2211" s="13">
        <v>1411</v>
      </c>
      <c r="G2211" s="13">
        <v>3143</v>
      </c>
      <c r="H2211" s="13">
        <v>0</v>
      </c>
      <c r="I2211" s="13">
        <v>0</v>
      </c>
      <c r="J2211" s="13">
        <v>0</v>
      </c>
      <c r="K2211" s="15">
        <f t="shared" si="135"/>
        <v>1732</v>
      </c>
      <c r="L2211" s="15">
        <f t="shared" si="136"/>
        <v>1411</v>
      </c>
      <c r="M2211" s="15">
        <f t="shared" si="137"/>
        <v>3143</v>
      </c>
      <c r="O2211" s="13"/>
      <c r="P2211" s="13"/>
    </row>
    <row r="2212" spans="1:16" ht="13.15" customHeight="1" x14ac:dyDescent="0.2">
      <c r="A2212" s="11" t="str">
        <f t="shared" si="138"/>
        <v>LOCKHART RIVER1999</v>
      </c>
      <c r="B2212" s="3" t="s">
        <v>146</v>
      </c>
      <c r="C2212" s="12">
        <v>1999</v>
      </c>
      <c r="D2212" s="12" t="s">
        <v>174</v>
      </c>
      <c r="E2212" s="13">
        <v>1923</v>
      </c>
      <c r="F2212" s="13">
        <v>1719</v>
      </c>
      <c r="G2212" s="13">
        <v>3642</v>
      </c>
      <c r="H2212" s="13">
        <v>0</v>
      </c>
      <c r="I2212" s="13">
        <v>0</v>
      </c>
      <c r="J2212" s="13">
        <v>0</v>
      </c>
      <c r="K2212" s="15">
        <f t="shared" si="135"/>
        <v>1923</v>
      </c>
      <c r="L2212" s="15">
        <f t="shared" si="136"/>
        <v>1719</v>
      </c>
      <c r="M2212" s="15">
        <f t="shared" si="137"/>
        <v>3642</v>
      </c>
      <c r="O2212" s="13"/>
      <c r="P2212" s="13"/>
    </row>
    <row r="2213" spans="1:16" ht="13.15" customHeight="1" x14ac:dyDescent="0.2">
      <c r="A2213" s="11" t="str">
        <f t="shared" si="138"/>
        <v>LOCKHART RIVER2000</v>
      </c>
      <c r="B2213" s="3" t="s">
        <v>146</v>
      </c>
      <c r="C2213" s="12">
        <v>2000</v>
      </c>
      <c r="D2213" s="12" t="s">
        <v>174</v>
      </c>
      <c r="E2213" s="13">
        <v>1564</v>
      </c>
      <c r="F2213" s="13">
        <v>1623</v>
      </c>
      <c r="G2213" s="13">
        <v>3187</v>
      </c>
      <c r="H2213" s="13">
        <v>0</v>
      </c>
      <c r="I2213" s="13">
        <v>0</v>
      </c>
      <c r="J2213" s="13">
        <v>0</v>
      </c>
      <c r="K2213" s="15">
        <f t="shared" si="135"/>
        <v>1564</v>
      </c>
      <c r="L2213" s="15">
        <f t="shared" si="136"/>
        <v>1623</v>
      </c>
      <c r="M2213" s="15">
        <f t="shared" si="137"/>
        <v>3187</v>
      </c>
      <c r="O2213" s="13"/>
      <c r="P2213" s="13"/>
    </row>
    <row r="2214" spans="1:16" ht="13.15" customHeight="1" x14ac:dyDescent="0.2">
      <c r="A2214" s="11" t="str">
        <f t="shared" si="138"/>
        <v>LOCKHART RIVER2001</v>
      </c>
      <c r="B2214" s="3" t="s">
        <v>146</v>
      </c>
      <c r="C2214" s="12">
        <v>2001</v>
      </c>
      <c r="D2214" s="12" t="s">
        <v>174</v>
      </c>
      <c r="E2214" s="13">
        <v>1462</v>
      </c>
      <c r="F2214" s="13">
        <v>1533</v>
      </c>
      <c r="G2214" s="13">
        <v>2995</v>
      </c>
      <c r="H2214" s="13">
        <v>0</v>
      </c>
      <c r="I2214" s="13">
        <v>0</v>
      </c>
      <c r="J2214" s="13">
        <v>0</v>
      </c>
      <c r="K2214" s="15">
        <f t="shared" si="135"/>
        <v>1462</v>
      </c>
      <c r="L2214" s="15">
        <f t="shared" si="136"/>
        <v>1533</v>
      </c>
      <c r="M2214" s="15">
        <f t="shared" si="137"/>
        <v>2995</v>
      </c>
      <c r="O2214" s="13"/>
      <c r="P2214" s="13"/>
    </row>
    <row r="2215" spans="1:16" ht="13.15" customHeight="1" x14ac:dyDescent="0.2">
      <c r="A2215" s="11" t="str">
        <f t="shared" si="138"/>
        <v>LOCKHART RIVER2002</v>
      </c>
      <c r="B2215" s="90" t="s">
        <v>146</v>
      </c>
      <c r="C2215" s="85">
        <v>2002</v>
      </c>
      <c r="D2215" s="86" t="s">
        <v>174</v>
      </c>
      <c r="E2215" s="15">
        <v>1510</v>
      </c>
      <c r="F2215" s="15">
        <v>1599</v>
      </c>
      <c r="G2215" s="15">
        <v>3109</v>
      </c>
      <c r="H2215" s="15">
        <v>0</v>
      </c>
      <c r="I2215" s="15">
        <v>0</v>
      </c>
      <c r="J2215" s="15">
        <v>0</v>
      </c>
      <c r="K2215" s="15">
        <f t="shared" si="135"/>
        <v>1510</v>
      </c>
      <c r="L2215" s="15">
        <f t="shared" si="136"/>
        <v>1599</v>
      </c>
      <c r="M2215" s="15">
        <f t="shared" si="137"/>
        <v>3109</v>
      </c>
      <c r="O2215" s="13"/>
      <c r="P2215" s="13"/>
    </row>
    <row r="2216" spans="1:16" ht="13.15" customHeight="1" x14ac:dyDescent="0.2">
      <c r="A2216" s="11" t="str">
        <f t="shared" si="138"/>
        <v>LOCKHART RIVER2003</v>
      </c>
      <c r="B2216" s="88" t="s">
        <v>146</v>
      </c>
      <c r="C2216" s="16">
        <v>2003</v>
      </c>
      <c r="D2216" s="86" t="s">
        <v>174</v>
      </c>
      <c r="E2216" s="89">
        <v>1540</v>
      </c>
      <c r="F2216" s="89">
        <v>1461</v>
      </c>
      <c r="G2216" s="89">
        <v>3001</v>
      </c>
      <c r="H2216" s="89">
        <v>0</v>
      </c>
      <c r="I2216" s="89">
        <v>0</v>
      </c>
      <c r="J2216" s="89">
        <v>0</v>
      </c>
      <c r="K2216" s="15">
        <f t="shared" si="135"/>
        <v>1540</v>
      </c>
      <c r="L2216" s="15">
        <f t="shared" si="136"/>
        <v>1461</v>
      </c>
      <c r="M2216" s="15">
        <f t="shared" si="137"/>
        <v>3001</v>
      </c>
      <c r="O2216" s="13"/>
      <c r="P2216" s="13"/>
    </row>
    <row r="2217" spans="1:16" ht="13.15" customHeight="1" x14ac:dyDescent="0.2">
      <c r="A2217" s="11" t="str">
        <f t="shared" si="138"/>
        <v>LOCKHART RIVER2004</v>
      </c>
      <c r="B2217" s="3" t="s">
        <v>146</v>
      </c>
      <c r="C2217" s="12">
        <v>2004</v>
      </c>
      <c r="D2217" s="12" t="s">
        <v>174</v>
      </c>
      <c r="E2217" s="13">
        <v>1722</v>
      </c>
      <c r="F2217" s="13">
        <v>1740</v>
      </c>
      <c r="G2217" s="13">
        <v>3462</v>
      </c>
      <c r="H2217" s="13">
        <v>0</v>
      </c>
      <c r="I2217" s="13">
        <v>0</v>
      </c>
      <c r="J2217" s="13">
        <v>0</v>
      </c>
      <c r="K2217" s="15">
        <f t="shared" si="135"/>
        <v>1722</v>
      </c>
      <c r="L2217" s="15">
        <f t="shared" si="136"/>
        <v>1740</v>
      </c>
      <c r="M2217" s="15">
        <f t="shared" si="137"/>
        <v>3462</v>
      </c>
      <c r="O2217" s="13"/>
      <c r="P2217" s="13"/>
    </row>
    <row r="2218" spans="1:16" ht="13.15" customHeight="1" x14ac:dyDescent="0.2">
      <c r="A2218" s="11" t="str">
        <f t="shared" si="138"/>
        <v>LOCKHART RIVER2005</v>
      </c>
      <c r="B2218" s="3" t="s">
        <v>146</v>
      </c>
      <c r="C2218" s="12">
        <v>2005</v>
      </c>
      <c r="D2218" s="12" t="s">
        <v>174</v>
      </c>
      <c r="E2218" s="13">
        <v>1658</v>
      </c>
      <c r="F2218" s="13">
        <v>1664</v>
      </c>
      <c r="G2218" s="13">
        <v>3322</v>
      </c>
      <c r="H2218" s="13">
        <v>0</v>
      </c>
      <c r="I2218" s="13">
        <v>0</v>
      </c>
      <c r="J2218" s="13">
        <v>0</v>
      </c>
      <c r="K2218" s="15">
        <f t="shared" si="135"/>
        <v>1658</v>
      </c>
      <c r="L2218" s="15">
        <f t="shared" si="136"/>
        <v>1664</v>
      </c>
      <c r="M2218" s="15">
        <f t="shared" si="137"/>
        <v>3322</v>
      </c>
      <c r="O2218" s="13"/>
      <c r="P2218" s="13"/>
    </row>
    <row r="2219" spans="1:16" ht="13.15" customHeight="1" x14ac:dyDescent="0.2">
      <c r="A2219" s="11" t="str">
        <f t="shared" si="138"/>
        <v>LOCKHART RIVER2006</v>
      </c>
      <c r="B2219" s="3" t="s">
        <v>146</v>
      </c>
      <c r="C2219" s="12">
        <v>2006</v>
      </c>
      <c r="D2219" s="12" t="s">
        <v>174</v>
      </c>
      <c r="E2219" s="13">
        <v>1923</v>
      </c>
      <c r="F2219" s="13">
        <v>1850</v>
      </c>
      <c r="G2219" s="13">
        <v>3773</v>
      </c>
      <c r="H2219" s="13">
        <v>0</v>
      </c>
      <c r="I2219" s="13">
        <v>0</v>
      </c>
      <c r="J2219" s="13">
        <v>0</v>
      </c>
      <c r="K2219" s="15">
        <f t="shared" si="135"/>
        <v>1923</v>
      </c>
      <c r="L2219" s="15">
        <f t="shared" si="136"/>
        <v>1850</v>
      </c>
      <c r="M2219" s="15">
        <f t="shared" si="137"/>
        <v>3773</v>
      </c>
      <c r="O2219" s="13"/>
      <c r="P2219" s="13"/>
    </row>
    <row r="2220" spans="1:16" ht="13.15" customHeight="1" x14ac:dyDescent="0.2">
      <c r="A2220" s="11" t="str">
        <f t="shared" si="138"/>
        <v>LOCKHART RIVER2007</v>
      </c>
      <c r="B2220" s="88" t="s">
        <v>146</v>
      </c>
      <c r="C2220" s="16">
        <v>2007</v>
      </c>
      <c r="D2220" s="86" t="s">
        <v>174</v>
      </c>
      <c r="E2220" s="89">
        <v>1710</v>
      </c>
      <c r="F2220" s="89">
        <v>1749</v>
      </c>
      <c r="G2220" s="89">
        <v>3459</v>
      </c>
      <c r="H2220" s="89">
        <v>0</v>
      </c>
      <c r="I2220" s="89">
        <v>0</v>
      </c>
      <c r="J2220" s="89">
        <v>0</v>
      </c>
      <c r="K2220" s="15">
        <f t="shared" si="135"/>
        <v>1710</v>
      </c>
      <c r="L2220" s="15">
        <f t="shared" si="136"/>
        <v>1749</v>
      </c>
      <c r="M2220" s="15">
        <f t="shared" si="137"/>
        <v>3459</v>
      </c>
      <c r="O2220" s="13"/>
      <c r="P2220" s="13"/>
    </row>
    <row r="2221" spans="1:16" ht="13.15" customHeight="1" x14ac:dyDescent="0.2">
      <c r="A2221" s="11" t="str">
        <f t="shared" si="138"/>
        <v>LOCKHART RIVER2008</v>
      </c>
      <c r="B2221" s="90" t="s">
        <v>146</v>
      </c>
      <c r="C2221" s="85">
        <v>2008</v>
      </c>
      <c r="D2221" s="86" t="s">
        <v>174</v>
      </c>
      <c r="E2221" s="15">
        <v>3251</v>
      </c>
      <c r="F2221" s="15">
        <v>3210</v>
      </c>
      <c r="G2221" s="15">
        <v>6461</v>
      </c>
      <c r="H2221" s="15">
        <v>0</v>
      </c>
      <c r="I2221" s="15">
        <v>0</v>
      </c>
      <c r="J2221" s="15">
        <v>0</v>
      </c>
      <c r="K2221" s="15">
        <f t="shared" si="135"/>
        <v>3251</v>
      </c>
      <c r="L2221" s="15">
        <f t="shared" si="136"/>
        <v>3210</v>
      </c>
      <c r="M2221" s="15">
        <f t="shared" si="137"/>
        <v>6461</v>
      </c>
      <c r="O2221" s="13"/>
      <c r="P2221" s="13"/>
    </row>
    <row r="2222" spans="1:16" ht="13.15" customHeight="1" x14ac:dyDescent="0.2">
      <c r="A2222" s="11" t="str">
        <f t="shared" si="138"/>
        <v>LOCKHART RIVER2009</v>
      </c>
      <c r="B2222" s="90" t="s">
        <v>146</v>
      </c>
      <c r="C2222" s="85">
        <v>2009</v>
      </c>
      <c r="D2222" s="86" t="s">
        <v>174</v>
      </c>
      <c r="E2222" s="15">
        <v>4095</v>
      </c>
      <c r="F2222" s="15">
        <v>3996</v>
      </c>
      <c r="G2222" s="15">
        <v>8091</v>
      </c>
      <c r="H2222" s="15">
        <v>0</v>
      </c>
      <c r="I2222" s="15">
        <v>0</v>
      </c>
      <c r="J2222" s="15">
        <v>0</v>
      </c>
      <c r="K2222" s="15">
        <f t="shared" si="135"/>
        <v>4095</v>
      </c>
      <c r="L2222" s="15">
        <f t="shared" si="136"/>
        <v>3996</v>
      </c>
      <c r="M2222" s="15">
        <f t="shared" si="137"/>
        <v>8091</v>
      </c>
      <c r="O2222" s="13"/>
      <c r="P2222" s="13"/>
    </row>
    <row r="2223" spans="1:16" ht="13.15" customHeight="1" x14ac:dyDescent="0.2">
      <c r="A2223" s="11" t="str">
        <f t="shared" si="138"/>
        <v>LOCKHART RIVER2010</v>
      </c>
      <c r="B2223" s="3" t="s">
        <v>146</v>
      </c>
      <c r="C2223" s="12">
        <v>2010</v>
      </c>
      <c r="D2223" s="12" t="s">
        <v>174</v>
      </c>
      <c r="E2223" s="13">
        <v>4003</v>
      </c>
      <c r="F2223" s="13">
        <v>3890</v>
      </c>
      <c r="G2223" s="13">
        <v>7893</v>
      </c>
      <c r="H2223" s="13">
        <v>0</v>
      </c>
      <c r="I2223" s="13">
        <v>0</v>
      </c>
      <c r="J2223" s="13">
        <v>0</v>
      </c>
      <c r="K2223" s="15">
        <f t="shared" si="135"/>
        <v>4003</v>
      </c>
      <c r="L2223" s="15">
        <f t="shared" si="136"/>
        <v>3890</v>
      </c>
      <c r="M2223" s="15">
        <f t="shared" si="137"/>
        <v>7893</v>
      </c>
      <c r="O2223" s="13"/>
      <c r="P2223" s="13"/>
    </row>
    <row r="2224" spans="1:16" ht="13.15" customHeight="1" x14ac:dyDescent="0.2">
      <c r="A2224" s="11" t="str">
        <f t="shared" si="138"/>
        <v>LOCKHART RIVER2011</v>
      </c>
      <c r="B2224" s="3" t="s">
        <v>146</v>
      </c>
      <c r="C2224" s="12">
        <v>2011</v>
      </c>
      <c r="D2224" s="12" t="s">
        <v>174</v>
      </c>
      <c r="E2224" s="13">
        <v>2648</v>
      </c>
      <c r="F2224" s="13">
        <v>2649</v>
      </c>
      <c r="G2224" s="13">
        <v>5297</v>
      </c>
      <c r="H2224" s="13">
        <v>0</v>
      </c>
      <c r="I2224" s="13">
        <v>0</v>
      </c>
      <c r="J2224" s="13">
        <v>0</v>
      </c>
      <c r="K2224" s="15">
        <f t="shared" si="135"/>
        <v>2648</v>
      </c>
      <c r="L2224" s="15">
        <f t="shared" si="136"/>
        <v>2649</v>
      </c>
      <c r="M2224" s="15">
        <f t="shared" si="137"/>
        <v>5297</v>
      </c>
      <c r="O2224" s="13"/>
      <c r="P2224" s="13"/>
    </row>
    <row r="2225" spans="1:16" ht="13.15" customHeight="1" x14ac:dyDescent="0.2">
      <c r="A2225" s="11" t="str">
        <f t="shared" si="138"/>
        <v>LOCKHART RIVER2012</v>
      </c>
      <c r="B2225" s="3" t="s">
        <v>146</v>
      </c>
      <c r="C2225" s="12">
        <v>2012</v>
      </c>
      <c r="D2225" s="12" t="s">
        <v>174</v>
      </c>
      <c r="E2225" s="13">
        <v>2538</v>
      </c>
      <c r="F2225" s="13">
        <v>2586</v>
      </c>
      <c r="G2225" s="13">
        <v>5124</v>
      </c>
      <c r="H2225" s="13">
        <v>0</v>
      </c>
      <c r="I2225" s="13">
        <v>0</v>
      </c>
      <c r="J2225" s="13">
        <v>0</v>
      </c>
      <c r="K2225" s="15">
        <f t="shared" ref="K2225:K2288" si="139">E2225+H2225</f>
        <v>2538</v>
      </c>
      <c r="L2225" s="15">
        <f t="shared" ref="L2225:L2288" si="140">F2225+I2225</f>
        <v>2586</v>
      </c>
      <c r="M2225" s="15">
        <f t="shared" ref="M2225:M2288" si="141">G2225+J2225</f>
        <v>5124</v>
      </c>
      <c r="O2225" s="13"/>
      <c r="P2225" s="13"/>
    </row>
    <row r="2226" spans="1:16" ht="13.15" customHeight="1" x14ac:dyDescent="0.2">
      <c r="A2226" s="11" t="str">
        <f t="shared" si="138"/>
        <v>LOCKHART RIVER2013</v>
      </c>
      <c r="B2226" s="3" t="s">
        <v>146</v>
      </c>
      <c r="C2226" s="12">
        <v>2013</v>
      </c>
      <c r="D2226" s="12" t="s">
        <v>174</v>
      </c>
      <c r="E2226" s="13">
        <v>2280</v>
      </c>
      <c r="F2226" s="13">
        <v>2319</v>
      </c>
      <c r="G2226" s="13">
        <v>4599</v>
      </c>
      <c r="H2226" s="13">
        <v>0</v>
      </c>
      <c r="I2226" s="13">
        <v>0</v>
      </c>
      <c r="J2226" s="13">
        <v>0</v>
      </c>
      <c r="K2226" s="15">
        <f t="shared" si="139"/>
        <v>2280</v>
      </c>
      <c r="L2226" s="15">
        <f t="shared" si="140"/>
        <v>2319</v>
      </c>
      <c r="M2226" s="15">
        <f t="shared" si="141"/>
        <v>4599</v>
      </c>
      <c r="O2226" s="13"/>
      <c r="P2226" s="13"/>
    </row>
    <row r="2227" spans="1:16" ht="13.15" customHeight="1" x14ac:dyDescent="0.2">
      <c r="A2227" s="11" t="str">
        <f t="shared" si="138"/>
        <v>LOCKHART RIVER2014</v>
      </c>
      <c r="B2227" s="92" t="s">
        <v>146</v>
      </c>
      <c r="C2227" s="85">
        <v>2014</v>
      </c>
      <c r="D2227" s="86" t="s">
        <v>174</v>
      </c>
      <c r="E2227" s="15">
        <v>2204</v>
      </c>
      <c r="F2227" s="15">
        <v>2265</v>
      </c>
      <c r="G2227" s="15">
        <v>4469</v>
      </c>
      <c r="H2227" s="87">
        <v>0</v>
      </c>
      <c r="I2227" s="87">
        <v>0</v>
      </c>
      <c r="J2227" s="15">
        <v>0</v>
      </c>
      <c r="K2227" s="15">
        <f t="shared" si="139"/>
        <v>2204</v>
      </c>
      <c r="L2227" s="15">
        <f t="shared" si="140"/>
        <v>2265</v>
      </c>
      <c r="M2227" s="15">
        <f t="shared" si="141"/>
        <v>4469</v>
      </c>
      <c r="O2227" s="13"/>
      <c r="P2227" s="13"/>
    </row>
    <row r="2228" spans="1:16" ht="13.15" customHeight="1" x14ac:dyDescent="0.2">
      <c r="A2228" s="11" t="str">
        <f t="shared" si="138"/>
        <v>LOCKHART RIVER2015</v>
      </c>
      <c r="B2228" s="92" t="s">
        <v>146</v>
      </c>
      <c r="C2228" s="85">
        <v>2015</v>
      </c>
      <c r="D2228" s="86" t="s">
        <v>174</v>
      </c>
      <c r="E2228" s="15">
        <v>1339</v>
      </c>
      <c r="F2228" s="15">
        <v>1370</v>
      </c>
      <c r="G2228" s="15">
        <v>2709</v>
      </c>
      <c r="H2228" s="87">
        <v>0</v>
      </c>
      <c r="I2228" s="87">
        <v>0</v>
      </c>
      <c r="J2228" s="15">
        <v>0</v>
      </c>
      <c r="K2228" s="15">
        <f t="shared" si="139"/>
        <v>1339</v>
      </c>
      <c r="L2228" s="15">
        <f t="shared" si="140"/>
        <v>1370</v>
      </c>
      <c r="M2228" s="15">
        <f t="shared" si="141"/>
        <v>2709</v>
      </c>
      <c r="O2228" s="13"/>
      <c r="P2228" s="13"/>
    </row>
    <row r="2229" spans="1:16" ht="13.15" customHeight="1" x14ac:dyDescent="0.2">
      <c r="A2229" s="11" t="str">
        <f t="shared" si="138"/>
        <v>LOCKHART RIVER2016</v>
      </c>
      <c r="B2229" s="3" t="s">
        <v>146</v>
      </c>
      <c r="C2229" s="12">
        <v>2016</v>
      </c>
      <c r="D2229" s="12" t="s">
        <v>174</v>
      </c>
      <c r="E2229" s="13">
        <v>1812</v>
      </c>
      <c r="F2229" s="13">
        <v>1799</v>
      </c>
      <c r="G2229" s="13">
        <v>3611</v>
      </c>
      <c r="H2229" s="13">
        <v>0</v>
      </c>
      <c r="I2229" s="13">
        <v>0</v>
      </c>
      <c r="J2229" s="13">
        <v>0</v>
      </c>
      <c r="K2229" s="15">
        <f t="shared" si="139"/>
        <v>1812</v>
      </c>
      <c r="L2229" s="15">
        <f t="shared" si="140"/>
        <v>1799</v>
      </c>
      <c r="M2229" s="15">
        <f t="shared" si="141"/>
        <v>3611</v>
      </c>
      <c r="O2229" s="13"/>
      <c r="P2229" s="13"/>
    </row>
    <row r="2230" spans="1:16" ht="13.15" customHeight="1" x14ac:dyDescent="0.2">
      <c r="A2230" s="11" t="str">
        <f t="shared" si="138"/>
        <v>LOCKHART RIVER2017</v>
      </c>
      <c r="B2230" s="3" t="s">
        <v>146</v>
      </c>
      <c r="C2230" s="12">
        <v>2017</v>
      </c>
      <c r="D2230" s="12" t="s">
        <v>174</v>
      </c>
      <c r="E2230" s="13">
        <v>5151</v>
      </c>
      <c r="F2230" s="13">
        <v>5246</v>
      </c>
      <c r="G2230" s="13">
        <v>10397</v>
      </c>
      <c r="H2230" s="13">
        <v>0</v>
      </c>
      <c r="I2230" s="13">
        <v>0</v>
      </c>
      <c r="J2230" s="13">
        <v>0</v>
      </c>
      <c r="K2230" s="15">
        <f t="shared" si="139"/>
        <v>5151</v>
      </c>
      <c r="L2230" s="15">
        <f t="shared" si="140"/>
        <v>5246</v>
      </c>
      <c r="M2230" s="15">
        <f t="shared" si="141"/>
        <v>10397</v>
      </c>
      <c r="O2230" s="13"/>
      <c r="P2230" s="13"/>
    </row>
    <row r="2231" spans="1:16" ht="13.15" customHeight="1" x14ac:dyDescent="0.2">
      <c r="A2231" s="11" t="str">
        <f t="shared" si="138"/>
        <v>LOCKHART RIVER2018</v>
      </c>
      <c r="B2231" s="3" t="s">
        <v>146</v>
      </c>
      <c r="C2231" s="12">
        <v>2018</v>
      </c>
      <c r="D2231" s="12" t="s">
        <v>174</v>
      </c>
      <c r="E2231" s="13">
        <v>7164</v>
      </c>
      <c r="F2231" s="13">
        <v>7144</v>
      </c>
      <c r="G2231" s="13">
        <v>14308</v>
      </c>
      <c r="H2231" s="13">
        <v>0</v>
      </c>
      <c r="I2231" s="13">
        <v>0</v>
      </c>
      <c r="J2231" s="13">
        <v>0</v>
      </c>
      <c r="K2231" s="15">
        <f t="shared" si="139"/>
        <v>7164</v>
      </c>
      <c r="L2231" s="15">
        <f t="shared" si="140"/>
        <v>7144</v>
      </c>
      <c r="M2231" s="15">
        <f t="shared" si="141"/>
        <v>14308</v>
      </c>
      <c r="O2231" s="13"/>
      <c r="P2231" s="13"/>
    </row>
    <row r="2232" spans="1:16" ht="13.15" customHeight="1" x14ac:dyDescent="0.2">
      <c r="A2232" s="11" t="str">
        <f t="shared" si="138"/>
        <v>LOCKHART RIVER2019</v>
      </c>
      <c r="B2232" s="3" t="s">
        <v>146</v>
      </c>
      <c r="C2232" s="12">
        <v>2019</v>
      </c>
      <c r="D2232" s="12" t="s">
        <v>174</v>
      </c>
      <c r="E2232" s="13">
        <v>6527</v>
      </c>
      <c r="F2232" s="13">
        <v>6593</v>
      </c>
      <c r="G2232" s="13">
        <v>13120</v>
      </c>
      <c r="H2232" s="13">
        <v>0</v>
      </c>
      <c r="I2232" s="13">
        <v>0</v>
      </c>
      <c r="J2232" s="13">
        <v>0</v>
      </c>
      <c r="K2232" s="15">
        <f t="shared" si="139"/>
        <v>6527</v>
      </c>
      <c r="L2232" s="15">
        <f t="shared" si="140"/>
        <v>6593</v>
      </c>
      <c r="M2232" s="15">
        <f t="shared" si="141"/>
        <v>13120</v>
      </c>
      <c r="O2232" s="13"/>
      <c r="P2232" s="13"/>
    </row>
    <row r="2233" spans="1:16" ht="13.15" customHeight="1" x14ac:dyDescent="0.2">
      <c r="A2233" s="11" t="str">
        <f t="shared" si="138"/>
        <v>LOCKHART RIVER2020</v>
      </c>
      <c r="B2233" s="3" t="s">
        <v>146</v>
      </c>
      <c r="C2233" s="12">
        <v>2020</v>
      </c>
      <c r="D2233" s="12" t="s">
        <v>174</v>
      </c>
      <c r="E2233" s="13">
        <v>4288</v>
      </c>
      <c r="F2233" s="13">
        <v>4411</v>
      </c>
      <c r="G2233" s="13">
        <v>8699</v>
      </c>
      <c r="H2233" s="13">
        <v>0</v>
      </c>
      <c r="I2233" s="13">
        <v>0</v>
      </c>
      <c r="J2233" s="13">
        <v>0</v>
      </c>
      <c r="K2233" s="15">
        <f t="shared" si="139"/>
        <v>4288</v>
      </c>
      <c r="L2233" s="15">
        <f t="shared" si="140"/>
        <v>4411</v>
      </c>
      <c r="M2233" s="15">
        <f t="shared" si="141"/>
        <v>8699</v>
      </c>
      <c r="O2233" s="13"/>
      <c r="P2233" s="13"/>
    </row>
    <row r="2234" spans="1:16" ht="13.15" customHeight="1" x14ac:dyDescent="0.2">
      <c r="A2234" s="11" t="str">
        <f t="shared" si="138"/>
        <v>LOCKHART RIVER2021</v>
      </c>
      <c r="B2234" s="3" t="s">
        <v>146</v>
      </c>
      <c r="C2234" s="12">
        <v>2021</v>
      </c>
      <c r="D2234" s="12" t="s">
        <v>174</v>
      </c>
      <c r="E2234" s="13">
        <v>4858</v>
      </c>
      <c r="F2234" s="13">
        <v>4962</v>
      </c>
      <c r="G2234" s="13">
        <v>9820</v>
      </c>
      <c r="H2234" s="13">
        <v>0</v>
      </c>
      <c r="I2234" s="13">
        <v>0</v>
      </c>
      <c r="J2234" s="13">
        <v>0</v>
      </c>
      <c r="K2234" s="15">
        <f t="shared" si="139"/>
        <v>4858</v>
      </c>
      <c r="L2234" s="15">
        <f t="shared" si="140"/>
        <v>4962</v>
      </c>
      <c r="M2234" s="15">
        <f t="shared" si="141"/>
        <v>9820</v>
      </c>
      <c r="O2234" s="13"/>
      <c r="P2234" s="13"/>
    </row>
    <row r="2235" spans="1:16" ht="13.15" customHeight="1" x14ac:dyDescent="0.2">
      <c r="A2235" s="11" t="str">
        <f t="shared" si="138"/>
        <v>LOCKHART RIVER2022</v>
      </c>
      <c r="B2235" s="3" t="s">
        <v>146</v>
      </c>
      <c r="C2235" s="12">
        <v>2022</v>
      </c>
      <c r="D2235" s="12" t="s">
        <v>174</v>
      </c>
      <c r="E2235" s="13">
        <v>5477</v>
      </c>
      <c r="F2235" s="13">
        <v>5577</v>
      </c>
      <c r="G2235" s="13">
        <v>11054</v>
      </c>
      <c r="H2235" s="13">
        <v>0</v>
      </c>
      <c r="I2235" s="13">
        <v>0</v>
      </c>
      <c r="J2235" s="13">
        <v>0</v>
      </c>
      <c r="K2235" s="15">
        <f t="shared" si="139"/>
        <v>5477</v>
      </c>
      <c r="L2235" s="15">
        <f t="shared" si="140"/>
        <v>5577</v>
      </c>
      <c r="M2235" s="15">
        <f t="shared" si="141"/>
        <v>11054</v>
      </c>
      <c r="O2235" s="13"/>
      <c r="P2235" s="13"/>
    </row>
    <row r="2236" spans="1:16" ht="13.15" customHeight="1" x14ac:dyDescent="0.2">
      <c r="A2236" s="11" t="str">
        <f t="shared" si="138"/>
        <v>LOCKHART RIVER2023</v>
      </c>
      <c r="B2236" s="92" t="s">
        <v>146</v>
      </c>
      <c r="C2236" s="85">
        <v>2023</v>
      </c>
      <c r="D2236" s="86" t="s">
        <v>174</v>
      </c>
      <c r="E2236" s="15">
        <v>5586</v>
      </c>
      <c r="F2236" s="15">
        <v>5695</v>
      </c>
      <c r="G2236" s="15">
        <v>11281</v>
      </c>
      <c r="H2236" s="87">
        <v>0</v>
      </c>
      <c r="I2236" s="87">
        <v>0</v>
      </c>
      <c r="J2236" s="15">
        <v>0</v>
      </c>
      <c r="K2236" s="15">
        <f t="shared" si="139"/>
        <v>5586</v>
      </c>
      <c r="L2236" s="15">
        <f t="shared" si="140"/>
        <v>5695</v>
      </c>
      <c r="M2236" s="15">
        <f t="shared" si="141"/>
        <v>11281</v>
      </c>
      <c r="O2236" s="13"/>
      <c r="P2236" s="13"/>
    </row>
    <row r="2237" spans="1:16" ht="13.15" customHeight="1" x14ac:dyDescent="0.2">
      <c r="A2237" s="11" t="str">
        <f t="shared" si="138"/>
        <v>LOCKHART RIVER2024</v>
      </c>
      <c r="B2237" s="3" t="s">
        <v>146</v>
      </c>
      <c r="C2237" s="12">
        <v>2024</v>
      </c>
      <c r="D2237" s="12" t="s">
        <v>174</v>
      </c>
      <c r="E2237" s="13">
        <v>5913</v>
      </c>
      <c r="F2237" s="13">
        <v>6074</v>
      </c>
      <c r="G2237" s="13">
        <v>11987</v>
      </c>
      <c r="H2237" s="13">
        <v>0</v>
      </c>
      <c r="I2237" s="13">
        <v>0</v>
      </c>
      <c r="J2237" s="13">
        <v>0</v>
      </c>
      <c r="K2237" s="15">
        <f t="shared" si="139"/>
        <v>5913</v>
      </c>
      <c r="L2237" s="15">
        <f t="shared" si="140"/>
        <v>6074</v>
      </c>
      <c r="M2237" s="15">
        <f t="shared" si="141"/>
        <v>11987</v>
      </c>
      <c r="O2237" s="13"/>
      <c r="P2237" s="13"/>
    </row>
    <row r="2238" spans="1:16" ht="13.15" customHeight="1" x14ac:dyDescent="0.2">
      <c r="A2238" s="11" t="str">
        <f t="shared" si="138"/>
        <v>LOCKHART RIVER2025</v>
      </c>
      <c r="B2238" s="92" t="s">
        <v>146</v>
      </c>
      <c r="C2238" s="85">
        <v>2025</v>
      </c>
      <c r="D2238" s="86" t="s">
        <v>174</v>
      </c>
      <c r="E2238" s="15">
        <v>8082</v>
      </c>
      <c r="F2238" s="15">
        <v>8348</v>
      </c>
      <c r="G2238" s="15">
        <v>16430</v>
      </c>
      <c r="H2238" s="87">
        <v>0</v>
      </c>
      <c r="I2238" s="87">
        <v>0</v>
      </c>
      <c r="J2238" s="15">
        <v>0</v>
      </c>
      <c r="K2238" s="15">
        <f t="shared" si="139"/>
        <v>8082</v>
      </c>
      <c r="L2238" s="15">
        <f t="shared" si="140"/>
        <v>8348</v>
      </c>
      <c r="M2238" s="15">
        <f t="shared" si="141"/>
        <v>16430</v>
      </c>
      <c r="O2238" s="13"/>
      <c r="P2238" s="13"/>
    </row>
    <row r="2239" spans="1:16" ht="13.15" customHeight="1" x14ac:dyDescent="0.2">
      <c r="A2239" s="11" t="str">
        <f t="shared" si="138"/>
        <v>LONGREACH1985</v>
      </c>
      <c r="B2239" s="90" t="s">
        <v>44</v>
      </c>
      <c r="C2239" s="12">
        <v>1985</v>
      </c>
      <c r="D2239" s="12" t="s">
        <v>174</v>
      </c>
      <c r="E2239" s="91">
        <v>3051</v>
      </c>
      <c r="F2239" s="91">
        <v>3058</v>
      </c>
      <c r="G2239" s="91">
        <v>6109</v>
      </c>
      <c r="H2239" s="91">
        <v>0</v>
      </c>
      <c r="I2239" s="91">
        <v>0</v>
      </c>
      <c r="J2239" s="91">
        <v>0</v>
      </c>
      <c r="K2239" s="15">
        <f t="shared" si="139"/>
        <v>3051</v>
      </c>
      <c r="L2239" s="15">
        <f t="shared" si="140"/>
        <v>3058</v>
      </c>
      <c r="M2239" s="15">
        <f t="shared" si="141"/>
        <v>6109</v>
      </c>
      <c r="O2239" s="13"/>
      <c r="P2239" s="13"/>
    </row>
    <row r="2240" spans="1:16" ht="13.15" customHeight="1" x14ac:dyDescent="0.2">
      <c r="A2240" s="11" t="str">
        <f t="shared" si="138"/>
        <v>LONGREACH1986</v>
      </c>
      <c r="B2240" s="3" t="s">
        <v>44</v>
      </c>
      <c r="C2240" s="12">
        <v>1986</v>
      </c>
      <c r="D2240" s="12" t="s">
        <v>174</v>
      </c>
      <c r="E2240" s="13">
        <v>3116</v>
      </c>
      <c r="F2240" s="13">
        <v>3067</v>
      </c>
      <c r="G2240" s="13">
        <v>6183</v>
      </c>
      <c r="H2240" s="13">
        <v>0</v>
      </c>
      <c r="I2240" s="13">
        <v>0</v>
      </c>
      <c r="J2240" s="13">
        <v>0</v>
      </c>
      <c r="K2240" s="15">
        <f t="shared" si="139"/>
        <v>3116</v>
      </c>
      <c r="L2240" s="15">
        <f t="shared" si="140"/>
        <v>3067</v>
      </c>
      <c r="M2240" s="15">
        <f t="shared" si="141"/>
        <v>6183</v>
      </c>
      <c r="O2240" s="13"/>
      <c r="P2240" s="13"/>
    </row>
    <row r="2241" spans="1:16" ht="13.15" customHeight="1" x14ac:dyDescent="0.2">
      <c r="A2241" s="11" t="str">
        <f t="shared" si="138"/>
        <v>LONGREACH1987</v>
      </c>
      <c r="B2241" s="3" t="s">
        <v>44</v>
      </c>
      <c r="C2241" s="12">
        <v>1987</v>
      </c>
      <c r="D2241" s="12" t="s">
        <v>174</v>
      </c>
      <c r="E2241" s="13">
        <v>1218</v>
      </c>
      <c r="F2241" s="13">
        <v>1115</v>
      </c>
      <c r="G2241" s="13">
        <v>2333</v>
      </c>
      <c r="H2241" s="13">
        <v>0</v>
      </c>
      <c r="I2241" s="13">
        <v>0</v>
      </c>
      <c r="J2241" s="13">
        <v>0</v>
      </c>
      <c r="K2241" s="15">
        <f t="shared" si="139"/>
        <v>1218</v>
      </c>
      <c r="L2241" s="15">
        <f t="shared" si="140"/>
        <v>1115</v>
      </c>
      <c r="M2241" s="15">
        <f t="shared" si="141"/>
        <v>2333</v>
      </c>
      <c r="O2241" s="13"/>
      <c r="P2241" s="13"/>
    </row>
    <row r="2242" spans="1:16" ht="13.15" customHeight="1" x14ac:dyDescent="0.2">
      <c r="A2242" s="11" t="str">
        <f t="shared" si="138"/>
        <v>LONGREACH1991</v>
      </c>
      <c r="B2242" s="3" t="s">
        <v>44</v>
      </c>
      <c r="C2242" s="12">
        <v>1991</v>
      </c>
      <c r="D2242" s="12" t="s">
        <v>174</v>
      </c>
      <c r="E2242" s="13">
        <v>3618</v>
      </c>
      <c r="F2242" s="13">
        <v>3546</v>
      </c>
      <c r="G2242" s="13">
        <v>7164</v>
      </c>
      <c r="H2242" s="13">
        <v>0</v>
      </c>
      <c r="I2242" s="13">
        <v>0</v>
      </c>
      <c r="J2242" s="13">
        <v>0</v>
      </c>
      <c r="K2242" s="15">
        <f t="shared" si="139"/>
        <v>3618</v>
      </c>
      <c r="L2242" s="15">
        <f t="shared" si="140"/>
        <v>3546</v>
      </c>
      <c r="M2242" s="15">
        <f t="shared" si="141"/>
        <v>7164</v>
      </c>
      <c r="O2242" s="13"/>
      <c r="P2242" s="13"/>
    </row>
    <row r="2243" spans="1:16" ht="13.15" customHeight="1" x14ac:dyDescent="0.2">
      <c r="A2243" s="11" t="str">
        <f t="shared" si="138"/>
        <v>LONGREACH1992</v>
      </c>
      <c r="B2243" s="90" t="s">
        <v>44</v>
      </c>
      <c r="C2243" s="85">
        <v>1992</v>
      </c>
      <c r="D2243" s="86" t="s">
        <v>174</v>
      </c>
      <c r="E2243" s="15">
        <v>3877</v>
      </c>
      <c r="F2243" s="15">
        <v>4067</v>
      </c>
      <c r="G2243" s="15">
        <v>7944</v>
      </c>
      <c r="H2243" s="15">
        <v>0</v>
      </c>
      <c r="I2243" s="15">
        <v>0</v>
      </c>
      <c r="J2243" s="15">
        <v>0</v>
      </c>
      <c r="K2243" s="15">
        <f t="shared" si="139"/>
        <v>3877</v>
      </c>
      <c r="L2243" s="15">
        <f t="shared" si="140"/>
        <v>4067</v>
      </c>
      <c r="M2243" s="15">
        <f t="shared" si="141"/>
        <v>7944</v>
      </c>
      <c r="O2243" s="13"/>
      <c r="P2243" s="13"/>
    </row>
    <row r="2244" spans="1:16" ht="13.15" customHeight="1" x14ac:dyDescent="0.2">
      <c r="A2244" s="11" t="str">
        <f t="shared" si="138"/>
        <v>LONGREACH1993</v>
      </c>
      <c r="B2244" s="3" t="s">
        <v>44</v>
      </c>
      <c r="C2244" s="12">
        <v>1993</v>
      </c>
      <c r="D2244" s="12" t="s">
        <v>174</v>
      </c>
      <c r="E2244" s="13">
        <v>3485</v>
      </c>
      <c r="F2244" s="13">
        <v>3549</v>
      </c>
      <c r="G2244" s="13">
        <v>7034</v>
      </c>
      <c r="H2244" s="13">
        <v>0</v>
      </c>
      <c r="I2244" s="13">
        <v>0</v>
      </c>
      <c r="J2244" s="13">
        <v>0</v>
      </c>
      <c r="K2244" s="15">
        <f t="shared" si="139"/>
        <v>3485</v>
      </c>
      <c r="L2244" s="15">
        <f t="shared" si="140"/>
        <v>3549</v>
      </c>
      <c r="M2244" s="15">
        <f t="shared" si="141"/>
        <v>7034</v>
      </c>
      <c r="O2244" s="13"/>
      <c r="P2244" s="13"/>
    </row>
    <row r="2245" spans="1:16" ht="13.15" customHeight="1" x14ac:dyDescent="0.2">
      <c r="A2245" s="11" t="str">
        <f t="shared" si="138"/>
        <v>LONGREACH1994</v>
      </c>
      <c r="B2245" s="3" t="s">
        <v>44</v>
      </c>
      <c r="C2245" s="12">
        <v>1994</v>
      </c>
      <c r="D2245" s="12" t="s">
        <v>174</v>
      </c>
      <c r="E2245" s="13">
        <v>4757</v>
      </c>
      <c r="F2245" s="13">
        <v>5003</v>
      </c>
      <c r="G2245" s="13">
        <v>9760</v>
      </c>
      <c r="H2245" s="13">
        <v>0</v>
      </c>
      <c r="I2245" s="13">
        <v>0</v>
      </c>
      <c r="J2245" s="13">
        <v>0</v>
      </c>
      <c r="K2245" s="15">
        <f t="shared" si="139"/>
        <v>4757</v>
      </c>
      <c r="L2245" s="15">
        <f t="shared" si="140"/>
        <v>5003</v>
      </c>
      <c r="M2245" s="15">
        <f t="shared" si="141"/>
        <v>9760</v>
      </c>
      <c r="O2245" s="13"/>
      <c r="P2245" s="13"/>
    </row>
    <row r="2246" spans="1:16" ht="13.15" customHeight="1" x14ac:dyDescent="0.2">
      <c r="A2246" s="11" t="str">
        <f t="shared" si="138"/>
        <v>LONGREACH1995</v>
      </c>
      <c r="B2246" s="3" t="s">
        <v>44</v>
      </c>
      <c r="C2246" s="12">
        <v>1995</v>
      </c>
      <c r="D2246" s="12" t="s">
        <v>174</v>
      </c>
      <c r="E2246" s="13">
        <v>5574</v>
      </c>
      <c r="F2246" s="13">
        <v>5763</v>
      </c>
      <c r="G2246" s="13">
        <v>11337</v>
      </c>
      <c r="H2246" s="13">
        <v>0</v>
      </c>
      <c r="I2246" s="13">
        <v>0</v>
      </c>
      <c r="J2246" s="13">
        <v>0</v>
      </c>
      <c r="K2246" s="15">
        <f t="shared" si="139"/>
        <v>5574</v>
      </c>
      <c r="L2246" s="15">
        <f t="shared" si="140"/>
        <v>5763</v>
      </c>
      <c r="M2246" s="15">
        <f t="shared" si="141"/>
        <v>11337</v>
      </c>
      <c r="O2246" s="13"/>
      <c r="P2246" s="13"/>
    </row>
    <row r="2247" spans="1:16" ht="13.15" customHeight="1" x14ac:dyDescent="0.2">
      <c r="A2247" s="11" t="str">
        <f t="shared" si="138"/>
        <v>LONGREACH1996</v>
      </c>
      <c r="B2247" s="90" t="s">
        <v>44</v>
      </c>
      <c r="C2247" s="85">
        <v>1996</v>
      </c>
      <c r="D2247" s="86" t="s">
        <v>174</v>
      </c>
      <c r="E2247" s="15">
        <v>5662</v>
      </c>
      <c r="F2247" s="15">
        <v>5883</v>
      </c>
      <c r="G2247" s="15">
        <v>11545</v>
      </c>
      <c r="H2247" s="15">
        <v>0</v>
      </c>
      <c r="I2247" s="15">
        <v>0</v>
      </c>
      <c r="J2247" s="15">
        <v>0</v>
      </c>
      <c r="K2247" s="15">
        <f t="shared" si="139"/>
        <v>5662</v>
      </c>
      <c r="L2247" s="15">
        <f t="shared" si="140"/>
        <v>5883</v>
      </c>
      <c r="M2247" s="15">
        <f t="shared" si="141"/>
        <v>11545</v>
      </c>
      <c r="O2247" s="13"/>
      <c r="P2247" s="13"/>
    </row>
    <row r="2248" spans="1:16" ht="13.15" customHeight="1" x14ac:dyDescent="0.2">
      <c r="A2248" s="11" t="str">
        <f t="shared" si="138"/>
        <v>LONGREACH1997</v>
      </c>
      <c r="B2248" s="3" t="s">
        <v>44</v>
      </c>
      <c r="C2248" s="12">
        <v>1997</v>
      </c>
      <c r="D2248" s="12" t="s">
        <v>174</v>
      </c>
      <c r="E2248" s="13">
        <v>5687</v>
      </c>
      <c r="F2248" s="13">
        <v>6387</v>
      </c>
      <c r="G2248" s="13">
        <v>12074</v>
      </c>
      <c r="H2248" s="13">
        <v>0</v>
      </c>
      <c r="I2248" s="13">
        <v>0</v>
      </c>
      <c r="J2248" s="13">
        <v>0</v>
      </c>
      <c r="K2248" s="15">
        <f t="shared" si="139"/>
        <v>5687</v>
      </c>
      <c r="L2248" s="15">
        <f t="shared" si="140"/>
        <v>6387</v>
      </c>
      <c r="M2248" s="15">
        <f t="shared" si="141"/>
        <v>12074</v>
      </c>
      <c r="O2248" s="13"/>
      <c r="P2248" s="13"/>
    </row>
    <row r="2249" spans="1:16" ht="13.15" customHeight="1" x14ac:dyDescent="0.2">
      <c r="A2249" s="11" t="str">
        <f t="shared" si="138"/>
        <v>LONGREACH1998</v>
      </c>
      <c r="B2249" s="3" t="s">
        <v>44</v>
      </c>
      <c r="C2249" s="12">
        <v>1998</v>
      </c>
      <c r="D2249" s="12" t="s">
        <v>174</v>
      </c>
      <c r="E2249" s="13">
        <v>7272</v>
      </c>
      <c r="F2249" s="13">
        <v>8126</v>
      </c>
      <c r="G2249" s="13">
        <v>15398</v>
      </c>
      <c r="H2249" s="13">
        <v>0</v>
      </c>
      <c r="I2249" s="13">
        <v>0</v>
      </c>
      <c r="J2249" s="13">
        <v>0</v>
      </c>
      <c r="K2249" s="15">
        <f t="shared" si="139"/>
        <v>7272</v>
      </c>
      <c r="L2249" s="15">
        <f t="shared" si="140"/>
        <v>8126</v>
      </c>
      <c r="M2249" s="15">
        <f t="shared" si="141"/>
        <v>15398</v>
      </c>
      <c r="O2249" s="13"/>
      <c r="P2249" s="13"/>
    </row>
    <row r="2250" spans="1:16" ht="13.15" customHeight="1" x14ac:dyDescent="0.2">
      <c r="A2250" s="11" t="str">
        <f t="shared" si="138"/>
        <v>LONGREACH1999</v>
      </c>
      <c r="B2250" s="92" t="s">
        <v>44</v>
      </c>
      <c r="C2250" s="85">
        <v>1999</v>
      </c>
      <c r="D2250" s="86" t="s">
        <v>174</v>
      </c>
      <c r="E2250" s="15">
        <v>9651</v>
      </c>
      <c r="F2250" s="15">
        <v>9884</v>
      </c>
      <c r="G2250" s="15">
        <v>19535</v>
      </c>
      <c r="H2250" s="87">
        <v>0</v>
      </c>
      <c r="I2250" s="87">
        <v>0</v>
      </c>
      <c r="J2250" s="15">
        <v>0</v>
      </c>
      <c r="K2250" s="15">
        <f t="shared" si="139"/>
        <v>9651</v>
      </c>
      <c r="L2250" s="15">
        <f t="shared" si="140"/>
        <v>9884</v>
      </c>
      <c r="M2250" s="15">
        <f t="shared" si="141"/>
        <v>19535</v>
      </c>
      <c r="O2250" s="13"/>
      <c r="P2250" s="13"/>
    </row>
    <row r="2251" spans="1:16" ht="13.15" customHeight="1" x14ac:dyDescent="0.2">
      <c r="A2251" s="11" t="str">
        <f t="shared" si="138"/>
        <v>LONGREACH2000</v>
      </c>
      <c r="B2251" s="3" t="s">
        <v>44</v>
      </c>
      <c r="C2251" s="12">
        <v>2000</v>
      </c>
      <c r="D2251" s="12" t="s">
        <v>174</v>
      </c>
      <c r="E2251" s="13">
        <v>9524</v>
      </c>
      <c r="F2251" s="13">
        <v>9746</v>
      </c>
      <c r="G2251" s="13">
        <v>19270</v>
      </c>
      <c r="H2251" s="13">
        <v>0</v>
      </c>
      <c r="I2251" s="13">
        <v>0</v>
      </c>
      <c r="J2251" s="13">
        <v>0</v>
      </c>
      <c r="K2251" s="15">
        <f t="shared" si="139"/>
        <v>9524</v>
      </c>
      <c r="L2251" s="15">
        <f t="shared" si="140"/>
        <v>9746</v>
      </c>
      <c r="M2251" s="15">
        <f t="shared" si="141"/>
        <v>19270</v>
      </c>
      <c r="O2251" s="13"/>
      <c r="P2251" s="13"/>
    </row>
    <row r="2252" spans="1:16" ht="13.15" customHeight="1" x14ac:dyDescent="0.2">
      <c r="A2252" s="11" t="str">
        <f t="shared" ref="A2252:A2315" si="142">CONCATENATE(B2252,C2252)</f>
        <v>LONGREACH2001</v>
      </c>
      <c r="B2252" s="3" t="s">
        <v>44</v>
      </c>
      <c r="C2252" s="12">
        <v>2001</v>
      </c>
      <c r="D2252" s="12" t="s">
        <v>174</v>
      </c>
      <c r="E2252" s="13">
        <v>8806</v>
      </c>
      <c r="F2252" s="13">
        <v>8718</v>
      </c>
      <c r="G2252" s="13">
        <v>17524</v>
      </c>
      <c r="H2252" s="13">
        <v>0</v>
      </c>
      <c r="I2252" s="13">
        <v>0</v>
      </c>
      <c r="J2252" s="13">
        <v>0</v>
      </c>
      <c r="K2252" s="15">
        <f t="shared" si="139"/>
        <v>8806</v>
      </c>
      <c r="L2252" s="15">
        <f t="shared" si="140"/>
        <v>8718</v>
      </c>
      <c r="M2252" s="15">
        <f t="shared" si="141"/>
        <v>17524</v>
      </c>
      <c r="O2252" s="13"/>
      <c r="P2252" s="13"/>
    </row>
    <row r="2253" spans="1:16" ht="13.15" customHeight="1" x14ac:dyDescent="0.2">
      <c r="A2253" s="11" t="str">
        <f t="shared" si="142"/>
        <v>LONGREACH2002</v>
      </c>
      <c r="B2253" s="92" t="s">
        <v>44</v>
      </c>
      <c r="C2253" s="85">
        <v>2002</v>
      </c>
      <c r="D2253" s="86" t="s">
        <v>174</v>
      </c>
      <c r="E2253" s="15">
        <v>10400</v>
      </c>
      <c r="F2253" s="15">
        <v>10734</v>
      </c>
      <c r="G2253" s="15">
        <v>21134</v>
      </c>
      <c r="H2253" s="87">
        <v>0</v>
      </c>
      <c r="I2253" s="87">
        <v>0</v>
      </c>
      <c r="J2253" s="15">
        <v>0</v>
      </c>
      <c r="K2253" s="15">
        <f t="shared" si="139"/>
        <v>10400</v>
      </c>
      <c r="L2253" s="15">
        <f t="shared" si="140"/>
        <v>10734</v>
      </c>
      <c r="M2253" s="15">
        <f t="shared" si="141"/>
        <v>21134</v>
      </c>
      <c r="O2253" s="13"/>
      <c r="P2253" s="13"/>
    </row>
    <row r="2254" spans="1:16" ht="13.15" customHeight="1" x14ac:dyDescent="0.2">
      <c r="A2254" s="11" t="str">
        <f t="shared" si="142"/>
        <v>LONGREACH2003</v>
      </c>
      <c r="B2254" s="3" t="s">
        <v>44</v>
      </c>
      <c r="C2254" s="12">
        <v>2003</v>
      </c>
      <c r="D2254" s="12" t="s">
        <v>174</v>
      </c>
      <c r="E2254" s="13">
        <v>8998</v>
      </c>
      <c r="F2254" s="13">
        <v>9494</v>
      </c>
      <c r="G2254" s="13">
        <v>18492</v>
      </c>
      <c r="H2254" s="13">
        <v>0</v>
      </c>
      <c r="I2254" s="13">
        <v>0</v>
      </c>
      <c r="J2254" s="13">
        <v>0</v>
      </c>
      <c r="K2254" s="15">
        <f t="shared" si="139"/>
        <v>8998</v>
      </c>
      <c r="L2254" s="15">
        <f t="shared" si="140"/>
        <v>9494</v>
      </c>
      <c r="M2254" s="15">
        <f t="shared" si="141"/>
        <v>18492</v>
      </c>
      <c r="O2254" s="13"/>
      <c r="P2254" s="13"/>
    </row>
    <row r="2255" spans="1:16" ht="13.15" customHeight="1" x14ac:dyDescent="0.2">
      <c r="A2255" s="11" t="str">
        <f t="shared" si="142"/>
        <v>LONGREACH2004</v>
      </c>
      <c r="B2255" s="88" t="s">
        <v>44</v>
      </c>
      <c r="C2255" s="16">
        <v>2004</v>
      </c>
      <c r="D2255" s="86" t="s">
        <v>174</v>
      </c>
      <c r="E2255" s="89">
        <v>8373</v>
      </c>
      <c r="F2255" s="89">
        <v>8992</v>
      </c>
      <c r="G2255" s="89">
        <v>17365</v>
      </c>
      <c r="H2255" s="89">
        <v>0</v>
      </c>
      <c r="I2255" s="89">
        <v>0</v>
      </c>
      <c r="J2255" s="89">
        <v>0</v>
      </c>
      <c r="K2255" s="15">
        <f t="shared" si="139"/>
        <v>8373</v>
      </c>
      <c r="L2255" s="15">
        <f t="shared" si="140"/>
        <v>8992</v>
      </c>
      <c r="M2255" s="15">
        <f t="shared" si="141"/>
        <v>17365</v>
      </c>
      <c r="O2255" s="13"/>
      <c r="P2255" s="13"/>
    </row>
    <row r="2256" spans="1:16" ht="13.15" customHeight="1" x14ac:dyDescent="0.2">
      <c r="A2256" s="11" t="str">
        <f t="shared" si="142"/>
        <v>LONGREACH2005</v>
      </c>
      <c r="B2256" s="3" t="s">
        <v>44</v>
      </c>
      <c r="C2256" s="12">
        <v>2005</v>
      </c>
      <c r="D2256" s="12" t="s">
        <v>174</v>
      </c>
      <c r="E2256" s="13">
        <v>8335</v>
      </c>
      <c r="F2256" s="13">
        <v>8916</v>
      </c>
      <c r="G2256" s="13">
        <v>17251</v>
      </c>
      <c r="H2256" s="13">
        <v>0</v>
      </c>
      <c r="I2256" s="13">
        <v>0</v>
      </c>
      <c r="J2256" s="13">
        <v>0</v>
      </c>
      <c r="K2256" s="15">
        <f t="shared" si="139"/>
        <v>8335</v>
      </c>
      <c r="L2256" s="15">
        <f t="shared" si="140"/>
        <v>8916</v>
      </c>
      <c r="M2256" s="15">
        <f t="shared" si="141"/>
        <v>17251</v>
      </c>
      <c r="O2256" s="13"/>
      <c r="P2256" s="13"/>
    </row>
    <row r="2257" spans="1:16" ht="13.15" customHeight="1" x14ac:dyDescent="0.2">
      <c r="A2257" s="11" t="str">
        <f t="shared" si="142"/>
        <v>LONGREACH2006</v>
      </c>
      <c r="B2257" s="92" t="s">
        <v>44</v>
      </c>
      <c r="C2257" s="85">
        <v>2006</v>
      </c>
      <c r="D2257" s="86" t="s">
        <v>174</v>
      </c>
      <c r="E2257" s="15">
        <v>9332</v>
      </c>
      <c r="F2257" s="15">
        <v>9915</v>
      </c>
      <c r="G2257" s="15">
        <v>19247</v>
      </c>
      <c r="H2257" s="87">
        <v>0</v>
      </c>
      <c r="I2257" s="87">
        <v>0</v>
      </c>
      <c r="J2257" s="15">
        <v>0</v>
      </c>
      <c r="K2257" s="15">
        <f t="shared" si="139"/>
        <v>9332</v>
      </c>
      <c r="L2257" s="15">
        <f t="shared" si="140"/>
        <v>9915</v>
      </c>
      <c r="M2257" s="15">
        <f t="shared" si="141"/>
        <v>19247</v>
      </c>
      <c r="O2257" s="13"/>
      <c r="P2257" s="13"/>
    </row>
    <row r="2258" spans="1:16" ht="13.15" customHeight="1" x14ac:dyDescent="0.2">
      <c r="A2258" s="11" t="str">
        <f t="shared" si="142"/>
        <v>LONGREACH2007</v>
      </c>
      <c r="B2258" s="3" t="s">
        <v>44</v>
      </c>
      <c r="C2258" s="12">
        <v>2007</v>
      </c>
      <c r="D2258" s="12" t="s">
        <v>174</v>
      </c>
      <c r="E2258" s="13">
        <v>11499</v>
      </c>
      <c r="F2258" s="13">
        <v>12401</v>
      </c>
      <c r="G2258" s="13">
        <v>23900</v>
      </c>
      <c r="H2258" s="13">
        <v>0</v>
      </c>
      <c r="I2258" s="13">
        <v>0</v>
      </c>
      <c r="J2258" s="13">
        <v>0</v>
      </c>
      <c r="K2258" s="15">
        <f t="shared" si="139"/>
        <v>11499</v>
      </c>
      <c r="L2258" s="15">
        <f t="shared" si="140"/>
        <v>12401</v>
      </c>
      <c r="M2258" s="15">
        <f t="shared" si="141"/>
        <v>23900</v>
      </c>
      <c r="O2258" s="13"/>
      <c r="P2258" s="13"/>
    </row>
    <row r="2259" spans="1:16" ht="13.15" customHeight="1" x14ac:dyDescent="0.2">
      <c r="A2259" s="11" t="str">
        <f t="shared" si="142"/>
        <v>LONGREACH2008</v>
      </c>
      <c r="B2259" s="3" t="s">
        <v>44</v>
      </c>
      <c r="C2259" s="12">
        <v>2008</v>
      </c>
      <c r="D2259" s="12" t="s">
        <v>174</v>
      </c>
      <c r="E2259" s="13">
        <v>14062</v>
      </c>
      <c r="F2259" s="13">
        <v>15223</v>
      </c>
      <c r="G2259" s="13">
        <v>29285</v>
      </c>
      <c r="H2259" s="13">
        <v>0</v>
      </c>
      <c r="I2259" s="13">
        <v>0</v>
      </c>
      <c r="J2259" s="13">
        <v>0</v>
      </c>
      <c r="K2259" s="15">
        <f t="shared" si="139"/>
        <v>14062</v>
      </c>
      <c r="L2259" s="15">
        <f t="shared" si="140"/>
        <v>15223</v>
      </c>
      <c r="M2259" s="15">
        <f t="shared" si="141"/>
        <v>29285</v>
      </c>
      <c r="O2259" s="13"/>
      <c r="P2259" s="13"/>
    </row>
    <row r="2260" spans="1:16" ht="13.15" customHeight="1" x14ac:dyDescent="0.2">
      <c r="A2260" s="11" t="str">
        <f t="shared" si="142"/>
        <v>LONGREACH2009</v>
      </c>
      <c r="B2260" s="3" t="s">
        <v>44</v>
      </c>
      <c r="C2260" s="12">
        <v>2009</v>
      </c>
      <c r="D2260" s="12" t="s">
        <v>174</v>
      </c>
      <c r="E2260" s="13">
        <v>13859</v>
      </c>
      <c r="F2260" s="13">
        <v>14976</v>
      </c>
      <c r="G2260" s="13">
        <v>28835</v>
      </c>
      <c r="H2260" s="13">
        <v>0</v>
      </c>
      <c r="I2260" s="13">
        <v>0</v>
      </c>
      <c r="J2260" s="13">
        <v>0</v>
      </c>
      <c r="K2260" s="15">
        <f t="shared" si="139"/>
        <v>13859</v>
      </c>
      <c r="L2260" s="15">
        <f t="shared" si="140"/>
        <v>14976</v>
      </c>
      <c r="M2260" s="15">
        <f t="shared" si="141"/>
        <v>28835</v>
      </c>
      <c r="O2260" s="13"/>
      <c r="P2260" s="13"/>
    </row>
    <row r="2261" spans="1:16" ht="13.15" customHeight="1" x14ac:dyDescent="0.2">
      <c r="A2261" s="11" t="str">
        <f t="shared" si="142"/>
        <v>LONGREACH2010</v>
      </c>
      <c r="B2261" s="3" t="s">
        <v>44</v>
      </c>
      <c r="C2261" s="12">
        <v>2010</v>
      </c>
      <c r="D2261" s="12" t="s">
        <v>174</v>
      </c>
      <c r="E2261" s="13">
        <v>15133</v>
      </c>
      <c r="F2261" s="13">
        <v>16052</v>
      </c>
      <c r="G2261" s="13">
        <v>31185</v>
      </c>
      <c r="H2261" s="13">
        <v>0</v>
      </c>
      <c r="I2261" s="13">
        <v>0</v>
      </c>
      <c r="J2261" s="13">
        <v>0</v>
      </c>
      <c r="K2261" s="15">
        <f t="shared" si="139"/>
        <v>15133</v>
      </c>
      <c r="L2261" s="15">
        <f t="shared" si="140"/>
        <v>16052</v>
      </c>
      <c r="M2261" s="15">
        <f t="shared" si="141"/>
        <v>31185</v>
      </c>
      <c r="O2261" s="13"/>
      <c r="P2261" s="13"/>
    </row>
    <row r="2262" spans="1:16" ht="13.15" customHeight="1" x14ac:dyDescent="0.2">
      <c r="A2262" s="11" t="str">
        <f t="shared" si="142"/>
        <v>LONGREACH2011</v>
      </c>
      <c r="B2262" s="88" t="s">
        <v>44</v>
      </c>
      <c r="C2262" s="16">
        <v>2011</v>
      </c>
      <c r="D2262" s="17" t="s">
        <v>174</v>
      </c>
      <c r="E2262" s="89">
        <v>15374</v>
      </c>
      <c r="F2262" s="89">
        <v>19572</v>
      </c>
      <c r="G2262" s="89">
        <v>34946</v>
      </c>
      <c r="H2262" s="89">
        <v>0</v>
      </c>
      <c r="I2262" s="89">
        <v>0</v>
      </c>
      <c r="J2262" s="89">
        <v>0</v>
      </c>
      <c r="K2262" s="15">
        <f t="shared" si="139"/>
        <v>15374</v>
      </c>
      <c r="L2262" s="15">
        <f t="shared" si="140"/>
        <v>19572</v>
      </c>
      <c r="M2262" s="15">
        <f t="shared" si="141"/>
        <v>34946</v>
      </c>
      <c r="O2262" s="13"/>
      <c r="P2262" s="13"/>
    </row>
    <row r="2263" spans="1:16" ht="13.15" customHeight="1" x14ac:dyDescent="0.2">
      <c r="A2263" s="11" t="str">
        <f t="shared" si="142"/>
        <v>LONGREACH2012</v>
      </c>
      <c r="B2263" s="90" t="s">
        <v>44</v>
      </c>
      <c r="C2263" s="85">
        <v>2012</v>
      </c>
      <c r="D2263" s="86" t="s">
        <v>174</v>
      </c>
      <c r="E2263" s="15">
        <v>14760</v>
      </c>
      <c r="F2263" s="15">
        <v>15721</v>
      </c>
      <c r="G2263" s="15">
        <v>30481</v>
      </c>
      <c r="H2263" s="15">
        <v>0</v>
      </c>
      <c r="I2263" s="15">
        <v>0</v>
      </c>
      <c r="J2263" s="15">
        <v>0</v>
      </c>
      <c r="K2263" s="15">
        <f t="shared" si="139"/>
        <v>14760</v>
      </c>
      <c r="L2263" s="15">
        <f t="shared" si="140"/>
        <v>15721</v>
      </c>
      <c r="M2263" s="15">
        <f t="shared" si="141"/>
        <v>30481</v>
      </c>
      <c r="O2263" s="13"/>
      <c r="P2263" s="13"/>
    </row>
    <row r="2264" spans="1:16" ht="13.15" customHeight="1" x14ac:dyDescent="0.2">
      <c r="A2264" s="11" t="str">
        <f t="shared" si="142"/>
        <v>LONGREACH2013</v>
      </c>
      <c r="B2264" s="92" t="s">
        <v>44</v>
      </c>
      <c r="C2264" s="85">
        <v>2013</v>
      </c>
      <c r="D2264" s="86" t="s">
        <v>174</v>
      </c>
      <c r="E2264" s="15">
        <v>15027</v>
      </c>
      <c r="F2264" s="15">
        <v>15996</v>
      </c>
      <c r="G2264" s="15">
        <v>31023</v>
      </c>
      <c r="H2264" s="15">
        <v>0</v>
      </c>
      <c r="I2264" s="15">
        <v>0</v>
      </c>
      <c r="J2264" s="15">
        <v>0</v>
      </c>
      <c r="K2264" s="15">
        <f t="shared" si="139"/>
        <v>15027</v>
      </c>
      <c r="L2264" s="15">
        <f t="shared" si="140"/>
        <v>15996</v>
      </c>
      <c r="M2264" s="15">
        <f t="shared" si="141"/>
        <v>31023</v>
      </c>
      <c r="O2264" s="13"/>
      <c r="P2264" s="13"/>
    </row>
    <row r="2265" spans="1:16" ht="13.15" customHeight="1" x14ac:dyDescent="0.2">
      <c r="A2265" s="11" t="str">
        <f t="shared" si="142"/>
        <v>LONGREACH2014</v>
      </c>
      <c r="B2265" s="3" t="s">
        <v>44</v>
      </c>
      <c r="C2265" s="12">
        <v>2014</v>
      </c>
      <c r="D2265" s="12" t="s">
        <v>174</v>
      </c>
      <c r="E2265" s="13">
        <v>15258</v>
      </c>
      <c r="F2265" s="13">
        <v>16209</v>
      </c>
      <c r="G2265" s="13">
        <v>31467</v>
      </c>
      <c r="H2265" s="13">
        <v>0</v>
      </c>
      <c r="I2265" s="13">
        <v>0</v>
      </c>
      <c r="J2265" s="13">
        <v>0</v>
      </c>
      <c r="K2265" s="15">
        <f t="shared" si="139"/>
        <v>15258</v>
      </c>
      <c r="L2265" s="15">
        <f t="shared" si="140"/>
        <v>16209</v>
      </c>
      <c r="M2265" s="15">
        <f t="shared" si="141"/>
        <v>31467</v>
      </c>
      <c r="O2265" s="13"/>
      <c r="P2265" s="13"/>
    </row>
    <row r="2266" spans="1:16" ht="13.15" customHeight="1" x14ac:dyDescent="0.2">
      <c r="A2266" s="11" t="str">
        <f t="shared" si="142"/>
        <v>LONGREACH2015</v>
      </c>
      <c r="B2266" s="3" t="s">
        <v>44</v>
      </c>
      <c r="C2266" s="12">
        <v>2015</v>
      </c>
      <c r="D2266" s="86" t="s">
        <v>174</v>
      </c>
      <c r="E2266" s="13">
        <v>14928</v>
      </c>
      <c r="F2266" s="13">
        <v>15731</v>
      </c>
      <c r="G2266" s="13">
        <v>30659</v>
      </c>
      <c r="H2266" s="13">
        <v>0</v>
      </c>
      <c r="I2266" s="13">
        <v>0</v>
      </c>
      <c r="J2266" s="13">
        <v>0</v>
      </c>
      <c r="K2266" s="15">
        <f t="shared" si="139"/>
        <v>14928</v>
      </c>
      <c r="L2266" s="15">
        <f t="shared" si="140"/>
        <v>15731</v>
      </c>
      <c r="M2266" s="15">
        <f t="shared" si="141"/>
        <v>30659</v>
      </c>
      <c r="O2266" s="13"/>
      <c r="P2266" s="13"/>
    </row>
    <row r="2267" spans="1:16" ht="13.15" customHeight="1" x14ac:dyDescent="0.2">
      <c r="A2267" s="11" t="str">
        <f t="shared" si="142"/>
        <v>LONGREACH2016</v>
      </c>
      <c r="B2267" s="92" t="s">
        <v>44</v>
      </c>
      <c r="C2267" s="85">
        <v>2016</v>
      </c>
      <c r="D2267" s="86" t="s">
        <v>174</v>
      </c>
      <c r="E2267" s="15">
        <v>15071</v>
      </c>
      <c r="F2267" s="15">
        <v>15905</v>
      </c>
      <c r="G2267" s="15">
        <v>30976</v>
      </c>
      <c r="H2267" s="87">
        <v>0</v>
      </c>
      <c r="I2267" s="87">
        <v>0</v>
      </c>
      <c r="J2267" s="15">
        <v>0</v>
      </c>
      <c r="K2267" s="15">
        <f t="shared" si="139"/>
        <v>15071</v>
      </c>
      <c r="L2267" s="15">
        <f t="shared" si="140"/>
        <v>15905</v>
      </c>
      <c r="M2267" s="15">
        <f t="shared" si="141"/>
        <v>30976</v>
      </c>
      <c r="O2267" s="13"/>
      <c r="P2267" s="13"/>
    </row>
    <row r="2268" spans="1:16" ht="13.15" customHeight="1" x14ac:dyDescent="0.2">
      <c r="A2268" s="11" t="str">
        <f t="shared" si="142"/>
        <v>LONGREACH2017</v>
      </c>
      <c r="B2268" s="3" t="s">
        <v>44</v>
      </c>
      <c r="C2268" s="12">
        <v>2017</v>
      </c>
      <c r="D2268" s="12" t="s">
        <v>174</v>
      </c>
      <c r="E2268" s="13">
        <v>15620</v>
      </c>
      <c r="F2268" s="13">
        <v>16666</v>
      </c>
      <c r="G2268" s="13">
        <v>32286</v>
      </c>
      <c r="H2268" s="13">
        <v>0</v>
      </c>
      <c r="I2268" s="13">
        <v>0</v>
      </c>
      <c r="J2268" s="13">
        <v>0</v>
      </c>
      <c r="K2268" s="15">
        <f t="shared" si="139"/>
        <v>15620</v>
      </c>
      <c r="L2268" s="15">
        <f t="shared" si="140"/>
        <v>16666</v>
      </c>
      <c r="M2268" s="15">
        <f t="shared" si="141"/>
        <v>32286</v>
      </c>
      <c r="O2268" s="13"/>
      <c r="P2268" s="13"/>
    </row>
    <row r="2269" spans="1:16" ht="13.15" customHeight="1" x14ac:dyDescent="0.2">
      <c r="A2269" s="11" t="str">
        <f t="shared" si="142"/>
        <v>LONGREACH2018</v>
      </c>
      <c r="B2269" s="3" t="s">
        <v>44</v>
      </c>
      <c r="C2269" s="12">
        <v>2018</v>
      </c>
      <c r="D2269" s="12" t="s">
        <v>174</v>
      </c>
      <c r="E2269" s="13">
        <v>16543</v>
      </c>
      <c r="F2269" s="13">
        <v>17380</v>
      </c>
      <c r="G2269" s="13">
        <v>33923</v>
      </c>
      <c r="H2269" s="13">
        <v>0</v>
      </c>
      <c r="I2269" s="13">
        <v>0</v>
      </c>
      <c r="J2269" s="13">
        <v>0</v>
      </c>
      <c r="K2269" s="15">
        <f t="shared" si="139"/>
        <v>16543</v>
      </c>
      <c r="L2269" s="15">
        <f t="shared" si="140"/>
        <v>17380</v>
      </c>
      <c r="M2269" s="15">
        <f t="shared" si="141"/>
        <v>33923</v>
      </c>
      <c r="O2269" s="13"/>
      <c r="P2269" s="13"/>
    </row>
    <row r="2270" spans="1:16" ht="13.15" customHeight="1" x14ac:dyDescent="0.2">
      <c r="A2270" s="11" t="str">
        <f t="shared" si="142"/>
        <v>LONGREACH2019</v>
      </c>
      <c r="B2270" s="92" t="s">
        <v>44</v>
      </c>
      <c r="C2270" s="85">
        <v>2019</v>
      </c>
      <c r="D2270" s="86" t="s">
        <v>174</v>
      </c>
      <c r="E2270" s="15">
        <v>16529</v>
      </c>
      <c r="F2270" s="15">
        <v>17439</v>
      </c>
      <c r="G2270" s="15">
        <v>33968</v>
      </c>
      <c r="H2270" s="87">
        <v>0</v>
      </c>
      <c r="I2270" s="87">
        <v>0</v>
      </c>
      <c r="J2270" s="15">
        <v>0</v>
      </c>
      <c r="K2270" s="15">
        <f t="shared" si="139"/>
        <v>16529</v>
      </c>
      <c r="L2270" s="15">
        <f t="shared" si="140"/>
        <v>17439</v>
      </c>
      <c r="M2270" s="15">
        <f t="shared" si="141"/>
        <v>33968</v>
      </c>
      <c r="O2270" s="13"/>
      <c r="P2270" s="13"/>
    </row>
    <row r="2271" spans="1:16" ht="13.15" customHeight="1" x14ac:dyDescent="0.2">
      <c r="A2271" s="11" t="str">
        <f t="shared" si="142"/>
        <v>LONGREACH2020</v>
      </c>
      <c r="B2271" s="3" t="s">
        <v>44</v>
      </c>
      <c r="C2271" s="12">
        <v>2020</v>
      </c>
      <c r="D2271" s="12" t="s">
        <v>174</v>
      </c>
      <c r="E2271" s="13">
        <v>10656</v>
      </c>
      <c r="F2271" s="13">
        <v>10921</v>
      </c>
      <c r="G2271" s="13">
        <v>21577</v>
      </c>
      <c r="H2271" s="13">
        <v>0</v>
      </c>
      <c r="I2271" s="13">
        <v>0</v>
      </c>
      <c r="J2271" s="13">
        <v>0</v>
      </c>
      <c r="K2271" s="15">
        <f t="shared" si="139"/>
        <v>10656</v>
      </c>
      <c r="L2271" s="15">
        <f t="shared" si="140"/>
        <v>10921</v>
      </c>
      <c r="M2271" s="15">
        <f t="shared" si="141"/>
        <v>21577</v>
      </c>
      <c r="O2271" s="13"/>
      <c r="P2271" s="13"/>
    </row>
    <row r="2272" spans="1:16" ht="13.15" customHeight="1" x14ac:dyDescent="0.2">
      <c r="A2272" s="11" t="str">
        <f t="shared" si="142"/>
        <v>LONGREACH2021</v>
      </c>
      <c r="B2272" s="90" t="s">
        <v>44</v>
      </c>
      <c r="C2272" s="12">
        <v>2021</v>
      </c>
      <c r="D2272" s="86" t="s">
        <v>174</v>
      </c>
      <c r="E2272" s="91">
        <v>16254</v>
      </c>
      <c r="F2272" s="91">
        <v>16921</v>
      </c>
      <c r="G2272" s="91">
        <v>33175</v>
      </c>
      <c r="H2272" s="91">
        <v>0</v>
      </c>
      <c r="I2272" s="91">
        <v>0</v>
      </c>
      <c r="J2272" s="91">
        <v>0</v>
      </c>
      <c r="K2272" s="15">
        <f t="shared" si="139"/>
        <v>16254</v>
      </c>
      <c r="L2272" s="15">
        <f t="shared" si="140"/>
        <v>16921</v>
      </c>
      <c r="M2272" s="15">
        <f t="shared" si="141"/>
        <v>33175</v>
      </c>
      <c r="O2272" s="13"/>
      <c r="P2272" s="13"/>
    </row>
    <row r="2273" spans="1:16" ht="13.15" customHeight="1" x14ac:dyDescent="0.2">
      <c r="A2273" s="11" t="str">
        <f t="shared" si="142"/>
        <v>LONGREACH2022</v>
      </c>
      <c r="B2273" s="3" t="s">
        <v>44</v>
      </c>
      <c r="C2273" s="12">
        <v>2022</v>
      </c>
      <c r="D2273" s="12" t="s">
        <v>174</v>
      </c>
      <c r="E2273" s="13">
        <v>18874</v>
      </c>
      <c r="F2273" s="13">
        <v>19745</v>
      </c>
      <c r="G2273" s="13">
        <v>38619</v>
      </c>
      <c r="H2273" s="13">
        <v>0</v>
      </c>
      <c r="I2273" s="13">
        <v>0</v>
      </c>
      <c r="J2273" s="13">
        <v>0</v>
      </c>
      <c r="K2273" s="15">
        <f t="shared" si="139"/>
        <v>18874</v>
      </c>
      <c r="L2273" s="15">
        <f t="shared" si="140"/>
        <v>19745</v>
      </c>
      <c r="M2273" s="15">
        <f t="shared" si="141"/>
        <v>38619</v>
      </c>
      <c r="O2273" s="13"/>
      <c r="P2273" s="13"/>
    </row>
    <row r="2274" spans="1:16" ht="13.15" customHeight="1" x14ac:dyDescent="0.2">
      <c r="A2274" s="11" t="str">
        <f t="shared" si="142"/>
        <v>LONGREACH2023</v>
      </c>
      <c r="B2274" s="3" t="s">
        <v>44</v>
      </c>
      <c r="C2274" s="12">
        <v>2023</v>
      </c>
      <c r="D2274" s="12" t="s">
        <v>174</v>
      </c>
      <c r="E2274" s="13">
        <v>19479</v>
      </c>
      <c r="F2274" s="13">
        <v>20172</v>
      </c>
      <c r="G2274" s="13">
        <v>39651</v>
      </c>
      <c r="H2274" s="13">
        <v>0</v>
      </c>
      <c r="I2274" s="13">
        <v>0</v>
      </c>
      <c r="J2274" s="13">
        <v>0</v>
      </c>
      <c r="K2274" s="15">
        <f t="shared" si="139"/>
        <v>19479</v>
      </c>
      <c r="L2274" s="15">
        <f t="shared" si="140"/>
        <v>20172</v>
      </c>
      <c r="M2274" s="15">
        <f t="shared" si="141"/>
        <v>39651</v>
      </c>
      <c r="O2274" s="13"/>
      <c r="P2274" s="13"/>
    </row>
    <row r="2275" spans="1:16" ht="13.15" customHeight="1" x14ac:dyDescent="0.2">
      <c r="A2275" s="11" t="str">
        <f t="shared" si="142"/>
        <v>LONGREACH2024</v>
      </c>
      <c r="B2275" s="3" t="s">
        <v>44</v>
      </c>
      <c r="C2275" s="12">
        <v>2024</v>
      </c>
      <c r="D2275" s="12" t="s">
        <v>174</v>
      </c>
      <c r="E2275" s="13">
        <v>19354</v>
      </c>
      <c r="F2275" s="13">
        <v>20443</v>
      </c>
      <c r="G2275" s="13">
        <v>39797</v>
      </c>
      <c r="H2275" s="13">
        <v>0</v>
      </c>
      <c r="I2275" s="13">
        <v>0</v>
      </c>
      <c r="J2275" s="13">
        <v>0</v>
      </c>
      <c r="K2275" s="15">
        <f t="shared" si="139"/>
        <v>19354</v>
      </c>
      <c r="L2275" s="15">
        <f t="shared" si="140"/>
        <v>20443</v>
      </c>
      <c r="M2275" s="15">
        <f t="shared" si="141"/>
        <v>39797</v>
      </c>
      <c r="O2275" s="13"/>
      <c r="P2275" s="13"/>
    </row>
    <row r="2276" spans="1:16" ht="13.15" customHeight="1" x14ac:dyDescent="0.2">
      <c r="A2276" s="11" t="str">
        <f t="shared" si="142"/>
        <v>LONGREACH2025</v>
      </c>
      <c r="B2276" s="90" t="s">
        <v>44</v>
      </c>
      <c r="C2276" s="85">
        <v>2025</v>
      </c>
      <c r="D2276" s="86" t="s">
        <v>174</v>
      </c>
      <c r="E2276" s="15">
        <v>20038</v>
      </c>
      <c r="F2276" s="15">
        <v>20866</v>
      </c>
      <c r="G2276" s="15">
        <v>40904</v>
      </c>
      <c r="H2276" s="15">
        <v>0</v>
      </c>
      <c r="I2276" s="15">
        <v>0</v>
      </c>
      <c r="J2276" s="15">
        <v>0</v>
      </c>
      <c r="K2276" s="15">
        <f t="shared" si="139"/>
        <v>20038</v>
      </c>
      <c r="L2276" s="15">
        <f t="shared" si="140"/>
        <v>20866</v>
      </c>
      <c r="M2276" s="15">
        <f t="shared" si="141"/>
        <v>40904</v>
      </c>
      <c r="O2276" s="13"/>
      <c r="P2276" s="13"/>
    </row>
    <row r="2277" spans="1:16" ht="13.15" customHeight="1" x14ac:dyDescent="0.2">
      <c r="A2277" s="11" t="str">
        <f t="shared" si="142"/>
        <v>LORD HOWE ISLAND1985</v>
      </c>
      <c r="B2277" s="3" t="s">
        <v>43</v>
      </c>
      <c r="C2277" s="12">
        <v>1985</v>
      </c>
      <c r="D2277" s="12" t="s">
        <v>174</v>
      </c>
      <c r="E2277" s="13">
        <v>8976</v>
      </c>
      <c r="F2277" s="13">
        <v>8029</v>
      </c>
      <c r="G2277" s="13">
        <v>17005</v>
      </c>
      <c r="H2277" s="13">
        <v>0</v>
      </c>
      <c r="I2277" s="13">
        <v>0</v>
      </c>
      <c r="J2277" s="13">
        <v>0</v>
      </c>
      <c r="K2277" s="15">
        <f t="shared" si="139"/>
        <v>8976</v>
      </c>
      <c r="L2277" s="15">
        <f t="shared" si="140"/>
        <v>8029</v>
      </c>
      <c r="M2277" s="15">
        <f t="shared" si="141"/>
        <v>17005</v>
      </c>
      <c r="O2277" s="13"/>
      <c r="P2277" s="13"/>
    </row>
    <row r="2278" spans="1:16" ht="13.15" customHeight="1" x14ac:dyDescent="0.2">
      <c r="A2278" s="11" t="str">
        <f t="shared" si="142"/>
        <v>LORD HOWE ISLAND1986</v>
      </c>
      <c r="B2278" s="3" t="s">
        <v>43</v>
      </c>
      <c r="C2278" s="12">
        <v>1986</v>
      </c>
      <c r="D2278" s="12" t="s">
        <v>174</v>
      </c>
      <c r="E2278" s="13">
        <v>9562</v>
      </c>
      <c r="F2278" s="13">
        <v>9212</v>
      </c>
      <c r="G2278" s="13">
        <v>18774</v>
      </c>
      <c r="H2278" s="13">
        <v>0</v>
      </c>
      <c r="I2278" s="13">
        <v>0</v>
      </c>
      <c r="J2278" s="13">
        <v>0</v>
      </c>
      <c r="K2278" s="15">
        <f t="shared" si="139"/>
        <v>9562</v>
      </c>
      <c r="L2278" s="15">
        <f t="shared" si="140"/>
        <v>9212</v>
      </c>
      <c r="M2278" s="15">
        <f t="shared" si="141"/>
        <v>18774</v>
      </c>
      <c r="O2278" s="13"/>
      <c r="P2278" s="13"/>
    </row>
    <row r="2279" spans="1:16" ht="13.15" customHeight="1" x14ac:dyDescent="0.2">
      <c r="A2279" s="11" t="str">
        <f t="shared" si="142"/>
        <v>LORD HOWE ISLAND1987</v>
      </c>
      <c r="B2279" s="3" t="s">
        <v>43</v>
      </c>
      <c r="C2279" s="12">
        <v>1987</v>
      </c>
      <c r="D2279" s="12" t="s">
        <v>174</v>
      </c>
      <c r="E2279" s="13">
        <v>9615</v>
      </c>
      <c r="F2279" s="13">
        <v>9675</v>
      </c>
      <c r="G2279" s="13">
        <v>19290</v>
      </c>
      <c r="H2279" s="13">
        <v>0</v>
      </c>
      <c r="I2279" s="13">
        <v>0</v>
      </c>
      <c r="J2279" s="13">
        <v>0</v>
      </c>
      <c r="K2279" s="15">
        <f t="shared" si="139"/>
        <v>9615</v>
      </c>
      <c r="L2279" s="15">
        <f t="shared" si="140"/>
        <v>9675</v>
      </c>
      <c r="M2279" s="15">
        <f t="shared" si="141"/>
        <v>19290</v>
      </c>
      <c r="O2279" s="13"/>
      <c r="P2279" s="13"/>
    </row>
    <row r="2280" spans="1:16" ht="13.15" customHeight="1" x14ac:dyDescent="0.2">
      <c r="A2280" s="11" t="str">
        <f t="shared" si="142"/>
        <v>LORD HOWE ISLAND1988</v>
      </c>
      <c r="B2280" s="3" t="s">
        <v>43</v>
      </c>
      <c r="C2280" s="12">
        <v>1988</v>
      </c>
      <c r="D2280" s="12" t="s">
        <v>174</v>
      </c>
      <c r="E2280" s="13">
        <v>10440</v>
      </c>
      <c r="F2280" s="13">
        <v>9975</v>
      </c>
      <c r="G2280" s="13">
        <v>20415</v>
      </c>
      <c r="H2280" s="13">
        <v>0</v>
      </c>
      <c r="I2280" s="13">
        <v>0</v>
      </c>
      <c r="J2280" s="13">
        <v>0</v>
      </c>
      <c r="K2280" s="15">
        <f t="shared" si="139"/>
        <v>10440</v>
      </c>
      <c r="L2280" s="15">
        <f t="shared" si="140"/>
        <v>9975</v>
      </c>
      <c r="M2280" s="15">
        <f t="shared" si="141"/>
        <v>20415</v>
      </c>
      <c r="O2280" s="13"/>
      <c r="P2280" s="13"/>
    </row>
    <row r="2281" spans="1:16" ht="13.15" customHeight="1" x14ac:dyDescent="0.2">
      <c r="A2281" s="11" t="str">
        <f t="shared" si="142"/>
        <v>LORD HOWE ISLAND1989</v>
      </c>
      <c r="B2281" s="92" t="s">
        <v>43</v>
      </c>
      <c r="C2281" s="85">
        <v>1989</v>
      </c>
      <c r="D2281" s="86" t="s">
        <v>174</v>
      </c>
      <c r="E2281" s="15">
        <v>10213</v>
      </c>
      <c r="F2281" s="15">
        <v>9660</v>
      </c>
      <c r="G2281" s="15">
        <v>19873</v>
      </c>
      <c r="H2281" s="87">
        <v>0</v>
      </c>
      <c r="I2281" s="87">
        <v>0</v>
      </c>
      <c r="J2281" s="15">
        <v>0</v>
      </c>
      <c r="K2281" s="15">
        <f t="shared" si="139"/>
        <v>10213</v>
      </c>
      <c r="L2281" s="15">
        <f t="shared" si="140"/>
        <v>9660</v>
      </c>
      <c r="M2281" s="15">
        <f t="shared" si="141"/>
        <v>19873</v>
      </c>
      <c r="O2281" s="13"/>
      <c r="P2281" s="13"/>
    </row>
    <row r="2282" spans="1:16" ht="13.15" customHeight="1" x14ac:dyDescent="0.2">
      <c r="A2282" s="11" t="str">
        <f t="shared" si="142"/>
        <v>LORD HOWE ISLAND1990</v>
      </c>
      <c r="B2282" s="3" t="s">
        <v>43</v>
      </c>
      <c r="C2282" s="12">
        <v>1990</v>
      </c>
      <c r="D2282" s="86" t="s">
        <v>174</v>
      </c>
      <c r="E2282" s="13">
        <v>8333</v>
      </c>
      <c r="F2282" s="13">
        <v>8752</v>
      </c>
      <c r="G2282" s="13">
        <v>17085</v>
      </c>
      <c r="H2282" s="13">
        <v>0</v>
      </c>
      <c r="I2282" s="13">
        <v>0</v>
      </c>
      <c r="J2282" s="13">
        <v>0</v>
      </c>
      <c r="K2282" s="15">
        <f t="shared" si="139"/>
        <v>8333</v>
      </c>
      <c r="L2282" s="15">
        <f t="shared" si="140"/>
        <v>8752</v>
      </c>
      <c r="M2282" s="15">
        <f t="shared" si="141"/>
        <v>17085</v>
      </c>
      <c r="O2282" s="13"/>
      <c r="P2282" s="13"/>
    </row>
    <row r="2283" spans="1:16" ht="13.15" customHeight="1" x14ac:dyDescent="0.2">
      <c r="A2283" s="11" t="str">
        <f t="shared" si="142"/>
        <v>LORD HOWE ISLAND1991</v>
      </c>
      <c r="B2283" s="3" t="s">
        <v>43</v>
      </c>
      <c r="C2283" s="12">
        <v>1991</v>
      </c>
      <c r="D2283" s="12" t="s">
        <v>174</v>
      </c>
      <c r="E2283" s="13">
        <v>6972</v>
      </c>
      <c r="F2283" s="13">
        <v>7075</v>
      </c>
      <c r="G2283" s="13">
        <v>14047</v>
      </c>
      <c r="H2283" s="13">
        <v>0</v>
      </c>
      <c r="I2283" s="13">
        <v>0</v>
      </c>
      <c r="J2283" s="13">
        <v>0</v>
      </c>
      <c r="K2283" s="15">
        <f t="shared" si="139"/>
        <v>6972</v>
      </c>
      <c r="L2283" s="15">
        <f t="shared" si="140"/>
        <v>7075</v>
      </c>
      <c r="M2283" s="15">
        <f t="shared" si="141"/>
        <v>14047</v>
      </c>
      <c r="O2283" s="13"/>
      <c r="P2283" s="13"/>
    </row>
    <row r="2284" spans="1:16" ht="13.15" customHeight="1" x14ac:dyDescent="0.2">
      <c r="A2284" s="11" t="str">
        <f t="shared" si="142"/>
        <v>LORD HOWE ISLAND1992</v>
      </c>
      <c r="B2284" s="92" t="s">
        <v>43</v>
      </c>
      <c r="C2284" s="85">
        <v>1992</v>
      </c>
      <c r="D2284" s="86" t="s">
        <v>174</v>
      </c>
      <c r="E2284" s="15">
        <v>11502</v>
      </c>
      <c r="F2284" s="15">
        <v>11747</v>
      </c>
      <c r="G2284" s="15">
        <v>23249</v>
      </c>
      <c r="H2284" s="15">
        <v>0</v>
      </c>
      <c r="I2284" s="15">
        <v>0</v>
      </c>
      <c r="J2284" s="15">
        <v>0</v>
      </c>
      <c r="K2284" s="15">
        <f t="shared" si="139"/>
        <v>11502</v>
      </c>
      <c r="L2284" s="15">
        <f t="shared" si="140"/>
        <v>11747</v>
      </c>
      <c r="M2284" s="15">
        <f t="shared" si="141"/>
        <v>23249</v>
      </c>
      <c r="O2284" s="13"/>
      <c r="P2284" s="13"/>
    </row>
    <row r="2285" spans="1:16" ht="13.15" customHeight="1" x14ac:dyDescent="0.2">
      <c r="A2285" s="11" t="str">
        <f t="shared" si="142"/>
        <v>LORD HOWE ISLAND1993</v>
      </c>
      <c r="B2285" s="90" t="s">
        <v>43</v>
      </c>
      <c r="C2285" s="12">
        <v>1993</v>
      </c>
      <c r="D2285" s="86" t="s">
        <v>174</v>
      </c>
      <c r="E2285" s="91">
        <v>9054</v>
      </c>
      <c r="F2285" s="91">
        <v>8674</v>
      </c>
      <c r="G2285" s="91">
        <v>17728</v>
      </c>
      <c r="H2285" s="91">
        <v>0</v>
      </c>
      <c r="I2285" s="91">
        <v>0</v>
      </c>
      <c r="J2285" s="91">
        <v>0</v>
      </c>
      <c r="K2285" s="15">
        <f t="shared" si="139"/>
        <v>9054</v>
      </c>
      <c r="L2285" s="15">
        <f t="shared" si="140"/>
        <v>8674</v>
      </c>
      <c r="M2285" s="15">
        <f t="shared" si="141"/>
        <v>17728</v>
      </c>
      <c r="O2285" s="13"/>
      <c r="P2285" s="13"/>
    </row>
    <row r="2286" spans="1:16" ht="13.15" customHeight="1" x14ac:dyDescent="0.2">
      <c r="A2286" s="11" t="str">
        <f t="shared" si="142"/>
        <v>LORD HOWE ISLAND1994</v>
      </c>
      <c r="B2286" s="3" t="s">
        <v>43</v>
      </c>
      <c r="C2286" s="12">
        <v>1994</v>
      </c>
      <c r="D2286" s="12" t="s">
        <v>174</v>
      </c>
      <c r="E2286" s="13">
        <v>8829</v>
      </c>
      <c r="F2286" s="13">
        <v>8562</v>
      </c>
      <c r="G2286" s="13">
        <v>17391</v>
      </c>
      <c r="H2286" s="13">
        <v>0</v>
      </c>
      <c r="I2286" s="13">
        <v>0</v>
      </c>
      <c r="J2286" s="13">
        <v>0</v>
      </c>
      <c r="K2286" s="15">
        <f t="shared" si="139"/>
        <v>8829</v>
      </c>
      <c r="L2286" s="15">
        <f t="shared" si="140"/>
        <v>8562</v>
      </c>
      <c r="M2286" s="15">
        <f t="shared" si="141"/>
        <v>17391</v>
      </c>
      <c r="O2286" s="13"/>
      <c r="P2286" s="13"/>
    </row>
    <row r="2287" spans="1:16" ht="13.15" customHeight="1" x14ac:dyDescent="0.2">
      <c r="A2287" s="11" t="str">
        <f t="shared" si="142"/>
        <v>LORD HOWE ISLAND1995</v>
      </c>
      <c r="B2287" s="92" t="s">
        <v>43</v>
      </c>
      <c r="C2287" s="85">
        <v>1995</v>
      </c>
      <c r="D2287" s="17" t="s">
        <v>174</v>
      </c>
      <c r="E2287" s="15">
        <v>10095</v>
      </c>
      <c r="F2287" s="15">
        <v>10038</v>
      </c>
      <c r="G2287" s="15">
        <v>20133</v>
      </c>
      <c r="H2287" s="87">
        <v>0</v>
      </c>
      <c r="I2287" s="87">
        <v>0</v>
      </c>
      <c r="J2287" s="15">
        <v>0</v>
      </c>
      <c r="K2287" s="15">
        <f t="shared" si="139"/>
        <v>10095</v>
      </c>
      <c r="L2287" s="15">
        <f t="shared" si="140"/>
        <v>10038</v>
      </c>
      <c r="M2287" s="15">
        <f t="shared" si="141"/>
        <v>20133</v>
      </c>
      <c r="O2287" s="13"/>
      <c r="P2287" s="13"/>
    </row>
    <row r="2288" spans="1:16" ht="13.15" customHeight="1" x14ac:dyDescent="0.2">
      <c r="A2288" s="11" t="str">
        <f t="shared" si="142"/>
        <v>LORD HOWE ISLAND1996</v>
      </c>
      <c r="B2288" s="3" t="s">
        <v>43</v>
      </c>
      <c r="C2288" s="12">
        <v>1996</v>
      </c>
      <c r="D2288" s="12" t="s">
        <v>174</v>
      </c>
      <c r="E2288" s="13">
        <v>10808</v>
      </c>
      <c r="F2288" s="13">
        <v>10802</v>
      </c>
      <c r="G2288" s="13">
        <v>21610</v>
      </c>
      <c r="H2288" s="13">
        <v>0</v>
      </c>
      <c r="I2288" s="13">
        <v>0</v>
      </c>
      <c r="J2288" s="13">
        <v>0</v>
      </c>
      <c r="K2288" s="15">
        <f t="shared" si="139"/>
        <v>10808</v>
      </c>
      <c r="L2288" s="15">
        <f t="shared" si="140"/>
        <v>10802</v>
      </c>
      <c r="M2288" s="15">
        <f t="shared" si="141"/>
        <v>21610</v>
      </c>
      <c r="O2288" s="13"/>
      <c r="P2288" s="13"/>
    </row>
    <row r="2289" spans="1:16" ht="13.15" customHeight="1" x14ac:dyDescent="0.2">
      <c r="A2289" s="11" t="str">
        <f t="shared" si="142"/>
        <v>LORD HOWE ISLAND1997</v>
      </c>
      <c r="B2289" s="3" t="s">
        <v>43</v>
      </c>
      <c r="C2289" s="12">
        <v>1997</v>
      </c>
      <c r="D2289" s="12" t="s">
        <v>174</v>
      </c>
      <c r="E2289" s="13">
        <v>12334</v>
      </c>
      <c r="F2289" s="13">
        <v>12347</v>
      </c>
      <c r="G2289" s="13">
        <v>24681</v>
      </c>
      <c r="H2289" s="13">
        <v>0</v>
      </c>
      <c r="I2289" s="13">
        <v>0</v>
      </c>
      <c r="J2289" s="13">
        <v>0</v>
      </c>
      <c r="K2289" s="15">
        <f t="shared" ref="K2289:K2352" si="143">E2289+H2289</f>
        <v>12334</v>
      </c>
      <c r="L2289" s="15">
        <f t="shared" ref="L2289:L2352" si="144">F2289+I2289</f>
        <v>12347</v>
      </c>
      <c r="M2289" s="15">
        <f t="shared" ref="M2289:M2352" si="145">G2289+J2289</f>
        <v>24681</v>
      </c>
      <c r="O2289" s="13"/>
      <c r="P2289" s="13"/>
    </row>
    <row r="2290" spans="1:16" ht="13.15" customHeight="1" x14ac:dyDescent="0.2">
      <c r="A2290" s="11" t="str">
        <f t="shared" si="142"/>
        <v>LORD HOWE ISLAND1998</v>
      </c>
      <c r="B2290" s="90" t="s">
        <v>43</v>
      </c>
      <c r="C2290" s="85">
        <v>1998</v>
      </c>
      <c r="D2290" s="86" t="s">
        <v>174</v>
      </c>
      <c r="E2290" s="15">
        <v>13258</v>
      </c>
      <c r="F2290" s="15">
        <v>13416</v>
      </c>
      <c r="G2290" s="15">
        <v>26674</v>
      </c>
      <c r="H2290" s="15">
        <v>0</v>
      </c>
      <c r="I2290" s="15">
        <v>0</v>
      </c>
      <c r="J2290" s="15">
        <v>0</v>
      </c>
      <c r="K2290" s="15">
        <f t="shared" si="143"/>
        <v>13258</v>
      </c>
      <c r="L2290" s="15">
        <f t="shared" si="144"/>
        <v>13416</v>
      </c>
      <c r="M2290" s="15">
        <f t="shared" si="145"/>
        <v>26674</v>
      </c>
      <c r="O2290" s="13"/>
      <c r="P2290" s="13"/>
    </row>
    <row r="2291" spans="1:16" ht="13.15" customHeight="1" x14ac:dyDescent="0.2">
      <c r="A2291" s="11" t="str">
        <f t="shared" si="142"/>
        <v>LORD HOWE ISLAND1999</v>
      </c>
      <c r="B2291" s="92" t="s">
        <v>43</v>
      </c>
      <c r="C2291" s="85">
        <v>1999</v>
      </c>
      <c r="D2291" s="86" t="s">
        <v>174</v>
      </c>
      <c r="E2291" s="15">
        <v>13921</v>
      </c>
      <c r="F2291" s="15">
        <v>13943</v>
      </c>
      <c r="G2291" s="15">
        <v>27864</v>
      </c>
      <c r="H2291" s="87">
        <v>0</v>
      </c>
      <c r="I2291" s="87">
        <v>0</v>
      </c>
      <c r="J2291" s="15">
        <v>0</v>
      </c>
      <c r="K2291" s="15">
        <f t="shared" si="143"/>
        <v>13921</v>
      </c>
      <c r="L2291" s="15">
        <f t="shared" si="144"/>
        <v>13943</v>
      </c>
      <c r="M2291" s="15">
        <f t="shared" si="145"/>
        <v>27864</v>
      </c>
      <c r="O2291" s="13"/>
      <c r="P2291" s="13"/>
    </row>
    <row r="2292" spans="1:16" ht="13.15" customHeight="1" x14ac:dyDescent="0.2">
      <c r="A2292" s="11" t="str">
        <f t="shared" si="142"/>
        <v>LORD HOWE ISLAND2000</v>
      </c>
      <c r="B2292" s="90" t="s">
        <v>43</v>
      </c>
      <c r="C2292" s="85">
        <v>2000</v>
      </c>
      <c r="D2292" s="17" t="s">
        <v>174</v>
      </c>
      <c r="E2292" s="15">
        <v>12500</v>
      </c>
      <c r="F2292" s="15">
        <v>12596</v>
      </c>
      <c r="G2292" s="15">
        <v>25096</v>
      </c>
      <c r="H2292" s="15">
        <v>0</v>
      </c>
      <c r="I2292" s="15">
        <v>0</v>
      </c>
      <c r="J2292" s="15">
        <v>0</v>
      </c>
      <c r="K2292" s="15">
        <f t="shared" si="143"/>
        <v>12500</v>
      </c>
      <c r="L2292" s="15">
        <f t="shared" si="144"/>
        <v>12596</v>
      </c>
      <c r="M2292" s="15">
        <f t="shared" si="145"/>
        <v>25096</v>
      </c>
      <c r="O2292" s="13"/>
      <c r="P2292" s="13"/>
    </row>
    <row r="2293" spans="1:16" ht="13.15" customHeight="1" x14ac:dyDescent="0.2">
      <c r="A2293" s="11" t="str">
        <f t="shared" si="142"/>
        <v>LORD HOWE ISLAND2001</v>
      </c>
      <c r="B2293" s="92" t="s">
        <v>43</v>
      </c>
      <c r="C2293" s="85">
        <v>2001</v>
      </c>
      <c r="D2293" s="86" t="s">
        <v>174</v>
      </c>
      <c r="E2293" s="15">
        <v>12517</v>
      </c>
      <c r="F2293" s="15">
        <v>12542</v>
      </c>
      <c r="G2293" s="15">
        <v>25059</v>
      </c>
      <c r="H2293" s="87">
        <v>0</v>
      </c>
      <c r="I2293" s="87">
        <v>0</v>
      </c>
      <c r="J2293" s="15">
        <v>0</v>
      </c>
      <c r="K2293" s="15">
        <f t="shared" si="143"/>
        <v>12517</v>
      </c>
      <c r="L2293" s="15">
        <f t="shared" si="144"/>
        <v>12542</v>
      </c>
      <c r="M2293" s="15">
        <f t="shared" si="145"/>
        <v>25059</v>
      </c>
      <c r="O2293" s="13"/>
      <c r="P2293" s="13"/>
    </row>
    <row r="2294" spans="1:16" ht="13.15" customHeight="1" x14ac:dyDescent="0.2">
      <c r="A2294" s="11" t="str">
        <f t="shared" si="142"/>
        <v>LORD HOWE ISLAND2002</v>
      </c>
      <c r="B2294" s="3" t="s">
        <v>43</v>
      </c>
      <c r="C2294" s="12">
        <v>2002</v>
      </c>
      <c r="D2294" s="12" t="s">
        <v>174</v>
      </c>
      <c r="E2294" s="13">
        <v>12580</v>
      </c>
      <c r="F2294" s="13">
        <v>12565</v>
      </c>
      <c r="G2294" s="13">
        <v>25145</v>
      </c>
      <c r="H2294" s="13">
        <v>0</v>
      </c>
      <c r="I2294" s="13">
        <v>0</v>
      </c>
      <c r="J2294" s="13">
        <v>0</v>
      </c>
      <c r="K2294" s="15">
        <f t="shared" si="143"/>
        <v>12580</v>
      </c>
      <c r="L2294" s="15">
        <f t="shared" si="144"/>
        <v>12565</v>
      </c>
      <c r="M2294" s="15">
        <f t="shared" si="145"/>
        <v>25145</v>
      </c>
      <c r="O2294" s="13"/>
      <c r="P2294" s="13"/>
    </row>
    <row r="2295" spans="1:16" ht="13.15" customHeight="1" x14ac:dyDescent="0.2">
      <c r="A2295" s="11" t="str">
        <f t="shared" si="142"/>
        <v>LORD HOWE ISLAND2003</v>
      </c>
      <c r="B2295" s="3" t="s">
        <v>43</v>
      </c>
      <c r="C2295" s="12">
        <v>2003</v>
      </c>
      <c r="D2295" s="12" t="s">
        <v>174</v>
      </c>
      <c r="E2295" s="13">
        <v>13130</v>
      </c>
      <c r="F2295" s="13">
        <v>12985</v>
      </c>
      <c r="G2295" s="13">
        <v>26115</v>
      </c>
      <c r="H2295" s="13">
        <v>0</v>
      </c>
      <c r="I2295" s="13">
        <v>0</v>
      </c>
      <c r="J2295" s="13">
        <v>0</v>
      </c>
      <c r="K2295" s="15">
        <f t="shared" si="143"/>
        <v>13130</v>
      </c>
      <c r="L2295" s="15">
        <f t="shared" si="144"/>
        <v>12985</v>
      </c>
      <c r="M2295" s="15">
        <f t="shared" si="145"/>
        <v>26115</v>
      </c>
      <c r="O2295" s="13"/>
      <c r="P2295" s="13"/>
    </row>
    <row r="2296" spans="1:16" ht="13.15" customHeight="1" x14ac:dyDescent="0.2">
      <c r="A2296" s="11" t="str">
        <f t="shared" si="142"/>
        <v>LORD HOWE ISLAND2004</v>
      </c>
      <c r="B2296" s="3" t="s">
        <v>43</v>
      </c>
      <c r="C2296" s="12">
        <v>2004</v>
      </c>
      <c r="D2296" s="12" t="s">
        <v>174</v>
      </c>
      <c r="E2296" s="13">
        <v>13233</v>
      </c>
      <c r="F2296" s="13">
        <v>13218</v>
      </c>
      <c r="G2296" s="13">
        <v>26451</v>
      </c>
      <c r="H2296" s="13">
        <v>0</v>
      </c>
      <c r="I2296" s="13">
        <v>0</v>
      </c>
      <c r="J2296" s="13">
        <v>0</v>
      </c>
      <c r="K2296" s="15">
        <f t="shared" si="143"/>
        <v>13233</v>
      </c>
      <c r="L2296" s="15">
        <f t="shared" si="144"/>
        <v>13218</v>
      </c>
      <c r="M2296" s="15">
        <f t="shared" si="145"/>
        <v>26451</v>
      </c>
      <c r="O2296" s="13"/>
      <c r="P2296" s="13"/>
    </row>
    <row r="2297" spans="1:16" ht="13.15" customHeight="1" x14ac:dyDescent="0.2">
      <c r="A2297" s="11" t="str">
        <f t="shared" si="142"/>
        <v>LORD HOWE ISLAND2005</v>
      </c>
      <c r="B2297" s="92" t="s">
        <v>43</v>
      </c>
      <c r="C2297" s="85">
        <v>2005</v>
      </c>
      <c r="D2297" s="86" t="s">
        <v>174</v>
      </c>
      <c r="E2297" s="15">
        <v>14356</v>
      </c>
      <c r="F2297" s="15">
        <v>14253</v>
      </c>
      <c r="G2297" s="15">
        <v>28609</v>
      </c>
      <c r="H2297" s="87">
        <v>0</v>
      </c>
      <c r="I2297" s="87">
        <v>0</v>
      </c>
      <c r="J2297" s="15">
        <v>0</v>
      </c>
      <c r="K2297" s="15">
        <f t="shared" si="143"/>
        <v>14356</v>
      </c>
      <c r="L2297" s="15">
        <f t="shared" si="144"/>
        <v>14253</v>
      </c>
      <c r="M2297" s="15">
        <f t="shared" si="145"/>
        <v>28609</v>
      </c>
      <c r="O2297" s="13"/>
      <c r="P2297" s="13"/>
    </row>
    <row r="2298" spans="1:16" ht="13.15" customHeight="1" x14ac:dyDescent="0.2">
      <c r="A2298" s="11" t="str">
        <f t="shared" si="142"/>
        <v>LORD HOWE ISLAND2006</v>
      </c>
      <c r="B2298" s="90" t="s">
        <v>43</v>
      </c>
      <c r="C2298" s="85">
        <v>2006</v>
      </c>
      <c r="D2298" s="86" t="s">
        <v>174</v>
      </c>
      <c r="E2298" s="15">
        <v>16004</v>
      </c>
      <c r="F2298" s="15">
        <v>16095</v>
      </c>
      <c r="G2298" s="15">
        <v>32099</v>
      </c>
      <c r="H2298" s="15">
        <v>0</v>
      </c>
      <c r="I2298" s="15">
        <v>0</v>
      </c>
      <c r="J2298" s="15">
        <v>0</v>
      </c>
      <c r="K2298" s="15">
        <f t="shared" si="143"/>
        <v>16004</v>
      </c>
      <c r="L2298" s="15">
        <f t="shared" si="144"/>
        <v>16095</v>
      </c>
      <c r="M2298" s="15">
        <f t="shared" si="145"/>
        <v>32099</v>
      </c>
      <c r="O2298" s="13"/>
      <c r="P2298" s="13"/>
    </row>
    <row r="2299" spans="1:16" ht="13.15" customHeight="1" x14ac:dyDescent="0.2">
      <c r="A2299" s="11" t="str">
        <f t="shared" si="142"/>
        <v>LORD HOWE ISLAND2007</v>
      </c>
      <c r="B2299" s="92" t="s">
        <v>43</v>
      </c>
      <c r="C2299" s="85">
        <v>2007</v>
      </c>
      <c r="D2299" s="86" t="s">
        <v>174</v>
      </c>
      <c r="E2299" s="15">
        <v>16653</v>
      </c>
      <c r="F2299" s="15">
        <v>16872</v>
      </c>
      <c r="G2299" s="15">
        <v>33525</v>
      </c>
      <c r="H2299" s="87">
        <v>0</v>
      </c>
      <c r="I2299" s="87">
        <v>0</v>
      </c>
      <c r="J2299" s="15">
        <v>0</v>
      </c>
      <c r="K2299" s="15">
        <f t="shared" si="143"/>
        <v>16653</v>
      </c>
      <c r="L2299" s="15">
        <f t="shared" si="144"/>
        <v>16872</v>
      </c>
      <c r="M2299" s="15">
        <f t="shared" si="145"/>
        <v>33525</v>
      </c>
      <c r="O2299" s="13"/>
      <c r="P2299" s="13"/>
    </row>
    <row r="2300" spans="1:16" ht="13.15" customHeight="1" x14ac:dyDescent="0.2">
      <c r="A2300" s="11" t="str">
        <f t="shared" si="142"/>
        <v>LORD HOWE ISLAND2008</v>
      </c>
      <c r="B2300" s="3" t="s">
        <v>43</v>
      </c>
      <c r="C2300" s="12">
        <v>2008</v>
      </c>
      <c r="D2300" s="12" t="s">
        <v>174</v>
      </c>
      <c r="E2300" s="13">
        <v>17329</v>
      </c>
      <c r="F2300" s="13">
        <v>17244</v>
      </c>
      <c r="G2300" s="13">
        <v>34573</v>
      </c>
      <c r="H2300" s="13">
        <v>0</v>
      </c>
      <c r="I2300" s="13">
        <v>0</v>
      </c>
      <c r="J2300" s="13">
        <v>0</v>
      </c>
      <c r="K2300" s="15">
        <f t="shared" si="143"/>
        <v>17329</v>
      </c>
      <c r="L2300" s="15">
        <f t="shared" si="144"/>
        <v>17244</v>
      </c>
      <c r="M2300" s="15">
        <f t="shared" si="145"/>
        <v>34573</v>
      </c>
      <c r="O2300" s="13"/>
      <c r="P2300" s="13"/>
    </row>
    <row r="2301" spans="1:16" ht="13.15" customHeight="1" x14ac:dyDescent="0.2">
      <c r="A2301" s="11" t="str">
        <f t="shared" si="142"/>
        <v>LORD HOWE ISLAND2009</v>
      </c>
      <c r="B2301" s="92" t="s">
        <v>43</v>
      </c>
      <c r="C2301" s="85">
        <v>2009</v>
      </c>
      <c r="D2301" s="86" t="s">
        <v>174</v>
      </c>
      <c r="E2301" s="15">
        <v>16558</v>
      </c>
      <c r="F2301" s="15">
        <v>16520</v>
      </c>
      <c r="G2301" s="15">
        <v>33078</v>
      </c>
      <c r="H2301" s="87">
        <v>0</v>
      </c>
      <c r="I2301" s="87">
        <v>0</v>
      </c>
      <c r="J2301" s="15">
        <v>0</v>
      </c>
      <c r="K2301" s="15">
        <f t="shared" si="143"/>
        <v>16558</v>
      </c>
      <c r="L2301" s="15">
        <f t="shared" si="144"/>
        <v>16520</v>
      </c>
      <c r="M2301" s="15">
        <f t="shared" si="145"/>
        <v>33078</v>
      </c>
      <c r="O2301" s="13"/>
      <c r="P2301" s="13"/>
    </row>
    <row r="2302" spans="1:16" ht="13.15" customHeight="1" x14ac:dyDescent="0.2">
      <c r="A2302" s="11" t="str">
        <f t="shared" si="142"/>
        <v>LORD HOWE ISLAND2010</v>
      </c>
      <c r="B2302" s="3" t="s">
        <v>43</v>
      </c>
      <c r="C2302" s="12">
        <v>2010</v>
      </c>
      <c r="D2302" s="12" t="s">
        <v>174</v>
      </c>
      <c r="E2302" s="13">
        <v>16401</v>
      </c>
      <c r="F2302" s="13">
        <v>16433</v>
      </c>
      <c r="G2302" s="13">
        <v>32834</v>
      </c>
      <c r="H2302" s="13">
        <v>0</v>
      </c>
      <c r="I2302" s="13">
        <v>0</v>
      </c>
      <c r="J2302" s="13">
        <v>0</v>
      </c>
      <c r="K2302" s="15">
        <f t="shared" si="143"/>
        <v>16401</v>
      </c>
      <c r="L2302" s="15">
        <f t="shared" si="144"/>
        <v>16433</v>
      </c>
      <c r="M2302" s="15">
        <f t="shared" si="145"/>
        <v>32834</v>
      </c>
      <c r="O2302" s="13"/>
      <c r="P2302" s="13"/>
    </row>
    <row r="2303" spans="1:16" ht="13.15" customHeight="1" x14ac:dyDescent="0.2">
      <c r="A2303" s="11" t="str">
        <f t="shared" si="142"/>
        <v>LORD HOWE ISLAND2011</v>
      </c>
      <c r="B2303" s="3" t="s">
        <v>43</v>
      </c>
      <c r="C2303" s="12">
        <v>2011</v>
      </c>
      <c r="D2303" s="12" t="s">
        <v>174</v>
      </c>
      <c r="E2303" s="13">
        <v>15571</v>
      </c>
      <c r="F2303" s="13">
        <v>15554</v>
      </c>
      <c r="G2303" s="13">
        <v>31125</v>
      </c>
      <c r="H2303" s="13">
        <v>0</v>
      </c>
      <c r="I2303" s="13">
        <v>0</v>
      </c>
      <c r="J2303" s="13">
        <v>0</v>
      </c>
      <c r="K2303" s="15">
        <f t="shared" si="143"/>
        <v>15571</v>
      </c>
      <c r="L2303" s="15">
        <f t="shared" si="144"/>
        <v>15554</v>
      </c>
      <c r="M2303" s="15">
        <f t="shared" si="145"/>
        <v>31125</v>
      </c>
      <c r="O2303" s="13"/>
      <c r="P2303" s="13"/>
    </row>
    <row r="2304" spans="1:16" ht="13.15" customHeight="1" x14ac:dyDescent="0.2">
      <c r="A2304" s="11" t="str">
        <f t="shared" si="142"/>
        <v>LORD HOWE ISLAND2012</v>
      </c>
      <c r="B2304" s="92" t="s">
        <v>43</v>
      </c>
      <c r="C2304" s="85">
        <v>2012</v>
      </c>
      <c r="D2304" s="86" t="s">
        <v>174</v>
      </c>
      <c r="E2304" s="15">
        <v>16006</v>
      </c>
      <c r="F2304" s="15">
        <v>15871</v>
      </c>
      <c r="G2304" s="15">
        <v>31877</v>
      </c>
      <c r="H2304" s="87">
        <v>0</v>
      </c>
      <c r="I2304" s="87">
        <v>0</v>
      </c>
      <c r="J2304" s="15">
        <v>0</v>
      </c>
      <c r="K2304" s="15">
        <f t="shared" si="143"/>
        <v>16006</v>
      </c>
      <c r="L2304" s="15">
        <f t="shared" si="144"/>
        <v>15871</v>
      </c>
      <c r="M2304" s="15">
        <f t="shared" si="145"/>
        <v>31877</v>
      </c>
      <c r="O2304" s="13"/>
      <c r="P2304" s="13"/>
    </row>
    <row r="2305" spans="1:16" ht="13.15" customHeight="1" x14ac:dyDescent="0.2">
      <c r="A2305" s="11" t="str">
        <f t="shared" si="142"/>
        <v>LORD HOWE ISLAND2013</v>
      </c>
      <c r="B2305" s="3" t="s">
        <v>43</v>
      </c>
      <c r="C2305" s="12">
        <v>2013</v>
      </c>
      <c r="D2305" s="12" t="s">
        <v>174</v>
      </c>
      <c r="E2305" s="13">
        <v>16969</v>
      </c>
      <c r="F2305" s="13">
        <v>16989</v>
      </c>
      <c r="G2305" s="13">
        <v>33958</v>
      </c>
      <c r="H2305" s="13">
        <v>0</v>
      </c>
      <c r="I2305" s="13">
        <v>0</v>
      </c>
      <c r="J2305" s="13">
        <v>0</v>
      </c>
      <c r="K2305" s="15">
        <f t="shared" si="143"/>
        <v>16969</v>
      </c>
      <c r="L2305" s="15">
        <f t="shared" si="144"/>
        <v>16989</v>
      </c>
      <c r="M2305" s="15">
        <f t="shared" si="145"/>
        <v>33958</v>
      </c>
      <c r="O2305" s="13"/>
      <c r="P2305" s="13"/>
    </row>
    <row r="2306" spans="1:16" ht="13.15" customHeight="1" x14ac:dyDescent="0.2">
      <c r="A2306" s="11" t="str">
        <f t="shared" si="142"/>
        <v>LORD HOWE ISLAND2014</v>
      </c>
      <c r="B2306" s="92" t="s">
        <v>43</v>
      </c>
      <c r="C2306" s="85">
        <v>2014</v>
      </c>
      <c r="D2306" s="86" t="s">
        <v>174</v>
      </c>
      <c r="E2306" s="15">
        <v>16764</v>
      </c>
      <c r="F2306" s="15">
        <v>16716</v>
      </c>
      <c r="G2306" s="15">
        <v>33480</v>
      </c>
      <c r="H2306" s="87">
        <v>0</v>
      </c>
      <c r="I2306" s="87">
        <v>0</v>
      </c>
      <c r="J2306" s="15">
        <v>0</v>
      </c>
      <c r="K2306" s="15">
        <f t="shared" si="143"/>
        <v>16764</v>
      </c>
      <c r="L2306" s="15">
        <f t="shared" si="144"/>
        <v>16716</v>
      </c>
      <c r="M2306" s="15">
        <f t="shared" si="145"/>
        <v>33480</v>
      </c>
      <c r="O2306" s="13"/>
      <c r="P2306" s="13"/>
    </row>
    <row r="2307" spans="1:16" ht="13.15" customHeight="1" x14ac:dyDescent="0.2">
      <c r="A2307" s="11" t="str">
        <f t="shared" si="142"/>
        <v>LORD HOWE ISLAND2015</v>
      </c>
      <c r="B2307" s="90" t="s">
        <v>43</v>
      </c>
      <c r="C2307" s="85">
        <v>2015</v>
      </c>
      <c r="D2307" s="86" t="s">
        <v>174</v>
      </c>
      <c r="E2307" s="15">
        <v>16495</v>
      </c>
      <c r="F2307" s="15">
        <v>16448</v>
      </c>
      <c r="G2307" s="15">
        <v>32943</v>
      </c>
      <c r="H2307" s="15">
        <v>0</v>
      </c>
      <c r="I2307" s="15">
        <v>0</v>
      </c>
      <c r="J2307" s="15">
        <v>0</v>
      </c>
      <c r="K2307" s="15">
        <f t="shared" si="143"/>
        <v>16495</v>
      </c>
      <c r="L2307" s="15">
        <f t="shared" si="144"/>
        <v>16448</v>
      </c>
      <c r="M2307" s="15">
        <f t="shared" si="145"/>
        <v>32943</v>
      </c>
      <c r="O2307" s="13"/>
      <c r="P2307" s="13"/>
    </row>
    <row r="2308" spans="1:16" ht="13.15" customHeight="1" x14ac:dyDescent="0.2">
      <c r="A2308" s="11" t="str">
        <f t="shared" si="142"/>
        <v>LORD HOWE ISLAND2016</v>
      </c>
      <c r="B2308" s="92" t="s">
        <v>43</v>
      </c>
      <c r="C2308" s="85">
        <v>2016</v>
      </c>
      <c r="D2308" s="86" t="s">
        <v>174</v>
      </c>
      <c r="E2308" s="15">
        <v>17653</v>
      </c>
      <c r="F2308" s="15">
        <v>17819</v>
      </c>
      <c r="G2308" s="15">
        <v>35472</v>
      </c>
      <c r="H2308" s="15">
        <v>0</v>
      </c>
      <c r="I2308" s="15">
        <v>0</v>
      </c>
      <c r="J2308" s="15">
        <v>0</v>
      </c>
      <c r="K2308" s="15">
        <f t="shared" si="143"/>
        <v>17653</v>
      </c>
      <c r="L2308" s="15">
        <f t="shared" si="144"/>
        <v>17819</v>
      </c>
      <c r="M2308" s="15">
        <f t="shared" si="145"/>
        <v>35472</v>
      </c>
      <c r="O2308" s="13"/>
      <c r="P2308" s="13"/>
    </row>
    <row r="2309" spans="1:16" ht="13.15" customHeight="1" x14ac:dyDescent="0.2">
      <c r="A2309" s="11" t="str">
        <f t="shared" si="142"/>
        <v>LORD HOWE ISLAND2017</v>
      </c>
      <c r="B2309" s="3" t="s">
        <v>43</v>
      </c>
      <c r="C2309" s="12">
        <v>2017</v>
      </c>
      <c r="D2309" s="12" t="s">
        <v>174</v>
      </c>
      <c r="E2309" s="13">
        <v>17257</v>
      </c>
      <c r="F2309" s="13">
        <v>17300</v>
      </c>
      <c r="G2309" s="13">
        <v>34557</v>
      </c>
      <c r="H2309" s="13">
        <v>0</v>
      </c>
      <c r="I2309" s="13">
        <v>0</v>
      </c>
      <c r="J2309" s="13">
        <v>0</v>
      </c>
      <c r="K2309" s="15">
        <f t="shared" si="143"/>
        <v>17257</v>
      </c>
      <c r="L2309" s="15">
        <f t="shared" si="144"/>
        <v>17300</v>
      </c>
      <c r="M2309" s="15">
        <f t="shared" si="145"/>
        <v>34557</v>
      </c>
      <c r="O2309" s="13"/>
      <c r="P2309" s="13"/>
    </row>
    <row r="2310" spans="1:16" ht="13.15" customHeight="1" x14ac:dyDescent="0.2">
      <c r="A2310" s="11" t="str">
        <f t="shared" si="142"/>
        <v>LORD HOWE ISLAND2018</v>
      </c>
      <c r="B2310" s="90" t="s">
        <v>43</v>
      </c>
      <c r="C2310" s="85">
        <v>2018</v>
      </c>
      <c r="D2310" s="86" t="s">
        <v>174</v>
      </c>
      <c r="E2310" s="15">
        <v>17327</v>
      </c>
      <c r="F2310" s="15">
        <v>17180</v>
      </c>
      <c r="G2310" s="15">
        <v>34507</v>
      </c>
      <c r="H2310" s="15">
        <v>0</v>
      </c>
      <c r="I2310" s="15">
        <v>0</v>
      </c>
      <c r="J2310" s="15">
        <v>0</v>
      </c>
      <c r="K2310" s="15">
        <f t="shared" si="143"/>
        <v>17327</v>
      </c>
      <c r="L2310" s="15">
        <f t="shared" si="144"/>
        <v>17180</v>
      </c>
      <c r="M2310" s="15">
        <f t="shared" si="145"/>
        <v>34507</v>
      </c>
      <c r="O2310" s="13"/>
      <c r="P2310" s="13"/>
    </row>
    <row r="2311" spans="1:16" ht="13.15" customHeight="1" x14ac:dyDescent="0.2">
      <c r="A2311" s="11" t="str">
        <f t="shared" si="142"/>
        <v>LORD HOWE ISLAND2019</v>
      </c>
      <c r="B2311" s="3" t="s">
        <v>43</v>
      </c>
      <c r="C2311" s="12">
        <v>2019</v>
      </c>
      <c r="D2311" s="12" t="s">
        <v>174</v>
      </c>
      <c r="E2311" s="13">
        <v>16656</v>
      </c>
      <c r="F2311" s="13">
        <v>16824</v>
      </c>
      <c r="G2311" s="13">
        <v>33480</v>
      </c>
      <c r="H2311" s="13">
        <v>0</v>
      </c>
      <c r="I2311" s="13">
        <v>0</v>
      </c>
      <c r="J2311" s="13">
        <v>0</v>
      </c>
      <c r="K2311" s="15">
        <f t="shared" si="143"/>
        <v>16656</v>
      </c>
      <c r="L2311" s="15">
        <f t="shared" si="144"/>
        <v>16824</v>
      </c>
      <c r="M2311" s="15">
        <f t="shared" si="145"/>
        <v>33480</v>
      </c>
      <c r="O2311" s="13"/>
      <c r="P2311" s="13"/>
    </row>
    <row r="2312" spans="1:16" ht="13.15" customHeight="1" x14ac:dyDescent="0.2">
      <c r="A2312" s="11" t="str">
        <f t="shared" si="142"/>
        <v>LORD HOWE ISLAND2020</v>
      </c>
      <c r="B2312" s="88" t="s">
        <v>43</v>
      </c>
      <c r="C2312" s="16">
        <v>2020</v>
      </c>
      <c r="D2312" s="86" t="s">
        <v>174</v>
      </c>
      <c r="E2312" s="89">
        <v>8774</v>
      </c>
      <c r="F2312" s="89">
        <v>8787</v>
      </c>
      <c r="G2312" s="89">
        <v>17561</v>
      </c>
      <c r="H2312" s="89">
        <v>0</v>
      </c>
      <c r="I2312" s="89">
        <v>0</v>
      </c>
      <c r="J2312" s="89">
        <v>0</v>
      </c>
      <c r="K2312" s="15">
        <f t="shared" si="143"/>
        <v>8774</v>
      </c>
      <c r="L2312" s="15">
        <f t="shared" si="144"/>
        <v>8787</v>
      </c>
      <c r="M2312" s="15">
        <f t="shared" si="145"/>
        <v>17561</v>
      </c>
      <c r="O2312" s="13"/>
      <c r="P2312" s="13"/>
    </row>
    <row r="2313" spans="1:16" ht="13.15" customHeight="1" x14ac:dyDescent="0.2">
      <c r="A2313" s="11" t="str">
        <f t="shared" si="142"/>
        <v>LORD HOWE ISLAND2021</v>
      </c>
      <c r="B2313" s="90" t="s">
        <v>43</v>
      </c>
      <c r="C2313" s="85">
        <v>2021</v>
      </c>
      <c r="D2313" s="17" t="s">
        <v>174</v>
      </c>
      <c r="E2313" s="15">
        <v>12387</v>
      </c>
      <c r="F2313" s="15">
        <v>12329</v>
      </c>
      <c r="G2313" s="15">
        <v>24716</v>
      </c>
      <c r="H2313" s="15">
        <v>0</v>
      </c>
      <c r="I2313" s="15">
        <v>0</v>
      </c>
      <c r="J2313" s="15">
        <v>0</v>
      </c>
      <c r="K2313" s="15">
        <f t="shared" si="143"/>
        <v>12387</v>
      </c>
      <c r="L2313" s="15">
        <f t="shared" si="144"/>
        <v>12329</v>
      </c>
      <c r="M2313" s="15">
        <f t="shared" si="145"/>
        <v>24716</v>
      </c>
      <c r="O2313" s="13"/>
      <c r="P2313" s="13"/>
    </row>
    <row r="2314" spans="1:16" ht="13.15" customHeight="1" x14ac:dyDescent="0.2">
      <c r="A2314" s="11" t="str">
        <f t="shared" si="142"/>
        <v>LORD HOWE ISLAND2022</v>
      </c>
      <c r="B2314" s="3" t="s">
        <v>43</v>
      </c>
      <c r="C2314" s="12">
        <v>2022</v>
      </c>
      <c r="D2314" s="12" t="s">
        <v>174</v>
      </c>
      <c r="E2314" s="13">
        <v>15609</v>
      </c>
      <c r="F2314" s="13">
        <v>15524</v>
      </c>
      <c r="G2314" s="13">
        <v>31133</v>
      </c>
      <c r="H2314" s="13">
        <v>0</v>
      </c>
      <c r="I2314" s="13">
        <v>0</v>
      </c>
      <c r="J2314" s="13">
        <v>0</v>
      </c>
      <c r="K2314" s="15">
        <f t="shared" si="143"/>
        <v>15609</v>
      </c>
      <c r="L2314" s="15">
        <f t="shared" si="144"/>
        <v>15524</v>
      </c>
      <c r="M2314" s="15">
        <f t="shared" si="145"/>
        <v>31133</v>
      </c>
      <c r="O2314" s="13"/>
      <c r="P2314" s="13"/>
    </row>
    <row r="2315" spans="1:16" ht="13.15" customHeight="1" x14ac:dyDescent="0.2">
      <c r="A2315" s="11" t="str">
        <f t="shared" si="142"/>
        <v>LORD HOWE ISLAND2023</v>
      </c>
      <c r="B2315" s="3" t="s">
        <v>43</v>
      </c>
      <c r="C2315" s="12">
        <v>2023</v>
      </c>
      <c r="D2315" s="12" t="s">
        <v>174</v>
      </c>
      <c r="E2315" s="13">
        <v>14777</v>
      </c>
      <c r="F2315" s="13">
        <v>14771</v>
      </c>
      <c r="G2315" s="13">
        <v>29548</v>
      </c>
      <c r="H2315" s="13">
        <v>0</v>
      </c>
      <c r="I2315" s="13">
        <v>0</v>
      </c>
      <c r="J2315" s="13">
        <v>0</v>
      </c>
      <c r="K2315" s="15">
        <f t="shared" si="143"/>
        <v>14777</v>
      </c>
      <c r="L2315" s="15">
        <f t="shared" si="144"/>
        <v>14771</v>
      </c>
      <c r="M2315" s="15">
        <f t="shared" si="145"/>
        <v>29548</v>
      </c>
      <c r="O2315" s="13"/>
      <c r="P2315" s="13"/>
    </row>
    <row r="2316" spans="1:16" ht="13.15" customHeight="1" x14ac:dyDescent="0.2">
      <c r="A2316" s="11" t="str">
        <f t="shared" ref="A2316:A2379" si="146">CONCATENATE(B2316,C2316)</f>
        <v>LORD HOWE ISLAND2024</v>
      </c>
      <c r="B2316" s="3" t="s">
        <v>43</v>
      </c>
      <c r="C2316" s="12">
        <v>2024</v>
      </c>
      <c r="D2316" s="12" t="s">
        <v>174</v>
      </c>
      <c r="E2316" s="13">
        <v>14701</v>
      </c>
      <c r="F2316" s="13">
        <v>14654</v>
      </c>
      <c r="G2316" s="13">
        <v>29355</v>
      </c>
      <c r="H2316" s="13">
        <v>0</v>
      </c>
      <c r="I2316" s="13">
        <v>0</v>
      </c>
      <c r="J2316" s="13">
        <v>0</v>
      </c>
      <c r="K2316" s="15">
        <f t="shared" si="143"/>
        <v>14701</v>
      </c>
      <c r="L2316" s="15">
        <f t="shared" si="144"/>
        <v>14654</v>
      </c>
      <c r="M2316" s="15">
        <f t="shared" si="145"/>
        <v>29355</v>
      </c>
      <c r="O2316" s="13"/>
      <c r="P2316" s="13"/>
    </row>
    <row r="2317" spans="1:16" ht="13.15" customHeight="1" x14ac:dyDescent="0.2">
      <c r="A2317" s="11" t="str">
        <f t="shared" si="146"/>
        <v>LORD HOWE ISLAND2025</v>
      </c>
      <c r="B2317" s="3" t="s">
        <v>43</v>
      </c>
      <c r="C2317" s="12">
        <v>2025</v>
      </c>
      <c r="D2317" s="12" t="s">
        <v>174</v>
      </c>
      <c r="E2317" s="13">
        <v>15325</v>
      </c>
      <c r="F2317" s="13">
        <v>15298</v>
      </c>
      <c r="G2317" s="13">
        <v>30623</v>
      </c>
      <c r="H2317" s="13">
        <v>0</v>
      </c>
      <c r="I2317" s="13">
        <v>0</v>
      </c>
      <c r="J2317" s="13">
        <v>0</v>
      </c>
      <c r="K2317" s="15">
        <f t="shared" si="143"/>
        <v>15325</v>
      </c>
      <c r="L2317" s="15">
        <f t="shared" si="144"/>
        <v>15298</v>
      </c>
      <c r="M2317" s="15">
        <f t="shared" si="145"/>
        <v>30623</v>
      </c>
      <c r="O2317" s="13"/>
      <c r="P2317" s="13"/>
    </row>
    <row r="2318" spans="1:16" ht="13.15" customHeight="1" x14ac:dyDescent="0.2">
      <c r="A2318" s="11" t="str">
        <f t="shared" si="146"/>
        <v>MACKAY1985</v>
      </c>
      <c r="B2318" s="90" t="s">
        <v>42</v>
      </c>
      <c r="C2318" s="85">
        <v>1985</v>
      </c>
      <c r="D2318" s="86">
        <v>18</v>
      </c>
      <c r="E2318" s="15">
        <v>98746</v>
      </c>
      <c r="F2318" s="15">
        <v>99604</v>
      </c>
      <c r="G2318" s="15">
        <v>198350</v>
      </c>
      <c r="H2318" s="15">
        <v>0</v>
      </c>
      <c r="I2318" s="15">
        <v>0</v>
      </c>
      <c r="J2318" s="15">
        <v>0</v>
      </c>
      <c r="K2318" s="15">
        <f t="shared" si="143"/>
        <v>98746</v>
      </c>
      <c r="L2318" s="15">
        <f t="shared" si="144"/>
        <v>99604</v>
      </c>
      <c r="M2318" s="15">
        <f t="shared" si="145"/>
        <v>198350</v>
      </c>
      <c r="O2318" s="13"/>
      <c r="P2318" s="13"/>
    </row>
    <row r="2319" spans="1:16" ht="13.15" customHeight="1" x14ac:dyDescent="0.2">
      <c r="A2319" s="11" t="str">
        <f t="shared" si="146"/>
        <v>MACKAY1986</v>
      </c>
      <c r="B2319" s="3" t="s">
        <v>42</v>
      </c>
      <c r="C2319" s="12">
        <v>1986</v>
      </c>
      <c r="D2319" s="12">
        <v>17</v>
      </c>
      <c r="E2319" s="13">
        <v>110224</v>
      </c>
      <c r="F2319" s="13">
        <v>110812</v>
      </c>
      <c r="G2319" s="13">
        <v>221036</v>
      </c>
      <c r="H2319" s="13">
        <v>0</v>
      </c>
      <c r="I2319" s="13">
        <v>0</v>
      </c>
      <c r="J2319" s="13">
        <v>0</v>
      </c>
      <c r="K2319" s="15">
        <f t="shared" si="143"/>
        <v>110224</v>
      </c>
      <c r="L2319" s="15">
        <f t="shared" si="144"/>
        <v>110812</v>
      </c>
      <c r="M2319" s="15">
        <f t="shared" si="145"/>
        <v>221036</v>
      </c>
      <c r="O2319" s="13"/>
      <c r="P2319" s="13"/>
    </row>
    <row r="2320" spans="1:16" ht="13.15" customHeight="1" x14ac:dyDescent="0.2">
      <c r="A2320" s="11" t="str">
        <f t="shared" si="146"/>
        <v>MACKAY1987</v>
      </c>
      <c r="B2320" s="90" t="s">
        <v>42</v>
      </c>
      <c r="C2320" s="85">
        <v>1987</v>
      </c>
      <c r="D2320" s="86">
        <v>18</v>
      </c>
      <c r="E2320" s="15">
        <v>100409</v>
      </c>
      <c r="F2320" s="15">
        <v>101239</v>
      </c>
      <c r="G2320" s="15">
        <v>201648</v>
      </c>
      <c r="H2320" s="15">
        <v>0</v>
      </c>
      <c r="I2320" s="15">
        <v>0</v>
      </c>
      <c r="J2320" s="15">
        <v>0</v>
      </c>
      <c r="K2320" s="15">
        <f t="shared" si="143"/>
        <v>100409</v>
      </c>
      <c r="L2320" s="15">
        <f t="shared" si="144"/>
        <v>101239</v>
      </c>
      <c r="M2320" s="15">
        <f t="shared" si="145"/>
        <v>201648</v>
      </c>
      <c r="O2320" s="13"/>
      <c r="P2320" s="13"/>
    </row>
    <row r="2321" spans="1:16" ht="13.15" customHeight="1" x14ac:dyDescent="0.2">
      <c r="A2321" s="11" t="str">
        <f t="shared" si="146"/>
        <v>MACKAY1988</v>
      </c>
      <c r="B2321" s="90" t="s">
        <v>42</v>
      </c>
      <c r="C2321" s="85">
        <v>1988</v>
      </c>
      <c r="D2321" s="86">
        <v>16</v>
      </c>
      <c r="E2321" s="15">
        <v>99925</v>
      </c>
      <c r="F2321" s="15">
        <v>100977</v>
      </c>
      <c r="G2321" s="15">
        <v>200902</v>
      </c>
      <c r="H2321" s="15">
        <v>0</v>
      </c>
      <c r="I2321" s="15">
        <v>0</v>
      </c>
      <c r="J2321" s="15">
        <v>0</v>
      </c>
      <c r="K2321" s="15">
        <f t="shared" si="143"/>
        <v>99925</v>
      </c>
      <c r="L2321" s="15">
        <f t="shared" si="144"/>
        <v>100977</v>
      </c>
      <c r="M2321" s="15">
        <f t="shared" si="145"/>
        <v>200902</v>
      </c>
      <c r="O2321" s="13"/>
      <c r="P2321" s="13"/>
    </row>
    <row r="2322" spans="1:16" ht="13.15" customHeight="1" x14ac:dyDescent="0.2">
      <c r="A2322" s="11" t="str">
        <f t="shared" si="146"/>
        <v>MACKAY1989</v>
      </c>
      <c r="B2322" s="3" t="s">
        <v>42</v>
      </c>
      <c r="C2322" s="12">
        <v>1989</v>
      </c>
      <c r="D2322" s="12">
        <v>16</v>
      </c>
      <c r="E2322" s="13">
        <v>69542</v>
      </c>
      <c r="F2322" s="13">
        <v>71676</v>
      </c>
      <c r="G2322" s="13">
        <v>141218</v>
      </c>
      <c r="H2322" s="13">
        <v>0</v>
      </c>
      <c r="I2322" s="13">
        <v>0</v>
      </c>
      <c r="J2322" s="13">
        <v>0</v>
      </c>
      <c r="K2322" s="15">
        <f t="shared" si="143"/>
        <v>69542</v>
      </c>
      <c r="L2322" s="15">
        <f t="shared" si="144"/>
        <v>71676</v>
      </c>
      <c r="M2322" s="15">
        <f t="shared" si="145"/>
        <v>141218</v>
      </c>
      <c r="O2322" s="13"/>
      <c r="P2322" s="13"/>
    </row>
    <row r="2323" spans="1:16" ht="13.15" customHeight="1" x14ac:dyDescent="0.2">
      <c r="A2323" s="11" t="str">
        <f t="shared" si="146"/>
        <v>MACKAY1990</v>
      </c>
      <c r="B2323" s="90" t="s">
        <v>42</v>
      </c>
      <c r="C2323" s="85">
        <v>1990</v>
      </c>
      <c r="D2323" s="86">
        <v>17</v>
      </c>
      <c r="E2323" s="15">
        <v>83087</v>
      </c>
      <c r="F2323" s="15">
        <v>85060</v>
      </c>
      <c r="G2323" s="15">
        <v>168147</v>
      </c>
      <c r="H2323" s="15">
        <v>0</v>
      </c>
      <c r="I2323" s="15">
        <v>0</v>
      </c>
      <c r="J2323" s="15">
        <v>0</v>
      </c>
      <c r="K2323" s="15">
        <f t="shared" si="143"/>
        <v>83087</v>
      </c>
      <c r="L2323" s="15">
        <f t="shared" si="144"/>
        <v>85060</v>
      </c>
      <c r="M2323" s="15">
        <f t="shared" si="145"/>
        <v>168147</v>
      </c>
      <c r="O2323" s="13"/>
      <c r="P2323" s="13"/>
    </row>
    <row r="2324" spans="1:16" ht="13.15" customHeight="1" x14ac:dyDescent="0.2">
      <c r="A2324" s="11" t="str">
        <f t="shared" si="146"/>
        <v>MACKAY1991</v>
      </c>
      <c r="B2324" s="92" t="s">
        <v>42</v>
      </c>
      <c r="C2324" s="85">
        <v>1991</v>
      </c>
      <c r="D2324" s="17">
        <v>16</v>
      </c>
      <c r="E2324" s="15">
        <v>93939</v>
      </c>
      <c r="F2324" s="15">
        <v>96508</v>
      </c>
      <c r="G2324" s="15">
        <v>190447</v>
      </c>
      <c r="H2324" s="87">
        <v>0</v>
      </c>
      <c r="I2324" s="87">
        <v>0</v>
      </c>
      <c r="J2324" s="15">
        <v>0</v>
      </c>
      <c r="K2324" s="15">
        <f t="shared" si="143"/>
        <v>93939</v>
      </c>
      <c r="L2324" s="15">
        <f t="shared" si="144"/>
        <v>96508</v>
      </c>
      <c r="M2324" s="15">
        <f t="shared" si="145"/>
        <v>190447</v>
      </c>
      <c r="O2324" s="13"/>
      <c r="P2324" s="13"/>
    </row>
    <row r="2325" spans="1:16" ht="13.15" customHeight="1" x14ac:dyDescent="0.2">
      <c r="A2325" s="11" t="str">
        <f t="shared" si="146"/>
        <v>MACKAY1992</v>
      </c>
      <c r="B2325" s="3" t="s">
        <v>42</v>
      </c>
      <c r="C2325" s="12">
        <v>1992</v>
      </c>
      <c r="D2325" s="12">
        <v>16</v>
      </c>
      <c r="E2325" s="13">
        <v>105353</v>
      </c>
      <c r="F2325" s="13">
        <v>107378</v>
      </c>
      <c r="G2325" s="13">
        <v>212731</v>
      </c>
      <c r="H2325" s="13">
        <v>0</v>
      </c>
      <c r="I2325" s="13">
        <v>0</v>
      </c>
      <c r="J2325" s="13">
        <v>0</v>
      </c>
      <c r="K2325" s="15">
        <f t="shared" si="143"/>
        <v>105353</v>
      </c>
      <c r="L2325" s="15">
        <f t="shared" si="144"/>
        <v>107378</v>
      </c>
      <c r="M2325" s="15">
        <f t="shared" si="145"/>
        <v>212731</v>
      </c>
      <c r="O2325" s="13"/>
      <c r="P2325" s="13"/>
    </row>
    <row r="2326" spans="1:16" ht="13.15" customHeight="1" x14ac:dyDescent="0.2">
      <c r="A2326" s="11" t="str">
        <f t="shared" si="146"/>
        <v>MACKAY1993</v>
      </c>
      <c r="B2326" s="3" t="s">
        <v>42</v>
      </c>
      <c r="C2326" s="12">
        <v>1993</v>
      </c>
      <c r="D2326" s="12">
        <v>16</v>
      </c>
      <c r="E2326" s="13">
        <v>116331</v>
      </c>
      <c r="F2326" s="13">
        <v>118188</v>
      </c>
      <c r="G2326" s="13">
        <v>234519</v>
      </c>
      <c r="H2326" s="13">
        <v>0</v>
      </c>
      <c r="I2326" s="13">
        <v>0</v>
      </c>
      <c r="J2326" s="13">
        <v>0</v>
      </c>
      <c r="K2326" s="15">
        <f t="shared" si="143"/>
        <v>116331</v>
      </c>
      <c r="L2326" s="15">
        <f t="shared" si="144"/>
        <v>118188</v>
      </c>
      <c r="M2326" s="15">
        <f t="shared" si="145"/>
        <v>234519</v>
      </c>
      <c r="O2326" s="13"/>
      <c r="P2326" s="13"/>
    </row>
    <row r="2327" spans="1:16" ht="13.15" customHeight="1" x14ac:dyDescent="0.2">
      <c r="A2327" s="11" t="str">
        <f t="shared" si="146"/>
        <v>MACKAY1994</v>
      </c>
      <c r="B2327" s="88" t="s">
        <v>42</v>
      </c>
      <c r="C2327" s="16">
        <v>1994</v>
      </c>
      <c r="D2327" s="86">
        <v>17</v>
      </c>
      <c r="E2327" s="89">
        <v>127259</v>
      </c>
      <c r="F2327" s="89">
        <v>129256</v>
      </c>
      <c r="G2327" s="89">
        <v>256515</v>
      </c>
      <c r="H2327" s="89">
        <v>0</v>
      </c>
      <c r="I2327" s="89">
        <v>0</v>
      </c>
      <c r="J2327" s="89">
        <v>0</v>
      </c>
      <c r="K2327" s="15">
        <f t="shared" si="143"/>
        <v>127259</v>
      </c>
      <c r="L2327" s="15">
        <f t="shared" si="144"/>
        <v>129256</v>
      </c>
      <c r="M2327" s="15">
        <f t="shared" si="145"/>
        <v>256515</v>
      </c>
      <c r="O2327" s="13"/>
      <c r="P2327" s="13"/>
    </row>
    <row r="2328" spans="1:16" ht="13.15" customHeight="1" x14ac:dyDescent="0.2">
      <c r="A2328" s="11" t="str">
        <f t="shared" si="146"/>
        <v>MACKAY1995</v>
      </c>
      <c r="B2328" s="92" t="s">
        <v>42</v>
      </c>
      <c r="C2328" s="85">
        <v>1995</v>
      </c>
      <c r="D2328" s="86">
        <v>18</v>
      </c>
      <c r="E2328" s="15">
        <v>140163</v>
      </c>
      <c r="F2328" s="15">
        <v>142005</v>
      </c>
      <c r="G2328" s="15">
        <v>282168</v>
      </c>
      <c r="H2328" s="15">
        <v>0</v>
      </c>
      <c r="I2328" s="15">
        <v>0</v>
      </c>
      <c r="J2328" s="15">
        <v>0</v>
      </c>
      <c r="K2328" s="15">
        <f t="shared" si="143"/>
        <v>140163</v>
      </c>
      <c r="L2328" s="15">
        <f t="shared" si="144"/>
        <v>142005</v>
      </c>
      <c r="M2328" s="15">
        <f t="shared" si="145"/>
        <v>282168</v>
      </c>
      <c r="O2328" s="13"/>
      <c r="P2328" s="13"/>
    </row>
    <row r="2329" spans="1:16" ht="13.15" customHeight="1" x14ac:dyDescent="0.2">
      <c r="A2329" s="11" t="str">
        <f t="shared" si="146"/>
        <v>MACKAY1996</v>
      </c>
      <c r="B2329" s="3" t="s">
        <v>42</v>
      </c>
      <c r="C2329" s="12">
        <v>1996</v>
      </c>
      <c r="D2329" s="12">
        <v>18</v>
      </c>
      <c r="E2329" s="13">
        <v>146107</v>
      </c>
      <c r="F2329" s="13">
        <v>147315</v>
      </c>
      <c r="G2329" s="13">
        <v>293422</v>
      </c>
      <c r="H2329" s="13">
        <v>0</v>
      </c>
      <c r="I2329" s="13">
        <v>0</v>
      </c>
      <c r="J2329" s="13">
        <v>0</v>
      </c>
      <c r="K2329" s="15">
        <f t="shared" si="143"/>
        <v>146107</v>
      </c>
      <c r="L2329" s="15">
        <f t="shared" si="144"/>
        <v>147315</v>
      </c>
      <c r="M2329" s="15">
        <f t="shared" si="145"/>
        <v>293422</v>
      </c>
      <c r="O2329" s="13"/>
      <c r="P2329" s="13"/>
    </row>
    <row r="2330" spans="1:16" ht="13.15" customHeight="1" x14ac:dyDescent="0.2">
      <c r="A2330" s="11" t="str">
        <f t="shared" si="146"/>
        <v>MACKAY1997</v>
      </c>
      <c r="B2330" s="3" t="s">
        <v>42</v>
      </c>
      <c r="C2330" s="12">
        <v>1997</v>
      </c>
      <c r="D2330" s="12">
        <v>17</v>
      </c>
      <c r="E2330" s="13">
        <v>149566</v>
      </c>
      <c r="F2330" s="13">
        <v>150388</v>
      </c>
      <c r="G2330" s="13">
        <v>299954</v>
      </c>
      <c r="H2330" s="13">
        <v>0</v>
      </c>
      <c r="I2330" s="13">
        <v>0</v>
      </c>
      <c r="J2330" s="13">
        <v>0</v>
      </c>
      <c r="K2330" s="15">
        <f t="shared" si="143"/>
        <v>149566</v>
      </c>
      <c r="L2330" s="15">
        <f t="shared" si="144"/>
        <v>150388</v>
      </c>
      <c r="M2330" s="15">
        <f t="shared" si="145"/>
        <v>299954</v>
      </c>
      <c r="O2330" s="13"/>
      <c r="P2330" s="13"/>
    </row>
    <row r="2331" spans="1:16" ht="13.15" customHeight="1" x14ac:dyDescent="0.2">
      <c r="A2331" s="11" t="str">
        <f t="shared" si="146"/>
        <v>MACKAY1998</v>
      </c>
      <c r="B2331" s="3" t="s">
        <v>42</v>
      </c>
      <c r="C2331" s="12">
        <v>1998</v>
      </c>
      <c r="D2331" s="12">
        <v>17</v>
      </c>
      <c r="E2331" s="13">
        <v>140755</v>
      </c>
      <c r="F2331" s="13">
        <v>142619</v>
      </c>
      <c r="G2331" s="13">
        <v>283374</v>
      </c>
      <c r="H2331" s="13">
        <v>0</v>
      </c>
      <c r="I2331" s="13">
        <v>0</v>
      </c>
      <c r="J2331" s="13">
        <v>0</v>
      </c>
      <c r="K2331" s="15">
        <f t="shared" si="143"/>
        <v>140755</v>
      </c>
      <c r="L2331" s="15">
        <f t="shared" si="144"/>
        <v>142619</v>
      </c>
      <c r="M2331" s="15">
        <f t="shared" si="145"/>
        <v>283374</v>
      </c>
      <c r="O2331" s="13"/>
      <c r="P2331" s="13"/>
    </row>
    <row r="2332" spans="1:16" ht="13.15" customHeight="1" x14ac:dyDescent="0.2">
      <c r="A2332" s="11" t="str">
        <f t="shared" si="146"/>
        <v>MACKAY1999</v>
      </c>
      <c r="B2332" s="92" t="s">
        <v>42</v>
      </c>
      <c r="C2332" s="85">
        <v>1999</v>
      </c>
      <c r="D2332" s="86">
        <v>18</v>
      </c>
      <c r="E2332" s="15">
        <v>138081</v>
      </c>
      <c r="F2332" s="15">
        <v>139380</v>
      </c>
      <c r="G2332" s="15">
        <v>277461</v>
      </c>
      <c r="H2332" s="87">
        <v>0</v>
      </c>
      <c r="I2332" s="87">
        <v>0</v>
      </c>
      <c r="J2332" s="15">
        <v>0</v>
      </c>
      <c r="K2332" s="15">
        <f t="shared" si="143"/>
        <v>138081</v>
      </c>
      <c r="L2332" s="15">
        <f t="shared" si="144"/>
        <v>139380</v>
      </c>
      <c r="M2332" s="15">
        <f t="shared" si="145"/>
        <v>277461</v>
      </c>
      <c r="O2332" s="13"/>
      <c r="P2332" s="13"/>
    </row>
    <row r="2333" spans="1:16" ht="13.15" customHeight="1" x14ac:dyDescent="0.2">
      <c r="A2333" s="11" t="str">
        <f t="shared" si="146"/>
        <v>MACKAY2000</v>
      </c>
      <c r="B2333" s="92" t="s">
        <v>42</v>
      </c>
      <c r="C2333" s="85">
        <v>2000</v>
      </c>
      <c r="D2333" s="86">
        <v>17</v>
      </c>
      <c r="E2333" s="15">
        <v>138589</v>
      </c>
      <c r="F2333" s="15">
        <v>139771</v>
      </c>
      <c r="G2333" s="15">
        <v>278360</v>
      </c>
      <c r="H2333" s="87">
        <v>0</v>
      </c>
      <c r="I2333" s="87">
        <v>0</v>
      </c>
      <c r="J2333" s="15">
        <v>0</v>
      </c>
      <c r="K2333" s="15">
        <f t="shared" si="143"/>
        <v>138589</v>
      </c>
      <c r="L2333" s="15">
        <f t="shared" si="144"/>
        <v>139771</v>
      </c>
      <c r="M2333" s="15">
        <f t="shared" si="145"/>
        <v>278360</v>
      </c>
      <c r="O2333" s="13"/>
      <c r="P2333" s="13"/>
    </row>
    <row r="2334" spans="1:16" ht="13.15" customHeight="1" x14ac:dyDescent="0.2">
      <c r="A2334" s="11" t="str">
        <f t="shared" si="146"/>
        <v>MACKAY2001</v>
      </c>
      <c r="B2334" s="90" t="s">
        <v>42</v>
      </c>
      <c r="C2334" s="85">
        <v>2001</v>
      </c>
      <c r="D2334" s="86">
        <v>15</v>
      </c>
      <c r="E2334" s="15">
        <v>138053</v>
      </c>
      <c r="F2334" s="15">
        <v>139358</v>
      </c>
      <c r="G2334" s="15">
        <v>277411</v>
      </c>
      <c r="H2334" s="15">
        <v>0</v>
      </c>
      <c r="I2334" s="15">
        <v>0</v>
      </c>
      <c r="J2334" s="15">
        <v>0</v>
      </c>
      <c r="K2334" s="15">
        <f t="shared" si="143"/>
        <v>138053</v>
      </c>
      <c r="L2334" s="15">
        <f t="shared" si="144"/>
        <v>139358</v>
      </c>
      <c r="M2334" s="15">
        <f t="shared" si="145"/>
        <v>277411</v>
      </c>
      <c r="O2334" s="13"/>
      <c r="P2334" s="13"/>
    </row>
    <row r="2335" spans="1:16" ht="13.15" customHeight="1" x14ac:dyDescent="0.2">
      <c r="A2335" s="11" t="str">
        <f t="shared" si="146"/>
        <v>MACKAY2002</v>
      </c>
      <c r="B2335" s="90" t="s">
        <v>42</v>
      </c>
      <c r="C2335" s="85">
        <v>2002</v>
      </c>
      <c r="D2335" s="86">
        <v>15</v>
      </c>
      <c r="E2335" s="15">
        <v>168615</v>
      </c>
      <c r="F2335" s="15">
        <v>169616</v>
      </c>
      <c r="G2335" s="15">
        <v>338231</v>
      </c>
      <c r="H2335" s="15">
        <v>0</v>
      </c>
      <c r="I2335" s="15">
        <v>0</v>
      </c>
      <c r="J2335" s="15">
        <v>0</v>
      </c>
      <c r="K2335" s="15">
        <f t="shared" si="143"/>
        <v>168615</v>
      </c>
      <c r="L2335" s="15">
        <f t="shared" si="144"/>
        <v>169616</v>
      </c>
      <c r="M2335" s="15">
        <f t="shared" si="145"/>
        <v>338231</v>
      </c>
      <c r="O2335" s="13"/>
      <c r="P2335" s="13"/>
    </row>
    <row r="2336" spans="1:16" ht="13.15" customHeight="1" x14ac:dyDescent="0.2">
      <c r="A2336" s="11" t="str">
        <f t="shared" si="146"/>
        <v>MACKAY2003</v>
      </c>
      <c r="B2336" s="92" t="s">
        <v>42</v>
      </c>
      <c r="C2336" s="85">
        <v>2003</v>
      </c>
      <c r="D2336" s="86">
        <v>14</v>
      </c>
      <c r="E2336" s="15">
        <v>203705</v>
      </c>
      <c r="F2336" s="15">
        <v>202754</v>
      </c>
      <c r="G2336" s="15">
        <v>406459</v>
      </c>
      <c r="H2336" s="87">
        <v>0</v>
      </c>
      <c r="I2336" s="87">
        <v>0</v>
      </c>
      <c r="J2336" s="15">
        <v>0</v>
      </c>
      <c r="K2336" s="15">
        <f t="shared" si="143"/>
        <v>203705</v>
      </c>
      <c r="L2336" s="15">
        <f t="shared" si="144"/>
        <v>202754</v>
      </c>
      <c r="M2336" s="15">
        <f t="shared" si="145"/>
        <v>406459</v>
      </c>
      <c r="O2336" s="13"/>
      <c r="P2336" s="13"/>
    </row>
    <row r="2337" spans="1:16" ht="13.15" customHeight="1" x14ac:dyDescent="0.2">
      <c r="A2337" s="11" t="str">
        <f t="shared" si="146"/>
        <v>MACKAY2004</v>
      </c>
      <c r="B2337" s="92" t="s">
        <v>42</v>
      </c>
      <c r="C2337" s="85">
        <v>2004</v>
      </c>
      <c r="D2337" s="86">
        <v>15</v>
      </c>
      <c r="E2337" s="15">
        <v>255126</v>
      </c>
      <c r="F2337" s="15">
        <v>255870</v>
      </c>
      <c r="G2337" s="15">
        <v>510996</v>
      </c>
      <c r="H2337" s="87">
        <v>0</v>
      </c>
      <c r="I2337" s="87">
        <v>0</v>
      </c>
      <c r="J2337" s="15">
        <v>0</v>
      </c>
      <c r="K2337" s="15">
        <f t="shared" si="143"/>
        <v>255126</v>
      </c>
      <c r="L2337" s="15">
        <f t="shared" si="144"/>
        <v>255870</v>
      </c>
      <c r="M2337" s="15">
        <f t="shared" si="145"/>
        <v>510996</v>
      </c>
      <c r="O2337" s="13"/>
      <c r="P2337" s="13"/>
    </row>
    <row r="2338" spans="1:16" ht="13.15" customHeight="1" x14ac:dyDescent="0.2">
      <c r="A2338" s="11" t="str">
        <f t="shared" si="146"/>
        <v>MACKAY2005</v>
      </c>
      <c r="B2338" s="90" t="s">
        <v>42</v>
      </c>
      <c r="C2338" s="85">
        <v>2005</v>
      </c>
      <c r="D2338" s="86">
        <v>15</v>
      </c>
      <c r="E2338" s="15">
        <v>313443</v>
      </c>
      <c r="F2338" s="15">
        <v>314899</v>
      </c>
      <c r="G2338" s="15">
        <v>628342</v>
      </c>
      <c r="H2338" s="15">
        <v>0</v>
      </c>
      <c r="I2338" s="15">
        <v>0</v>
      </c>
      <c r="J2338" s="15">
        <v>0</v>
      </c>
      <c r="K2338" s="15">
        <f t="shared" si="143"/>
        <v>313443</v>
      </c>
      <c r="L2338" s="15">
        <f t="shared" si="144"/>
        <v>314899</v>
      </c>
      <c r="M2338" s="15">
        <f t="shared" si="145"/>
        <v>628342</v>
      </c>
      <c r="O2338" s="13"/>
      <c r="P2338" s="13"/>
    </row>
    <row r="2339" spans="1:16" ht="13.15" customHeight="1" x14ac:dyDescent="0.2">
      <c r="A2339" s="11" t="str">
        <f t="shared" si="146"/>
        <v>MACKAY2006</v>
      </c>
      <c r="B2339" s="3" t="s">
        <v>42</v>
      </c>
      <c r="C2339" s="12">
        <v>2006</v>
      </c>
      <c r="D2339" s="12">
        <v>15</v>
      </c>
      <c r="E2339" s="13">
        <v>353623</v>
      </c>
      <c r="F2339" s="13">
        <v>355154</v>
      </c>
      <c r="G2339" s="13">
        <v>708777</v>
      </c>
      <c r="H2339" s="13">
        <v>0</v>
      </c>
      <c r="I2339" s="13">
        <v>0</v>
      </c>
      <c r="J2339" s="13">
        <v>0</v>
      </c>
      <c r="K2339" s="15">
        <f t="shared" si="143"/>
        <v>353623</v>
      </c>
      <c r="L2339" s="15">
        <f t="shared" si="144"/>
        <v>355154</v>
      </c>
      <c r="M2339" s="15">
        <f t="shared" si="145"/>
        <v>708777</v>
      </c>
      <c r="O2339" s="13"/>
      <c r="P2339" s="13"/>
    </row>
    <row r="2340" spans="1:16" ht="13.15" customHeight="1" x14ac:dyDescent="0.2">
      <c r="A2340" s="11" t="str">
        <f t="shared" si="146"/>
        <v>MACKAY2007</v>
      </c>
      <c r="B2340" s="3" t="s">
        <v>42</v>
      </c>
      <c r="C2340" s="12">
        <v>2007</v>
      </c>
      <c r="D2340" s="12">
        <v>15</v>
      </c>
      <c r="E2340" s="13">
        <v>387788</v>
      </c>
      <c r="F2340" s="13">
        <v>389136</v>
      </c>
      <c r="G2340" s="13">
        <v>776924</v>
      </c>
      <c r="H2340" s="13">
        <v>0</v>
      </c>
      <c r="I2340" s="13">
        <v>0</v>
      </c>
      <c r="J2340" s="13">
        <v>0</v>
      </c>
      <c r="K2340" s="15">
        <f t="shared" si="143"/>
        <v>387788</v>
      </c>
      <c r="L2340" s="15">
        <f t="shared" si="144"/>
        <v>389136</v>
      </c>
      <c r="M2340" s="15">
        <f t="shared" si="145"/>
        <v>776924</v>
      </c>
      <c r="O2340" s="13"/>
      <c r="P2340" s="13"/>
    </row>
    <row r="2341" spans="1:16" ht="13.15" customHeight="1" x14ac:dyDescent="0.2">
      <c r="A2341" s="11" t="str">
        <f t="shared" si="146"/>
        <v>MACKAY2008</v>
      </c>
      <c r="B2341" s="3" t="s">
        <v>42</v>
      </c>
      <c r="C2341" s="12">
        <v>2008</v>
      </c>
      <c r="D2341" s="12">
        <v>15</v>
      </c>
      <c r="E2341" s="13">
        <v>459624</v>
      </c>
      <c r="F2341" s="13">
        <v>459772</v>
      </c>
      <c r="G2341" s="13">
        <v>919396</v>
      </c>
      <c r="H2341" s="13">
        <v>0</v>
      </c>
      <c r="I2341" s="13">
        <v>0</v>
      </c>
      <c r="J2341" s="13">
        <v>0</v>
      </c>
      <c r="K2341" s="15">
        <f t="shared" si="143"/>
        <v>459624</v>
      </c>
      <c r="L2341" s="15">
        <f t="shared" si="144"/>
        <v>459772</v>
      </c>
      <c r="M2341" s="15">
        <f t="shared" si="145"/>
        <v>919396</v>
      </c>
      <c r="O2341" s="13"/>
      <c r="P2341" s="13"/>
    </row>
    <row r="2342" spans="1:16" ht="13.15" customHeight="1" x14ac:dyDescent="0.2">
      <c r="A2342" s="11" t="str">
        <f t="shared" si="146"/>
        <v>MACKAY2009</v>
      </c>
      <c r="B2342" s="3" t="s">
        <v>42</v>
      </c>
      <c r="C2342" s="12">
        <v>2009</v>
      </c>
      <c r="D2342" s="12">
        <v>14</v>
      </c>
      <c r="E2342" s="13">
        <v>462851</v>
      </c>
      <c r="F2342" s="13">
        <v>462838</v>
      </c>
      <c r="G2342" s="13">
        <v>925689</v>
      </c>
      <c r="H2342" s="13">
        <v>0</v>
      </c>
      <c r="I2342" s="13">
        <v>0</v>
      </c>
      <c r="J2342" s="13">
        <v>0</v>
      </c>
      <c r="K2342" s="15">
        <f t="shared" si="143"/>
        <v>462851</v>
      </c>
      <c r="L2342" s="15">
        <f t="shared" si="144"/>
        <v>462838</v>
      </c>
      <c r="M2342" s="15">
        <f t="shared" si="145"/>
        <v>925689</v>
      </c>
      <c r="O2342" s="13"/>
      <c r="P2342" s="13"/>
    </row>
    <row r="2343" spans="1:16" ht="13.15" customHeight="1" x14ac:dyDescent="0.2">
      <c r="A2343" s="11" t="str">
        <f t="shared" si="146"/>
        <v>MACKAY2010</v>
      </c>
      <c r="B2343" s="92" t="s">
        <v>42</v>
      </c>
      <c r="C2343" s="85">
        <v>2010</v>
      </c>
      <c r="D2343" s="86">
        <v>14</v>
      </c>
      <c r="E2343" s="15">
        <v>489573</v>
      </c>
      <c r="F2343" s="15">
        <v>493494</v>
      </c>
      <c r="G2343" s="15">
        <v>983067</v>
      </c>
      <c r="H2343" s="87">
        <v>0</v>
      </c>
      <c r="I2343" s="87">
        <v>0</v>
      </c>
      <c r="J2343" s="15">
        <v>0</v>
      </c>
      <c r="K2343" s="15">
        <f t="shared" si="143"/>
        <v>489573</v>
      </c>
      <c r="L2343" s="15">
        <f t="shared" si="144"/>
        <v>493494</v>
      </c>
      <c r="M2343" s="15">
        <f t="shared" si="145"/>
        <v>983067</v>
      </c>
      <c r="O2343" s="13"/>
      <c r="P2343" s="13"/>
    </row>
    <row r="2344" spans="1:16" ht="13.15" customHeight="1" x14ac:dyDescent="0.2">
      <c r="A2344" s="11" t="str">
        <f t="shared" si="146"/>
        <v>MACKAY2011</v>
      </c>
      <c r="B2344" s="3" t="s">
        <v>42</v>
      </c>
      <c r="C2344" s="12">
        <v>2011</v>
      </c>
      <c r="D2344" s="12">
        <v>14</v>
      </c>
      <c r="E2344" s="13">
        <v>540522</v>
      </c>
      <c r="F2344" s="13">
        <v>542079</v>
      </c>
      <c r="G2344" s="13">
        <v>1082601</v>
      </c>
      <c r="H2344" s="13">
        <v>0</v>
      </c>
      <c r="I2344" s="13">
        <v>0</v>
      </c>
      <c r="J2344" s="13">
        <v>0</v>
      </c>
      <c r="K2344" s="15">
        <f t="shared" si="143"/>
        <v>540522</v>
      </c>
      <c r="L2344" s="15">
        <f t="shared" si="144"/>
        <v>542079</v>
      </c>
      <c r="M2344" s="15">
        <f t="shared" si="145"/>
        <v>1082601</v>
      </c>
      <c r="O2344" s="13"/>
      <c r="P2344" s="13"/>
    </row>
    <row r="2345" spans="1:16" ht="13.15" customHeight="1" x14ac:dyDescent="0.2">
      <c r="A2345" s="11" t="str">
        <f t="shared" si="146"/>
        <v>MACKAY2012</v>
      </c>
      <c r="B2345" s="3" t="s">
        <v>42</v>
      </c>
      <c r="C2345" s="12">
        <v>2012</v>
      </c>
      <c r="D2345" s="12">
        <v>14</v>
      </c>
      <c r="E2345" s="13">
        <v>561837</v>
      </c>
      <c r="F2345" s="13">
        <v>564406</v>
      </c>
      <c r="G2345" s="13">
        <v>1126243</v>
      </c>
      <c r="H2345" s="13">
        <v>0</v>
      </c>
      <c r="I2345" s="13">
        <v>0</v>
      </c>
      <c r="J2345" s="13">
        <v>0</v>
      </c>
      <c r="K2345" s="15">
        <f t="shared" si="143"/>
        <v>561837</v>
      </c>
      <c r="L2345" s="15">
        <f t="shared" si="144"/>
        <v>564406</v>
      </c>
      <c r="M2345" s="15">
        <f t="shared" si="145"/>
        <v>1126243</v>
      </c>
      <c r="O2345" s="13"/>
      <c r="P2345" s="13"/>
    </row>
    <row r="2346" spans="1:16" ht="13.15" customHeight="1" x14ac:dyDescent="0.2">
      <c r="A2346" s="11" t="str">
        <f t="shared" si="146"/>
        <v>MACKAY2013</v>
      </c>
      <c r="B2346" s="92" t="s">
        <v>42</v>
      </c>
      <c r="C2346" s="85">
        <v>2013</v>
      </c>
      <c r="D2346" s="86">
        <v>14</v>
      </c>
      <c r="E2346" s="15">
        <v>550711</v>
      </c>
      <c r="F2346" s="15">
        <v>551883</v>
      </c>
      <c r="G2346" s="15">
        <v>1102594</v>
      </c>
      <c r="H2346" s="87">
        <v>0</v>
      </c>
      <c r="I2346" s="87">
        <v>0</v>
      </c>
      <c r="J2346" s="15">
        <v>0</v>
      </c>
      <c r="K2346" s="15">
        <f t="shared" si="143"/>
        <v>550711</v>
      </c>
      <c r="L2346" s="15">
        <f t="shared" si="144"/>
        <v>551883</v>
      </c>
      <c r="M2346" s="15">
        <f t="shared" si="145"/>
        <v>1102594</v>
      </c>
      <c r="O2346" s="13"/>
      <c r="P2346" s="13"/>
    </row>
    <row r="2347" spans="1:16" ht="13.15" customHeight="1" x14ac:dyDescent="0.2">
      <c r="A2347" s="11" t="str">
        <f t="shared" si="146"/>
        <v>MACKAY2014</v>
      </c>
      <c r="B2347" s="90" t="s">
        <v>42</v>
      </c>
      <c r="C2347" s="85">
        <v>2014</v>
      </c>
      <c r="D2347" s="86">
        <v>14</v>
      </c>
      <c r="E2347" s="15">
        <v>484502</v>
      </c>
      <c r="F2347" s="15">
        <v>485461</v>
      </c>
      <c r="G2347" s="15">
        <v>969963</v>
      </c>
      <c r="H2347" s="15">
        <v>0</v>
      </c>
      <c r="I2347" s="15">
        <v>0</v>
      </c>
      <c r="J2347" s="15">
        <v>0</v>
      </c>
      <c r="K2347" s="15">
        <f t="shared" si="143"/>
        <v>484502</v>
      </c>
      <c r="L2347" s="15">
        <f t="shared" si="144"/>
        <v>485461</v>
      </c>
      <c r="M2347" s="15">
        <f t="shared" si="145"/>
        <v>969963</v>
      </c>
      <c r="O2347" s="13"/>
      <c r="P2347" s="13"/>
    </row>
    <row r="2348" spans="1:16" ht="13.15" customHeight="1" x14ac:dyDescent="0.2">
      <c r="A2348" s="11" t="str">
        <f t="shared" si="146"/>
        <v>MACKAY2015</v>
      </c>
      <c r="B2348" s="3" t="s">
        <v>42</v>
      </c>
      <c r="C2348" s="12">
        <v>2015</v>
      </c>
      <c r="D2348" s="12">
        <v>15</v>
      </c>
      <c r="E2348" s="13">
        <v>434538</v>
      </c>
      <c r="F2348" s="13">
        <v>434394</v>
      </c>
      <c r="G2348" s="13">
        <v>868932</v>
      </c>
      <c r="H2348" s="13">
        <v>0</v>
      </c>
      <c r="I2348" s="13">
        <v>0</v>
      </c>
      <c r="J2348" s="13">
        <v>0</v>
      </c>
      <c r="K2348" s="15">
        <f t="shared" si="143"/>
        <v>434538</v>
      </c>
      <c r="L2348" s="15">
        <f t="shared" si="144"/>
        <v>434394</v>
      </c>
      <c r="M2348" s="15">
        <f t="shared" si="145"/>
        <v>868932</v>
      </c>
      <c r="O2348" s="13"/>
      <c r="P2348" s="13"/>
    </row>
    <row r="2349" spans="1:16" ht="13.15" customHeight="1" x14ac:dyDescent="0.2">
      <c r="A2349" s="11" t="str">
        <f t="shared" si="146"/>
        <v>MACKAY2016</v>
      </c>
      <c r="B2349" s="92" t="s">
        <v>42</v>
      </c>
      <c r="C2349" s="85">
        <v>2016</v>
      </c>
      <c r="D2349" s="86">
        <v>15</v>
      </c>
      <c r="E2349" s="15">
        <v>383172</v>
      </c>
      <c r="F2349" s="15">
        <v>384481</v>
      </c>
      <c r="G2349" s="15">
        <v>767653</v>
      </c>
      <c r="H2349" s="87">
        <v>0</v>
      </c>
      <c r="I2349" s="87">
        <v>0</v>
      </c>
      <c r="J2349" s="15">
        <v>0</v>
      </c>
      <c r="K2349" s="15">
        <f t="shared" si="143"/>
        <v>383172</v>
      </c>
      <c r="L2349" s="15">
        <f t="shared" si="144"/>
        <v>384481</v>
      </c>
      <c r="M2349" s="15">
        <f t="shared" si="145"/>
        <v>767653</v>
      </c>
      <c r="O2349" s="13"/>
      <c r="P2349" s="13"/>
    </row>
    <row r="2350" spans="1:16" ht="13.15" customHeight="1" x14ac:dyDescent="0.2">
      <c r="A2350" s="11" t="str">
        <f t="shared" si="146"/>
        <v>MACKAY2017</v>
      </c>
      <c r="B2350" s="90" t="s">
        <v>42</v>
      </c>
      <c r="C2350" s="85">
        <v>2017</v>
      </c>
      <c r="D2350" s="86">
        <v>15</v>
      </c>
      <c r="E2350" s="15">
        <v>379464</v>
      </c>
      <c r="F2350" s="15">
        <v>383539</v>
      </c>
      <c r="G2350" s="15">
        <v>763003</v>
      </c>
      <c r="H2350" s="15">
        <v>0</v>
      </c>
      <c r="I2350" s="15">
        <v>0</v>
      </c>
      <c r="J2350" s="15">
        <v>0</v>
      </c>
      <c r="K2350" s="15">
        <f t="shared" si="143"/>
        <v>379464</v>
      </c>
      <c r="L2350" s="15">
        <f t="shared" si="144"/>
        <v>383539</v>
      </c>
      <c r="M2350" s="15">
        <f t="shared" si="145"/>
        <v>763003</v>
      </c>
      <c r="O2350" s="13"/>
      <c r="P2350" s="13"/>
    </row>
    <row r="2351" spans="1:16" ht="13.15" customHeight="1" x14ac:dyDescent="0.2">
      <c r="A2351" s="11" t="str">
        <f t="shared" si="146"/>
        <v>MACKAY2018</v>
      </c>
      <c r="B2351" s="3" t="s">
        <v>42</v>
      </c>
      <c r="C2351" s="12">
        <v>2018</v>
      </c>
      <c r="D2351" s="12">
        <v>15</v>
      </c>
      <c r="E2351" s="13">
        <v>403304</v>
      </c>
      <c r="F2351" s="13">
        <v>404662</v>
      </c>
      <c r="G2351" s="13">
        <v>807966</v>
      </c>
      <c r="H2351" s="13">
        <v>0</v>
      </c>
      <c r="I2351" s="13">
        <v>0</v>
      </c>
      <c r="J2351" s="13">
        <v>0</v>
      </c>
      <c r="K2351" s="15">
        <f t="shared" si="143"/>
        <v>403304</v>
      </c>
      <c r="L2351" s="15">
        <f t="shared" si="144"/>
        <v>404662</v>
      </c>
      <c r="M2351" s="15">
        <f t="shared" si="145"/>
        <v>807966</v>
      </c>
      <c r="O2351" s="13"/>
      <c r="P2351" s="13"/>
    </row>
    <row r="2352" spans="1:16" ht="13.15" customHeight="1" x14ac:dyDescent="0.2">
      <c r="A2352" s="11" t="str">
        <f t="shared" si="146"/>
        <v>MACKAY2019</v>
      </c>
      <c r="B2352" s="3" t="s">
        <v>42</v>
      </c>
      <c r="C2352" s="12">
        <v>2019</v>
      </c>
      <c r="D2352" s="12">
        <v>15</v>
      </c>
      <c r="E2352" s="13">
        <v>419147</v>
      </c>
      <c r="F2352" s="13">
        <v>421503</v>
      </c>
      <c r="G2352" s="13">
        <v>840650</v>
      </c>
      <c r="H2352" s="13">
        <v>0</v>
      </c>
      <c r="I2352" s="13">
        <v>0</v>
      </c>
      <c r="J2352" s="13">
        <v>0</v>
      </c>
      <c r="K2352" s="15">
        <f t="shared" si="143"/>
        <v>419147</v>
      </c>
      <c r="L2352" s="15">
        <f t="shared" si="144"/>
        <v>421503</v>
      </c>
      <c r="M2352" s="15">
        <f t="shared" si="145"/>
        <v>840650</v>
      </c>
      <c r="O2352" s="13"/>
      <c r="P2352" s="13"/>
    </row>
    <row r="2353" spans="1:16" ht="13.15" customHeight="1" x14ac:dyDescent="0.2">
      <c r="A2353" s="11" t="str">
        <f t="shared" si="146"/>
        <v>MACKAY2020</v>
      </c>
      <c r="B2353" s="3" t="s">
        <v>42</v>
      </c>
      <c r="C2353" s="12">
        <v>2020</v>
      </c>
      <c r="D2353" s="12">
        <v>13</v>
      </c>
      <c r="E2353" s="13">
        <v>225612</v>
      </c>
      <c r="F2353" s="13">
        <v>225632</v>
      </c>
      <c r="G2353" s="13">
        <v>451244</v>
      </c>
      <c r="H2353" s="13">
        <v>0</v>
      </c>
      <c r="I2353" s="13">
        <v>0</v>
      </c>
      <c r="J2353" s="13">
        <v>0</v>
      </c>
      <c r="K2353" s="15">
        <f t="shared" ref="K2353:K2416" si="147">E2353+H2353</f>
        <v>225612</v>
      </c>
      <c r="L2353" s="15">
        <f t="shared" ref="L2353:L2416" si="148">F2353+I2353</f>
        <v>225632</v>
      </c>
      <c r="M2353" s="15">
        <f t="shared" ref="M2353:M2416" si="149">G2353+J2353</f>
        <v>451244</v>
      </c>
      <c r="O2353" s="13"/>
      <c r="P2353" s="13"/>
    </row>
    <row r="2354" spans="1:16" ht="13.15" customHeight="1" x14ac:dyDescent="0.2">
      <c r="A2354" s="11" t="str">
        <f t="shared" si="146"/>
        <v>MACKAY2021</v>
      </c>
      <c r="B2354" s="3" t="s">
        <v>42</v>
      </c>
      <c r="C2354" s="12">
        <v>2021</v>
      </c>
      <c r="D2354" s="12">
        <v>12</v>
      </c>
      <c r="E2354" s="13">
        <v>323921</v>
      </c>
      <c r="F2354" s="13">
        <v>323566</v>
      </c>
      <c r="G2354" s="13">
        <v>647487</v>
      </c>
      <c r="H2354" s="13">
        <v>0</v>
      </c>
      <c r="I2354" s="13">
        <v>0</v>
      </c>
      <c r="J2354" s="13">
        <v>0</v>
      </c>
      <c r="K2354" s="15">
        <f t="shared" si="147"/>
        <v>323921</v>
      </c>
      <c r="L2354" s="15">
        <f t="shared" si="148"/>
        <v>323566</v>
      </c>
      <c r="M2354" s="15">
        <f t="shared" si="149"/>
        <v>647487</v>
      </c>
      <c r="O2354" s="13"/>
      <c r="P2354" s="13"/>
    </row>
    <row r="2355" spans="1:16" ht="13.15" customHeight="1" x14ac:dyDescent="0.2">
      <c r="A2355" s="11" t="str">
        <f t="shared" si="146"/>
        <v>MACKAY2022</v>
      </c>
      <c r="B2355" s="90" t="s">
        <v>42</v>
      </c>
      <c r="C2355" s="85">
        <v>2022</v>
      </c>
      <c r="D2355" s="86">
        <v>15</v>
      </c>
      <c r="E2355" s="15">
        <v>410491</v>
      </c>
      <c r="F2355" s="15">
        <v>414213</v>
      </c>
      <c r="G2355" s="15">
        <v>824704</v>
      </c>
      <c r="H2355" s="15">
        <v>0</v>
      </c>
      <c r="I2355" s="15">
        <v>0</v>
      </c>
      <c r="J2355" s="15">
        <v>0</v>
      </c>
      <c r="K2355" s="15">
        <f t="shared" si="147"/>
        <v>410491</v>
      </c>
      <c r="L2355" s="15">
        <f t="shared" si="148"/>
        <v>414213</v>
      </c>
      <c r="M2355" s="15">
        <f t="shared" si="149"/>
        <v>824704</v>
      </c>
      <c r="O2355" s="13"/>
      <c r="P2355" s="13"/>
    </row>
    <row r="2356" spans="1:16" ht="13.15" customHeight="1" x14ac:dyDescent="0.2">
      <c r="A2356" s="11" t="str">
        <f t="shared" si="146"/>
        <v>MACKAY2023</v>
      </c>
      <c r="B2356" s="92" t="s">
        <v>42</v>
      </c>
      <c r="C2356" s="85">
        <v>2023</v>
      </c>
      <c r="D2356" s="86">
        <v>15</v>
      </c>
      <c r="E2356" s="15">
        <v>452665</v>
      </c>
      <c r="F2356" s="15">
        <v>456719</v>
      </c>
      <c r="G2356" s="15">
        <v>909384</v>
      </c>
      <c r="H2356" s="87">
        <v>0</v>
      </c>
      <c r="I2356" s="87">
        <v>0</v>
      </c>
      <c r="J2356" s="15">
        <v>0</v>
      </c>
      <c r="K2356" s="15">
        <f t="shared" si="147"/>
        <v>452665</v>
      </c>
      <c r="L2356" s="15">
        <f t="shared" si="148"/>
        <v>456719</v>
      </c>
      <c r="M2356" s="15">
        <f t="shared" si="149"/>
        <v>909384</v>
      </c>
      <c r="O2356" s="13"/>
      <c r="P2356" s="13"/>
    </row>
    <row r="2357" spans="1:16" ht="13.15" customHeight="1" x14ac:dyDescent="0.2">
      <c r="A2357" s="11" t="str">
        <f t="shared" si="146"/>
        <v>MACKAY2024</v>
      </c>
      <c r="B2357" s="90" t="s">
        <v>42</v>
      </c>
      <c r="C2357" s="85">
        <v>2024</v>
      </c>
      <c r="D2357" s="86">
        <v>15</v>
      </c>
      <c r="E2357" s="15">
        <v>448461</v>
      </c>
      <c r="F2357" s="15">
        <v>451849</v>
      </c>
      <c r="G2357" s="15">
        <v>900310</v>
      </c>
      <c r="H2357" s="15">
        <v>0</v>
      </c>
      <c r="I2357" s="15">
        <v>0</v>
      </c>
      <c r="J2357" s="15">
        <v>0</v>
      </c>
      <c r="K2357" s="15">
        <f t="shared" si="147"/>
        <v>448461</v>
      </c>
      <c r="L2357" s="15">
        <f t="shared" si="148"/>
        <v>451849</v>
      </c>
      <c r="M2357" s="15">
        <f t="shared" si="149"/>
        <v>900310</v>
      </c>
      <c r="O2357" s="13"/>
      <c r="P2357" s="13"/>
    </row>
    <row r="2358" spans="1:16" ht="13.15" customHeight="1" x14ac:dyDescent="0.2">
      <c r="A2358" s="11" t="str">
        <f t="shared" si="146"/>
        <v>MACKAY2025</v>
      </c>
      <c r="B2358" s="3" t="s">
        <v>42</v>
      </c>
      <c r="C2358" s="12">
        <v>2025</v>
      </c>
      <c r="D2358" s="12">
        <v>15</v>
      </c>
      <c r="E2358" s="13">
        <v>464272</v>
      </c>
      <c r="F2358" s="13">
        <v>470294</v>
      </c>
      <c r="G2358" s="13">
        <v>934566</v>
      </c>
      <c r="H2358" s="13">
        <v>0</v>
      </c>
      <c r="I2358" s="13">
        <v>0</v>
      </c>
      <c r="J2358" s="13">
        <v>0</v>
      </c>
      <c r="K2358" s="15">
        <f t="shared" si="147"/>
        <v>464272</v>
      </c>
      <c r="L2358" s="15">
        <f t="shared" si="148"/>
        <v>470294</v>
      </c>
      <c r="M2358" s="15">
        <f t="shared" si="149"/>
        <v>934566</v>
      </c>
      <c r="O2358" s="13"/>
      <c r="P2358" s="13"/>
    </row>
    <row r="2359" spans="1:16" ht="13.15" customHeight="1" x14ac:dyDescent="0.2">
      <c r="A2359" s="11" t="str">
        <f t="shared" si="146"/>
        <v>MANINGRIDA1985</v>
      </c>
      <c r="B2359" s="3" t="s">
        <v>41</v>
      </c>
      <c r="C2359" s="12">
        <v>1985</v>
      </c>
      <c r="D2359" s="12" t="s">
        <v>174</v>
      </c>
      <c r="E2359" s="13">
        <v>685</v>
      </c>
      <c r="F2359" s="13">
        <v>724</v>
      </c>
      <c r="G2359" s="13">
        <v>1409</v>
      </c>
      <c r="H2359" s="13">
        <v>0</v>
      </c>
      <c r="I2359" s="13">
        <v>0</v>
      </c>
      <c r="J2359" s="13">
        <v>0</v>
      </c>
      <c r="K2359" s="15">
        <f t="shared" si="147"/>
        <v>685</v>
      </c>
      <c r="L2359" s="15">
        <f t="shared" si="148"/>
        <v>724</v>
      </c>
      <c r="M2359" s="15">
        <f t="shared" si="149"/>
        <v>1409</v>
      </c>
      <c r="O2359" s="13"/>
      <c r="P2359" s="13"/>
    </row>
    <row r="2360" spans="1:16" ht="13.15" customHeight="1" x14ac:dyDescent="0.2">
      <c r="A2360" s="11" t="str">
        <f t="shared" si="146"/>
        <v>MANINGRIDA1988</v>
      </c>
      <c r="B2360" s="3" t="s">
        <v>41</v>
      </c>
      <c r="C2360" s="12">
        <v>1988</v>
      </c>
      <c r="D2360" s="12" t="s">
        <v>174</v>
      </c>
      <c r="E2360" s="13">
        <v>2</v>
      </c>
      <c r="F2360" s="13">
        <v>2</v>
      </c>
      <c r="G2360" s="13">
        <v>4</v>
      </c>
      <c r="H2360" s="13">
        <v>0</v>
      </c>
      <c r="I2360" s="13">
        <v>0</v>
      </c>
      <c r="J2360" s="13">
        <v>0</v>
      </c>
      <c r="K2360" s="15">
        <f t="shared" si="147"/>
        <v>2</v>
      </c>
      <c r="L2360" s="15">
        <f t="shared" si="148"/>
        <v>2</v>
      </c>
      <c r="M2360" s="15">
        <f t="shared" si="149"/>
        <v>4</v>
      </c>
      <c r="O2360" s="13"/>
      <c r="P2360" s="13"/>
    </row>
    <row r="2361" spans="1:16" ht="13.15" customHeight="1" x14ac:dyDescent="0.2">
      <c r="A2361" s="11" t="str">
        <f t="shared" si="146"/>
        <v>MANINGRIDA1991</v>
      </c>
      <c r="B2361" s="3" t="s">
        <v>41</v>
      </c>
      <c r="C2361" s="12">
        <v>1991</v>
      </c>
      <c r="D2361" s="12" t="s">
        <v>174</v>
      </c>
      <c r="E2361" s="13">
        <v>55</v>
      </c>
      <c r="F2361" s="13">
        <v>55</v>
      </c>
      <c r="G2361" s="13">
        <v>110</v>
      </c>
      <c r="H2361" s="13">
        <v>0</v>
      </c>
      <c r="I2361" s="13">
        <v>0</v>
      </c>
      <c r="J2361" s="13">
        <v>0</v>
      </c>
      <c r="K2361" s="15">
        <f t="shared" si="147"/>
        <v>55</v>
      </c>
      <c r="L2361" s="15">
        <f t="shared" si="148"/>
        <v>55</v>
      </c>
      <c r="M2361" s="15">
        <f t="shared" si="149"/>
        <v>110</v>
      </c>
      <c r="O2361" s="13"/>
      <c r="P2361" s="13"/>
    </row>
    <row r="2362" spans="1:16" ht="13.15" customHeight="1" x14ac:dyDescent="0.2">
      <c r="A2362" s="11" t="str">
        <f t="shared" si="146"/>
        <v>MANINGRIDA1992</v>
      </c>
      <c r="B2362" s="3" t="s">
        <v>41</v>
      </c>
      <c r="C2362" s="12">
        <v>1992</v>
      </c>
      <c r="D2362" s="12" t="s">
        <v>174</v>
      </c>
      <c r="E2362" s="13">
        <v>3266</v>
      </c>
      <c r="F2362" s="13">
        <v>3307</v>
      </c>
      <c r="G2362" s="13">
        <v>6573</v>
      </c>
      <c r="H2362" s="13">
        <v>0</v>
      </c>
      <c r="I2362" s="13">
        <v>0</v>
      </c>
      <c r="J2362" s="13">
        <v>0</v>
      </c>
      <c r="K2362" s="15">
        <f t="shared" si="147"/>
        <v>3266</v>
      </c>
      <c r="L2362" s="15">
        <f t="shared" si="148"/>
        <v>3307</v>
      </c>
      <c r="M2362" s="15">
        <f t="shared" si="149"/>
        <v>6573</v>
      </c>
      <c r="O2362" s="13"/>
      <c r="P2362" s="13"/>
    </row>
    <row r="2363" spans="1:16" ht="13.15" customHeight="1" x14ac:dyDescent="0.2">
      <c r="A2363" s="11" t="str">
        <f t="shared" si="146"/>
        <v>MANINGRIDA1993</v>
      </c>
      <c r="B2363" s="3" t="s">
        <v>41</v>
      </c>
      <c r="C2363" s="12">
        <v>1993</v>
      </c>
      <c r="D2363" s="12" t="s">
        <v>174</v>
      </c>
      <c r="E2363" s="13">
        <v>3880</v>
      </c>
      <c r="F2363" s="13">
        <v>4041</v>
      </c>
      <c r="G2363" s="13">
        <v>7921</v>
      </c>
      <c r="H2363" s="13">
        <v>0</v>
      </c>
      <c r="I2363" s="13">
        <v>0</v>
      </c>
      <c r="J2363" s="13">
        <v>0</v>
      </c>
      <c r="K2363" s="15">
        <f t="shared" si="147"/>
        <v>3880</v>
      </c>
      <c r="L2363" s="15">
        <f t="shared" si="148"/>
        <v>4041</v>
      </c>
      <c r="M2363" s="15">
        <f t="shared" si="149"/>
        <v>7921</v>
      </c>
      <c r="O2363" s="13"/>
      <c r="P2363" s="13"/>
    </row>
    <row r="2364" spans="1:16" ht="13.15" customHeight="1" x14ac:dyDescent="0.2">
      <c r="A2364" s="11" t="str">
        <f t="shared" si="146"/>
        <v>MANINGRIDA1994</v>
      </c>
      <c r="B2364" s="90" t="s">
        <v>41</v>
      </c>
      <c r="C2364" s="12">
        <v>1994</v>
      </c>
      <c r="D2364" s="86" t="s">
        <v>174</v>
      </c>
      <c r="E2364" s="91">
        <v>4555</v>
      </c>
      <c r="F2364" s="91">
        <v>4269</v>
      </c>
      <c r="G2364" s="91">
        <v>8824</v>
      </c>
      <c r="H2364" s="91">
        <v>0</v>
      </c>
      <c r="I2364" s="91">
        <v>0</v>
      </c>
      <c r="J2364" s="91">
        <v>0</v>
      </c>
      <c r="K2364" s="15">
        <f t="shared" si="147"/>
        <v>4555</v>
      </c>
      <c r="L2364" s="15">
        <f t="shared" si="148"/>
        <v>4269</v>
      </c>
      <c r="M2364" s="15">
        <f t="shared" si="149"/>
        <v>8824</v>
      </c>
      <c r="O2364" s="13"/>
      <c r="P2364" s="13"/>
    </row>
    <row r="2365" spans="1:16" ht="13.15" customHeight="1" x14ac:dyDescent="0.2">
      <c r="A2365" s="11" t="str">
        <f t="shared" si="146"/>
        <v>MANINGRIDA1995</v>
      </c>
      <c r="B2365" s="3" t="s">
        <v>41</v>
      </c>
      <c r="C2365" s="12">
        <v>1995</v>
      </c>
      <c r="D2365" s="12" t="s">
        <v>174</v>
      </c>
      <c r="E2365" s="13">
        <v>4040</v>
      </c>
      <c r="F2365" s="13">
        <v>4040</v>
      </c>
      <c r="G2365" s="13">
        <v>8080</v>
      </c>
      <c r="H2365" s="13">
        <v>0</v>
      </c>
      <c r="I2365" s="13">
        <v>0</v>
      </c>
      <c r="J2365" s="13">
        <v>0</v>
      </c>
      <c r="K2365" s="15">
        <f t="shared" si="147"/>
        <v>4040</v>
      </c>
      <c r="L2365" s="15">
        <f t="shared" si="148"/>
        <v>4040</v>
      </c>
      <c r="M2365" s="15">
        <f t="shared" si="149"/>
        <v>8080</v>
      </c>
      <c r="O2365" s="13"/>
      <c r="P2365" s="13"/>
    </row>
    <row r="2366" spans="1:16" ht="13.15" customHeight="1" x14ac:dyDescent="0.2">
      <c r="A2366" s="11" t="str">
        <f t="shared" si="146"/>
        <v>MANINGRIDA1996</v>
      </c>
      <c r="B2366" s="3" t="s">
        <v>41</v>
      </c>
      <c r="C2366" s="12">
        <v>1996</v>
      </c>
      <c r="D2366" s="12" t="s">
        <v>174</v>
      </c>
      <c r="E2366" s="13">
        <v>6226</v>
      </c>
      <c r="F2366" s="13">
        <v>6226</v>
      </c>
      <c r="G2366" s="13">
        <v>12452</v>
      </c>
      <c r="H2366" s="13">
        <v>0</v>
      </c>
      <c r="I2366" s="13">
        <v>0</v>
      </c>
      <c r="J2366" s="13">
        <v>0</v>
      </c>
      <c r="K2366" s="15">
        <f t="shared" si="147"/>
        <v>6226</v>
      </c>
      <c r="L2366" s="15">
        <f t="shared" si="148"/>
        <v>6226</v>
      </c>
      <c r="M2366" s="15">
        <f t="shared" si="149"/>
        <v>12452</v>
      </c>
      <c r="O2366" s="13"/>
      <c r="P2366" s="13"/>
    </row>
    <row r="2367" spans="1:16" ht="13.15" customHeight="1" x14ac:dyDescent="0.2">
      <c r="A2367" s="11" t="str">
        <f t="shared" si="146"/>
        <v>MANINGRIDA1997</v>
      </c>
      <c r="B2367" s="3" t="s">
        <v>41</v>
      </c>
      <c r="C2367" s="12">
        <v>1997</v>
      </c>
      <c r="D2367" s="12" t="s">
        <v>174</v>
      </c>
      <c r="E2367" s="13">
        <v>7277</v>
      </c>
      <c r="F2367" s="13">
        <v>7277</v>
      </c>
      <c r="G2367" s="13">
        <v>14554</v>
      </c>
      <c r="H2367" s="13">
        <v>0</v>
      </c>
      <c r="I2367" s="13">
        <v>0</v>
      </c>
      <c r="J2367" s="13">
        <v>0</v>
      </c>
      <c r="K2367" s="15">
        <f t="shared" si="147"/>
        <v>7277</v>
      </c>
      <c r="L2367" s="15">
        <f t="shared" si="148"/>
        <v>7277</v>
      </c>
      <c r="M2367" s="15">
        <f t="shared" si="149"/>
        <v>14554</v>
      </c>
      <c r="O2367" s="13"/>
      <c r="P2367" s="13"/>
    </row>
    <row r="2368" spans="1:16" ht="13.15" customHeight="1" x14ac:dyDescent="0.2">
      <c r="A2368" s="11" t="str">
        <f t="shared" si="146"/>
        <v>MANINGRIDA1998</v>
      </c>
      <c r="B2368" s="3" t="s">
        <v>41</v>
      </c>
      <c r="C2368" s="12">
        <v>1998</v>
      </c>
      <c r="D2368" s="12" t="s">
        <v>174</v>
      </c>
      <c r="E2368" s="13">
        <v>7289</v>
      </c>
      <c r="F2368" s="13">
        <v>7289</v>
      </c>
      <c r="G2368" s="13">
        <v>14578</v>
      </c>
      <c r="H2368" s="13">
        <v>0</v>
      </c>
      <c r="I2368" s="13">
        <v>0</v>
      </c>
      <c r="J2368" s="13">
        <v>0</v>
      </c>
      <c r="K2368" s="15">
        <f t="shared" si="147"/>
        <v>7289</v>
      </c>
      <c r="L2368" s="15">
        <f t="shared" si="148"/>
        <v>7289</v>
      </c>
      <c r="M2368" s="15">
        <f t="shared" si="149"/>
        <v>14578</v>
      </c>
      <c r="O2368" s="13"/>
      <c r="P2368" s="13"/>
    </row>
    <row r="2369" spans="1:16" ht="13.15" customHeight="1" x14ac:dyDescent="0.2">
      <c r="A2369" s="11" t="str">
        <f t="shared" si="146"/>
        <v>MANINGRIDA1999</v>
      </c>
      <c r="B2369" s="3" t="s">
        <v>41</v>
      </c>
      <c r="C2369" s="12">
        <v>1999</v>
      </c>
      <c r="D2369" s="12" t="s">
        <v>174</v>
      </c>
      <c r="E2369" s="13">
        <v>6817</v>
      </c>
      <c r="F2369" s="13">
        <v>6817</v>
      </c>
      <c r="G2369" s="13">
        <v>13634</v>
      </c>
      <c r="H2369" s="13">
        <v>0</v>
      </c>
      <c r="I2369" s="13">
        <v>0</v>
      </c>
      <c r="J2369" s="13">
        <v>0</v>
      </c>
      <c r="K2369" s="15">
        <f t="shared" si="147"/>
        <v>6817</v>
      </c>
      <c r="L2369" s="15">
        <f t="shared" si="148"/>
        <v>6817</v>
      </c>
      <c r="M2369" s="15">
        <f t="shared" si="149"/>
        <v>13634</v>
      </c>
      <c r="O2369" s="13"/>
      <c r="P2369" s="13"/>
    </row>
    <row r="2370" spans="1:16" ht="13.15" customHeight="1" x14ac:dyDescent="0.2">
      <c r="A2370" s="11" t="str">
        <f t="shared" si="146"/>
        <v>MANINGRIDA2000</v>
      </c>
      <c r="B2370" s="3" t="s">
        <v>41</v>
      </c>
      <c r="C2370" s="12">
        <v>2000</v>
      </c>
      <c r="D2370" s="12" t="s">
        <v>174</v>
      </c>
      <c r="E2370" s="13">
        <v>7344</v>
      </c>
      <c r="F2370" s="13">
        <v>7189</v>
      </c>
      <c r="G2370" s="13">
        <v>14533</v>
      </c>
      <c r="H2370" s="13">
        <v>0</v>
      </c>
      <c r="I2370" s="13">
        <v>0</v>
      </c>
      <c r="J2370" s="13">
        <v>0</v>
      </c>
      <c r="K2370" s="15">
        <f t="shared" si="147"/>
        <v>7344</v>
      </c>
      <c r="L2370" s="15">
        <f t="shared" si="148"/>
        <v>7189</v>
      </c>
      <c r="M2370" s="15">
        <f t="shared" si="149"/>
        <v>14533</v>
      </c>
      <c r="O2370" s="13"/>
      <c r="P2370" s="13"/>
    </row>
    <row r="2371" spans="1:16" ht="13.15" customHeight="1" x14ac:dyDescent="0.2">
      <c r="A2371" s="11" t="str">
        <f t="shared" si="146"/>
        <v>MANINGRIDA2001</v>
      </c>
      <c r="B2371" s="3" t="s">
        <v>41</v>
      </c>
      <c r="C2371" s="12">
        <v>2001</v>
      </c>
      <c r="D2371" s="12" t="s">
        <v>174</v>
      </c>
      <c r="E2371" s="13">
        <v>9144</v>
      </c>
      <c r="F2371" s="13">
        <v>8369</v>
      </c>
      <c r="G2371" s="13">
        <v>17513</v>
      </c>
      <c r="H2371" s="13">
        <v>0</v>
      </c>
      <c r="I2371" s="13">
        <v>0</v>
      </c>
      <c r="J2371" s="13">
        <v>0</v>
      </c>
      <c r="K2371" s="15">
        <f t="shared" si="147"/>
        <v>9144</v>
      </c>
      <c r="L2371" s="15">
        <f t="shared" si="148"/>
        <v>8369</v>
      </c>
      <c r="M2371" s="15">
        <f t="shared" si="149"/>
        <v>17513</v>
      </c>
      <c r="O2371" s="13"/>
      <c r="P2371" s="13"/>
    </row>
    <row r="2372" spans="1:16" ht="13.15" customHeight="1" x14ac:dyDescent="0.2">
      <c r="A2372" s="11" t="str">
        <f t="shared" si="146"/>
        <v>MANINGRIDA2002</v>
      </c>
      <c r="B2372" s="90" t="s">
        <v>41</v>
      </c>
      <c r="C2372" s="85">
        <v>2002</v>
      </c>
      <c r="D2372" s="86" t="s">
        <v>174</v>
      </c>
      <c r="E2372" s="15">
        <v>9980</v>
      </c>
      <c r="F2372" s="15">
        <v>9457</v>
      </c>
      <c r="G2372" s="15">
        <v>19437</v>
      </c>
      <c r="H2372" s="15">
        <v>0</v>
      </c>
      <c r="I2372" s="15">
        <v>0</v>
      </c>
      <c r="J2372" s="15">
        <v>0</v>
      </c>
      <c r="K2372" s="15">
        <f t="shared" si="147"/>
        <v>9980</v>
      </c>
      <c r="L2372" s="15">
        <f t="shared" si="148"/>
        <v>9457</v>
      </c>
      <c r="M2372" s="15">
        <f t="shared" si="149"/>
        <v>19437</v>
      </c>
      <c r="O2372" s="13"/>
      <c r="P2372" s="13"/>
    </row>
    <row r="2373" spans="1:16" ht="13.15" customHeight="1" x14ac:dyDescent="0.2">
      <c r="A2373" s="11" t="str">
        <f t="shared" si="146"/>
        <v>MANINGRIDA2003</v>
      </c>
      <c r="B2373" s="3" t="s">
        <v>41</v>
      </c>
      <c r="C2373" s="12">
        <v>2003</v>
      </c>
      <c r="D2373" s="12" t="s">
        <v>174</v>
      </c>
      <c r="E2373" s="13">
        <v>11523</v>
      </c>
      <c r="F2373" s="13">
        <v>11247</v>
      </c>
      <c r="G2373" s="13">
        <v>22770</v>
      </c>
      <c r="H2373" s="13">
        <v>0</v>
      </c>
      <c r="I2373" s="13">
        <v>0</v>
      </c>
      <c r="J2373" s="13">
        <v>0</v>
      </c>
      <c r="K2373" s="15">
        <f t="shared" si="147"/>
        <v>11523</v>
      </c>
      <c r="L2373" s="15">
        <f t="shared" si="148"/>
        <v>11247</v>
      </c>
      <c r="M2373" s="15">
        <f t="shared" si="149"/>
        <v>22770</v>
      </c>
      <c r="O2373" s="13"/>
      <c r="P2373" s="13"/>
    </row>
    <row r="2374" spans="1:16" ht="13.15" customHeight="1" x14ac:dyDescent="0.2">
      <c r="A2374" s="11" t="str">
        <f t="shared" si="146"/>
        <v>MANINGRIDA2004</v>
      </c>
      <c r="B2374" s="3" t="s">
        <v>41</v>
      </c>
      <c r="C2374" s="12">
        <v>2004</v>
      </c>
      <c r="D2374" s="12" t="s">
        <v>174</v>
      </c>
      <c r="E2374" s="13">
        <v>12276</v>
      </c>
      <c r="F2374" s="13">
        <v>12065</v>
      </c>
      <c r="G2374" s="13">
        <v>24341</v>
      </c>
      <c r="H2374" s="13">
        <v>0</v>
      </c>
      <c r="I2374" s="13">
        <v>0</v>
      </c>
      <c r="J2374" s="13">
        <v>0</v>
      </c>
      <c r="K2374" s="15">
        <f t="shared" si="147"/>
        <v>12276</v>
      </c>
      <c r="L2374" s="15">
        <f t="shared" si="148"/>
        <v>12065</v>
      </c>
      <c r="M2374" s="15">
        <f t="shared" si="149"/>
        <v>24341</v>
      </c>
      <c r="O2374" s="13"/>
      <c r="P2374" s="13"/>
    </row>
    <row r="2375" spans="1:16" ht="13.15" customHeight="1" x14ac:dyDescent="0.2">
      <c r="A2375" s="11" t="str">
        <f t="shared" si="146"/>
        <v>MANINGRIDA2005</v>
      </c>
      <c r="B2375" s="3" t="s">
        <v>41</v>
      </c>
      <c r="C2375" s="12">
        <v>2005</v>
      </c>
      <c r="D2375" s="12" t="s">
        <v>174</v>
      </c>
      <c r="E2375" s="13">
        <v>11749</v>
      </c>
      <c r="F2375" s="13">
        <v>11495</v>
      </c>
      <c r="G2375" s="13">
        <v>23244</v>
      </c>
      <c r="H2375" s="13">
        <v>0</v>
      </c>
      <c r="I2375" s="13">
        <v>0</v>
      </c>
      <c r="J2375" s="13">
        <v>0</v>
      </c>
      <c r="K2375" s="15">
        <f t="shared" si="147"/>
        <v>11749</v>
      </c>
      <c r="L2375" s="15">
        <f t="shared" si="148"/>
        <v>11495</v>
      </c>
      <c r="M2375" s="15">
        <f t="shared" si="149"/>
        <v>23244</v>
      </c>
      <c r="O2375" s="13"/>
      <c r="P2375" s="13"/>
    </row>
    <row r="2376" spans="1:16" ht="13.15" customHeight="1" x14ac:dyDescent="0.2">
      <c r="A2376" s="11" t="str">
        <f t="shared" si="146"/>
        <v>MANINGRIDA2006</v>
      </c>
      <c r="B2376" s="90" t="s">
        <v>41</v>
      </c>
      <c r="C2376" s="85">
        <v>2006</v>
      </c>
      <c r="D2376" s="86" t="s">
        <v>174</v>
      </c>
      <c r="E2376" s="15">
        <v>8861</v>
      </c>
      <c r="F2376" s="15">
        <v>8562</v>
      </c>
      <c r="G2376" s="15">
        <v>17423</v>
      </c>
      <c r="H2376" s="15">
        <v>0</v>
      </c>
      <c r="I2376" s="15">
        <v>0</v>
      </c>
      <c r="J2376" s="15">
        <v>0</v>
      </c>
      <c r="K2376" s="15">
        <f t="shared" si="147"/>
        <v>8861</v>
      </c>
      <c r="L2376" s="15">
        <f t="shared" si="148"/>
        <v>8562</v>
      </c>
      <c r="M2376" s="15">
        <f t="shared" si="149"/>
        <v>17423</v>
      </c>
      <c r="O2376" s="13"/>
      <c r="P2376" s="13"/>
    </row>
    <row r="2377" spans="1:16" ht="13.15" customHeight="1" x14ac:dyDescent="0.2">
      <c r="A2377" s="11" t="str">
        <f t="shared" si="146"/>
        <v>MANINGRIDA2007</v>
      </c>
      <c r="B2377" s="92" t="s">
        <v>41</v>
      </c>
      <c r="C2377" s="85">
        <v>2007</v>
      </c>
      <c r="D2377" s="86" t="s">
        <v>174</v>
      </c>
      <c r="E2377" s="15">
        <v>5681</v>
      </c>
      <c r="F2377" s="15">
        <v>5631</v>
      </c>
      <c r="G2377" s="15">
        <v>11312</v>
      </c>
      <c r="H2377" s="87">
        <v>0</v>
      </c>
      <c r="I2377" s="87">
        <v>0</v>
      </c>
      <c r="J2377" s="15">
        <v>0</v>
      </c>
      <c r="K2377" s="15">
        <f t="shared" si="147"/>
        <v>5681</v>
      </c>
      <c r="L2377" s="15">
        <f t="shared" si="148"/>
        <v>5631</v>
      </c>
      <c r="M2377" s="15">
        <f t="shared" si="149"/>
        <v>11312</v>
      </c>
      <c r="O2377" s="13"/>
      <c r="P2377" s="13"/>
    </row>
    <row r="2378" spans="1:16" ht="13.15" customHeight="1" x14ac:dyDescent="0.2">
      <c r="A2378" s="11" t="str">
        <f t="shared" si="146"/>
        <v>MANINGRIDA2008</v>
      </c>
      <c r="B2378" s="3" t="s">
        <v>41</v>
      </c>
      <c r="C2378" s="12">
        <v>2008</v>
      </c>
      <c r="D2378" s="12" t="s">
        <v>174</v>
      </c>
      <c r="E2378" s="13">
        <v>5469</v>
      </c>
      <c r="F2378" s="13">
        <v>5306</v>
      </c>
      <c r="G2378" s="13">
        <v>10775</v>
      </c>
      <c r="H2378" s="13">
        <v>0</v>
      </c>
      <c r="I2378" s="13">
        <v>0</v>
      </c>
      <c r="J2378" s="13">
        <v>0</v>
      </c>
      <c r="K2378" s="15">
        <f t="shared" si="147"/>
        <v>5469</v>
      </c>
      <c r="L2378" s="15">
        <f t="shared" si="148"/>
        <v>5306</v>
      </c>
      <c r="M2378" s="15">
        <f t="shared" si="149"/>
        <v>10775</v>
      </c>
      <c r="O2378" s="13"/>
      <c r="P2378" s="13"/>
    </row>
    <row r="2379" spans="1:16" ht="13.15" customHeight="1" x14ac:dyDescent="0.2">
      <c r="A2379" s="11" t="str">
        <f t="shared" si="146"/>
        <v>MANINGRIDA2009</v>
      </c>
      <c r="B2379" s="90" t="s">
        <v>41</v>
      </c>
      <c r="C2379" s="85">
        <v>2009</v>
      </c>
      <c r="D2379" s="86" t="s">
        <v>174</v>
      </c>
      <c r="E2379" s="15">
        <v>6298</v>
      </c>
      <c r="F2379" s="15">
        <v>6292</v>
      </c>
      <c r="G2379" s="15">
        <v>12590</v>
      </c>
      <c r="H2379" s="15">
        <v>0</v>
      </c>
      <c r="I2379" s="15">
        <v>0</v>
      </c>
      <c r="J2379" s="15">
        <v>0</v>
      </c>
      <c r="K2379" s="15">
        <f t="shared" si="147"/>
        <v>6298</v>
      </c>
      <c r="L2379" s="15">
        <f t="shared" si="148"/>
        <v>6292</v>
      </c>
      <c r="M2379" s="15">
        <f t="shared" si="149"/>
        <v>12590</v>
      </c>
      <c r="O2379" s="13"/>
      <c r="P2379" s="13"/>
    </row>
    <row r="2380" spans="1:16" ht="13.15" customHeight="1" x14ac:dyDescent="0.2">
      <c r="A2380" s="11" t="str">
        <f t="shared" ref="A2380:A2443" si="150">CONCATENATE(B2380,C2380)</f>
        <v>MANINGRIDA2010</v>
      </c>
      <c r="B2380" s="90" t="s">
        <v>41</v>
      </c>
      <c r="C2380" s="85">
        <v>2010</v>
      </c>
      <c r="D2380" s="86" t="s">
        <v>174</v>
      </c>
      <c r="E2380" s="15">
        <v>6915</v>
      </c>
      <c r="F2380" s="15">
        <v>6800</v>
      </c>
      <c r="G2380" s="15">
        <v>13715</v>
      </c>
      <c r="H2380" s="15">
        <v>0</v>
      </c>
      <c r="I2380" s="15">
        <v>0</v>
      </c>
      <c r="J2380" s="15">
        <v>0</v>
      </c>
      <c r="K2380" s="15">
        <f t="shared" si="147"/>
        <v>6915</v>
      </c>
      <c r="L2380" s="15">
        <f t="shared" si="148"/>
        <v>6800</v>
      </c>
      <c r="M2380" s="15">
        <f t="shared" si="149"/>
        <v>13715</v>
      </c>
      <c r="O2380" s="13"/>
      <c r="P2380" s="13"/>
    </row>
    <row r="2381" spans="1:16" ht="13.15" customHeight="1" x14ac:dyDescent="0.2">
      <c r="A2381" s="11" t="str">
        <f t="shared" si="150"/>
        <v>MANINGRIDA2011</v>
      </c>
      <c r="B2381" s="92" t="s">
        <v>41</v>
      </c>
      <c r="C2381" s="85">
        <v>2011</v>
      </c>
      <c r="D2381" s="86" t="s">
        <v>174</v>
      </c>
      <c r="E2381" s="15">
        <v>7353</v>
      </c>
      <c r="F2381" s="15">
        <v>7261</v>
      </c>
      <c r="G2381" s="15">
        <v>14614</v>
      </c>
      <c r="H2381" s="87">
        <v>0</v>
      </c>
      <c r="I2381" s="87">
        <v>0</v>
      </c>
      <c r="J2381" s="15">
        <v>0</v>
      </c>
      <c r="K2381" s="15">
        <f t="shared" si="147"/>
        <v>7353</v>
      </c>
      <c r="L2381" s="15">
        <f t="shared" si="148"/>
        <v>7261</v>
      </c>
      <c r="M2381" s="15">
        <f t="shared" si="149"/>
        <v>14614</v>
      </c>
      <c r="O2381" s="13"/>
      <c r="P2381" s="13"/>
    </row>
    <row r="2382" spans="1:16" ht="13.15" customHeight="1" x14ac:dyDescent="0.2">
      <c r="A2382" s="11" t="str">
        <f t="shared" si="150"/>
        <v>MANINGRIDA2012</v>
      </c>
      <c r="B2382" s="3" t="s">
        <v>41</v>
      </c>
      <c r="C2382" s="12">
        <v>2012</v>
      </c>
      <c r="D2382" s="12" t="s">
        <v>174</v>
      </c>
      <c r="E2382" s="13">
        <v>6781</v>
      </c>
      <c r="F2382" s="13">
        <v>6702</v>
      </c>
      <c r="G2382" s="13">
        <v>13483</v>
      </c>
      <c r="H2382" s="13">
        <v>0</v>
      </c>
      <c r="I2382" s="13">
        <v>0</v>
      </c>
      <c r="J2382" s="13">
        <v>0</v>
      </c>
      <c r="K2382" s="15">
        <f t="shared" si="147"/>
        <v>6781</v>
      </c>
      <c r="L2382" s="15">
        <f t="shared" si="148"/>
        <v>6702</v>
      </c>
      <c r="M2382" s="15">
        <f t="shared" si="149"/>
        <v>13483</v>
      </c>
      <c r="O2382" s="13"/>
      <c r="P2382" s="13"/>
    </row>
    <row r="2383" spans="1:16" ht="13.15" customHeight="1" x14ac:dyDescent="0.2">
      <c r="A2383" s="11" t="str">
        <f t="shared" si="150"/>
        <v>MANINGRIDA2013</v>
      </c>
      <c r="B2383" s="3" t="s">
        <v>41</v>
      </c>
      <c r="C2383" s="12">
        <v>2013</v>
      </c>
      <c r="D2383" s="12" t="s">
        <v>174</v>
      </c>
      <c r="E2383" s="13">
        <v>6450</v>
      </c>
      <c r="F2383" s="13">
        <v>6609</v>
      </c>
      <c r="G2383" s="13">
        <v>13059</v>
      </c>
      <c r="H2383" s="13">
        <v>0</v>
      </c>
      <c r="I2383" s="13">
        <v>0</v>
      </c>
      <c r="J2383" s="13">
        <v>0</v>
      </c>
      <c r="K2383" s="15">
        <f t="shared" si="147"/>
        <v>6450</v>
      </c>
      <c r="L2383" s="15">
        <f t="shared" si="148"/>
        <v>6609</v>
      </c>
      <c r="M2383" s="15">
        <f t="shared" si="149"/>
        <v>13059</v>
      </c>
      <c r="O2383" s="13"/>
      <c r="P2383" s="13"/>
    </row>
    <row r="2384" spans="1:16" ht="13.15" customHeight="1" x14ac:dyDescent="0.2">
      <c r="A2384" s="11" t="str">
        <f t="shared" si="150"/>
        <v>MANINGRIDA2014</v>
      </c>
      <c r="B2384" s="92" t="s">
        <v>41</v>
      </c>
      <c r="C2384" s="85">
        <v>2014</v>
      </c>
      <c r="D2384" s="86" t="s">
        <v>174</v>
      </c>
      <c r="E2384" s="15">
        <v>6073</v>
      </c>
      <c r="F2384" s="15">
        <v>6030</v>
      </c>
      <c r="G2384" s="15">
        <v>12103</v>
      </c>
      <c r="H2384" s="87">
        <v>0</v>
      </c>
      <c r="I2384" s="87">
        <v>0</v>
      </c>
      <c r="J2384" s="15">
        <v>0</v>
      </c>
      <c r="K2384" s="15">
        <f t="shared" si="147"/>
        <v>6073</v>
      </c>
      <c r="L2384" s="15">
        <f t="shared" si="148"/>
        <v>6030</v>
      </c>
      <c r="M2384" s="15">
        <f t="shared" si="149"/>
        <v>12103</v>
      </c>
      <c r="O2384" s="13"/>
      <c r="P2384" s="13"/>
    </row>
    <row r="2385" spans="1:16" ht="13.15" customHeight="1" x14ac:dyDescent="0.2">
      <c r="A2385" s="11" t="str">
        <f t="shared" si="150"/>
        <v>MANINGRIDA2015</v>
      </c>
      <c r="B2385" s="3" t="s">
        <v>41</v>
      </c>
      <c r="C2385" s="12">
        <v>2015</v>
      </c>
      <c r="D2385" s="12" t="s">
        <v>174</v>
      </c>
      <c r="E2385" s="13">
        <v>5599</v>
      </c>
      <c r="F2385" s="13">
        <v>5779</v>
      </c>
      <c r="G2385" s="13">
        <v>11378</v>
      </c>
      <c r="H2385" s="13">
        <v>0</v>
      </c>
      <c r="I2385" s="13">
        <v>0</v>
      </c>
      <c r="J2385" s="13">
        <v>0</v>
      </c>
      <c r="K2385" s="15">
        <f t="shared" si="147"/>
        <v>5599</v>
      </c>
      <c r="L2385" s="15">
        <f t="shared" si="148"/>
        <v>5779</v>
      </c>
      <c r="M2385" s="15">
        <f t="shared" si="149"/>
        <v>11378</v>
      </c>
      <c r="O2385" s="13"/>
      <c r="P2385" s="13"/>
    </row>
    <row r="2386" spans="1:16" ht="13.15" customHeight="1" x14ac:dyDescent="0.2">
      <c r="A2386" s="11" t="str">
        <f t="shared" si="150"/>
        <v>MANINGRIDA2016</v>
      </c>
      <c r="B2386" s="90" t="s">
        <v>41</v>
      </c>
      <c r="C2386" s="85">
        <v>2016</v>
      </c>
      <c r="D2386" s="86" t="s">
        <v>174</v>
      </c>
      <c r="E2386" s="15">
        <v>5755</v>
      </c>
      <c r="F2386" s="15">
        <v>5715</v>
      </c>
      <c r="G2386" s="15">
        <v>11470</v>
      </c>
      <c r="H2386" s="15">
        <v>0</v>
      </c>
      <c r="I2386" s="15">
        <v>0</v>
      </c>
      <c r="J2386" s="15">
        <v>0</v>
      </c>
      <c r="K2386" s="15">
        <f t="shared" si="147"/>
        <v>5755</v>
      </c>
      <c r="L2386" s="15">
        <f t="shared" si="148"/>
        <v>5715</v>
      </c>
      <c r="M2386" s="15">
        <f t="shared" si="149"/>
        <v>11470</v>
      </c>
      <c r="O2386" s="13"/>
      <c r="P2386" s="13"/>
    </row>
    <row r="2387" spans="1:16" ht="13.15" customHeight="1" x14ac:dyDescent="0.2">
      <c r="A2387" s="11" t="str">
        <f t="shared" si="150"/>
        <v>MANINGRIDA2017</v>
      </c>
      <c r="B2387" s="3" t="s">
        <v>41</v>
      </c>
      <c r="C2387" s="12">
        <v>2017</v>
      </c>
      <c r="D2387" s="12" t="s">
        <v>174</v>
      </c>
      <c r="E2387" s="13">
        <v>6182</v>
      </c>
      <c r="F2387" s="13">
        <v>6156</v>
      </c>
      <c r="G2387" s="13">
        <v>12338</v>
      </c>
      <c r="H2387" s="13">
        <v>0</v>
      </c>
      <c r="I2387" s="13">
        <v>0</v>
      </c>
      <c r="J2387" s="13">
        <v>0</v>
      </c>
      <c r="K2387" s="15">
        <f t="shared" si="147"/>
        <v>6182</v>
      </c>
      <c r="L2387" s="15">
        <f t="shared" si="148"/>
        <v>6156</v>
      </c>
      <c r="M2387" s="15">
        <f t="shared" si="149"/>
        <v>12338</v>
      </c>
      <c r="O2387" s="13"/>
      <c r="P2387" s="13"/>
    </row>
    <row r="2388" spans="1:16" ht="13.15" customHeight="1" x14ac:dyDescent="0.2">
      <c r="A2388" s="11" t="str">
        <f t="shared" si="150"/>
        <v>MANINGRIDA2018</v>
      </c>
      <c r="B2388" s="88" t="s">
        <v>41</v>
      </c>
      <c r="C2388" s="16">
        <v>2018</v>
      </c>
      <c r="D2388" s="86" t="s">
        <v>174</v>
      </c>
      <c r="E2388" s="89">
        <v>5623</v>
      </c>
      <c r="F2388" s="89">
        <v>5758</v>
      </c>
      <c r="G2388" s="89">
        <v>11381</v>
      </c>
      <c r="H2388" s="89">
        <v>0</v>
      </c>
      <c r="I2388" s="89">
        <v>0</v>
      </c>
      <c r="J2388" s="89">
        <v>0</v>
      </c>
      <c r="K2388" s="15">
        <f t="shared" si="147"/>
        <v>5623</v>
      </c>
      <c r="L2388" s="15">
        <f t="shared" si="148"/>
        <v>5758</v>
      </c>
      <c r="M2388" s="15">
        <f t="shared" si="149"/>
        <v>11381</v>
      </c>
      <c r="O2388" s="13"/>
      <c r="P2388" s="13"/>
    </row>
    <row r="2389" spans="1:16" ht="13.15" customHeight="1" x14ac:dyDescent="0.2">
      <c r="A2389" s="11" t="str">
        <f t="shared" si="150"/>
        <v>MANINGRIDA2019</v>
      </c>
      <c r="B2389" s="3" t="s">
        <v>41</v>
      </c>
      <c r="C2389" s="12">
        <v>2019</v>
      </c>
      <c r="D2389" s="12" t="s">
        <v>174</v>
      </c>
      <c r="E2389" s="13">
        <v>6272</v>
      </c>
      <c r="F2389" s="13">
        <v>6349</v>
      </c>
      <c r="G2389" s="13">
        <v>12621</v>
      </c>
      <c r="H2389" s="13">
        <v>0</v>
      </c>
      <c r="I2389" s="13">
        <v>0</v>
      </c>
      <c r="J2389" s="13">
        <v>0</v>
      </c>
      <c r="K2389" s="15">
        <f t="shared" si="147"/>
        <v>6272</v>
      </c>
      <c r="L2389" s="15">
        <f t="shared" si="148"/>
        <v>6349</v>
      </c>
      <c r="M2389" s="15">
        <f t="shared" si="149"/>
        <v>12621</v>
      </c>
      <c r="O2389" s="13"/>
      <c r="P2389" s="13"/>
    </row>
    <row r="2390" spans="1:16" ht="13.15" customHeight="1" x14ac:dyDescent="0.2">
      <c r="A2390" s="11" t="str">
        <f t="shared" si="150"/>
        <v>MANINGRIDA2020</v>
      </c>
      <c r="B2390" s="88" t="s">
        <v>41</v>
      </c>
      <c r="C2390" s="16">
        <v>2020</v>
      </c>
      <c r="D2390" s="86" t="s">
        <v>174</v>
      </c>
      <c r="E2390" s="89">
        <v>4386</v>
      </c>
      <c r="F2390" s="89">
        <v>4717</v>
      </c>
      <c r="G2390" s="89">
        <v>9103</v>
      </c>
      <c r="H2390" s="89">
        <v>0</v>
      </c>
      <c r="I2390" s="89">
        <v>0</v>
      </c>
      <c r="J2390" s="89">
        <v>0</v>
      </c>
      <c r="K2390" s="15">
        <f t="shared" si="147"/>
        <v>4386</v>
      </c>
      <c r="L2390" s="15">
        <f t="shared" si="148"/>
        <v>4717</v>
      </c>
      <c r="M2390" s="15">
        <f t="shared" si="149"/>
        <v>9103</v>
      </c>
      <c r="O2390" s="13"/>
      <c r="P2390" s="13"/>
    </row>
    <row r="2391" spans="1:16" ht="13.15" customHeight="1" x14ac:dyDescent="0.2">
      <c r="A2391" s="11" t="str">
        <f t="shared" si="150"/>
        <v>MANINGRIDA2021</v>
      </c>
      <c r="B2391" s="92" t="s">
        <v>41</v>
      </c>
      <c r="C2391" s="85">
        <v>2021</v>
      </c>
      <c r="D2391" s="86" t="s">
        <v>174</v>
      </c>
      <c r="E2391" s="15">
        <v>5932</v>
      </c>
      <c r="F2391" s="15">
        <v>5901</v>
      </c>
      <c r="G2391" s="15">
        <v>11833</v>
      </c>
      <c r="H2391" s="87">
        <v>0</v>
      </c>
      <c r="I2391" s="87">
        <v>0</v>
      </c>
      <c r="J2391" s="15">
        <v>0</v>
      </c>
      <c r="K2391" s="15">
        <f t="shared" si="147"/>
        <v>5932</v>
      </c>
      <c r="L2391" s="15">
        <f t="shared" si="148"/>
        <v>5901</v>
      </c>
      <c r="M2391" s="15">
        <f t="shared" si="149"/>
        <v>11833</v>
      </c>
      <c r="O2391" s="13"/>
      <c r="P2391" s="13"/>
    </row>
    <row r="2392" spans="1:16" ht="13.15" customHeight="1" x14ac:dyDescent="0.2">
      <c r="A2392" s="11" t="str">
        <f t="shared" si="150"/>
        <v>MANINGRIDA2022</v>
      </c>
      <c r="B2392" s="90" t="s">
        <v>41</v>
      </c>
      <c r="C2392" s="85">
        <v>2022</v>
      </c>
      <c r="D2392" s="86" t="s">
        <v>174</v>
      </c>
      <c r="E2392" s="15">
        <v>4807</v>
      </c>
      <c r="F2392" s="15">
        <v>4842</v>
      </c>
      <c r="G2392" s="15">
        <v>9649</v>
      </c>
      <c r="H2392" s="15">
        <v>0</v>
      </c>
      <c r="I2392" s="15">
        <v>0</v>
      </c>
      <c r="J2392" s="15">
        <v>0</v>
      </c>
      <c r="K2392" s="15">
        <f t="shared" si="147"/>
        <v>4807</v>
      </c>
      <c r="L2392" s="15">
        <f t="shared" si="148"/>
        <v>4842</v>
      </c>
      <c r="M2392" s="15">
        <f t="shared" si="149"/>
        <v>9649</v>
      </c>
      <c r="O2392" s="13"/>
      <c r="P2392" s="13"/>
    </row>
    <row r="2393" spans="1:16" ht="13.15" customHeight="1" x14ac:dyDescent="0.2">
      <c r="A2393" s="11" t="str">
        <f t="shared" si="150"/>
        <v>MANINGRIDA2023</v>
      </c>
      <c r="B2393" s="3" t="s">
        <v>41</v>
      </c>
      <c r="C2393" s="12">
        <v>2023</v>
      </c>
      <c r="D2393" s="86" t="s">
        <v>174</v>
      </c>
      <c r="E2393" s="13">
        <v>6318</v>
      </c>
      <c r="F2393" s="13">
        <v>6445</v>
      </c>
      <c r="G2393" s="13">
        <v>12763</v>
      </c>
      <c r="H2393" s="13">
        <v>0</v>
      </c>
      <c r="I2393" s="13">
        <v>0</v>
      </c>
      <c r="J2393" s="13">
        <v>0</v>
      </c>
      <c r="K2393" s="15">
        <f t="shared" si="147"/>
        <v>6318</v>
      </c>
      <c r="L2393" s="15">
        <f t="shared" si="148"/>
        <v>6445</v>
      </c>
      <c r="M2393" s="15">
        <f t="shared" si="149"/>
        <v>12763</v>
      </c>
      <c r="O2393" s="13"/>
      <c r="P2393" s="13"/>
    </row>
    <row r="2394" spans="1:16" ht="13.15" customHeight="1" x14ac:dyDescent="0.2">
      <c r="A2394" s="11" t="str">
        <f t="shared" si="150"/>
        <v>MANINGRIDA2024</v>
      </c>
      <c r="B2394" s="3" t="s">
        <v>41</v>
      </c>
      <c r="C2394" s="12">
        <v>2024</v>
      </c>
      <c r="D2394" s="12" t="s">
        <v>174</v>
      </c>
      <c r="E2394" s="13">
        <v>6850</v>
      </c>
      <c r="F2394" s="13">
        <v>6662</v>
      </c>
      <c r="G2394" s="13">
        <v>13512</v>
      </c>
      <c r="H2394" s="13">
        <v>0</v>
      </c>
      <c r="I2394" s="13">
        <v>0</v>
      </c>
      <c r="J2394" s="13">
        <v>0</v>
      </c>
      <c r="K2394" s="15">
        <f t="shared" si="147"/>
        <v>6850</v>
      </c>
      <c r="L2394" s="15">
        <f t="shared" si="148"/>
        <v>6662</v>
      </c>
      <c r="M2394" s="15">
        <f t="shared" si="149"/>
        <v>13512</v>
      </c>
      <c r="O2394" s="13"/>
      <c r="P2394" s="13"/>
    </row>
    <row r="2395" spans="1:16" ht="13.15" customHeight="1" x14ac:dyDescent="0.2">
      <c r="A2395" s="11" t="str">
        <f t="shared" si="150"/>
        <v>MANINGRIDA2025</v>
      </c>
      <c r="B2395" s="92" t="s">
        <v>41</v>
      </c>
      <c r="C2395" s="85">
        <v>2025</v>
      </c>
      <c r="D2395" s="86" t="s">
        <v>174</v>
      </c>
      <c r="E2395" s="15">
        <v>7193</v>
      </c>
      <c r="F2395" s="15">
        <v>7253</v>
      </c>
      <c r="G2395" s="15">
        <v>14446</v>
      </c>
      <c r="H2395" s="87">
        <v>0</v>
      </c>
      <c r="I2395" s="87">
        <v>0</v>
      </c>
      <c r="J2395" s="15">
        <v>0</v>
      </c>
      <c r="K2395" s="15">
        <f t="shared" si="147"/>
        <v>7193</v>
      </c>
      <c r="L2395" s="15">
        <f t="shared" si="148"/>
        <v>7253</v>
      </c>
      <c r="M2395" s="15">
        <f t="shared" si="149"/>
        <v>14446</v>
      </c>
      <c r="O2395" s="13"/>
      <c r="P2395" s="13"/>
    </row>
    <row r="2396" spans="1:16" ht="13.15" customHeight="1" x14ac:dyDescent="0.2">
      <c r="A2396" s="11" t="str">
        <f t="shared" si="150"/>
        <v>MCARTHUR RIVER1993</v>
      </c>
      <c r="B2396" s="92" t="s">
        <v>167</v>
      </c>
      <c r="C2396" s="85">
        <v>1993</v>
      </c>
      <c r="D2396" s="86" t="s">
        <v>174</v>
      </c>
      <c r="E2396" s="15">
        <v>329</v>
      </c>
      <c r="F2396" s="15">
        <v>328</v>
      </c>
      <c r="G2396" s="15">
        <v>657</v>
      </c>
      <c r="H2396" s="87">
        <v>0</v>
      </c>
      <c r="I2396" s="87">
        <v>0</v>
      </c>
      <c r="J2396" s="15">
        <v>0</v>
      </c>
      <c r="K2396" s="15">
        <f t="shared" si="147"/>
        <v>329</v>
      </c>
      <c r="L2396" s="15">
        <f t="shared" si="148"/>
        <v>328</v>
      </c>
      <c r="M2396" s="15">
        <f t="shared" si="149"/>
        <v>657</v>
      </c>
      <c r="O2396" s="13"/>
      <c r="P2396" s="13"/>
    </row>
    <row r="2397" spans="1:16" ht="13.15" customHeight="1" x14ac:dyDescent="0.2">
      <c r="A2397" s="11" t="str">
        <f t="shared" si="150"/>
        <v>MCARTHUR RIVER1994</v>
      </c>
      <c r="B2397" s="88" t="s">
        <v>167</v>
      </c>
      <c r="C2397" s="12">
        <v>1994</v>
      </c>
      <c r="D2397" s="12" t="s">
        <v>174</v>
      </c>
      <c r="E2397" s="13">
        <v>1237</v>
      </c>
      <c r="F2397" s="13">
        <v>1139</v>
      </c>
      <c r="G2397" s="13">
        <v>2376</v>
      </c>
      <c r="H2397" s="13">
        <v>0</v>
      </c>
      <c r="I2397" s="13">
        <v>0</v>
      </c>
      <c r="J2397" s="13">
        <v>0</v>
      </c>
      <c r="K2397" s="15">
        <f t="shared" si="147"/>
        <v>1237</v>
      </c>
      <c r="L2397" s="15">
        <f t="shared" si="148"/>
        <v>1139</v>
      </c>
      <c r="M2397" s="15">
        <f t="shared" si="149"/>
        <v>2376</v>
      </c>
      <c r="O2397" s="13"/>
      <c r="P2397" s="13"/>
    </row>
    <row r="2398" spans="1:16" ht="13.15" customHeight="1" x14ac:dyDescent="0.2">
      <c r="A2398" s="11" t="str">
        <f t="shared" si="150"/>
        <v>MCARTHUR RIVER1995</v>
      </c>
      <c r="B2398" s="90" t="s">
        <v>167</v>
      </c>
      <c r="C2398" s="85">
        <v>1995</v>
      </c>
      <c r="D2398" s="86" t="s">
        <v>174</v>
      </c>
      <c r="E2398" s="15">
        <v>7261</v>
      </c>
      <c r="F2398" s="15">
        <v>6862</v>
      </c>
      <c r="G2398" s="15">
        <v>14123</v>
      </c>
      <c r="H2398" s="15">
        <v>0</v>
      </c>
      <c r="I2398" s="15">
        <v>0</v>
      </c>
      <c r="J2398" s="15">
        <v>0</v>
      </c>
      <c r="K2398" s="15">
        <f t="shared" si="147"/>
        <v>7261</v>
      </c>
      <c r="L2398" s="15">
        <f t="shared" si="148"/>
        <v>6862</v>
      </c>
      <c r="M2398" s="15">
        <f t="shared" si="149"/>
        <v>14123</v>
      </c>
      <c r="O2398" s="13"/>
      <c r="P2398" s="13"/>
    </row>
    <row r="2399" spans="1:16" ht="13.15" customHeight="1" x14ac:dyDescent="0.2">
      <c r="A2399" s="11" t="str">
        <f t="shared" si="150"/>
        <v>MCARTHUR RIVER1996</v>
      </c>
      <c r="B2399" s="3" t="s">
        <v>167</v>
      </c>
      <c r="C2399" s="12">
        <v>1996</v>
      </c>
      <c r="D2399" s="12" t="s">
        <v>174</v>
      </c>
      <c r="E2399" s="13">
        <v>8608</v>
      </c>
      <c r="F2399" s="13">
        <v>8559</v>
      </c>
      <c r="G2399" s="13">
        <v>17167</v>
      </c>
      <c r="H2399" s="13">
        <v>0</v>
      </c>
      <c r="I2399" s="13">
        <v>0</v>
      </c>
      <c r="J2399" s="13">
        <v>0</v>
      </c>
      <c r="K2399" s="15">
        <f t="shared" si="147"/>
        <v>8608</v>
      </c>
      <c r="L2399" s="15">
        <f t="shared" si="148"/>
        <v>8559</v>
      </c>
      <c r="M2399" s="15">
        <f t="shared" si="149"/>
        <v>17167</v>
      </c>
      <c r="O2399" s="13"/>
      <c r="P2399" s="13"/>
    </row>
    <row r="2400" spans="1:16" ht="13.15" customHeight="1" x14ac:dyDescent="0.2">
      <c r="A2400" s="11" t="str">
        <f t="shared" si="150"/>
        <v>MCARTHUR RIVER1997</v>
      </c>
      <c r="B2400" s="88" t="s">
        <v>167</v>
      </c>
      <c r="C2400" s="16">
        <v>1997</v>
      </c>
      <c r="D2400" s="86" t="s">
        <v>174</v>
      </c>
      <c r="E2400" s="89">
        <v>8583</v>
      </c>
      <c r="F2400" s="89">
        <v>8766</v>
      </c>
      <c r="G2400" s="89">
        <v>17349</v>
      </c>
      <c r="H2400" s="89">
        <v>0</v>
      </c>
      <c r="I2400" s="89">
        <v>0</v>
      </c>
      <c r="J2400" s="89">
        <v>0</v>
      </c>
      <c r="K2400" s="15">
        <f t="shared" si="147"/>
        <v>8583</v>
      </c>
      <c r="L2400" s="15">
        <f t="shared" si="148"/>
        <v>8766</v>
      </c>
      <c r="M2400" s="15">
        <f t="shared" si="149"/>
        <v>17349</v>
      </c>
      <c r="O2400" s="13"/>
      <c r="P2400" s="13"/>
    </row>
    <row r="2401" spans="1:16" ht="13.15" customHeight="1" x14ac:dyDescent="0.2">
      <c r="A2401" s="11" t="str">
        <f t="shared" si="150"/>
        <v>MCARTHUR RIVER1998</v>
      </c>
      <c r="B2401" s="92" t="s">
        <v>167</v>
      </c>
      <c r="C2401" s="85">
        <v>1998</v>
      </c>
      <c r="D2401" s="86" t="s">
        <v>174</v>
      </c>
      <c r="E2401" s="15">
        <v>8882</v>
      </c>
      <c r="F2401" s="15">
        <v>8906</v>
      </c>
      <c r="G2401" s="15">
        <v>17788</v>
      </c>
      <c r="H2401" s="87">
        <v>0</v>
      </c>
      <c r="I2401" s="87">
        <v>0</v>
      </c>
      <c r="J2401" s="15">
        <v>0</v>
      </c>
      <c r="K2401" s="15">
        <f t="shared" si="147"/>
        <v>8882</v>
      </c>
      <c r="L2401" s="15">
        <f t="shared" si="148"/>
        <v>8906</v>
      </c>
      <c r="M2401" s="15">
        <f t="shared" si="149"/>
        <v>17788</v>
      </c>
      <c r="O2401" s="13"/>
      <c r="P2401" s="13"/>
    </row>
    <row r="2402" spans="1:16" ht="13.15" customHeight="1" x14ac:dyDescent="0.2">
      <c r="A2402" s="11" t="str">
        <f t="shared" si="150"/>
        <v>MCARTHUR RIVER1999</v>
      </c>
      <c r="B2402" s="90" t="s">
        <v>167</v>
      </c>
      <c r="C2402" s="12">
        <v>1999</v>
      </c>
      <c r="D2402" s="86" t="s">
        <v>174</v>
      </c>
      <c r="E2402" s="91">
        <v>8905</v>
      </c>
      <c r="F2402" s="91">
        <v>8941</v>
      </c>
      <c r="G2402" s="91">
        <v>17846</v>
      </c>
      <c r="H2402" s="91">
        <v>0</v>
      </c>
      <c r="I2402" s="91">
        <v>0</v>
      </c>
      <c r="J2402" s="91">
        <v>0</v>
      </c>
      <c r="K2402" s="15">
        <f t="shared" si="147"/>
        <v>8905</v>
      </c>
      <c r="L2402" s="15">
        <f t="shared" si="148"/>
        <v>8941</v>
      </c>
      <c r="M2402" s="15">
        <f t="shared" si="149"/>
        <v>17846</v>
      </c>
      <c r="O2402" s="13"/>
      <c r="P2402" s="13"/>
    </row>
    <row r="2403" spans="1:16" ht="13.15" customHeight="1" x14ac:dyDescent="0.2">
      <c r="A2403" s="11" t="str">
        <f t="shared" si="150"/>
        <v>MCARTHUR RIVER2000</v>
      </c>
      <c r="B2403" s="3" t="s">
        <v>167</v>
      </c>
      <c r="C2403" s="12">
        <v>2000</v>
      </c>
      <c r="D2403" s="12" t="s">
        <v>174</v>
      </c>
      <c r="E2403" s="13">
        <v>9405</v>
      </c>
      <c r="F2403" s="13">
        <v>9365</v>
      </c>
      <c r="G2403" s="13">
        <v>18770</v>
      </c>
      <c r="H2403" s="13">
        <v>0</v>
      </c>
      <c r="I2403" s="13">
        <v>0</v>
      </c>
      <c r="J2403" s="13">
        <v>0</v>
      </c>
      <c r="K2403" s="15">
        <f t="shared" si="147"/>
        <v>9405</v>
      </c>
      <c r="L2403" s="15">
        <f t="shared" si="148"/>
        <v>9365</v>
      </c>
      <c r="M2403" s="15">
        <f t="shared" si="149"/>
        <v>18770</v>
      </c>
      <c r="O2403" s="13"/>
      <c r="P2403" s="13"/>
    </row>
    <row r="2404" spans="1:16" ht="13.15" customHeight="1" x14ac:dyDescent="0.2">
      <c r="A2404" s="11" t="str">
        <f t="shared" si="150"/>
        <v>MCARTHUR RIVER2001</v>
      </c>
      <c r="B2404" s="3" t="s">
        <v>167</v>
      </c>
      <c r="C2404" s="12">
        <v>2001</v>
      </c>
      <c r="D2404" s="12" t="s">
        <v>174</v>
      </c>
      <c r="E2404" s="13">
        <v>9529</v>
      </c>
      <c r="F2404" s="13">
        <v>9478</v>
      </c>
      <c r="G2404" s="13">
        <v>19007</v>
      </c>
      <c r="H2404" s="13">
        <v>0</v>
      </c>
      <c r="I2404" s="13">
        <v>0</v>
      </c>
      <c r="J2404" s="13">
        <v>0</v>
      </c>
      <c r="K2404" s="15">
        <f t="shared" si="147"/>
        <v>9529</v>
      </c>
      <c r="L2404" s="15">
        <f t="shared" si="148"/>
        <v>9478</v>
      </c>
      <c r="M2404" s="15">
        <f t="shared" si="149"/>
        <v>19007</v>
      </c>
      <c r="O2404" s="13"/>
      <c r="P2404" s="13"/>
    </row>
    <row r="2405" spans="1:16" ht="13.15" customHeight="1" x14ac:dyDescent="0.2">
      <c r="A2405" s="11" t="str">
        <f t="shared" si="150"/>
        <v>MCARTHUR RIVER2002</v>
      </c>
      <c r="B2405" s="3" t="s">
        <v>167</v>
      </c>
      <c r="C2405" s="12">
        <v>2002</v>
      </c>
      <c r="D2405" s="12" t="s">
        <v>174</v>
      </c>
      <c r="E2405" s="13">
        <v>9346</v>
      </c>
      <c r="F2405" s="13">
        <v>9386</v>
      </c>
      <c r="G2405" s="13">
        <v>18732</v>
      </c>
      <c r="H2405" s="13">
        <v>0</v>
      </c>
      <c r="I2405" s="13">
        <v>0</v>
      </c>
      <c r="J2405" s="13">
        <v>0</v>
      </c>
      <c r="K2405" s="15">
        <f t="shared" si="147"/>
        <v>9346</v>
      </c>
      <c r="L2405" s="15">
        <f t="shared" si="148"/>
        <v>9386</v>
      </c>
      <c r="M2405" s="15">
        <f t="shared" si="149"/>
        <v>18732</v>
      </c>
      <c r="O2405" s="13"/>
      <c r="P2405" s="13"/>
    </row>
    <row r="2406" spans="1:16" ht="13.15" customHeight="1" x14ac:dyDescent="0.2">
      <c r="A2406" s="11" t="str">
        <f t="shared" si="150"/>
        <v>MCARTHUR RIVER2003</v>
      </c>
      <c r="B2406" s="3" t="s">
        <v>167</v>
      </c>
      <c r="C2406" s="12">
        <v>2003</v>
      </c>
      <c r="D2406" s="12" t="s">
        <v>174</v>
      </c>
      <c r="E2406" s="13">
        <v>9198</v>
      </c>
      <c r="F2406" s="13">
        <v>9172</v>
      </c>
      <c r="G2406" s="13">
        <v>18370</v>
      </c>
      <c r="H2406" s="13">
        <v>0</v>
      </c>
      <c r="I2406" s="13">
        <v>0</v>
      </c>
      <c r="J2406" s="13">
        <v>0</v>
      </c>
      <c r="K2406" s="15">
        <f t="shared" si="147"/>
        <v>9198</v>
      </c>
      <c r="L2406" s="15">
        <f t="shared" si="148"/>
        <v>9172</v>
      </c>
      <c r="M2406" s="15">
        <f t="shared" si="149"/>
        <v>18370</v>
      </c>
      <c r="O2406" s="13"/>
      <c r="P2406" s="13"/>
    </row>
    <row r="2407" spans="1:16" ht="13.15" customHeight="1" x14ac:dyDescent="0.2">
      <c r="A2407" s="11" t="str">
        <f t="shared" si="150"/>
        <v>MCARTHUR RIVER2004</v>
      </c>
      <c r="B2407" s="90" t="s">
        <v>167</v>
      </c>
      <c r="C2407" s="85">
        <v>2004</v>
      </c>
      <c r="D2407" s="86" t="s">
        <v>174</v>
      </c>
      <c r="E2407" s="15">
        <v>9366</v>
      </c>
      <c r="F2407" s="15">
        <v>9286</v>
      </c>
      <c r="G2407" s="15">
        <v>18652</v>
      </c>
      <c r="H2407" s="15">
        <v>0</v>
      </c>
      <c r="I2407" s="15">
        <v>0</v>
      </c>
      <c r="J2407" s="15">
        <v>0</v>
      </c>
      <c r="K2407" s="15">
        <f t="shared" si="147"/>
        <v>9366</v>
      </c>
      <c r="L2407" s="15">
        <f t="shared" si="148"/>
        <v>9286</v>
      </c>
      <c r="M2407" s="15">
        <f t="shared" si="149"/>
        <v>18652</v>
      </c>
      <c r="O2407" s="13"/>
      <c r="P2407" s="13"/>
    </row>
    <row r="2408" spans="1:16" ht="13.15" customHeight="1" x14ac:dyDescent="0.2">
      <c r="A2408" s="11" t="str">
        <f t="shared" si="150"/>
        <v>MCARTHUR RIVER2005</v>
      </c>
      <c r="B2408" s="90" t="s">
        <v>167</v>
      </c>
      <c r="C2408" s="85">
        <v>2005</v>
      </c>
      <c r="D2408" s="86" t="s">
        <v>174</v>
      </c>
      <c r="E2408" s="15">
        <v>4891</v>
      </c>
      <c r="F2408" s="15">
        <v>4612</v>
      </c>
      <c r="G2408" s="15">
        <v>9503</v>
      </c>
      <c r="H2408" s="15">
        <v>0</v>
      </c>
      <c r="I2408" s="15">
        <v>0</v>
      </c>
      <c r="J2408" s="15">
        <v>0</v>
      </c>
      <c r="K2408" s="15">
        <f t="shared" si="147"/>
        <v>4891</v>
      </c>
      <c r="L2408" s="15">
        <f t="shared" si="148"/>
        <v>4612</v>
      </c>
      <c r="M2408" s="15">
        <f t="shared" si="149"/>
        <v>9503</v>
      </c>
      <c r="O2408" s="13"/>
      <c r="P2408" s="13"/>
    </row>
    <row r="2409" spans="1:16" ht="13.15" customHeight="1" x14ac:dyDescent="0.2">
      <c r="A2409" s="11" t="str">
        <f t="shared" si="150"/>
        <v>MCARTHUR RIVER2006</v>
      </c>
      <c r="B2409" s="3" t="s">
        <v>167</v>
      </c>
      <c r="C2409" s="12">
        <v>2006</v>
      </c>
      <c r="D2409" s="12" t="s">
        <v>174</v>
      </c>
      <c r="E2409" s="13">
        <v>125</v>
      </c>
      <c r="F2409" s="13">
        <v>117</v>
      </c>
      <c r="G2409" s="13">
        <v>242</v>
      </c>
      <c r="H2409" s="13">
        <v>0</v>
      </c>
      <c r="I2409" s="13">
        <v>0</v>
      </c>
      <c r="J2409" s="13">
        <v>0</v>
      </c>
      <c r="K2409" s="15">
        <f t="shared" si="147"/>
        <v>125</v>
      </c>
      <c r="L2409" s="15">
        <f t="shared" si="148"/>
        <v>117</v>
      </c>
      <c r="M2409" s="15">
        <f t="shared" si="149"/>
        <v>242</v>
      </c>
      <c r="O2409" s="13"/>
      <c r="P2409" s="13"/>
    </row>
    <row r="2410" spans="1:16" ht="13.15" customHeight="1" x14ac:dyDescent="0.2">
      <c r="A2410" s="11" t="str">
        <f t="shared" si="150"/>
        <v>MCARTHUR RIVER2009</v>
      </c>
      <c r="B2410" s="3" t="s">
        <v>167</v>
      </c>
      <c r="C2410" s="12">
        <v>2009</v>
      </c>
      <c r="D2410" s="12" t="s">
        <v>174</v>
      </c>
      <c r="E2410" s="13">
        <v>1502</v>
      </c>
      <c r="F2410" s="13">
        <v>1644</v>
      </c>
      <c r="G2410" s="13">
        <v>3146</v>
      </c>
      <c r="H2410" s="13">
        <v>0</v>
      </c>
      <c r="I2410" s="13">
        <v>0</v>
      </c>
      <c r="J2410" s="13">
        <v>0</v>
      </c>
      <c r="K2410" s="15">
        <f t="shared" si="147"/>
        <v>1502</v>
      </c>
      <c r="L2410" s="15">
        <f t="shared" si="148"/>
        <v>1644</v>
      </c>
      <c r="M2410" s="15">
        <f t="shared" si="149"/>
        <v>3146</v>
      </c>
      <c r="O2410" s="13"/>
      <c r="P2410" s="13"/>
    </row>
    <row r="2411" spans="1:16" ht="13.15" customHeight="1" x14ac:dyDescent="0.2">
      <c r="A2411" s="11" t="str">
        <f t="shared" si="150"/>
        <v>MCARTHUR RIVER2010</v>
      </c>
      <c r="B2411" s="3" t="s">
        <v>167</v>
      </c>
      <c r="C2411" s="12">
        <v>2010</v>
      </c>
      <c r="D2411" s="12" t="s">
        <v>174</v>
      </c>
      <c r="E2411" s="13">
        <v>9886</v>
      </c>
      <c r="F2411" s="13">
        <v>10139</v>
      </c>
      <c r="G2411" s="13">
        <v>20025</v>
      </c>
      <c r="H2411" s="13">
        <v>0</v>
      </c>
      <c r="I2411" s="13">
        <v>0</v>
      </c>
      <c r="J2411" s="13">
        <v>0</v>
      </c>
      <c r="K2411" s="15">
        <f t="shared" si="147"/>
        <v>9886</v>
      </c>
      <c r="L2411" s="15">
        <f t="shared" si="148"/>
        <v>10139</v>
      </c>
      <c r="M2411" s="15">
        <f t="shared" si="149"/>
        <v>20025</v>
      </c>
      <c r="O2411" s="13"/>
      <c r="P2411" s="13"/>
    </row>
    <row r="2412" spans="1:16" ht="13.15" customHeight="1" x14ac:dyDescent="0.2">
      <c r="A2412" s="11" t="str">
        <f t="shared" si="150"/>
        <v>MCARTHUR RIVER2011</v>
      </c>
      <c r="B2412" s="92" t="s">
        <v>167</v>
      </c>
      <c r="C2412" s="85">
        <v>2011</v>
      </c>
      <c r="D2412" s="86" t="s">
        <v>174</v>
      </c>
      <c r="E2412" s="15">
        <v>12685</v>
      </c>
      <c r="F2412" s="15">
        <v>12883</v>
      </c>
      <c r="G2412" s="15">
        <v>25568</v>
      </c>
      <c r="H2412" s="87">
        <v>0</v>
      </c>
      <c r="I2412" s="87">
        <v>0</v>
      </c>
      <c r="J2412" s="15">
        <v>0</v>
      </c>
      <c r="K2412" s="15">
        <f t="shared" si="147"/>
        <v>12685</v>
      </c>
      <c r="L2412" s="15">
        <f t="shared" si="148"/>
        <v>12883</v>
      </c>
      <c r="M2412" s="15">
        <f t="shared" si="149"/>
        <v>25568</v>
      </c>
      <c r="O2412" s="13"/>
      <c r="P2412" s="13"/>
    </row>
    <row r="2413" spans="1:16" ht="13.15" customHeight="1" x14ac:dyDescent="0.2">
      <c r="A2413" s="11" t="str">
        <f t="shared" si="150"/>
        <v>MCARTHUR RIVER2012</v>
      </c>
      <c r="B2413" s="92" t="s">
        <v>167</v>
      </c>
      <c r="C2413" s="85">
        <v>2012</v>
      </c>
      <c r="D2413" s="86" t="s">
        <v>174</v>
      </c>
      <c r="E2413" s="15">
        <v>15794</v>
      </c>
      <c r="F2413" s="15">
        <v>15736</v>
      </c>
      <c r="G2413" s="15">
        <v>31530</v>
      </c>
      <c r="H2413" s="87">
        <v>0</v>
      </c>
      <c r="I2413" s="87">
        <v>0</v>
      </c>
      <c r="J2413" s="15">
        <v>0</v>
      </c>
      <c r="K2413" s="15">
        <f t="shared" si="147"/>
        <v>15794</v>
      </c>
      <c r="L2413" s="15">
        <f t="shared" si="148"/>
        <v>15736</v>
      </c>
      <c r="M2413" s="15">
        <f t="shared" si="149"/>
        <v>31530</v>
      </c>
      <c r="O2413" s="13"/>
      <c r="P2413" s="13"/>
    </row>
    <row r="2414" spans="1:16" ht="13.15" customHeight="1" x14ac:dyDescent="0.2">
      <c r="A2414" s="11" t="str">
        <f t="shared" si="150"/>
        <v>MCARTHUR RIVER2013</v>
      </c>
      <c r="B2414" s="3" t="s">
        <v>167</v>
      </c>
      <c r="C2414" s="12">
        <v>2013</v>
      </c>
      <c r="D2414" s="12" t="s">
        <v>174</v>
      </c>
      <c r="E2414" s="13">
        <v>23125</v>
      </c>
      <c r="F2414" s="13">
        <v>22924</v>
      </c>
      <c r="G2414" s="13">
        <v>46049</v>
      </c>
      <c r="H2414" s="13">
        <v>0</v>
      </c>
      <c r="I2414" s="13">
        <v>0</v>
      </c>
      <c r="J2414" s="13">
        <v>0</v>
      </c>
      <c r="K2414" s="15">
        <f t="shared" si="147"/>
        <v>23125</v>
      </c>
      <c r="L2414" s="15">
        <f t="shared" si="148"/>
        <v>22924</v>
      </c>
      <c r="M2414" s="15">
        <f t="shared" si="149"/>
        <v>46049</v>
      </c>
      <c r="O2414" s="13"/>
      <c r="P2414" s="13"/>
    </row>
    <row r="2415" spans="1:16" ht="13.15" customHeight="1" x14ac:dyDescent="0.2">
      <c r="A2415" s="11" t="str">
        <f t="shared" si="150"/>
        <v>MCARTHUR RIVER2014</v>
      </c>
      <c r="B2415" s="3" t="s">
        <v>167</v>
      </c>
      <c r="C2415" s="12">
        <v>2014</v>
      </c>
      <c r="D2415" s="12" t="s">
        <v>174</v>
      </c>
      <c r="E2415" s="13">
        <v>18861</v>
      </c>
      <c r="F2415" s="13">
        <v>19224</v>
      </c>
      <c r="G2415" s="13">
        <v>38085</v>
      </c>
      <c r="H2415" s="13">
        <v>0</v>
      </c>
      <c r="I2415" s="13">
        <v>0</v>
      </c>
      <c r="J2415" s="13">
        <v>0</v>
      </c>
      <c r="K2415" s="15">
        <f t="shared" si="147"/>
        <v>18861</v>
      </c>
      <c r="L2415" s="15">
        <f t="shared" si="148"/>
        <v>19224</v>
      </c>
      <c r="M2415" s="15">
        <f t="shared" si="149"/>
        <v>38085</v>
      </c>
      <c r="O2415" s="13"/>
      <c r="P2415" s="13"/>
    </row>
    <row r="2416" spans="1:16" ht="13.15" customHeight="1" x14ac:dyDescent="0.2">
      <c r="A2416" s="11" t="str">
        <f t="shared" si="150"/>
        <v>MCARTHUR RIVER2015</v>
      </c>
      <c r="B2416" s="3" t="s">
        <v>167</v>
      </c>
      <c r="C2416" s="12">
        <v>2015</v>
      </c>
      <c r="D2416" s="12" t="s">
        <v>174</v>
      </c>
      <c r="E2416" s="13">
        <v>15653</v>
      </c>
      <c r="F2416" s="13">
        <v>14692</v>
      </c>
      <c r="G2416" s="13">
        <v>30345</v>
      </c>
      <c r="H2416" s="13">
        <v>0</v>
      </c>
      <c r="I2416" s="13">
        <v>0</v>
      </c>
      <c r="J2416" s="13">
        <v>0</v>
      </c>
      <c r="K2416" s="15">
        <f t="shared" si="147"/>
        <v>15653</v>
      </c>
      <c r="L2416" s="15">
        <f t="shared" si="148"/>
        <v>14692</v>
      </c>
      <c r="M2416" s="15">
        <f t="shared" si="149"/>
        <v>30345</v>
      </c>
      <c r="O2416" s="13"/>
      <c r="P2416" s="13"/>
    </row>
    <row r="2417" spans="1:16" ht="13.15" customHeight="1" x14ac:dyDescent="0.2">
      <c r="A2417" s="11" t="str">
        <f t="shared" si="150"/>
        <v>MCARTHUR RIVER2016</v>
      </c>
      <c r="B2417" s="92" t="s">
        <v>167</v>
      </c>
      <c r="C2417" s="85">
        <v>2016</v>
      </c>
      <c r="D2417" s="86" t="s">
        <v>174</v>
      </c>
      <c r="E2417" s="15">
        <v>12361</v>
      </c>
      <c r="F2417" s="15">
        <v>12177</v>
      </c>
      <c r="G2417" s="15">
        <v>24538</v>
      </c>
      <c r="H2417" s="15">
        <v>0</v>
      </c>
      <c r="I2417" s="15">
        <v>0</v>
      </c>
      <c r="J2417" s="15">
        <v>0</v>
      </c>
      <c r="K2417" s="15">
        <f t="shared" ref="K2417:K2480" si="151">E2417+H2417</f>
        <v>12361</v>
      </c>
      <c r="L2417" s="15">
        <f t="shared" ref="L2417:L2480" si="152">F2417+I2417</f>
        <v>12177</v>
      </c>
      <c r="M2417" s="15">
        <f t="shared" ref="M2417:M2480" si="153">G2417+J2417</f>
        <v>24538</v>
      </c>
      <c r="O2417" s="13"/>
      <c r="P2417" s="13"/>
    </row>
    <row r="2418" spans="1:16" ht="13.15" customHeight="1" x14ac:dyDescent="0.2">
      <c r="A2418" s="11" t="str">
        <f t="shared" si="150"/>
        <v>MCARTHUR RIVER2017</v>
      </c>
      <c r="B2418" s="90" t="s">
        <v>167</v>
      </c>
      <c r="C2418" s="85">
        <v>2017</v>
      </c>
      <c r="D2418" s="86" t="s">
        <v>174</v>
      </c>
      <c r="E2418" s="15">
        <v>13717</v>
      </c>
      <c r="F2418" s="15">
        <v>13642</v>
      </c>
      <c r="G2418" s="15">
        <v>27359</v>
      </c>
      <c r="H2418" s="15">
        <v>0</v>
      </c>
      <c r="I2418" s="15">
        <v>0</v>
      </c>
      <c r="J2418" s="15">
        <v>0</v>
      </c>
      <c r="K2418" s="15">
        <f t="shared" si="151"/>
        <v>13717</v>
      </c>
      <c r="L2418" s="15">
        <f t="shared" si="152"/>
        <v>13642</v>
      </c>
      <c r="M2418" s="15">
        <f t="shared" si="153"/>
        <v>27359</v>
      </c>
      <c r="O2418" s="13"/>
      <c r="P2418" s="13"/>
    </row>
    <row r="2419" spans="1:16" ht="13.15" customHeight="1" x14ac:dyDescent="0.2">
      <c r="A2419" s="11" t="str">
        <f t="shared" si="150"/>
        <v>MCARTHUR RIVER2018</v>
      </c>
      <c r="B2419" s="92" t="s">
        <v>167</v>
      </c>
      <c r="C2419" s="85">
        <v>2018</v>
      </c>
      <c r="D2419" s="86" t="s">
        <v>174</v>
      </c>
      <c r="E2419" s="15">
        <v>15619</v>
      </c>
      <c r="F2419" s="15">
        <v>15496</v>
      </c>
      <c r="G2419" s="15">
        <v>31115</v>
      </c>
      <c r="H2419" s="87">
        <v>0</v>
      </c>
      <c r="I2419" s="87">
        <v>0</v>
      </c>
      <c r="J2419" s="15">
        <v>0</v>
      </c>
      <c r="K2419" s="15">
        <f t="shared" si="151"/>
        <v>15619</v>
      </c>
      <c r="L2419" s="15">
        <f t="shared" si="152"/>
        <v>15496</v>
      </c>
      <c r="M2419" s="15">
        <f t="shared" si="153"/>
        <v>31115</v>
      </c>
      <c r="O2419" s="13"/>
      <c r="P2419" s="13"/>
    </row>
    <row r="2420" spans="1:16" ht="13.15" customHeight="1" x14ac:dyDescent="0.2">
      <c r="A2420" s="11" t="str">
        <f t="shared" si="150"/>
        <v>MCARTHUR RIVER2019</v>
      </c>
      <c r="B2420" s="3" t="s">
        <v>167</v>
      </c>
      <c r="C2420" s="12">
        <v>2019</v>
      </c>
      <c r="D2420" s="12" t="s">
        <v>174</v>
      </c>
      <c r="E2420" s="13">
        <v>16487</v>
      </c>
      <c r="F2420" s="13">
        <v>16320</v>
      </c>
      <c r="G2420" s="13">
        <v>32807</v>
      </c>
      <c r="H2420" s="13">
        <v>0</v>
      </c>
      <c r="I2420" s="13">
        <v>0</v>
      </c>
      <c r="J2420" s="13">
        <v>0</v>
      </c>
      <c r="K2420" s="15">
        <f t="shared" si="151"/>
        <v>16487</v>
      </c>
      <c r="L2420" s="15">
        <f t="shared" si="152"/>
        <v>16320</v>
      </c>
      <c r="M2420" s="15">
        <f t="shared" si="153"/>
        <v>32807</v>
      </c>
      <c r="O2420" s="13"/>
      <c r="P2420" s="13"/>
    </row>
    <row r="2421" spans="1:16" ht="13.15" customHeight="1" x14ac:dyDescent="0.2">
      <c r="A2421" s="11" t="str">
        <f t="shared" si="150"/>
        <v>MCARTHUR RIVER2020</v>
      </c>
      <c r="B2421" s="3" t="s">
        <v>167</v>
      </c>
      <c r="C2421" s="12">
        <v>2020</v>
      </c>
      <c r="D2421" s="12" t="s">
        <v>174</v>
      </c>
      <c r="E2421" s="13">
        <v>5055</v>
      </c>
      <c r="F2421" s="13">
        <v>5076</v>
      </c>
      <c r="G2421" s="13">
        <v>10131</v>
      </c>
      <c r="H2421" s="13">
        <v>0</v>
      </c>
      <c r="I2421" s="13">
        <v>0</v>
      </c>
      <c r="J2421" s="13">
        <v>0</v>
      </c>
      <c r="K2421" s="15">
        <f t="shared" si="151"/>
        <v>5055</v>
      </c>
      <c r="L2421" s="15">
        <f t="shared" si="152"/>
        <v>5076</v>
      </c>
      <c r="M2421" s="15">
        <f t="shared" si="153"/>
        <v>10131</v>
      </c>
      <c r="O2421" s="13"/>
      <c r="P2421" s="13"/>
    </row>
    <row r="2422" spans="1:16" ht="13.15" customHeight="1" x14ac:dyDescent="0.2">
      <c r="A2422" s="11" t="str">
        <f t="shared" si="150"/>
        <v>MCARTHUR RIVER2021</v>
      </c>
      <c r="B2422" s="3" t="s">
        <v>167</v>
      </c>
      <c r="C2422" s="12">
        <v>2021</v>
      </c>
      <c r="D2422" s="12" t="s">
        <v>174</v>
      </c>
      <c r="E2422" s="13">
        <v>110</v>
      </c>
      <c r="F2422" s="13">
        <v>63</v>
      </c>
      <c r="G2422" s="13">
        <v>173</v>
      </c>
      <c r="H2422" s="13">
        <v>0</v>
      </c>
      <c r="I2422" s="13">
        <v>0</v>
      </c>
      <c r="J2422" s="13">
        <v>0</v>
      </c>
      <c r="K2422" s="15">
        <f t="shared" si="151"/>
        <v>110</v>
      </c>
      <c r="L2422" s="15">
        <f t="shared" si="152"/>
        <v>63</v>
      </c>
      <c r="M2422" s="15">
        <f t="shared" si="153"/>
        <v>173</v>
      </c>
      <c r="O2422" s="13"/>
      <c r="P2422" s="13"/>
    </row>
    <row r="2423" spans="1:16" ht="13.15" customHeight="1" x14ac:dyDescent="0.2">
      <c r="A2423" s="11" t="str">
        <f t="shared" si="150"/>
        <v>MCARTHUR RIVER2022</v>
      </c>
      <c r="B2423" s="3" t="s">
        <v>167</v>
      </c>
      <c r="C2423" s="12">
        <v>2022</v>
      </c>
      <c r="D2423" s="86" t="s">
        <v>174</v>
      </c>
      <c r="E2423" s="13">
        <v>84</v>
      </c>
      <c r="F2423" s="13">
        <v>188</v>
      </c>
      <c r="G2423" s="13">
        <v>272</v>
      </c>
      <c r="H2423" s="13">
        <v>0</v>
      </c>
      <c r="I2423" s="13">
        <v>0</v>
      </c>
      <c r="J2423" s="13">
        <v>0</v>
      </c>
      <c r="K2423" s="15">
        <f t="shared" si="151"/>
        <v>84</v>
      </c>
      <c r="L2423" s="15">
        <f t="shared" si="152"/>
        <v>188</v>
      </c>
      <c r="M2423" s="15">
        <f t="shared" si="153"/>
        <v>272</v>
      </c>
      <c r="O2423" s="13"/>
      <c r="P2423" s="13"/>
    </row>
    <row r="2424" spans="1:16" ht="13.15" customHeight="1" x14ac:dyDescent="0.2">
      <c r="A2424" s="11" t="str">
        <f t="shared" si="150"/>
        <v>MCARTHUR RIVER2023</v>
      </c>
      <c r="B2424" s="3" t="s">
        <v>167</v>
      </c>
      <c r="C2424" s="12">
        <v>2023</v>
      </c>
      <c r="D2424" s="12" t="s">
        <v>174</v>
      </c>
      <c r="E2424" s="13">
        <v>12932</v>
      </c>
      <c r="F2424" s="13">
        <v>13387</v>
      </c>
      <c r="G2424" s="13">
        <v>26319</v>
      </c>
      <c r="H2424" s="13">
        <v>0</v>
      </c>
      <c r="I2424" s="13">
        <v>0</v>
      </c>
      <c r="J2424" s="13">
        <v>0</v>
      </c>
      <c r="K2424" s="15">
        <f t="shared" si="151"/>
        <v>12932</v>
      </c>
      <c r="L2424" s="15">
        <f t="shared" si="152"/>
        <v>13387</v>
      </c>
      <c r="M2424" s="15">
        <f t="shared" si="153"/>
        <v>26319</v>
      </c>
      <c r="O2424" s="13"/>
      <c r="P2424" s="13"/>
    </row>
    <row r="2425" spans="1:16" ht="13.15" customHeight="1" x14ac:dyDescent="0.2">
      <c r="A2425" s="11" t="str">
        <f t="shared" si="150"/>
        <v>MCARTHUR RIVER2024</v>
      </c>
      <c r="B2425" s="3" t="s">
        <v>167</v>
      </c>
      <c r="C2425" s="12">
        <v>2024</v>
      </c>
      <c r="D2425" s="12" t="s">
        <v>174</v>
      </c>
      <c r="E2425" s="13">
        <v>20460</v>
      </c>
      <c r="F2425" s="13">
        <v>20600</v>
      </c>
      <c r="G2425" s="13">
        <v>41060</v>
      </c>
      <c r="H2425" s="13">
        <v>0</v>
      </c>
      <c r="I2425" s="13">
        <v>0</v>
      </c>
      <c r="J2425" s="13">
        <v>0</v>
      </c>
      <c r="K2425" s="15">
        <f t="shared" si="151"/>
        <v>20460</v>
      </c>
      <c r="L2425" s="15">
        <f t="shared" si="152"/>
        <v>20600</v>
      </c>
      <c r="M2425" s="15">
        <f t="shared" si="153"/>
        <v>41060</v>
      </c>
      <c r="O2425" s="13"/>
      <c r="P2425" s="13"/>
    </row>
    <row r="2426" spans="1:16" ht="13.15" customHeight="1" x14ac:dyDescent="0.2">
      <c r="A2426" s="11" t="str">
        <f t="shared" si="150"/>
        <v>MCARTHUR RIVER2025</v>
      </c>
      <c r="B2426" s="3" t="s">
        <v>167</v>
      </c>
      <c r="C2426" s="12">
        <v>2025</v>
      </c>
      <c r="D2426" s="12" t="s">
        <v>174</v>
      </c>
      <c r="E2426" s="13">
        <v>19582</v>
      </c>
      <c r="F2426" s="13">
        <v>19857</v>
      </c>
      <c r="G2426" s="13">
        <v>39439</v>
      </c>
      <c r="H2426" s="13">
        <v>0</v>
      </c>
      <c r="I2426" s="13">
        <v>0</v>
      </c>
      <c r="J2426" s="13">
        <v>0</v>
      </c>
      <c r="K2426" s="15">
        <f t="shared" si="151"/>
        <v>19582</v>
      </c>
      <c r="L2426" s="15">
        <f t="shared" si="152"/>
        <v>19857</v>
      </c>
      <c r="M2426" s="15">
        <f t="shared" si="153"/>
        <v>39439</v>
      </c>
      <c r="O2426" s="13"/>
      <c r="P2426" s="13"/>
    </row>
    <row r="2427" spans="1:16" ht="13.15" customHeight="1" x14ac:dyDescent="0.2">
      <c r="A2427" s="11" t="str">
        <f t="shared" si="150"/>
        <v>MELBOURNE1985</v>
      </c>
      <c r="B2427" s="3" t="s">
        <v>40</v>
      </c>
      <c r="C2427" s="12">
        <v>1985</v>
      </c>
      <c r="D2427" s="12">
        <v>2</v>
      </c>
      <c r="E2427" s="13">
        <v>2582309</v>
      </c>
      <c r="F2427" s="13">
        <v>2582207</v>
      </c>
      <c r="G2427" s="13">
        <v>5164516</v>
      </c>
      <c r="H2427" s="13">
        <v>603341</v>
      </c>
      <c r="I2427" s="13">
        <v>571099</v>
      </c>
      <c r="J2427" s="13">
        <v>1174440</v>
      </c>
      <c r="K2427" s="15">
        <f t="shared" si="151"/>
        <v>3185650</v>
      </c>
      <c r="L2427" s="15">
        <f t="shared" si="152"/>
        <v>3153306</v>
      </c>
      <c r="M2427" s="15">
        <f t="shared" si="153"/>
        <v>6338956</v>
      </c>
      <c r="O2427" s="13"/>
      <c r="P2427" s="13"/>
    </row>
    <row r="2428" spans="1:16" ht="13.15" customHeight="1" x14ac:dyDescent="0.2">
      <c r="A2428" s="11" t="str">
        <f t="shared" si="150"/>
        <v>MELBOURNE1986</v>
      </c>
      <c r="B2428" s="3" t="s">
        <v>40</v>
      </c>
      <c r="C2428" s="12">
        <v>1986</v>
      </c>
      <c r="D2428" s="12">
        <v>2</v>
      </c>
      <c r="E2428" s="13">
        <v>2680498</v>
      </c>
      <c r="F2428" s="13">
        <v>2673151</v>
      </c>
      <c r="G2428" s="13">
        <v>5353649</v>
      </c>
      <c r="H2428" s="13">
        <v>655643</v>
      </c>
      <c r="I2428" s="13">
        <v>617436</v>
      </c>
      <c r="J2428" s="13">
        <v>1273079</v>
      </c>
      <c r="K2428" s="15">
        <f t="shared" si="151"/>
        <v>3336141</v>
      </c>
      <c r="L2428" s="15">
        <f t="shared" si="152"/>
        <v>3290587</v>
      </c>
      <c r="M2428" s="15">
        <f t="shared" si="153"/>
        <v>6626728</v>
      </c>
      <c r="O2428" s="13"/>
      <c r="P2428" s="13"/>
    </row>
    <row r="2429" spans="1:16" ht="13.15" customHeight="1" x14ac:dyDescent="0.2">
      <c r="A2429" s="11" t="str">
        <f t="shared" si="150"/>
        <v>MELBOURNE1987</v>
      </c>
      <c r="B2429" s="3" t="s">
        <v>40</v>
      </c>
      <c r="C2429" s="12">
        <v>1987</v>
      </c>
      <c r="D2429" s="12">
        <v>2</v>
      </c>
      <c r="E2429" s="13">
        <v>2849607</v>
      </c>
      <c r="F2429" s="13">
        <v>2850349</v>
      </c>
      <c r="G2429" s="13">
        <v>5699956</v>
      </c>
      <c r="H2429" s="13">
        <v>745601</v>
      </c>
      <c r="I2429" s="13">
        <v>673090</v>
      </c>
      <c r="J2429" s="13">
        <v>1418691</v>
      </c>
      <c r="K2429" s="15">
        <f t="shared" si="151"/>
        <v>3595208</v>
      </c>
      <c r="L2429" s="15">
        <f t="shared" si="152"/>
        <v>3523439</v>
      </c>
      <c r="M2429" s="15">
        <f t="shared" si="153"/>
        <v>7118647</v>
      </c>
      <c r="O2429" s="13"/>
      <c r="P2429" s="13"/>
    </row>
    <row r="2430" spans="1:16" ht="13.15" customHeight="1" x14ac:dyDescent="0.2">
      <c r="A2430" s="11" t="str">
        <f t="shared" si="150"/>
        <v>MELBOURNE1988</v>
      </c>
      <c r="B2430" s="90" t="s">
        <v>40</v>
      </c>
      <c r="C2430" s="85">
        <v>1988</v>
      </c>
      <c r="D2430" s="86">
        <v>2</v>
      </c>
      <c r="E2430" s="15">
        <v>3092370</v>
      </c>
      <c r="F2430" s="15">
        <v>3083814</v>
      </c>
      <c r="G2430" s="15">
        <v>6176184</v>
      </c>
      <c r="H2430" s="15">
        <v>799738</v>
      </c>
      <c r="I2430" s="15">
        <v>739532</v>
      </c>
      <c r="J2430" s="15">
        <v>1539270</v>
      </c>
      <c r="K2430" s="15">
        <f t="shared" si="151"/>
        <v>3892108</v>
      </c>
      <c r="L2430" s="15">
        <f t="shared" si="152"/>
        <v>3823346</v>
      </c>
      <c r="M2430" s="15">
        <f t="shared" si="153"/>
        <v>7715454</v>
      </c>
      <c r="O2430" s="13"/>
      <c r="P2430" s="13"/>
    </row>
    <row r="2431" spans="1:16" ht="13.15" customHeight="1" x14ac:dyDescent="0.2">
      <c r="A2431" s="11" t="str">
        <f t="shared" si="150"/>
        <v>MELBOURNE1989</v>
      </c>
      <c r="B2431" s="3" t="s">
        <v>40</v>
      </c>
      <c r="C2431" s="12">
        <v>1989</v>
      </c>
      <c r="D2431" s="12">
        <v>2</v>
      </c>
      <c r="E2431" s="13">
        <v>2455652</v>
      </c>
      <c r="F2431" s="13">
        <v>2439423</v>
      </c>
      <c r="G2431" s="13">
        <v>4895075</v>
      </c>
      <c r="H2431" s="13">
        <v>832589</v>
      </c>
      <c r="I2431" s="13">
        <v>796693</v>
      </c>
      <c r="J2431" s="13">
        <v>1629282</v>
      </c>
      <c r="K2431" s="15">
        <f t="shared" si="151"/>
        <v>3288241</v>
      </c>
      <c r="L2431" s="15">
        <f t="shared" si="152"/>
        <v>3236116</v>
      </c>
      <c r="M2431" s="15">
        <f t="shared" si="153"/>
        <v>6524357</v>
      </c>
      <c r="O2431" s="13"/>
      <c r="P2431" s="13"/>
    </row>
    <row r="2432" spans="1:16" ht="13.15" customHeight="1" x14ac:dyDescent="0.2">
      <c r="A2432" s="11" t="str">
        <f t="shared" si="150"/>
        <v>MELBOURNE1990</v>
      </c>
      <c r="B2432" s="3" t="s">
        <v>40</v>
      </c>
      <c r="C2432" s="12">
        <v>1990</v>
      </c>
      <c r="D2432" s="12">
        <v>2</v>
      </c>
      <c r="E2432" s="13">
        <v>3076429</v>
      </c>
      <c r="F2432" s="13">
        <v>3067228</v>
      </c>
      <c r="G2432" s="13">
        <v>6143657</v>
      </c>
      <c r="H2432" s="13">
        <v>875722</v>
      </c>
      <c r="I2432" s="13">
        <v>841469</v>
      </c>
      <c r="J2432" s="13">
        <v>1717191</v>
      </c>
      <c r="K2432" s="15">
        <f t="shared" si="151"/>
        <v>3952151</v>
      </c>
      <c r="L2432" s="15">
        <f t="shared" si="152"/>
        <v>3908697</v>
      </c>
      <c r="M2432" s="15">
        <f t="shared" si="153"/>
        <v>7860848</v>
      </c>
      <c r="O2432" s="13"/>
      <c r="P2432" s="13"/>
    </row>
    <row r="2433" spans="1:16" ht="13.15" customHeight="1" x14ac:dyDescent="0.2">
      <c r="A2433" s="11" t="str">
        <f t="shared" si="150"/>
        <v>MELBOURNE1991</v>
      </c>
      <c r="B2433" s="3" t="s">
        <v>40</v>
      </c>
      <c r="C2433" s="12">
        <v>1991</v>
      </c>
      <c r="D2433" s="12">
        <v>2</v>
      </c>
      <c r="E2433" s="13">
        <v>3975176</v>
      </c>
      <c r="F2433" s="13">
        <v>3964330</v>
      </c>
      <c r="G2433" s="13">
        <v>7939506</v>
      </c>
      <c r="H2433" s="13">
        <v>864208</v>
      </c>
      <c r="I2433" s="13">
        <v>839658</v>
      </c>
      <c r="J2433" s="13">
        <v>1703866</v>
      </c>
      <c r="K2433" s="15">
        <f t="shared" si="151"/>
        <v>4839384</v>
      </c>
      <c r="L2433" s="15">
        <f t="shared" si="152"/>
        <v>4803988</v>
      </c>
      <c r="M2433" s="15">
        <f t="shared" si="153"/>
        <v>9643372</v>
      </c>
      <c r="O2433" s="13"/>
      <c r="P2433" s="13"/>
    </row>
    <row r="2434" spans="1:16" ht="13.15" customHeight="1" x14ac:dyDescent="0.2">
      <c r="A2434" s="11" t="str">
        <f t="shared" si="150"/>
        <v>MELBOURNE1992</v>
      </c>
      <c r="B2434" s="3" t="s">
        <v>40</v>
      </c>
      <c r="C2434" s="12">
        <v>1992</v>
      </c>
      <c r="D2434" s="12">
        <v>2</v>
      </c>
      <c r="E2434" s="13">
        <v>4091538</v>
      </c>
      <c r="F2434" s="13">
        <v>4080475</v>
      </c>
      <c r="G2434" s="13">
        <v>8172013</v>
      </c>
      <c r="H2434" s="13">
        <v>873248</v>
      </c>
      <c r="I2434" s="13">
        <v>864708</v>
      </c>
      <c r="J2434" s="13">
        <v>1737956</v>
      </c>
      <c r="K2434" s="15">
        <f t="shared" si="151"/>
        <v>4964786</v>
      </c>
      <c r="L2434" s="15">
        <f t="shared" si="152"/>
        <v>4945183</v>
      </c>
      <c r="M2434" s="15">
        <f t="shared" si="153"/>
        <v>9909969</v>
      </c>
      <c r="O2434" s="13"/>
      <c r="P2434" s="13"/>
    </row>
    <row r="2435" spans="1:16" ht="13.15" customHeight="1" x14ac:dyDescent="0.2">
      <c r="A2435" s="11" t="str">
        <f t="shared" si="150"/>
        <v>MELBOURNE1993</v>
      </c>
      <c r="B2435" s="3" t="s">
        <v>40</v>
      </c>
      <c r="C2435" s="12">
        <v>1993</v>
      </c>
      <c r="D2435" s="12">
        <v>2</v>
      </c>
      <c r="E2435" s="13">
        <v>4331646</v>
      </c>
      <c r="F2435" s="13">
        <v>4314752</v>
      </c>
      <c r="G2435" s="13">
        <v>8646398</v>
      </c>
      <c r="H2435" s="13">
        <v>930161</v>
      </c>
      <c r="I2435" s="13">
        <v>917716</v>
      </c>
      <c r="J2435" s="13">
        <v>1847877</v>
      </c>
      <c r="K2435" s="15">
        <f t="shared" si="151"/>
        <v>5261807</v>
      </c>
      <c r="L2435" s="15">
        <f t="shared" si="152"/>
        <v>5232468</v>
      </c>
      <c r="M2435" s="15">
        <f t="shared" si="153"/>
        <v>10494275</v>
      </c>
      <c r="O2435" s="13"/>
      <c r="P2435" s="13"/>
    </row>
    <row r="2436" spans="1:16" ht="13.15" customHeight="1" x14ac:dyDescent="0.2">
      <c r="A2436" s="11" t="str">
        <f t="shared" si="150"/>
        <v>MELBOURNE1994</v>
      </c>
      <c r="B2436" s="3" t="s">
        <v>40</v>
      </c>
      <c r="C2436" s="12">
        <v>1994</v>
      </c>
      <c r="D2436" s="12">
        <v>2</v>
      </c>
      <c r="E2436" s="13">
        <v>4811148</v>
      </c>
      <c r="F2436" s="13">
        <v>4808667</v>
      </c>
      <c r="G2436" s="13">
        <v>9619815</v>
      </c>
      <c r="H2436" s="13">
        <v>947188</v>
      </c>
      <c r="I2436" s="13">
        <v>924320</v>
      </c>
      <c r="J2436" s="13">
        <v>1871508</v>
      </c>
      <c r="K2436" s="15">
        <f t="shared" si="151"/>
        <v>5758336</v>
      </c>
      <c r="L2436" s="15">
        <f t="shared" si="152"/>
        <v>5732987</v>
      </c>
      <c r="M2436" s="15">
        <f t="shared" si="153"/>
        <v>11491323</v>
      </c>
      <c r="O2436" s="13"/>
      <c r="P2436" s="13"/>
    </row>
    <row r="2437" spans="1:16" ht="13.15" customHeight="1" x14ac:dyDescent="0.2">
      <c r="A2437" s="11" t="str">
        <f t="shared" si="150"/>
        <v>MELBOURNE1995</v>
      </c>
      <c r="B2437" s="90" t="s">
        <v>40</v>
      </c>
      <c r="C2437" s="85">
        <v>1995</v>
      </c>
      <c r="D2437" s="86">
        <v>2</v>
      </c>
      <c r="E2437" s="15">
        <v>5256179</v>
      </c>
      <c r="F2437" s="15">
        <v>5225516</v>
      </c>
      <c r="G2437" s="15">
        <v>10481695</v>
      </c>
      <c r="H2437" s="15">
        <v>1008997</v>
      </c>
      <c r="I2437" s="15">
        <v>1002157</v>
      </c>
      <c r="J2437" s="15">
        <v>2011154</v>
      </c>
      <c r="K2437" s="15">
        <f t="shared" si="151"/>
        <v>6265176</v>
      </c>
      <c r="L2437" s="15">
        <f t="shared" si="152"/>
        <v>6227673</v>
      </c>
      <c r="M2437" s="15">
        <f t="shared" si="153"/>
        <v>12492849</v>
      </c>
      <c r="O2437" s="13"/>
      <c r="P2437" s="13"/>
    </row>
    <row r="2438" spans="1:16" ht="13.15" customHeight="1" x14ac:dyDescent="0.2">
      <c r="A2438" s="11" t="str">
        <f t="shared" si="150"/>
        <v>MELBOURNE1996</v>
      </c>
      <c r="B2438" s="92" t="s">
        <v>40</v>
      </c>
      <c r="C2438" s="85">
        <v>1996</v>
      </c>
      <c r="D2438" s="86">
        <v>2</v>
      </c>
      <c r="E2438" s="15">
        <v>5558900</v>
      </c>
      <c r="F2438" s="15">
        <v>5538364</v>
      </c>
      <c r="G2438" s="15">
        <v>11097264</v>
      </c>
      <c r="H2438" s="87">
        <v>1103686</v>
      </c>
      <c r="I2438" s="87">
        <v>1089623</v>
      </c>
      <c r="J2438" s="15">
        <v>2193309</v>
      </c>
      <c r="K2438" s="15">
        <f t="shared" si="151"/>
        <v>6662586</v>
      </c>
      <c r="L2438" s="15">
        <f t="shared" si="152"/>
        <v>6627987</v>
      </c>
      <c r="M2438" s="15">
        <f t="shared" si="153"/>
        <v>13290573</v>
      </c>
      <c r="O2438" s="13"/>
      <c r="P2438" s="13"/>
    </row>
    <row r="2439" spans="1:16" ht="13.15" customHeight="1" x14ac:dyDescent="0.2">
      <c r="A2439" s="11" t="str">
        <f t="shared" si="150"/>
        <v>MELBOURNE1997</v>
      </c>
      <c r="B2439" s="90" t="s">
        <v>40</v>
      </c>
      <c r="C2439" s="85">
        <v>1997</v>
      </c>
      <c r="D2439" s="86">
        <v>2</v>
      </c>
      <c r="E2439" s="15">
        <v>5625360</v>
      </c>
      <c r="F2439" s="15">
        <v>5602351</v>
      </c>
      <c r="G2439" s="15">
        <v>11227711</v>
      </c>
      <c r="H2439" s="15">
        <v>1188304</v>
      </c>
      <c r="I2439" s="15">
        <v>1184831</v>
      </c>
      <c r="J2439" s="15">
        <v>2373135</v>
      </c>
      <c r="K2439" s="15">
        <f t="shared" si="151"/>
        <v>6813664</v>
      </c>
      <c r="L2439" s="15">
        <f t="shared" si="152"/>
        <v>6787182</v>
      </c>
      <c r="M2439" s="15">
        <f t="shared" si="153"/>
        <v>13600846</v>
      </c>
      <c r="O2439" s="13"/>
      <c r="P2439" s="13"/>
    </row>
    <row r="2440" spans="1:16" ht="13.15" customHeight="1" x14ac:dyDescent="0.2">
      <c r="A2440" s="11" t="str">
        <f t="shared" si="150"/>
        <v>MELBOURNE1998</v>
      </c>
      <c r="B2440" s="3" t="s">
        <v>40</v>
      </c>
      <c r="C2440" s="12">
        <v>1998</v>
      </c>
      <c r="D2440" s="12">
        <v>2</v>
      </c>
      <c r="E2440" s="13">
        <v>5715032</v>
      </c>
      <c r="F2440" s="13">
        <v>5714109</v>
      </c>
      <c r="G2440" s="13">
        <v>11429141</v>
      </c>
      <c r="H2440" s="13">
        <v>1260363</v>
      </c>
      <c r="I2440" s="13">
        <v>1228769</v>
      </c>
      <c r="J2440" s="13">
        <v>2489132</v>
      </c>
      <c r="K2440" s="15">
        <f t="shared" si="151"/>
        <v>6975395</v>
      </c>
      <c r="L2440" s="15">
        <f t="shared" si="152"/>
        <v>6942878</v>
      </c>
      <c r="M2440" s="15">
        <f t="shared" si="153"/>
        <v>13918273</v>
      </c>
      <c r="O2440" s="13"/>
      <c r="P2440" s="13"/>
    </row>
    <row r="2441" spans="1:16" ht="13.15" customHeight="1" x14ac:dyDescent="0.2">
      <c r="A2441" s="11" t="str">
        <f t="shared" si="150"/>
        <v>MELBOURNE1999</v>
      </c>
      <c r="B2441" s="3" t="s">
        <v>40</v>
      </c>
      <c r="C2441" s="12">
        <v>1999</v>
      </c>
      <c r="D2441" s="12">
        <v>2</v>
      </c>
      <c r="E2441" s="13">
        <v>5949558</v>
      </c>
      <c r="F2441" s="13">
        <v>5951398</v>
      </c>
      <c r="G2441" s="13">
        <v>11900956</v>
      </c>
      <c r="H2441" s="13">
        <v>1335558</v>
      </c>
      <c r="I2441" s="13">
        <v>1319249</v>
      </c>
      <c r="J2441" s="13">
        <v>2654807</v>
      </c>
      <c r="K2441" s="15">
        <f t="shared" si="151"/>
        <v>7285116</v>
      </c>
      <c r="L2441" s="15">
        <f t="shared" si="152"/>
        <v>7270647</v>
      </c>
      <c r="M2441" s="15">
        <f t="shared" si="153"/>
        <v>14555763</v>
      </c>
      <c r="O2441" s="13"/>
      <c r="P2441" s="13"/>
    </row>
    <row r="2442" spans="1:16" ht="13.15" customHeight="1" x14ac:dyDescent="0.2">
      <c r="A2442" s="11" t="str">
        <f t="shared" si="150"/>
        <v>MELBOURNE2000</v>
      </c>
      <c r="B2442" s="3" t="s">
        <v>40</v>
      </c>
      <c r="C2442" s="12">
        <v>2000</v>
      </c>
      <c r="D2442" s="12">
        <v>2</v>
      </c>
      <c r="E2442" s="13">
        <v>6476040</v>
      </c>
      <c r="F2442" s="13">
        <v>6457707</v>
      </c>
      <c r="G2442" s="13">
        <v>12933747</v>
      </c>
      <c r="H2442" s="13">
        <v>1518891</v>
      </c>
      <c r="I2442" s="13">
        <v>1524738</v>
      </c>
      <c r="J2442" s="13">
        <v>3043629</v>
      </c>
      <c r="K2442" s="15">
        <f t="shared" si="151"/>
        <v>7994931</v>
      </c>
      <c r="L2442" s="15">
        <f t="shared" si="152"/>
        <v>7982445</v>
      </c>
      <c r="M2442" s="15">
        <f t="shared" si="153"/>
        <v>15977376</v>
      </c>
      <c r="O2442" s="13"/>
      <c r="P2442" s="13"/>
    </row>
    <row r="2443" spans="1:16" ht="13.15" customHeight="1" x14ac:dyDescent="0.2">
      <c r="A2443" s="11" t="str">
        <f t="shared" si="150"/>
        <v>MELBOURNE2001</v>
      </c>
      <c r="B2443" s="3" t="s">
        <v>40</v>
      </c>
      <c r="C2443" s="12">
        <v>2001</v>
      </c>
      <c r="D2443" s="12">
        <v>2</v>
      </c>
      <c r="E2443" s="13">
        <v>6643986</v>
      </c>
      <c r="F2443" s="13">
        <v>6621863</v>
      </c>
      <c r="G2443" s="13">
        <v>13265849</v>
      </c>
      <c r="H2443" s="13">
        <v>1667877</v>
      </c>
      <c r="I2443" s="13">
        <v>1647695</v>
      </c>
      <c r="J2443" s="13">
        <v>3315572</v>
      </c>
      <c r="K2443" s="15">
        <f t="shared" si="151"/>
        <v>8311863</v>
      </c>
      <c r="L2443" s="15">
        <f t="shared" si="152"/>
        <v>8269558</v>
      </c>
      <c r="M2443" s="15">
        <f t="shared" si="153"/>
        <v>16581421</v>
      </c>
      <c r="O2443" s="13"/>
      <c r="P2443" s="13"/>
    </row>
    <row r="2444" spans="1:16" ht="13.15" customHeight="1" x14ac:dyDescent="0.2">
      <c r="A2444" s="11" t="str">
        <f t="shared" ref="A2444:A2507" si="154">CONCATENATE(B2444,C2444)</f>
        <v>MELBOURNE2002</v>
      </c>
      <c r="B2444" s="90" t="s">
        <v>40</v>
      </c>
      <c r="C2444" s="12">
        <v>2002</v>
      </c>
      <c r="D2444" s="86">
        <v>2</v>
      </c>
      <c r="E2444" s="91">
        <v>6450069</v>
      </c>
      <c r="F2444" s="91">
        <v>6433080</v>
      </c>
      <c r="G2444" s="91">
        <v>12883149</v>
      </c>
      <c r="H2444" s="91">
        <v>1677808</v>
      </c>
      <c r="I2444" s="91">
        <v>1635943</v>
      </c>
      <c r="J2444" s="91">
        <v>3313751</v>
      </c>
      <c r="K2444" s="15">
        <f t="shared" si="151"/>
        <v>8127877</v>
      </c>
      <c r="L2444" s="15">
        <f t="shared" si="152"/>
        <v>8069023</v>
      </c>
      <c r="M2444" s="15">
        <f t="shared" si="153"/>
        <v>16196900</v>
      </c>
      <c r="O2444" s="13"/>
      <c r="P2444" s="13"/>
    </row>
    <row r="2445" spans="1:16" ht="13.15" customHeight="1" x14ac:dyDescent="0.2">
      <c r="A2445" s="11" t="str">
        <f t="shared" si="154"/>
        <v>MELBOURNE2003</v>
      </c>
      <c r="B2445" s="90" t="s">
        <v>40</v>
      </c>
      <c r="C2445" s="12">
        <v>2003</v>
      </c>
      <c r="D2445" s="86">
        <v>2</v>
      </c>
      <c r="E2445" s="91">
        <v>7014218</v>
      </c>
      <c r="F2445" s="91">
        <v>7007271</v>
      </c>
      <c r="G2445" s="91">
        <v>14021489</v>
      </c>
      <c r="H2445" s="91">
        <v>1620653</v>
      </c>
      <c r="I2445" s="91">
        <v>1578881</v>
      </c>
      <c r="J2445" s="91">
        <v>3199534</v>
      </c>
      <c r="K2445" s="15">
        <f t="shared" si="151"/>
        <v>8634871</v>
      </c>
      <c r="L2445" s="15">
        <f t="shared" si="152"/>
        <v>8586152</v>
      </c>
      <c r="M2445" s="15">
        <f t="shared" si="153"/>
        <v>17221023</v>
      </c>
      <c r="O2445" s="13"/>
      <c r="P2445" s="13"/>
    </row>
    <row r="2446" spans="1:16" ht="13.15" customHeight="1" x14ac:dyDescent="0.2">
      <c r="A2446" s="11" t="str">
        <f t="shared" si="154"/>
        <v>MELBOURNE2004</v>
      </c>
      <c r="B2446" s="92" t="s">
        <v>40</v>
      </c>
      <c r="C2446" s="85">
        <v>2004</v>
      </c>
      <c r="D2446" s="86">
        <v>2</v>
      </c>
      <c r="E2446" s="15">
        <v>7904151</v>
      </c>
      <c r="F2446" s="15">
        <v>7908799</v>
      </c>
      <c r="G2446" s="15">
        <v>15812950</v>
      </c>
      <c r="H2446" s="87">
        <v>1993040</v>
      </c>
      <c r="I2446" s="87">
        <v>1943395</v>
      </c>
      <c r="J2446" s="15">
        <v>3936435</v>
      </c>
      <c r="K2446" s="15">
        <f t="shared" si="151"/>
        <v>9897191</v>
      </c>
      <c r="L2446" s="15">
        <f t="shared" si="152"/>
        <v>9852194</v>
      </c>
      <c r="M2446" s="15">
        <f t="shared" si="153"/>
        <v>19749385</v>
      </c>
      <c r="O2446" s="13"/>
      <c r="P2446" s="13"/>
    </row>
    <row r="2447" spans="1:16" ht="13.15" customHeight="1" x14ac:dyDescent="0.2">
      <c r="A2447" s="11" t="str">
        <f t="shared" si="154"/>
        <v>MELBOURNE2005</v>
      </c>
      <c r="B2447" s="3" t="s">
        <v>40</v>
      </c>
      <c r="C2447" s="12">
        <v>2005</v>
      </c>
      <c r="D2447" s="86">
        <v>2</v>
      </c>
      <c r="E2447" s="13">
        <v>8225693</v>
      </c>
      <c r="F2447" s="13">
        <v>8279434</v>
      </c>
      <c r="G2447" s="13">
        <v>16505127</v>
      </c>
      <c r="H2447" s="13">
        <v>2150224</v>
      </c>
      <c r="I2447" s="13">
        <v>2074411</v>
      </c>
      <c r="J2447" s="13">
        <v>4224635</v>
      </c>
      <c r="K2447" s="15">
        <f t="shared" si="151"/>
        <v>10375917</v>
      </c>
      <c r="L2447" s="15">
        <f t="shared" si="152"/>
        <v>10353845</v>
      </c>
      <c r="M2447" s="15">
        <f t="shared" si="153"/>
        <v>20729762</v>
      </c>
      <c r="O2447" s="13"/>
      <c r="P2447" s="13"/>
    </row>
    <row r="2448" spans="1:16" ht="13.15" customHeight="1" x14ac:dyDescent="0.2">
      <c r="A2448" s="11" t="str">
        <f t="shared" si="154"/>
        <v>MELBOURNE2006</v>
      </c>
      <c r="B2448" s="92" t="s">
        <v>40</v>
      </c>
      <c r="C2448" s="85">
        <v>2006</v>
      </c>
      <c r="D2448" s="86">
        <v>2</v>
      </c>
      <c r="E2448" s="15">
        <v>8638580</v>
      </c>
      <c r="F2448" s="15">
        <v>8637998</v>
      </c>
      <c r="G2448" s="15">
        <v>17276578</v>
      </c>
      <c r="H2448" s="87">
        <v>2181306</v>
      </c>
      <c r="I2448" s="87">
        <v>2109984</v>
      </c>
      <c r="J2448" s="15">
        <v>4291290</v>
      </c>
      <c r="K2448" s="15">
        <f t="shared" si="151"/>
        <v>10819886</v>
      </c>
      <c r="L2448" s="15">
        <f t="shared" si="152"/>
        <v>10747982</v>
      </c>
      <c r="M2448" s="15">
        <f t="shared" si="153"/>
        <v>21567868</v>
      </c>
      <c r="O2448" s="13"/>
      <c r="P2448" s="13"/>
    </row>
    <row r="2449" spans="1:16" ht="13.15" customHeight="1" x14ac:dyDescent="0.2">
      <c r="A2449" s="11" t="str">
        <f t="shared" si="154"/>
        <v>MELBOURNE2007</v>
      </c>
      <c r="B2449" s="90" t="s">
        <v>40</v>
      </c>
      <c r="C2449" s="85">
        <v>2007</v>
      </c>
      <c r="D2449" s="86">
        <v>2</v>
      </c>
      <c r="E2449" s="15">
        <v>9089994</v>
      </c>
      <c r="F2449" s="15">
        <v>9095331</v>
      </c>
      <c r="G2449" s="15">
        <v>18185325</v>
      </c>
      <c r="H2449" s="15">
        <v>2308615</v>
      </c>
      <c r="I2449" s="15">
        <v>2256469</v>
      </c>
      <c r="J2449" s="15">
        <v>4565084</v>
      </c>
      <c r="K2449" s="15">
        <f t="shared" si="151"/>
        <v>11398609</v>
      </c>
      <c r="L2449" s="15">
        <f t="shared" si="152"/>
        <v>11351800</v>
      </c>
      <c r="M2449" s="15">
        <f t="shared" si="153"/>
        <v>22750409</v>
      </c>
      <c r="O2449" s="13"/>
      <c r="P2449" s="13"/>
    </row>
    <row r="2450" spans="1:16" ht="13.15" customHeight="1" x14ac:dyDescent="0.2">
      <c r="A2450" s="11" t="str">
        <f t="shared" si="154"/>
        <v>MELBOURNE2008</v>
      </c>
      <c r="B2450" s="3" t="s">
        <v>40</v>
      </c>
      <c r="C2450" s="12">
        <v>2008</v>
      </c>
      <c r="D2450" s="12">
        <v>2</v>
      </c>
      <c r="E2450" s="13">
        <v>9930819</v>
      </c>
      <c r="F2450" s="13">
        <v>9904567</v>
      </c>
      <c r="G2450" s="13">
        <v>19835386</v>
      </c>
      <c r="H2450" s="13">
        <v>2400197</v>
      </c>
      <c r="I2450" s="13">
        <v>2332347</v>
      </c>
      <c r="J2450" s="13">
        <v>4732544</v>
      </c>
      <c r="K2450" s="15">
        <f t="shared" si="151"/>
        <v>12331016</v>
      </c>
      <c r="L2450" s="15">
        <f t="shared" si="152"/>
        <v>12236914</v>
      </c>
      <c r="M2450" s="15">
        <f t="shared" si="153"/>
        <v>24567930</v>
      </c>
      <c r="O2450" s="13"/>
      <c r="P2450" s="13"/>
    </row>
    <row r="2451" spans="1:16" ht="13.15" customHeight="1" x14ac:dyDescent="0.2">
      <c r="A2451" s="11" t="str">
        <f t="shared" si="154"/>
        <v>MELBOURNE2009</v>
      </c>
      <c r="B2451" s="3" t="s">
        <v>40</v>
      </c>
      <c r="C2451" s="12">
        <v>2009</v>
      </c>
      <c r="D2451" s="12">
        <v>2</v>
      </c>
      <c r="E2451" s="13">
        <v>9883405</v>
      </c>
      <c r="F2451" s="13">
        <v>9871813</v>
      </c>
      <c r="G2451" s="13">
        <v>19755218</v>
      </c>
      <c r="H2451" s="13">
        <v>2588313</v>
      </c>
      <c r="I2451" s="13">
        <v>2542039</v>
      </c>
      <c r="J2451" s="13">
        <v>5130352</v>
      </c>
      <c r="K2451" s="15">
        <f t="shared" si="151"/>
        <v>12471718</v>
      </c>
      <c r="L2451" s="15">
        <f t="shared" si="152"/>
        <v>12413852</v>
      </c>
      <c r="M2451" s="15">
        <f t="shared" si="153"/>
        <v>24885570</v>
      </c>
      <c r="O2451" s="13"/>
      <c r="P2451" s="13"/>
    </row>
    <row r="2452" spans="1:16" ht="13.15" customHeight="1" x14ac:dyDescent="0.2">
      <c r="A2452" s="11" t="str">
        <f t="shared" si="154"/>
        <v>MELBOURNE2010</v>
      </c>
      <c r="B2452" s="88" t="s">
        <v>40</v>
      </c>
      <c r="C2452" s="16">
        <v>2010</v>
      </c>
      <c r="D2452" s="86">
        <v>2</v>
      </c>
      <c r="E2452" s="89">
        <v>10765659</v>
      </c>
      <c r="F2452" s="89">
        <v>10756594</v>
      </c>
      <c r="G2452" s="89">
        <v>21522253</v>
      </c>
      <c r="H2452" s="89">
        <v>2942050</v>
      </c>
      <c r="I2452" s="89">
        <v>2930461</v>
      </c>
      <c r="J2452" s="89">
        <v>5872511</v>
      </c>
      <c r="K2452" s="15">
        <f t="shared" si="151"/>
        <v>13707709</v>
      </c>
      <c r="L2452" s="15">
        <f t="shared" si="152"/>
        <v>13687055</v>
      </c>
      <c r="M2452" s="15">
        <f t="shared" si="153"/>
        <v>27394764</v>
      </c>
      <c r="O2452" s="13"/>
      <c r="P2452" s="13"/>
    </row>
    <row r="2453" spans="1:16" ht="13.15" customHeight="1" x14ac:dyDescent="0.2">
      <c r="A2453" s="11" t="str">
        <f t="shared" si="154"/>
        <v>MELBOURNE2011</v>
      </c>
      <c r="B2453" s="3" t="s">
        <v>40</v>
      </c>
      <c r="C2453" s="12">
        <v>2011</v>
      </c>
      <c r="D2453" s="12">
        <v>2</v>
      </c>
      <c r="E2453" s="13">
        <v>10615858</v>
      </c>
      <c r="F2453" s="13">
        <v>10590688</v>
      </c>
      <c r="G2453" s="13">
        <v>21206546</v>
      </c>
      <c r="H2453" s="13">
        <v>3248438</v>
      </c>
      <c r="I2453" s="13">
        <v>3212520</v>
      </c>
      <c r="J2453" s="13">
        <v>6460958</v>
      </c>
      <c r="K2453" s="15">
        <f t="shared" si="151"/>
        <v>13864296</v>
      </c>
      <c r="L2453" s="15">
        <f t="shared" si="152"/>
        <v>13803208</v>
      </c>
      <c r="M2453" s="15">
        <f t="shared" si="153"/>
        <v>27667504</v>
      </c>
      <c r="O2453" s="13"/>
      <c r="P2453" s="13"/>
    </row>
    <row r="2454" spans="1:16" ht="13.15" customHeight="1" x14ac:dyDescent="0.2">
      <c r="A2454" s="11" t="str">
        <f t="shared" si="154"/>
        <v>MELBOURNE2012</v>
      </c>
      <c r="B2454" s="3" t="s">
        <v>40</v>
      </c>
      <c r="C2454" s="12">
        <v>2012</v>
      </c>
      <c r="D2454" s="12">
        <v>2</v>
      </c>
      <c r="E2454" s="13">
        <v>11063471</v>
      </c>
      <c r="F2454" s="13">
        <v>11034879</v>
      </c>
      <c r="G2454" s="13">
        <v>22098350</v>
      </c>
      <c r="H2454" s="13">
        <v>3439570</v>
      </c>
      <c r="I2454" s="13">
        <v>3379672</v>
      </c>
      <c r="J2454" s="13">
        <v>6819242</v>
      </c>
      <c r="K2454" s="15">
        <f t="shared" si="151"/>
        <v>14503041</v>
      </c>
      <c r="L2454" s="15">
        <f t="shared" si="152"/>
        <v>14414551</v>
      </c>
      <c r="M2454" s="15">
        <f t="shared" si="153"/>
        <v>28917592</v>
      </c>
      <c r="O2454" s="13"/>
      <c r="P2454" s="13"/>
    </row>
    <row r="2455" spans="1:16" ht="13.15" customHeight="1" x14ac:dyDescent="0.2">
      <c r="A2455" s="11" t="str">
        <f t="shared" si="154"/>
        <v>MELBOURNE2013</v>
      </c>
      <c r="B2455" s="92" t="s">
        <v>40</v>
      </c>
      <c r="C2455" s="85">
        <v>2013</v>
      </c>
      <c r="D2455" s="86">
        <v>2</v>
      </c>
      <c r="E2455" s="15">
        <v>11480993</v>
      </c>
      <c r="F2455" s="15">
        <v>11427291</v>
      </c>
      <c r="G2455" s="15">
        <v>22908284</v>
      </c>
      <c r="H2455" s="87">
        <v>3683770</v>
      </c>
      <c r="I2455" s="87">
        <v>3628373</v>
      </c>
      <c r="J2455" s="15">
        <v>7312143</v>
      </c>
      <c r="K2455" s="15">
        <f t="shared" si="151"/>
        <v>15164763</v>
      </c>
      <c r="L2455" s="15">
        <f t="shared" si="152"/>
        <v>15055664</v>
      </c>
      <c r="M2455" s="15">
        <f t="shared" si="153"/>
        <v>30220427</v>
      </c>
      <c r="O2455" s="13"/>
      <c r="P2455" s="13"/>
    </row>
    <row r="2456" spans="1:16" ht="13.15" customHeight="1" x14ac:dyDescent="0.2">
      <c r="A2456" s="11" t="str">
        <f t="shared" si="154"/>
        <v>MELBOURNE2014</v>
      </c>
      <c r="B2456" s="88" t="s">
        <v>40</v>
      </c>
      <c r="C2456" s="12">
        <v>2014</v>
      </c>
      <c r="D2456" s="12">
        <v>2</v>
      </c>
      <c r="E2456" s="13">
        <v>11701325</v>
      </c>
      <c r="F2456" s="13">
        <v>11663002</v>
      </c>
      <c r="G2456" s="13">
        <v>23364327</v>
      </c>
      <c r="H2456" s="13">
        <v>4031981</v>
      </c>
      <c r="I2456" s="13">
        <v>3990485</v>
      </c>
      <c r="J2456" s="13">
        <v>8022466</v>
      </c>
      <c r="K2456" s="15">
        <f t="shared" si="151"/>
        <v>15733306</v>
      </c>
      <c r="L2456" s="15">
        <f t="shared" si="152"/>
        <v>15653487</v>
      </c>
      <c r="M2456" s="15">
        <f t="shared" si="153"/>
        <v>31386793</v>
      </c>
      <c r="O2456" s="13"/>
      <c r="P2456" s="13"/>
    </row>
    <row r="2457" spans="1:16" ht="13.15" customHeight="1" x14ac:dyDescent="0.2">
      <c r="A2457" s="11" t="str">
        <f t="shared" si="154"/>
        <v>MELBOURNE2015</v>
      </c>
      <c r="B2457" s="90" t="s">
        <v>40</v>
      </c>
      <c r="C2457" s="85">
        <v>2015</v>
      </c>
      <c r="D2457" s="86">
        <v>2</v>
      </c>
      <c r="E2457" s="15">
        <v>11989261</v>
      </c>
      <c r="F2457" s="15">
        <v>11941636</v>
      </c>
      <c r="G2457" s="15">
        <v>23930897</v>
      </c>
      <c r="H2457" s="15">
        <v>4458023</v>
      </c>
      <c r="I2457" s="15">
        <v>4401293</v>
      </c>
      <c r="J2457" s="15">
        <v>8859316</v>
      </c>
      <c r="K2457" s="15">
        <f t="shared" si="151"/>
        <v>16447284</v>
      </c>
      <c r="L2457" s="15">
        <f t="shared" si="152"/>
        <v>16342929</v>
      </c>
      <c r="M2457" s="15">
        <f t="shared" si="153"/>
        <v>32790213</v>
      </c>
      <c r="O2457" s="13"/>
      <c r="P2457" s="13"/>
    </row>
    <row r="2458" spans="1:16" ht="13.15" customHeight="1" x14ac:dyDescent="0.2">
      <c r="A2458" s="11" t="str">
        <f t="shared" si="154"/>
        <v>MELBOURNE2016</v>
      </c>
      <c r="B2458" s="3" t="s">
        <v>40</v>
      </c>
      <c r="C2458" s="12">
        <v>2016</v>
      </c>
      <c r="D2458" s="12">
        <v>2</v>
      </c>
      <c r="E2458" s="13">
        <v>12396220</v>
      </c>
      <c r="F2458" s="13">
        <v>12336383</v>
      </c>
      <c r="G2458" s="13">
        <v>24732603</v>
      </c>
      <c r="H2458" s="13">
        <v>4855000</v>
      </c>
      <c r="I2458" s="13">
        <v>4787586</v>
      </c>
      <c r="J2458" s="13">
        <v>9642586</v>
      </c>
      <c r="K2458" s="15">
        <f t="shared" si="151"/>
        <v>17251220</v>
      </c>
      <c r="L2458" s="15">
        <f t="shared" si="152"/>
        <v>17123969</v>
      </c>
      <c r="M2458" s="15">
        <f t="shared" si="153"/>
        <v>34375189</v>
      </c>
      <c r="O2458" s="13"/>
      <c r="P2458" s="13"/>
    </row>
    <row r="2459" spans="1:16" ht="13.15" customHeight="1" x14ac:dyDescent="0.2">
      <c r="A2459" s="11" t="str">
        <f t="shared" si="154"/>
        <v>MELBOURNE2017</v>
      </c>
      <c r="B2459" s="3" t="s">
        <v>40</v>
      </c>
      <c r="C2459" s="12">
        <v>2017</v>
      </c>
      <c r="D2459" s="12">
        <v>2</v>
      </c>
      <c r="E2459" s="13">
        <v>12636284</v>
      </c>
      <c r="F2459" s="13">
        <v>12599454</v>
      </c>
      <c r="G2459" s="13">
        <v>25235738</v>
      </c>
      <c r="H2459" s="13">
        <v>5210547</v>
      </c>
      <c r="I2459" s="13">
        <v>5113235</v>
      </c>
      <c r="J2459" s="13">
        <v>10323782</v>
      </c>
      <c r="K2459" s="15">
        <f t="shared" si="151"/>
        <v>17846831</v>
      </c>
      <c r="L2459" s="15">
        <f t="shared" si="152"/>
        <v>17712689</v>
      </c>
      <c r="M2459" s="15">
        <f t="shared" si="153"/>
        <v>35559520</v>
      </c>
      <c r="O2459" s="13"/>
      <c r="P2459" s="13"/>
    </row>
    <row r="2460" spans="1:16" ht="13.15" customHeight="1" x14ac:dyDescent="0.2">
      <c r="A2460" s="11" t="str">
        <f t="shared" si="154"/>
        <v>MELBOURNE2018</v>
      </c>
      <c r="B2460" s="90" t="s">
        <v>40</v>
      </c>
      <c r="C2460" s="85">
        <v>2018</v>
      </c>
      <c r="D2460" s="86">
        <v>2</v>
      </c>
      <c r="E2460" s="15">
        <v>12854246</v>
      </c>
      <c r="F2460" s="15">
        <v>12838499</v>
      </c>
      <c r="G2460" s="15">
        <v>25692745</v>
      </c>
      <c r="H2460" s="15">
        <v>5656022</v>
      </c>
      <c r="I2460" s="15">
        <v>5567862</v>
      </c>
      <c r="J2460" s="15">
        <v>11223884</v>
      </c>
      <c r="K2460" s="15">
        <f t="shared" si="151"/>
        <v>18510268</v>
      </c>
      <c r="L2460" s="15">
        <f t="shared" si="152"/>
        <v>18406361</v>
      </c>
      <c r="M2460" s="15">
        <f t="shared" si="153"/>
        <v>36916629</v>
      </c>
      <c r="O2460" s="13"/>
      <c r="P2460" s="13"/>
    </row>
    <row r="2461" spans="1:16" ht="13.15" customHeight="1" x14ac:dyDescent="0.2">
      <c r="A2461" s="11" t="str">
        <f t="shared" si="154"/>
        <v>MELBOURNE2019</v>
      </c>
      <c r="B2461" s="3" t="s">
        <v>40</v>
      </c>
      <c r="C2461" s="12">
        <v>2019</v>
      </c>
      <c r="D2461" s="12">
        <v>2</v>
      </c>
      <c r="E2461" s="13">
        <v>12918042</v>
      </c>
      <c r="F2461" s="13">
        <v>12897605</v>
      </c>
      <c r="G2461" s="13">
        <v>25815647</v>
      </c>
      <c r="H2461" s="13">
        <v>5698079</v>
      </c>
      <c r="I2461" s="13">
        <v>5620565</v>
      </c>
      <c r="J2461" s="13">
        <v>11318644</v>
      </c>
      <c r="K2461" s="15">
        <f t="shared" si="151"/>
        <v>18616121</v>
      </c>
      <c r="L2461" s="15">
        <f t="shared" si="152"/>
        <v>18518170</v>
      </c>
      <c r="M2461" s="15">
        <f t="shared" si="153"/>
        <v>37134291</v>
      </c>
      <c r="O2461" s="13"/>
      <c r="P2461" s="13"/>
    </row>
    <row r="2462" spans="1:16" ht="13.15" customHeight="1" x14ac:dyDescent="0.2">
      <c r="A2462" s="11" t="str">
        <f t="shared" si="154"/>
        <v>MELBOURNE2020</v>
      </c>
      <c r="B2462" s="3" t="s">
        <v>40</v>
      </c>
      <c r="C2462" s="12">
        <v>2020</v>
      </c>
      <c r="D2462" s="12">
        <v>2</v>
      </c>
      <c r="E2462" s="13">
        <v>3218946</v>
      </c>
      <c r="F2462" s="13">
        <v>3243995</v>
      </c>
      <c r="G2462" s="13">
        <v>6462941</v>
      </c>
      <c r="H2462" s="13">
        <v>1257366</v>
      </c>
      <c r="I2462" s="13">
        <v>1177085</v>
      </c>
      <c r="J2462" s="13">
        <v>2434451</v>
      </c>
      <c r="K2462" s="15">
        <f t="shared" si="151"/>
        <v>4476312</v>
      </c>
      <c r="L2462" s="15">
        <f t="shared" si="152"/>
        <v>4421080</v>
      </c>
      <c r="M2462" s="15">
        <f t="shared" si="153"/>
        <v>8897392</v>
      </c>
      <c r="O2462" s="13"/>
      <c r="P2462" s="13"/>
    </row>
    <row r="2463" spans="1:16" ht="13.15" customHeight="1" x14ac:dyDescent="0.2">
      <c r="A2463" s="11" t="str">
        <f t="shared" si="154"/>
        <v>MELBOURNE2021</v>
      </c>
      <c r="B2463" s="3" t="s">
        <v>40</v>
      </c>
      <c r="C2463" s="12">
        <v>2021</v>
      </c>
      <c r="D2463" s="12">
        <v>3</v>
      </c>
      <c r="E2463" s="13">
        <v>3391200</v>
      </c>
      <c r="F2463" s="13">
        <v>3372486</v>
      </c>
      <c r="G2463" s="13">
        <v>6763686</v>
      </c>
      <c r="H2463" s="13">
        <v>172458</v>
      </c>
      <c r="I2463" s="13">
        <v>224132</v>
      </c>
      <c r="J2463" s="13">
        <v>396590</v>
      </c>
      <c r="K2463" s="15">
        <f t="shared" si="151"/>
        <v>3563658</v>
      </c>
      <c r="L2463" s="15">
        <f t="shared" si="152"/>
        <v>3596618</v>
      </c>
      <c r="M2463" s="15">
        <f t="shared" si="153"/>
        <v>7160276</v>
      </c>
      <c r="O2463" s="13"/>
      <c r="P2463" s="13"/>
    </row>
    <row r="2464" spans="1:16" ht="13.15" customHeight="1" x14ac:dyDescent="0.2">
      <c r="A2464" s="11" t="str">
        <f t="shared" si="154"/>
        <v>MELBOURNE2022</v>
      </c>
      <c r="B2464" s="3" t="s">
        <v>40</v>
      </c>
      <c r="C2464" s="12">
        <v>2022</v>
      </c>
      <c r="D2464" s="12">
        <v>2</v>
      </c>
      <c r="E2464" s="13">
        <v>10152671</v>
      </c>
      <c r="F2464" s="13">
        <v>10157160</v>
      </c>
      <c r="G2464" s="13">
        <v>20309831</v>
      </c>
      <c r="H2464" s="13">
        <v>2763931</v>
      </c>
      <c r="I2464" s="13">
        <v>2643596</v>
      </c>
      <c r="J2464" s="13">
        <v>5407527</v>
      </c>
      <c r="K2464" s="15">
        <f t="shared" si="151"/>
        <v>12916602</v>
      </c>
      <c r="L2464" s="15">
        <f t="shared" si="152"/>
        <v>12800756</v>
      </c>
      <c r="M2464" s="15">
        <f t="shared" si="153"/>
        <v>25717358</v>
      </c>
      <c r="O2464" s="13"/>
      <c r="P2464" s="13"/>
    </row>
    <row r="2465" spans="1:16" ht="13.15" customHeight="1" x14ac:dyDescent="0.2">
      <c r="A2465" s="11" t="str">
        <f t="shared" si="154"/>
        <v>MELBOURNE2023</v>
      </c>
      <c r="B2465" s="3" t="s">
        <v>40</v>
      </c>
      <c r="C2465" s="12">
        <v>2023</v>
      </c>
      <c r="D2465" s="12">
        <v>2</v>
      </c>
      <c r="E2465" s="13">
        <v>11593257</v>
      </c>
      <c r="F2465" s="13">
        <v>11637346</v>
      </c>
      <c r="G2465" s="13">
        <v>23230603</v>
      </c>
      <c r="H2465" s="13">
        <v>5080815</v>
      </c>
      <c r="I2465" s="13">
        <v>4921144</v>
      </c>
      <c r="J2465" s="13">
        <v>10001959</v>
      </c>
      <c r="K2465" s="15">
        <f t="shared" si="151"/>
        <v>16674072</v>
      </c>
      <c r="L2465" s="15">
        <f t="shared" si="152"/>
        <v>16558490</v>
      </c>
      <c r="M2465" s="15">
        <f t="shared" si="153"/>
        <v>33232562</v>
      </c>
      <c r="O2465" s="13"/>
      <c r="P2465" s="13"/>
    </row>
    <row r="2466" spans="1:16" ht="13.15" customHeight="1" x14ac:dyDescent="0.2">
      <c r="A2466" s="11" t="str">
        <f t="shared" si="154"/>
        <v>MELBOURNE2024</v>
      </c>
      <c r="B2466" s="3" t="s">
        <v>40</v>
      </c>
      <c r="C2466" s="12">
        <v>2024</v>
      </c>
      <c r="D2466" s="12">
        <v>2</v>
      </c>
      <c r="E2466" s="13">
        <v>12006974</v>
      </c>
      <c r="F2466" s="13">
        <v>12017002</v>
      </c>
      <c r="G2466" s="13">
        <v>24023976</v>
      </c>
      <c r="H2466" s="13">
        <v>5799474</v>
      </c>
      <c r="I2466" s="13">
        <v>5696562</v>
      </c>
      <c r="J2466" s="13">
        <v>11496036</v>
      </c>
      <c r="K2466" s="15">
        <f t="shared" si="151"/>
        <v>17806448</v>
      </c>
      <c r="L2466" s="15">
        <f t="shared" si="152"/>
        <v>17713564</v>
      </c>
      <c r="M2466" s="15">
        <f t="shared" si="153"/>
        <v>35520012</v>
      </c>
      <c r="O2466" s="13"/>
      <c r="P2466" s="13"/>
    </row>
    <row r="2467" spans="1:16" ht="13.15" customHeight="1" x14ac:dyDescent="0.2">
      <c r="A2467" s="11" t="str">
        <f t="shared" si="154"/>
        <v>MELBOURNE2025</v>
      </c>
      <c r="B2467" s="3" t="s">
        <v>40</v>
      </c>
      <c r="C2467" s="12">
        <v>2025</v>
      </c>
      <c r="D2467" s="12">
        <v>2</v>
      </c>
      <c r="E2467" s="13">
        <v>12206909</v>
      </c>
      <c r="F2467" s="13">
        <v>12213836</v>
      </c>
      <c r="G2467" s="13">
        <v>24420745</v>
      </c>
      <c r="H2467" s="13">
        <v>6182182</v>
      </c>
      <c r="I2467" s="13">
        <v>6091147</v>
      </c>
      <c r="J2467" s="13">
        <v>12273329</v>
      </c>
      <c r="K2467" s="15">
        <f t="shared" si="151"/>
        <v>18389091</v>
      </c>
      <c r="L2467" s="15">
        <f t="shared" si="152"/>
        <v>18304983</v>
      </c>
      <c r="M2467" s="15">
        <f t="shared" si="153"/>
        <v>36694074</v>
      </c>
      <c r="O2467" s="13"/>
      <c r="P2467" s="13"/>
    </row>
    <row r="2468" spans="1:16" ht="13.15" customHeight="1" x14ac:dyDescent="0.2">
      <c r="A2468" s="11" t="str">
        <f t="shared" si="154"/>
        <v>MERIMBULA1985</v>
      </c>
      <c r="B2468" s="90" t="s">
        <v>55</v>
      </c>
      <c r="C2468" s="85">
        <v>1985</v>
      </c>
      <c r="D2468" s="86" t="s">
        <v>174</v>
      </c>
      <c r="E2468" s="15">
        <v>17979</v>
      </c>
      <c r="F2468" s="15">
        <v>17875</v>
      </c>
      <c r="G2468" s="15">
        <v>35854</v>
      </c>
      <c r="H2468" s="15">
        <v>0</v>
      </c>
      <c r="I2468" s="15">
        <v>0</v>
      </c>
      <c r="J2468" s="15">
        <v>0</v>
      </c>
      <c r="K2468" s="15">
        <f t="shared" si="151"/>
        <v>17979</v>
      </c>
      <c r="L2468" s="15">
        <f t="shared" si="152"/>
        <v>17875</v>
      </c>
      <c r="M2468" s="15">
        <f t="shared" si="153"/>
        <v>35854</v>
      </c>
      <c r="O2468" s="13"/>
      <c r="P2468" s="13"/>
    </row>
    <row r="2469" spans="1:16" ht="13.15" customHeight="1" x14ac:dyDescent="0.2">
      <c r="A2469" s="11" t="str">
        <f t="shared" si="154"/>
        <v>MERIMBULA1986</v>
      </c>
      <c r="B2469" s="3" t="s">
        <v>55</v>
      </c>
      <c r="C2469" s="12">
        <v>1986</v>
      </c>
      <c r="D2469" s="12" t="s">
        <v>174</v>
      </c>
      <c r="E2469" s="13">
        <v>17974</v>
      </c>
      <c r="F2469" s="13">
        <v>17594</v>
      </c>
      <c r="G2469" s="13">
        <v>35568</v>
      </c>
      <c r="H2469" s="13">
        <v>0</v>
      </c>
      <c r="I2469" s="13">
        <v>0</v>
      </c>
      <c r="J2469" s="13">
        <v>0</v>
      </c>
      <c r="K2469" s="15">
        <f t="shared" si="151"/>
        <v>17974</v>
      </c>
      <c r="L2469" s="15">
        <f t="shared" si="152"/>
        <v>17594</v>
      </c>
      <c r="M2469" s="15">
        <f t="shared" si="153"/>
        <v>35568</v>
      </c>
      <c r="O2469" s="13"/>
      <c r="P2469" s="13"/>
    </row>
    <row r="2470" spans="1:16" ht="13.15" customHeight="1" x14ac:dyDescent="0.2">
      <c r="A2470" s="11" t="str">
        <f t="shared" si="154"/>
        <v>MERIMBULA1987</v>
      </c>
      <c r="B2470" s="3" t="s">
        <v>55</v>
      </c>
      <c r="C2470" s="12">
        <v>1987</v>
      </c>
      <c r="D2470" s="12" t="s">
        <v>174</v>
      </c>
      <c r="E2470" s="13">
        <v>17965</v>
      </c>
      <c r="F2470" s="13">
        <v>17196</v>
      </c>
      <c r="G2470" s="13">
        <v>35161</v>
      </c>
      <c r="H2470" s="13">
        <v>0</v>
      </c>
      <c r="I2470" s="13">
        <v>0</v>
      </c>
      <c r="J2470" s="13">
        <v>0</v>
      </c>
      <c r="K2470" s="15">
        <f t="shared" si="151"/>
        <v>17965</v>
      </c>
      <c r="L2470" s="15">
        <f t="shared" si="152"/>
        <v>17196</v>
      </c>
      <c r="M2470" s="15">
        <f t="shared" si="153"/>
        <v>35161</v>
      </c>
      <c r="O2470" s="13"/>
      <c r="P2470" s="13"/>
    </row>
    <row r="2471" spans="1:16" ht="13.15" customHeight="1" x14ac:dyDescent="0.2">
      <c r="A2471" s="11" t="str">
        <f t="shared" si="154"/>
        <v>MERIMBULA1988</v>
      </c>
      <c r="B2471" s="3" t="s">
        <v>55</v>
      </c>
      <c r="C2471" s="12">
        <v>1988</v>
      </c>
      <c r="D2471" s="12" t="s">
        <v>174</v>
      </c>
      <c r="E2471" s="13">
        <v>18137</v>
      </c>
      <c r="F2471" s="13">
        <v>17591</v>
      </c>
      <c r="G2471" s="13">
        <v>35728</v>
      </c>
      <c r="H2471" s="13">
        <v>0</v>
      </c>
      <c r="I2471" s="13">
        <v>0</v>
      </c>
      <c r="J2471" s="13">
        <v>0</v>
      </c>
      <c r="K2471" s="15">
        <f t="shared" si="151"/>
        <v>18137</v>
      </c>
      <c r="L2471" s="15">
        <f t="shared" si="152"/>
        <v>17591</v>
      </c>
      <c r="M2471" s="15">
        <f t="shared" si="153"/>
        <v>35728</v>
      </c>
      <c r="O2471" s="13"/>
      <c r="P2471" s="13"/>
    </row>
    <row r="2472" spans="1:16" ht="13.15" customHeight="1" x14ac:dyDescent="0.2">
      <c r="A2472" s="11" t="str">
        <f t="shared" si="154"/>
        <v>MERIMBULA1989</v>
      </c>
      <c r="B2472" s="3" t="s">
        <v>55</v>
      </c>
      <c r="C2472" s="12">
        <v>1989</v>
      </c>
      <c r="D2472" s="12" t="s">
        <v>174</v>
      </c>
      <c r="E2472" s="13">
        <v>13899</v>
      </c>
      <c r="F2472" s="13">
        <v>13600</v>
      </c>
      <c r="G2472" s="13">
        <v>27499</v>
      </c>
      <c r="H2472" s="13">
        <v>0</v>
      </c>
      <c r="I2472" s="13">
        <v>0</v>
      </c>
      <c r="J2472" s="13">
        <v>0</v>
      </c>
      <c r="K2472" s="15">
        <f t="shared" si="151"/>
        <v>13899</v>
      </c>
      <c r="L2472" s="15">
        <f t="shared" si="152"/>
        <v>13600</v>
      </c>
      <c r="M2472" s="15">
        <f t="shared" si="153"/>
        <v>27499</v>
      </c>
      <c r="O2472" s="13"/>
      <c r="P2472" s="13"/>
    </row>
    <row r="2473" spans="1:16" ht="13.15" customHeight="1" x14ac:dyDescent="0.2">
      <c r="A2473" s="11" t="str">
        <f t="shared" si="154"/>
        <v>MERIMBULA1990</v>
      </c>
      <c r="B2473" s="3" t="s">
        <v>55</v>
      </c>
      <c r="C2473" s="12">
        <v>1990</v>
      </c>
      <c r="D2473" s="12" t="s">
        <v>174</v>
      </c>
      <c r="E2473" s="13">
        <v>11950</v>
      </c>
      <c r="F2473" s="13">
        <v>12362</v>
      </c>
      <c r="G2473" s="13">
        <v>24312</v>
      </c>
      <c r="H2473" s="13">
        <v>0</v>
      </c>
      <c r="I2473" s="13">
        <v>0</v>
      </c>
      <c r="J2473" s="13">
        <v>0</v>
      </c>
      <c r="K2473" s="15">
        <f t="shared" si="151"/>
        <v>11950</v>
      </c>
      <c r="L2473" s="15">
        <f t="shared" si="152"/>
        <v>12362</v>
      </c>
      <c r="M2473" s="15">
        <f t="shared" si="153"/>
        <v>24312</v>
      </c>
      <c r="O2473" s="13"/>
      <c r="P2473" s="13"/>
    </row>
    <row r="2474" spans="1:16" ht="13.15" customHeight="1" x14ac:dyDescent="0.2">
      <c r="A2474" s="11" t="str">
        <f t="shared" si="154"/>
        <v>MERIMBULA1991</v>
      </c>
      <c r="B2474" s="92" t="s">
        <v>55</v>
      </c>
      <c r="C2474" s="85">
        <v>1991</v>
      </c>
      <c r="D2474" s="86" t="s">
        <v>174</v>
      </c>
      <c r="E2474" s="15">
        <v>10747</v>
      </c>
      <c r="F2474" s="15">
        <v>10829</v>
      </c>
      <c r="G2474" s="15">
        <v>21576</v>
      </c>
      <c r="H2474" s="87">
        <v>0</v>
      </c>
      <c r="I2474" s="87">
        <v>0</v>
      </c>
      <c r="J2474" s="15">
        <v>0</v>
      </c>
      <c r="K2474" s="15">
        <f t="shared" si="151"/>
        <v>10747</v>
      </c>
      <c r="L2474" s="15">
        <f t="shared" si="152"/>
        <v>10829</v>
      </c>
      <c r="M2474" s="15">
        <f t="shared" si="153"/>
        <v>21576</v>
      </c>
      <c r="O2474" s="13"/>
      <c r="P2474" s="13"/>
    </row>
    <row r="2475" spans="1:16" ht="13.15" customHeight="1" x14ac:dyDescent="0.2">
      <c r="A2475" s="11" t="str">
        <f t="shared" si="154"/>
        <v>MERIMBULA1992</v>
      </c>
      <c r="B2475" s="3" t="s">
        <v>55</v>
      </c>
      <c r="C2475" s="12">
        <v>1992</v>
      </c>
      <c r="D2475" s="12" t="s">
        <v>174</v>
      </c>
      <c r="E2475" s="13">
        <v>10940</v>
      </c>
      <c r="F2475" s="13">
        <v>11075</v>
      </c>
      <c r="G2475" s="13">
        <v>22015</v>
      </c>
      <c r="H2475" s="13">
        <v>0</v>
      </c>
      <c r="I2475" s="13">
        <v>0</v>
      </c>
      <c r="J2475" s="13">
        <v>0</v>
      </c>
      <c r="K2475" s="15">
        <f t="shared" si="151"/>
        <v>10940</v>
      </c>
      <c r="L2475" s="15">
        <f t="shared" si="152"/>
        <v>11075</v>
      </c>
      <c r="M2475" s="15">
        <f t="shared" si="153"/>
        <v>22015</v>
      </c>
      <c r="O2475" s="13"/>
      <c r="P2475" s="13"/>
    </row>
    <row r="2476" spans="1:16" ht="13.15" customHeight="1" x14ac:dyDescent="0.2">
      <c r="A2476" s="11" t="str">
        <f t="shared" si="154"/>
        <v>MERIMBULA1993</v>
      </c>
      <c r="B2476" s="90" t="s">
        <v>55</v>
      </c>
      <c r="C2476" s="85">
        <v>1993</v>
      </c>
      <c r="D2476" s="86" t="s">
        <v>174</v>
      </c>
      <c r="E2476" s="15">
        <v>11071</v>
      </c>
      <c r="F2476" s="15">
        <v>10940</v>
      </c>
      <c r="G2476" s="15">
        <v>22011</v>
      </c>
      <c r="H2476" s="15">
        <v>0</v>
      </c>
      <c r="I2476" s="15">
        <v>0</v>
      </c>
      <c r="J2476" s="15">
        <v>0</v>
      </c>
      <c r="K2476" s="15">
        <f t="shared" si="151"/>
        <v>11071</v>
      </c>
      <c r="L2476" s="15">
        <f t="shared" si="152"/>
        <v>10940</v>
      </c>
      <c r="M2476" s="15">
        <f t="shared" si="153"/>
        <v>22011</v>
      </c>
      <c r="O2476" s="13"/>
      <c r="P2476" s="13"/>
    </row>
    <row r="2477" spans="1:16" ht="13.15" customHeight="1" x14ac:dyDescent="0.2">
      <c r="A2477" s="11" t="str">
        <f t="shared" si="154"/>
        <v>MERIMBULA1994</v>
      </c>
      <c r="B2477" s="3" t="s">
        <v>55</v>
      </c>
      <c r="C2477" s="12">
        <v>1994</v>
      </c>
      <c r="D2477" s="12" t="s">
        <v>174</v>
      </c>
      <c r="E2477" s="13">
        <v>12092</v>
      </c>
      <c r="F2477" s="13">
        <v>11925</v>
      </c>
      <c r="G2477" s="13">
        <v>24017</v>
      </c>
      <c r="H2477" s="13">
        <v>0</v>
      </c>
      <c r="I2477" s="13">
        <v>0</v>
      </c>
      <c r="J2477" s="13">
        <v>0</v>
      </c>
      <c r="K2477" s="15">
        <f t="shared" si="151"/>
        <v>12092</v>
      </c>
      <c r="L2477" s="15">
        <f t="shared" si="152"/>
        <v>11925</v>
      </c>
      <c r="M2477" s="15">
        <f t="shared" si="153"/>
        <v>24017</v>
      </c>
      <c r="O2477" s="13"/>
      <c r="P2477" s="13"/>
    </row>
    <row r="2478" spans="1:16" ht="13.15" customHeight="1" x14ac:dyDescent="0.2">
      <c r="A2478" s="11" t="str">
        <f t="shared" si="154"/>
        <v>MERIMBULA1995</v>
      </c>
      <c r="B2478" s="3" t="s">
        <v>55</v>
      </c>
      <c r="C2478" s="12">
        <v>1995</v>
      </c>
      <c r="D2478" s="12" t="s">
        <v>174</v>
      </c>
      <c r="E2478" s="13">
        <v>12348</v>
      </c>
      <c r="F2478" s="13">
        <v>12032</v>
      </c>
      <c r="G2478" s="13">
        <v>24380</v>
      </c>
      <c r="H2478" s="13">
        <v>0</v>
      </c>
      <c r="I2478" s="13">
        <v>0</v>
      </c>
      <c r="J2478" s="13">
        <v>0</v>
      </c>
      <c r="K2478" s="15">
        <f t="shared" si="151"/>
        <v>12348</v>
      </c>
      <c r="L2478" s="15">
        <f t="shared" si="152"/>
        <v>12032</v>
      </c>
      <c r="M2478" s="15">
        <f t="shared" si="153"/>
        <v>24380</v>
      </c>
      <c r="O2478" s="13"/>
      <c r="P2478" s="13"/>
    </row>
    <row r="2479" spans="1:16" ht="13.15" customHeight="1" x14ac:dyDescent="0.2">
      <c r="A2479" s="11" t="str">
        <f t="shared" si="154"/>
        <v>MERIMBULA1996</v>
      </c>
      <c r="B2479" s="90" t="s">
        <v>55</v>
      </c>
      <c r="C2479" s="85">
        <v>1996</v>
      </c>
      <c r="D2479" s="86" t="s">
        <v>174</v>
      </c>
      <c r="E2479" s="15">
        <v>12906</v>
      </c>
      <c r="F2479" s="15">
        <v>12941</v>
      </c>
      <c r="G2479" s="15">
        <v>25847</v>
      </c>
      <c r="H2479" s="15">
        <v>0</v>
      </c>
      <c r="I2479" s="15">
        <v>0</v>
      </c>
      <c r="J2479" s="15">
        <v>0</v>
      </c>
      <c r="K2479" s="15">
        <f t="shared" si="151"/>
        <v>12906</v>
      </c>
      <c r="L2479" s="15">
        <f t="shared" si="152"/>
        <v>12941</v>
      </c>
      <c r="M2479" s="15">
        <f t="shared" si="153"/>
        <v>25847</v>
      </c>
      <c r="O2479" s="13"/>
      <c r="P2479" s="13"/>
    </row>
    <row r="2480" spans="1:16" ht="13.15" customHeight="1" x14ac:dyDescent="0.2">
      <c r="A2480" s="11" t="str">
        <f t="shared" si="154"/>
        <v>MERIMBULA1997</v>
      </c>
      <c r="B2480" s="3" t="s">
        <v>55</v>
      </c>
      <c r="C2480" s="12">
        <v>1997</v>
      </c>
      <c r="D2480" s="12" t="s">
        <v>174</v>
      </c>
      <c r="E2480" s="13">
        <v>13559</v>
      </c>
      <c r="F2480" s="13">
        <v>13465</v>
      </c>
      <c r="G2480" s="13">
        <v>27024</v>
      </c>
      <c r="H2480" s="13">
        <v>0</v>
      </c>
      <c r="I2480" s="13">
        <v>0</v>
      </c>
      <c r="J2480" s="13">
        <v>0</v>
      </c>
      <c r="K2480" s="15">
        <f t="shared" si="151"/>
        <v>13559</v>
      </c>
      <c r="L2480" s="15">
        <f t="shared" si="152"/>
        <v>13465</v>
      </c>
      <c r="M2480" s="15">
        <f t="shared" si="153"/>
        <v>27024</v>
      </c>
      <c r="O2480" s="13"/>
      <c r="P2480" s="13"/>
    </row>
    <row r="2481" spans="1:16" ht="13.15" customHeight="1" x14ac:dyDescent="0.2">
      <c r="A2481" s="11" t="str">
        <f t="shared" si="154"/>
        <v>MERIMBULA1998</v>
      </c>
      <c r="B2481" s="92" t="s">
        <v>55</v>
      </c>
      <c r="C2481" s="85">
        <v>1998</v>
      </c>
      <c r="D2481" s="86" t="s">
        <v>174</v>
      </c>
      <c r="E2481" s="15">
        <v>13831</v>
      </c>
      <c r="F2481" s="15">
        <v>13860</v>
      </c>
      <c r="G2481" s="15">
        <v>27691</v>
      </c>
      <c r="H2481" s="87">
        <v>0</v>
      </c>
      <c r="I2481" s="87">
        <v>0</v>
      </c>
      <c r="J2481" s="15">
        <v>0</v>
      </c>
      <c r="K2481" s="15">
        <f t="shared" ref="K2481:K2544" si="155">E2481+H2481</f>
        <v>13831</v>
      </c>
      <c r="L2481" s="15">
        <f t="shared" ref="L2481:L2544" si="156">F2481+I2481</f>
        <v>13860</v>
      </c>
      <c r="M2481" s="15">
        <f t="shared" ref="M2481:M2544" si="157">G2481+J2481</f>
        <v>27691</v>
      </c>
      <c r="O2481" s="13"/>
      <c r="P2481" s="13"/>
    </row>
    <row r="2482" spans="1:16" ht="13.15" customHeight="1" x14ac:dyDescent="0.2">
      <c r="A2482" s="11" t="str">
        <f t="shared" si="154"/>
        <v>MERIMBULA1999</v>
      </c>
      <c r="B2482" s="3" t="s">
        <v>55</v>
      </c>
      <c r="C2482" s="12">
        <v>1999</v>
      </c>
      <c r="D2482" s="12" t="s">
        <v>174</v>
      </c>
      <c r="E2482" s="13">
        <v>13980</v>
      </c>
      <c r="F2482" s="13">
        <v>14094</v>
      </c>
      <c r="G2482" s="13">
        <v>28074</v>
      </c>
      <c r="H2482" s="13">
        <v>0</v>
      </c>
      <c r="I2482" s="13">
        <v>0</v>
      </c>
      <c r="J2482" s="13">
        <v>0</v>
      </c>
      <c r="K2482" s="15">
        <f t="shared" si="155"/>
        <v>13980</v>
      </c>
      <c r="L2482" s="15">
        <f t="shared" si="156"/>
        <v>14094</v>
      </c>
      <c r="M2482" s="15">
        <f t="shared" si="157"/>
        <v>28074</v>
      </c>
      <c r="O2482" s="13"/>
      <c r="P2482" s="13"/>
    </row>
    <row r="2483" spans="1:16" ht="13.15" customHeight="1" x14ac:dyDescent="0.2">
      <c r="A2483" s="11" t="str">
        <f t="shared" si="154"/>
        <v>MERIMBULA2000</v>
      </c>
      <c r="B2483" s="3" t="s">
        <v>55</v>
      </c>
      <c r="C2483" s="12">
        <v>2000</v>
      </c>
      <c r="D2483" s="12" t="s">
        <v>174</v>
      </c>
      <c r="E2483" s="13">
        <v>14048</v>
      </c>
      <c r="F2483" s="13">
        <v>14071</v>
      </c>
      <c r="G2483" s="13">
        <v>28119</v>
      </c>
      <c r="H2483" s="13">
        <v>0</v>
      </c>
      <c r="I2483" s="13">
        <v>0</v>
      </c>
      <c r="J2483" s="13">
        <v>0</v>
      </c>
      <c r="K2483" s="15">
        <f t="shared" si="155"/>
        <v>14048</v>
      </c>
      <c r="L2483" s="15">
        <f t="shared" si="156"/>
        <v>14071</v>
      </c>
      <c r="M2483" s="15">
        <f t="shared" si="157"/>
        <v>28119</v>
      </c>
      <c r="O2483" s="13"/>
      <c r="P2483" s="13"/>
    </row>
    <row r="2484" spans="1:16" ht="13.15" customHeight="1" x14ac:dyDescent="0.2">
      <c r="A2484" s="11" t="str">
        <f t="shared" si="154"/>
        <v>MERIMBULA2001</v>
      </c>
      <c r="B2484" s="3" t="s">
        <v>55</v>
      </c>
      <c r="C2484" s="12">
        <v>2001</v>
      </c>
      <c r="D2484" s="12" t="s">
        <v>174</v>
      </c>
      <c r="E2484" s="13">
        <v>11267</v>
      </c>
      <c r="F2484" s="13">
        <v>11425</v>
      </c>
      <c r="G2484" s="13">
        <v>22692</v>
      </c>
      <c r="H2484" s="13">
        <v>0</v>
      </c>
      <c r="I2484" s="13">
        <v>0</v>
      </c>
      <c r="J2484" s="13">
        <v>0</v>
      </c>
      <c r="K2484" s="15">
        <f t="shared" si="155"/>
        <v>11267</v>
      </c>
      <c r="L2484" s="15">
        <f t="shared" si="156"/>
        <v>11425</v>
      </c>
      <c r="M2484" s="15">
        <f t="shared" si="157"/>
        <v>22692</v>
      </c>
      <c r="O2484" s="13"/>
      <c r="P2484" s="13"/>
    </row>
    <row r="2485" spans="1:16" ht="13.15" customHeight="1" x14ac:dyDescent="0.2">
      <c r="A2485" s="11" t="str">
        <f t="shared" si="154"/>
        <v>MERIMBULA2002</v>
      </c>
      <c r="B2485" s="90" t="s">
        <v>55</v>
      </c>
      <c r="C2485" s="85">
        <v>2002</v>
      </c>
      <c r="D2485" s="86" t="s">
        <v>174</v>
      </c>
      <c r="E2485" s="15">
        <v>10856</v>
      </c>
      <c r="F2485" s="15">
        <v>10902</v>
      </c>
      <c r="G2485" s="15">
        <v>21758</v>
      </c>
      <c r="H2485" s="15">
        <v>0</v>
      </c>
      <c r="I2485" s="15">
        <v>0</v>
      </c>
      <c r="J2485" s="15">
        <v>0</v>
      </c>
      <c r="K2485" s="15">
        <f t="shared" si="155"/>
        <v>10856</v>
      </c>
      <c r="L2485" s="15">
        <f t="shared" si="156"/>
        <v>10902</v>
      </c>
      <c r="M2485" s="15">
        <f t="shared" si="157"/>
        <v>21758</v>
      </c>
      <c r="O2485" s="13"/>
      <c r="P2485" s="13"/>
    </row>
    <row r="2486" spans="1:16" ht="13.15" customHeight="1" x14ac:dyDescent="0.2">
      <c r="A2486" s="11" t="str">
        <f t="shared" si="154"/>
        <v>MERIMBULA2003</v>
      </c>
      <c r="B2486" s="90" t="s">
        <v>55</v>
      </c>
      <c r="C2486" s="85">
        <v>2003</v>
      </c>
      <c r="D2486" s="86" t="s">
        <v>174</v>
      </c>
      <c r="E2486" s="15">
        <v>12508</v>
      </c>
      <c r="F2486" s="15">
        <v>12572</v>
      </c>
      <c r="G2486" s="15">
        <v>25080</v>
      </c>
      <c r="H2486" s="15">
        <v>0</v>
      </c>
      <c r="I2486" s="15">
        <v>0</v>
      </c>
      <c r="J2486" s="15">
        <v>0</v>
      </c>
      <c r="K2486" s="15">
        <f t="shared" si="155"/>
        <v>12508</v>
      </c>
      <c r="L2486" s="15">
        <f t="shared" si="156"/>
        <v>12572</v>
      </c>
      <c r="M2486" s="15">
        <f t="shared" si="157"/>
        <v>25080</v>
      </c>
      <c r="O2486" s="13"/>
      <c r="P2486" s="13"/>
    </row>
    <row r="2487" spans="1:16" ht="13.15" customHeight="1" x14ac:dyDescent="0.2">
      <c r="A2487" s="11" t="str">
        <f t="shared" si="154"/>
        <v>MERIMBULA2004</v>
      </c>
      <c r="B2487" s="92" t="s">
        <v>55</v>
      </c>
      <c r="C2487" s="85">
        <v>2004</v>
      </c>
      <c r="D2487" s="86" t="s">
        <v>174</v>
      </c>
      <c r="E2487" s="15">
        <v>22622</v>
      </c>
      <c r="F2487" s="15">
        <v>22508</v>
      </c>
      <c r="G2487" s="15">
        <v>45130</v>
      </c>
      <c r="H2487" s="15">
        <v>0</v>
      </c>
      <c r="I2487" s="15">
        <v>0</v>
      </c>
      <c r="J2487" s="15">
        <v>0</v>
      </c>
      <c r="K2487" s="15">
        <f t="shared" si="155"/>
        <v>22622</v>
      </c>
      <c r="L2487" s="15">
        <f t="shared" si="156"/>
        <v>22508</v>
      </c>
      <c r="M2487" s="15">
        <f t="shared" si="157"/>
        <v>45130</v>
      </c>
      <c r="O2487" s="13"/>
      <c r="P2487" s="13"/>
    </row>
    <row r="2488" spans="1:16" ht="13.15" customHeight="1" x14ac:dyDescent="0.2">
      <c r="A2488" s="11" t="str">
        <f t="shared" si="154"/>
        <v>MERIMBULA2005</v>
      </c>
      <c r="B2488" s="90" t="s">
        <v>55</v>
      </c>
      <c r="C2488" s="12">
        <v>2005</v>
      </c>
      <c r="D2488" s="86">
        <v>52</v>
      </c>
      <c r="E2488" s="91">
        <v>26650</v>
      </c>
      <c r="F2488" s="91">
        <v>26582</v>
      </c>
      <c r="G2488" s="91">
        <v>53232</v>
      </c>
      <c r="H2488" s="91">
        <v>0</v>
      </c>
      <c r="I2488" s="91">
        <v>0</v>
      </c>
      <c r="J2488" s="91">
        <v>0</v>
      </c>
      <c r="K2488" s="15">
        <f t="shared" si="155"/>
        <v>26650</v>
      </c>
      <c r="L2488" s="15">
        <f t="shared" si="156"/>
        <v>26582</v>
      </c>
      <c r="M2488" s="15">
        <f t="shared" si="157"/>
        <v>53232</v>
      </c>
      <c r="O2488" s="13"/>
      <c r="P2488" s="13"/>
    </row>
    <row r="2489" spans="1:16" ht="13.15" customHeight="1" x14ac:dyDescent="0.2">
      <c r="A2489" s="11" t="str">
        <f t="shared" si="154"/>
        <v>MERIMBULA2006</v>
      </c>
      <c r="B2489" s="3" t="s">
        <v>55</v>
      </c>
      <c r="C2489" s="12">
        <v>2006</v>
      </c>
      <c r="D2489" s="12">
        <v>50</v>
      </c>
      <c r="E2489" s="13">
        <v>30611</v>
      </c>
      <c r="F2489" s="13">
        <v>30773</v>
      </c>
      <c r="G2489" s="13">
        <v>61384</v>
      </c>
      <c r="H2489" s="13">
        <v>0</v>
      </c>
      <c r="I2489" s="13">
        <v>0</v>
      </c>
      <c r="J2489" s="13">
        <v>0</v>
      </c>
      <c r="K2489" s="15">
        <f t="shared" si="155"/>
        <v>30611</v>
      </c>
      <c r="L2489" s="15">
        <f t="shared" si="156"/>
        <v>30773</v>
      </c>
      <c r="M2489" s="15">
        <f t="shared" si="157"/>
        <v>61384</v>
      </c>
      <c r="O2489" s="13"/>
      <c r="P2489" s="13"/>
    </row>
    <row r="2490" spans="1:16" ht="13.15" customHeight="1" x14ac:dyDescent="0.2">
      <c r="A2490" s="11" t="str">
        <f t="shared" si="154"/>
        <v>MERIMBULA2007</v>
      </c>
      <c r="B2490" s="3" t="s">
        <v>55</v>
      </c>
      <c r="C2490" s="12">
        <v>2007</v>
      </c>
      <c r="D2490" s="12">
        <v>50</v>
      </c>
      <c r="E2490" s="13">
        <v>32880</v>
      </c>
      <c r="F2490" s="13">
        <v>33206</v>
      </c>
      <c r="G2490" s="13">
        <v>66086</v>
      </c>
      <c r="H2490" s="13">
        <v>0</v>
      </c>
      <c r="I2490" s="13">
        <v>0</v>
      </c>
      <c r="J2490" s="13">
        <v>0</v>
      </c>
      <c r="K2490" s="15">
        <f t="shared" si="155"/>
        <v>32880</v>
      </c>
      <c r="L2490" s="15">
        <f t="shared" si="156"/>
        <v>33206</v>
      </c>
      <c r="M2490" s="15">
        <f t="shared" si="157"/>
        <v>66086</v>
      </c>
      <c r="O2490" s="13"/>
      <c r="P2490" s="13"/>
    </row>
    <row r="2491" spans="1:16" ht="13.15" customHeight="1" x14ac:dyDescent="0.2">
      <c r="A2491" s="11" t="str">
        <f t="shared" si="154"/>
        <v>MERIMBULA2008</v>
      </c>
      <c r="B2491" s="3" t="s">
        <v>55</v>
      </c>
      <c r="C2491" s="12">
        <v>2008</v>
      </c>
      <c r="D2491" s="12">
        <v>56</v>
      </c>
      <c r="E2491" s="13">
        <v>29654</v>
      </c>
      <c r="F2491" s="13">
        <v>29553</v>
      </c>
      <c r="G2491" s="13">
        <v>59207</v>
      </c>
      <c r="H2491" s="13">
        <v>0</v>
      </c>
      <c r="I2491" s="13">
        <v>0</v>
      </c>
      <c r="J2491" s="13">
        <v>0</v>
      </c>
      <c r="K2491" s="15">
        <f t="shared" si="155"/>
        <v>29654</v>
      </c>
      <c r="L2491" s="15">
        <f t="shared" si="156"/>
        <v>29553</v>
      </c>
      <c r="M2491" s="15">
        <f t="shared" si="157"/>
        <v>59207</v>
      </c>
      <c r="O2491" s="13"/>
      <c r="P2491" s="13"/>
    </row>
    <row r="2492" spans="1:16" ht="13.15" customHeight="1" x14ac:dyDescent="0.2">
      <c r="A2492" s="11" t="str">
        <f t="shared" si="154"/>
        <v>MERIMBULA2009</v>
      </c>
      <c r="B2492" s="3" t="s">
        <v>55</v>
      </c>
      <c r="C2492" s="12">
        <v>2009</v>
      </c>
      <c r="D2492" s="12">
        <v>56</v>
      </c>
      <c r="E2492" s="13">
        <v>26459</v>
      </c>
      <c r="F2492" s="13">
        <v>26661</v>
      </c>
      <c r="G2492" s="13">
        <v>53120</v>
      </c>
      <c r="H2492" s="13">
        <v>0</v>
      </c>
      <c r="I2492" s="13">
        <v>0</v>
      </c>
      <c r="J2492" s="13">
        <v>0</v>
      </c>
      <c r="K2492" s="15">
        <f t="shared" si="155"/>
        <v>26459</v>
      </c>
      <c r="L2492" s="15">
        <f t="shared" si="156"/>
        <v>26661</v>
      </c>
      <c r="M2492" s="15">
        <f t="shared" si="157"/>
        <v>53120</v>
      </c>
      <c r="O2492" s="13"/>
      <c r="P2492" s="13"/>
    </row>
    <row r="2493" spans="1:16" ht="13.15" customHeight="1" x14ac:dyDescent="0.2">
      <c r="A2493" s="11" t="str">
        <f t="shared" si="154"/>
        <v>MERIMBULA2010</v>
      </c>
      <c r="B2493" s="3" t="s">
        <v>55</v>
      </c>
      <c r="C2493" s="12">
        <v>2010</v>
      </c>
      <c r="D2493" s="12">
        <v>59</v>
      </c>
      <c r="E2493" s="13">
        <v>26021</v>
      </c>
      <c r="F2493" s="13">
        <v>26101</v>
      </c>
      <c r="G2493" s="13">
        <v>52122</v>
      </c>
      <c r="H2493" s="13">
        <v>0</v>
      </c>
      <c r="I2493" s="13">
        <v>0</v>
      </c>
      <c r="J2493" s="13">
        <v>0</v>
      </c>
      <c r="K2493" s="15">
        <f t="shared" si="155"/>
        <v>26021</v>
      </c>
      <c r="L2493" s="15">
        <f t="shared" si="156"/>
        <v>26101</v>
      </c>
      <c r="M2493" s="15">
        <f t="shared" si="157"/>
        <v>52122</v>
      </c>
      <c r="O2493" s="13"/>
      <c r="P2493" s="13"/>
    </row>
    <row r="2494" spans="1:16" ht="13.15" customHeight="1" x14ac:dyDescent="0.2">
      <c r="A2494" s="11" t="str">
        <f t="shared" si="154"/>
        <v>MERIMBULA2011</v>
      </c>
      <c r="B2494" s="3" t="s">
        <v>55</v>
      </c>
      <c r="C2494" s="12">
        <v>2011</v>
      </c>
      <c r="D2494" s="12">
        <v>60</v>
      </c>
      <c r="E2494" s="13">
        <v>25531</v>
      </c>
      <c r="F2494" s="13">
        <v>25530</v>
      </c>
      <c r="G2494" s="13">
        <v>51061</v>
      </c>
      <c r="H2494" s="13">
        <v>0</v>
      </c>
      <c r="I2494" s="13">
        <v>0</v>
      </c>
      <c r="J2494" s="13">
        <v>0</v>
      </c>
      <c r="K2494" s="15">
        <f t="shared" si="155"/>
        <v>25531</v>
      </c>
      <c r="L2494" s="15">
        <f t="shared" si="156"/>
        <v>25530</v>
      </c>
      <c r="M2494" s="15">
        <f t="shared" si="157"/>
        <v>51061</v>
      </c>
      <c r="O2494" s="13"/>
      <c r="P2494" s="13"/>
    </row>
    <row r="2495" spans="1:16" ht="13.15" customHeight="1" x14ac:dyDescent="0.2">
      <c r="A2495" s="11" t="str">
        <f t="shared" si="154"/>
        <v>MERIMBULA2012</v>
      </c>
      <c r="B2495" s="3" t="s">
        <v>55</v>
      </c>
      <c r="C2495" s="12">
        <v>2012</v>
      </c>
      <c r="D2495" s="12">
        <v>60</v>
      </c>
      <c r="E2495" s="13">
        <v>25573</v>
      </c>
      <c r="F2495" s="13">
        <v>25431</v>
      </c>
      <c r="G2495" s="13">
        <v>51004</v>
      </c>
      <c r="H2495" s="13">
        <v>0</v>
      </c>
      <c r="I2495" s="13">
        <v>0</v>
      </c>
      <c r="J2495" s="13">
        <v>0</v>
      </c>
      <c r="K2495" s="15">
        <f t="shared" si="155"/>
        <v>25573</v>
      </c>
      <c r="L2495" s="15">
        <f t="shared" si="156"/>
        <v>25431</v>
      </c>
      <c r="M2495" s="15">
        <f t="shared" si="157"/>
        <v>51004</v>
      </c>
      <c r="O2495" s="13"/>
      <c r="P2495" s="13"/>
    </row>
    <row r="2496" spans="1:16" ht="13.15" customHeight="1" x14ac:dyDescent="0.2">
      <c r="A2496" s="11" t="str">
        <f t="shared" si="154"/>
        <v>MERIMBULA2013</v>
      </c>
      <c r="B2496" s="92" t="s">
        <v>55</v>
      </c>
      <c r="C2496" s="85">
        <v>2013</v>
      </c>
      <c r="D2496" s="86" t="s">
        <v>174</v>
      </c>
      <c r="E2496" s="15">
        <v>22871</v>
      </c>
      <c r="F2496" s="15">
        <v>22715</v>
      </c>
      <c r="G2496" s="15">
        <v>45586</v>
      </c>
      <c r="H2496" s="87">
        <v>0</v>
      </c>
      <c r="I2496" s="87">
        <v>0</v>
      </c>
      <c r="J2496" s="15">
        <v>0</v>
      </c>
      <c r="K2496" s="15">
        <f t="shared" si="155"/>
        <v>22871</v>
      </c>
      <c r="L2496" s="15">
        <f t="shared" si="156"/>
        <v>22715</v>
      </c>
      <c r="M2496" s="15">
        <f t="shared" si="157"/>
        <v>45586</v>
      </c>
      <c r="O2496" s="13"/>
      <c r="P2496" s="13"/>
    </row>
    <row r="2497" spans="1:16" ht="13.15" customHeight="1" x14ac:dyDescent="0.2">
      <c r="A2497" s="11" t="str">
        <f t="shared" si="154"/>
        <v>MERIMBULA2014</v>
      </c>
      <c r="B2497" s="3" t="s">
        <v>55</v>
      </c>
      <c r="C2497" s="12">
        <v>2014</v>
      </c>
      <c r="D2497" s="12" t="s">
        <v>174</v>
      </c>
      <c r="E2497" s="13">
        <v>25007</v>
      </c>
      <c r="F2497" s="13">
        <v>24939</v>
      </c>
      <c r="G2497" s="13">
        <v>49946</v>
      </c>
      <c r="H2497" s="13">
        <v>0</v>
      </c>
      <c r="I2497" s="13">
        <v>0</v>
      </c>
      <c r="J2497" s="13">
        <v>0</v>
      </c>
      <c r="K2497" s="15">
        <f t="shared" si="155"/>
        <v>25007</v>
      </c>
      <c r="L2497" s="15">
        <f t="shared" si="156"/>
        <v>24939</v>
      </c>
      <c r="M2497" s="15">
        <f t="shared" si="157"/>
        <v>49946</v>
      </c>
      <c r="O2497" s="13"/>
      <c r="P2497" s="13"/>
    </row>
    <row r="2498" spans="1:16" ht="13.15" customHeight="1" x14ac:dyDescent="0.2">
      <c r="A2498" s="11" t="str">
        <f t="shared" si="154"/>
        <v>MERIMBULA2015</v>
      </c>
      <c r="B2498" s="3" t="s">
        <v>55</v>
      </c>
      <c r="C2498" s="12">
        <v>2015</v>
      </c>
      <c r="D2498" s="12">
        <v>60</v>
      </c>
      <c r="E2498" s="13">
        <v>26408</v>
      </c>
      <c r="F2498" s="13">
        <v>26773</v>
      </c>
      <c r="G2498" s="13">
        <v>53181</v>
      </c>
      <c r="H2498" s="13">
        <v>0</v>
      </c>
      <c r="I2498" s="13">
        <v>0</v>
      </c>
      <c r="J2498" s="13">
        <v>0</v>
      </c>
      <c r="K2498" s="15">
        <f t="shared" si="155"/>
        <v>26408</v>
      </c>
      <c r="L2498" s="15">
        <f t="shared" si="156"/>
        <v>26773</v>
      </c>
      <c r="M2498" s="15">
        <f t="shared" si="157"/>
        <v>53181</v>
      </c>
      <c r="O2498" s="13"/>
      <c r="P2498" s="13"/>
    </row>
    <row r="2499" spans="1:16" ht="13.15" customHeight="1" x14ac:dyDescent="0.2">
      <c r="A2499" s="11" t="str">
        <f t="shared" si="154"/>
        <v>MERIMBULA2016</v>
      </c>
      <c r="B2499" s="3" t="s">
        <v>55</v>
      </c>
      <c r="C2499" s="12">
        <v>2016</v>
      </c>
      <c r="D2499" s="12">
        <v>57</v>
      </c>
      <c r="E2499" s="13">
        <v>27657</v>
      </c>
      <c r="F2499" s="13">
        <v>27708</v>
      </c>
      <c r="G2499" s="13">
        <v>55365</v>
      </c>
      <c r="H2499" s="13">
        <v>0</v>
      </c>
      <c r="I2499" s="13">
        <v>0</v>
      </c>
      <c r="J2499" s="13">
        <v>0</v>
      </c>
      <c r="K2499" s="15">
        <f t="shared" si="155"/>
        <v>27657</v>
      </c>
      <c r="L2499" s="15">
        <f t="shared" si="156"/>
        <v>27708</v>
      </c>
      <c r="M2499" s="15">
        <f t="shared" si="157"/>
        <v>55365</v>
      </c>
      <c r="O2499" s="13"/>
      <c r="P2499" s="13"/>
    </row>
    <row r="2500" spans="1:16" ht="13.15" customHeight="1" x14ac:dyDescent="0.2">
      <c r="A2500" s="11" t="str">
        <f t="shared" si="154"/>
        <v>MERIMBULA2017</v>
      </c>
      <c r="B2500" s="3" t="s">
        <v>55</v>
      </c>
      <c r="C2500" s="12">
        <v>2017</v>
      </c>
      <c r="D2500" s="12">
        <v>60</v>
      </c>
      <c r="E2500" s="13">
        <v>28806</v>
      </c>
      <c r="F2500" s="13">
        <v>28824</v>
      </c>
      <c r="G2500" s="13">
        <v>57630</v>
      </c>
      <c r="H2500" s="13">
        <v>0</v>
      </c>
      <c r="I2500" s="13">
        <v>0</v>
      </c>
      <c r="J2500" s="13">
        <v>0</v>
      </c>
      <c r="K2500" s="15">
        <f t="shared" si="155"/>
        <v>28806</v>
      </c>
      <c r="L2500" s="15">
        <f t="shared" si="156"/>
        <v>28824</v>
      </c>
      <c r="M2500" s="15">
        <f t="shared" si="157"/>
        <v>57630</v>
      </c>
      <c r="O2500" s="13"/>
      <c r="P2500" s="13"/>
    </row>
    <row r="2501" spans="1:16" ht="13.15" customHeight="1" x14ac:dyDescent="0.2">
      <c r="A2501" s="11" t="str">
        <f t="shared" si="154"/>
        <v>MERIMBULA2018</v>
      </c>
      <c r="B2501" s="3" t="s">
        <v>55</v>
      </c>
      <c r="C2501" s="12">
        <v>2018</v>
      </c>
      <c r="D2501" s="12">
        <v>58</v>
      </c>
      <c r="E2501" s="13">
        <v>30348</v>
      </c>
      <c r="F2501" s="13">
        <v>30529</v>
      </c>
      <c r="G2501" s="13">
        <v>60877</v>
      </c>
      <c r="H2501" s="13">
        <v>0</v>
      </c>
      <c r="I2501" s="13">
        <v>0</v>
      </c>
      <c r="J2501" s="13">
        <v>0</v>
      </c>
      <c r="K2501" s="15">
        <f t="shared" si="155"/>
        <v>30348</v>
      </c>
      <c r="L2501" s="15">
        <f t="shared" si="156"/>
        <v>30529</v>
      </c>
      <c r="M2501" s="15">
        <f t="shared" si="157"/>
        <v>60877</v>
      </c>
      <c r="O2501" s="13"/>
      <c r="P2501" s="13"/>
    </row>
    <row r="2502" spans="1:16" ht="13.15" customHeight="1" x14ac:dyDescent="0.2">
      <c r="A2502" s="11" t="str">
        <f t="shared" si="154"/>
        <v>MERIMBULA2019</v>
      </c>
      <c r="B2502" s="3" t="s">
        <v>55</v>
      </c>
      <c r="C2502" s="12">
        <v>2019</v>
      </c>
      <c r="D2502" s="12">
        <v>60</v>
      </c>
      <c r="E2502" s="13">
        <v>30100</v>
      </c>
      <c r="F2502" s="13">
        <v>30176</v>
      </c>
      <c r="G2502" s="13">
        <v>60276</v>
      </c>
      <c r="H2502" s="13">
        <v>0</v>
      </c>
      <c r="I2502" s="13">
        <v>0</v>
      </c>
      <c r="J2502" s="13">
        <v>0</v>
      </c>
      <c r="K2502" s="15">
        <f t="shared" si="155"/>
        <v>30100</v>
      </c>
      <c r="L2502" s="15">
        <f t="shared" si="156"/>
        <v>30176</v>
      </c>
      <c r="M2502" s="15">
        <f t="shared" si="157"/>
        <v>60276</v>
      </c>
      <c r="O2502" s="13"/>
      <c r="P2502" s="13"/>
    </row>
    <row r="2503" spans="1:16" ht="13.15" customHeight="1" x14ac:dyDescent="0.2">
      <c r="A2503" s="11" t="str">
        <f t="shared" si="154"/>
        <v>MERIMBULA2020</v>
      </c>
      <c r="B2503" s="3" t="s">
        <v>55</v>
      </c>
      <c r="C2503" s="12">
        <v>2020</v>
      </c>
      <c r="D2503" s="12" t="s">
        <v>174</v>
      </c>
      <c r="E2503" s="13">
        <v>8986</v>
      </c>
      <c r="F2503" s="13">
        <v>9342</v>
      </c>
      <c r="G2503" s="13">
        <v>18328</v>
      </c>
      <c r="H2503" s="13">
        <v>0</v>
      </c>
      <c r="I2503" s="13">
        <v>0</v>
      </c>
      <c r="J2503" s="13">
        <v>0</v>
      </c>
      <c r="K2503" s="15">
        <f t="shared" si="155"/>
        <v>8986</v>
      </c>
      <c r="L2503" s="15">
        <f t="shared" si="156"/>
        <v>9342</v>
      </c>
      <c r="M2503" s="15">
        <f t="shared" si="157"/>
        <v>18328</v>
      </c>
      <c r="O2503" s="13"/>
      <c r="P2503" s="13"/>
    </row>
    <row r="2504" spans="1:16" ht="13.15" customHeight="1" x14ac:dyDescent="0.2">
      <c r="A2504" s="11" t="str">
        <f t="shared" si="154"/>
        <v>MERIMBULA2021</v>
      </c>
      <c r="B2504" s="92" t="s">
        <v>55</v>
      </c>
      <c r="C2504" s="85">
        <v>2021</v>
      </c>
      <c r="D2504" s="12" t="s">
        <v>174</v>
      </c>
      <c r="E2504" s="15">
        <v>14863</v>
      </c>
      <c r="F2504" s="15">
        <v>14840</v>
      </c>
      <c r="G2504" s="15">
        <v>29703</v>
      </c>
      <c r="H2504" s="87">
        <v>0</v>
      </c>
      <c r="I2504" s="87">
        <v>0</v>
      </c>
      <c r="J2504" s="15">
        <v>0</v>
      </c>
      <c r="K2504" s="15">
        <f t="shared" si="155"/>
        <v>14863</v>
      </c>
      <c r="L2504" s="15">
        <f t="shared" si="156"/>
        <v>14840</v>
      </c>
      <c r="M2504" s="15">
        <f t="shared" si="157"/>
        <v>29703</v>
      </c>
      <c r="O2504" s="13"/>
      <c r="P2504" s="13"/>
    </row>
    <row r="2505" spans="1:16" ht="13.15" customHeight="1" x14ac:dyDescent="0.2">
      <c r="A2505" s="11" t="str">
        <f t="shared" si="154"/>
        <v>MERIMBULA2022</v>
      </c>
      <c r="B2505" s="3" t="s">
        <v>55</v>
      </c>
      <c r="C2505" s="12">
        <v>2022</v>
      </c>
      <c r="D2505" s="12">
        <v>58</v>
      </c>
      <c r="E2505" s="13">
        <v>27377</v>
      </c>
      <c r="F2505" s="13">
        <v>27462</v>
      </c>
      <c r="G2505" s="13">
        <v>54839</v>
      </c>
      <c r="H2505" s="13">
        <v>0</v>
      </c>
      <c r="I2505" s="13">
        <v>0</v>
      </c>
      <c r="J2505" s="13">
        <v>0</v>
      </c>
      <c r="K2505" s="15">
        <f t="shared" si="155"/>
        <v>27377</v>
      </c>
      <c r="L2505" s="15">
        <f t="shared" si="156"/>
        <v>27462</v>
      </c>
      <c r="M2505" s="15">
        <f t="shared" si="157"/>
        <v>54839</v>
      </c>
      <c r="O2505" s="13"/>
      <c r="P2505" s="13"/>
    </row>
    <row r="2506" spans="1:16" ht="13.15" customHeight="1" x14ac:dyDescent="0.2">
      <c r="A2506" s="11" t="str">
        <f t="shared" si="154"/>
        <v>MERIMBULA2023</v>
      </c>
      <c r="B2506" s="3" t="s">
        <v>55</v>
      </c>
      <c r="C2506" s="12">
        <v>2023</v>
      </c>
      <c r="D2506" s="12">
        <v>58</v>
      </c>
      <c r="E2506" s="13">
        <v>30872</v>
      </c>
      <c r="F2506" s="13">
        <v>30609</v>
      </c>
      <c r="G2506" s="13">
        <v>61481</v>
      </c>
      <c r="H2506" s="13">
        <v>0</v>
      </c>
      <c r="I2506" s="13">
        <v>0</v>
      </c>
      <c r="J2506" s="13">
        <v>0</v>
      </c>
      <c r="K2506" s="15">
        <f t="shared" si="155"/>
        <v>30872</v>
      </c>
      <c r="L2506" s="15">
        <f t="shared" si="156"/>
        <v>30609</v>
      </c>
      <c r="M2506" s="15">
        <f t="shared" si="157"/>
        <v>61481</v>
      </c>
      <c r="O2506" s="13"/>
      <c r="P2506" s="13"/>
    </row>
    <row r="2507" spans="1:16" ht="13.15" customHeight="1" x14ac:dyDescent="0.2">
      <c r="A2507" s="11" t="str">
        <f t="shared" si="154"/>
        <v>MERIMBULA2024</v>
      </c>
      <c r="B2507" s="92" t="s">
        <v>55</v>
      </c>
      <c r="C2507" s="85">
        <v>2024</v>
      </c>
      <c r="D2507" s="86">
        <v>58</v>
      </c>
      <c r="E2507" s="15">
        <v>29254</v>
      </c>
      <c r="F2507" s="15">
        <v>29067</v>
      </c>
      <c r="G2507" s="15">
        <v>58321</v>
      </c>
      <c r="H2507" s="87">
        <v>0</v>
      </c>
      <c r="I2507" s="87">
        <v>0</v>
      </c>
      <c r="J2507" s="15">
        <v>0</v>
      </c>
      <c r="K2507" s="15">
        <f t="shared" si="155"/>
        <v>29254</v>
      </c>
      <c r="L2507" s="15">
        <f t="shared" si="156"/>
        <v>29067</v>
      </c>
      <c r="M2507" s="15">
        <f t="shared" si="157"/>
        <v>58321</v>
      </c>
      <c r="O2507" s="13"/>
      <c r="P2507" s="13"/>
    </row>
    <row r="2508" spans="1:16" ht="13.15" customHeight="1" x14ac:dyDescent="0.2">
      <c r="A2508" s="11" t="str">
        <f t="shared" ref="A2508:A2571" si="158">CONCATENATE(B2508,C2508)</f>
        <v>MERIMBULA2025</v>
      </c>
      <c r="B2508" s="92" t="s">
        <v>55</v>
      </c>
      <c r="C2508" s="85">
        <v>2025</v>
      </c>
      <c r="D2508" s="86">
        <v>58</v>
      </c>
      <c r="E2508" s="15">
        <v>31068</v>
      </c>
      <c r="F2508" s="15">
        <v>30798</v>
      </c>
      <c r="G2508" s="15">
        <v>61866</v>
      </c>
      <c r="H2508" s="87">
        <v>0</v>
      </c>
      <c r="I2508" s="87">
        <v>0</v>
      </c>
      <c r="J2508" s="15">
        <v>0</v>
      </c>
      <c r="K2508" s="15">
        <f t="shared" si="155"/>
        <v>31068</v>
      </c>
      <c r="L2508" s="15">
        <f t="shared" si="156"/>
        <v>30798</v>
      </c>
      <c r="M2508" s="15">
        <f t="shared" si="157"/>
        <v>61866</v>
      </c>
      <c r="O2508" s="13"/>
      <c r="P2508" s="13"/>
    </row>
    <row r="2509" spans="1:16" ht="13.15" customHeight="1" x14ac:dyDescent="0.2">
      <c r="A2509" s="11" t="str">
        <f t="shared" si="158"/>
        <v>MILDURA1985</v>
      </c>
      <c r="B2509" s="92" t="s">
        <v>39</v>
      </c>
      <c r="C2509" s="85">
        <v>1985</v>
      </c>
      <c r="D2509" s="86">
        <v>45</v>
      </c>
      <c r="E2509" s="15">
        <v>25603</v>
      </c>
      <c r="F2509" s="15">
        <v>25806</v>
      </c>
      <c r="G2509" s="15">
        <v>51409</v>
      </c>
      <c r="H2509" s="87">
        <v>0</v>
      </c>
      <c r="I2509" s="87">
        <v>0</v>
      </c>
      <c r="J2509" s="15">
        <v>0</v>
      </c>
      <c r="K2509" s="15">
        <f t="shared" si="155"/>
        <v>25603</v>
      </c>
      <c r="L2509" s="15">
        <f t="shared" si="156"/>
        <v>25806</v>
      </c>
      <c r="M2509" s="15">
        <f t="shared" si="157"/>
        <v>51409</v>
      </c>
      <c r="O2509" s="13"/>
      <c r="P2509" s="13"/>
    </row>
    <row r="2510" spans="1:16" ht="13.15" customHeight="1" x14ac:dyDescent="0.2">
      <c r="A2510" s="11" t="str">
        <f t="shared" si="158"/>
        <v>MILDURA1986</v>
      </c>
      <c r="B2510" s="3" t="s">
        <v>39</v>
      </c>
      <c r="C2510" s="12">
        <v>1986</v>
      </c>
      <c r="D2510" s="12">
        <v>43</v>
      </c>
      <c r="E2510" s="13">
        <v>28533</v>
      </c>
      <c r="F2510" s="13">
        <v>28526</v>
      </c>
      <c r="G2510" s="13">
        <v>57059</v>
      </c>
      <c r="H2510" s="13">
        <v>0</v>
      </c>
      <c r="I2510" s="13">
        <v>0</v>
      </c>
      <c r="J2510" s="13">
        <v>0</v>
      </c>
      <c r="K2510" s="15">
        <f t="shared" si="155"/>
        <v>28533</v>
      </c>
      <c r="L2510" s="15">
        <f t="shared" si="156"/>
        <v>28526</v>
      </c>
      <c r="M2510" s="15">
        <f t="shared" si="157"/>
        <v>57059</v>
      </c>
      <c r="O2510" s="13"/>
      <c r="P2510" s="13"/>
    </row>
    <row r="2511" spans="1:16" ht="13.15" customHeight="1" x14ac:dyDescent="0.2">
      <c r="A2511" s="11" t="str">
        <f t="shared" si="158"/>
        <v>MILDURA1987</v>
      </c>
      <c r="B2511" s="3" t="s">
        <v>39</v>
      </c>
      <c r="C2511" s="12">
        <v>1987</v>
      </c>
      <c r="D2511" s="12">
        <v>42</v>
      </c>
      <c r="E2511" s="13">
        <v>28952</v>
      </c>
      <c r="F2511" s="13">
        <v>28924</v>
      </c>
      <c r="G2511" s="13">
        <v>57876</v>
      </c>
      <c r="H2511" s="13">
        <v>0</v>
      </c>
      <c r="I2511" s="13">
        <v>0</v>
      </c>
      <c r="J2511" s="13">
        <v>0</v>
      </c>
      <c r="K2511" s="15">
        <f t="shared" si="155"/>
        <v>28952</v>
      </c>
      <c r="L2511" s="15">
        <f t="shared" si="156"/>
        <v>28924</v>
      </c>
      <c r="M2511" s="15">
        <f t="shared" si="157"/>
        <v>57876</v>
      </c>
      <c r="O2511" s="13"/>
      <c r="P2511" s="13"/>
    </row>
    <row r="2512" spans="1:16" ht="13.15" customHeight="1" x14ac:dyDescent="0.2">
      <c r="A2512" s="11" t="str">
        <f t="shared" si="158"/>
        <v>MILDURA1988</v>
      </c>
      <c r="B2512" s="3" t="s">
        <v>39</v>
      </c>
      <c r="C2512" s="12">
        <v>1988</v>
      </c>
      <c r="D2512" s="12">
        <v>42</v>
      </c>
      <c r="E2512" s="13">
        <v>29097</v>
      </c>
      <c r="F2512" s="13">
        <v>29630</v>
      </c>
      <c r="G2512" s="13">
        <v>58727</v>
      </c>
      <c r="H2512" s="13">
        <v>0</v>
      </c>
      <c r="I2512" s="13">
        <v>0</v>
      </c>
      <c r="J2512" s="13">
        <v>0</v>
      </c>
      <c r="K2512" s="15">
        <f t="shared" si="155"/>
        <v>29097</v>
      </c>
      <c r="L2512" s="15">
        <f t="shared" si="156"/>
        <v>29630</v>
      </c>
      <c r="M2512" s="15">
        <f t="shared" si="157"/>
        <v>58727</v>
      </c>
      <c r="O2512" s="13"/>
      <c r="P2512" s="13"/>
    </row>
    <row r="2513" spans="1:16" ht="13.15" customHeight="1" x14ac:dyDescent="0.2">
      <c r="A2513" s="11" t="str">
        <f t="shared" si="158"/>
        <v>MILDURA1989</v>
      </c>
      <c r="B2513" s="3" t="s">
        <v>39</v>
      </c>
      <c r="C2513" s="12">
        <v>1989</v>
      </c>
      <c r="D2513" s="12">
        <v>35</v>
      </c>
      <c r="E2513" s="13">
        <v>27086</v>
      </c>
      <c r="F2513" s="13">
        <v>27685</v>
      </c>
      <c r="G2513" s="13">
        <v>54771</v>
      </c>
      <c r="H2513" s="13">
        <v>0</v>
      </c>
      <c r="I2513" s="13">
        <v>0</v>
      </c>
      <c r="J2513" s="13">
        <v>0</v>
      </c>
      <c r="K2513" s="15">
        <f t="shared" si="155"/>
        <v>27086</v>
      </c>
      <c r="L2513" s="15">
        <f t="shared" si="156"/>
        <v>27685</v>
      </c>
      <c r="M2513" s="15">
        <f t="shared" si="157"/>
        <v>54771</v>
      </c>
      <c r="O2513" s="13"/>
      <c r="P2513" s="13"/>
    </row>
    <row r="2514" spans="1:16" ht="13.15" customHeight="1" x14ac:dyDescent="0.2">
      <c r="A2514" s="11" t="str">
        <f t="shared" si="158"/>
        <v>MILDURA1990</v>
      </c>
      <c r="B2514" s="90" t="s">
        <v>39</v>
      </c>
      <c r="C2514" s="85">
        <v>1990</v>
      </c>
      <c r="D2514" s="86">
        <v>39</v>
      </c>
      <c r="E2514" s="15">
        <v>25070</v>
      </c>
      <c r="F2514" s="15">
        <v>25184</v>
      </c>
      <c r="G2514" s="15">
        <v>50254</v>
      </c>
      <c r="H2514" s="15">
        <v>0</v>
      </c>
      <c r="I2514" s="15">
        <v>0</v>
      </c>
      <c r="J2514" s="15">
        <v>0</v>
      </c>
      <c r="K2514" s="15">
        <f t="shared" si="155"/>
        <v>25070</v>
      </c>
      <c r="L2514" s="15">
        <f t="shared" si="156"/>
        <v>25184</v>
      </c>
      <c r="M2514" s="15">
        <f t="shared" si="157"/>
        <v>50254</v>
      </c>
      <c r="O2514" s="13"/>
      <c r="P2514" s="13"/>
    </row>
    <row r="2515" spans="1:16" ht="13.15" customHeight="1" x14ac:dyDescent="0.2">
      <c r="A2515" s="11" t="str">
        <f t="shared" si="158"/>
        <v>MILDURA1991</v>
      </c>
      <c r="B2515" s="3" t="s">
        <v>39</v>
      </c>
      <c r="C2515" s="12">
        <v>1991</v>
      </c>
      <c r="D2515" s="12" t="s">
        <v>174</v>
      </c>
      <c r="E2515" s="13">
        <v>22878</v>
      </c>
      <c r="F2515" s="13">
        <v>23615</v>
      </c>
      <c r="G2515" s="13">
        <v>46493</v>
      </c>
      <c r="H2515" s="13">
        <v>0</v>
      </c>
      <c r="I2515" s="13">
        <v>0</v>
      </c>
      <c r="J2515" s="13">
        <v>0</v>
      </c>
      <c r="K2515" s="15">
        <f t="shared" si="155"/>
        <v>22878</v>
      </c>
      <c r="L2515" s="15">
        <f t="shared" si="156"/>
        <v>23615</v>
      </c>
      <c r="M2515" s="15">
        <f t="shared" si="157"/>
        <v>46493</v>
      </c>
      <c r="O2515" s="13"/>
      <c r="P2515" s="13"/>
    </row>
    <row r="2516" spans="1:16" ht="13.15" customHeight="1" x14ac:dyDescent="0.2">
      <c r="A2516" s="11" t="str">
        <f t="shared" si="158"/>
        <v>MILDURA1992</v>
      </c>
      <c r="B2516" s="92" t="s">
        <v>39</v>
      </c>
      <c r="C2516" s="85">
        <v>1992</v>
      </c>
      <c r="D2516" s="86">
        <v>42</v>
      </c>
      <c r="E2516" s="15">
        <v>26432</v>
      </c>
      <c r="F2516" s="15">
        <v>26837</v>
      </c>
      <c r="G2516" s="15">
        <v>53269</v>
      </c>
      <c r="H2516" s="87">
        <v>0</v>
      </c>
      <c r="I2516" s="87">
        <v>0</v>
      </c>
      <c r="J2516" s="15">
        <v>0</v>
      </c>
      <c r="K2516" s="15">
        <f t="shared" si="155"/>
        <v>26432</v>
      </c>
      <c r="L2516" s="15">
        <f t="shared" si="156"/>
        <v>26837</v>
      </c>
      <c r="M2516" s="15">
        <f t="shared" si="157"/>
        <v>53269</v>
      </c>
      <c r="O2516" s="13"/>
      <c r="P2516" s="13"/>
    </row>
    <row r="2517" spans="1:16" ht="13.15" customHeight="1" x14ac:dyDescent="0.2">
      <c r="A2517" s="11" t="str">
        <f t="shared" si="158"/>
        <v>MILDURA1993</v>
      </c>
      <c r="B2517" s="3" t="s">
        <v>39</v>
      </c>
      <c r="C2517" s="12">
        <v>1993</v>
      </c>
      <c r="D2517" s="12">
        <v>41</v>
      </c>
      <c r="E2517" s="13">
        <v>30802</v>
      </c>
      <c r="F2517" s="13">
        <v>31133</v>
      </c>
      <c r="G2517" s="13">
        <v>61935</v>
      </c>
      <c r="H2517" s="13">
        <v>0</v>
      </c>
      <c r="I2517" s="13">
        <v>0</v>
      </c>
      <c r="J2517" s="13">
        <v>0</v>
      </c>
      <c r="K2517" s="15">
        <f t="shared" si="155"/>
        <v>30802</v>
      </c>
      <c r="L2517" s="15">
        <f t="shared" si="156"/>
        <v>31133</v>
      </c>
      <c r="M2517" s="15">
        <f t="shared" si="157"/>
        <v>61935</v>
      </c>
      <c r="O2517" s="13"/>
      <c r="P2517" s="13"/>
    </row>
    <row r="2518" spans="1:16" ht="13.15" customHeight="1" x14ac:dyDescent="0.2">
      <c r="A2518" s="11" t="str">
        <f t="shared" si="158"/>
        <v>MILDURA1994</v>
      </c>
      <c r="B2518" s="90" t="s">
        <v>39</v>
      </c>
      <c r="C2518" s="85">
        <v>1994</v>
      </c>
      <c r="D2518" s="86">
        <v>42</v>
      </c>
      <c r="E2518" s="15">
        <v>34637</v>
      </c>
      <c r="F2518" s="15">
        <v>34663</v>
      </c>
      <c r="G2518" s="15">
        <v>69300</v>
      </c>
      <c r="H2518" s="15">
        <v>0</v>
      </c>
      <c r="I2518" s="15">
        <v>0</v>
      </c>
      <c r="J2518" s="15">
        <v>0</v>
      </c>
      <c r="K2518" s="15">
        <f t="shared" si="155"/>
        <v>34637</v>
      </c>
      <c r="L2518" s="15">
        <f t="shared" si="156"/>
        <v>34663</v>
      </c>
      <c r="M2518" s="15">
        <f t="shared" si="157"/>
        <v>69300</v>
      </c>
      <c r="O2518" s="13"/>
      <c r="P2518" s="13"/>
    </row>
    <row r="2519" spans="1:16" ht="13.15" customHeight="1" x14ac:dyDescent="0.2">
      <c r="A2519" s="11" t="str">
        <f t="shared" si="158"/>
        <v>MILDURA1995</v>
      </c>
      <c r="B2519" s="92" t="s">
        <v>39</v>
      </c>
      <c r="C2519" s="85">
        <v>1995</v>
      </c>
      <c r="D2519" s="86">
        <v>37</v>
      </c>
      <c r="E2519" s="15">
        <v>38636</v>
      </c>
      <c r="F2519" s="15">
        <v>39211</v>
      </c>
      <c r="G2519" s="15">
        <v>77847</v>
      </c>
      <c r="H2519" s="87">
        <v>0</v>
      </c>
      <c r="I2519" s="87">
        <v>0</v>
      </c>
      <c r="J2519" s="15">
        <v>0</v>
      </c>
      <c r="K2519" s="15">
        <f t="shared" si="155"/>
        <v>38636</v>
      </c>
      <c r="L2519" s="15">
        <f t="shared" si="156"/>
        <v>39211</v>
      </c>
      <c r="M2519" s="15">
        <f t="shared" si="157"/>
        <v>77847</v>
      </c>
      <c r="O2519" s="13"/>
      <c r="P2519" s="13"/>
    </row>
    <row r="2520" spans="1:16" ht="13.15" customHeight="1" x14ac:dyDescent="0.2">
      <c r="A2520" s="11" t="str">
        <f t="shared" si="158"/>
        <v>MILDURA1996</v>
      </c>
      <c r="B2520" s="92" t="s">
        <v>39</v>
      </c>
      <c r="C2520" s="85">
        <v>1996</v>
      </c>
      <c r="D2520" s="86">
        <v>36</v>
      </c>
      <c r="E2520" s="15">
        <v>45850</v>
      </c>
      <c r="F2520" s="15">
        <v>46541</v>
      </c>
      <c r="G2520" s="15">
        <v>92391</v>
      </c>
      <c r="H2520" s="87">
        <v>0</v>
      </c>
      <c r="I2520" s="87">
        <v>0</v>
      </c>
      <c r="J2520" s="15">
        <v>0</v>
      </c>
      <c r="K2520" s="15">
        <f t="shared" si="155"/>
        <v>45850</v>
      </c>
      <c r="L2520" s="15">
        <f t="shared" si="156"/>
        <v>46541</v>
      </c>
      <c r="M2520" s="15">
        <f t="shared" si="157"/>
        <v>92391</v>
      </c>
      <c r="O2520" s="13"/>
      <c r="P2520" s="13"/>
    </row>
    <row r="2521" spans="1:16" ht="13.15" customHeight="1" x14ac:dyDescent="0.2">
      <c r="A2521" s="11" t="str">
        <f t="shared" si="158"/>
        <v>MILDURA1997</v>
      </c>
      <c r="B2521" s="90" t="s">
        <v>39</v>
      </c>
      <c r="C2521" s="85">
        <v>1997</v>
      </c>
      <c r="D2521" s="86">
        <v>33</v>
      </c>
      <c r="E2521" s="15">
        <v>51635</v>
      </c>
      <c r="F2521" s="15">
        <v>52234</v>
      </c>
      <c r="G2521" s="15">
        <v>103869</v>
      </c>
      <c r="H2521" s="15">
        <v>0</v>
      </c>
      <c r="I2521" s="15">
        <v>0</v>
      </c>
      <c r="J2521" s="15">
        <v>0</v>
      </c>
      <c r="K2521" s="15">
        <f t="shared" si="155"/>
        <v>51635</v>
      </c>
      <c r="L2521" s="15">
        <f t="shared" si="156"/>
        <v>52234</v>
      </c>
      <c r="M2521" s="15">
        <f t="shared" si="157"/>
        <v>103869</v>
      </c>
      <c r="O2521" s="13"/>
      <c r="P2521" s="13"/>
    </row>
    <row r="2522" spans="1:16" ht="13.15" customHeight="1" x14ac:dyDescent="0.2">
      <c r="A2522" s="11" t="str">
        <f t="shared" si="158"/>
        <v>MILDURA1998</v>
      </c>
      <c r="B2522" s="3" t="s">
        <v>39</v>
      </c>
      <c r="C2522" s="12">
        <v>1998</v>
      </c>
      <c r="D2522" s="12">
        <v>32</v>
      </c>
      <c r="E2522" s="13">
        <v>56012</v>
      </c>
      <c r="F2522" s="13">
        <v>56507</v>
      </c>
      <c r="G2522" s="13">
        <v>112519</v>
      </c>
      <c r="H2522" s="13">
        <v>0</v>
      </c>
      <c r="I2522" s="13">
        <v>0</v>
      </c>
      <c r="J2522" s="13">
        <v>0</v>
      </c>
      <c r="K2522" s="15">
        <f t="shared" si="155"/>
        <v>56012</v>
      </c>
      <c r="L2522" s="15">
        <f t="shared" si="156"/>
        <v>56507</v>
      </c>
      <c r="M2522" s="15">
        <f t="shared" si="157"/>
        <v>112519</v>
      </c>
      <c r="O2522" s="13"/>
      <c r="P2522" s="13"/>
    </row>
    <row r="2523" spans="1:16" ht="13.15" customHeight="1" x14ac:dyDescent="0.2">
      <c r="A2523" s="11" t="str">
        <f t="shared" si="158"/>
        <v>MILDURA1999</v>
      </c>
      <c r="B2523" s="92" t="s">
        <v>39</v>
      </c>
      <c r="C2523" s="85">
        <v>1999</v>
      </c>
      <c r="D2523" s="86">
        <v>30</v>
      </c>
      <c r="E2523" s="15">
        <v>58281</v>
      </c>
      <c r="F2523" s="15">
        <v>59080</v>
      </c>
      <c r="G2523" s="15">
        <v>117361</v>
      </c>
      <c r="H2523" s="87">
        <v>0</v>
      </c>
      <c r="I2523" s="87">
        <v>0</v>
      </c>
      <c r="J2523" s="15">
        <v>0</v>
      </c>
      <c r="K2523" s="15">
        <f t="shared" si="155"/>
        <v>58281</v>
      </c>
      <c r="L2523" s="15">
        <f t="shared" si="156"/>
        <v>59080</v>
      </c>
      <c r="M2523" s="15">
        <f t="shared" si="157"/>
        <v>117361</v>
      </c>
      <c r="O2523" s="13"/>
      <c r="P2523" s="13"/>
    </row>
    <row r="2524" spans="1:16" ht="13.15" customHeight="1" x14ac:dyDescent="0.2">
      <c r="A2524" s="11" t="str">
        <f t="shared" si="158"/>
        <v>MILDURA2000</v>
      </c>
      <c r="B2524" s="3" t="s">
        <v>39</v>
      </c>
      <c r="C2524" s="12">
        <v>2000</v>
      </c>
      <c r="D2524" s="12">
        <v>30</v>
      </c>
      <c r="E2524" s="13">
        <v>61202</v>
      </c>
      <c r="F2524" s="13">
        <v>61897</v>
      </c>
      <c r="G2524" s="13">
        <v>123099</v>
      </c>
      <c r="H2524" s="13">
        <v>0</v>
      </c>
      <c r="I2524" s="13">
        <v>0</v>
      </c>
      <c r="J2524" s="13">
        <v>0</v>
      </c>
      <c r="K2524" s="15">
        <f t="shared" si="155"/>
        <v>61202</v>
      </c>
      <c r="L2524" s="15">
        <f t="shared" si="156"/>
        <v>61897</v>
      </c>
      <c r="M2524" s="15">
        <f t="shared" si="157"/>
        <v>123099</v>
      </c>
      <c r="O2524" s="13"/>
      <c r="P2524" s="13"/>
    </row>
    <row r="2525" spans="1:16" ht="13.15" customHeight="1" x14ac:dyDescent="0.2">
      <c r="A2525" s="11" t="str">
        <f t="shared" si="158"/>
        <v>MILDURA2001</v>
      </c>
      <c r="B2525" s="90" t="s">
        <v>39</v>
      </c>
      <c r="C2525" s="85">
        <v>2001</v>
      </c>
      <c r="D2525" s="86">
        <v>30</v>
      </c>
      <c r="E2525" s="15">
        <v>50822</v>
      </c>
      <c r="F2525" s="15">
        <v>51154</v>
      </c>
      <c r="G2525" s="15">
        <v>101976</v>
      </c>
      <c r="H2525" s="15">
        <v>0</v>
      </c>
      <c r="I2525" s="15">
        <v>0</v>
      </c>
      <c r="J2525" s="15">
        <v>0</v>
      </c>
      <c r="K2525" s="15">
        <f t="shared" si="155"/>
        <v>50822</v>
      </c>
      <c r="L2525" s="15">
        <f t="shared" si="156"/>
        <v>51154</v>
      </c>
      <c r="M2525" s="15">
        <f t="shared" si="157"/>
        <v>101976</v>
      </c>
      <c r="O2525" s="13"/>
      <c r="P2525" s="13"/>
    </row>
    <row r="2526" spans="1:16" ht="13.15" customHeight="1" x14ac:dyDescent="0.2">
      <c r="A2526" s="11" t="str">
        <f t="shared" si="158"/>
        <v>MILDURA2002</v>
      </c>
      <c r="B2526" s="3" t="s">
        <v>39</v>
      </c>
      <c r="C2526" s="12">
        <v>2002</v>
      </c>
      <c r="D2526" s="12">
        <v>30</v>
      </c>
      <c r="E2526" s="13">
        <v>48657</v>
      </c>
      <c r="F2526" s="13">
        <v>48967</v>
      </c>
      <c r="G2526" s="13">
        <v>97624</v>
      </c>
      <c r="H2526" s="13">
        <v>0</v>
      </c>
      <c r="I2526" s="13">
        <v>0</v>
      </c>
      <c r="J2526" s="13">
        <v>0</v>
      </c>
      <c r="K2526" s="15">
        <f t="shared" si="155"/>
        <v>48657</v>
      </c>
      <c r="L2526" s="15">
        <f t="shared" si="156"/>
        <v>48967</v>
      </c>
      <c r="M2526" s="15">
        <f t="shared" si="157"/>
        <v>97624</v>
      </c>
      <c r="O2526" s="13"/>
      <c r="P2526" s="13"/>
    </row>
    <row r="2527" spans="1:16" ht="13.15" customHeight="1" x14ac:dyDescent="0.2">
      <c r="A2527" s="11" t="str">
        <f t="shared" si="158"/>
        <v>MILDURA2003</v>
      </c>
      <c r="B2527" s="3" t="s">
        <v>39</v>
      </c>
      <c r="C2527" s="12">
        <v>2003</v>
      </c>
      <c r="D2527" s="12">
        <v>28</v>
      </c>
      <c r="E2527" s="13">
        <v>56008</v>
      </c>
      <c r="F2527" s="13">
        <v>56191</v>
      </c>
      <c r="G2527" s="13">
        <v>112199</v>
      </c>
      <c r="H2527" s="13">
        <v>0</v>
      </c>
      <c r="I2527" s="13">
        <v>0</v>
      </c>
      <c r="J2527" s="13">
        <v>0</v>
      </c>
      <c r="K2527" s="15">
        <f t="shared" si="155"/>
        <v>56008</v>
      </c>
      <c r="L2527" s="15">
        <f t="shared" si="156"/>
        <v>56191</v>
      </c>
      <c r="M2527" s="15">
        <f t="shared" si="157"/>
        <v>112199</v>
      </c>
      <c r="O2527" s="13"/>
      <c r="P2527" s="13"/>
    </row>
    <row r="2528" spans="1:16" ht="13.15" customHeight="1" x14ac:dyDescent="0.2">
      <c r="A2528" s="11" t="str">
        <f t="shared" si="158"/>
        <v>MILDURA2004</v>
      </c>
      <c r="B2528" s="90" t="s">
        <v>39</v>
      </c>
      <c r="C2528" s="85">
        <v>2004</v>
      </c>
      <c r="D2528" s="86">
        <v>28</v>
      </c>
      <c r="E2528" s="15">
        <v>69589</v>
      </c>
      <c r="F2528" s="15">
        <v>70009</v>
      </c>
      <c r="G2528" s="15">
        <v>139598</v>
      </c>
      <c r="H2528" s="15">
        <v>0</v>
      </c>
      <c r="I2528" s="15">
        <v>0</v>
      </c>
      <c r="J2528" s="15">
        <v>0</v>
      </c>
      <c r="K2528" s="15">
        <f t="shared" si="155"/>
        <v>69589</v>
      </c>
      <c r="L2528" s="15">
        <f t="shared" si="156"/>
        <v>70009</v>
      </c>
      <c r="M2528" s="15">
        <f t="shared" si="157"/>
        <v>139598</v>
      </c>
      <c r="O2528" s="13"/>
      <c r="P2528" s="13"/>
    </row>
    <row r="2529" spans="1:16" ht="13.15" customHeight="1" x14ac:dyDescent="0.2">
      <c r="A2529" s="11" t="str">
        <f t="shared" si="158"/>
        <v>MILDURA2005</v>
      </c>
      <c r="B2529" s="3" t="s">
        <v>39</v>
      </c>
      <c r="C2529" s="12">
        <v>2005</v>
      </c>
      <c r="D2529" s="12">
        <v>29</v>
      </c>
      <c r="E2529" s="13">
        <v>75140</v>
      </c>
      <c r="F2529" s="13">
        <v>75362</v>
      </c>
      <c r="G2529" s="13">
        <v>150502</v>
      </c>
      <c r="H2529" s="13">
        <v>0</v>
      </c>
      <c r="I2529" s="13">
        <v>0</v>
      </c>
      <c r="J2529" s="13">
        <v>0</v>
      </c>
      <c r="K2529" s="15">
        <f t="shared" si="155"/>
        <v>75140</v>
      </c>
      <c r="L2529" s="15">
        <f t="shared" si="156"/>
        <v>75362</v>
      </c>
      <c r="M2529" s="15">
        <f t="shared" si="157"/>
        <v>150502</v>
      </c>
      <c r="O2529" s="13"/>
      <c r="P2529" s="13"/>
    </row>
    <row r="2530" spans="1:16" ht="13.15" customHeight="1" x14ac:dyDescent="0.2">
      <c r="A2530" s="11" t="str">
        <f t="shared" si="158"/>
        <v>MILDURA2006</v>
      </c>
      <c r="B2530" s="3" t="s">
        <v>39</v>
      </c>
      <c r="C2530" s="12">
        <v>2006</v>
      </c>
      <c r="D2530" s="12">
        <v>31</v>
      </c>
      <c r="E2530" s="13">
        <v>80867</v>
      </c>
      <c r="F2530" s="13">
        <v>81478</v>
      </c>
      <c r="G2530" s="13">
        <v>162345</v>
      </c>
      <c r="H2530" s="13">
        <v>0</v>
      </c>
      <c r="I2530" s="13">
        <v>0</v>
      </c>
      <c r="J2530" s="13">
        <v>0</v>
      </c>
      <c r="K2530" s="15">
        <f t="shared" si="155"/>
        <v>80867</v>
      </c>
      <c r="L2530" s="15">
        <f t="shared" si="156"/>
        <v>81478</v>
      </c>
      <c r="M2530" s="15">
        <f t="shared" si="157"/>
        <v>162345</v>
      </c>
      <c r="O2530" s="13"/>
      <c r="P2530" s="13"/>
    </row>
    <row r="2531" spans="1:16" ht="13.15" customHeight="1" x14ac:dyDescent="0.2">
      <c r="A2531" s="11" t="str">
        <f t="shared" si="158"/>
        <v>MILDURA2007</v>
      </c>
      <c r="B2531" s="90" t="s">
        <v>39</v>
      </c>
      <c r="C2531" s="12">
        <v>2007</v>
      </c>
      <c r="D2531" s="17">
        <v>33</v>
      </c>
      <c r="E2531" s="91">
        <v>84977</v>
      </c>
      <c r="F2531" s="91">
        <v>86230</v>
      </c>
      <c r="G2531" s="91">
        <v>171207</v>
      </c>
      <c r="H2531" s="91">
        <v>0</v>
      </c>
      <c r="I2531" s="91">
        <v>0</v>
      </c>
      <c r="J2531" s="91">
        <v>0</v>
      </c>
      <c r="K2531" s="15">
        <f t="shared" si="155"/>
        <v>84977</v>
      </c>
      <c r="L2531" s="15">
        <f t="shared" si="156"/>
        <v>86230</v>
      </c>
      <c r="M2531" s="15">
        <f t="shared" si="157"/>
        <v>171207</v>
      </c>
      <c r="O2531" s="13"/>
      <c r="P2531" s="13"/>
    </row>
    <row r="2532" spans="1:16" ht="13.15" customHeight="1" x14ac:dyDescent="0.2">
      <c r="A2532" s="11" t="str">
        <f t="shared" si="158"/>
        <v>MILDURA2008</v>
      </c>
      <c r="B2532" s="3" t="s">
        <v>39</v>
      </c>
      <c r="C2532" s="12">
        <v>2008</v>
      </c>
      <c r="D2532" s="12">
        <v>33</v>
      </c>
      <c r="E2532" s="13">
        <v>86622</v>
      </c>
      <c r="F2532" s="13">
        <v>86129</v>
      </c>
      <c r="G2532" s="13">
        <v>172751</v>
      </c>
      <c r="H2532" s="13">
        <v>0</v>
      </c>
      <c r="I2532" s="13">
        <v>0</v>
      </c>
      <c r="J2532" s="13">
        <v>0</v>
      </c>
      <c r="K2532" s="15">
        <f t="shared" si="155"/>
        <v>86622</v>
      </c>
      <c r="L2532" s="15">
        <f t="shared" si="156"/>
        <v>86129</v>
      </c>
      <c r="M2532" s="15">
        <f t="shared" si="157"/>
        <v>172751</v>
      </c>
      <c r="O2532" s="13"/>
      <c r="P2532" s="13"/>
    </row>
    <row r="2533" spans="1:16" ht="13.15" customHeight="1" x14ac:dyDescent="0.2">
      <c r="A2533" s="11" t="str">
        <f t="shared" si="158"/>
        <v>MILDURA2009</v>
      </c>
      <c r="B2533" s="90" t="s">
        <v>39</v>
      </c>
      <c r="C2533" s="85">
        <v>2009</v>
      </c>
      <c r="D2533" s="86">
        <v>30</v>
      </c>
      <c r="E2533" s="15">
        <v>99054</v>
      </c>
      <c r="F2533" s="15">
        <v>98923</v>
      </c>
      <c r="G2533" s="15">
        <v>197977</v>
      </c>
      <c r="H2533" s="15">
        <v>0</v>
      </c>
      <c r="I2533" s="15">
        <v>0</v>
      </c>
      <c r="J2533" s="15">
        <v>0</v>
      </c>
      <c r="K2533" s="15">
        <f t="shared" si="155"/>
        <v>99054</v>
      </c>
      <c r="L2533" s="15">
        <f t="shared" si="156"/>
        <v>98923</v>
      </c>
      <c r="M2533" s="15">
        <f t="shared" si="157"/>
        <v>197977</v>
      </c>
      <c r="O2533" s="13"/>
      <c r="P2533" s="13"/>
    </row>
    <row r="2534" spans="1:16" ht="13.15" customHeight="1" x14ac:dyDescent="0.2">
      <c r="A2534" s="11" t="str">
        <f t="shared" si="158"/>
        <v>MILDURA2010</v>
      </c>
      <c r="B2534" s="3" t="s">
        <v>39</v>
      </c>
      <c r="C2534" s="12">
        <v>2010</v>
      </c>
      <c r="D2534" s="12">
        <v>30</v>
      </c>
      <c r="E2534" s="13">
        <v>103993</v>
      </c>
      <c r="F2534" s="13">
        <v>103892</v>
      </c>
      <c r="G2534" s="13">
        <v>207885</v>
      </c>
      <c r="H2534" s="13">
        <v>0</v>
      </c>
      <c r="I2534" s="13">
        <v>0</v>
      </c>
      <c r="J2534" s="13">
        <v>0</v>
      </c>
      <c r="K2534" s="15">
        <f t="shared" si="155"/>
        <v>103993</v>
      </c>
      <c r="L2534" s="15">
        <f t="shared" si="156"/>
        <v>103892</v>
      </c>
      <c r="M2534" s="15">
        <f t="shared" si="157"/>
        <v>207885</v>
      </c>
      <c r="O2534" s="13"/>
      <c r="P2534" s="13"/>
    </row>
    <row r="2535" spans="1:16" ht="13.15" customHeight="1" x14ac:dyDescent="0.2">
      <c r="A2535" s="11" t="str">
        <f t="shared" si="158"/>
        <v>MILDURA2011</v>
      </c>
      <c r="B2535" s="92" t="s">
        <v>39</v>
      </c>
      <c r="C2535" s="85">
        <v>2011</v>
      </c>
      <c r="D2535" s="86">
        <v>34</v>
      </c>
      <c r="E2535" s="15">
        <v>99366</v>
      </c>
      <c r="F2535" s="15">
        <v>99643</v>
      </c>
      <c r="G2535" s="15">
        <v>199009</v>
      </c>
      <c r="H2535" s="87">
        <v>0</v>
      </c>
      <c r="I2535" s="87">
        <v>0</v>
      </c>
      <c r="J2535" s="15">
        <v>0</v>
      </c>
      <c r="K2535" s="15">
        <f t="shared" si="155"/>
        <v>99366</v>
      </c>
      <c r="L2535" s="15">
        <f t="shared" si="156"/>
        <v>99643</v>
      </c>
      <c r="M2535" s="15">
        <f t="shared" si="157"/>
        <v>199009</v>
      </c>
      <c r="O2535" s="13"/>
      <c r="P2535" s="13"/>
    </row>
    <row r="2536" spans="1:16" ht="13.15" customHeight="1" x14ac:dyDescent="0.2">
      <c r="A2536" s="11" t="str">
        <f t="shared" si="158"/>
        <v>MILDURA2012</v>
      </c>
      <c r="B2536" s="3" t="s">
        <v>39</v>
      </c>
      <c r="C2536" s="12">
        <v>2012</v>
      </c>
      <c r="D2536" s="12">
        <v>34</v>
      </c>
      <c r="E2536" s="13">
        <v>105077</v>
      </c>
      <c r="F2536" s="13">
        <v>105034</v>
      </c>
      <c r="G2536" s="13">
        <v>210111</v>
      </c>
      <c r="H2536" s="13">
        <v>0</v>
      </c>
      <c r="I2536" s="13">
        <v>0</v>
      </c>
      <c r="J2536" s="13">
        <v>0</v>
      </c>
      <c r="K2536" s="15">
        <f t="shared" si="155"/>
        <v>105077</v>
      </c>
      <c r="L2536" s="15">
        <f t="shared" si="156"/>
        <v>105034</v>
      </c>
      <c r="M2536" s="15">
        <f t="shared" si="157"/>
        <v>210111</v>
      </c>
      <c r="O2536" s="13"/>
      <c r="P2536" s="13"/>
    </row>
    <row r="2537" spans="1:16" ht="13.15" customHeight="1" x14ac:dyDescent="0.2">
      <c r="A2537" s="11" t="str">
        <f t="shared" si="158"/>
        <v>MILDURA2013</v>
      </c>
      <c r="B2537" s="3" t="s">
        <v>39</v>
      </c>
      <c r="C2537" s="12">
        <v>2013</v>
      </c>
      <c r="D2537" s="12">
        <v>34</v>
      </c>
      <c r="E2537" s="13">
        <v>108932</v>
      </c>
      <c r="F2537" s="13">
        <v>109048</v>
      </c>
      <c r="G2537" s="13">
        <v>217980</v>
      </c>
      <c r="H2537" s="13">
        <v>0</v>
      </c>
      <c r="I2537" s="13">
        <v>0</v>
      </c>
      <c r="J2537" s="13">
        <v>0</v>
      </c>
      <c r="K2537" s="15">
        <f t="shared" si="155"/>
        <v>108932</v>
      </c>
      <c r="L2537" s="15">
        <f t="shared" si="156"/>
        <v>109048</v>
      </c>
      <c r="M2537" s="15">
        <f t="shared" si="157"/>
        <v>217980</v>
      </c>
      <c r="O2537" s="13"/>
      <c r="P2537" s="13"/>
    </row>
    <row r="2538" spans="1:16" ht="13.15" customHeight="1" x14ac:dyDescent="0.2">
      <c r="A2538" s="11" t="str">
        <f t="shared" si="158"/>
        <v>MILDURA2014</v>
      </c>
      <c r="B2538" s="3" t="s">
        <v>39</v>
      </c>
      <c r="C2538" s="12">
        <v>2014</v>
      </c>
      <c r="D2538" s="12">
        <v>34</v>
      </c>
      <c r="E2538" s="13">
        <v>106802</v>
      </c>
      <c r="F2538" s="13">
        <v>107269</v>
      </c>
      <c r="G2538" s="13">
        <v>214071</v>
      </c>
      <c r="H2538" s="13">
        <v>0</v>
      </c>
      <c r="I2538" s="13">
        <v>0</v>
      </c>
      <c r="J2538" s="13">
        <v>0</v>
      </c>
      <c r="K2538" s="15">
        <f t="shared" si="155"/>
        <v>106802</v>
      </c>
      <c r="L2538" s="15">
        <f t="shared" si="156"/>
        <v>107269</v>
      </c>
      <c r="M2538" s="15">
        <f t="shared" si="157"/>
        <v>214071</v>
      </c>
      <c r="O2538" s="13"/>
      <c r="P2538" s="13"/>
    </row>
    <row r="2539" spans="1:16" ht="13.15" customHeight="1" x14ac:dyDescent="0.2">
      <c r="A2539" s="11" t="str">
        <f t="shared" si="158"/>
        <v>MILDURA2015</v>
      </c>
      <c r="B2539" s="3" t="s">
        <v>39</v>
      </c>
      <c r="C2539" s="12">
        <v>2015</v>
      </c>
      <c r="D2539" s="12">
        <v>31</v>
      </c>
      <c r="E2539" s="13">
        <v>106591</v>
      </c>
      <c r="F2539" s="13">
        <v>106910</v>
      </c>
      <c r="G2539" s="13">
        <v>213501</v>
      </c>
      <c r="H2539" s="13">
        <v>0</v>
      </c>
      <c r="I2539" s="13">
        <v>0</v>
      </c>
      <c r="J2539" s="13">
        <v>0</v>
      </c>
      <c r="K2539" s="15">
        <f t="shared" si="155"/>
        <v>106591</v>
      </c>
      <c r="L2539" s="15">
        <f t="shared" si="156"/>
        <v>106910</v>
      </c>
      <c r="M2539" s="15">
        <f t="shared" si="157"/>
        <v>213501</v>
      </c>
      <c r="O2539" s="13"/>
      <c r="P2539" s="13"/>
    </row>
    <row r="2540" spans="1:16" ht="13.15" customHeight="1" x14ac:dyDescent="0.2">
      <c r="A2540" s="11" t="str">
        <f t="shared" si="158"/>
        <v>MILDURA2016</v>
      </c>
      <c r="B2540" s="3" t="s">
        <v>39</v>
      </c>
      <c r="C2540" s="12">
        <v>2016</v>
      </c>
      <c r="D2540" s="12">
        <v>31</v>
      </c>
      <c r="E2540" s="13">
        <v>110784</v>
      </c>
      <c r="F2540" s="13">
        <v>111016</v>
      </c>
      <c r="G2540" s="13">
        <v>221800</v>
      </c>
      <c r="H2540" s="13">
        <v>0</v>
      </c>
      <c r="I2540" s="13">
        <v>0</v>
      </c>
      <c r="J2540" s="13">
        <v>0</v>
      </c>
      <c r="K2540" s="15">
        <f t="shared" si="155"/>
        <v>110784</v>
      </c>
      <c r="L2540" s="15">
        <f t="shared" si="156"/>
        <v>111016</v>
      </c>
      <c r="M2540" s="15">
        <f t="shared" si="157"/>
        <v>221800</v>
      </c>
      <c r="O2540" s="13"/>
      <c r="P2540" s="13"/>
    </row>
    <row r="2541" spans="1:16" ht="13.15" customHeight="1" x14ac:dyDescent="0.2">
      <c r="A2541" s="11" t="str">
        <f t="shared" si="158"/>
        <v>MILDURA2017</v>
      </c>
      <c r="B2541" s="3" t="s">
        <v>39</v>
      </c>
      <c r="C2541" s="12">
        <v>2017</v>
      </c>
      <c r="D2541" s="12">
        <v>31</v>
      </c>
      <c r="E2541" s="13">
        <v>113573</v>
      </c>
      <c r="F2541" s="13">
        <v>113949</v>
      </c>
      <c r="G2541" s="13">
        <v>227522</v>
      </c>
      <c r="H2541" s="13">
        <v>0</v>
      </c>
      <c r="I2541" s="13">
        <v>0</v>
      </c>
      <c r="J2541" s="13">
        <v>0</v>
      </c>
      <c r="K2541" s="15">
        <f t="shared" si="155"/>
        <v>113573</v>
      </c>
      <c r="L2541" s="15">
        <f t="shared" si="156"/>
        <v>113949</v>
      </c>
      <c r="M2541" s="15">
        <f t="shared" si="157"/>
        <v>227522</v>
      </c>
      <c r="O2541" s="13"/>
      <c r="P2541" s="13"/>
    </row>
    <row r="2542" spans="1:16" ht="13.15" customHeight="1" x14ac:dyDescent="0.2">
      <c r="A2542" s="11" t="str">
        <f t="shared" si="158"/>
        <v>MILDURA2018</v>
      </c>
      <c r="B2542" s="3" t="s">
        <v>39</v>
      </c>
      <c r="C2542" s="12">
        <v>2018</v>
      </c>
      <c r="D2542" s="12">
        <v>30</v>
      </c>
      <c r="E2542" s="13">
        <v>120560</v>
      </c>
      <c r="F2542" s="13">
        <v>121016</v>
      </c>
      <c r="G2542" s="13">
        <v>241576</v>
      </c>
      <c r="H2542" s="13">
        <v>0</v>
      </c>
      <c r="I2542" s="13">
        <v>0</v>
      </c>
      <c r="J2542" s="13">
        <v>0</v>
      </c>
      <c r="K2542" s="15">
        <f t="shared" si="155"/>
        <v>120560</v>
      </c>
      <c r="L2542" s="15">
        <f t="shared" si="156"/>
        <v>121016</v>
      </c>
      <c r="M2542" s="15">
        <f t="shared" si="157"/>
        <v>241576</v>
      </c>
      <c r="O2542" s="13"/>
      <c r="P2542" s="13"/>
    </row>
    <row r="2543" spans="1:16" ht="13.15" customHeight="1" x14ac:dyDescent="0.2">
      <c r="A2543" s="11" t="str">
        <f t="shared" si="158"/>
        <v>MILDURA2019</v>
      </c>
      <c r="B2543" s="3" t="s">
        <v>39</v>
      </c>
      <c r="C2543" s="12">
        <v>2019</v>
      </c>
      <c r="D2543" s="12">
        <v>30</v>
      </c>
      <c r="E2543" s="13">
        <v>120404</v>
      </c>
      <c r="F2543" s="13">
        <v>120652</v>
      </c>
      <c r="G2543" s="13">
        <v>241056</v>
      </c>
      <c r="H2543" s="13">
        <v>0</v>
      </c>
      <c r="I2543" s="13">
        <v>0</v>
      </c>
      <c r="J2543" s="13">
        <v>0</v>
      </c>
      <c r="K2543" s="15">
        <f t="shared" si="155"/>
        <v>120404</v>
      </c>
      <c r="L2543" s="15">
        <f t="shared" si="156"/>
        <v>120652</v>
      </c>
      <c r="M2543" s="15">
        <f t="shared" si="157"/>
        <v>241056</v>
      </c>
      <c r="O2543" s="13"/>
      <c r="P2543" s="13"/>
    </row>
    <row r="2544" spans="1:16" ht="13.15" customHeight="1" x14ac:dyDescent="0.2">
      <c r="A2544" s="11" t="str">
        <f t="shared" si="158"/>
        <v>MILDURA2020</v>
      </c>
      <c r="B2544" s="92" t="s">
        <v>39</v>
      </c>
      <c r="C2544" s="85">
        <v>2020</v>
      </c>
      <c r="D2544" s="86">
        <v>36</v>
      </c>
      <c r="E2544" s="15">
        <v>30522</v>
      </c>
      <c r="F2544" s="15">
        <v>30940</v>
      </c>
      <c r="G2544" s="15">
        <v>61462</v>
      </c>
      <c r="H2544" s="87">
        <v>0</v>
      </c>
      <c r="I2544" s="87">
        <v>0</v>
      </c>
      <c r="J2544" s="15">
        <v>0</v>
      </c>
      <c r="K2544" s="15">
        <f t="shared" si="155"/>
        <v>30522</v>
      </c>
      <c r="L2544" s="15">
        <f t="shared" si="156"/>
        <v>30940</v>
      </c>
      <c r="M2544" s="15">
        <f t="shared" si="157"/>
        <v>61462</v>
      </c>
      <c r="O2544" s="13"/>
      <c r="P2544" s="13"/>
    </row>
    <row r="2545" spans="1:16" ht="13.15" customHeight="1" x14ac:dyDescent="0.2">
      <c r="A2545" s="11" t="str">
        <f t="shared" si="158"/>
        <v>MILDURA2021</v>
      </c>
      <c r="B2545" s="3" t="s">
        <v>39</v>
      </c>
      <c r="C2545" s="12">
        <v>2021</v>
      </c>
      <c r="D2545" s="12">
        <v>41</v>
      </c>
      <c r="E2545" s="13">
        <v>35829</v>
      </c>
      <c r="F2545" s="13">
        <v>36281</v>
      </c>
      <c r="G2545" s="13">
        <v>72110</v>
      </c>
      <c r="H2545" s="13">
        <v>0</v>
      </c>
      <c r="I2545" s="13">
        <v>0</v>
      </c>
      <c r="J2545" s="13">
        <v>0</v>
      </c>
      <c r="K2545" s="15">
        <f t="shared" ref="K2545:K2608" si="159">E2545+H2545</f>
        <v>35829</v>
      </c>
      <c r="L2545" s="15">
        <f t="shared" ref="L2545:L2608" si="160">F2545+I2545</f>
        <v>36281</v>
      </c>
      <c r="M2545" s="15">
        <f t="shared" ref="M2545:M2608" si="161">G2545+J2545</f>
        <v>72110</v>
      </c>
      <c r="O2545" s="13"/>
      <c r="P2545" s="13"/>
    </row>
    <row r="2546" spans="1:16" ht="13.15" customHeight="1" x14ac:dyDescent="0.2">
      <c r="A2546" s="11" t="str">
        <f t="shared" si="158"/>
        <v>MILDURA2022</v>
      </c>
      <c r="B2546" s="3" t="s">
        <v>39</v>
      </c>
      <c r="C2546" s="12">
        <v>2022</v>
      </c>
      <c r="D2546" s="12">
        <v>34</v>
      </c>
      <c r="E2546" s="13">
        <v>83691</v>
      </c>
      <c r="F2546" s="13">
        <v>83931</v>
      </c>
      <c r="G2546" s="13">
        <v>167622</v>
      </c>
      <c r="H2546" s="13">
        <v>0</v>
      </c>
      <c r="I2546" s="13">
        <v>0</v>
      </c>
      <c r="J2546" s="13">
        <v>0</v>
      </c>
      <c r="K2546" s="15">
        <f t="shared" si="159"/>
        <v>83691</v>
      </c>
      <c r="L2546" s="15">
        <f t="shared" si="160"/>
        <v>83931</v>
      </c>
      <c r="M2546" s="15">
        <f t="shared" si="161"/>
        <v>167622</v>
      </c>
      <c r="O2546" s="13"/>
      <c r="P2546" s="13"/>
    </row>
    <row r="2547" spans="1:16" ht="13.15" customHeight="1" x14ac:dyDescent="0.2">
      <c r="A2547" s="11" t="str">
        <f t="shared" si="158"/>
        <v>MILDURA2023</v>
      </c>
      <c r="B2547" s="90" t="s">
        <v>39</v>
      </c>
      <c r="C2547" s="12">
        <v>2023</v>
      </c>
      <c r="D2547" s="12">
        <v>32</v>
      </c>
      <c r="E2547" s="91">
        <v>110929</v>
      </c>
      <c r="F2547" s="91">
        <v>109829</v>
      </c>
      <c r="G2547" s="91">
        <v>220758</v>
      </c>
      <c r="H2547" s="91">
        <v>0</v>
      </c>
      <c r="I2547" s="91">
        <v>0</v>
      </c>
      <c r="J2547" s="91">
        <v>0</v>
      </c>
      <c r="K2547" s="15">
        <f t="shared" si="159"/>
        <v>110929</v>
      </c>
      <c r="L2547" s="15">
        <f t="shared" si="160"/>
        <v>109829</v>
      </c>
      <c r="M2547" s="15">
        <f t="shared" si="161"/>
        <v>220758</v>
      </c>
      <c r="O2547" s="13"/>
      <c r="P2547" s="13"/>
    </row>
    <row r="2548" spans="1:16" ht="13.15" customHeight="1" x14ac:dyDescent="0.2">
      <c r="A2548" s="11" t="str">
        <f t="shared" si="158"/>
        <v>MILDURA2024</v>
      </c>
      <c r="B2548" s="3" t="s">
        <v>39</v>
      </c>
      <c r="C2548" s="12">
        <v>2024</v>
      </c>
      <c r="D2548" s="12">
        <v>32</v>
      </c>
      <c r="E2548" s="13">
        <v>105191</v>
      </c>
      <c r="F2548" s="13">
        <v>104151</v>
      </c>
      <c r="G2548" s="13">
        <v>209342</v>
      </c>
      <c r="H2548" s="13">
        <v>0</v>
      </c>
      <c r="I2548" s="13">
        <v>0</v>
      </c>
      <c r="J2548" s="13">
        <v>0</v>
      </c>
      <c r="K2548" s="15">
        <f t="shared" si="159"/>
        <v>105191</v>
      </c>
      <c r="L2548" s="15">
        <f t="shared" si="160"/>
        <v>104151</v>
      </c>
      <c r="M2548" s="15">
        <f t="shared" si="161"/>
        <v>209342</v>
      </c>
      <c r="O2548" s="13"/>
      <c r="P2548" s="13"/>
    </row>
    <row r="2549" spans="1:16" ht="13.15" customHeight="1" x14ac:dyDescent="0.2">
      <c r="A2549" s="11" t="str">
        <f t="shared" si="158"/>
        <v>MILDURA2025</v>
      </c>
      <c r="B2549" s="3" t="s">
        <v>39</v>
      </c>
      <c r="C2549" s="12">
        <v>2025</v>
      </c>
      <c r="D2549" s="12">
        <v>37</v>
      </c>
      <c r="E2549" s="13">
        <v>94462</v>
      </c>
      <c r="F2549" s="13">
        <v>93133</v>
      </c>
      <c r="G2549" s="13">
        <v>187595</v>
      </c>
      <c r="H2549" s="13">
        <v>0</v>
      </c>
      <c r="I2549" s="13">
        <v>0</v>
      </c>
      <c r="J2549" s="13">
        <v>0</v>
      </c>
      <c r="K2549" s="15">
        <f t="shared" si="159"/>
        <v>94462</v>
      </c>
      <c r="L2549" s="15">
        <f t="shared" si="160"/>
        <v>93133</v>
      </c>
      <c r="M2549" s="15">
        <f t="shared" si="161"/>
        <v>187595</v>
      </c>
      <c r="O2549" s="13"/>
      <c r="P2549" s="13"/>
    </row>
    <row r="2550" spans="1:16" ht="13.15" customHeight="1" x14ac:dyDescent="0.2">
      <c r="A2550" s="11" t="str">
        <f t="shared" si="158"/>
        <v>MILES2016</v>
      </c>
      <c r="B2550" s="3" t="s">
        <v>162</v>
      </c>
      <c r="C2550" s="12">
        <v>2016</v>
      </c>
      <c r="D2550" s="12" t="s">
        <v>174</v>
      </c>
      <c r="E2550" s="13">
        <v>8</v>
      </c>
      <c r="F2550" s="13">
        <v>21</v>
      </c>
      <c r="G2550" s="13">
        <v>29</v>
      </c>
      <c r="H2550" s="13">
        <v>0</v>
      </c>
      <c r="I2550" s="13">
        <v>0</v>
      </c>
      <c r="J2550" s="13">
        <v>0</v>
      </c>
      <c r="K2550" s="15">
        <f t="shared" si="159"/>
        <v>8</v>
      </c>
      <c r="L2550" s="15">
        <f t="shared" si="160"/>
        <v>21</v>
      </c>
      <c r="M2550" s="15">
        <f t="shared" si="161"/>
        <v>29</v>
      </c>
      <c r="O2550" s="13"/>
      <c r="P2550" s="13"/>
    </row>
    <row r="2551" spans="1:16" ht="13.15" customHeight="1" x14ac:dyDescent="0.2">
      <c r="A2551" s="11" t="str">
        <f t="shared" si="158"/>
        <v>MILES2020</v>
      </c>
      <c r="B2551" s="92" t="s">
        <v>162</v>
      </c>
      <c r="C2551" s="85">
        <v>2020</v>
      </c>
      <c r="D2551" s="86" t="s">
        <v>174</v>
      </c>
      <c r="E2551" s="15">
        <v>8</v>
      </c>
      <c r="F2551" s="15">
        <v>38</v>
      </c>
      <c r="G2551" s="15">
        <v>46</v>
      </c>
      <c r="H2551" s="87">
        <v>0</v>
      </c>
      <c r="I2551" s="87">
        <v>0</v>
      </c>
      <c r="J2551" s="15">
        <v>0</v>
      </c>
      <c r="K2551" s="15">
        <f t="shared" si="159"/>
        <v>8</v>
      </c>
      <c r="L2551" s="15">
        <f t="shared" si="160"/>
        <v>38</v>
      </c>
      <c r="M2551" s="15">
        <f t="shared" si="161"/>
        <v>46</v>
      </c>
      <c r="O2551" s="13"/>
      <c r="P2551" s="13"/>
    </row>
    <row r="2552" spans="1:16" ht="13.15" customHeight="1" x14ac:dyDescent="0.2">
      <c r="A2552" s="11" t="str">
        <f t="shared" si="158"/>
        <v>MILES2021</v>
      </c>
      <c r="B2552" s="3" t="s">
        <v>162</v>
      </c>
      <c r="C2552" s="12">
        <v>2021</v>
      </c>
      <c r="D2552" s="12" t="s">
        <v>174</v>
      </c>
      <c r="E2552" s="13">
        <v>0</v>
      </c>
      <c r="F2552" s="13">
        <v>4</v>
      </c>
      <c r="G2552" s="13">
        <v>4</v>
      </c>
      <c r="H2552" s="13">
        <v>0</v>
      </c>
      <c r="I2552" s="13">
        <v>0</v>
      </c>
      <c r="J2552" s="13">
        <v>0</v>
      </c>
      <c r="K2552" s="15">
        <f t="shared" si="159"/>
        <v>0</v>
      </c>
      <c r="L2552" s="15">
        <f t="shared" si="160"/>
        <v>4</v>
      </c>
      <c r="M2552" s="15">
        <f t="shared" si="161"/>
        <v>4</v>
      </c>
      <c r="O2552" s="13"/>
      <c r="P2552" s="13"/>
    </row>
    <row r="2553" spans="1:16" ht="13.15" customHeight="1" x14ac:dyDescent="0.2">
      <c r="A2553" s="11" t="str">
        <f t="shared" si="158"/>
        <v>MILES2022</v>
      </c>
      <c r="B2553" s="3" t="s">
        <v>162</v>
      </c>
      <c r="C2553" s="12">
        <v>2022</v>
      </c>
      <c r="D2553" s="12" t="s">
        <v>174</v>
      </c>
      <c r="E2553" s="13">
        <v>3066</v>
      </c>
      <c r="F2553" s="13">
        <v>3209</v>
      </c>
      <c r="G2553" s="13">
        <v>6275</v>
      </c>
      <c r="H2553" s="13">
        <v>0</v>
      </c>
      <c r="I2553" s="13">
        <v>0</v>
      </c>
      <c r="J2553" s="13">
        <v>0</v>
      </c>
      <c r="K2553" s="15">
        <f t="shared" si="159"/>
        <v>3066</v>
      </c>
      <c r="L2553" s="15">
        <f t="shared" si="160"/>
        <v>3209</v>
      </c>
      <c r="M2553" s="15">
        <f t="shared" si="161"/>
        <v>6275</v>
      </c>
      <c r="O2553" s="13"/>
      <c r="P2553" s="13"/>
    </row>
    <row r="2554" spans="1:16" ht="13.15" customHeight="1" x14ac:dyDescent="0.2">
      <c r="A2554" s="11" t="str">
        <f t="shared" si="158"/>
        <v>MILES2023</v>
      </c>
      <c r="B2554" s="3" t="s">
        <v>162</v>
      </c>
      <c r="C2554" s="12">
        <v>2023</v>
      </c>
      <c r="D2554" s="12" t="s">
        <v>174</v>
      </c>
      <c r="E2554" s="13">
        <v>7908</v>
      </c>
      <c r="F2554" s="13">
        <v>8379</v>
      </c>
      <c r="G2554" s="13">
        <v>16287</v>
      </c>
      <c r="H2554" s="13">
        <v>0</v>
      </c>
      <c r="I2554" s="13">
        <v>0</v>
      </c>
      <c r="J2554" s="13">
        <v>0</v>
      </c>
      <c r="K2554" s="15">
        <f t="shared" si="159"/>
        <v>7908</v>
      </c>
      <c r="L2554" s="15">
        <f t="shared" si="160"/>
        <v>8379</v>
      </c>
      <c r="M2554" s="15">
        <f t="shared" si="161"/>
        <v>16287</v>
      </c>
      <c r="O2554" s="13"/>
      <c r="P2554" s="13"/>
    </row>
    <row r="2555" spans="1:16" ht="13.15" customHeight="1" x14ac:dyDescent="0.2">
      <c r="A2555" s="11" t="str">
        <f t="shared" si="158"/>
        <v>MILES2024</v>
      </c>
      <c r="B2555" s="92" t="s">
        <v>162</v>
      </c>
      <c r="C2555" s="85">
        <v>2024</v>
      </c>
      <c r="D2555" s="86" t="s">
        <v>174</v>
      </c>
      <c r="E2555" s="15">
        <v>8630</v>
      </c>
      <c r="F2555" s="15">
        <v>8794</v>
      </c>
      <c r="G2555" s="15">
        <v>17424</v>
      </c>
      <c r="H2555" s="87">
        <v>0</v>
      </c>
      <c r="I2555" s="87">
        <v>0</v>
      </c>
      <c r="J2555" s="15">
        <v>0</v>
      </c>
      <c r="K2555" s="15">
        <f t="shared" si="159"/>
        <v>8630</v>
      </c>
      <c r="L2555" s="15">
        <f t="shared" si="160"/>
        <v>8794</v>
      </c>
      <c r="M2555" s="15">
        <f t="shared" si="161"/>
        <v>17424</v>
      </c>
      <c r="O2555" s="13"/>
      <c r="P2555" s="13"/>
    </row>
    <row r="2556" spans="1:16" ht="13.15" customHeight="1" x14ac:dyDescent="0.2">
      <c r="A2556" s="11" t="str">
        <f t="shared" si="158"/>
        <v>MILES2025</v>
      </c>
      <c r="B2556" s="3" t="s">
        <v>162</v>
      </c>
      <c r="C2556" s="12">
        <v>2025</v>
      </c>
      <c r="D2556" s="12" t="s">
        <v>174</v>
      </c>
      <c r="E2556" s="13">
        <v>10317</v>
      </c>
      <c r="F2556" s="13">
        <v>10362</v>
      </c>
      <c r="G2556" s="13">
        <v>20679</v>
      </c>
      <c r="H2556" s="13">
        <v>0</v>
      </c>
      <c r="I2556" s="13">
        <v>0</v>
      </c>
      <c r="J2556" s="13">
        <v>0</v>
      </c>
      <c r="K2556" s="15">
        <f t="shared" si="159"/>
        <v>10317</v>
      </c>
      <c r="L2556" s="15">
        <f t="shared" si="160"/>
        <v>10362</v>
      </c>
      <c r="M2556" s="15">
        <f t="shared" si="161"/>
        <v>20679</v>
      </c>
      <c r="O2556" s="13"/>
      <c r="P2556" s="13"/>
    </row>
    <row r="2557" spans="1:16" ht="13.15" customHeight="1" x14ac:dyDescent="0.2">
      <c r="A2557" s="11" t="str">
        <f t="shared" si="158"/>
        <v>MILINGIMBI1985</v>
      </c>
      <c r="B2557" s="90" t="s">
        <v>178</v>
      </c>
      <c r="C2557" s="85">
        <v>1985</v>
      </c>
      <c r="D2557" s="86" t="s">
        <v>174</v>
      </c>
      <c r="E2557" s="15">
        <v>1983</v>
      </c>
      <c r="F2557" s="15">
        <v>1810</v>
      </c>
      <c r="G2557" s="15">
        <v>3793</v>
      </c>
      <c r="H2557" s="15">
        <v>0</v>
      </c>
      <c r="I2557" s="15">
        <v>0</v>
      </c>
      <c r="J2557" s="15">
        <v>0</v>
      </c>
      <c r="K2557" s="15">
        <f t="shared" si="159"/>
        <v>1983</v>
      </c>
      <c r="L2557" s="15">
        <f t="shared" si="160"/>
        <v>1810</v>
      </c>
      <c r="M2557" s="15">
        <f t="shared" si="161"/>
        <v>3793</v>
      </c>
      <c r="O2557" s="13"/>
      <c r="P2557" s="13"/>
    </row>
    <row r="2558" spans="1:16" ht="13.15" customHeight="1" x14ac:dyDescent="0.2">
      <c r="A2558" s="11" t="str">
        <f t="shared" si="158"/>
        <v>MILINGIMBI1986</v>
      </c>
      <c r="B2558" s="3" t="s">
        <v>178</v>
      </c>
      <c r="C2558" s="12">
        <v>1986</v>
      </c>
      <c r="D2558" s="12" t="s">
        <v>174</v>
      </c>
      <c r="E2558" s="13">
        <v>1727</v>
      </c>
      <c r="F2558" s="13">
        <v>1825</v>
      </c>
      <c r="G2558" s="13">
        <v>3552</v>
      </c>
      <c r="H2558" s="13">
        <v>0</v>
      </c>
      <c r="I2558" s="13">
        <v>0</v>
      </c>
      <c r="J2558" s="13">
        <v>0</v>
      </c>
      <c r="K2558" s="15">
        <f t="shared" si="159"/>
        <v>1727</v>
      </c>
      <c r="L2558" s="15">
        <f t="shared" si="160"/>
        <v>1825</v>
      </c>
      <c r="M2558" s="15">
        <f t="shared" si="161"/>
        <v>3552</v>
      </c>
      <c r="O2558" s="13"/>
      <c r="P2558" s="13"/>
    </row>
    <row r="2559" spans="1:16" ht="13.15" customHeight="1" x14ac:dyDescent="0.2">
      <c r="A2559" s="11" t="str">
        <f t="shared" si="158"/>
        <v>MILINGIMBI1987</v>
      </c>
      <c r="B2559" s="3" t="s">
        <v>178</v>
      </c>
      <c r="C2559" s="12">
        <v>1987</v>
      </c>
      <c r="D2559" s="12" t="s">
        <v>174</v>
      </c>
      <c r="E2559" s="13">
        <v>1738</v>
      </c>
      <c r="F2559" s="13">
        <v>1808</v>
      </c>
      <c r="G2559" s="13">
        <v>3546</v>
      </c>
      <c r="H2559" s="13">
        <v>0</v>
      </c>
      <c r="I2559" s="13">
        <v>0</v>
      </c>
      <c r="J2559" s="13">
        <v>0</v>
      </c>
      <c r="K2559" s="15">
        <f t="shared" si="159"/>
        <v>1738</v>
      </c>
      <c r="L2559" s="15">
        <f t="shared" si="160"/>
        <v>1808</v>
      </c>
      <c r="M2559" s="15">
        <f t="shared" si="161"/>
        <v>3546</v>
      </c>
      <c r="O2559" s="13"/>
      <c r="P2559" s="13"/>
    </row>
    <row r="2560" spans="1:16" ht="13.15" customHeight="1" x14ac:dyDescent="0.2">
      <c r="A2560" s="11" t="str">
        <f t="shared" si="158"/>
        <v>MILINGIMBI1988</v>
      </c>
      <c r="B2560" s="3" t="s">
        <v>178</v>
      </c>
      <c r="C2560" s="12">
        <v>1988</v>
      </c>
      <c r="D2560" s="12" t="s">
        <v>174</v>
      </c>
      <c r="E2560" s="13">
        <v>1734</v>
      </c>
      <c r="F2560" s="13">
        <v>1508</v>
      </c>
      <c r="G2560" s="13">
        <v>3242</v>
      </c>
      <c r="H2560" s="13">
        <v>0</v>
      </c>
      <c r="I2560" s="13">
        <v>0</v>
      </c>
      <c r="J2560" s="13">
        <v>0</v>
      </c>
      <c r="K2560" s="15">
        <f t="shared" si="159"/>
        <v>1734</v>
      </c>
      <c r="L2560" s="15">
        <f t="shared" si="160"/>
        <v>1508</v>
      </c>
      <c r="M2560" s="15">
        <f t="shared" si="161"/>
        <v>3242</v>
      </c>
      <c r="O2560" s="13"/>
      <c r="P2560" s="13"/>
    </row>
    <row r="2561" spans="1:16" ht="13.15" customHeight="1" x14ac:dyDescent="0.2">
      <c r="A2561" s="11" t="str">
        <f t="shared" si="158"/>
        <v>MILINGIMBI1989</v>
      </c>
      <c r="B2561" s="90" t="s">
        <v>178</v>
      </c>
      <c r="C2561" s="85">
        <v>1989</v>
      </c>
      <c r="D2561" s="86" t="s">
        <v>174</v>
      </c>
      <c r="E2561" s="15">
        <v>2030</v>
      </c>
      <c r="F2561" s="15">
        <v>1965</v>
      </c>
      <c r="G2561" s="15">
        <v>3995</v>
      </c>
      <c r="H2561" s="15">
        <v>0</v>
      </c>
      <c r="I2561" s="15">
        <v>0</v>
      </c>
      <c r="J2561" s="15">
        <v>0</v>
      </c>
      <c r="K2561" s="15">
        <f t="shared" si="159"/>
        <v>2030</v>
      </c>
      <c r="L2561" s="15">
        <f t="shared" si="160"/>
        <v>1965</v>
      </c>
      <c r="M2561" s="15">
        <f t="shared" si="161"/>
        <v>3995</v>
      </c>
      <c r="O2561" s="13"/>
      <c r="P2561" s="13"/>
    </row>
    <row r="2562" spans="1:16" ht="13.15" customHeight="1" x14ac:dyDescent="0.2">
      <c r="A2562" s="11" t="str">
        <f t="shared" si="158"/>
        <v>MILINGIMBI1990</v>
      </c>
      <c r="B2562" s="92" t="s">
        <v>178</v>
      </c>
      <c r="C2562" s="85">
        <v>1990</v>
      </c>
      <c r="D2562" s="86" t="s">
        <v>174</v>
      </c>
      <c r="E2562" s="15">
        <v>1818</v>
      </c>
      <c r="F2562" s="15">
        <v>1887</v>
      </c>
      <c r="G2562" s="15">
        <v>3705</v>
      </c>
      <c r="H2562" s="15">
        <v>0</v>
      </c>
      <c r="I2562" s="15">
        <v>0</v>
      </c>
      <c r="J2562" s="15">
        <v>0</v>
      </c>
      <c r="K2562" s="15">
        <f t="shared" si="159"/>
        <v>1818</v>
      </c>
      <c r="L2562" s="15">
        <f t="shared" si="160"/>
        <v>1887</v>
      </c>
      <c r="M2562" s="15">
        <f t="shared" si="161"/>
        <v>3705</v>
      </c>
      <c r="O2562" s="13"/>
      <c r="P2562" s="13"/>
    </row>
    <row r="2563" spans="1:16" ht="13.15" customHeight="1" x14ac:dyDescent="0.2">
      <c r="A2563" s="11" t="str">
        <f t="shared" si="158"/>
        <v>MILINGIMBI1991</v>
      </c>
      <c r="B2563" s="92" t="s">
        <v>178</v>
      </c>
      <c r="C2563" s="85">
        <v>1991</v>
      </c>
      <c r="D2563" s="86" t="s">
        <v>174</v>
      </c>
      <c r="E2563" s="15">
        <v>1727</v>
      </c>
      <c r="F2563" s="15">
        <v>1941</v>
      </c>
      <c r="G2563" s="15">
        <v>3668</v>
      </c>
      <c r="H2563" s="87">
        <v>0</v>
      </c>
      <c r="I2563" s="87">
        <v>0</v>
      </c>
      <c r="J2563" s="15">
        <v>0</v>
      </c>
      <c r="K2563" s="15">
        <f t="shared" si="159"/>
        <v>1727</v>
      </c>
      <c r="L2563" s="15">
        <f t="shared" si="160"/>
        <v>1941</v>
      </c>
      <c r="M2563" s="15">
        <f t="shared" si="161"/>
        <v>3668</v>
      </c>
      <c r="O2563" s="13"/>
      <c r="P2563" s="13"/>
    </row>
    <row r="2564" spans="1:16" ht="13.15" customHeight="1" x14ac:dyDescent="0.2">
      <c r="A2564" s="11" t="str">
        <f t="shared" si="158"/>
        <v>MILINGIMBI1992</v>
      </c>
      <c r="B2564" s="3" t="s">
        <v>178</v>
      </c>
      <c r="C2564" s="12">
        <v>1992</v>
      </c>
      <c r="D2564" s="12" t="s">
        <v>174</v>
      </c>
      <c r="E2564" s="13">
        <v>3317</v>
      </c>
      <c r="F2564" s="13">
        <v>3271</v>
      </c>
      <c r="G2564" s="13">
        <v>6588</v>
      </c>
      <c r="H2564" s="13">
        <v>0</v>
      </c>
      <c r="I2564" s="13">
        <v>0</v>
      </c>
      <c r="J2564" s="13">
        <v>0</v>
      </c>
      <c r="K2564" s="15">
        <f t="shared" si="159"/>
        <v>3317</v>
      </c>
      <c r="L2564" s="15">
        <f t="shared" si="160"/>
        <v>3271</v>
      </c>
      <c r="M2564" s="15">
        <f t="shared" si="161"/>
        <v>6588</v>
      </c>
      <c r="O2564" s="13"/>
      <c r="P2564" s="13"/>
    </row>
    <row r="2565" spans="1:16" ht="13.15" customHeight="1" x14ac:dyDescent="0.2">
      <c r="A2565" s="11" t="str">
        <f t="shared" si="158"/>
        <v>MILINGIMBI1993</v>
      </c>
      <c r="B2565" s="3" t="s">
        <v>178</v>
      </c>
      <c r="C2565" s="12">
        <v>1993</v>
      </c>
      <c r="D2565" s="12" t="s">
        <v>174</v>
      </c>
      <c r="E2565" s="13">
        <v>2833</v>
      </c>
      <c r="F2565" s="13">
        <v>2930</v>
      </c>
      <c r="G2565" s="13">
        <v>5763</v>
      </c>
      <c r="H2565" s="13">
        <v>0</v>
      </c>
      <c r="I2565" s="13">
        <v>0</v>
      </c>
      <c r="J2565" s="13">
        <v>0</v>
      </c>
      <c r="K2565" s="15">
        <f t="shared" si="159"/>
        <v>2833</v>
      </c>
      <c r="L2565" s="15">
        <f t="shared" si="160"/>
        <v>2930</v>
      </c>
      <c r="M2565" s="15">
        <f t="shared" si="161"/>
        <v>5763</v>
      </c>
      <c r="O2565" s="13"/>
      <c r="P2565" s="13"/>
    </row>
    <row r="2566" spans="1:16" ht="13.15" customHeight="1" x14ac:dyDescent="0.2">
      <c r="A2566" s="11" t="str">
        <f t="shared" si="158"/>
        <v>MILINGIMBI1994</v>
      </c>
      <c r="B2566" s="3" t="s">
        <v>178</v>
      </c>
      <c r="C2566" s="12">
        <v>1994</v>
      </c>
      <c r="D2566" s="12" t="s">
        <v>174</v>
      </c>
      <c r="E2566" s="13">
        <v>2881</v>
      </c>
      <c r="F2566" s="13">
        <v>2777</v>
      </c>
      <c r="G2566" s="13">
        <v>5658</v>
      </c>
      <c r="H2566" s="13">
        <v>0</v>
      </c>
      <c r="I2566" s="13">
        <v>0</v>
      </c>
      <c r="J2566" s="13">
        <v>0</v>
      </c>
      <c r="K2566" s="15">
        <f t="shared" si="159"/>
        <v>2881</v>
      </c>
      <c r="L2566" s="15">
        <f t="shared" si="160"/>
        <v>2777</v>
      </c>
      <c r="M2566" s="15">
        <f t="shared" si="161"/>
        <v>5658</v>
      </c>
      <c r="O2566" s="13"/>
      <c r="P2566" s="13"/>
    </row>
    <row r="2567" spans="1:16" ht="13.15" customHeight="1" x14ac:dyDescent="0.2">
      <c r="A2567" s="11" t="str">
        <f t="shared" si="158"/>
        <v>MILINGIMBI1995</v>
      </c>
      <c r="B2567" s="3" t="s">
        <v>178</v>
      </c>
      <c r="C2567" s="12">
        <v>1995</v>
      </c>
      <c r="D2567" s="12" t="s">
        <v>174</v>
      </c>
      <c r="E2567" s="13">
        <v>3096</v>
      </c>
      <c r="F2567" s="13">
        <v>3125</v>
      </c>
      <c r="G2567" s="13">
        <v>6221</v>
      </c>
      <c r="H2567" s="13">
        <v>0</v>
      </c>
      <c r="I2567" s="13">
        <v>0</v>
      </c>
      <c r="J2567" s="13">
        <v>0</v>
      </c>
      <c r="K2567" s="15">
        <f t="shared" si="159"/>
        <v>3096</v>
      </c>
      <c r="L2567" s="15">
        <f t="shared" si="160"/>
        <v>3125</v>
      </c>
      <c r="M2567" s="15">
        <f t="shared" si="161"/>
        <v>6221</v>
      </c>
      <c r="O2567" s="13"/>
      <c r="P2567" s="13"/>
    </row>
    <row r="2568" spans="1:16" ht="13.15" customHeight="1" x14ac:dyDescent="0.2">
      <c r="A2568" s="11" t="str">
        <f t="shared" si="158"/>
        <v>MILINGIMBI1996</v>
      </c>
      <c r="B2568" s="3" t="s">
        <v>178</v>
      </c>
      <c r="C2568" s="12">
        <v>1996</v>
      </c>
      <c r="D2568" s="12" t="s">
        <v>174</v>
      </c>
      <c r="E2568" s="13">
        <v>3753</v>
      </c>
      <c r="F2568" s="13">
        <v>3917</v>
      </c>
      <c r="G2568" s="13">
        <v>7670</v>
      </c>
      <c r="H2568" s="13">
        <v>0</v>
      </c>
      <c r="I2568" s="13">
        <v>0</v>
      </c>
      <c r="J2568" s="13">
        <v>0</v>
      </c>
      <c r="K2568" s="15">
        <f t="shared" si="159"/>
        <v>3753</v>
      </c>
      <c r="L2568" s="15">
        <f t="shared" si="160"/>
        <v>3917</v>
      </c>
      <c r="M2568" s="15">
        <f t="shared" si="161"/>
        <v>7670</v>
      </c>
      <c r="O2568" s="13"/>
      <c r="P2568" s="13"/>
    </row>
    <row r="2569" spans="1:16" ht="13.15" customHeight="1" x14ac:dyDescent="0.2">
      <c r="A2569" s="11" t="str">
        <f t="shared" si="158"/>
        <v>MILINGIMBI1997</v>
      </c>
      <c r="B2569" s="90" t="s">
        <v>178</v>
      </c>
      <c r="C2569" s="85">
        <v>1997</v>
      </c>
      <c r="D2569" s="86" t="s">
        <v>174</v>
      </c>
      <c r="E2569" s="15">
        <v>3390</v>
      </c>
      <c r="F2569" s="15">
        <v>3433</v>
      </c>
      <c r="G2569" s="15">
        <v>6823</v>
      </c>
      <c r="H2569" s="15">
        <v>0</v>
      </c>
      <c r="I2569" s="15">
        <v>0</v>
      </c>
      <c r="J2569" s="15">
        <v>0</v>
      </c>
      <c r="K2569" s="15">
        <f t="shared" si="159"/>
        <v>3390</v>
      </c>
      <c r="L2569" s="15">
        <f t="shared" si="160"/>
        <v>3433</v>
      </c>
      <c r="M2569" s="15">
        <f t="shared" si="161"/>
        <v>6823</v>
      </c>
      <c r="O2569" s="13"/>
      <c r="P2569" s="13"/>
    </row>
    <row r="2570" spans="1:16" ht="13.15" customHeight="1" x14ac:dyDescent="0.2">
      <c r="A2570" s="11" t="str">
        <f t="shared" si="158"/>
        <v>MILINGIMBI1998</v>
      </c>
      <c r="B2570" s="92" t="s">
        <v>178</v>
      </c>
      <c r="C2570" s="85">
        <v>1998</v>
      </c>
      <c r="D2570" s="86" t="s">
        <v>174</v>
      </c>
      <c r="E2570" s="15">
        <v>3598</v>
      </c>
      <c r="F2570" s="15">
        <v>3747</v>
      </c>
      <c r="G2570" s="15">
        <v>7345</v>
      </c>
      <c r="H2570" s="15">
        <v>0</v>
      </c>
      <c r="I2570" s="15">
        <v>0</v>
      </c>
      <c r="J2570" s="15">
        <v>0</v>
      </c>
      <c r="K2570" s="15">
        <f t="shared" si="159"/>
        <v>3598</v>
      </c>
      <c r="L2570" s="15">
        <f t="shared" si="160"/>
        <v>3747</v>
      </c>
      <c r="M2570" s="15">
        <f t="shared" si="161"/>
        <v>7345</v>
      </c>
      <c r="O2570" s="13"/>
      <c r="P2570" s="13"/>
    </row>
    <row r="2571" spans="1:16" ht="13.15" customHeight="1" x14ac:dyDescent="0.2">
      <c r="A2571" s="11" t="str">
        <f t="shared" si="158"/>
        <v>MILINGIMBI1999</v>
      </c>
      <c r="B2571" s="3" t="s">
        <v>178</v>
      </c>
      <c r="C2571" s="12">
        <v>1999</v>
      </c>
      <c r="D2571" s="12" t="s">
        <v>174</v>
      </c>
      <c r="E2571" s="13">
        <v>3630</v>
      </c>
      <c r="F2571" s="13">
        <v>3619</v>
      </c>
      <c r="G2571" s="13">
        <v>7249</v>
      </c>
      <c r="H2571" s="13">
        <v>0</v>
      </c>
      <c r="I2571" s="13">
        <v>0</v>
      </c>
      <c r="J2571" s="13">
        <v>0</v>
      </c>
      <c r="K2571" s="15">
        <f t="shared" si="159"/>
        <v>3630</v>
      </c>
      <c r="L2571" s="15">
        <f t="shared" si="160"/>
        <v>3619</v>
      </c>
      <c r="M2571" s="15">
        <f t="shared" si="161"/>
        <v>7249</v>
      </c>
      <c r="O2571" s="13"/>
      <c r="P2571" s="13"/>
    </row>
    <row r="2572" spans="1:16" ht="13.15" customHeight="1" x14ac:dyDescent="0.2">
      <c r="A2572" s="11" t="str">
        <f t="shared" ref="A2572:A2635" si="162">CONCATENATE(B2572,C2572)</f>
        <v>MILINGIMBI2000</v>
      </c>
      <c r="B2572" s="92" t="s">
        <v>178</v>
      </c>
      <c r="C2572" s="85">
        <v>2000</v>
      </c>
      <c r="D2572" s="86" t="s">
        <v>174</v>
      </c>
      <c r="E2572" s="15">
        <v>3010</v>
      </c>
      <c r="F2572" s="15">
        <v>3261</v>
      </c>
      <c r="G2572" s="15">
        <v>6271</v>
      </c>
      <c r="H2572" s="15">
        <v>0</v>
      </c>
      <c r="I2572" s="15">
        <v>0</v>
      </c>
      <c r="J2572" s="15">
        <v>0</v>
      </c>
      <c r="K2572" s="15">
        <f t="shared" si="159"/>
        <v>3010</v>
      </c>
      <c r="L2572" s="15">
        <f t="shared" si="160"/>
        <v>3261</v>
      </c>
      <c r="M2572" s="15">
        <f t="shared" si="161"/>
        <v>6271</v>
      </c>
      <c r="O2572" s="13"/>
      <c r="P2572" s="13"/>
    </row>
    <row r="2573" spans="1:16" ht="13.15" customHeight="1" x14ac:dyDescent="0.2">
      <c r="A2573" s="11" t="str">
        <f t="shared" si="162"/>
        <v>MILINGIMBI2001</v>
      </c>
      <c r="B2573" s="92" t="s">
        <v>178</v>
      </c>
      <c r="C2573" s="85">
        <v>2001</v>
      </c>
      <c r="D2573" s="86" t="s">
        <v>174</v>
      </c>
      <c r="E2573" s="15">
        <v>3074</v>
      </c>
      <c r="F2573" s="15">
        <v>3387</v>
      </c>
      <c r="G2573" s="15">
        <v>6461</v>
      </c>
      <c r="H2573" s="87">
        <v>0</v>
      </c>
      <c r="I2573" s="87">
        <v>0</v>
      </c>
      <c r="J2573" s="15">
        <v>0</v>
      </c>
      <c r="K2573" s="15">
        <f t="shared" si="159"/>
        <v>3074</v>
      </c>
      <c r="L2573" s="15">
        <f t="shared" si="160"/>
        <v>3387</v>
      </c>
      <c r="M2573" s="15">
        <f t="shared" si="161"/>
        <v>6461</v>
      </c>
      <c r="O2573" s="13"/>
      <c r="P2573" s="13"/>
    </row>
    <row r="2574" spans="1:16" ht="13.15" customHeight="1" x14ac:dyDescent="0.2">
      <c r="A2574" s="11" t="str">
        <f t="shared" si="162"/>
        <v>MILINGIMBI2002</v>
      </c>
      <c r="B2574" s="3" t="s">
        <v>178</v>
      </c>
      <c r="C2574" s="12">
        <v>2002</v>
      </c>
      <c r="D2574" s="12" t="s">
        <v>174</v>
      </c>
      <c r="E2574" s="13">
        <v>2528</v>
      </c>
      <c r="F2574" s="13">
        <v>3016</v>
      </c>
      <c r="G2574" s="13">
        <v>5544</v>
      </c>
      <c r="H2574" s="13">
        <v>0</v>
      </c>
      <c r="I2574" s="13">
        <v>0</v>
      </c>
      <c r="J2574" s="13">
        <v>0</v>
      </c>
      <c r="K2574" s="15">
        <f t="shared" si="159"/>
        <v>2528</v>
      </c>
      <c r="L2574" s="15">
        <f t="shared" si="160"/>
        <v>3016</v>
      </c>
      <c r="M2574" s="15">
        <f t="shared" si="161"/>
        <v>5544</v>
      </c>
      <c r="O2574" s="13"/>
      <c r="P2574" s="13"/>
    </row>
    <row r="2575" spans="1:16" ht="13.15" customHeight="1" x14ac:dyDescent="0.2">
      <c r="A2575" s="11" t="str">
        <f t="shared" si="162"/>
        <v>MILINGIMBI2003</v>
      </c>
      <c r="B2575" s="3" t="s">
        <v>178</v>
      </c>
      <c r="C2575" s="12">
        <v>2003</v>
      </c>
      <c r="D2575" s="12" t="s">
        <v>174</v>
      </c>
      <c r="E2575" s="13">
        <v>2875</v>
      </c>
      <c r="F2575" s="13">
        <v>3102</v>
      </c>
      <c r="G2575" s="13">
        <v>5977</v>
      </c>
      <c r="H2575" s="13">
        <v>0</v>
      </c>
      <c r="I2575" s="13">
        <v>0</v>
      </c>
      <c r="J2575" s="13">
        <v>0</v>
      </c>
      <c r="K2575" s="15">
        <f t="shared" si="159"/>
        <v>2875</v>
      </c>
      <c r="L2575" s="15">
        <f t="shared" si="160"/>
        <v>3102</v>
      </c>
      <c r="M2575" s="15">
        <f t="shared" si="161"/>
        <v>5977</v>
      </c>
      <c r="O2575" s="13"/>
      <c r="P2575" s="13"/>
    </row>
    <row r="2576" spans="1:16" ht="13.15" customHeight="1" x14ac:dyDescent="0.2">
      <c r="A2576" s="11" t="str">
        <f t="shared" si="162"/>
        <v>MILINGIMBI2004</v>
      </c>
      <c r="B2576" s="3" t="s">
        <v>178</v>
      </c>
      <c r="C2576" s="12">
        <v>2004</v>
      </c>
      <c r="D2576" s="12" t="s">
        <v>174</v>
      </c>
      <c r="E2576" s="13">
        <v>2902</v>
      </c>
      <c r="F2576" s="13">
        <v>3149</v>
      </c>
      <c r="G2576" s="13">
        <v>6051</v>
      </c>
      <c r="H2576" s="13">
        <v>0</v>
      </c>
      <c r="I2576" s="13">
        <v>0</v>
      </c>
      <c r="J2576" s="13">
        <v>0</v>
      </c>
      <c r="K2576" s="15">
        <f t="shared" si="159"/>
        <v>2902</v>
      </c>
      <c r="L2576" s="15">
        <f t="shared" si="160"/>
        <v>3149</v>
      </c>
      <c r="M2576" s="15">
        <f t="shared" si="161"/>
        <v>6051</v>
      </c>
      <c r="O2576" s="13"/>
      <c r="P2576" s="13"/>
    </row>
    <row r="2577" spans="1:16" ht="13.15" customHeight="1" x14ac:dyDescent="0.2">
      <c r="A2577" s="11" t="str">
        <f t="shared" si="162"/>
        <v>MILINGIMBI2005</v>
      </c>
      <c r="B2577" s="90" t="s">
        <v>178</v>
      </c>
      <c r="C2577" s="12">
        <v>2005</v>
      </c>
      <c r="D2577" s="12" t="s">
        <v>174</v>
      </c>
      <c r="E2577" s="91">
        <v>2211</v>
      </c>
      <c r="F2577" s="91">
        <v>2374</v>
      </c>
      <c r="G2577" s="91">
        <v>4585</v>
      </c>
      <c r="H2577" s="91">
        <v>0</v>
      </c>
      <c r="I2577" s="91">
        <v>0</v>
      </c>
      <c r="J2577" s="91">
        <v>0</v>
      </c>
      <c r="K2577" s="15">
        <f t="shared" si="159"/>
        <v>2211</v>
      </c>
      <c r="L2577" s="15">
        <f t="shared" si="160"/>
        <v>2374</v>
      </c>
      <c r="M2577" s="15">
        <f t="shared" si="161"/>
        <v>4585</v>
      </c>
      <c r="O2577" s="13"/>
      <c r="P2577" s="13"/>
    </row>
    <row r="2578" spans="1:16" ht="13.15" customHeight="1" x14ac:dyDescent="0.2">
      <c r="A2578" s="11" t="str">
        <f t="shared" si="162"/>
        <v>MILINGIMBI2006</v>
      </c>
      <c r="B2578" s="90" t="s">
        <v>178</v>
      </c>
      <c r="C2578" s="12">
        <v>2006</v>
      </c>
      <c r="D2578" s="86" t="s">
        <v>174</v>
      </c>
      <c r="E2578" s="91">
        <v>1416</v>
      </c>
      <c r="F2578" s="91">
        <v>1443</v>
      </c>
      <c r="G2578" s="91">
        <v>2859</v>
      </c>
      <c r="H2578" s="97">
        <v>0</v>
      </c>
      <c r="I2578" s="97">
        <v>0</v>
      </c>
      <c r="J2578" s="91">
        <v>0</v>
      </c>
      <c r="K2578" s="15">
        <f t="shared" si="159"/>
        <v>1416</v>
      </c>
      <c r="L2578" s="15">
        <f t="shared" si="160"/>
        <v>1443</v>
      </c>
      <c r="M2578" s="15">
        <f t="shared" si="161"/>
        <v>2859</v>
      </c>
      <c r="O2578" s="13"/>
      <c r="P2578" s="13"/>
    </row>
    <row r="2579" spans="1:16" ht="13.15" customHeight="1" x14ac:dyDescent="0.2">
      <c r="A2579" s="11" t="str">
        <f t="shared" si="162"/>
        <v>MILINGIMBI2007</v>
      </c>
      <c r="B2579" s="3" t="s">
        <v>178</v>
      </c>
      <c r="C2579" s="12">
        <v>2007</v>
      </c>
      <c r="D2579" s="12" t="s">
        <v>174</v>
      </c>
      <c r="E2579" s="13">
        <v>1885</v>
      </c>
      <c r="F2579" s="13">
        <v>2014</v>
      </c>
      <c r="G2579" s="13">
        <v>3899</v>
      </c>
      <c r="H2579" s="13">
        <v>0</v>
      </c>
      <c r="I2579" s="13">
        <v>0</v>
      </c>
      <c r="J2579" s="13">
        <v>0</v>
      </c>
      <c r="K2579" s="15">
        <f t="shared" si="159"/>
        <v>1885</v>
      </c>
      <c r="L2579" s="15">
        <f t="shared" si="160"/>
        <v>2014</v>
      </c>
      <c r="M2579" s="15">
        <f t="shared" si="161"/>
        <v>3899</v>
      </c>
      <c r="O2579" s="13"/>
      <c r="P2579" s="13"/>
    </row>
    <row r="2580" spans="1:16" ht="13.15" customHeight="1" x14ac:dyDescent="0.2">
      <c r="A2580" s="11" t="str">
        <f t="shared" si="162"/>
        <v>MILINGIMBI2008</v>
      </c>
      <c r="B2580" s="92" t="s">
        <v>178</v>
      </c>
      <c r="C2580" s="85">
        <v>2008</v>
      </c>
      <c r="D2580" s="86" t="s">
        <v>174</v>
      </c>
      <c r="E2580" s="15">
        <v>2335</v>
      </c>
      <c r="F2580" s="15">
        <v>2501</v>
      </c>
      <c r="G2580" s="15">
        <v>4836</v>
      </c>
      <c r="H2580" s="87">
        <v>0</v>
      </c>
      <c r="I2580" s="87">
        <v>0</v>
      </c>
      <c r="J2580" s="15">
        <v>0</v>
      </c>
      <c r="K2580" s="15">
        <f t="shared" si="159"/>
        <v>2335</v>
      </c>
      <c r="L2580" s="15">
        <f t="shared" si="160"/>
        <v>2501</v>
      </c>
      <c r="M2580" s="15">
        <f t="shared" si="161"/>
        <v>4836</v>
      </c>
      <c r="O2580" s="13"/>
      <c r="P2580" s="13"/>
    </row>
    <row r="2581" spans="1:16" ht="13.15" customHeight="1" x14ac:dyDescent="0.2">
      <c r="A2581" s="11" t="str">
        <f t="shared" si="162"/>
        <v>MILINGIMBI2009</v>
      </c>
      <c r="B2581" s="92" t="s">
        <v>178</v>
      </c>
      <c r="C2581" s="85">
        <v>2009</v>
      </c>
      <c r="D2581" s="86" t="s">
        <v>174</v>
      </c>
      <c r="E2581" s="15">
        <v>2468</v>
      </c>
      <c r="F2581" s="15">
        <v>2485</v>
      </c>
      <c r="G2581" s="15">
        <v>4953</v>
      </c>
      <c r="H2581" s="87">
        <v>0</v>
      </c>
      <c r="I2581" s="87">
        <v>0</v>
      </c>
      <c r="J2581" s="15">
        <v>0</v>
      </c>
      <c r="K2581" s="15">
        <f t="shared" si="159"/>
        <v>2468</v>
      </c>
      <c r="L2581" s="15">
        <f t="shared" si="160"/>
        <v>2485</v>
      </c>
      <c r="M2581" s="15">
        <f t="shared" si="161"/>
        <v>4953</v>
      </c>
      <c r="O2581" s="13"/>
      <c r="P2581" s="13"/>
    </row>
    <row r="2582" spans="1:16" ht="13.15" customHeight="1" x14ac:dyDescent="0.2">
      <c r="A2582" s="11" t="str">
        <f t="shared" si="162"/>
        <v>MILINGIMBI2010</v>
      </c>
      <c r="B2582" s="90" t="s">
        <v>178</v>
      </c>
      <c r="C2582" s="85">
        <v>2010</v>
      </c>
      <c r="D2582" s="86" t="s">
        <v>174</v>
      </c>
      <c r="E2582" s="15">
        <v>2510</v>
      </c>
      <c r="F2582" s="15">
        <v>2633</v>
      </c>
      <c r="G2582" s="15">
        <v>5143</v>
      </c>
      <c r="H2582" s="15">
        <v>0</v>
      </c>
      <c r="I2582" s="15">
        <v>0</v>
      </c>
      <c r="J2582" s="15">
        <v>0</v>
      </c>
      <c r="K2582" s="15">
        <f t="shared" si="159"/>
        <v>2510</v>
      </c>
      <c r="L2582" s="15">
        <f t="shared" si="160"/>
        <v>2633</v>
      </c>
      <c r="M2582" s="15">
        <f t="shared" si="161"/>
        <v>5143</v>
      </c>
      <c r="O2582" s="13"/>
      <c r="P2582" s="13"/>
    </row>
    <row r="2583" spans="1:16" ht="13.15" customHeight="1" x14ac:dyDescent="0.2">
      <c r="A2583" s="11" t="str">
        <f t="shared" si="162"/>
        <v>MILINGIMBI2011</v>
      </c>
      <c r="B2583" s="90" t="s">
        <v>178</v>
      </c>
      <c r="C2583" s="12">
        <v>2011</v>
      </c>
      <c r="D2583" s="86" t="s">
        <v>174</v>
      </c>
      <c r="E2583" s="91">
        <v>2521</v>
      </c>
      <c r="F2583" s="91">
        <v>2600</v>
      </c>
      <c r="G2583" s="91">
        <v>5121</v>
      </c>
      <c r="H2583" s="91">
        <v>0</v>
      </c>
      <c r="I2583" s="91">
        <v>0</v>
      </c>
      <c r="J2583" s="91">
        <v>0</v>
      </c>
      <c r="K2583" s="15">
        <f t="shared" si="159"/>
        <v>2521</v>
      </c>
      <c r="L2583" s="15">
        <f t="shared" si="160"/>
        <v>2600</v>
      </c>
      <c r="M2583" s="15">
        <f t="shared" si="161"/>
        <v>5121</v>
      </c>
      <c r="O2583" s="13"/>
      <c r="P2583" s="13"/>
    </row>
    <row r="2584" spans="1:16" ht="13.15" customHeight="1" x14ac:dyDescent="0.2">
      <c r="A2584" s="11" t="str">
        <f t="shared" si="162"/>
        <v>MILINGIMBI2012</v>
      </c>
      <c r="B2584" s="90" t="s">
        <v>178</v>
      </c>
      <c r="C2584" s="85">
        <v>2012</v>
      </c>
      <c r="D2584" s="86" t="s">
        <v>174</v>
      </c>
      <c r="E2584" s="15">
        <v>2639</v>
      </c>
      <c r="F2584" s="15">
        <v>2535</v>
      </c>
      <c r="G2584" s="15">
        <v>5174</v>
      </c>
      <c r="H2584" s="15">
        <v>0</v>
      </c>
      <c r="I2584" s="15">
        <v>0</v>
      </c>
      <c r="J2584" s="15">
        <v>0</v>
      </c>
      <c r="K2584" s="15">
        <f t="shared" si="159"/>
        <v>2639</v>
      </c>
      <c r="L2584" s="15">
        <f t="shared" si="160"/>
        <v>2535</v>
      </c>
      <c r="M2584" s="15">
        <f t="shared" si="161"/>
        <v>5174</v>
      </c>
      <c r="O2584" s="13"/>
      <c r="P2584" s="13"/>
    </row>
    <row r="2585" spans="1:16" ht="13.15" customHeight="1" x14ac:dyDescent="0.2">
      <c r="A2585" s="11" t="str">
        <f t="shared" si="162"/>
        <v>MILINGIMBI2013</v>
      </c>
      <c r="B2585" s="3" t="s">
        <v>178</v>
      </c>
      <c r="C2585" s="12">
        <v>2013</v>
      </c>
      <c r="D2585" s="12" t="s">
        <v>174</v>
      </c>
      <c r="E2585" s="13">
        <v>2441</v>
      </c>
      <c r="F2585" s="13">
        <v>2456</v>
      </c>
      <c r="G2585" s="13">
        <v>4897</v>
      </c>
      <c r="H2585" s="13">
        <v>0</v>
      </c>
      <c r="I2585" s="13">
        <v>0</v>
      </c>
      <c r="J2585" s="13">
        <v>0</v>
      </c>
      <c r="K2585" s="15">
        <f t="shared" si="159"/>
        <v>2441</v>
      </c>
      <c r="L2585" s="15">
        <f t="shared" si="160"/>
        <v>2456</v>
      </c>
      <c r="M2585" s="15">
        <f t="shared" si="161"/>
        <v>4897</v>
      </c>
      <c r="O2585" s="13"/>
      <c r="P2585" s="13"/>
    </row>
    <row r="2586" spans="1:16" ht="13.15" customHeight="1" x14ac:dyDescent="0.2">
      <c r="A2586" s="11" t="str">
        <f t="shared" si="162"/>
        <v>MILINGIMBI2014</v>
      </c>
      <c r="B2586" s="3" t="s">
        <v>178</v>
      </c>
      <c r="C2586" s="12">
        <v>2014</v>
      </c>
      <c r="D2586" s="12" t="s">
        <v>174</v>
      </c>
      <c r="E2586" s="13">
        <v>2217</v>
      </c>
      <c r="F2586" s="13">
        <v>2219</v>
      </c>
      <c r="G2586" s="13">
        <v>4436</v>
      </c>
      <c r="H2586" s="13">
        <v>0</v>
      </c>
      <c r="I2586" s="13">
        <v>0</v>
      </c>
      <c r="J2586" s="13">
        <v>0</v>
      </c>
      <c r="K2586" s="15">
        <f t="shared" si="159"/>
        <v>2217</v>
      </c>
      <c r="L2586" s="15">
        <f t="shared" si="160"/>
        <v>2219</v>
      </c>
      <c r="M2586" s="15">
        <f t="shared" si="161"/>
        <v>4436</v>
      </c>
      <c r="O2586" s="13"/>
      <c r="P2586" s="13"/>
    </row>
    <row r="2587" spans="1:16" ht="13.15" customHeight="1" x14ac:dyDescent="0.2">
      <c r="A2587" s="11" t="str">
        <f t="shared" si="162"/>
        <v>MILINGIMBI2015</v>
      </c>
      <c r="B2587" s="90" t="s">
        <v>178</v>
      </c>
      <c r="C2587" s="85">
        <v>2015</v>
      </c>
      <c r="D2587" s="86" t="s">
        <v>174</v>
      </c>
      <c r="E2587" s="15">
        <v>2106</v>
      </c>
      <c r="F2587" s="15">
        <v>2103</v>
      </c>
      <c r="G2587" s="15">
        <v>4209</v>
      </c>
      <c r="H2587" s="15">
        <v>0</v>
      </c>
      <c r="I2587" s="15">
        <v>0</v>
      </c>
      <c r="J2587" s="15">
        <v>0</v>
      </c>
      <c r="K2587" s="15">
        <f t="shared" si="159"/>
        <v>2106</v>
      </c>
      <c r="L2587" s="15">
        <f t="shared" si="160"/>
        <v>2103</v>
      </c>
      <c r="M2587" s="15">
        <f t="shared" si="161"/>
        <v>4209</v>
      </c>
      <c r="O2587" s="13"/>
      <c r="P2587" s="13"/>
    </row>
    <row r="2588" spans="1:16" ht="13.15" customHeight="1" x14ac:dyDescent="0.2">
      <c r="A2588" s="11" t="str">
        <f t="shared" si="162"/>
        <v>MILINGIMBI2016</v>
      </c>
      <c r="B2588" s="90" t="s">
        <v>178</v>
      </c>
      <c r="C2588" s="85">
        <v>2016</v>
      </c>
      <c r="D2588" s="86" t="s">
        <v>174</v>
      </c>
      <c r="E2588" s="15">
        <v>1907</v>
      </c>
      <c r="F2588" s="15">
        <v>1966</v>
      </c>
      <c r="G2588" s="15">
        <v>3873</v>
      </c>
      <c r="H2588" s="15">
        <v>0</v>
      </c>
      <c r="I2588" s="15">
        <v>0</v>
      </c>
      <c r="J2588" s="15">
        <v>0</v>
      </c>
      <c r="K2588" s="15">
        <f t="shared" si="159"/>
        <v>1907</v>
      </c>
      <c r="L2588" s="15">
        <f t="shared" si="160"/>
        <v>1966</v>
      </c>
      <c r="M2588" s="15">
        <f t="shared" si="161"/>
        <v>3873</v>
      </c>
      <c r="O2588" s="13"/>
      <c r="P2588" s="13"/>
    </row>
    <row r="2589" spans="1:16" ht="13.15" customHeight="1" x14ac:dyDescent="0.2">
      <c r="A2589" s="11" t="str">
        <f t="shared" si="162"/>
        <v>MILINGIMBI2017</v>
      </c>
      <c r="B2589" s="92" t="s">
        <v>178</v>
      </c>
      <c r="C2589" s="85">
        <v>2017</v>
      </c>
      <c r="D2589" s="86" t="s">
        <v>174</v>
      </c>
      <c r="E2589" s="15">
        <v>1023</v>
      </c>
      <c r="F2589" s="15">
        <v>1027</v>
      </c>
      <c r="G2589" s="15">
        <v>2050</v>
      </c>
      <c r="H2589" s="87">
        <v>0</v>
      </c>
      <c r="I2589" s="87">
        <v>0</v>
      </c>
      <c r="J2589" s="15">
        <v>0</v>
      </c>
      <c r="K2589" s="15">
        <f t="shared" si="159"/>
        <v>1023</v>
      </c>
      <c r="L2589" s="15">
        <f t="shared" si="160"/>
        <v>1027</v>
      </c>
      <c r="M2589" s="15">
        <f t="shared" si="161"/>
        <v>2050</v>
      </c>
      <c r="O2589" s="13"/>
      <c r="P2589" s="13"/>
    </row>
    <row r="2590" spans="1:16" ht="13.15" customHeight="1" x14ac:dyDescent="0.2">
      <c r="A2590" s="11" t="str">
        <f t="shared" si="162"/>
        <v>MILINGIMBI2018</v>
      </c>
      <c r="B2590" s="3" t="s">
        <v>178</v>
      </c>
      <c r="C2590" s="12">
        <v>2018</v>
      </c>
      <c r="D2590" s="12" t="s">
        <v>174</v>
      </c>
      <c r="E2590" s="13">
        <v>1489</v>
      </c>
      <c r="F2590" s="13">
        <v>1474</v>
      </c>
      <c r="G2590" s="13">
        <v>2963</v>
      </c>
      <c r="H2590" s="13">
        <v>0</v>
      </c>
      <c r="I2590" s="13">
        <v>0</v>
      </c>
      <c r="J2590" s="13">
        <v>0</v>
      </c>
      <c r="K2590" s="15">
        <f t="shared" si="159"/>
        <v>1489</v>
      </c>
      <c r="L2590" s="15">
        <f t="shared" si="160"/>
        <v>1474</v>
      </c>
      <c r="M2590" s="15">
        <f t="shared" si="161"/>
        <v>2963</v>
      </c>
      <c r="O2590" s="13"/>
      <c r="P2590" s="13"/>
    </row>
    <row r="2591" spans="1:16" ht="13.15" customHeight="1" x14ac:dyDescent="0.2">
      <c r="A2591" s="11" t="str">
        <f t="shared" si="162"/>
        <v>MILINGIMBI2019</v>
      </c>
      <c r="B2591" s="3" t="s">
        <v>178</v>
      </c>
      <c r="C2591" s="12">
        <v>2019</v>
      </c>
      <c r="D2591" s="12" t="s">
        <v>174</v>
      </c>
      <c r="E2591" s="13">
        <v>2119</v>
      </c>
      <c r="F2591" s="13">
        <v>1947</v>
      </c>
      <c r="G2591" s="13">
        <v>4066</v>
      </c>
      <c r="H2591" s="13">
        <v>0</v>
      </c>
      <c r="I2591" s="13">
        <v>0</v>
      </c>
      <c r="J2591" s="13">
        <v>0</v>
      </c>
      <c r="K2591" s="15">
        <f t="shared" si="159"/>
        <v>2119</v>
      </c>
      <c r="L2591" s="15">
        <f t="shared" si="160"/>
        <v>1947</v>
      </c>
      <c r="M2591" s="15">
        <f t="shared" si="161"/>
        <v>4066</v>
      </c>
      <c r="O2591" s="13"/>
      <c r="P2591" s="13"/>
    </row>
    <row r="2592" spans="1:16" ht="13.15" customHeight="1" x14ac:dyDescent="0.2">
      <c r="A2592" s="11" t="str">
        <f t="shared" si="162"/>
        <v>MILINGIMBI2020</v>
      </c>
      <c r="B2592" s="3" t="s">
        <v>178</v>
      </c>
      <c r="C2592" s="12">
        <v>2020</v>
      </c>
      <c r="D2592" s="12" t="s">
        <v>174</v>
      </c>
      <c r="E2592" s="13">
        <v>1730</v>
      </c>
      <c r="F2592" s="13">
        <v>1814</v>
      </c>
      <c r="G2592" s="13">
        <v>3544</v>
      </c>
      <c r="H2592" s="13">
        <v>0</v>
      </c>
      <c r="I2592" s="13">
        <v>0</v>
      </c>
      <c r="J2592" s="13">
        <v>0</v>
      </c>
      <c r="K2592" s="15">
        <f t="shared" si="159"/>
        <v>1730</v>
      </c>
      <c r="L2592" s="15">
        <f t="shared" si="160"/>
        <v>1814</v>
      </c>
      <c r="M2592" s="15">
        <f t="shared" si="161"/>
        <v>3544</v>
      </c>
      <c r="O2592" s="13"/>
      <c r="P2592" s="13"/>
    </row>
    <row r="2593" spans="1:16" ht="13.15" customHeight="1" x14ac:dyDescent="0.2">
      <c r="A2593" s="11" t="str">
        <f t="shared" si="162"/>
        <v>MILINGIMBI2021</v>
      </c>
      <c r="B2593" s="3" t="s">
        <v>178</v>
      </c>
      <c r="C2593" s="12">
        <v>2021</v>
      </c>
      <c r="D2593" s="12" t="s">
        <v>174</v>
      </c>
      <c r="E2593" s="13">
        <v>2555</v>
      </c>
      <c r="F2593" s="13">
        <v>2404</v>
      </c>
      <c r="G2593" s="13">
        <v>4959</v>
      </c>
      <c r="H2593" s="13">
        <v>0</v>
      </c>
      <c r="I2593" s="13">
        <v>0</v>
      </c>
      <c r="J2593" s="13">
        <v>0</v>
      </c>
      <c r="K2593" s="15">
        <f t="shared" si="159"/>
        <v>2555</v>
      </c>
      <c r="L2593" s="15">
        <f t="shared" si="160"/>
        <v>2404</v>
      </c>
      <c r="M2593" s="15">
        <f t="shared" si="161"/>
        <v>4959</v>
      </c>
      <c r="O2593" s="13"/>
      <c r="P2593" s="13"/>
    </row>
    <row r="2594" spans="1:16" ht="13.15" customHeight="1" x14ac:dyDescent="0.2">
      <c r="A2594" s="11" t="str">
        <f t="shared" si="162"/>
        <v>MILINGIMBI2022</v>
      </c>
      <c r="B2594" s="3" t="s">
        <v>178</v>
      </c>
      <c r="C2594" s="12">
        <v>2022</v>
      </c>
      <c r="D2594" s="12" t="s">
        <v>174</v>
      </c>
      <c r="E2594" s="13">
        <v>2515</v>
      </c>
      <c r="F2594" s="13">
        <v>2391</v>
      </c>
      <c r="G2594" s="13">
        <v>4906</v>
      </c>
      <c r="H2594" s="13">
        <v>0</v>
      </c>
      <c r="I2594" s="13">
        <v>0</v>
      </c>
      <c r="J2594" s="13">
        <v>0</v>
      </c>
      <c r="K2594" s="15">
        <f t="shared" si="159"/>
        <v>2515</v>
      </c>
      <c r="L2594" s="15">
        <f t="shared" si="160"/>
        <v>2391</v>
      </c>
      <c r="M2594" s="15">
        <f t="shared" si="161"/>
        <v>4906</v>
      </c>
      <c r="O2594" s="13"/>
      <c r="P2594" s="13"/>
    </row>
    <row r="2595" spans="1:16" ht="13.15" customHeight="1" x14ac:dyDescent="0.2">
      <c r="A2595" s="11" t="str">
        <f t="shared" si="162"/>
        <v>MILINGIMBI2023</v>
      </c>
      <c r="B2595" s="90" t="s">
        <v>178</v>
      </c>
      <c r="C2595" s="85">
        <v>2023</v>
      </c>
      <c r="D2595" s="86" t="s">
        <v>174</v>
      </c>
      <c r="E2595" s="15">
        <v>3049</v>
      </c>
      <c r="F2595" s="15">
        <v>2990</v>
      </c>
      <c r="G2595" s="15">
        <v>6039</v>
      </c>
      <c r="H2595" s="15">
        <v>0</v>
      </c>
      <c r="I2595" s="15">
        <v>0</v>
      </c>
      <c r="J2595" s="15">
        <v>0</v>
      </c>
      <c r="K2595" s="15">
        <f t="shared" si="159"/>
        <v>3049</v>
      </c>
      <c r="L2595" s="15">
        <f t="shared" si="160"/>
        <v>2990</v>
      </c>
      <c r="M2595" s="15">
        <f t="shared" si="161"/>
        <v>6039</v>
      </c>
      <c r="O2595" s="13"/>
      <c r="P2595" s="13"/>
    </row>
    <row r="2596" spans="1:16" ht="13.15" customHeight="1" x14ac:dyDescent="0.2">
      <c r="A2596" s="11" t="str">
        <f t="shared" si="162"/>
        <v>MILINGIMBI2024</v>
      </c>
      <c r="B2596" s="92" t="s">
        <v>178</v>
      </c>
      <c r="C2596" s="85">
        <v>2024</v>
      </c>
      <c r="D2596" s="86" t="s">
        <v>174</v>
      </c>
      <c r="E2596" s="15">
        <v>3405</v>
      </c>
      <c r="F2596" s="15">
        <v>3338</v>
      </c>
      <c r="G2596" s="15">
        <v>6743</v>
      </c>
      <c r="H2596" s="15">
        <v>0</v>
      </c>
      <c r="I2596" s="15">
        <v>0</v>
      </c>
      <c r="J2596" s="15">
        <v>0</v>
      </c>
      <c r="K2596" s="15">
        <f t="shared" si="159"/>
        <v>3405</v>
      </c>
      <c r="L2596" s="15">
        <f t="shared" si="160"/>
        <v>3338</v>
      </c>
      <c r="M2596" s="15">
        <f t="shared" si="161"/>
        <v>6743</v>
      </c>
      <c r="O2596" s="13"/>
      <c r="P2596" s="13"/>
    </row>
    <row r="2597" spans="1:16" ht="13.15" customHeight="1" x14ac:dyDescent="0.2">
      <c r="A2597" s="11" t="str">
        <f t="shared" si="162"/>
        <v>MILINGIMBI2025</v>
      </c>
      <c r="B2597" s="3" t="s">
        <v>178</v>
      </c>
      <c r="C2597" s="12">
        <v>2025</v>
      </c>
      <c r="D2597" s="12" t="s">
        <v>174</v>
      </c>
      <c r="E2597" s="13">
        <v>3637</v>
      </c>
      <c r="F2597" s="13">
        <v>3558</v>
      </c>
      <c r="G2597" s="13">
        <v>7195</v>
      </c>
      <c r="H2597" s="13">
        <v>0</v>
      </c>
      <c r="I2597" s="13">
        <v>0</v>
      </c>
      <c r="J2597" s="13">
        <v>0</v>
      </c>
      <c r="K2597" s="15">
        <f t="shared" si="159"/>
        <v>3637</v>
      </c>
      <c r="L2597" s="15">
        <f t="shared" si="160"/>
        <v>3558</v>
      </c>
      <c r="M2597" s="15">
        <f t="shared" si="161"/>
        <v>7195</v>
      </c>
      <c r="O2597" s="13"/>
      <c r="P2597" s="13"/>
    </row>
    <row r="2598" spans="1:16" ht="13.15" customHeight="1" x14ac:dyDescent="0.2">
      <c r="A2598" s="11" t="str">
        <f t="shared" si="162"/>
        <v>MOORABBIN1987</v>
      </c>
      <c r="B2598" s="3" t="s">
        <v>163</v>
      </c>
      <c r="C2598" s="12">
        <v>1987</v>
      </c>
      <c r="D2598" s="12" t="s">
        <v>174</v>
      </c>
      <c r="E2598" s="13">
        <v>1373</v>
      </c>
      <c r="F2598" s="13">
        <v>1659</v>
      </c>
      <c r="G2598" s="13">
        <v>3032</v>
      </c>
      <c r="H2598" s="13">
        <v>0</v>
      </c>
      <c r="I2598" s="13">
        <v>0</v>
      </c>
      <c r="J2598" s="13">
        <v>0</v>
      </c>
      <c r="K2598" s="15">
        <f t="shared" si="159"/>
        <v>1373</v>
      </c>
      <c r="L2598" s="15">
        <f t="shared" si="160"/>
        <v>1659</v>
      </c>
      <c r="M2598" s="15">
        <f t="shared" si="161"/>
        <v>3032</v>
      </c>
      <c r="O2598" s="13"/>
      <c r="P2598" s="13"/>
    </row>
    <row r="2599" spans="1:16" ht="13.15" customHeight="1" x14ac:dyDescent="0.2">
      <c r="A2599" s="11" t="str">
        <f t="shared" si="162"/>
        <v>MOORABBIN1988</v>
      </c>
      <c r="B2599" s="3" t="s">
        <v>163</v>
      </c>
      <c r="C2599" s="12">
        <v>1988</v>
      </c>
      <c r="D2599" s="12" t="s">
        <v>174</v>
      </c>
      <c r="E2599" s="13">
        <v>5236</v>
      </c>
      <c r="F2599" s="13">
        <v>5489</v>
      </c>
      <c r="G2599" s="13">
        <v>10725</v>
      </c>
      <c r="H2599" s="13">
        <v>0</v>
      </c>
      <c r="I2599" s="13">
        <v>0</v>
      </c>
      <c r="J2599" s="13">
        <v>0</v>
      </c>
      <c r="K2599" s="15">
        <f t="shared" si="159"/>
        <v>5236</v>
      </c>
      <c r="L2599" s="15">
        <f t="shared" si="160"/>
        <v>5489</v>
      </c>
      <c r="M2599" s="15">
        <f t="shared" si="161"/>
        <v>10725</v>
      </c>
      <c r="O2599" s="13"/>
      <c r="P2599" s="13"/>
    </row>
    <row r="2600" spans="1:16" ht="13.15" customHeight="1" x14ac:dyDescent="0.2">
      <c r="A2600" s="11" t="str">
        <f t="shared" si="162"/>
        <v>MOORABBIN1989</v>
      </c>
      <c r="B2600" s="92" t="s">
        <v>163</v>
      </c>
      <c r="C2600" s="85">
        <v>1989</v>
      </c>
      <c r="D2600" s="86" t="s">
        <v>174</v>
      </c>
      <c r="E2600" s="15">
        <v>13573</v>
      </c>
      <c r="F2600" s="15">
        <v>14511</v>
      </c>
      <c r="G2600" s="15">
        <v>28084</v>
      </c>
      <c r="H2600" s="87">
        <v>0</v>
      </c>
      <c r="I2600" s="87">
        <v>0</v>
      </c>
      <c r="J2600" s="15">
        <v>0</v>
      </c>
      <c r="K2600" s="15">
        <f t="shared" si="159"/>
        <v>13573</v>
      </c>
      <c r="L2600" s="15">
        <f t="shared" si="160"/>
        <v>14511</v>
      </c>
      <c r="M2600" s="15">
        <f t="shared" si="161"/>
        <v>28084</v>
      </c>
      <c r="O2600" s="13"/>
      <c r="P2600" s="13"/>
    </row>
    <row r="2601" spans="1:16" ht="13.15" customHeight="1" x14ac:dyDescent="0.2">
      <c r="A2601" s="11" t="str">
        <f t="shared" si="162"/>
        <v>MOORABBIN1990</v>
      </c>
      <c r="B2601" s="90" t="s">
        <v>163</v>
      </c>
      <c r="C2601" s="85">
        <v>1990</v>
      </c>
      <c r="D2601" s="86" t="s">
        <v>174</v>
      </c>
      <c r="E2601" s="15">
        <v>19575</v>
      </c>
      <c r="F2601" s="15">
        <v>19857</v>
      </c>
      <c r="G2601" s="15">
        <v>39432</v>
      </c>
      <c r="H2601" s="15">
        <v>0</v>
      </c>
      <c r="I2601" s="15">
        <v>0</v>
      </c>
      <c r="J2601" s="15">
        <v>0</v>
      </c>
      <c r="K2601" s="15">
        <f t="shared" si="159"/>
        <v>19575</v>
      </c>
      <c r="L2601" s="15">
        <f t="shared" si="160"/>
        <v>19857</v>
      </c>
      <c r="M2601" s="15">
        <f t="shared" si="161"/>
        <v>39432</v>
      </c>
      <c r="O2601" s="13"/>
      <c r="P2601" s="13"/>
    </row>
    <row r="2602" spans="1:16" ht="13.15" customHeight="1" x14ac:dyDescent="0.2">
      <c r="A2602" s="11" t="str">
        <f t="shared" si="162"/>
        <v>MOORABBIN1991</v>
      </c>
      <c r="B2602" s="92" t="s">
        <v>163</v>
      </c>
      <c r="C2602" s="85">
        <v>1991</v>
      </c>
      <c r="D2602" s="86" t="s">
        <v>174</v>
      </c>
      <c r="E2602" s="15">
        <v>15254</v>
      </c>
      <c r="F2602" s="15">
        <v>16639</v>
      </c>
      <c r="G2602" s="15">
        <v>31893</v>
      </c>
      <c r="H2602" s="15">
        <v>0</v>
      </c>
      <c r="I2602" s="15">
        <v>0</v>
      </c>
      <c r="J2602" s="15">
        <v>0</v>
      </c>
      <c r="K2602" s="15">
        <f t="shared" si="159"/>
        <v>15254</v>
      </c>
      <c r="L2602" s="15">
        <f t="shared" si="160"/>
        <v>16639</v>
      </c>
      <c r="M2602" s="15">
        <f t="shared" si="161"/>
        <v>31893</v>
      </c>
      <c r="O2602" s="13"/>
      <c r="P2602" s="13"/>
    </row>
    <row r="2603" spans="1:16" ht="13.15" customHeight="1" x14ac:dyDescent="0.2">
      <c r="A2603" s="11" t="str">
        <f t="shared" si="162"/>
        <v>MOORABBIN1992</v>
      </c>
      <c r="B2603" s="3" t="s">
        <v>163</v>
      </c>
      <c r="C2603" s="12">
        <v>1992</v>
      </c>
      <c r="D2603" s="12" t="s">
        <v>174</v>
      </c>
      <c r="E2603" s="13">
        <v>15945</v>
      </c>
      <c r="F2603" s="13">
        <v>16361</v>
      </c>
      <c r="G2603" s="13">
        <v>32306</v>
      </c>
      <c r="H2603" s="13">
        <v>0</v>
      </c>
      <c r="I2603" s="13">
        <v>0</v>
      </c>
      <c r="J2603" s="13">
        <v>0</v>
      </c>
      <c r="K2603" s="15">
        <f t="shared" si="159"/>
        <v>15945</v>
      </c>
      <c r="L2603" s="15">
        <f t="shared" si="160"/>
        <v>16361</v>
      </c>
      <c r="M2603" s="15">
        <f t="shared" si="161"/>
        <v>32306</v>
      </c>
      <c r="O2603" s="13"/>
      <c r="P2603" s="13"/>
    </row>
    <row r="2604" spans="1:16" ht="13.15" customHeight="1" x14ac:dyDescent="0.2">
      <c r="A2604" s="11" t="str">
        <f t="shared" si="162"/>
        <v>MOORABBIN1993</v>
      </c>
      <c r="B2604" s="3" t="s">
        <v>163</v>
      </c>
      <c r="C2604" s="12">
        <v>1993</v>
      </c>
      <c r="D2604" s="12" t="s">
        <v>174</v>
      </c>
      <c r="E2604" s="13">
        <v>16464</v>
      </c>
      <c r="F2604" s="13">
        <v>17016</v>
      </c>
      <c r="G2604" s="13">
        <v>33480</v>
      </c>
      <c r="H2604" s="13">
        <v>0</v>
      </c>
      <c r="I2604" s="13">
        <v>0</v>
      </c>
      <c r="J2604" s="13">
        <v>0</v>
      </c>
      <c r="K2604" s="15">
        <f t="shared" si="159"/>
        <v>16464</v>
      </c>
      <c r="L2604" s="15">
        <f t="shared" si="160"/>
        <v>17016</v>
      </c>
      <c r="M2604" s="15">
        <f t="shared" si="161"/>
        <v>33480</v>
      </c>
      <c r="O2604" s="13"/>
      <c r="P2604" s="13"/>
    </row>
    <row r="2605" spans="1:16" ht="13.15" customHeight="1" x14ac:dyDescent="0.2">
      <c r="A2605" s="11" t="str">
        <f t="shared" si="162"/>
        <v>MOORABBIN1994</v>
      </c>
      <c r="B2605" s="90" t="s">
        <v>163</v>
      </c>
      <c r="C2605" s="85">
        <v>1994</v>
      </c>
      <c r="D2605" s="17" t="s">
        <v>174</v>
      </c>
      <c r="E2605" s="15">
        <v>16942</v>
      </c>
      <c r="F2605" s="15">
        <v>16561</v>
      </c>
      <c r="G2605" s="15">
        <v>33503</v>
      </c>
      <c r="H2605" s="15">
        <v>0</v>
      </c>
      <c r="I2605" s="15">
        <v>0</v>
      </c>
      <c r="J2605" s="15">
        <v>0</v>
      </c>
      <c r="K2605" s="15">
        <f t="shared" si="159"/>
        <v>16942</v>
      </c>
      <c r="L2605" s="15">
        <f t="shared" si="160"/>
        <v>16561</v>
      </c>
      <c r="M2605" s="15">
        <f t="shared" si="161"/>
        <v>33503</v>
      </c>
      <c r="O2605" s="13"/>
      <c r="P2605" s="13"/>
    </row>
    <row r="2606" spans="1:16" ht="13.15" customHeight="1" x14ac:dyDescent="0.2">
      <c r="A2606" s="11" t="str">
        <f t="shared" si="162"/>
        <v>MOORABBIN1995</v>
      </c>
      <c r="B2606" s="3" t="s">
        <v>163</v>
      </c>
      <c r="C2606" s="12">
        <v>1995</v>
      </c>
      <c r="D2606" s="12" t="s">
        <v>174</v>
      </c>
      <c r="E2606" s="13">
        <v>15652</v>
      </c>
      <c r="F2606" s="13">
        <v>15753</v>
      </c>
      <c r="G2606" s="13">
        <v>31405</v>
      </c>
      <c r="H2606" s="13">
        <v>0</v>
      </c>
      <c r="I2606" s="13">
        <v>0</v>
      </c>
      <c r="J2606" s="13">
        <v>0</v>
      </c>
      <c r="K2606" s="15">
        <f t="shared" si="159"/>
        <v>15652</v>
      </c>
      <c r="L2606" s="15">
        <f t="shared" si="160"/>
        <v>15753</v>
      </c>
      <c r="M2606" s="15">
        <f t="shared" si="161"/>
        <v>31405</v>
      </c>
      <c r="O2606" s="13"/>
      <c r="P2606" s="13"/>
    </row>
    <row r="2607" spans="1:16" ht="13.15" customHeight="1" x14ac:dyDescent="0.2">
      <c r="A2607" s="11" t="str">
        <f t="shared" si="162"/>
        <v>MOORABBIN1996</v>
      </c>
      <c r="B2607" s="3" t="s">
        <v>163</v>
      </c>
      <c r="C2607" s="12">
        <v>1996</v>
      </c>
      <c r="D2607" s="12" t="s">
        <v>174</v>
      </c>
      <c r="E2607" s="13">
        <v>13797</v>
      </c>
      <c r="F2607" s="13">
        <v>13731</v>
      </c>
      <c r="G2607" s="13">
        <v>27528</v>
      </c>
      <c r="H2607" s="13">
        <v>0</v>
      </c>
      <c r="I2607" s="13">
        <v>0</v>
      </c>
      <c r="J2607" s="13">
        <v>0</v>
      </c>
      <c r="K2607" s="15">
        <f t="shared" si="159"/>
        <v>13797</v>
      </c>
      <c r="L2607" s="15">
        <f t="shared" si="160"/>
        <v>13731</v>
      </c>
      <c r="M2607" s="15">
        <f t="shared" si="161"/>
        <v>27528</v>
      </c>
      <c r="O2607" s="13"/>
      <c r="P2607" s="13"/>
    </row>
    <row r="2608" spans="1:16" ht="13.15" customHeight="1" x14ac:dyDescent="0.2">
      <c r="A2608" s="11" t="str">
        <f t="shared" si="162"/>
        <v>MOORABBIN1997</v>
      </c>
      <c r="B2608" s="92" t="s">
        <v>163</v>
      </c>
      <c r="C2608" s="85">
        <v>1997</v>
      </c>
      <c r="D2608" s="86" t="s">
        <v>174</v>
      </c>
      <c r="E2608" s="15">
        <v>15629</v>
      </c>
      <c r="F2608" s="15">
        <v>15683</v>
      </c>
      <c r="G2608" s="15">
        <v>31312</v>
      </c>
      <c r="H2608" s="87">
        <v>0</v>
      </c>
      <c r="I2608" s="87">
        <v>0</v>
      </c>
      <c r="J2608" s="15">
        <v>0</v>
      </c>
      <c r="K2608" s="15">
        <f t="shared" si="159"/>
        <v>15629</v>
      </c>
      <c r="L2608" s="15">
        <f t="shared" si="160"/>
        <v>15683</v>
      </c>
      <c r="M2608" s="15">
        <f t="shared" si="161"/>
        <v>31312</v>
      </c>
      <c r="O2608" s="13"/>
      <c r="P2608" s="13"/>
    </row>
    <row r="2609" spans="1:16" ht="13.15" customHeight="1" x14ac:dyDescent="0.2">
      <c r="A2609" s="11" t="str">
        <f t="shared" si="162"/>
        <v>MOORABBIN1998</v>
      </c>
      <c r="B2609" s="92" t="s">
        <v>163</v>
      </c>
      <c r="C2609" s="85">
        <v>1998</v>
      </c>
      <c r="D2609" s="86" t="s">
        <v>174</v>
      </c>
      <c r="E2609" s="15">
        <v>15678</v>
      </c>
      <c r="F2609" s="15">
        <v>15678</v>
      </c>
      <c r="G2609" s="15">
        <v>31356</v>
      </c>
      <c r="H2609" s="15">
        <v>0</v>
      </c>
      <c r="I2609" s="15">
        <v>0</v>
      </c>
      <c r="J2609" s="15">
        <v>0</v>
      </c>
      <c r="K2609" s="15">
        <f t="shared" ref="K2609:K2672" si="163">E2609+H2609</f>
        <v>15678</v>
      </c>
      <c r="L2609" s="15">
        <f t="shared" ref="L2609:L2672" si="164">F2609+I2609</f>
        <v>15678</v>
      </c>
      <c r="M2609" s="15">
        <f t="shared" ref="M2609:M2672" si="165">G2609+J2609</f>
        <v>31356</v>
      </c>
      <c r="O2609" s="13"/>
      <c r="P2609" s="13"/>
    </row>
    <row r="2610" spans="1:16" ht="13.15" customHeight="1" x14ac:dyDescent="0.2">
      <c r="A2610" s="11" t="str">
        <f t="shared" si="162"/>
        <v>MOORABBIN1999</v>
      </c>
      <c r="B2610" s="90" t="s">
        <v>163</v>
      </c>
      <c r="C2610" s="12">
        <v>1999</v>
      </c>
      <c r="D2610" s="86" t="s">
        <v>174</v>
      </c>
      <c r="E2610" s="91">
        <v>9456</v>
      </c>
      <c r="F2610" s="91">
        <v>9456</v>
      </c>
      <c r="G2610" s="91">
        <v>18912</v>
      </c>
      <c r="H2610" s="91">
        <v>0</v>
      </c>
      <c r="I2610" s="91">
        <v>0</v>
      </c>
      <c r="J2610" s="91">
        <v>0</v>
      </c>
      <c r="K2610" s="15">
        <f t="shared" si="163"/>
        <v>9456</v>
      </c>
      <c r="L2610" s="15">
        <f t="shared" si="164"/>
        <v>9456</v>
      </c>
      <c r="M2610" s="15">
        <f t="shared" si="165"/>
        <v>18912</v>
      </c>
      <c r="O2610" s="13"/>
      <c r="P2610" s="13"/>
    </row>
    <row r="2611" spans="1:16" ht="13.15" customHeight="1" x14ac:dyDescent="0.2">
      <c r="A2611" s="11" t="str">
        <f t="shared" si="162"/>
        <v>MOORABBIN2000</v>
      </c>
      <c r="B2611" s="3" t="s">
        <v>163</v>
      </c>
      <c r="C2611" s="12">
        <v>2000</v>
      </c>
      <c r="D2611" s="12" t="s">
        <v>174</v>
      </c>
      <c r="E2611" s="13">
        <v>2354</v>
      </c>
      <c r="F2611" s="13">
        <v>2354</v>
      </c>
      <c r="G2611" s="13">
        <v>4708</v>
      </c>
      <c r="H2611" s="13">
        <v>0</v>
      </c>
      <c r="I2611" s="13">
        <v>0</v>
      </c>
      <c r="J2611" s="13">
        <v>0</v>
      </c>
      <c r="K2611" s="15">
        <f t="shared" si="163"/>
        <v>2354</v>
      </c>
      <c r="L2611" s="15">
        <f t="shared" si="164"/>
        <v>2354</v>
      </c>
      <c r="M2611" s="15">
        <f t="shared" si="165"/>
        <v>4708</v>
      </c>
      <c r="O2611" s="13"/>
      <c r="P2611" s="13"/>
    </row>
    <row r="2612" spans="1:16" ht="13.15" customHeight="1" x14ac:dyDescent="0.2">
      <c r="A2612" s="11" t="str">
        <f t="shared" si="162"/>
        <v>MOORABBIN2001</v>
      </c>
      <c r="B2612" s="3" t="s">
        <v>163</v>
      </c>
      <c r="C2612" s="12">
        <v>2001</v>
      </c>
      <c r="D2612" s="12" t="s">
        <v>174</v>
      </c>
      <c r="E2612" s="13">
        <v>2373</v>
      </c>
      <c r="F2612" s="13">
        <v>2373</v>
      </c>
      <c r="G2612" s="13">
        <v>4746</v>
      </c>
      <c r="H2612" s="13">
        <v>0</v>
      </c>
      <c r="I2612" s="13">
        <v>0</v>
      </c>
      <c r="J2612" s="13">
        <v>0</v>
      </c>
      <c r="K2612" s="15">
        <f t="shared" si="163"/>
        <v>2373</v>
      </c>
      <c r="L2612" s="15">
        <f t="shared" si="164"/>
        <v>2373</v>
      </c>
      <c r="M2612" s="15">
        <f t="shared" si="165"/>
        <v>4746</v>
      </c>
      <c r="O2612" s="13"/>
      <c r="P2612" s="13"/>
    </row>
    <row r="2613" spans="1:16" ht="13.15" customHeight="1" x14ac:dyDescent="0.2">
      <c r="A2613" s="11" t="str">
        <f t="shared" si="162"/>
        <v>MOORABBIN2002</v>
      </c>
      <c r="B2613" s="92" t="s">
        <v>163</v>
      </c>
      <c r="C2613" s="85">
        <v>2002</v>
      </c>
      <c r="D2613" s="86" t="s">
        <v>174</v>
      </c>
      <c r="E2613" s="15">
        <v>2397</v>
      </c>
      <c r="F2613" s="15">
        <v>2397</v>
      </c>
      <c r="G2613" s="15">
        <v>4794</v>
      </c>
      <c r="H2613" s="87">
        <v>0</v>
      </c>
      <c r="I2613" s="87">
        <v>0</v>
      </c>
      <c r="J2613" s="15">
        <v>0</v>
      </c>
      <c r="K2613" s="15">
        <f t="shared" si="163"/>
        <v>2397</v>
      </c>
      <c r="L2613" s="15">
        <f t="shared" si="164"/>
        <v>2397</v>
      </c>
      <c r="M2613" s="15">
        <f t="shared" si="165"/>
        <v>4794</v>
      </c>
      <c r="O2613" s="13"/>
      <c r="P2613" s="13"/>
    </row>
    <row r="2614" spans="1:16" ht="13.15" customHeight="1" x14ac:dyDescent="0.2">
      <c r="A2614" s="11" t="str">
        <f t="shared" si="162"/>
        <v>MOORABBIN2003</v>
      </c>
      <c r="B2614" s="90" t="s">
        <v>163</v>
      </c>
      <c r="C2614" s="85">
        <v>2003</v>
      </c>
      <c r="D2614" s="86" t="s">
        <v>174</v>
      </c>
      <c r="E2614" s="15">
        <v>2635</v>
      </c>
      <c r="F2614" s="15">
        <v>2635</v>
      </c>
      <c r="G2614" s="15">
        <v>5270</v>
      </c>
      <c r="H2614" s="15">
        <v>0</v>
      </c>
      <c r="I2614" s="15">
        <v>0</v>
      </c>
      <c r="J2614" s="15">
        <v>0</v>
      </c>
      <c r="K2614" s="15">
        <f t="shared" si="163"/>
        <v>2635</v>
      </c>
      <c r="L2614" s="15">
        <f t="shared" si="164"/>
        <v>2635</v>
      </c>
      <c r="M2614" s="15">
        <f t="shared" si="165"/>
        <v>5270</v>
      </c>
      <c r="O2614" s="13"/>
      <c r="P2614" s="13"/>
    </row>
    <row r="2615" spans="1:16" ht="13.15" customHeight="1" x14ac:dyDescent="0.2">
      <c r="A2615" s="11" t="str">
        <f t="shared" si="162"/>
        <v>MOORABBIN2004</v>
      </c>
      <c r="B2615" s="90" t="s">
        <v>163</v>
      </c>
      <c r="C2615" s="12">
        <v>2004</v>
      </c>
      <c r="D2615" s="86" t="s">
        <v>174</v>
      </c>
      <c r="E2615" s="91">
        <v>3244</v>
      </c>
      <c r="F2615" s="91">
        <v>3239</v>
      </c>
      <c r="G2615" s="91">
        <v>6483</v>
      </c>
      <c r="H2615" s="91">
        <v>0</v>
      </c>
      <c r="I2615" s="91">
        <v>0</v>
      </c>
      <c r="J2615" s="91">
        <v>0</v>
      </c>
      <c r="K2615" s="15">
        <f t="shared" si="163"/>
        <v>3244</v>
      </c>
      <c r="L2615" s="15">
        <f t="shared" si="164"/>
        <v>3239</v>
      </c>
      <c r="M2615" s="15">
        <f t="shared" si="165"/>
        <v>6483</v>
      </c>
      <c r="O2615" s="13"/>
      <c r="P2615" s="13"/>
    </row>
    <row r="2616" spans="1:16" ht="13.15" customHeight="1" x14ac:dyDescent="0.2">
      <c r="A2616" s="11" t="str">
        <f t="shared" si="162"/>
        <v>MOORABBIN2005</v>
      </c>
      <c r="B2616" s="3" t="s">
        <v>163</v>
      </c>
      <c r="C2616" s="12">
        <v>2005</v>
      </c>
      <c r="D2616" s="12" t="s">
        <v>174</v>
      </c>
      <c r="E2616" s="13">
        <v>3760</v>
      </c>
      <c r="F2616" s="13">
        <v>3489</v>
      </c>
      <c r="G2616" s="13">
        <v>7249</v>
      </c>
      <c r="H2616" s="13">
        <v>0</v>
      </c>
      <c r="I2616" s="13">
        <v>0</v>
      </c>
      <c r="J2616" s="13">
        <v>0</v>
      </c>
      <c r="K2616" s="15">
        <f t="shared" si="163"/>
        <v>3760</v>
      </c>
      <c r="L2616" s="15">
        <f t="shared" si="164"/>
        <v>3489</v>
      </c>
      <c r="M2616" s="15">
        <f t="shared" si="165"/>
        <v>7249</v>
      </c>
      <c r="O2616" s="13"/>
      <c r="P2616" s="13"/>
    </row>
    <row r="2617" spans="1:16" ht="13.15" customHeight="1" x14ac:dyDescent="0.2">
      <c r="A2617" s="11" t="str">
        <f t="shared" si="162"/>
        <v>MOORABBIN2006</v>
      </c>
      <c r="B2617" s="3" t="s">
        <v>163</v>
      </c>
      <c r="C2617" s="12">
        <v>2006</v>
      </c>
      <c r="D2617" s="12" t="s">
        <v>174</v>
      </c>
      <c r="E2617" s="13">
        <v>4291</v>
      </c>
      <c r="F2617" s="13">
        <v>4469</v>
      </c>
      <c r="G2617" s="13">
        <v>8760</v>
      </c>
      <c r="H2617" s="13">
        <v>0</v>
      </c>
      <c r="I2617" s="13">
        <v>0</v>
      </c>
      <c r="J2617" s="13">
        <v>0</v>
      </c>
      <c r="K2617" s="15">
        <f t="shared" si="163"/>
        <v>4291</v>
      </c>
      <c r="L2617" s="15">
        <f t="shared" si="164"/>
        <v>4469</v>
      </c>
      <c r="M2617" s="15">
        <f t="shared" si="165"/>
        <v>8760</v>
      </c>
      <c r="O2617" s="13"/>
      <c r="P2617" s="13"/>
    </row>
    <row r="2618" spans="1:16" ht="13.15" customHeight="1" x14ac:dyDescent="0.2">
      <c r="A2618" s="11" t="str">
        <f t="shared" si="162"/>
        <v>MOORABBIN2007</v>
      </c>
      <c r="B2618" s="88" t="s">
        <v>163</v>
      </c>
      <c r="C2618" s="85">
        <v>2007</v>
      </c>
      <c r="D2618" s="86" t="s">
        <v>174</v>
      </c>
      <c r="E2618" s="15">
        <v>4438</v>
      </c>
      <c r="F2618" s="15">
        <v>4367</v>
      </c>
      <c r="G2618" s="15">
        <v>8805</v>
      </c>
      <c r="H2618" s="15">
        <v>0</v>
      </c>
      <c r="I2618" s="15">
        <v>0</v>
      </c>
      <c r="J2618" s="15">
        <v>0</v>
      </c>
      <c r="K2618" s="15">
        <f t="shared" si="163"/>
        <v>4438</v>
      </c>
      <c r="L2618" s="15">
        <f t="shared" si="164"/>
        <v>4367</v>
      </c>
      <c r="M2618" s="15">
        <f t="shared" si="165"/>
        <v>8805</v>
      </c>
      <c r="O2618" s="13"/>
      <c r="P2618" s="13"/>
    </row>
    <row r="2619" spans="1:16" ht="13.15" customHeight="1" x14ac:dyDescent="0.2">
      <c r="A2619" s="11" t="str">
        <f t="shared" si="162"/>
        <v>MOORABBIN2008</v>
      </c>
      <c r="B2619" s="88" t="s">
        <v>163</v>
      </c>
      <c r="C2619" s="16">
        <v>2008</v>
      </c>
      <c r="D2619" s="86" t="s">
        <v>174</v>
      </c>
      <c r="E2619" s="89">
        <v>5337</v>
      </c>
      <c r="F2619" s="89">
        <v>5352</v>
      </c>
      <c r="G2619" s="89">
        <v>10689</v>
      </c>
      <c r="H2619" s="89">
        <v>0</v>
      </c>
      <c r="I2619" s="89">
        <v>0</v>
      </c>
      <c r="J2619" s="89">
        <v>0</v>
      </c>
      <c r="K2619" s="15">
        <f t="shared" si="163"/>
        <v>5337</v>
      </c>
      <c r="L2619" s="15">
        <f t="shared" si="164"/>
        <v>5352</v>
      </c>
      <c r="M2619" s="15">
        <f t="shared" si="165"/>
        <v>10689</v>
      </c>
      <c r="O2619" s="13"/>
      <c r="P2619" s="13"/>
    </row>
    <row r="2620" spans="1:16" ht="13.15" customHeight="1" x14ac:dyDescent="0.2">
      <c r="A2620" s="11" t="str">
        <f t="shared" si="162"/>
        <v>MOORABBIN2009</v>
      </c>
      <c r="B2620" s="3" t="s">
        <v>163</v>
      </c>
      <c r="C2620" s="12">
        <v>2009</v>
      </c>
      <c r="D2620" s="12" t="s">
        <v>174</v>
      </c>
      <c r="E2620" s="13">
        <v>5962</v>
      </c>
      <c r="F2620" s="13">
        <v>5880</v>
      </c>
      <c r="G2620" s="13">
        <v>11842</v>
      </c>
      <c r="H2620" s="13">
        <v>0</v>
      </c>
      <c r="I2620" s="13">
        <v>0</v>
      </c>
      <c r="J2620" s="13">
        <v>0</v>
      </c>
      <c r="K2620" s="15">
        <f t="shared" si="163"/>
        <v>5962</v>
      </c>
      <c r="L2620" s="15">
        <f t="shared" si="164"/>
        <v>5880</v>
      </c>
      <c r="M2620" s="15">
        <f t="shared" si="165"/>
        <v>11842</v>
      </c>
      <c r="O2620" s="13"/>
      <c r="P2620" s="13"/>
    </row>
    <row r="2621" spans="1:16" ht="13.15" customHeight="1" x14ac:dyDescent="0.2">
      <c r="A2621" s="11" t="str">
        <f t="shared" si="162"/>
        <v>MOORABBIN2010</v>
      </c>
      <c r="B2621" s="3" t="s">
        <v>163</v>
      </c>
      <c r="C2621" s="12">
        <v>2010</v>
      </c>
      <c r="D2621" s="12" t="s">
        <v>174</v>
      </c>
      <c r="E2621" s="13">
        <v>4888</v>
      </c>
      <c r="F2621" s="13">
        <v>4888</v>
      </c>
      <c r="G2621" s="13">
        <v>9776</v>
      </c>
      <c r="H2621" s="13">
        <v>0</v>
      </c>
      <c r="I2621" s="13">
        <v>0</v>
      </c>
      <c r="J2621" s="13">
        <v>0</v>
      </c>
      <c r="K2621" s="15">
        <f t="shared" si="163"/>
        <v>4888</v>
      </c>
      <c r="L2621" s="15">
        <f t="shared" si="164"/>
        <v>4888</v>
      </c>
      <c r="M2621" s="15">
        <f t="shared" si="165"/>
        <v>9776</v>
      </c>
      <c r="O2621" s="13"/>
      <c r="P2621" s="13"/>
    </row>
    <row r="2622" spans="1:16" ht="13.15" customHeight="1" x14ac:dyDescent="0.2">
      <c r="A2622" s="11" t="str">
        <f t="shared" si="162"/>
        <v>MOORABBIN2011</v>
      </c>
      <c r="B2622" s="3" t="s">
        <v>163</v>
      </c>
      <c r="C2622" s="12">
        <v>2011</v>
      </c>
      <c r="D2622" s="12" t="s">
        <v>174</v>
      </c>
      <c r="E2622" s="13">
        <v>4862</v>
      </c>
      <c r="F2622" s="13">
        <v>4862</v>
      </c>
      <c r="G2622" s="13">
        <v>9724</v>
      </c>
      <c r="H2622" s="13">
        <v>0</v>
      </c>
      <c r="I2622" s="13">
        <v>0</v>
      </c>
      <c r="J2622" s="13">
        <v>0</v>
      </c>
      <c r="K2622" s="15">
        <f t="shared" si="163"/>
        <v>4862</v>
      </c>
      <c r="L2622" s="15">
        <f t="shared" si="164"/>
        <v>4862</v>
      </c>
      <c r="M2622" s="15">
        <f t="shared" si="165"/>
        <v>9724</v>
      </c>
      <c r="O2622" s="13"/>
      <c r="P2622" s="13"/>
    </row>
    <row r="2623" spans="1:16" ht="13.15" customHeight="1" x14ac:dyDescent="0.2">
      <c r="A2623" s="11" t="str">
        <f t="shared" si="162"/>
        <v>MOORABBIN2012</v>
      </c>
      <c r="B2623" s="92" t="s">
        <v>163</v>
      </c>
      <c r="C2623" s="85">
        <v>2012</v>
      </c>
      <c r="D2623" s="86" t="s">
        <v>174</v>
      </c>
      <c r="E2623" s="15">
        <v>4878</v>
      </c>
      <c r="F2623" s="15">
        <v>4878</v>
      </c>
      <c r="G2623" s="15">
        <v>9756</v>
      </c>
      <c r="H2623" s="87">
        <v>0</v>
      </c>
      <c r="I2623" s="87">
        <v>0</v>
      </c>
      <c r="J2623" s="15">
        <v>0</v>
      </c>
      <c r="K2623" s="15">
        <f t="shared" si="163"/>
        <v>4878</v>
      </c>
      <c r="L2623" s="15">
        <f t="shared" si="164"/>
        <v>4878</v>
      </c>
      <c r="M2623" s="15">
        <f t="shared" si="165"/>
        <v>9756</v>
      </c>
      <c r="O2623" s="13"/>
      <c r="P2623" s="13"/>
    </row>
    <row r="2624" spans="1:16" ht="13.15" customHeight="1" x14ac:dyDescent="0.2">
      <c r="A2624" s="11" t="str">
        <f t="shared" si="162"/>
        <v>MOORABBIN2013</v>
      </c>
      <c r="B2624" s="93" t="s">
        <v>163</v>
      </c>
      <c r="C2624" s="85">
        <v>2013</v>
      </c>
      <c r="D2624" s="86" t="s">
        <v>174</v>
      </c>
      <c r="E2624" s="15">
        <v>4883</v>
      </c>
      <c r="F2624" s="15">
        <v>4883</v>
      </c>
      <c r="G2624" s="15">
        <v>9766</v>
      </c>
      <c r="H2624" s="15">
        <v>0</v>
      </c>
      <c r="I2624" s="15">
        <v>0</v>
      </c>
      <c r="J2624" s="15">
        <v>0</v>
      </c>
      <c r="K2624" s="15">
        <f t="shared" si="163"/>
        <v>4883</v>
      </c>
      <c r="L2624" s="15">
        <f t="shared" si="164"/>
        <v>4883</v>
      </c>
      <c r="M2624" s="15">
        <f t="shared" si="165"/>
        <v>9766</v>
      </c>
      <c r="O2624" s="13"/>
      <c r="P2624" s="13"/>
    </row>
    <row r="2625" spans="1:16" ht="13.15" customHeight="1" x14ac:dyDescent="0.2">
      <c r="A2625" s="11" t="str">
        <f t="shared" si="162"/>
        <v>MOORABBIN2014</v>
      </c>
      <c r="B2625" s="3" t="s">
        <v>163</v>
      </c>
      <c r="C2625" s="12">
        <v>2014</v>
      </c>
      <c r="D2625" s="12" t="s">
        <v>174</v>
      </c>
      <c r="E2625" s="13">
        <v>4805</v>
      </c>
      <c r="F2625" s="13">
        <v>4805</v>
      </c>
      <c r="G2625" s="13">
        <v>9610</v>
      </c>
      <c r="H2625" s="13">
        <v>0</v>
      </c>
      <c r="I2625" s="13">
        <v>0</v>
      </c>
      <c r="J2625" s="13">
        <v>0</v>
      </c>
      <c r="K2625" s="15">
        <f t="shared" si="163"/>
        <v>4805</v>
      </c>
      <c r="L2625" s="15">
        <f t="shared" si="164"/>
        <v>4805</v>
      </c>
      <c r="M2625" s="15">
        <f t="shared" si="165"/>
        <v>9610</v>
      </c>
      <c r="O2625" s="13"/>
      <c r="P2625" s="13"/>
    </row>
    <row r="2626" spans="1:16" ht="13.15" customHeight="1" x14ac:dyDescent="0.2">
      <c r="A2626" s="11" t="str">
        <f t="shared" si="162"/>
        <v>MOORABBIN2015</v>
      </c>
      <c r="B2626" s="92" t="s">
        <v>163</v>
      </c>
      <c r="C2626" s="85">
        <v>2015</v>
      </c>
      <c r="D2626" s="86" t="s">
        <v>174</v>
      </c>
      <c r="E2626" s="15">
        <v>4498</v>
      </c>
      <c r="F2626" s="15">
        <v>4498</v>
      </c>
      <c r="G2626" s="15">
        <v>8996</v>
      </c>
      <c r="H2626" s="87">
        <v>0</v>
      </c>
      <c r="I2626" s="87">
        <v>0</v>
      </c>
      <c r="J2626" s="15">
        <v>0</v>
      </c>
      <c r="K2626" s="15">
        <f t="shared" si="163"/>
        <v>4498</v>
      </c>
      <c r="L2626" s="15">
        <f t="shared" si="164"/>
        <v>4498</v>
      </c>
      <c r="M2626" s="15">
        <f t="shared" si="165"/>
        <v>8996</v>
      </c>
      <c r="O2626" s="13"/>
      <c r="P2626" s="13"/>
    </row>
    <row r="2627" spans="1:16" ht="13.15" customHeight="1" x14ac:dyDescent="0.2">
      <c r="A2627" s="11" t="str">
        <f t="shared" si="162"/>
        <v>MOORABBIN2016</v>
      </c>
      <c r="B2627" s="3" t="s">
        <v>163</v>
      </c>
      <c r="C2627" s="12">
        <v>2016</v>
      </c>
      <c r="D2627" s="12" t="s">
        <v>174</v>
      </c>
      <c r="E2627" s="13">
        <v>4537</v>
      </c>
      <c r="F2627" s="13">
        <v>4537</v>
      </c>
      <c r="G2627" s="13">
        <v>9074</v>
      </c>
      <c r="H2627" s="13">
        <v>0</v>
      </c>
      <c r="I2627" s="13">
        <v>0</v>
      </c>
      <c r="J2627" s="13">
        <v>0</v>
      </c>
      <c r="K2627" s="15">
        <f t="shared" si="163"/>
        <v>4537</v>
      </c>
      <c r="L2627" s="15">
        <f t="shared" si="164"/>
        <v>4537</v>
      </c>
      <c r="M2627" s="15">
        <f t="shared" si="165"/>
        <v>9074</v>
      </c>
      <c r="O2627" s="13"/>
      <c r="P2627" s="13"/>
    </row>
    <row r="2628" spans="1:16" ht="13.15" customHeight="1" x14ac:dyDescent="0.2">
      <c r="A2628" s="11" t="str">
        <f t="shared" si="162"/>
        <v>MOORABBIN2017</v>
      </c>
      <c r="B2628" s="92" t="s">
        <v>163</v>
      </c>
      <c r="C2628" s="85">
        <v>2017</v>
      </c>
      <c r="D2628" s="86" t="s">
        <v>174</v>
      </c>
      <c r="E2628" s="15">
        <v>4545</v>
      </c>
      <c r="F2628" s="15">
        <v>4545</v>
      </c>
      <c r="G2628" s="15">
        <v>9090</v>
      </c>
      <c r="H2628" s="87">
        <v>0</v>
      </c>
      <c r="I2628" s="87">
        <v>0</v>
      </c>
      <c r="J2628" s="15">
        <v>0</v>
      </c>
      <c r="K2628" s="15">
        <f t="shared" si="163"/>
        <v>4545</v>
      </c>
      <c r="L2628" s="15">
        <f t="shared" si="164"/>
        <v>4545</v>
      </c>
      <c r="M2628" s="15">
        <f t="shared" si="165"/>
        <v>9090</v>
      </c>
      <c r="O2628" s="13"/>
      <c r="P2628" s="13"/>
    </row>
    <row r="2629" spans="1:16" ht="13.15" customHeight="1" x14ac:dyDescent="0.2">
      <c r="A2629" s="11" t="str">
        <f t="shared" si="162"/>
        <v>MOORABBIN2018</v>
      </c>
      <c r="B2629" s="3" t="s">
        <v>163</v>
      </c>
      <c r="C2629" s="12">
        <v>2018</v>
      </c>
      <c r="D2629" s="12" t="s">
        <v>174</v>
      </c>
      <c r="E2629" s="13">
        <v>4540</v>
      </c>
      <c r="F2629" s="13">
        <v>4540</v>
      </c>
      <c r="G2629" s="13">
        <v>9080</v>
      </c>
      <c r="H2629" s="13">
        <v>0</v>
      </c>
      <c r="I2629" s="13">
        <v>0</v>
      </c>
      <c r="J2629" s="13">
        <v>0</v>
      </c>
      <c r="K2629" s="15">
        <f t="shared" si="163"/>
        <v>4540</v>
      </c>
      <c r="L2629" s="15">
        <f t="shared" si="164"/>
        <v>4540</v>
      </c>
      <c r="M2629" s="15">
        <f t="shared" si="165"/>
        <v>9080</v>
      </c>
      <c r="O2629" s="13"/>
      <c r="P2629" s="13"/>
    </row>
    <row r="2630" spans="1:16" ht="13.15" customHeight="1" x14ac:dyDescent="0.2">
      <c r="A2630" s="11" t="str">
        <f t="shared" si="162"/>
        <v>MOORABBIN2019</v>
      </c>
      <c r="B2630" s="3" t="s">
        <v>163</v>
      </c>
      <c r="C2630" s="12">
        <v>2019</v>
      </c>
      <c r="D2630" s="12" t="s">
        <v>174</v>
      </c>
      <c r="E2630" s="13">
        <v>4554</v>
      </c>
      <c r="F2630" s="13">
        <v>4554</v>
      </c>
      <c r="G2630" s="13">
        <v>9108</v>
      </c>
      <c r="H2630" s="13">
        <v>0</v>
      </c>
      <c r="I2630" s="13">
        <v>0</v>
      </c>
      <c r="J2630" s="13">
        <v>0</v>
      </c>
      <c r="K2630" s="15">
        <f t="shared" si="163"/>
        <v>4554</v>
      </c>
      <c r="L2630" s="15">
        <f t="shared" si="164"/>
        <v>4554</v>
      </c>
      <c r="M2630" s="15">
        <f t="shared" si="165"/>
        <v>9108</v>
      </c>
      <c r="O2630" s="13"/>
      <c r="P2630" s="13"/>
    </row>
    <row r="2631" spans="1:16" ht="13.15" customHeight="1" x14ac:dyDescent="0.2">
      <c r="A2631" s="11" t="str">
        <f t="shared" si="162"/>
        <v>MOORABBIN2020</v>
      </c>
      <c r="B2631" s="3" t="s">
        <v>163</v>
      </c>
      <c r="C2631" s="12">
        <v>2020</v>
      </c>
      <c r="D2631" s="12" t="s">
        <v>174</v>
      </c>
      <c r="E2631" s="13">
        <v>2400</v>
      </c>
      <c r="F2631" s="13">
        <v>2400</v>
      </c>
      <c r="G2631" s="13">
        <v>4800</v>
      </c>
      <c r="H2631" s="13">
        <v>0</v>
      </c>
      <c r="I2631" s="13">
        <v>0</v>
      </c>
      <c r="J2631" s="13">
        <v>0</v>
      </c>
      <c r="K2631" s="15">
        <f t="shared" si="163"/>
        <v>2400</v>
      </c>
      <c r="L2631" s="15">
        <f t="shared" si="164"/>
        <v>2400</v>
      </c>
      <c r="M2631" s="15">
        <f t="shared" si="165"/>
        <v>4800</v>
      </c>
      <c r="O2631" s="13"/>
      <c r="P2631" s="13"/>
    </row>
    <row r="2632" spans="1:16" ht="13.15" customHeight="1" x14ac:dyDescent="0.2">
      <c r="A2632" s="11" t="str">
        <f t="shared" si="162"/>
        <v>MOORABBIN2021</v>
      </c>
      <c r="B2632" s="3" t="s">
        <v>163</v>
      </c>
      <c r="C2632" s="12">
        <v>2021</v>
      </c>
      <c r="D2632" s="12" t="s">
        <v>174</v>
      </c>
      <c r="E2632" s="13">
        <v>2953</v>
      </c>
      <c r="F2632" s="13">
        <v>2953</v>
      </c>
      <c r="G2632" s="13">
        <v>5906</v>
      </c>
      <c r="H2632" s="13">
        <v>0</v>
      </c>
      <c r="I2632" s="13">
        <v>0</v>
      </c>
      <c r="J2632" s="13">
        <v>0</v>
      </c>
      <c r="K2632" s="15">
        <f t="shared" si="163"/>
        <v>2953</v>
      </c>
      <c r="L2632" s="15">
        <f t="shared" si="164"/>
        <v>2953</v>
      </c>
      <c r="M2632" s="15">
        <f t="shared" si="165"/>
        <v>5906</v>
      </c>
      <c r="O2632" s="13"/>
      <c r="P2632" s="13"/>
    </row>
    <row r="2633" spans="1:16" ht="13.15" customHeight="1" x14ac:dyDescent="0.2">
      <c r="A2633" s="11" t="str">
        <f t="shared" si="162"/>
        <v>MOORABBIN2022</v>
      </c>
      <c r="B2633" s="3" t="s">
        <v>163</v>
      </c>
      <c r="C2633" s="12">
        <v>2022</v>
      </c>
      <c r="D2633" s="12" t="s">
        <v>174</v>
      </c>
      <c r="E2633" s="13">
        <v>3595</v>
      </c>
      <c r="F2633" s="13">
        <v>3595</v>
      </c>
      <c r="G2633" s="13">
        <v>7190</v>
      </c>
      <c r="H2633" s="13">
        <v>0</v>
      </c>
      <c r="I2633" s="13">
        <v>0</v>
      </c>
      <c r="J2633" s="13">
        <v>0</v>
      </c>
      <c r="K2633" s="15">
        <f t="shared" si="163"/>
        <v>3595</v>
      </c>
      <c r="L2633" s="15">
        <f t="shared" si="164"/>
        <v>3595</v>
      </c>
      <c r="M2633" s="15">
        <f t="shared" si="165"/>
        <v>7190</v>
      </c>
      <c r="O2633" s="13"/>
      <c r="P2633" s="13"/>
    </row>
    <row r="2634" spans="1:16" ht="13.15" customHeight="1" x14ac:dyDescent="0.2">
      <c r="A2634" s="11" t="str">
        <f t="shared" si="162"/>
        <v>MOORABBIN2023</v>
      </c>
      <c r="B2634" s="3" t="s">
        <v>163</v>
      </c>
      <c r="C2634" s="12">
        <v>2023</v>
      </c>
      <c r="D2634" s="12" t="s">
        <v>174</v>
      </c>
      <c r="E2634" s="13">
        <v>4060</v>
      </c>
      <c r="F2634" s="13">
        <v>4060</v>
      </c>
      <c r="G2634" s="13">
        <v>8120</v>
      </c>
      <c r="H2634" s="13">
        <v>0</v>
      </c>
      <c r="I2634" s="13">
        <v>0</v>
      </c>
      <c r="J2634" s="13">
        <v>0</v>
      </c>
      <c r="K2634" s="15">
        <f t="shared" si="163"/>
        <v>4060</v>
      </c>
      <c r="L2634" s="15">
        <f t="shared" si="164"/>
        <v>4060</v>
      </c>
      <c r="M2634" s="15">
        <f t="shared" si="165"/>
        <v>8120</v>
      </c>
      <c r="O2634" s="13"/>
      <c r="P2634" s="13"/>
    </row>
    <row r="2635" spans="1:16" ht="13.15" customHeight="1" x14ac:dyDescent="0.2">
      <c r="A2635" s="11" t="str">
        <f t="shared" si="162"/>
        <v>MOORABBIN2024</v>
      </c>
      <c r="B2635" s="3" t="s">
        <v>163</v>
      </c>
      <c r="C2635" s="12">
        <v>2024</v>
      </c>
      <c r="D2635" s="12" t="s">
        <v>174</v>
      </c>
      <c r="E2635" s="13">
        <v>4078</v>
      </c>
      <c r="F2635" s="13">
        <v>4078</v>
      </c>
      <c r="G2635" s="13">
        <v>8156</v>
      </c>
      <c r="H2635" s="13">
        <v>0</v>
      </c>
      <c r="I2635" s="13">
        <v>0</v>
      </c>
      <c r="J2635" s="13">
        <v>0</v>
      </c>
      <c r="K2635" s="15">
        <f t="shared" si="163"/>
        <v>4078</v>
      </c>
      <c r="L2635" s="15">
        <f t="shared" si="164"/>
        <v>4078</v>
      </c>
      <c r="M2635" s="15">
        <f t="shared" si="165"/>
        <v>8156</v>
      </c>
      <c r="O2635" s="13"/>
      <c r="P2635" s="13"/>
    </row>
    <row r="2636" spans="1:16" ht="13.15" customHeight="1" x14ac:dyDescent="0.2">
      <c r="A2636" s="11" t="str">
        <f t="shared" ref="A2636:A2699" si="166">CONCATENATE(B2636,C2636)</f>
        <v>MOORABBIN2025</v>
      </c>
      <c r="B2636" s="3" t="s">
        <v>163</v>
      </c>
      <c r="C2636" s="12">
        <v>2025</v>
      </c>
      <c r="D2636" s="12" t="s">
        <v>174</v>
      </c>
      <c r="E2636" s="13">
        <v>3548</v>
      </c>
      <c r="F2636" s="13">
        <v>3548</v>
      </c>
      <c r="G2636" s="13">
        <v>7096</v>
      </c>
      <c r="H2636" s="13">
        <v>0</v>
      </c>
      <c r="I2636" s="13">
        <v>0</v>
      </c>
      <c r="J2636" s="13">
        <v>0</v>
      </c>
      <c r="K2636" s="15">
        <f t="shared" si="163"/>
        <v>3548</v>
      </c>
      <c r="L2636" s="15">
        <f t="shared" si="164"/>
        <v>3548</v>
      </c>
      <c r="M2636" s="15">
        <f t="shared" si="165"/>
        <v>7096</v>
      </c>
      <c r="O2636" s="13"/>
      <c r="P2636" s="13"/>
    </row>
    <row r="2637" spans="1:16" ht="13.15" customHeight="1" x14ac:dyDescent="0.2">
      <c r="A2637" s="11" t="str">
        <f t="shared" si="166"/>
        <v>MORANBAH1985</v>
      </c>
      <c r="B2637" s="92" t="s">
        <v>73</v>
      </c>
      <c r="C2637" s="85">
        <v>1985</v>
      </c>
      <c r="D2637" s="86" t="s">
        <v>174</v>
      </c>
      <c r="E2637" s="15">
        <v>342</v>
      </c>
      <c r="F2637" s="15">
        <v>280</v>
      </c>
      <c r="G2637" s="15">
        <v>622</v>
      </c>
      <c r="H2637" s="87">
        <v>0</v>
      </c>
      <c r="I2637" s="87">
        <v>0</v>
      </c>
      <c r="J2637" s="15">
        <v>0</v>
      </c>
      <c r="K2637" s="15">
        <f t="shared" si="163"/>
        <v>342</v>
      </c>
      <c r="L2637" s="15">
        <f t="shared" si="164"/>
        <v>280</v>
      </c>
      <c r="M2637" s="15">
        <f t="shared" si="165"/>
        <v>622</v>
      </c>
      <c r="O2637" s="13"/>
      <c r="P2637" s="13"/>
    </row>
    <row r="2638" spans="1:16" ht="13.15" customHeight="1" x14ac:dyDescent="0.2">
      <c r="A2638" s="11" t="str">
        <f t="shared" si="166"/>
        <v>MORANBAH1986</v>
      </c>
      <c r="B2638" s="3" t="s">
        <v>73</v>
      </c>
      <c r="C2638" s="12">
        <v>1986</v>
      </c>
      <c r="D2638" s="12" t="s">
        <v>174</v>
      </c>
      <c r="E2638" s="13">
        <v>512</v>
      </c>
      <c r="F2638" s="13">
        <v>552</v>
      </c>
      <c r="G2638" s="13">
        <v>1064</v>
      </c>
      <c r="H2638" s="13">
        <v>0</v>
      </c>
      <c r="I2638" s="13">
        <v>0</v>
      </c>
      <c r="J2638" s="13">
        <v>0</v>
      </c>
      <c r="K2638" s="15">
        <f t="shared" si="163"/>
        <v>512</v>
      </c>
      <c r="L2638" s="15">
        <f t="shared" si="164"/>
        <v>552</v>
      </c>
      <c r="M2638" s="15">
        <f t="shared" si="165"/>
        <v>1064</v>
      </c>
      <c r="O2638" s="13"/>
      <c r="P2638" s="13"/>
    </row>
    <row r="2639" spans="1:16" ht="13.15" customHeight="1" x14ac:dyDescent="0.2">
      <c r="A2639" s="11" t="str">
        <f t="shared" si="166"/>
        <v>MORANBAH1987</v>
      </c>
      <c r="B2639" s="90" t="s">
        <v>73</v>
      </c>
      <c r="C2639" s="12">
        <v>1987</v>
      </c>
      <c r="D2639" s="86" t="s">
        <v>174</v>
      </c>
      <c r="E2639" s="91">
        <v>324</v>
      </c>
      <c r="F2639" s="91">
        <v>340</v>
      </c>
      <c r="G2639" s="91">
        <v>664</v>
      </c>
      <c r="H2639" s="91">
        <v>0</v>
      </c>
      <c r="I2639" s="91">
        <v>0</v>
      </c>
      <c r="J2639" s="91">
        <v>0</v>
      </c>
      <c r="K2639" s="15">
        <f t="shared" si="163"/>
        <v>324</v>
      </c>
      <c r="L2639" s="15">
        <f t="shared" si="164"/>
        <v>340</v>
      </c>
      <c r="M2639" s="15">
        <f t="shared" si="165"/>
        <v>664</v>
      </c>
      <c r="O2639" s="13"/>
      <c r="P2639" s="13"/>
    </row>
    <row r="2640" spans="1:16" ht="13.15" customHeight="1" x14ac:dyDescent="0.2">
      <c r="A2640" s="11" t="str">
        <f t="shared" si="166"/>
        <v>MORANBAH1988</v>
      </c>
      <c r="B2640" s="3" t="s">
        <v>73</v>
      </c>
      <c r="C2640" s="12">
        <v>1988</v>
      </c>
      <c r="D2640" s="12" t="s">
        <v>174</v>
      </c>
      <c r="E2640" s="13">
        <v>209</v>
      </c>
      <c r="F2640" s="13">
        <v>238</v>
      </c>
      <c r="G2640" s="13">
        <v>447</v>
      </c>
      <c r="H2640" s="13">
        <v>0</v>
      </c>
      <c r="I2640" s="13">
        <v>0</v>
      </c>
      <c r="J2640" s="13">
        <v>0</v>
      </c>
      <c r="K2640" s="15">
        <f t="shared" si="163"/>
        <v>209</v>
      </c>
      <c r="L2640" s="15">
        <f t="shared" si="164"/>
        <v>238</v>
      </c>
      <c r="M2640" s="15">
        <f t="shared" si="165"/>
        <v>447</v>
      </c>
      <c r="O2640" s="13"/>
      <c r="P2640" s="13"/>
    </row>
    <row r="2641" spans="1:16" ht="13.15" customHeight="1" x14ac:dyDescent="0.2">
      <c r="A2641" s="11" t="str">
        <f t="shared" si="166"/>
        <v>MORANBAH1989</v>
      </c>
      <c r="B2641" s="90" t="s">
        <v>73</v>
      </c>
      <c r="C2641" s="85">
        <v>1989</v>
      </c>
      <c r="D2641" s="86" t="s">
        <v>174</v>
      </c>
      <c r="E2641" s="15">
        <v>74</v>
      </c>
      <c r="F2641" s="15">
        <v>101</v>
      </c>
      <c r="G2641" s="15">
        <v>175</v>
      </c>
      <c r="H2641" s="15">
        <v>0</v>
      </c>
      <c r="I2641" s="15">
        <v>0</v>
      </c>
      <c r="J2641" s="15">
        <v>0</v>
      </c>
      <c r="K2641" s="15">
        <f t="shared" si="163"/>
        <v>74</v>
      </c>
      <c r="L2641" s="15">
        <f t="shared" si="164"/>
        <v>101</v>
      </c>
      <c r="M2641" s="15">
        <f t="shared" si="165"/>
        <v>175</v>
      </c>
      <c r="O2641" s="13"/>
      <c r="P2641" s="13"/>
    </row>
    <row r="2642" spans="1:16" ht="13.15" customHeight="1" x14ac:dyDescent="0.2">
      <c r="A2642" s="11" t="str">
        <f t="shared" si="166"/>
        <v>MORANBAH1990</v>
      </c>
      <c r="B2642" s="3" t="s">
        <v>73</v>
      </c>
      <c r="C2642" s="12">
        <v>1990</v>
      </c>
      <c r="D2642" s="12" t="s">
        <v>174</v>
      </c>
      <c r="E2642" s="13">
        <v>64</v>
      </c>
      <c r="F2642" s="13">
        <v>68</v>
      </c>
      <c r="G2642" s="13">
        <v>132</v>
      </c>
      <c r="H2642" s="13">
        <v>0</v>
      </c>
      <c r="I2642" s="13">
        <v>0</v>
      </c>
      <c r="J2642" s="13">
        <v>0</v>
      </c>
      <c r="K2642" s="15">
        <f t="shared" si="163"/>
        <v>64</v>
      </c>
      <c r="L2642" s="15">
        <f t="shared" si="164"/>
        <v>68</v>
      </c>
      <c r="M2642" s="15">
        <f t="shared" si="165"/>
        <v>132</v>
      </c>
      <c r="O2642" s="13"/>
      <c r="P2642" s="13"/>
    </row>
    <row r="2643" spans="1:16" ht="13.15" customHeight="1" x14ac:dyDescent="0.2">
      <c r="A2643" s="11" t="str">
        <f t="shared" si="166"/>
        <v>MORANBAH2004</v>
      </c>
      <c r="B2643" s="3" t="s">
        <v>73</v>
      </c>
      <c r="C2643" s="12">
        <v>2004</v>
      </c>
      <c r="D2643" s="12" t="s">
        <v>174</v>
      </c>
      <c r="E2643" s="13">
        <v>2858</v>
      </c>
      <c r="F2643" s="13">
        <v>2857</v>
      </c>
      <c r="G2643" s="13">
        <v>5715</v>
      </c>
      <c r="H2643" s="13">
        <v>0</v>
      </c>
      <c r="I2643" s="13">
        <v>0</v>
      </c>
      <c r="J2643" s="13">
        <v>0</v>
      </c>
      <c r="K2643" s="15">
        <f t="shared" si="163"/>
        <v>2858</v>
      </c>
      <c r="L2643" s="15">
        <f t="shared" si="164"/>
        <v>2857</v>
      </c>
      <c r="M2643" s="15">
        <f t="shared" si="165"/>
        <v>5715</v>
      </c>
      <c r="O2643" s="13"/>
      <c r="P2643" s="13"/>
    </row>
    <row r="2644" spans="1:16" ht="13.15" customHeight="1" x14ac:dyDescent="0.2">
      <c r="A2644" s="11" t="str">
        <f t="shared" si="166"/>
        <v>MORANBAH2005</v>
      </c>
      <c r="B2644" s="3" t="s">
        <v>73</v>
      </c>
      <c r="C2644" s="12">
        <v>2005</v>
      </c>
      <c r="D2644" s="12" t="s">
        <v>174</v>
      </c>
      <c r="E2644" s="13">
        <v>3476</v>
      </c>
      <c r="F2644" s="13">
        <v>3473</v>
      </c>
      <c r="G2644" s="13">
        <v>6949</v>
      </c>
      <c r="H2644" s="13">
        <v>0</v>
      </c>
      <c r="I2644" s="13">
        <v>0</v>
      </c>
      <c r="J2644" s="13">
        <v>0</v>
      </c>
      <c r="K2644" s="15">
        <f t="shared" si="163"/>
        <v>3476</v>
      </c>
      <c r="L2644" s="15">
        <f t="shared" si="164"/>
        <v>3473</v>
      </c>
      <c r="M2644" s="15">
        <f t="shared" si="165"/>
        <v>6949</v>
      </c>
      <c r="O2644" s="13"/>
      <c r="P2644" s="13"/>
    </row>
    <row r="2645" spans="1:16" ht="13.15" customHeight="1" x14ac:dyDescent="0.2">
      <c r="A2645" s="11" t="str">
        <f t="shared" si="166"/>
        <v>MORANBAH2006</v>
      </c>
      <c r="B2645" s="3" t="s">
        <v>73</v>
      </c>
      <c r="C2645" s="12">
        <v>2006</v>
      </c>
      <c r="D2645" s="12" t="s">
        <v>174</v>
      </c>
      <c r="E2645" s="13">
        <v>5222</v>
      </c>
      <c r="F2645" s="13">
        <v>5205</v>
      </c>
      <c r="G2645" s="13">
        <v>10427</v>
      </c>
      <c r="H2645" s="13">
        <v>0</v>
      </c>
      <c r="I2645" s="13">
        <v>0</v>
      </c>
      <c r="J2645" s="13">
        <v>0</v>
      </c>
      <c r="K2645" s="15">
        <f t="shared" si="163"/>
        <v>5222</v>
      </c>
      <c r="L2645" s="15">
        <f t="shared" si="164"/>
        <v>5205</v>
      </c>
      <c r="M2645" s="15">
        <f t="shared" si="165"/>
        <v>10427</v>
      </c>
      <c r="O2645" s="13"/>
      <c r="P2645" s="13"/>
    </row>
    <row r="2646" spans="1:16" ht="13.15" customHeight="1" x14ac:dyDescent="0.2">
      <c r="A2646" s="11" t="str">
        <f t="shared" si="166"/>
        <v>MORANBAH2007</v>
      </c>
      <c r="B2646" s="88" t="s">
        <v>73</v>
      </c>
      <c r="C2646" s="16">
        <v>2007</v>
      </c>
      <c r="D2646" s="86" t="s">
        <v>174</v>
      </c>
      <c r="E2646" s="89">
        <v>6181</v>
      </c>
      <c r="F2646" s="89">
        <v>6295</v>
      </c>
      <c r="G2646" s="89">
        <v>12476</v>
      </c>
      <c r="H2646" s="89">
        <v>0</v>
      </c>
      <c r="I2646" s="89">
        <v>0</v>
      </c>
      <c r="J2646" s="89">
        <v>0</v>
      </c>
      <c r="K2646" s="15">
        <f t="shared" si="163"/>
        <v>6181</v>
      </c>
      <c r="L2646" s="15">
        <f t="shared" si="164"/>
        <v>6295</v>
      </c>
      <c r="M2646" s="15">
        <f t="shared" si="165"/>
        <v>12476</v>
      </c>
      <c r="O2646" s="13"/>
      <c r="P2646" s="13"/>
    </row>
    <row r="2647" spans="1:16" ht="13.15" customHeight="1" x14ac:dyDescent="0.2">
      <c r="A2647" s="11" t="str">
        <f t="shared" si="166"/>
        <v>MORANBAH2008</v>
      </c>
      <c r="B2647" s="92" t="s">
        <v>73</v>
      </c>
      <c r="C2647" s="85">
        <v>2008</v>
      </c>
      <c r="D2647" s="86" t="s">
        <v>174</v>
      </c>
      <c r="E2647" s="15">
        <v>5970</v>
      </c>
      <c r="F2647" s="15">
        <v>6089</v>
      </c>
      <c r="G2647" s="15">
        <v>12059</v>
      </c>
      <c r="H2647" s="15">
        <v>0</v>
      </c>
      <c r="I2647" s="15">
        <v>0</v>
      </c>
      <c r="J2647" s="15">
        <v>0</v>
      </c>
      <c r="K2647" s="15">
        <f t="shared" si="163"/>
        <v>5970</v>
      </c>
      <c r="L2647" s="15">
        <f t="shared" si="164"/>
        <v>6089</v>
      </c>
      <c r="M2647" s="15">
        <f t="shared" si="165"/>
        <v>12059</v>
      </c>
      <c r="O2647" s="13"/>
      <c r="P2647" s="13"/>
    </row>
    <row r="2648" spans="1:16" ht="13.15" customHeight="1" x14ac:dyDescent="0.2">
      <c r="A2648" s="11" t="str">
        <f t="shared" si="166"/>
        <v>MORANBAH2009</v>
      </c>
      <c r="B2648" s="3" t="s">
        <v>73</v>
      </c>
      <c r="C2648" s="12">
        <v>2009</v>
      </c>
      <c r="D2648" s="12" t="s">
        <v>174</v>
      </c>
      <c r="E2648" s="13">
        <v>2749</v>
      </c>
      <c r="F2648" s="13">
        <v>2668</v>
      </c>
      <c r="G2648" s="13">
        <v>5417</v>
      </c>
      <c r="H2648" s="13">
        <v>0</v>
      </c>
      <c r="I2648" s="13">
        <v>0</v>
      </c>
      <c r="J2648" s="13">
        <v>0</v>
      </c>
      <c r="K2648" s="15">
        <f t="shared" si="163"/>
        <v>2749</v>
      </c>
      <c r="L2648" s="15">
        <f t="shared" si="164"/>
        <v>2668</v>
      </c>
      <c r="M2648" s="15">
        <f t="shared" si="165"/>
        <v>5417</v>
      </c>
      <c r="O2648" s="13"/>
      <c r="P2648" s="13"/>
    </row>
    <row r="2649" spans="1:16" ht="13.15" customHeight="1" x14ac:dyDescent="0.2">
      <c r="A2649" s="11" t="str">
        <f t="shared" si="166"/>
        <v>MORANBAH2010</v>
      </c>
      <c r="B2649" s="3" t="s">
        <v>73</v>
      </c>
      <c r="C2649" s="12">
        <v>2010</v>
      </c>
      <c r="D2649" s="12" t="s">
        <v>174</v>
      </c>
      <c r="E2649" s="13">
        <v>14140</v>
      </c>
      <c r="F2649" s="13">
        <v>13385</v>
      </c>
      <c r="G2649" s="13">
        <v>27525</v>
      </c>
      <c r="H2649" s="13">
        <v>0</v>
      </c>
      <c r="I2649" s="13">
        <v>0</v>
      </c>
      <c r="J2649" s="13">
        <v>0</v>
      </c>
      <c r="K2649" s="15">
        <f t="shared" si="163"/>
        <v>14140</v>
      </c>
      <c r="L2649" s="15">
        <f t="shared" si="164"/>
        <v>13385</v>
      </c>
      <c r="M2649" s="15">
        <f t="shared" si="165"/>
        <v>27525</v>
      </c>
      <c r="O2649" s="13"/>
      <c r="P2649" s="13"/>
    </row>
    <row r="2650" spans="1:16" ht="13.15" customHeight="1" x14ac:dyDescent="0.2">
      <c r="A2650" s="11" t="str">
        <f t="shared" si="166"/>
        <v>MORANBAH2011</v>
      </c>
      <c r="B2650" s="92" t="s">
        <v>73</v>
      </c>
      <c r="C2650" s="85">
        <v>2011</v>
      </c>
      <c r="D2650" s="86">
        <v>49</v>
      </c>
      <c r="E2650" s="15">
        <v>39376</v>
      </c>
      <c r="F2650" s="15">
        <v>39638</v>
      </c>
      <c r="G2650" s="15">
        <v>79014</v>
      </c>
      <c r="H2650" s="87">
        <v>0</v>
      </c>
      <c r="I2650" s="87">
        <v>0</v>
      </c>
      <c r="J2650" s="15">
        <v>0</v>
      </c>
      <c r="K2650" s="15">
        <f t="shared" si="163"/>
        <v>39376</v>
      </c>
      <c r="L2650" s="15">
        <f t="shared" si="164"/>
        <v>39638</v>
      </c>
      <c r="M2650" s="15">
        <f t="shared" si="165"/>
        <v>79014</v>
      </c>
      <c r="O2650" s="13"/>
      <c r="P2650" s="13"/>
    </row>
    <row r="2651" spans="1:16" ht="13.15" customHeight="1" x14ac:dyDescent="0.2">
      <c r="A2651" s="11" t="str">
        <f t="shared" si="166"/>
        <v>MORANBAH2012</v>
      </c>
      <c r="B2651" s="90" t="s">
        <v>73</v>
      </c>
      <c r="C2651" s="85">
        <v>2012</v>
      </c>
      <c r="D2651" s="86">
        <v>42</v>
      </c>
      <c r="E2651" s="15">
        <v>66677</v>
      </c>
      <c r="F2651" s="15">
        <v>67208</v>
      </c>
      <c r="G2651" s="15">
        <v>133885</v>
      </c>
      <c r="H2651" s="15">
        <v>0</v>
      </c>
      <c r="I2651" s="15">
        <v>0</v>
      </c>
      <c r="J2651" s="15">
        <v>0</v>
      </c>
      <c r="K2651" s="15">
        <f t="shared" si="163"/>
        <v>66677</v>
      </c>
      <c r="L2651" s="15">
        <f t="shared" si="164"/>
        <v>67208</v>
      </c>
      <c r="M2651" s="15">
        <f t="shared" si="165"/>
        <v>133885</v>
      </c>
      <c r="O2651" s="13"/>
      <c r="P2651" s="13"/>
    </row>
    <row r="2652" spans="1:16" ht="13.15" customHeight="1" x14ac:dyDescent="0.2">
      <c r="A2652" s="11" t="str">
        <f t="shared" si="166"/>
        <v>MORANBAH2013</v>
      </c>
      <c r="B2652" s="92" t="s">
        <v>73</v>
      </c>
      <c r="C2652" s="85">
        <v>2013</v>
      </c>
      <c r="D2652" s="86">
        <v>39</v>
      </c>
      <c r="E2652" s="15">
        <v>85570</v>
      </c>
      <c r="F2652" s="15">
        <v>89322</v>
      </c>
      <c r="G2652" s="15">
        <v>174892</v>
      </c>
      <c r="H2652" s="87">
        <v>0</v>
      </c>
      <c r="I2652" s="87">
        <v>0</v>
      </c>
      <c r="J2652" s="15">
        <v>0</v>
      </c>
      <c r="K2652" s="15">
        <f t="shared" si="163"/>
        <v>85570</v>
      </c>
      <c r="L2652" s="15">
        <f t="shared" si="164"/>
        <v>89322</v>
      </c>
      <c r="M2652" s="15">
        <f t="shared" si="165"/>
        <v>174892</v>
      </c>
      <c r="O2652" s="13"/>
      <c r="P2652" s="13"/>
    </row>
    <row r="2653" spans="1:16" ht="13.15" customHeight="1" x14ac:dyDescent="0.2">
      <c r="A2653" s="11" t="str">
        <f t="shared" si="166"/>
        <v>MORANBAH2014</v>
      </c>
      <c r="B2653" s="3" t="s">
        <v>73</v>
      </c>
      <c r="C2653" s="12">
        <v>2014</v>
      </c>
      <c r="D2653" s="12">
        <v>39</v>
      </c>
      <c r="E2653" s="13">
        <v>86035</v>
      </c>
      <c r="F2653" s="13">
        <v>88089</v>
      </c>
      <c r="G2653" s="13">
        <v>174124</v>
      </c>
      <c r="H2653" s="13">
        <v>0</v>
      </c>
      <c r="I2653" s="13">
        <v>0</v>
      </c>
      <c r="J2653" s="13">
        <v>0</v>
      </c>
      <c r="K2653" s="15">
        <f t="shared" si="163"/>
        <v>86035</v>
      </c>
      <c r="L2653" s="15">
        <f t="shared" si="164"/>
        <v>88089</v>
      </c>
      <c r="M2653" s="15">
        <f t="shared" si="165"/>
        <v>174124</v>
      </c>
      <c r="O2653" s="13"/>
      <c r="P2653" s="13"/>
    </row>
    <row r="2654" spans="1:16" ht="13.15" customHeight="1" x14ac:dyDescent="0.2">
      <c r="A2654" s="11" t="str">
        <f t="shared" si="166"/>
        <v>MORANBAH2015</v>
      </c>
      <c r="B2654" s="88" t="s">
        <v>73</v>
      </c>
      <c r="C2654" s="16">
        <v>2015</v>
      </c>
      <c r="D2654" s="86">
        <v>42</v>
      </c>
      <c r="E2654" s="89">
        <v>68181</v>
      </c>
      <c r="F2654" s="89">
        <v>70632</v>
      </c>
      <c r="G2654" s="89">
        <v>138813</v>
      </c>
      <c r="H2654" s="89">
        <v>0</v>
      </c>
      <c r="I2654" s="89">
        <v>0</v>
      </c>
      <c r="J2654" s="89">
        <v>0</v>
      </c>
      <c r="K2654" s="15">
        <f t="shared" si="163"/>
        <v>68181</v>
      </c>
      <c r="L2654" s="15">
        <f t="shared" si="164"/>
        <v>70632</v>
      </c>
      <c r="M2654" s="15">
        <f t="shared" si="165"/>
        <v>138813</v>
      </c>
      <c r="O2654" s="13"/>
      <c r="P2654" s="13"/>
    </row>
    <row r="2655" spans="1:16" ht="13.15" customHeight="1" x14ac:dyDescent="0.2">
      <c r="A2655" s="11" t="str">
        <f t="shared" si="166"/>
        <v>MORANBAH2016</v>
      </c>
      <c r="B2655" s="3" t="s">
        <v>73</v>
      </c>
      <c r="C2655" s="12">
        <v>2016</v>
      </c>
      <c r="D2655" s="12">
        <v>44</v>
      </c>
      <c r="E2655" s="13">
        <v>58584</v>
      </c>
      <c r="F2655" s="13">
        <v>58896</v>
      </c>
      <c r="G2655" s="13">
        <v>117480</v>
      </c>
      <c r="H2655" s="13">
        <v>0</v>
      </c>
      <c r="I2655" s="13">
        <v>0</v>
      </c>
      <c r="J2655" s="13">
        <v>0</v>
      </c>
      <c r="K2655" s="15">
        <f t="shared" si="163"/>
        <v>58584</v>
      </c>
      <c r="L2655" s="15">
        <f t="shared" si="164"/>
        <v>58896</v>
      </c>
      <c r="M2655" s="15">
        <f t="shared" si="165"/>
        <v>117480</v>
      </c>
      <c r="O2655" s="13"/>
      <c r="P2655" s="13"/>
    </row>
    <row r="2656" spans="1:16" ht="13.15" customHeight="1" x14ac:dyDescent="0.2">
      <c r="A2656" s="11" t="str">
        <f t="shared" si="166"/>
        <v>MORANBAH2017</v>
      </c>
      <c r="B2656" s="3" t="s">
        <v>73</v>
      </c>
      <c r="C2656" s="12">
        <v>2017</v>
      </c>
      <c r="D2656" s="12">
        <v>44</v>
      </c>
      <c r="E2656" s="13">
        <v>58123</v>
      </c>
      <c r="F2656" s="13">
        <v>57250</v>
      </c>
      <c r="G2656" s="13">
        <v>115373</v>
      </c>
      <c r="H2656" s="13">
        <v>0</v>
      </c>
      <c r="I2656" s="13">
        <v>0</v>
      </c>
      <c r="J2656" s="13">
        <v>0</v>
      </c>
      <c r="K2656" s="15">
        <f t="shared" si="163"/>
        <v>58123</v>
      </c>
      <c r="L2656" s="15">
        <f t="shared" si="164"/>
        <v>57250</v>
      </c>
      <c r="M2656" s="15">
        <f t="shared" si="165"/>
        <v>115373</v>
      </c>
      <c r="O2656" s="13"/>
      <c r="P2656" s="13"/>
    </row>
    <row r="2657" spans="1:16" ht="13.15" customHeight="1" x14ac:dyDescent="0.2">
      <c r="A2657" s="11" t="str">
        <f t="shared" si="166"/>
        <v>MORANBAH2018</v>
      </c>
      <c r="B2657" s="92" t="s">
        <v>73</v>
      </c>
      <c r="C2657" s="85">
        <v>2018</v>
      </c>
      <c r="D2657" s="86">
        <v>45</v>
      </c>
      <c r="E2657" s="15">
        <v>51895</v>
      </c>
      <c r="F2657" s="15">
        <v>51843</v>
      </c>
      <c r="G2657" s="15">
        <v>103738</v>
      </c>
      <c r="H2657" s="87">
        <v>0</v>
      </c>
      <c r="I2657" s="87">
        <v>0</v>
      </c>
      <c r="J2657" s="15">
        <v>0</v>
      </c>
      <c r="K2657" s="15">
        <f t="shared" si="163"/>
        <v>51895</v>
      </c>
      <c r="L2657" s="15">
        <f t="shared" si="164"/>
        <v>51843</v>
      </c>
      <c r="M2657" s="15">
        <f t="shared" si="165"/>
        <v>103738</v>
      </c>
      <c r="O2657" s="13"/>
      <c r="P2657" s="13"/>
    </row>
    <row r="2658" spans="1:16" ht="13.15" customHeight="1" x14ac:dyDescent="0.2">
      <c r="A2658" s="11" t="str">
        <f t="shared" si="166"/>
        <v>MORANBAH2019</v>
      </c>
      <c r="B2658" s="3" t="s">
        <v>73</v>
      </c>
      <c r="C2658" s="12">
        <v>2019</v>
      </c>
      <c r="D2658" s="12">
        <v>44</v>
      </c>
      <c r="E2658" s="13">
        <v>55805</v>
      </c>
      <c r="F2658" s="13">
        <v>54019</v>
      </c>
      <c r="G2658" s="13">
        <v>109824</v>
      </c>
      <c r="H2658" s="13">
        <v>0</v>
      </c>
      <c r="I2658" s="13">
        <v>0</v>
      </c>
      <c r="J2658" s="13">
        <v>0</v>
      </c>
      <c r="K2658" s="15">
        <f t="shared" si="163"/>
        <v>55805</v>
      </c>
      <c r="L2658" s="15">
        <f t="shared" si="164"/>
        <v>54019</v>
      </c>
      <c r="M2658" s="15">
        <f t="shared" si="165"/>
        <v>109824</v>
      </c>
      <c r="O2658" s="13"/>
      <c r="P2658" s="13"/>
    </row>
    <row r="2659" spans="1:16" ht="13.15" customHeight="1" x14ac:dyDescent="0.2">
      <c r="A2659" s="11" t="str">
        <f t="shared" si="166"/>
        <v>MORANBAH2020</v>
      </c>
      <c r="B2659" s="92" t="s">
        <v>73</v>
      </c>
      <c r="C2659" s="85">
        <v>2020</v>
      </c>
      <c r="D2659" s="86" t="s">
        <v>174</v>
      </c>
      <c r="E2659" s="15">
        <v>24281</v>
      </c>
      <c r="F2659" s="15">
        <v>23701</v>
      </c>
      <c r="G2659" s="15">
        <v>47982</v>
      </c>
      <c r="H2659" s="87">
        <v>0</v>
      </c>
      <c r="I2659" s="87">
        <v>0</v>
      </c>
      <c r="J2659" s="15">
        <v>0</v>
      </c>
      <c r="K2659" s="15">
        <f t="shared" si="163"/>
        <v>24281</v>
      </c>
      <c r="L2659" s="15">
        <f t="shared" si="164"/>
        <v>23701</v>
      </c>
      <c r="M2659" s="15">
        <f t="shared" si="165"/>
        <v>47982</v>
      </c>
      <c r="O2659" s="13"/>
      <c r="P2659" s="13"/>
    </row>
    <row r="2660" spans="1:16" ht="13.15" customHeight="1" x14ac:dyDescent="0.2">
      <c r="A2660" s="11" t="str">
        <f t="shared" si="166"/>
        <v>MORANBAH2021</v>
      </c>
      <c r="B2660" s="92" t="s">
        <v>73</v>
      </c>
      <c r="C2660" s="85">
        <v>2021</v>
      </c>
      <c r="D2660" s="86">
        <v>36</v>
      </c>
      <c r="E2660" s="15">
        <v>39364</v>
      </c>
      <c r="F2660" s="15">
        <v>40328</v>
      </c>
      <c r="G2660" s="15">
        <v>79692</v>
      </c>
      <c r="H2660" s="87">
        <v>0</v>
      </c>
      <c r="I2660" s="87">
        <v>0</v>
      </c>
      <c r="J2660" s="15">
        <v>0</v>
      </c>
      <c r="K2660" s="15">
        <f t="shared" si="163"/>
        <v>39364</v>
      </c>
      <c r="L2660" s="15">
        <f t="shared" si="164"/>
        <v>40328</v>
      </c>
      <c r="M2660" s="15">
        <f t="shared" si="165"/>
        <v>79692</v>
      </c>
      <c r="O2660" s="13"/>
      <c r="P2660" s="13"/>
    </row>
    <row r="2661" spans="1:16" ht="13.15" customHeight="1" x14ac:dyDescent="0.2">
      <c r="A2661" s="11" t="str">
        <f t="shared" si="166"/>
        <v>MORANBAH2022</v>
      </c>
      <c r="B2661" s="90" t="s">
        <v>73</v>
      </c>
      <c r="C2661" s="85">
        <v>2022</v>
      </c>
      <c r="D2661" s="86">
        <v>42</v>
      </c>
      <c r="E2661" s="15">
        <v>47630</v>
      </c>
      <c r="F2661" s="15">
        <v>50376</v>
      </c>
      <c r="G2661" s="15">
        <v>98006</v>
      </c>
      <c r="H2661" s="15">
        <v>0</v>
      </c>
      <c r="I2661" s="15">
        <v>0</v>
      </c>
      <c r="J2661" s="15">
        <v>0</v>
      </c>
      <c r="K2661" s="15">
        <f t="shared" si="163"/>
        <v>47630</v>
      </c>
      <c r="L2661" s="15">
        <f t="shared" si="164"/>
        <v>50376</v>
      </c>
      <c r="M2661" s="15">
        <f t="shared" si="165"/>
        <v>98006</v>
      </c>
      <c r="O2661" s="13"/>
      <c r="P2661" s="13"/>
    </row>
    <row r="2662" spans="1:16" ht="13.15" customHeight="1" x14ac:dyDescent="0.2">
      <c r="A2662" s="11" t="str">
        <f t="shared" si="166"/>
        <v>MORANBAH2023</v>
      </c>
      <c r="B2662" s="90" t="s">
        <v>73</v>
      </c>
      <c r="C2662" s="85">
        <v>2023</v>
      </c>
      <c r="D2662" s="86">
        <v>43</v>
      </c>
      <c r="E2662" s="15">
        <v>54055</v>
      </c>
      <c r="F2662" s="15">
        <v>55265</v>
      </c>
      <c r="G2662" s="15">
        <v>109320</v>
      </c>
      <c r="H2662" s="15">
        <v>0</v>
      </c>
      <c r="I2662" s="15">
        <v>0</v>
      </c>
      <c r="J2662" s="15">
        <v>0</v>
      </c>
      <c r="K2662" s="15">
        <f t="shared" si="163"/>
        <v>54055</v>
      </c>
      <c r="L2662" s="15">
        <f t="shared" si="164"/>
        <v>55265</v>
      </c>
      <c r="M2662" s="15">
        <f t="shared" si="165"/>
        <v>109320</v>
      </c>
      <c r="O2662" s="13"/>
      <c r="P2662" s="13"/>
    </row>
    <row r="2663" spans="1:16" ht="13.15" customHeight="1" x14ac:dyDescent="0.2">
      <c r="A2663" s="11" t="str">
        <f t="shared" si="166"/>
        <v>MORANBAH2024</v>
      </c>
      <c r="B2663" s="92" t="s">
        <v>73</v>
      </c>
      <c r="C2663" s="85">
        <v>2024</v>
      </c>
      <c r="D2663" s="86">
        <v>44</v>
      </c>
      <c r="E2663" s="15">
        <v>55562</v>
      </c>
      <c r="F2663" s="15">
        <v>56644</v>
      </c>
      <c r="G2663" s="15">
        <v>112206</v>
      </c>
      <c r="H2663" s="87">
        <v>0</v>
      </c>
      <c r="I2663" s="87">
        <v>0</v>
      </c>
      <c r="J2663" s="15">
        <v>0</v>
      </c>
      <c r="K2663" s="15">
        <f t="shared" si="163"/>
        <v>55562</v>
      </c>
      <c r="L2663" s="15">
        <f t="shared" si="164"/>
        <v>56644</v>
      </c>
      <c r="M2663" s="15">
        <f t="shared" si="165"/>
        <v>112206</v>
      </c>
      <c r="O2663" s="13"/>
      <c r="P2663" s="13"/>
    </row>
    <row r="2664" spans="1:16" ht="13.15" customHeight="1" x14ac:dyDescent="0.2">
      <c r="A2664" s="11" t="str">
        <f t="shared" si="166"/>
        <v>MORANBAH2025</v>
      </c>
      <c r="B2664" s="90" t="s">
        <v>73</v>
      </c>
      <c r="C2664" s="85">
        <v>2025</v>
      </c>
      <c r="D2664" s="86">
        <v>49</v>
      </c>
      <c r="E2664" s="15">
        <v>51008</v>
      </c>
      <c r="F2664" s="15">
        <v>49427</v>
      </c>
      <c r="G2664" s="15">
        <v>100435</v>
      </c>
      <c r="H2664" s="15">
        <v>0</v>
      </c>
      <c r="I2664" s="15">
        <v>0</v>
      </c>
      <c r="J2664" s="15">
        <v>0</v>
      </c>
      <c r="K2664" s="15">
        <f t="shared" si="163"/>
        <v>51008</v>
      </c>
      <c r="L2664" s="15">
        <f t="shared" si="164"/>
        <v>49427</v>
      </c>
      <c r="M2664" s="15">
        <f t="shared" si="165"/>
        <v>100435</v>
      </c>
      <c r="O2664" s="13"/>
      <c r="P2664" s="13"/>
    </row>
    <row r="2665" spans="1:16" ht="13.15" customHeight="1" x14ac:dyDescent="0.2">
      <c r="A2665" s="11" t="str">
        <f t="shared" si="166"/>
        <v>MOREE1985</v>
      </c>
      <c r="B2665" s="90" t="s">
        <v>38</v>
      </c>
      <c r="C2665" s="85">
        <v>1985</v>
      </c>
      <c r="D2665" s="86" t="s">
        <v>174</v>
      </c>
      <c r="E2665" s="15">
        <v>15020</v>
      </c>
      <c r="F2665" s="15">
        <v>15182</v>
      </c>
      <c r="G2665" s="15">
        <v>30202</v>
      </c>
      <c r="H2665" s="15">
        <v>0</v>
      </c>
      <c r="I2665" s="15">
        <v>0</v>
      </c>
      <c r="J2665" s="15">
        <v>0</v>
      </c>
      <c r="K2665" s="15">
        <f t="shared" si="163"/>
        <v>15020</v>
      </c>
      <c r="L2665" s="15">
        <f t="shared" si="164"/>
        <v>15182</v>
      </c>
      <c r="M2665" s="15">
        <f t="shared" si="165"/>
        <v>30202</v>
      </c>
      <c r="O2665" s="13"/>
      <c r="P2665" s="13"/>
    </row>
    <row r="2666" spans="1:16" ht="13.15" customHeight="1" x14ac:dyDescent="0.2">
      <c r="A2666" s="11" t="str">
        <f t="shared" si="166"/>
        <v>MOREE1986</v>
      </c>
      <c r="B2666" s="92" t="s">
        <v>38</v>
      </c>
      <c r="C2666" s="85">
        <v>1986</v>
      </c>
      <c r="D2666" s="86" t="s">
        <v>174</v>
      </c>
      <c r="E2666" s="15">
        <v>14692</v>
      </c>
      <c r="F2666" s="15">
        <v>14733</v>
      </c>
      <c r="G2666" s="15">
        <v>29425</v>
      </c>
      <c r="H2666" s="87">
        <v>0</v>
      </c>
      <c r="I2666" s="87">
        <v>0</v>
      </c>
      <c r="J2666" s="15">
        <v>0</v>
      </c>
      <c r="K2666" s="15">
        <f t="shared" si="163"/>
        <v>14692</v>
      </c>
      <c r="L2666" s="15">
        <f t="shared" si="164"/>
        <v>14733</v>
      </c>
      <c r="M2666" s="15">
        <f t="shared" si="165"/>
        <v>29425</v>
      </c>
      <c r="O2666" s="13"/>
      <c r="P2666" s="13"/>
    </row>
    <row r="2667" spans="1:16" ht="13.15" customHeight="1" x14ac:dyDescent="0.2">
      <c r="A2667" s="11" t="str">
        <f t="shared" si="166"/>
        <v>MOREE1987</v>
      </c>
      <c r="B2667" s="3" t="s">
        <v>38</v>
      </c>
      <c r="C2667" s="12">
        <v>1987</v>
      </c>
      <c r="D2667" s="12" t="s">
        <v>174</v>
      </c>
      <c r="E2667" s="13">
        <v>13747</v>
      </c>
      <c r="F2667" s="13">
        <v>13865</v>
      </c>
      <c r="G2667" s="13">
        <v>27612</v>
      </c>
      <c r="H2667" s="13">
        <v>0</v>
      </c>
      <c r="I2667" s="13">
        <v>0</v>
      </c>
      <c r="J2667" s="13">
        <v>0</v>
      </c>
      <c r="K2667" s="15">
        <f t="shared" si="163"/>
        <v>13747</v>
      </c>
      <c r="L2667" s="15">
        <f t="shared" si="164"/>
        <v>13865</v>
      </c>
      <c r="M2667" s="15">
        <f t="shared" si="165"/>
        <v>27612</v>
      </c>
      <c r="O2667" s="13"/>
      <c r="P2667" s="13"/>
    </row>
    <row r="2668" spans="1:16" ht="13.15" customHeight="1" x14ac:dyDescent="0.2">
      <c r="A2668" s="11" t="str">
        <f t="shared" si="166"/>
        <v>MOREE1988</v>
      </c>
      <c r="B2668" s="92" t="s">
        <v>38</v>
      </c>
      <c r="C2668" s="85">
        <v>1988</v>
      </c>
      <c r="D2668" s="86" t="s">
        <v>174</v>
      </c>
      <c r="E2668" s="15">
        <v>14672</v>
      </c>
      <c r="F2668" s="15">
        <v>14640</v>
      </c>
      <c r="G2668" s="15">
        <v>29312</v>
      </c>
      <c r="H2668" s="87">
        <v>0</v>
      </c>
      <c r="I2668" s="87">
        <v>0</v>
      </c>
      <c r="J2668" s="15">
        <v>0</v>
      </c>
      <c r="K2668" s="15">
        <f t="shared" si="163"/>
        <v>14672</v>
      </c>
      <c r="L2668" s="15">
        <f t="shared" si="164"/>
        <v>14640</v>
      </c>
      <c r="M2668" s="15">
        <f t="shared" si="165"/>
        <v>29312</v>
      </c>
      <c r="O2668" s="13"/>
      <c r="P2668" s="13"/>
    </row>
    <row r="2669" spans="1:16" ht="13.15" customHeight="1" x14ac:dyDescent="0.2">
      <c r="A2669" s="11" t="str">
        <f t="shared" si="166"/>
        <v>MOREE1989</v>
      </c>
      <c r="B2669" s="90" t="s">
        <v>38</v>
      </c>
      <c r="C2669" s="85">
        <v>1989</v>
      </c>
      <c r="D2669" s="86" t="s">
        <v>174</v>
      </c>
      <c r="E2669" s="15">
        <v>8656</v>
      </c>
      <c r="F2669" s="15">
        <v>8864</v>
      </c>
      <c r="G2669" s="15">
        <v>17520</v>
      </c>
      <c r="H2669" s="15">
        <v>0</v>
      </c>
      <c r="I2669" s="15">
        <v>0</v>
      </c>
      <c r="J2669" s="15">
        <v>0</v>
      </c>
      <c r="K2669" s="15">
        <f t="shared" si="163"/>
        <v>8656</v>
      </c>
      <c r="L2669" s="15">
        <f t="shared" si="164"/>
        <v>8864</v>
      </c>
      <c r="M2669" s="15">
        <f t="shared" si="165"/>
        <v>17520</v>
      </c>
      <c r="O2669" s="13"/>
      <c r="P2669" s="13"/>
    </row>
    <row r="2670" spans="1:16" ht="13.15" customHeight="1" x14ac:dyDescent="0.2">
      <c r="A2670" s="11" t="str">
        <f t="shared" si="166"/>
        <v>MOREE1990</v>
      </c>
      <c r="B2670" s="90" t="s">
        <v>38</v>
      </c>
      <c r="C2670" s="85">
        <v>1990</v>
      </c>
      <c r="D2670" s="86" t="s">
        <v>174</v>
      </c>
      <c r="E2670" s="15">
        <v>6894</v>
      </c>
      <c r="F2670" s="15">
        <v>6923</v>
      </c>
      <c r="G2670" s="15">
        <v>13817</v>
      </c>
      <c r="H2670" s="15">
        <v>0</v>
      </c>
      <c r="I2670" s="15">
        <v>0</v>
      </c>
      <c r="J2670" s="15">
        <v>0</v>
      </c>
      <c r="K2670" s="15">
        <f t="shared" si="163"/>
        <v>6894</v>
      </c>
      <c r="L2670" s="15">
        <f t="shared" si="164"/>
        <v>6923</v>
      </c>
      <c r="M2670" s="15">
        <f t="shared" si="165"/>
        <v>13817</v>
      </c>
      <c r="O2670" s="13"/>
      <c r="P2670" s="13"/>
    </row>
    <row r="2671" spans="1:16" ht="13.15" customHeight="1" x14ac:dyDescent="0.2">
      <c r="A2671" s="11" t="str">
        <f t="shared" si="166"/>
        <v>MOREE1991</v>
      </c>
      <c r="B2671" s="3" t="s">
        <v>38</v>
      </c>
      <c r="C2671" s="12">
        <v>1991</v>
      </c>
      <c r="D2671" s="12" t="s">
        <v>174</v>
      </c>
      <c r="E2671" s="13">
        <v>6622</v>
      </c>
      <c r="F2671" s="13">
        <v>6742</v>
      </c>
      <c r="G2671" s="13">
        <v>13364</v>
      </c>
      <c r="H2671" s="13">
        <v>0</v>
      </c>
      <c r="I2671" s="13">
        <v>0</v>
      </c>
      <c r="J2671" s="13">
        <v>0</v>
      </c>
      <c r="K2671" s="15">
        <f t="shared" si="163"/>
        <v>6622</v>
      </c>
      <c r="L2671" s="15">
        <f t="shared" si="164"/>
        <v>6742</v>
      </c>
      <c r="M2671" s="15">
        <f t="shared" si="165"/>
        <v>13364</v>
      </c>
      <c r="O2671" s="13"/>
      <c r="P2671" s="13"/>
    </row>
    <row r="2672" spans="1:16" ht="13.15" customHeight="1" x14ac:dyDescent="0.2">
      <c r="A2672" s="11" t="str">
        <f t="shared" si="166"/>
        <v>MOREE1992</v>
      </c>
      <c r="B2672" s="3" t="s">
        <v>38</v>
      </c>
      <c r="C2672" s="12">
        <v>1992</v>
      </c>
      <c r="D2672" s="12" t="s">
        <v>174</v>
      </c>
      <c r="E2672" s="13">
        <v>9115</v>
      </c>
      <c r="F2672" s="13">
        <v>9338</v>
      </c>
      <c r="G2672" s="13">
        <v>18453</v>
      </c>
      <c r="H2672" s="13">
        <v>0</v>
      </c>
      <c r="I2672" s="13">
        <v>0</v>
      </c>
      <c r="J2672" s="13">
        <v>0</v>
      </c>
      <c r="K2672" s="15">
        <f t="shared" si="163"/>
        <v>9115</v>
      </c>
      <c r="L2672" s="15">
        <f t="shared" si="164"/>
        <v>9338</v>
      </c>
      <c r="M2672" s="15">
        <f t="shared" si="165"/>
        <v>18453</v>
      </c>
      <c r="O2672" s="13"/>
      <c r="P2672" s="13"/>
    </row>
    <row r="2673" spans="1:16" ht="13.15" customHeight="1" x14ac:dyDescent="0.2">
      <c r="A2673" s="11" t="str">
        <f t="shared" si="166"/>
        <v>MOREE1993</v>
      </c>
      <c r="B2673" s="90" t="s">
        <v>38</v>
      </c>
      <c r="C2673" s="85">
        <v>1993</v>
      </c>
      <c r="D2673" s="86" t="s">
        <v>174</v>
      </c>
      <c r="E2673" s="15">
        <v>9678</v>
      </c>
      <c r="F2673" s="15">
        <v>9874</v>
      </c>
      <c r="G2673" s="15">
        <v>19552</v>
      </c>
      <c r="H2673" s="15">
        <v>0</v>
      </c>
      <c r="I2673" s="15">
        <v>0</v>
      </c>
      <c r="J2673" s="15">
        <v>0</v>
      </c>
      <c r="K2673" s="15">
        <f t="shared" ref="K2673:K2736" si="167">E2673+H2673</f>
        <v>9678</v>
      </c>
      <c r="L2673" s="15">
        <f t="shared" ref="L2673:L2736" si="168">F2673+I2673</f>
        <v>9874</v>
      </c>
      <c r="M2673" s="15">
        <f t="shared" ref="M2673:M2736" si="169">G2673+J2673</f>
        <v>19552</v>
      </c>
      <c r="O2673" s="13"/>
      <c r="P2673" s="13"/>
    </row>
    <row r="2674" spans="1:16" ht="13.15" customHeight="1" x14ac:dyDescent="0.2">
      <c r="A2674" s="11" t="str">
        <f t="shared" si="166"/>
        <v>MOREE1994</v>
      </c>
      <c r="B2674" s="3" t="s">
        <v>38</v>
      </c>
      <c r="C2674" s="12">
        <v>1994</v>
      </c>
      <c r="D2674" s="12" t="s">
        <v>174</v>
      </c>
      <c r="E2674" s="13">
        <v>9222</v>
      </c>
      <c r="F2674" s="13">
        <v>9359</v>
      </c>
      <c r="G2674" s="13">
        <v>18581</v>
      </c>
      <c r="H2674" s="13">
        <v>0</v>
      </c>
      <c r="I2674" s="13">
        <v>0</v>
      </c>
      <c r="J2674" s="13">
        <v>0</v>
      </c>
      <c r="K2674" s="15">
        <f t="shared" si="167"/>
        <v>9222</v>
      </c>
      <c r="L2674" s="15">
        <f t="shared" si="168"/>
        <v>9359</v>
      </c>
      <c r="M2674" s="15">
        <f t="shared" si="169"/>
        <v>18581</v>
      </c>
      <c r="O2674" s="13"/>
      <c r="P2674" s="13"/>
    </row>
    <row r="2675" spans="1:16" ht="13.15" customHeight="1" x14ac:dyDescent="0.2">
      <c r="A2675" s="11" t="str">
        <f t="shared" si="166"/>
        <v>MOREE1995</v>
      </c>
      <c r="B2675" s="3" t="s">
        <v>38</v>
      </c>
      <c r="C2675" s="12">
        <v>1995</v>
      </c>
      <c r="D2675" s="12" t="s">
        <v>174</v>
      </c>
      <c r="E2675" s="13">
        <v>9691</v>
      </c>
      <c r="F2675" s="13">
        <v>9926</v>
      </c>
      <c r="G2675" s="13">
        <v>19617</v>
      </c>
      <c r="H2675" s="13">
        <v>0</v>
      </c>
      <c r="I2675" s="13">
        <v>0</v>
      </c>
      <c r="J2675" s="13">
        <v>0</v>
      </c>
      <c r="K2675" s="15">
        <f t="shared" si="167"/>
        <v>9691</v>
      </c>
      <c r="L2675" s="15">
        <f t="shared" si="168"/>
        <v>9926</v>
      </c>
      <c r="M2675" s="15">
        <f t="shared" si="169"/>
        <v>19617</v>
      </c>
      <c r="O2675" s="13"/>
      <c r="P2675" s="13"/>
    </row>
    <row r="2676" spans="1:16" ht="13.15" customHeight="1" x14ac:dyDescent="0.2">
      <c r="A2676" s="11" t="str">
        <f t="shared" si="166"/>
        <v>MOREE1996</v>
      </c>
      <c r="B2676" s="92" t="s">
        <v>38</v>
      </c>
      <c r="C2676" s="85">
        <v>1996</v>
      </c>
      <c r="D2676" s="86" t="s">
        <v>174</v>
      </c>
      <c r="E2676" s="15">
        <v>11184</v>
      </c>
      <c r="F2676" s="15">
        <v>11530</v>
      </c>
      <c r="G2676" s="15">
        <v>22714</v>
      </c>
      <c r="H2676" s="87">
        <v>0</v>
      </c>
      <c r="I2676" s="87">
        <v>0</v>
      </c>
      <c r="J2676" s="15">
        <v>0</v>
      </c>
      <c r="K2676" s="15">
        <f t="shared" si="167"/>
        <v>11184</v>
      </c>
      <c r="L2676" s="15">
        <f t="shared" si="168"/>
        <v>11530</v>
      </c>
      <c r="M2676" s="15">
        <f t="shared" si="169"/>
        <v>22714</v>
      </c>
      <c r="O2676" s="13"/>
      <c r="P2676" s="13"/>
    </row>
    <row r="2677" spans="1:16" ht="13.15" customHeight="1" x14ac:dyDescent="0.2">
      <c r="A2677" s="11" t="str">
        <f t="shared" si="166"/>
        <v>MOREE1997</v>
      </c>
      <c r="B2677" s="92" t="s">
        <v>38</v>
      </c>
      <c r="C2677" s="85">
        <v>1997</v>
      </c>
      <c r="D2677" s="86" t="s">
        <v>174</v>
      </c>
      <c r="E2677" s="15">
        <v>10875</v>
      </c>
      <c r="F2677" s="15">
        <v>11022</v>
      </c>
      <c r="G2677" s="15">
        <v>21897</v>
      </c>
      <c r="H2677" s="87">
        <v>0</v>
      </c>
      <c r="I2677" s="87">
        <v>0</v>
      </c>
      <c r="J2677" s="15">
        <v>0</v>
      </c>
      <c r="K2677" s="15">
        <f t="shared" si="167"/>
        <v>10875</v>
      </c>
      <c r="L2677" s="15">
        <f t="shared" si="168"/>
        <v>11022</v>
      </c>
      <c r="M2677" s="15">
        <f t="shared" si="169"/>
        <v>21897</v>
      </c>
      <c r="O2677" s="13"/>
      <c r="P2677" s="13"/>
    </row>
    <row r="2678" spans="1:16" ht="13.15" customHeight="1" x14ac:dyDescent="0.2">
      <c r="A2678" s="11" t="str">
        <f t="shared" si="166"/>
        <v>MOREE1998</v>
      </c>
      <c r="B2678" s="3" t="s">
        <v>38</v>
      </c>
      <c r="C2678" s="12">
        <v>1998</v>
      </c>
      <c r="D2678" s="12" t="s">
        <v>174</v>
      </c>
      <c r="E2678" s="13">
        <v>11160</v>
      </c>
      <c r="F2678" s="13">
        <v>11389</v>
      </c>
      <c r="G2678" s="13">
        <v>22549</v>
      </c>
      <c r="H2678" s="13">
        <v>0</v>
      </c>
      <c r="I2678" s="13">
        <v>0</v>
      </c>
      <c r="J2678" s="13">
        <v>0</v>
      </c>
      <c r="K2678" s="15">
        <f t="shared" si="167"/>
        <v>11160</v>
      </c>
      <c r="L2678" s="15">
        <f t="shared" si="168"/>
        <v>11389</v>
      </c>
      <c r="M2678" s="15">
        <f t="shared" si="169"/>
        <v>22549</v>
      </c>
      <c r="O2678" s="13"/>
      <c r="P2678" s="13"/>
    </row>
    <row r="2679" spans="1:16" ht="13.15" customHeight="1" x14ac:dyDescent="0.2">
      <c r="A2679" s="11" t="str">
        <f t="shared" si="166"/>
        <v>MOREE1999</v>
      </c>
      <c r="B2679" s="88" t="s">
        <v>38</v>
      </c>
      <c r="C2679" s="16">
        <v>1999</v>
      </c>
      <c r="D2679" s="86" t="s">
        <v>174</v>
      </c>
      <c r="E2679" s="89">
        <v>11453</v>
      </c>
      <c r="F2679" s="89">
        <v>11617</v>
      </c>
      <c r="G2679" s="89">
        <v>23070</v>
      </c>
      <c r="H2679" s="89">
        <v>0</v>
      </c>
      <c r="I2679" s="89">
        <v>0</v>
      </c>
      <c r="J2679" s="89">
        <v>0</v>
      </c>
      <c r="K2679" s="15">
        <f t="shared" si="167"/>
        <v>11453</v>
      </c>
      <c r="L2679" s="15">
        <f t="shared" si="168"/>
        <v>11617</v>
      </c>
      <c r="M2679" s="15">
        <f t="shared" si="169"/>
        <v>23070</v>
      </c>
      <c r="O2679" s="13"/>
      <c r="P2679" s="13"/>
    </row>
    <row r="2680" spans="1:16" ht="13.15" customHeight="1" x14ac:dyDescent="0.2">
      <c r="A2680" s="11" t="str">
        <f t="shared" si="166"/>
        <v>MOREE2000</v>
      </c>
      <c r="B2680" s="3" t="s">
        <v>38</v>
      </c>
      <c r="C2680" s="12">
        <v>2000</v>
      </c>
      <c r="D2680" s="12" t="s">
        <v>174</v>
      </c>
      <c r="E2680" s="13">
        <v>12119</v>
      </c>
      <c r="F2680" s="13">
        <v>12540</v>
      </c>
      <c r="G2680" s="13">
        <v>24659</v>
      </c>
      <c r="H2680" s="13">
        <v>0</v>
      </c>
      <c r="I2680" s="13">
        <v>0</v>
      </c>
      <c r="J2680" s="13">
        <v>0</v>
      </c>
      <c r="K2680" s="15">
        <f t="shared" si="167"/>
        <v>12119</v>
      </c>
      <c r="L2680" s="15">
        <f t="shared" si="168"/>
        <v>12540</v>
      </c>
      <c r="M2680" s="15">
        <f t="shared" si="169"/>
        <v>24659</v>
      </c>
      <c r="O2680" s="13"/>
      <c r="P2680" s="13"/>
    </row>
    <row r="2681" spans="1:16" ht="13.15" customHeight="1" x14ac:dyDescent="0.2">
      <c r="A2681" s="11" t="str">
        <f t="shared" si="166"/>
        <v>MOREE2001</v>
      </c>
      <c r="B2681" s="3" t="s">
        <v>38</v>
      </c>
      <c r="C2681" s="12">
        <v>2001</v>
      </c>
      <c r="D2681" s="12" t="s">
        <v>174</v>
      </c>
      <c r="E2681" s="13">
        <v>10485</v>
      </c>
      <c r="F2681" s="13">
        <v>10714</v>
      </c>
      <c r="G2681" s="13">
        <v>21199</v>
      </c>
      <c r="H2681" s="13">
        <v>0</v>
      </c>
      <c r="I2681" s="13">
        <v>0</v>
      </c>
      <c r="J2681" s="13">
        <v>0</v>
      </c>
      <c r="K2681" s="15">
        <f t="shared" si="167"/>
        <v>10485</v>
      </c>
      <c r="L2681" s="15">
        <f t="shared" si="168"/>
        <v>10714</v>
      </c>
      <c r="M2681" s="15">
        <f t="shared" si="169"/>
        <v>21199</v>
      </c>
      <c r="O2681" s="13"/>
      <c r="P2681" s="13"/>
    </row>
    <row r="2682" spans="1:16" ht="13.15" customHeight="1" x14ac:dyDescent="0.2">
      <c r="A2682" s="11" t="str">
        <f t="shared" si="166"/>
        <v>MOREE2002</v>
      </c>
      <c r="B2682" s="3" t="s">
        <v>38</v>
      </c>
      <c r="C2682" s="12">
        <v>2002</v>
      </c>
      <c r="D2682" s="12" t="s">
        <v>174</v>
      </c>
      <c r="E2682" s="13">
        <v>9236</v>
      </c>
      <c r="F2682" s="13">
        <v>9413</v>
      </c>
      <c r="G2682" s="13">
        <v>18649</v>
      </c>
      <c r="H2682" s="13">
        <v>0</v>
      </c>
      <c r="I2682" s="13">
        <v>0</v>
      </c>
      <c r="J2682" s="13">
        <v>0</v>
      </c>
      <c r="K2682" s="15">
        <f t="shared" si="167"/>
        <v>9236</v>
      </c>
      <c r="L2682" s="15">
        <f t="shared" si="168"/>
        <v>9413</v>
      </c>
      <c r="M2682" s="15">
        <f t="shared" si="169"/>
        <v>18649</v>
      </c>
      <c r="O2682" s="13"/>
      <c r="P2682" s="13"/>
    </row>
    <row r="2683" spans="1:16" ht="13.15" customHeight="1" x14ac:dyDescent="0.2">
      <c r="A2683" s="11" t="str">
        <f t="shared" si="166"/>
        <v>MOREE2003</v>
      </c>
      <c r="B2683" s="88" t="s">
        <v>38</v>
      </c>
      <c r="C2683" s="85">
        <v>2003</v>
      </c>
      <c r="D2683" s="86" t="s">
        <v>174</v>
      </c>
      <c r="E2683" s="15">
        <v>9707</v>
      </c>
      <c r="F2683" s="15">
        <v>9994</v>
      </c>
      <c r="G2683" s="15">
        <v>19701</v>
      </c>
      <c r="H2683" s="15">
        <v>0</v>
      </c>
      <c r="I2683" s="15">
        <v>0</v>
      </c>
      <c r="J2683" s="15">
        <v>0</v>
      </c>
      <c r="K2683" s="15">
        <f t="shared" si="167"/>
        <v>9707</v>
      </c>
      <c r="L2683" s="15">
        <f t="shared" si="168"/>
        <v>9994</v>
      </c>
      <c r="M2683" s="15">
        <f t="shared" si="169"/>
        <v>19701</v>
      </c>
      <c r="O2683" s="13"/>
      <c r="P2683" s="13"/>
    </row>
    <row r="2684" spans="1:16" ht="13.15" customHeight="1" x14ac:dyDescent="0.2">
      <c r="A2684" s="11" t="str">
        <f t="shared" si="166"/>
        <v>MOREE2004</v>
      </c>
      <c r="B2684" s="90" t="s">
        <v>38</v>
      </c>
      <c r="C2684" s="85">
        <v>2004</v>
      </c>
      <c r="D2684" s="86" t="s">
        <v>174</v>
      </c>
      <c r="E2684" s="15">
        <v>10537</v>
      </c>
      <c r="F2684" s="15">
        <v>10689</v>
      </c>
      <c r="G2684" s="15">
        <v>21226</v>
      </c>
      <c r="H2684" s="15">
        <v>0</v>
      </c>
      <c r="I2684" s="15">
        <v>0</v>
      </c>
      <c r="J2684" s="15">
        <v>0</v>
      </c>
      <c r="K2684" s="15">
        <f t="shared" si="167"/>
        <v>10537</v>
      </c>
      <c r="L2684" s="15">
        <f t="shared" si="168"/>
        <v>10689</v>
      </c>
      <c r="M2684" s="15">
        <f t="shared" si="169"/>
        <v>21226</v>
      </c>
      <c r="O2684" s="13"/>
      <c r="P2684" s="13"/>
    </row>
    <row r="2685" spans="1:16" ht="13.15" customHeight="1" x14ac:dyDescent="0.2">
      <c r="A2685" s="11" t="str">
        <f t="shared" si="166"/>
        <v>MOREE2005</v>
      </c>
      <c r="B2685" s="92" t="s">
        <v>38</v>
      </c>
      <c r="C2685" s="85">
        <v>2005</v>
      </c>
      <c r="D2685" s="86" t="s">
        <v>174</v>
      </c>
      <c r="E2685" s="15">
        <v>10658</v>
      </c>
      <c r="F2685" s="15">
        <v>10970</v>
      </c>
      <c r="G2685" s="15">
        <v>21628</v>
      </c>
      <c r="H2685" s="87">
        <v>0</v>
      </c>
      <c r="I2685" s="87">
        <v>0</v>
      </c>
      <c r="J2685" s="15">
        <v>0</v>
      </c>
      <c r="K2685" s="15">
        <f t="shared" si="167"/>
        <v>10658</v>
      </c>
      <c r="L2685" s="15">
        <f t="shared" si="168"/>
        <v>10970</v>
      </c>
      <c r="M2685" s="15">
        <f t="shared" si="169"/>
        <v>21628</v>
      </c>
      <c r="O2685" s="13"/>
      <c r="P2685" s="13"/>
    </row>
    <row r="2686" spans="1:16" ht="13.15" customHeight="1" x14ac:dyDescent="0.2">
      <c r="A2686" s="11" t="str">
        <f t="shared" si="166"/>
        <v>MOREE2006</v>
      </c>
      <c r="B2686" s="92" t="s">
        <v>38</v>
      </c>
      <c r="C2686" s="85">
        <v>2006</v>
      </c>
      <c r="D2686" s="86" t="s">
        <v>174</v>
      </c>
      <c r="E2686" s="15">
        <v>10440</v>
      </c>
      <c r="F2686" s="15">
        <v>10753</v>
      </c>
      <c r="G2686" s="15">
        <v>21193</v>
      </c>
      <c r="H2686" s="87">
        <v>0</v>
      </c>
      <c r="I2686" s="87">
        <v>0</v>
      </c>
      <c r="J2686" s="15">
        <v>0</v>
      </c>
      <c r="K2686" s="15">
        <f t="shared" si="167"/>
        <v>10440</v>
      </c>
      <c r="L2686" s="15">
        <f t="shared" si="168"/>
        <v>10753</v>
      </c>
      <c r="M2686" s="15">
        <f t="shared" si="169"/>
        <v>21193</v>
      </c>
      <c r="O2686" s="13"/>
      <c r="P2686" s="13"/>
    </row>
    <row r="2687" spans="1:16" ht="13.15" customHeight="1" x14ac:dyDescent="0.2">
      <c r="A2687" s="11" t="str">
        <f t="shared" si="166"/>
        <v>MOREE2007</v>
      </c>
      <c r="B2687" s="88" t="s">
        <v>38</v>
      </c>
      <c r="C2687" s="16">
        <v>2007</v>
      </c>
      <c r="D2687" s="86" t="s">
        <v>174</v>
      </c>
      <c r="E2687" s="89">
        <v>11420</v>
      </c>
      <c r="F2687" s="89">
        <v>11795</v>
      </c>
      <c r="G2687" s="89">
        <v>23215</v>
      </c>
      <c r="H2687" s="89">
        <v>0</v>
      </c>
      <c r="I2687" s="89">
        <v>0</v>
      </c>
      <c r="J2687" s="89">
        <v>0</v>
      </c>
      <c r="K2687" s="15">
        <f t="shared" si="167"/>
        <v>11420</v>
      </c>
      <c r="L2687" s="15">
        <f t="shared" si="168"/>
        <v>11795</v>
      </c>
      <c r="M2687" s="15">
        <f t="shared" si="169"/>
        <v>23215</v>
      </c>
      <c r="O2687" s="13"/>
      <c r="P2687" s="13"/>
    </row>
    <row r="2688" spans="1:16" ht="13.15" customHeight="1" x14ac:dyDescent="0.2">
      <c r="A2688" s="11" t="str">
        <f t="shared" si="166"/>
        <v>MOREE2008</v>
      </c>
      <c r="B2688" s="3" t="s">
        <v>38</v>
      </c>
      <c r="C2688" s="12">
        <v>2008</v>
      </c>
      <c r="D2688" s="12" t="s">
        <v>174</v>
      </c>
      <c r="E2688" s="13">
        <v>14629</v>
      </c>
      <c r="F2688" s="13">
        <v>15129</v>
      </c>
      <c r="G2688" s="13">
        <v>29758</v>
      </c>
      <c r="H2688" s="13">
        <v>0</v>
      </c>
      <c r="I2688" s="13">
        <v>0</v>
      </c>
      <c r="J2688" s="13">
        <v>0</v>
      </c>
      <c r="K2688" s="15">
        <f t="shared" si="167"/>
        <v>14629</v>
      </c>
      <c r="L2688" s="15">
        <f t="shared" si="168"/>
        <v>15129</v>
      </c>
      <c r="M2688" s="15">
        <f t="shared" si="169"/>
        <v>29758</v>
      </c>
      <c r="O2688" s="13"/>
      <c r="P2688" s="13"/>
    </row>
    <row r="2689" spans="1:16" ht="13.15" customHeight="1" x14ac:dyDescent="0.2">
      <c r="A2689" s="11" t="str">
        <f t="shared" si="166"/>
        <v>MOREE2009</v>
      </c>
      <c r="B2689" s="92" t="s">
        <v>38</v>
      </c>
      <c r="C2689" s="85">
        <v>2009</v>
      </c>
      <c r="D2689" s="86" t="s">
        <v>174</v>
      </c>
      <c r="E2689" s="15">
        <v>13890</v>
      </c>
      <c r="F2689" s="15">
        <v>13858</v>
      </c>
      <c r="G2689" s="15">
        <v>27748</v>
      </c>
      <c r="H2689" s="87">
        <v>0</v>
      </c>
      <c r="I2689" s="87">
        <v>0</v>
      </c>
      <c r="J2689" s="15">
        <v>0</v>
      </c>
      <c r="K2689" s="15">
        <f t="shared" si="167"/>
        <v>13890</v>
      </c>
      <c r="L2689" s="15">
        <f t="shared" si="168"/>
        <v>13858</v>
      </c>
      <c r="M2689" s="15">
        <f t="shared" si="169"/>
        <v>27748</v>
      </c>
      <c r="O2689" s="13"/>
      <c r="P2689" s="13"/>
    </row>
    <row r="2690" spans="1:16" ht="13.15" customHeight="1" x14ac:dyDescent="0.2">
      <c r="A2690" s="11" t="str">
        <f t="shared" si="166"/>
        <v>MOREE2010</v>
      </c>
      <c r="B2690" s="3" t="s">
        <v>38</v>
      </c>
      <c r="C2690" s="12">
        <v>2010</v>
      </c>
      <c r="D2690" s="12" t="s">
        <v>174</v>
      </c>
      <c r="E2690" s="13">
        <v>14711</v>
      </c>
      <c r="F2690" s="13">
        <v>14737</v>
      </c>
      <c r="G2690" s="13">
        <v>29448</v>
      </c>
      <c r="H2690" s="13">
        <v>0</v>
      </c>
      <c r="I2690" s="13">
        <v>0</v>
      </c>
      <c r="J2690" s="13">
        <v>0</v>
      </c>
      <c r="K2690" s="15">
        <f t="shared" si="167"/>
        <v>14711</v>
      </c>
      <c r="L2690" s="15">
        <f t="shared" si="168"/>
        <v>14737</v>
      </c>
      <c r="M2690" s="15">
        <f t="shared" si="169"/>
        <v>29448</v>
      </c>
      <c r="O2690" s="13"/>
      <c r="P2690" s="13"/>
    </row>
    <row r="2691" spans="1:16" ht="13.15" customHeight="1" x14ac:dyDescent="0.2">
      <c r="A2691" s="11" t="str">
        <f t="shared" si="166"/>
        <v>MOREE2011</v>
      </c>
      <c r="B2691" s="92" t="s">
        <v>38</v>
      </c>
      <c r="C2691" s="85">
        <v>2011</v>
      </c>
      <c r="D2691" s="86" t="s">
        <v>174</v>
      </c>
      <c r="E2691" s="15">
        <v>15181</v>
      </c>
      <c r="F2691" s="15">
        <v>15238</v>
      </c>
      <c r="G2691" s="15">
        <v>30419</v>
      </c>
      <c r="H2691" s="87">
        <v>0</v>
      </c>
      <c r="I2691" s="87">
        <v>0</v>
      </c>
      <c r="J2691" s="15">
        <v>0</v>
      </c>
      <c r="K2691" s="15">
        <f t="shared" si="167"/>
        <v>15181</v>
      </c>
      <c r="L2691" s="15">
        <f t="shared" si="168"/>
        <v>15238</v>
      </c>
      <c r="M2691" s="15">
        <f t="shared" si="169"/>
        <v>30419</v>
      </c>
      <c r="O2691" s="13"/>
      <c r="P2691" s="13"/>
    </row>
    <row r="2692" spans="1:16" ht="13.15" customHeight="1" x14ac:dyDescent="0.2">
      <c r="A2692" s="11" t="str">
        <f t="shared" si="166"/>
        <v>MOREE2012</v>
      </c>
      <c r="B2692" s="3" t="s">
        <v>38</v>
      </c>
      <c r="C2692" s="12">
        <v>2012</v>
      </c>
      <c r="D2692" s="12" t="s">
        <v>174</v>
      </c>
      <c r="E2692" s="13">
        <v>13814</v>
      </c>
      <c r="F2692" s="13">
        <v>13692</v>
      </c>
      <c r="G2692" s="13">
        <v>27506</v>
      </c>
      <c r="H2692" s="13">
        <v>0</v>
      </c>
      <c r="I2692" s="13">
        <v>0</v>
      </c>
      <c r="J2692" s="13">
        <v>0</v>
      </c>
      <c r="K2692" s="15">
        <f t="shared" si="167"/>
        <v>13814</v>
      </c>
      <c r="L2692" s="15">
        <f t="shared" si="168"/>
        <v>13692</v>
      </c>
      <c r="M2692" s="15">
        <f t="shared" si="169"/>
        <v>27506</v>
      </c>
      <c r="O2692" s="13"/>
      <c r="P2692" s="13"/>
    </row>
    <row r="2693" spans="1:16" ht="13.15" customHeight="1" x14ac:dyDescent="0.2">
      <c r="A2693" s="11" t="str">
        <f t="shared" si="166"/>
        <v>MOREE2013</v>
      </c>
      <c r="B2693" s="92" t="s">
        <v>38</v>
      </c>
      <c r="C2693" s="85">
        <v>2013</v>
      </c>
      <c r="D2693" s="86" t="s">
        <v>174</v>
      </c>
      <c r="E2693" s="15">
        <v>13435</v>
      </c>
      <c r="F2693" s="15">
        <v>13660</v>
      </c>
      <c r="G2693" s="15">
        <v>27095</v>
      </c>
      <c r="H2693" s="87">
        <v>0</v>
      </c>
      <c r="I2693" s="87">
        <v>0</v>
      </c>
      <c r="J2693" s="15">
        <v>0</v>
      </c>
      <c r="K2693" s="15">
        <f t="shared" si="167"/>
        <v>13435</v>
      </c>
      <c r="L2693" s="15">
        <f t="shared" si="168"/>
        <v>13660</v>
      </c>
      <c r="M2693" s="15">
        <f t="shared" si="169"/>
        <v>27095</v>
      </c>
      <c r="O2693" s="13"/>
      <c r="P2693" s="13"/>
    </row>
    <row r="2694" spans="1:16" ht="13.15" customHeight="1" x14ac:dyDescent="0.2">
      <c r="A2694" s="11" t="str">
        <f t="shared" si="166"/>
        <v>MOREE2014</v>
      </c>
      <c r="B2694" s="3" t="s">
        <v>38</v>
      </c>
      <c r="C2694" s="12">
        <v>2014</v>
      </c>
      <c r="D2694" s="12" t="s">
        <v>174</v>
      </c>
      <c r="E2694" s="13">
        <v>16890</v>
      </c>
      <c r="F2694" s="13">
        <v>16579</v>
      </c>
      <c r="G2694" s="13">
        <v>33469</v>
      </c>
      <c r="H2694" s="13">
        <v>0</v>
      </c>
      <c r="I2694" s="13">
        <v>0</v>
      </c>
      <c r="J2694" s="13">
        <v>0</v>
      </c>
      <c r="K2694" s="15">
        <f t="shared" si="167"/>
        <v>16890</v>
      </c>
      <c r="L2694" s="15">
        <f t="shared" si="168"/>
        <v>16579</v>
      </c>
      <c r="M2694" s="15">
        <f t="shared" si="169"/>
        <v>33469</v>
      </c>
      <c r="O2694" s="13"/>
      <c r="P2694" s="13"/>
    </row>
    <row r="2695" spans="1:16" ht="13.15" customHeight="1" x14ac:dyDescent="0.2">
      <c r="A2695" s="11" t="str">
        <f t="shared" si="166"/>
        <v>MOREE2015</v>
      </c>
      <c r="B2695" s="92" t="s">
        <v>38</v>
      </c>
      <c r="C2695" s="85">
        <v>2015</v>
      </c>
      <c r="D2695" s="86" t="s">
        <v>174</v>
      </c>
      <c r="E2695" s="15">
        <v>17013</v>
      </c>
      <c r="F2695" s="15">
        <v>16962</v>
      </c>
      <c r="G2695" s="15">
        <v>33975</v>
      </c>
      <c r="H2695" s="87">
        <v>0</v>
      </c>
      <c r="I2695" s="87">
        <v>0</v>
      </c>
      <c r="J2695" s="15">
        <v>0</v>
      </c>
      <c r="K2695" s="15">
        <f t="shared" si="167"/>
        <v>17013</v>
      </c>
      <c r="L2695" s="15">
        <f t="shared" si="168"/>
        <v>16962</v>
      </c>
      <c r="M2695" s="15">
        <f t="shared" si="169"/>
        <v>33975</v>
      </c>
      <c r="O2695" s="13"/>
      <c r="P2695" s="13"/>
    </row>
    <row r="2696" spans="1:16" ht="13.15" customHeight="1" x14ac:dyDescent="0.2">
      <c r="A2696" s="11" t="str">
        <f t="shared" si="166"/>
        <v>MOREE2016</v>
      </c>
      <c r="B2696" s="3" t="s">
        <v>38</v>
      </c>
      <c r="C2696" s="12">
        <v>2016</v>
      </c>
      <c r="D2696" s="12" t="s">
        <v>174</v>
      </c>
      <c r="E2696" s="13">
        <v>17052</v>
      </c>
      <c r="F2696" s="13">
        <v>16842</v>
      </c>
      <c r="G2696" s="13">
        <v>33894</v>
      </c>
      <c r="H2696" s="13">
        <v>0</v>
      </c>
      <c r="I2696" s="13">
        <v>0</v>
      </c>
      <c r="J2696" s="13">
        <v>0</v>
      </c>
      <c r="K2696" s="15">
        <f t="shared" si="167"/>
        <v>17052</v>
      </c>
      <c r="L2696" s="15">
        <f t="shared" si="168"/>
        <v>16842</v>
      </c>
      <c r="M2696" s="15">
        <f t="shared" si="169"/>
        <v>33894</v>
      </c>
      <c r="O2696" s="13"/>
      <c r="P2696" s="13"/>
    </row>
    <row r="2697" spans="1:16" ht="13.15" customHeight="1" x14ac:dyDescent="0.2">
      <c r="A2697" s="11" t="str">
        <f t="shared" si="166"/>
        <v>MOREE2017</v>
      </c>
      <c r="B2697" s="3" t="s">
        <v>38</v>
      </c>
      <c r="C2697" s="12">
        <v>2017</v>
      </c>
      <c r="D2697" s="12" t="s">
        <v>174</v>
      </c>
      <c r="E2697" s="13">
        <v>18027</v>
      </c>
      <c r="F2697" s="13">
        <v>18434</v>
      </c>
      <c r="G2697" s="13">
        <v>36461</v>
      </c>
      <c r="H2697" s="13">
        <v>0</v>
      </c>
      <c r="I2697" s="13">
        <v>0</v>
      </c>
      <c r="J2697" s="13">
        <v>0</v>
      </c>
      <c r="K2697" s="15">
        <f t="shared" si="167"/>
        <v>18027</v>
      </c>
      <c r="L2697" s="15">
        <f t="shared" si="168"/>
        <v>18434</v>
      </c>
      <c r="M2697" s="15">
        <f t="shared" si="169"/>
        <v>36461</v>
      </c>
      <c r="O2697" s="13"/>
      <c r="P2697" s="13"/>
    </row>
    <row r="2698" spans="1:16" ht="13.15" customHeight="1" x14ac:dyDescent="0.2">
      <c r="A2698" s="11" t="str">
        <f t="shared" si="166"/>
        <v>MOREE2018</v>
      </c>
      <c r="B2698" s="3" t="s">
        <v>38</v>
      </c>
      <c r="C2698" s="12">
        <v>2018</v>
      </c>
      <c r="D2698" s="12" t="s">
        <v>174</v>
      </c>
      <c r="E2698" s="13">
        <v>17579</v>
      </c>
      <c r="F2698" s="13">
        <v>17716</v>
      </c>
      <c r="G2698" s="13">
        <v>35295</v>
      </c>
      <c r="H2698" s="13">
        <v>0</v>
      </c>
      <c r="I2698" s="13">
        <v>0</v>
      </c>
      <c r="J2698" s="13">
        <v>0</v>
      </c>
      <c r="K2698" s="15">
        <f t="shared" si="167"/>
        <v>17579</v>
      </c>
      <c r="L2698" s="15">
        <f t="shared" si="168"/>
        <v>17716</v>
      </c>
      <c r="M2698" s="15">
        <f t="shared" si="169"/>
        <v>35295</v>
      </c>
      <c r="O2698" s="13"/>
      <c r="P2698" s="13"/>
    </row>
    <row r="2699" spans="1:16" ht="13.15" customHeight="1" x14ac:dyDescent="0.2">
      <c r="A2699" s="11" t="str">
        <f t="shared" si="166"/>
        <v>MOREE2019</v>
      </c>
      <c r="B2699" s="90" t="s">
        <v>38</v>
      </c>
      <c r="C2699" s="85">
        <v>2019</v>
      </c>
      <c r="D2699" s="86" t="s">
        <v>174</v>
      </c>
      <c r="E2699" s="15">
        <v>15769</v>
      </c>
      <c r="F2699" s="15">
        <v>15753</v>
      </c>
      <c r="G2699" s="15">
        <v>31522</v>
      </c>
      <c r="H2699" s="15">
        <v>0</v>
      </c>
      <c r="I2699" s="15">
        <v>0</v>
      </c>
      <c r="J2699" s="15">
        <v>0</v>
      </c>
      <c r="K2699" s="15">
        <f t="shared" si="167"/>
        <v>15769</v>
      </c>
      <c r="L2699" s="15">
        <f t="shared" si="168"/>
        <v>15753</v>
      </c>
      <c r="M2699" s="15">
        <f t="shared" si="169"/>
        <v>31522</v>
      </c>
      <c r="O2699" s="13"/>
      <c r="P2699" s="13"/>
    </row>
    <row r="2700" spans="1:16" ht="13.15" customHeight="1" x14ac:dyDescent="0.2">
      <c r="A2700" s="11" t="str">
        <f t="shared" ref="A2700:A2763" si="170">CONCATENATE(B2700,C2700)</f>
        <v>MOREE2020</v>
      </c>
      <c r="B2700" s="90" t="s">
        <v>38</v>
      </c>
      <c r="C2700" s="85">
        <v>2020</v>
      </c>
      <c r="D2700" s="86" t="s">
        <v>174</v>
      </c>
      <c r="E2700" s="15">
        <v>4919</v>
      </c>
      <c r="F2700" s="15">
        <v>4730</v>
      </c>
      <c r="G2700" s="15">
        <v>9649</v>
      </c>
      <c r="H2700" s="15">
        <v>0</v>
      </c>
      <c r="I2700" s="15">
        <v>0</v>
      </c>
      <c r="J2700" s="15">
        <v>0</v>
      </c>
      <c r="K2700" s="15">
        <f t="shared" si="167"/>
        <v>4919</v>
      </c>
      <c r="L2700" s="15">
        <f t="shared" si="168"/>
        <v>4730</v>
      </c>
      <c r="M2700" s="15">
        <f t="shared" si="169"/>
        <v>9649</v>
      </c>
      <c r="O2700" s="13"/>
      <c r="P2700" s="13"/>
    </row>
    <row r="2701" spans="1:16" ht="13.15" customHeight="1" x14ac:dyDescent="0.2">
      <c r="A2701" s="11" t="str">
        <f t="shared" si="170"/>
        <v>MOREE2021</v>
      </c>
      <c r="B2701" s="3" t="s">
        <v>38</v>
      </c>
      <c r="C2701" s="12">
        <v>2021</v>
      </c>
      <c r="D2701" s="12" t="s">
        <v>174</v>
      </c>
      <c r="E2701" s="13">
        <v>6398</v>
      </c>
      <c r="F2701" s="13">
        <v>6142</v>
      </c>
      <c r="G2701" s="13">
        <v>12540</v>
      </c>
      <c r="H2701" s="13">
        <v>0</v>
      </c>
      <c r="I2701" s="13">
        <v>0</v>
      </c>
      <c r="J2701" s="13">
        <v>0</v>
      </c>
      <c r="K2701" s="15">
        <f t="shared" si="167"/>
        <v>6398</v>
      </c>
      <c r="L2701" s="15">
        <f t="shared" si="168"/>
        <v>6142</v>
      </c>
      <c r="M2701" s="15">
        <f t="shared" si="169"/>
        <v>12540</v>
      </c>
      <c r="O2701" s="13"/>
      <c r="P2701" s="13"/>
    </row>
    <row r="2702" spans="1:16" ht="13.15" customHeight="1" x14ac:dyDescent="0.2">
      <c r="A2702" s="11" t="str">
        <f t="shared" si="170"/>
        <v>MOREE2022</v>
      </c>
      <c r="B2702" s="90" t="s">
        <v>38</v>
      </c>
      <c r="C2702" s="85">
        <v>2022</v>
      </c>
      <c r="D2702" s="86" t="s">
        <v>174</v>
      </c>
      <c r="E2702" s="15">
        <v>14756</v>
      </c>
      <c r="F2702" s="15">
        <v>14870</v>
      </c>
      <c r="G2702" s="15">
        <v>29626</v>
      </c>
      <c r="H2702" s="15">
        <v>0</v>
      </c>
      <c r="I2702" s="15">
        <v>0</v>
      </c>
      <c r="J2702" s="15">
        <v>0</v>
      </c>
      <c r="K2702" s="15">
        <f t="shared" si="167"/>
        <v>14756</v>
      </c>
      <c r="L2702" s="15">
        <f t="shared" si="168"/>
        <v>14870</v>
      </c>
      <c r="M2702" s="15">
        <f t="shared" si="169"/>
        <v>29626</v>
      </c>
      <c r="O2702" s="13"/>
      <c r="P2702" s="13"/>
    </row>
    <row r="2703" spans="1:16" ht="13.15" customHeight="1" x14ac:dyDescent="0.2">
      <c r="A2703" s="11" t="str">
        <f t="shared" si="170"/>
        <v>MOREE2023</v>
      </c>
      <c r="B2703" s="90" t="s">
        <v>38</v>
      </c>
      <c r="C2703" s="85">
        <v>2023</v>
      </c>
      <c r="D2703" s="86" t="s">
        <v>174</v>
      </c>
      <c r="E2703" s="15">
        <v>15700</v>
      </c>
      <c r="F2703" s="15">
        <v>15756</v>
      </c>
      <c r="G2703" s="15">
        <v>31456</v>
      </c>
      <c r="H2703" s="15">
        <v>0</v>
      </c>
      <c r="I2703" s="15">
        <v>0</v>
      </c>
      <c r="J2703" s="15">
        <v>0</v>
      </c>
      <c r="K2703" s="15">
        <f t="shared" si="167"/>
        <v>15700</v>
      </c>
      <c r="L2703" s="15">
        <f t="shared" si="168"/>
        <v>15756</v>
      </c>
      <c r="M2703" s="15">
        <f t="shared" si="169"/>
        <v>31456</v>
      </c>
      <c r="O2703" s="13"/>
      <c r="P2703" s="13"/>
    </row>
    <row r="2704" spans="1:16" ht="13.15" customHeight="1" x14ac:dyDescent="0.2">
      <c r="A2704" s="11" t="str">
        <f t="shared" si="170"/>
        <v>MOREE2024</v>
      </c>
      <c r="B2704" s="3" t="s">
        <v>38</v>
      </c>
      <c r="C2704" s="12">
        <v>2024</v>
      </c>
      <c r="D2704" s="12" t="s">
        <v>174</v>
      </c>
      <c r="E2704" s="13">
        <v>16193</v>
      </c>
      <c r="F2704" s="13">
        <v>16318</v>
      </c>
      <c r="G2704" s="13">
        <v>32511</v>
      </c>
      <c r="H2704" s="13">
        <v>0</v>
      </c>
      <c r="I2704" s="13">
        <v>0</v>
      </c>
      <c r="J2704" s="13">
        <v>0</v>
      </c>
      <c r="K2704" s="15">
        <f t="shared" si="167"/>
        <v>16193</v>
      </c>
      <c r="L2704" s="15">
        <f t="shared" si="168"/>
        <v>16318</v>
      </c>
      <c r="M2704" s="15">
        <f t="shared" si="169"/>
        <v>32511</v>
      </c>
      <c r="O2704" s="13"/>
      <c r="P2704" s="13"/>
    </row>
    <row r="2705" spans="1:16" ht="13.15" customHeight="1" x14ac:dyDescent="0.2">
      <c r="A2705" s="11" t="str">
        <f t="shared" si="170"/>
        <v>MOREE2025</v>
      </c>
      <c r="B2705" s="3" t="s">
        <v>38</v>
      </c>
      <c r="C2705" s="12">
        <v>2025</v>
      </c>
      <c r="D2705" s="12" t="s">
        <v>174</v>
      </c>
      <c r="E2705" s="13">
        <v>17033</v>
      </c>
      <c r="F2705" s="13">
        <v>17301</v>
      </c>
      <c r="G2705" s="13">
        <v>34334</v>
      </c>
      <c r="H2705" s="13">
        <v>0</v>
      </c>
      <c r="I2705" s="13">
        <v>0</v>
      </c>
      <c r="J2705" s="13">
        <v>0</v>
      </c>
      <c r="K2705" s="15">
        <f t="shared" si="167"/>
        <v>17033</v>
      </c>
      <c r="L2705" s="15">
        <f t="shared" si="168"/>
        <v>17301</v>
      </c>
      <c r="M2705" s="15">
        <f t="shared" si="169"/>
        <v>34334</v>
      </c>
      <c r="O2705" s="13"/>
      <c r="P2705" s="13"/>
    </row>
    <row r="2706" spans="1:16" ht="13.15" customHeight="1" x14ac:dyDescent="0.2">
      <c r="A2706" s="11" t="str">
        <f t="shared" si="170"/>
        <v>MORNINGTON ISLAND1985</v>
      </c>
      <c r="B2706" s="3" t="s">
        <v>142</v>
      </c>
      <c r="C2706" s="12">
        <v>1985</v>
      </c>
      <c r="D2706" s="12" t="s">
        <v>174</v>
      </c>
      <c r="E2706" s="13">
        <v>1412</v>
      </c>
      <c r="F2706" s="13">
        <v>1368</v>
      </c>
      <c r="G2706" s="13">
        <v>2780</v>
      </c>
      <c r="H2706" s="13">
        <v>0</v>
      </c>
      <c r="I2706" s="13">
        <v>0</v>
      </c>
      <c r="J2706" s="13">
        <v>0</v>
      </c>
      <c r="K2706" s="15">
        <f t="shared" si="167"/>
        <v>1412</v>
      </c>
      <c r="L2706" s="15">
        <f t="shared" si="168"/>
        <v>1368</v>
      </c>
      <c r="M2706" s="15">
        <f t="shared" si="169"/>
        <v>2780</v>
      </c>
      <c r="O2706" s="13"/>
      <c r="P2706" s="13"/>
    </row>
    <row r="2707" spans="1:16" ht="13.15" customHeight="1" x14ac:dyDescent="0.2">
      <c r="A2707" s="11" t="str">
        <f t="shared" si="170"/>
        <v>MORNINGTON ISLAND1986</v>
      </c>
      <c r="B2707" s="92" t="s">
        <v>142</v>
      </c>
      <c r="C2707" s="85">
        <v>1986</v>
      </c>
      <c r="D2707" s="86" t="s">
        <v>174</v>
      </c>
      <c r="E2707" s="15">
        <v>1819</v>
      </c>
      <c r="F2707" s="15">
        <v>1823</v>
      </c>
      <c r="G2707" s="15">
        <v>3642</v>
      </c>
      <c r="H2707" s="87">
        <v>0</v>
      </c>
      <c r="I2707" s="87">
        <v>0</v>
      </c>
      <c r="J2707" s="15">
        <v>0</v>
      </c>
      <c r="K2707" s="15">
        <f t="shared" si="167"/>
        <v>1819</v>
      </c>
      <c r="L2707" s="15">
        <f t="shared" si="168"/>
        <v>1823</v>
      </c>
      <c r="M2707" s="15">
        <f t="shared" si="169"/>
        <v>3642</v>
      </c>
      <c r="O2707" s="13"/>
      <c r="P2707" s="13"/>
    </row>
    <row r="2708" spans="1:16" ht="13.15" customHeight="1" x14ac:dyDescent="0.2">
      <c r="A2708" s="11" t="str">
        <f t="shared" si="170"/>
        <v>MORNINGTON ISLAND1987</v>
      </c>
      <c r="B2708" s="92" t="s">
        <v>142</v>
      </c>
      <c r="C2708" s="85">
        <v>1987</v>
      </c>
      <c r="D2708" s="86" t="s">
        <v>174</v>
      </c>
      <c r="E2708" s="15">
        <v>1355</v>
      </c>
      <c r="F2708" s="15">
        <v>1189</v>
      </c>
      <c r="G2708" s="15">
        <v>2544</v>
      </c>
      <c r="H2708" s="87">
        <v>0</v>
      </c>
      <c r="I2708" s="87">
        <v>0</v>
      </c>
      <c r="J2708" s="15">
        <v>0</v>
      </c>
      <c r="K2708" s="15">
        <f t="shared" si="167"/>
        <v>1355</v>
      </c>
      <c r="L2708" s="15">
        <f t="shared" si="168"/>
        <v>1189</v>
      </c>
      <c r="M2708" s="15">
        <f t="shared" si="169"/>
        <v>2544</v>
      </c>
      <c r="O2708" s="13"/>
      <c r="P2708" s="13"/>
    </row>
    <row r="2709" spans="1:16" ht="13.15" customHeight="1" x14ac:dyDescent="0.2">
      <c r="A2709" s="11" t="str">
        <f t="shared" si="170"/>
        <v>MORNINGTON ISLAND1990</v>
      </c>
      <c r="B2709" s="92" t="s">
        <v>142</v>
      </c>
      <c r="C2709" s="85">
        <v>1990</v>
      </c>
      <c r="D2709" s="86" t="s">
        <v>174</v>
      </c>
      <c r="E2709" s="15">
        <v>149</v>
      </c>
      <c r="F2709" s="15">
        <v>156</v>
      </c>
      <c r="G2709" s="15">
        <v>305</v>
      </c>
      <c r="H2709" s="87">
        <v>0</v>
      </c>
      <c r="I2709" s="87">
        <v>0</v>
      </c>
      <c r="J2709" s="15">
        <v>0</v>
      </c>
      <c r="K2709" s="15">
        <f t="shared" si="167"/>
        <v>149</v>
      </c>
      <c r="L2709" s="15">
        <f t="shared" si="168"/>
        <v>156</v>
      </c>
      <c r="M2709" s="15">
        <f t="shared" si="169"/>
        <v>305</v>
      </c>
      <c r="O2709" s="13"/>
      <c r="P2709" s="13"/>
    </row>
    <row r="2710" spans="1:16" ht="13.15" customHeight="1" x14ac:dyDescent="0.2">
      <c r="A2710" s="11" t="str">
        <f t="shared" si="170"/>
        <v>MORNINGTON ISLAND1991</v>
      </c>
      <c r="B2710" s="3" t="s">
        <v>142</v>
      </c>
      <c r="C2710" s="12">
        <v>1991</v>
      </c>
      <c r="D2710" s="12" t="s">
        <v>174</v>
      </c>
      <c r="E2710" s="13">
        <v>2147</v>
      </c>
      <c r="F2710" s="13">
        <v>2066</v>
      </c>
      <c r="G2710" s="13">
        <v>4213</v>
      </c>
      <c r="H2710" s="13">
        <v>0</v>
      </c>
      <c r="I2710" s="13">
        <v>0</v>
      </c>
      <c r="J2710" s="13">
        <v>0</v>
      </c>
      <c r="K2710" s="15">
        <f t="shared" si="167"/>
        <v>2147</v>
      </c>
      <c r="L2710" s="15">
        <f t="shared" si="168"/>
        <v>2066</v>
      </c>
      <c r="M2710" s="15">
        <f t="shared" si="169"/>
        <v>4213</v>
      </c>
      <c r="O2710" s="13"/>
      <c r="P2710" s="13"/>
    </row>
    <row r="2711" spans="1:16" ht="13.15" customHeight="1" x14ac:dyDescent="0.2">
      <c r="A2711" s="11" t="str">
        <f t="shared" si="170"/>
        <v>MORNINGTON ISLAND1992</v>
      </c>
      <c r="B2711" s="3" t="s">
        <v>142</v>
      </c>
      <c r="C2711" s="12">
        <v>1992</v>
      </c>
      <c r="D2711" s="12" t="s">
        <v>174</v>
      </c>
      <c r="E2711" s="13">
        <v>2066</v>
      </c>
      <c r="F2711" s="13">
        <v>2028</v>
      </c>
      <c r="G2711" s="13">
        <v>4094</v>
      </c>
      <c r="H2711" s="13">
        <v>0</v>
      </c>
      <c r="I2711" s="13">
        <v>0</v>
      </c>
      <c r="J2711" s="13">
        <v>0</v>
      </c>
      <c r="K2711" s="15">
        <f t="shared" si="167"/>
        <v>2066</v>
      </c>
      <c r="L2711" s="15">
        <f t="shared" si="168"/>
        <v>2028</v>
      </c>
      <c r="M2711" s="15">
        <f t="shared" si="169"/>
        <v>4094</v>
      </c>
      <c r="O2711" s="13"/>
      <c r="P2711" s="13"/>
    </row>
    <row r="2712" spans="1:16" ht="13.15" customHeight="1" x14ac:dyDescent="0.2">
      <c r="A2712" s="11" t="str">
        <f t="shared" si="170"/>
        <v>MORNINGTON ISLAND1993</v>
      </c>
      <c r="B2712" s="92" t="s">
        <v>142</v>
      </c>
      <c r="C2712" s="85">
        <v>1993</v>
      </c>
      <c r="D2712" s="86" t="s">
        <v>174</v>
      </c>
      <c r="E2712" s="15">
        <v>2292</v>
      </c>
      <c r="F2712" s="15">
        <v>2217</v>
      </c>
      <c r="G2712" s="15">
        <v>4509</v>
      </c>
      <c r="H2712" s="87">
        <v>0</v>
      </c>
      <c r="I2712" s="87">
        <v>0</v>
      </c>
      <c r="J2712" s="15">
        <v>0</v>
      </c>
      <c r="K2712" s="15">
        <f t="shared" si="167"/>
        <v>2292</v>
      </c>
      <c r="L2712" s="15">
        <f t="shared" si="168"/>
        <v>2217</v>
      </c>
      <c r="M2712" s="15">
        <f t="shared" si="169"/>
        <v>4509</v>
      </c>
      <c r="O2712" s="13"/>
      <c r="P2712" s="13"/>
    </row>
    <row r="2713" spans="1:16" ht="13.15" customHeight="1" x14ac:dyDescent="0.2">
      <c r="A2713" s="11" t="str">
        <f t="shared" si="170"/>
        <v>MORNINGTON ISLAND1994</v>
      </c>
      <c r="B2713" s="88" t="s">
        <v>142</v>
      </c>
      <c r="C2713" s="12">
        <v>1994</v>
      </c>
      <c r="D2713" s="12" t="s">
        <v>174</v>
      </c>
      <c r="E2713" s="13">
        <v>2398</v>
      </c>
      <c r="F2713" s="13">
        <v>2416</v>
      </c>
      <c r="G2713" s="13">
        <v>4814</v>
      </c>
      <c r="H2713" s="13">
        <v>0</v>
      </c>
      <c r="I2713" s="13">
        <v>0</v>
      </c>
      <c r="J2713" s="13">
        <v>0</v>
      </c>
      <c r="K2713" s="15">
        <f t="shared" si="167"/>
        <v>2398</v>
      </c>
      <c r="L2713" s="15">
        <f t="shared" si="168"/>
        <v>2416</v>
      </c>
      <c r="M2713" s="15">
        <f t="shared" si="169"/>
        <v>4814</v>
      </c>
      <c r="O2713" s="13"/>
      <c r="P2713" s="13"/>
    </row>
    <row r="2714" spans="1:16" ht="13.15" customHeight="1" x14ac:dyDescent="0.2">
      <c r="A2714" s="11" t="str">
        <f t="shared" si="170"/>
        <v>MORNINGTON ISLAND1995</v>
      </c>
      <c r="B2714" s="90" t="s">
        <v>142</v>
      </c>
      <c r="C2714" s="85">
        <v>1995</v>
      </c>
      <c r="D2714" s="86" t="s">
        <v>174</v>
      </c>
      <c r="E2714" s="15">
        <v>2485</v>
      </c>
      <c r="F2714" s="15">
        <v>2396</v>
      </c>
      <c r="G2714" s="15">
        <v>4881</v>
      </c>
      <c r="H2714" s="15">
        <v>0</v>
      </c>
      <c r="I2714" s="15">
        <v>0</v>
      </c>
      <c r="J2714" s="15">
        <v>0</v>
      </c>
      <c r="K2714" s="15">
        <f t="shared" si="167"/>
        <v>2485</v>
      </c>
      <c r="L2714" s="15">
        <f t="shared" si="168"/>
        <v>2396</v>
      </c>
      <c r="M2714" s="15">
        <f t="shared" si="169"/>
        <v>4881</v>
      </c>
      <c r="O2714" s="13"/>
      <c r="P2714" s="13"/>
    </row>
    <row r="2715" spans="1:16" ht="13.15" customHeight="1" x14ac:dyDescent="0.2">
      <c r="A2715" s="11" t="str">
        <f t="shared" si="170"/>
        <v>MORNINGTON ISLAND1996</v>
      </c>
      <c r="B2715" s="92" t="s">
        <v>142</v>
      </c>
      <c r="C2715" s="85">
        <v>1996</v>
      </c>
      <c r="D2715" s="86" t="s">
        <v>174</v>
      </c>
      <c r="E2715" s="15">
        <v>2558</v>
      </c>
      <c r="F2715" s="15">
        <v>2584</v>
      </c>
      <c r="G2715" s="15">
        <v>5142</v>
      </c>
      <c r="H2715" s="87">
        <v>0</v>
      </c>
      <c r="I2715" s="87">
        <v>0</v>
      </c>
      <c r="J2715" s="15">
        <v>0</v>
      </c>
      <c r="K2715" s="15">
        <f t="shared" si="167"/>
        <v>2558</v>
      </c>
      <c r="L2715" s="15">
        <f t="shared" si="168"/>
        <v>2584</v>
      </c>
      <c r="M2715" s="15">
        <f t="shared" si="169"/>
        <v>5142</v>
      </c>
      <c r="O2715" s="13"/>
      <c r="P2715" s="13"/>
    </row>
    <row r="2716" spans="1:16" ht="13.15" customHeight="1" x14ac:dyDescent="0.2">
      <c r="A2716" s="11" t="str">
        <f t="shared" si="170"/>
        <v>MORNINGTON ISLAND1997</v>
      </c>
      <c r="B2716" s="90" t="s">
        <v>142</v>
      </c>
      <c r="C2716" s="85">
        <v>1997</v>
      </c>
      <c r="D2716" s="86" t="s">
        <v>174</v>
      </c>
      <c r="E2716" s="15">
        <v>2645</v>
      </c>
      <c r="F2716" s="15">
        <v>2702</v>
      </c>
      <c r="G2716" s="15">
        <v>5347</v>
      </c>
      <c r="H2716" s="15">
        <v>0</v>
      </c>
      <c r="I2716" s="15">
        <v>0</v>
      </c>
      <c r="J2716" s="15">
        <v>0</v>
      </c>
      <c r="K2716" s="15">
        <f t="shared" si="167"/>
        <v>2645</v>
      </c>
      <c r="L2716" s="15">
        <f t="shared" si="168"/>
        <v>2702</v>
      </c>
      <c r="M2716" s="15">
        <f t="shared" si="169"/>
        <v>5347</v>
      </c>
      <c r="O2716" s="13"/>
      <c r="P2716" s="13"/>
    </row>
    <row r="2717" spans="1:16" ht="13.15" customHeight="1" x14ac:dyDescent="0.2">
      <c r="A2717" s="11" t="str">
        <f t="shared" si="170"/>
        <v>MORNINGTON ISLAND1998</v>
      </c>
      <c r="B2717" s="92" t="s">
        <v>142</v>
      </c>
      <c r="C2717" s="85">
        <v>1998</v>
      </c>
      <c r="D2717" s="86" t="s">
        <v>174</v>
      </c>
      <c r="E2717" s="15">
        <v>2658</v>
      </c>
      <c r="F2717" s="15">
        <v>2732</v>
      </c>
      <c r="G2717" s="15">
        <v>5390</v>
      </c>
      <c r="H2717" s="15">
        <v>0</v>
      </c>
      <c r="I2717" s="15">
        <v>0</v>
      </c>
      <c r="J2717" s="15">
        <v>0</v>
      </c>
      <c r="K2717" s="15">
        <f t="shared" si="167"/>
        <v>2658</v>
      </c>
      <c r="L2717" s="15">
        <f t="shared" si="168"/>
        <v>2732</v>
      </c>
      <c r="M2717" s="15">
        <f t="shared" si="169"/>
        <v>5390</v>
      </c>
      <c r="O2717" s="13"/>
      <c r="P2717" s="13"/>
    </row>
    <row r="2718" spans="1:16" ht="13.15" customHeight="1" x14ac:dyDescent="0.2">
      <c r="A2718" s="11" t="str">
        <f t="shared" si="170"/>
        <v>MORNINGTON ISLAND1999</v>
      </c>
      <c r="B2718" s="3" t="s">
        <v>142</v>
      </c>
      <c r="C2718" s="12">
        <v>1999</v>
      </c>
      <c r="D2718" s="12" t="s">
        <v>174</v>
      </c>
      <c r="E2718" s="13">
        <v>2729</v>
      </c>
      <c r="F2718" s="13">
        <v>2781</v>
      </c>
      <c r="G2718" s="13">
        <v>5510</v>
      </c>
      <c r="H2718" s="13">
        <v>0</v>
      </c>
      <c r="I2718" s="13">
        <v>0</v>
      </c>
      <c r="J2718" s="13">
        <v>0</v>
      </c>
      <c r="K2718" s="15">
        <f t="shared" si="167"/>
        <v>2729</v>
      </c>
      <c r="L2718" s="15">
        <f t="shared" si="168"/>
        <v>2781</v>
      </c>
      <c r="M2718" s="15">
        <f t="shared" si="169"/>
        <v>5510</v>
      </c>
      <c r="O2718" s="13"/>
      <c r="P2718" s="13"/>
    </row>
    <row r="2719" spans="1:16" ht="13.15" customHeight="1" x14ac:dyDescent="0.2">
      <c r="A2719" s="11" t="str">
        <f t="shared" si="170"/>
        <v>MORNINGTON ISLAND2000</v>
      </c>
      <c r="B2719" s="3" t="s">
        <v>142</v>
      </c>
      <c r="C2719" s="12">
        <v>2000</v>
      </c>
      <c r="D2719" s="12" t="s">
        <v>174</v>
      </c>
      <c r="E2719" s="13">
        <v>2789</v>
      </c>
      <c r="F2719" s="13">
        <v>2794</v>
      </c>
      <c r="G2719" s="13">
        <v>5583</v>
      </c>
      <c r="H2719" s="13">
        <v>0</v>
      </c>
      <c r="I2719" s="13">
        <v>0</v>
      </c>
      <c r="J2719" s="13">
        <v>0</v>
      </c>
      <c r="K2719" s="15">
        <f t="shared" si="167"/>
        <v>2789</v>
      </c>
      <c r="L2719" s="15">
        <f t="shared" si="168"/>
        <v>2794</v>
      </c>
      <c r="M2719" s="15">
        <f t="shared" si="169"/>
        <v>5583</v>
      </c>
      <c r="O2719" s="13"/>
      <c r="P2719" s="13"/>
    </row>
    <row r="2720" spans="1:16" ht="13.15" customHeight="1" x14ac:dyDescent="0.2">
      <c r="A2720" s="11" t="str">
        <f t="shared" si="170"/>
        <v>MORNINGTON ISLAND2001</v>
      </c>
      <c r="B2720" s="90" t="s">
        <v>142</v>
      </c>
      <c r="C2720" s="85">
        <v>2001</v>
      </c>
      <c r="D2720" s="86" t="s">
        <v>174</v>
      </c>
      <c r="E2720" s="15">
        <v>2654</v>
      </c>
      <c r="F2720" s="15">
        <v>2600</v>
      </c>
      <c r="G2720" s="15">
        <v>5254</v>
      </c>
      <c r="H2720" s="15">
        <v>0</v>
      </c>
      <c r="I2720" s="15">
        <v>0</v>
      </c>
      <c r="J2720" s="15">
        <v>0</v>
      </c>
      <c r="K2720" s="15">
        <f t="shared" si="167"/>
        <v>2654</v>
      </c>
      <c r="L2720" s="15">
        <f t="shared" si="168"/>
        <v>2600</v>
      </c>
      <c r="M2720" s="15">
        <f t="shared" si="169"/>
        <v>5254</v>
      </c>
      <c r="O2720" s="13"/>
      <c r="P2720" s="13"/>
    </row>
    <row r="2721" spans="1:16" ht="13.15" customHeight="1" x14ac:dyDescent="0.2">
      <c r="A2721" s="11" t="str">
        <f t="shared" si="170"/>
        <v>MORNINGTON ISLAND2002</v>
      </c>
      <c r="B2721" s="88" t="s">
        <v>142</v>
      </c>
      <c r="C2721" s="16">
        <v>2002</v>
      </c>
      <c r="D2721" s="86" t="s">
        <v>174</v>
      </c>
      <c r="E2721" s="89">
        <v>2356</v>
      </c>
      <c r="F2721" s="89">
        <v>2291</v>
      </c>
      <c r="G2721" s="89">
        <v>4647</v>
      </c>
      <c r="H2721" s="89">
        <v>0</v>
      </c>
      <c r="I2721" s="89">
        <v>0</v>
      </c>
      <c r="J2721" s="89">
        <v>0</v>
      </c>
      <c r="K2721" s="15">
        <f t="shared" si="167"/>
        <v>2356</v>
      </c>
      <c r="L2721" s="15">
        <f t="shared" si="168"/>
        <v>2291</v>
      </c>
      <c r="M2721" s="15">
        <f t="shared" si="169"/>
        <v>4647</v>
      </c>
      <c r="O2721" s="13"/>
      <c r="P2721" s="13"/>
    </row>
    <row r="2722" spans="1:16" ht="13.15" customHeight="1" x14ac:dyDescent="0.2">
      <c r="A2722" s="11" t="str">
        <f t="shared" si="170"/>
        <v>MORNINGTON ISLAND2003</v>
      </c>
      <c r="B2722" s="92" t="s">
        <v>142</v>
      </c>
      <c r="C2722" s="85">
        <v>2003</v>
      </c>
      <c r="D2722" s="86" t="s">
        <v>174</v>
      </c>
      <c r="E2722" s="15">
        <v>2412</v>
      </c>
      <c r="F2722" s="15">
        <v>2326</v>
      </c>
      <c r="G2722" s="15">
        <v>4738</v>
      </c>
      <c r="H2722" s="87">
        <v>0</v>
      </c>
      <c r="I2722" s="87">
        <v>0</v>
      </c>
      <c r="J2722" s="15">
        <v>0</v>
      </c>
      <c r="K2722" s="15">
        <f t="shared" si="167"/>
        <v>2412</v>
      </c>
      <c r="L2722" s="15">
        <f t="shared" si="168"/>
        <v>2326</v>
      </c>
      <c r="M2722" s="15">
        <f t="shared" si="169"/>
        <v>4738</v>
      </c>
      <c r="O2722" s="13"/>
      <c r="P2722" s="13"/>
    </row>
    <row r="2723" spans="1:16" ht="13.15" customHeight="1" x14ac:dyDescent="0.2">
      <c r="A2723" s="11" t="str">
        <f t="shared" si="170"/>
        <v>MORNINGTON ISLAND2004</v>
      </c>
      <c r="B2723" s="3" t="s">
        <v>142</v>
      </c>
      <c r="C2723" s="12">
        <v>2004</v>
      </c>
      <c r="D2723" s="12" t="s">
        <v>174</v>
      </c>
      <c r="E2723" s="13">
        <v>2890</v>
      </c>
      <c r="F2723" s="13">
        <v>2794</v>
      </c>
      <c r="G2723" s="13">
        <v>5684</v>
      </c>
      <c r="H2723" s="13">
        <v>0</v>
      </c>
      <c r="I2723" s="13">
        <v>0</v>
      </c>
      <c r="J2723" s="13">
        <v>0</v>
      </c>
      <c r="K2723" s="15">
        <f t="shared" si="167"/>
        <v>2890</v>
      </c>
      <c r="L2723" s="15">
        <f t="shared" si="168"/>
        <v>2794</v>
      </c>
      <c r="M2723" s="15">
        <f t="shared" si="169"/>
        <v>5684</v>
      </c>
      <c r="O2723" s="13"/>
      <c r="P2723" s="13"/>
    </row>
    <row r="2724" spans="1:16" ht="13.15" customHeight="1" x14ac:dyDescent="0.2">
      <c r="A2724" s="11" t="str">
        <f t="shared" si="170"/>
        <v>MORNINGTON ISLAND2005</v>
      </c>
      <c r="B2724" s="92" t="s">
        <v>142</v>
      </c>
      <c r="C2724" s="85">
        <v>2005</v>
      </c>
      <c r="D2724" s="86" t="s">
        <v>174</v>
      </c>
      <c r="E2724" s="15">
        <v>2584</v>
      </c>
      <c r="F2724" s="15">
        <v>2638</v>
      </c>
      <c r="G2724" s="15">
        <v>5222</v>
      </c>
      <c r="H2724" s="87">
        <v>0</v>
      </c>
      <c r="I2724" s="87">
        <v>0</v>
      </c>
      <c r="J2724" s="15">
        <v>0</v>
      </c>
      <c r="K2724" s="15">
        <f t="shared" si="167"/>
        <v>2584</v>
      </c>
      <c r="L2724" s="15">
        <f t="shared" si="168"/>
        <v>2638</v>
      </c>
      <c r="M2724" s="15">
        <f t="shared" si="169"/>
        <v>5222</v>
      </c>
      <c r="O2724" s="13"/>
      <c r="P2724" s="13"/>
    </row>
    <row r="2725" spans="1:16" ht="13.15" customHeight="1" x14ac:dyDescent="0.2">
      <c r="A2725" s="11" t="str">
        <f t="shared" si="170"/>
        <v>MORNINGTON ISLAND2006</v>
      </c>
      <c r="B2725" s="3" t="s">
        <v>142</v>
      </c>
      <c r="C2725" s="12">
        <v>2006</v>
      </c>
      <c r="D2725" s="12" t="s">
        <v>174</v>
      </c>
      <c r="E2725" s="13">
        <v>3292</v>
      </c>
      <c r="F2725" s="13">
        <v>3285</v>
      </c>
      <c r="G2725" s="13">
        <v>6577</v>
      </c>
      <c r="H2725" s="13">
        <v>0</v>
      </c>
      <c r="I2725" s="13">
        <v>0</v>
      </c>
      <c r="J2725" s="13">
        <v>0</v>
      </c>
      <c r="K2725" s="15">
        <f t="shared" si="167"/>
        <v>3292</v>
      </c>
      <c r="L2725" s="15">
        <f t="shared" si="168"/>
        <v>3285</v>
      </c>
      <c r="M2725" s="15">
        <f t="shared" si="169"/>
        <v>6577</v>
      </c>
      <c r="O2725" s="13"/>
      <c r="P2725" s="13"/>
    </row>
    <row r="2726" spans="1:16" ht="13.15" customHeight="1" x14ac:dyDescent="0.2">
      <c r="A2726" s="11" t="str">
        <f t="shared" si="170"/>
        <v>MORNINGTON ISLAND2007</v>
      </c>
      <c r="B2726" s="3" t="s">
        <v>142</v>
      </c>
      <c r="C2726" s="12">
        <v>2007</v>
      </c>
      <c r="D2726" s="12" t="s">
        <v>174</v>
      </c>
      <c r="E2726" s="13">
        <v>3254</v>
      </c>
      <c r="F2726" s="13">
        <v>3240</v>
      </c>
      <c r="G2726" s="13">
        <v>6494</v>
      </c>
      <c r="H2726" s="13">
        <v>0</v>
      </c>
      <c r="I2726" s="13">
        <v>0</v>
      </c>
      <c r="J2726" s="13">
        <v>0</v>
      </c>
      <c r="K2726" s="15">
        <f t="shared" si="167"/>
        <v>3254</v>
      </c>
      <c r="L2726" s="15">
        <f t="shared" si="168"/>
        <v>3240</v>
      </c>
      <c r="M2726" s="15">
        <f t="shared" si="169"/>
        <v>6494</v>
      </c>
      <c r="O2726" s="13"/>
      <c r="P2726" s="13"/>
    </row>
    <row r="2727" spans="1:16" ht="13.15" customHeight="1" x14ac:dyDescent="0.2">
      <c r="A2727" s="11" t="str">
        <f t="shared" si="170"/>
        <v>MORNINGTON ISLAND2008</v>
      </c>
      <c r="B2727" s="3" t="s">
        <v>142</v>
      </c>
      <c r="C2727" s="12">
        <v>2008</v>
      </c>
      <c r="D2727" s="12" t="s">
        <v>174</v>
      </c>
      <c r="E2727" s="13">
        <v>4537</v>
      </c>
      <c r="F2727" s="13">
        <v>4304</v>
      </c>
      <c r="G2727" s="13">
        <v>8841</v>
      </c>
      <c r="H2727" s="13">
        <v>0</v>
      </c>
      <c r="I2727" s="13">
        <v>0</v>
      </c>
      <c r="J2727" s="13">
        <v>0</v>
      </c>
      <c r="K2727" s="15">
        <f t="shared" si="167"/>
        <v>4537</v>
      </c>
      <c r="L2727" s="15">
        <f t="shared" si="168"/>
        <v>4304</v>
      </c>
      <c r="M2727" s="15">
        <f t="shared" si="169"/>
        <v>8841</v>
      </c>
      <c r="O2727" s="13"/>
      <c r="P2727" s="13"/>
    </row>
    <row r="2728" spans="1:16" ht="13.15" customHeight="1" x14ac:dyDescent="0.2">
      <c r="A2728" s="11" t="str">
        <f t="shared" si="170"/>
        <v>MORNINGTON ISLAND2009</v>
      </c>
      <c r="B2728" s="90" t="s">
        <v>142</v>
      </c>
      <c r="C2728" s="85">
        <v>2009</v>
      </c>
      <c r="D2728" s="86" t="s">
        <v>174</v>
      </c>
      <c r="E2728" s="15">
        <v>547</v>
      </c>
      <c r="F2728" s="15">
        <v>547</v>
      </c>
      <c r="G2728" s="15">
        <v>1094</v>
      </c>
      <c r="H2728" s="15">
        <v>0</v>
      </c>
      <c r="I2728" s="15">
        <v>0</v>
      </c>
      <c r="J2728" s="15">
        <v>0</v>
      </c>
      <c r="K2728" s="15">
        <f t="shared" si="167"/>
        <v>547</v>
      </c>
      <c r="L2728" s="15">
        <f t="shared" si="168"/>
        <v>547</v>
      </c>
      <c r="M2728" s="15">
        <f t="shared" si="169"/>
        <v>1094</v>
      </c>
      <c r="O2728" s="13"/>
      <c r="P2728" s="13"/>
    </row>
    <row r="2729" spans="1:16" ht="13.15" customHeight="1" x14ac:dyDescent="0.2">
      <c r="A2729" s="11" t="str">
        <f t="shared" si="170"/>
        <v>MORNINGTON ISLAND2010</v>
      </c>
      <c r="B2729" s="92" t="s">
        <v>142</v>
      </c>
      <c r="C2729" s="85">
        <v>2010</v>
      </c>
      <c r="D2729" s="86" t="s">
        <v>174</v>
      </c>
      <c r="E2729" s="15">
        <v>2847</v>
      </c>
      <c r="F2729" s="15">
        <v>2944</v>
      </c>
      <c r="G2729" s="15">
        <v>5791</v>
      </c>
      <c r="H2729" s="87">
        <v>0</v>
      </c>
      <c r="I2729" s="87">
        <v>0</v>
      </c>
      <c r="J2729" s="15">
        <v>0</v>
      </c>
      <c r="K2729" s="15">
        <f t="shared" si="167"/>
        <v>2847</v>
      </c>
      <c r="L2729" s="15">
        <f t="shared" si="168"/>
        <v>2944</v>
      </c>
      <c r="M2729" s="15">
        <f t="shared" si="169"/>
        <v>5791</v>
      </c>
      <c r="O2729" s="13"/>
      <c r="P2729" s="13"/>
    </row>
    <row r="2730" spans="1:16" ht="13.15" customHeight="1" x14ac:dyDescent="0.2">
      <c r="A2730" s="11" t="str">
        <f t="shared" si="170"/>
        <v>MORNINGTON ISLAND2011</v>
      </c>
      <c r="B2730" s="3" t="s">
        <v>142</v>
      </c>
      <c r="C2730" s="12">
        <v>2011</v>
      </c>
      <c r="D2730" s="12" t="s">
        <v>174</v>
      </c>
      <c r="E2730" s="13">
        <v>5131</v>
      </c>
      <c r="F2730" s="13">
        <v>5121</v>
      </c>
      <c r="G2730" s="13">
        <v>10252</v>
      </c>
      <c r="H2730" s="13">
        <v>0</v>
      </c>
      <c r="I2730" s="13">
        <v>0</v>
      </c>
      <c r="J2730" s="13">
        <v>0</v>
      </c>
      <c r="K2730" s="15">
        <f t="shared" si="167"/>
        <v>5131</v>
      </c>
      <c r="L2730" s="15">
        <f t="shared" si="168"/>
        <v>5121</v>
      </c>
      <c r="M2730" s="15">
        <f t="shared" si="169"/>
        <v>10252</v>
      </c>
      <c r="O2730" s="13"/>
      <c r="P2730" s="13"/>
    </row>
    <row r="2731" spans="1:16" ht="13.15" customHeight="1" x14ac:dyDescent="0.2">
      <c r="A2731" s="11" t="str">
        <f t="shared" si="170"/>
        <v>MORNINGTON ISLAND2012</v>
      </c>
      <c r="B2731" s="3" t="s">
        <v>142</v>
      </c>
      <c r="C2731" s="12">
        <v>2012</v>
      </c>
      <c r="D2731" s="12" t="s">
        <v>174</v>
      </c>
      <c r="E2731" s="13">
        <v>5216</v>
      </c>
      <c r="F2731" s="13">
        <v>5072</v>
      </c>
      <c r="G2731" s="13">
        <v>10288</v>
      </c>
      <c r="H2731" s="13">
        <v>0</v>
      </c>
      <c r="I2731" s="13">
        <v>0</v>
      </c>
      <c r="J2731" s="13">
        <v>0</v>
      </c>
      <c r="K2731" s="15">
        <f t="shared" si="167"/>
        <v>5216</v>
      </c>
      <c r="L2731" s="15">
        <f t="shared" si="168"/>
        <v>5072</v>
      </c>
      <c r="M2731" s="15">
        <f t="shared" si="169"/>
        <v>10288</v>
      </c>
      <c r="O2731" s="13"/>
      <c r="P2731" s="13"/>
    </row>
    <row r="2732" spans="1:16" ht="13.15" customHeight="1" x14ac:dyDescent="0.2">
      <c r="A2732" s="11" t="str">
        <f t="shared" si="170"/>
        <v>MORNINGTON ISLAND2013</v>
      </c>
      <c r="B2732" s="92" t="s">
        <v>142</v>
      </c>
      <c r="C2732" s="85">
        <v>2013</v>
      </c>
      <c r="D2732" s="86" t="s">
        <v>174</v>
      </c>
      <c r="E2732" s="15">
        <v>4980</v>
      </c>
      <c r="F2732" s="15">
        <v>5070</v>
      </c>
      <c r="G2732" s="15">
        <v>10050</v>
      </c>
      <c r="H2732" s="87">
        <v>0</v>
      </c>
      <c r="I2732" s="87">
        <v>0</v>
      </c>
      <c r="J2732" s="15">
        <v>0</v>
      </c>
      <c r="K2732" s="15">
        <f t="shared" si="167"/>
        <v>4980</v>
      </c>
      <c r="L2732" s="15">
        <f t="shared" si="168"/>
        <v>5070</v>
      </c>
      <c r="M2732" s="15">
        <f t="shared" si="169"/>
        <v>10050</v>
      </c>
      <c r="O2732" s="13"/>
      <c r="P2732" s="13"/>
    </row>
    <row r="2733" spans="1:16" ht="13.15" customHeight="1" x14ac:dyDescent="0.2">
      <c r="A2733" s="11" t="str">
        <f t="shared" si="170"/>
        <v>MORNINGTON ISLAND2014</v>
      </c>
      <c r="B2733" s="90" t="s">
        <v>142</v>
      </c>
      <c r="C2733" s="85">
        <v>2014</v>
      </c>
      <c r="D2733" s="86" t="s">
        <v>174</v>
      </c>
      <c r="E2733" s="15">
        <v>4669</v>
      </c>
      <c r="F2733" s="15">
        <v>4668</v>
      </c>
      <c r="G2733" s="15">
        <v>9337</v>
      </c>
      <c r="H2733" s="15">
        <v>0</v>
      </c>
      <c r="I2733" s="15">
        <v>0</v>
      </c>
      <c r="J2733" s="15">
        <v>0</v>
      </c>
      <c r="K2733" s="15">
        <f t="shared" si="167"/>
        <v>4669</v>
      </c>
      <c r="L2733" s="15">
        <f t="shared" si="168"/>
        <v>4668</v>
      </c>
      <c r="M2733" s="15">
        <f t="shared" si="169"/>
        <v>9337</v>
      </c>
      <c r="O2733" s="13"/>
      <c r="P2733" s="13"/>
    </row>
    <row r="2734" spans="1:16" ht="13.15" customHeight="1" x14ac:dyDescent="0.2">
      <c r="A2734" s="11" t="str">
        <f t="shared" si="170"/>
        <v>MORNINGTON ISLAND2015</v>
      </c>
      <c r="B2734" s="3" t="s">
        <v>142</v>
      </c>
      <c r="C2734" s="12">
        <v>2015</v>
      </c>
      <c r="D2734" s="12" t="s">
        <v>174</v>
      </c>
      <c r="E2734" s="13">
        <v>4621</v>
      </c>
      <c r="F2734" s="13">
        <v>4625</v>
      </c>
      <c r="G2734" s="13">
        <v>9246</v>
      </c>
      <c r="H2734" s="13">
        <v>0</v>
      </c>
      <c r="I2734" s="13">
        <v>0</v>
      </c>
      <c r="J2734" s="13">
        <v>0</v>
      </c>
      <c r="K2734" s="15">
        <f t="shared" si="167"/>
        <v>4621</v>
      </c>
      <c r="L2734" s="15">
        <f t="shared" si="168"/>
        <v>4625</v>
      </c>
      <c r="M2734" s="15">
        <f t="shared" si="169"/>
        <v>9246</v>
      </c>
      <c r="O2734" s="13"/>
      <c r="P2734" s="13"/>
    </row>
    <row r="2735" spans="1:16" ht="13.15" customHeight="1" x14ac:dyDescent="0.2">
      <c r="A2735" s="11" t="str">
        <f t="shared" si="170"/>
        <v>MORNINGTON ISLAND2016</v>
      </c>
      <c r="B2735" s="3" t="s">
        <v>142</v>
      </c>
      <c r="C2735" s="12">
        <v>2016</v>
      </c>
      <c r="D2735" s="12" t="s">
        <v>174</v>
      </c>
      <c r="E2735" s="13">
        <v>3401</v>
      </c>
      <c r="F2735" s="13">
        <v>3475</v>
      </c>
      <c r="G2735" s="13">
        <v>6876</v>
      </c>
      <c r="H2735" s="13">
        <v>0</v>
      </c>
      <c r="I2735" s="13">
        <v>0</v>
      </c>
      <c r="J2735" s="13">
        <v>0</v>
      </c>
      <c r="K2735" s="15">
        <f t="shared" si="167"/>
        <v>3401</v>
      </c>
      <c r="L2735" s="15">
        <f t="shared" si="168"/>
        <v>3475</v>
      </c>
      <c r="M2735" s="15">
        <f t="shared" si="169"/>
        <v>6876</v>
      </c>
      <c r="O2735" s="13"/>
      <c r="P2735" s="13"/>
    </row>
    <row r="2736" spans="1:16" ht="13.15" customHeight="1" x14ac:dyDescent="0.2">
      <c r="A2736" s="11" t="str">
        <f t="shared" si="170"/>
        <v>MORNINGTON ISLAND2017</v>
      </c>
      <c r="B2736" s="90" t="s">
        <v>142</v>
      </c>
      <c r="C2736" s="85">
        <v>2017</v>
      </c>
      <c r="D2736" s="86" t="s">
        <v>174</v>
      </c>
      <c r="E2736" s="15">
        <v>4596</v>
      </c>
      <c r="F2736" s="15">
        <v>4492</v>
      </c>
      <c r="G2736" s="15">
        <v>9088</v>
      </c>
      <c r="H2736" s="15">
        <v>0</v>
      </c>
      <c r="I2736" s="15">
        <v>0</v>
      </c>
      <c r="J2736" s="15">
        <v>0</v>
      </c>
      <c r="K2736" s="15">
        <f t="shared" si="167"/>
        <v>4596</v>
      </c>
      <c r="L2736" s="15">
        <f t="shared" si="168"/>
        <v>4492</v>
      </c>
      <c r="M2736" s="15">
        <f t="shared" si="169"/>
        <v>9088</v>
      </c>
      <c r="O2736" s="13"/>
      <c r="P2736" s="13"/>
    </row>
    <row r="2737" spans="1:16" ht="13.15" customHeight="1" x14ac:dyDescent="0.2">
      <c r="A2737" s="11" t="str">
        <f t="shared" si="170"/>
        <v>MORNINGTON ISLAND2018</v>
      </c>
      <c r="B2737" s="3" t="s">
        <v>142</v>
      </c>
      <c r="C2737" s="12">
        <v>2018</v>
      </c>
      <c r="D2737" s="12" t="s">
        <v>174</v>
      </c>
      <c r="E2737" s="13">
        <v>5334</v>
      </c>
      <c r="F2737" s="13">
        <v>5278</v>
      </c>
      <c r="G2737" s="13">
        <v>10612</v>
      </c>
      <c r="H2737" s="13">
        <v>0</v>
      </c>
      <c r="I2737" s="13">
        <v>0</v>
      </c>
      <c r="J2737" s="13">
        <v>0</v>
      </c>
      <c r="K2737" s="15">
        <f t="shared" ref="K2737:K2800" si="171">E2737+H2737</f>
        <v>5334</v>
      </c>
      <c r="L2737" s="15">
        <f t="shared" ref="L2737:L2800" si="172">F2737+I2737</f>
        <v>5278</v>
      </c>
      <c r="M2737" s="15">
        <f t="shared" ref="M2737:M2800" si="173">G2737+J2737</f>
        <v>10612</v>
      </c>
      <c r="O2737" s="13"/>
      <c r="P2737" s="13"/>
    </row>
    <row r="2738" spans="1:16" ht="13.15" customHeight="1" x14ac:dyDescent="0.2">
      <c r="A2738" s="11" t="str">
        <f t="shared" si="170"/>
        <v>MORNINGTON ISLAND2019</v>
      </c>
      <c r="B2738" s="3" t="s">
        <v>142</v>
      </c>
      <c r="C2738" s="12">
        <v>2019</v>
      </c>
      <c r="D2738" s="12" t="s">
        <v>174</v>
      </c>
      <c r="E2738" s="13">
        <v>5786</v>
      </c>
      <c r="F2738" s="13">
        <v>5834</v>
      </c>
      <c r="G2738" s="13">
        <v>11620</v>
      </c>
      <c r="H2738" s="13">
        <v>0</v>
      </c>
      <c r="I2738" s="13">
        <v>0</v>
      </c>
      <c r="J2738" s="13">
        <v>0</v>
      </c>
      <c r="K2738" s="15">
        <f t="shared" si="171"/>
        <v>5786</v>
      </c>
      <c r="L2738" s="15">
        <f t="shared" si="172"/>
        <v>5834</v>
      </c>
      <c r="M2738" s="15">
        <f t="shared" si="173"/>
        <v>11620</v>
      </c>
      <c r="O2738" s="13"/>
      <c r="P2738" s="13"/>
    </row>
    <row r="2739" spans="1:16" ht="13.15" customHeight="1" x14ac:dyDescent="0.2">
      <c r="A2739" s="11" t="str">
        <f t="shared" si="170"/>
        <v>MORNINGTON ISLAND2020</v>
      </c>
      <c r="B2739" s="3" t="s">
        <v>142</v>
      </c>
      <c r="C2739" s="12">
        <v>2020</v>
      </c>
      <c r="D2739" s="12" t="s">
        <v>174</v>
      </c>
      <c r="E2739" s="13">
        <v>4539</v>
      </c>
      <c r="F2739" s="13">
        <v>4546</v>
      </c>
      <c r="G2739" s="13">
        <v>9085</v>
      </c>
      <c r="H2739" s="13">
        <v>0</v>
      </c>
      <c r="I2739" s="13">
        <v>0</v>
      </c>
      <c r="J2739" s="13">
        <v>0</v>
      </c>
      <c r="K2739" s="15">
        <f t="shared" si="171"/>
        <v>4539</v>
      </c>
      <c r="L2739" s="15">
        <f t="shared" si="172"/>
        <v>4546</v>
      </c>
      <c r="M2739" s="15">
        <f t="shared" si="173"/>
        <v>9085</v>
      </c>
      <c r="O2739" s="13"/>
      <c r="P2739" s="13"/>
    </row>
    <row r="2740" spans="1:16" ht="13.15" customHeight="1" x14ac:dyDescent="0.2">
      <c r="A2740" s="11" t="str">
        <f t="shared" si="170"/>
        <v>MORNINGTON ISLAND2021</v>
      </c>
      <c r="B2740" s="3" t="s">
        <v>142</v>
      </c>
      <c r="C2740" s="12">
        <v>2021</v>
      </c>
      <c r="D2740" s="12" t="s">
        <v>174</v>
      </c>
      <c r="E2740" s="13">
        <v>5362</v>
      </c>
      <c r="F2740" s="13">
        <v>5356</v>
      </c>
      <c r="G2740" s="13">
        <v>10718</v>
      </c>
      <c r="H2740" s="13">
        <v>0</v>
      </c>
      <c r="I2740" s="13">
        <v>0</v>
      </c>
      <c r="J2740" s="13">
        <v>0</v>
      </c>
      <c r="K2740" s="15">
        <f t="shared" si="171"/>
        <v>5362</v>
      </c>
      <c r="L2740" s="15">
        <f t="shared" si="172"/>
        <v>5356</v>
      </c>
      <c r="M2740" s="15">
        <f t="shared" si="173"/>
        <v>10718</v>
      </c>
      <c r="O2740" s="13"/>
      <c r="P2740" s="13"/>
    </row>
    <row r="2741" spans="1:16" ht="13.15" customHeight="1" x14ac:dyDescent="0.2">
      <c r="A2741" s="11" t="str">
        <f t="shared" si="170"/>
        <v>MORNINGTON ISLAND2022</v>
      </c>
      <c r="B2741" s="92" t="s">
        <v>142</v>
      </c>
      <c r="C2741" s="85">
        <v>2022</v>
      </c>
      <c r="D2741" s="86" t="s">
        <v>174</v>
      </c>
      <c r="E2741" s="15">
        <v>4997</v>
      </c>
      <c r="F2741" s="15">
        <v>4925</v>
      </c>
      <c r="G2741" s="15">
        <v>9922</v>
      </c>
      <c r="H2741" s="87">
        <v>0</v>
      </c>
      <c r="I2741" s="87">
        <v>0</v>
      </c>
      <c r="J2741" s="15">
        <v>0</v>
      </c>
      <c r="K2741" s="15">
        <f t="shared" si="171"/>
        <v>4997</v>
      </c>
      <c r="L2741" s="15">
        <f t="shared" si="172"/>
        <v>4925</v>
      </c>
      <c r="M2741" s="15">
        <f t="shared" si="173"/>
        <v>9922</v>
      </c>
      <c r="O2741" s="13"/>
      <c r="P2741" s="13"/>
    </row>
    <row r="2742" spans="1:16" ht="13.15" customHeight="1" x14ac:dyDescent="0.2">
      <c r="A2742" s="11" t="str">
        <f t="shared" si="170"/>
        <v>MORNINGTON ISLAND2023</v>
      </c>
      <c r="B2742" s="3" t="s">
        <v>142</v>
      </c>
      <c r="C2742" s="12">
        <v>2023</v>
      </c>
      <c r="D2742" s="12" t="s">
        <v>174</v>
      </c>
      <c r="E2742" s="13">
        <v>5931</v>
      </c>
      <c r="F2742" s="13">
        <v>5675</v>
      </c>
      <c r="G2742" s="13">
        <v>11606</v>
      </c>
      <c r="H2742" s="13">
        <v>0</v>
      </c>
      <c r="I2742" s="13">
        <v>0</v>
      </c>
      <c r="J2742" s="13">
        <v>0</v>
      </c>
      <c r="K2742" s="15">
        <f t="shared" si="171"/>
        <v>5931</v>
      </c>
      <c r="L2742" s="15">
        <f t="shared" si="172"/>
        <v>5675</v>
      </c>
      <c r="M2742" s="15">
        <f t="shared" si="173"/>
        <v>11606</v>
      </c>
      <c r="O2742" s="13"/>
      <c r="P2742" s="13"/>
    </row>
    <row r="2743" spans="1:16" ht="13.15" customHeight="1" x14ac:dyDescent="0.2">
      <c r="A2743" s="11" t="str">
        <f t="shared" si="170"/>
        <v>MORNINGTON ISLAND2024</v>
      </c>
      <c r="B2743" s="3" t="s">
        <v>142</v>
      </c>
      <c r="C2743" s="12">
        <v>2024</v>
      </c>
      <c r="D2743" s="12" t="s">
        <v>174</v>
      </c>
      <c r="E2743" s="13">
        <v>6226</v>
      </c>
      <c r="F2743" s="13">
        <v>5918</v>
      </c>
      <c r="G2743" s="13">
        <v>12144</v>
      </c>
      <c r="H2743" s="13">
        <v>0</v>
      </c>
      <c r="I2743" s="13">
        <v>0</v>
      </c>
      <c r="J2743" s="13">
        <v>0</v>
      </c>
      <c r="K2743" s="15">
        <f t="shared" si="171"/>
        <v>6226</v>
      </c>
      <c r="L2743" s="15">
        <f t="shared" si="172"/>
        <v>5918</v>
      </c>
      <c r="M2743" s="15">
        <f t="shared" si="173"/>
        <v>12144</v>
      </c>
      <c r="O2743" s="13"/>
      <c r="P2743" s="13"/>
    </row>
    <row r="2744" spans="1:16" ht="13.15" customHeight="1" x14ac:dyDescent="0.2">
      <c r="A2744" s="11" t="str">
        <f t="shared" si="170"/>
        <v>MORNINGTON ISLAND2025</v>
      </c>
      <c r="B2744" s="3" t="s">
        <v>142</v>
      </c>
      <c r="C2744" s="12">
        <v>2025</v>
      </c>
      <c r="D2744" s="86" t="s">
        <v>174</v>
      </c>
      <c r="E2744" s="13">
        <v>6248</v>
      </c>
      <c r="F2744" s="13">
        <v>5934</v>
      </c>
      <c r="G2744" s="13">
        <v>12182</v>
      </c>
      <c r="H2744" s="13">
        <v>0</v>
      </c>
      <c r="I2744" s="13">
        <v>0</v>
      </c>
      <c r="J2744" s="13">
        <v>0</v>
      </c>
      <c r="K2744" s="15">
        <f t="shared" si="171"/>
        <v>6248</v>
      </c>
      <c r="L2744" s="15">
        <f t="shared" si="172"/>
        <v>5934</v>
      </c>
      <c r="M2744" s="15">
        <f t="shared" si="173"/>
        <v>12182</v>
      </c>
      <c r="O2744" s="13"/>
      <c r="P2744" s="13"/>
    </row>
    <row r="2745" spans="1:16" ht="13.15" customHeight="1" x14ac:dyDescent="0.2">
      <c r="A2745" s="11" t="str">
        <f t="shared" si="170"/>
        <v>MORUYA1985</v>
      </c>
      <c r="B2745" s="90" t="s">
        <v>155</v>
      </c>
      <c r="C2745" s="85">
        <v>1985</v>
      </c>
      <c r="D2745" s="86" t="s">
        <v>174</v>
      </c>
      <c r="E2745" s="15">
        <v>2781</v>
      </c>
      <c r="F2745" s="15">
        <v>2738</v>
      </c>
      <c r="G2745" s="15">
        <v>5519</v>
      </c>
      <c r="H2745" s="15">
        <v>0</v>
      </c>
      <c r="I2745" s="15">
        <v>0</v>
      </c>
      <c r="J2745" s="15">
        <v>0</v>
      </c>
      <c r="K2745" s="15">
        <f t="shared" si="171"/>
        <v>2781</v>
      </c>
      <c r="L2745" s="15">
        <f t="shared" si="172"/>
        <v>2738</v>
      </c>
      <c r="M2745" s="15">
        <f t="shared" si="173"/>
        <v>5519</v>
      </c>
      <c r="O2745" s="13"/>
      <c r="P2745" s="13"/>
    </row>
    <row r="2746" spans="1:16" ht="13.15" customHeight="1" x14ac:dyDescent="0.2">
      <c r="A2746" s="11" t="str">
        <f t="shared" si="170"/>
        <v>MORUYA1986</v>
      </c>
      <c r="B2746" s="90" t="s">
        <v>155</v>
      </c>
      <c r="C2746" s="12">
        <v>1986</v>
      </c>
      <c r="D2746" s="17" t="s">
        <v>174</v>
      </c>
      <c r="E2746" s="91">
        <v>2455</v>
      </c>
      <c r="F2746" s="91">
        <v>2514</v>
      </c>
      <c r="G2746" s="91">
        <v>4969</v>
      </c>
      <c r="H2746" s="91">
        <v>0</v>
      </c>
      <c r="I2746" s="91">
        <v>0</v>
      </c>
      <c r="J2746" s="91">
        <v>0</v>
      </c>
      <c r="K2746" s="15">
        <f t="shared" si="171"/>
        <v>2455</v>
      </c>
      <c r="L2746" s="15">
        <f t="shared" si="172"/>
        <v>2514</v>
      </c>
      <c r="M2746" s="15">
        <f t="shared" si="173"/>
        <v>4969</v>
      </c>
      <c r="O2746" s="13"/>
      <c r="P2746" s="13"/>
    </row>
    <row r="2747" spans="1:16" ht="13.15" customHeight="1" x14ac:dyDescent="0.2">
      <c r="A2747" s="11" t="str">
        <f t="shared" si="170"/>
        <v>MORUYA1987</v>
      </c>
      <c r="B2747" s="3" t="s">
        <v>155</v>
      </c>
      <c r="C2747" s="12">
        <v>1987</v>
      </c>
      <c r="D2747" s="12" t="s">
        <v>174</v>
      </c>
      <c r="E2747" s="13">
        <v>2234</v>
      </c>
      <c r="F2747" s="13">
        <v>2266</v>
      </c>
      <c r="G2747" s="13">
        <v>4500</v>
      </c>
      <c r="H2747" s="13">
        <v>0</v>
      </c>
      <c r="I2747" s="13">
        <v>0</v>
      </c>
      <c r="J2747" s="13">
        <v>0</v>
      </c>
      <c r="K2747" s="15">
        <f t="shared" si="171"/>
        <v>2234</v>
      </c>
      <c r="L2747" s="15">
        <f t="shared" si="172"/>
        <v>2266</v>
      </c>
      <c r="M2747" s="15">
        <f t="shared" si="173"/>
        <v>4500</v>
      </c>
      <c r="O2747" s="13"/>
      <c r="P2747" s="13"/>
    </row>
    <row r="2748" spans="1:16" ht="13.15" customHeight="1" x14ac:dyDescent="0.2">
      <c r="A2748" s="11" t="str">
        <f t="shared" si="170"/>
        <v>MORUYA1988</v>
      </c>
      <c r="B2748" s="3" t="s">
        <v>155</v>
      </c>
      <c r="C2748" s="12">
        <v>1988</v>
      </c>
      <c r="D2748" s="12" t="s">
        <v>174</v>
      </c>
      <c r="E2748" s="13">
        <v>2425</v>
      </c>
      <c r="F2748" s="13">
        <v>2532</v>
      </c>
      <c r="G2748" s="13">
        <v>4957</v>
      </c>
      <c r="H2748" s="13">
        <v>0</v>
      </c>
      <c r="I2748" s="13">
        <v>0</v>
      </c>
      <c r="J2748" s="13">
        <v>0</v>
      </c>
      <c r="K2748" s="15">
        <f t="shared" si="171"/>
        <v>2425</v>
      </c>
      <c r="L2748" s="15">
        <f t="shared" si="172"/>
        <v>2532</v>
      </c>
      <c r="M2748" s="15">
        <f t="shared" si="173"/>
        <v>4957</v>
      </c>
      <c r="O2748" s="13"/>
      <c r="P2748" s="13"/>
    </row>
    <row r="2749" spans="1:16" ht="13.15" customHeight="1" x14ac:dyDescent="0.2">
      <c r="A2749" s="11" t="str">
        <f t="shared" si="170"/>
        <v>MORUYA1989</v>
      </c>
      <c r="B2749" s="3" t="s">
        <v>155</v>
      </c>
      <c r="C2749" s="12">
        <v>1989</v>
      </c>
      <c r="D2749" s="12" t="s">
        <v>174</v>
      </c>
      <c r="E2749" s="13">
        <v>2730</v>
      </c>
      <c r="F2749" s="13">
        <v>2495</v>
      </c>
      <c r="G2749" s="13">
        <v>5225</v>
      </c>
      <c r="H2749" s="13">
        <v>0</v>
      </c>
      <c r="I2749" s="13">
        <v>0</v>
      </c>
      <c r="J2749" s="13">
        <v>0</v>
      </c>
      <c r="K2749" s="15">
        <f t="shared" si="171"/>
        <v>2730</v>
      </c>
      <c r="L2749" s="15">
        <f t="shared" si="172"/>
        <v>2495</v>
      </c>
      <c r="M2749" s="15">
        <f t="shared" si="173"/>
        <v>5225</v>
      </c>
      <c r="O2749" s="13"/>
      <c r="P2749" s="13"/>
    </row>
    <row r="2750" spans="1:16" ht="13.15" customHeight="1" x14ac:dyDescent="0.2">
      <c r="A2750" s="11" t="str">
        <f t="shared" si="170"/>
        <v>MORUYA1990</v>
      </c>
      <c r="B2750" s="3" t="s">
        <v>155</v>
      </c>
      <c r="C2750" s="12">
        <v>1990</v>
      </c>
      <c r="D2750" s="12" t="s">
        <v>174</v>
      </c>
      <c r="E2750" s="13">
        <v>5156</v>
      </c>
      <c r="F2750" s="13">
        <v>5416</v>
      </c>
      <c r="G2750" s="13">
        <v>10572</v>
      </c>
      <c r="H2750" s="13">
        <v>0</v>
      </c>
      <c r="I2750" s="13">
        <v>0</v>
      </c>
      <c r="J2750" s="13">
        <v>0</v>
      </c>
      <c r="K2750" s="15">
        <f t="shared" si="171"/>
        <v>5156</v>
      </c>
      <c r="L2750" s="15">
        <f t="shared" si="172"/>
        <v>5416</v>
      </c>
      <c r="M2750" s="15">
        <f t="shared" si="173"/>
        <v>10572</v>
      </c>
      <c r="O2750" s="13"/>
      <c r="P2750" s="13"/>
    </row>
    <row r="2751" spans="1:16" ht="13.15" customHeight="1" x14ac:dyDescent="0.2">
      <c r="A2751" s="11" t="str">
        <f t="shared" si="170"/>
        <v>MORUYA1991</v>
      </c>
      <c r="B2751" s="3" t="s">
        <v>155</v>
      </c>
      <c r="C2751" s="12">
        <v>1991</v>
      </c>
      <c r="D2751" s="17" t="s">
        <v>174</v>
      </c>
      <c r="E2751" s="13">
        <v>4212</v>
      </c>
      <c r="F2751" s="13">
        <v>4220</v>
      </c>
      <c r="G2751" s="13">
        <v>8432</v>
      </c>
      <c r="H2751" s="13">
        <v>0</v>
      </c>
      <c r="I2751" s="13">
        <v>0</v>
      </c>
      <c r="J2751" s="13">
        <v>0</v>
      </c>
      <c r="K2751" s="15">
        <f t="shared" si="171"/>
        <v>4212</v>
      </c>
      <c r="L2751" s="15">
        <f t="shared" si="172"/>
        <v>4220</v>
      </c>
      <c r="M2751" s="15">
        <f t="shared" si="173"/>
        <v>8432</v>
      </c>
      <c r="O2751" s="13"/>
      <c r="P2751" s="13"/>
    </row>
    <row r="2752" spans="1:16" ht="13.15" customHeight="1" x14ac:dyDescent="0.2">
      <c r="A2752" s="11" t="str">
        <f t="shared" si="170"/>
        <v>MORUYA1992</v>
      </c>
      <c r="B2752" s="92" t="s">
        <v>155</v>
      </c>
      <c r="C2752" s="85">
        <v>1992</v>
      </c>
      <c r="D2752" s="86" t="s">
        <v>174</v>
      </c>
      <c r="E2752" s="15">
        <v>4030</v>
      </c>
      <c r="F2752" s="15">
        <v>3777</v>
      </c>
      <c r="G2752" s="15">
        <v>7807</v>
      </c>
      <c r="H2752" s="87">
        <v>0</v>
      </c>
      <c r="I2752" s="87">
        <v>0</v>
      </c>
      <c r="J2752" s="15">
        <v>0</v>
      </c>
      <c r="K2752" s="15">
        <f t="shared" si="171"/>
        <v>4030</v>
      </c>
      <c r="L2752" s="15">
        <f t="shared" si="172"/>
        <v>3777</v>
      </c>
      <c r="M2752" s="15">
        <f t="shared" si="173"/>
        <v>7807</v>
      </c>
      <c r="O2752" s="13"/>
      <c r="P2752" s="13"/>
    </row>
    <row r="2753" spans="1:16" ht="13.15" customHeight="1" x14ac:dyDescent="0.2">
      <c r="A2753" s="11" t="str">
        <f t="shared" si="170"/>
        <v>MORUYA1993</v>
      </c>
      <c r="B2753" s="92" t="s">
        <v>155</v>
      </c>
      <c r="C2753" s="85">
        <v>1993</v>
      </c>
      <c r="D2753" s="86" t="s">
        <v>174</v>
      </c>
      <c r="E2753" s="15">
        <v>4527</v>
      </c>
      <c r="F2753" s="15">
        <v>4404</v>
      </c>
      <c r="G2753" s="15">
        <v>8931</v>
      </c>
      <c r="H2753" s="87">
        <v>0</v>
      </c>
      <c r="I2753" s="87">
        <v>0</v>
      </c>
      <c r="J2753" s="15">
        <v>0</v>
      </c>
      <c r="K2753" s="15">
        <f t="shared" si="171"/>
        <v>4527</v>
      </c>
      <c r="L2753" s="15">
        <f t="shared" si="172"/>
        <v>4404</v>
      </c>
      <c r="M2753" s="15">
        <f t="shared" si="173"/>
        <v>8931</v>
      </c>
      <c r="O2753" s="13"/>
      <c r="P2753" s="13"/>
    </row>
    <row r="2754" spans="1:16" ht="13.15" customHeight="1" x14ac:dyDescent="0.2">
      <c r="A2754" s="11" t="str">
        <f t="shared" si="170"/>
        <v>MORUYA1994</v>
      </c>
      <c r="B2754" s="3" t="s">
        <v>155</v>
      </c>
      <c r="C2754" s="12">
        <v>1994</v>
      </c>
      <c r="D2754" s="12" t="s">
        <v>174</v>
      </c>
      <c r="E2754" s="13">
        <v>4787</v>
      </c>
      <c r="F2754" s="13">
        <v>4739</v>
      </c>
      <c r="G2754" s="13">
        <v>9526</v>
      </c>
      <c r="H2754" s="13">
        <v>0</v>
      </c>
      <c r="I2754" s="13">
        <v>0</v>
      </c>
      <c r="J2754" s="13">
        <v>0</v>
      </c>
      <c r="K2754" s="15">
        <f t="shared" si="171"/>
        <v>4787</v>
      </c>
      <c r="L2754" s="15">
        <f t="shared" si="172"/>
        <v>4739</v>
      </c>
      <c r="M2754" s="15">
        <f t="shared" si="173"/>
        <v>9526</v>
      </c>
      <c r="O2754" s="13"/>
      <c r="P2754" s="13"/>
    </row>
    <row r="2755" spans="1:16" ht="13.15" customHeight="1" x14ac:dyDescent="0.2">
      <c r="A2755" s="11" t="str">
        <f t="shared" si="170"/>
        <v>MORUYA1995</v>
      </c>
      <c r="B2755" s="3" t="s">
        <v>155</v>
      </c>
      <c r="C2755" s="12">
        <v>1995</v>
      </c>
      <c r="D2755" s="12" t="s">
        <v>174</v>
      </c>
      <c r="E2755" s="13">
        <v>4852</v>
      </c>
      <c r="F2755" s="13">
        <v>4943</v>
      </c>
      <c r="G2755" s="13">
        <v>9795</v>
      </c>
      <c r="H2755" s="13">
        <v>0</v>
      </c>
      <c r="I2755" s="13">
        <v>0</v>
      </c>
      <c r="J2755" s="13">
        <v>0</v>
      </c>
      <c r="K2755" s="15">
        <f t="shared" si="171"/>
        <v>4852</v>
      </c>
      <c r="L2755" s="15">
        <f t="shared" si="172"/>
        <v>4943</v>
      </c>
      <c r="M2755" s="15">
        <f t="shared" si="173"/>
        <v>9795</v>
      </c>
      <c r="O2755" s="13"/>
      <c r="P2755" s="13"/>
    </row>
    <row r="2756" spans="1:16" ht="13.15" customHeight="1" x14ac:dyDescent="0.2">
      <c r="A2756" s="11" t="str">
        <f t="shared" si="170"/>
        <v>MORUYA1996</v>
      </c>
      <c r="B2756" s="3" t="s">
        <v>155</v>
      </c>
      <c r="C2756" s="12">
        <v>1996</v>
      </c>
      <c r="D2756" s="12" t="s">
        <v>174</v>
      </c>
      <c r="E2756" s="13">
        <v>4920</v>
      </c>
      <c r="F2756" s="13">
        <v>4907</v>
      </c>
      <c r="G2756" s="13">
        <v>9827</v>
      </c>
      <c r="H2756" s="13">
        <v>0</v>
      </c>
      <c r="I2756" s="13">
        <v>0</v>
      </c>
      <c r="J2756" s="13">
        <v>0</v>
      </c>
      <c r="K2756" s="15">
        <f t="shared" si="171"/>
        <v>4920</v>
      </c>
      <c r="L2756" s="15">
        <f t="shared" si="172"/>
        <v>4907</v>
      </c>
      <c r="M2756" s="15">
        <f t="shared" si="173"/>
        <v>9827</v>
      </c>
      <c r="O2756" s="13"/>
      <c r="P2756" s="13"/>
    </row>
    <row r="2757" spans="1:16" ht="13.15" customHeight="1" x14ac:dyDescent="0.2">
      <c r="A2757" s="11" t="str">
        <f t="shared" si="170"/>
        <v>MORUYA1997</v>
      </c>
      <c r="B2757" s="3" t="s">
        <v>155</v>
      </c>
      <c r="C2757" s="12">
        <v>1997</v>
      </c>
      <c r="D2757" s="12" t="s">
        <v>174</v>
      </c>
      <c r="E2757" s="13">
        <v>4760</v>
      </c>
      <c r="F2757" s="13">
        <v>4677</v>
      </c>
      <c r="G2757" s="13">
        <v>9437</v>
      </c>
      <c r="H2757" s="13">
        <v>0</v>
      </c>
      <c r="I2757" s="13">
        <v>0</v>
      </c>
      <c r="J2757" s="13">
        <v>0</v>
      </c>
      <c r="K2757" s="15">
        <f t="shared" si="171"/>
        <v>4760</v>
      </c>
      <c r="L2757" s="15">
        <f t="shared" si="172"/>
        <v>4677</v>
      </c>
      <c r="M2757" s="15">
        <f t="shared" si="173"/>
        <v>9437</v>
      </c>
      <c r="O2757" s="13"/>
      <c r="P2757" s="13"/>
    </row>
    <row r="2758" spans="1:16" ht="13.15" customHeight="1" x14ac:dyDescent="0.2">
      <c r="A2758" s="11" t="str">
        <f t="shared" si="170"/>
        <v>MORUYA1998</v>
      </c>
      <c r="B2758" s="3" t="s">
        <v>155</v>
      </c>
      <c r="C2758" s="12">
        <v>1998</v>
      </c>
      <c r="D2758" s="12" t="s">
        <v>174</v>
      </c>
      <c r="E2758" s="13">
        <v>5106</v>
      </c>
      <c r="F2758" s="13">
        <v>4998</v>
      </c>
      <c r="G2758" s="13">
        <v>10104</v>
      </c>
      <c r="H2758" s="13">
        <v>0</v>
      </c>
      <c r="I2758" s="13">
        <v>0</v>
      </c>
      <c r="J2758" s="13">
        <v>0</v>
      </c>
      <c r="K2758" s="15">
        <f t="shared" si="171"/>
        <v>5106</v>
      </c>
      <c r="L2758" s="15">
        <f t="shared" si="172"/>
        <v>4998</v>
      </c>
      <c r="M2758" s="15">
        <f t="shared" si="173"/>
        <v>10104</v>
      </c>
      <c r="O2758" s="13"/>
      <c r="P2758" s="13"/>
    </row>
    <row r="2759" spans="1:16" ht="13.15" customHeight="1" x14ac:dyDescent="0.2">
      <c r="A2759" s="11" t="str">
        <f t="shared" si="170"/>
        <v>MORUYA1999</v>
      </c>
      <c r="B2759" s="92" t="s">
        <v>155</v>
      </c>
      <c r="C2759" s="85">
        <v>1999</v>
      </c>
      <c r="D2759" s="86" t="s">
        <v>174</v>
      </c>
      <c r="E2759" s="15">
        <v>5126</v>
      </c>
      <c r="F2759" s="15">
        <v>5067</v>
      </c>
      <c r="G2759" s="15">
        <v>10193</v>
      </c>
      <c r="H2759" s="87">
        <v>0</v>
      </c>
      <c r="I2759" s="87">
        <v>0</v>
      </c>
      <c r="J2759" s="15">
        <v>0</v>
      </c>
      <c r="K2759" s="15">
        <f t="shared" si="171"/>
        <v>5126</v>
      </c>
      <c r="L2759" s="15">
        <f t="shared" si="172"/>
        <v>5067</v>
      </c>
      <c r="M2759" s="15">
        <f t="shared" si="173"/>
        <v>10193</v>
      </c>
      <c r="O2759" s="13"/>
      <c r="P2759" s="13"/>
    </row>
    <row r="2760" spans="1:16" ht="13.15" customHeight="1" x14ac:dyDescent="0.2">
      <c r="A2760" s="11" t="str">
        <f t="shared" si="170"/>
        <v>MORUYA2000</v>
      </c>
      <c r="B2760" s="92" t="s">
        <v>155</v>
      </c>
      <c r="C2760" s="85">
        <v>2000</v>
      </c>
      <c r="D2760" s="86" t="s">
        <v>174</v>
      </c>
      <c r="E2760" s="15">
        <v>5132</v>
      </c>
      <c r="F2760" s="15">
        <v>5176</v>
      </c>
      <c r="G2760" s="15">
        <v>10308</v>
      </c>
      <c r="H2760" s="87">
        <v>0</v>
      </c>
      <c r="I2760" s="87">
        <v>0</v>
      </c>
      <c r="J2760" s="15">
        <v>0</v>
      </c>
      <c r="K2760" s="15">
        <f t="shared" si="171"/>
        <v>5132</v>
      </c>
      <c r="L2760" s="15">
        <f t="shared" si="172"/>
        <v>5176</v>
      </c>
      <c r="M2760" s="15">
        <f t="shared" si="173"/>
        <v>10308</v>
      </c>
      <c r="O2760" s="13"/>
      <c r="P2760" s="13"/>
    </row>
    <row r="2761" spans="1:16" ht="13.15" customHeight="1" x14ac:dyDescent="0.2">
      <c r="A2761" s="11" t="str">
        <f t="shared" si="170"/>
        <v>MORUYA2001</v>
      </c>
      <c r="B2761" s="3" t="s">
        <v>155</v>
      </c>
      <c r="C2761" s="12">
        <v>2001</v>
      </c>
      <c r="D2761" s="12" t="s">
        <v>174</v>
      </c>
      <c r="E2761" s="13">
        <v>4302</v>
      </c>
      <c r="F2761" s="13">
        <v>4395</v>
      </c>
      <c r="G2761" s="13">
        <v>8697</v>
      </c>
      <c r="H2761" s="13">
        <v>0</v>
      </c>
      <c r="I2761" s="13">
        <v>0</v>
      </c>
      <c r="J2761" s="13">
        <v>0</v>
      </c>
      <c r="K2761" s="15">
        <f t="shared" si="171"/>
        <v>4302</v>
      </c>
      <c r="L2761" s="15">
        <f t="shared" si="172"/>
        <v>4395</v>
      </c>
      <c r="M2761" s="15">
        <f t="shared" si="173"/>
        <v>8697</v>
      </c>
      <c r="O2761" s="13"/>
      <c r="P2761" s="13"/>
    </row>
    <row r="2762" spans="1:16" ht="13.15" customHeight="1" x14ac:dyDescent="0.2">
      <c r="A2762" s="11" t="str">
        <f t="shared" si="170"/>
        <v>MORUYA2002</v>
      </c>
      <c r="B2762" s="3" t="s">
        <v>155</v>
      </c>
      <c r="C2762" s="12">
        <v>2002</v>
      </c>
      <c r="D2762" s="12" t="s">
        <v>174</v>
      </c>
      <c r="E2762" s="13">
        <v>3920</v>
      </c>
      <c r="F2762" s="13">
        <v>4028</v>
      </c>
      <c r="G2762" s="13">
        <v>7948</v>
      </c>
      <c r="H2762" s="13">
        <v>0</v>
      </c>
      <c r="I2762" s="13">
        <v>0</v>
      </c>
      <c r="J2762" s="13">
        <v>0</v>
      </c>
      <c r="K2762" s="15">
        <f t="shared" si="171"/>
        <v>3920</v>
      </c>
      <c r="L2762" s="15">
        <f t="shared" si="172"/>
        <v>4028</v>
      </c>
      <c r="M2762" s="15">
        <f t="shared" si="173"/>
        <v>7948</v>
      </c>
      <c r="O2762" s="13"/>
      <c r="P2762" s="13"/>
    </row>
    <row r="2763" spans="1:16" ht="13.15" customHeight="1" x14ac:dyDescent="0.2">
      <c r="A2763" s="11" t="str">
        <f t="shared" si="170"/>
        <v>MORUYA2003</v>
      </c>
      <c r="B2763" s="92" t="s">
        <v>155</v>
      </c>
      <c r="C2763" s="85">
        <v>2003</v>
      </c>
      <c r="D2763" s="86" t="s">
        <v>174</v>
      </c>
      <c r="E2763" s="15">
        <v>3848</v>
      </c>
      <c r="F2763" s="15">
        <v>3895</v>
      </c>
      <c r="G2763" s="15">
        <v>7743</v>
      </c>
      <c r="H2763" s="87">
        <v>0</v>
      </c>
      <c r="I2763" s="87">
        <v>0</v>
      </c>
      <c r="J2763" s="15">
        <v>0</v>
      </c>
      <c r="K2763" s="15">
        <f t="shared" si="171"/>
        <v>3848</v>
      </c>
      <c r="L2763" s="15">
        <f t="shared" si="172"/>
        <v>3895</v>
      </c>
      <c r="M2763" s="15">
        <f t="shared" si="173"/>
        <v>7743</v>
      </c>
      <c r="O2763" s="13"/>
      <c r="P2763" s="13"/>
    </row>
    <row r="2764" spans="1:16" ht="13.15" customHeight="1" x14ac:dyDescent="0.2">
      <c r="A2764" s="11" t="str">
        <f t="shared" ref="A2764:A2827" si="174">CONCATENATE(B2764,C2764)</f>
        <v>MORUYA2004</v>
      </c>
      <c r="B2764" s="90" t="s">
        <v>155</v>
      </c>
      <c r="C2764" s="85">
        <v>2004</v>
      </c>
      <c r="D2764" s="86" t="s">
        <v>174</v>
      </c>
      <c r="E2764" s="15">
        <v>7213</v>
      </c>
      <c r="F2764" s="15">
        <v>7117</v>
      </c>
      <c r="G2764" s="15">
        <v>14330</v>
      </c>
      <c r="H2764" s="15">
        <v>0</v>
      </c>
      <c r="I2764" s="15">
        <v>0</v>
      </c>
      <c r="J2764" s="15">
        <v>0</v>
      </c>
      <c r="K2764" s="15">
        <f t="shared" si="171"/>
        <v>7213</v>
      </c>
      <c r="L2764" s="15">
        <f t="shared" si="172"/>
        <v>7117</v>
      </c>
      <c r="M2764" s="15">
        <f t="shared" si="173"/>
        <v>14330</v>
      </c>
      <c r="O2764" s="13"/>
      <c r="P2764" s="13"/>
    </row>
    <row r="2765" spans="1:16" ht="13.15" customHeight="1" x14ac:dyDescent="0.2">
      <c r="A2765" s="11" t="str">
        <f t="shared" si="174"/>
        <v>MORUYA2005</v>
      </c>
      <c r="B2765" s="3" t="s">
        <v>155</v>
      </c>
      <c r="C2765" s="12">
        <v>2005</v>
      </c>
      <c r="D2765" s="12" t="s">
        <v>174</v>
      </c>
      <c r="E2765" s="13">
        <v>7799</v>
      </c>
      <c r="F2765" s="13">
        <v>7956</v>
      </c>
      <c r="G2765" s="13">
        <v>15755</v>
      </c>
      <c r="H2765" s="13">
        <v>0</v>
      </c>
      <c r="I2765" s="13">
        <v>0</v>
      </c>
      <c r="J2765" s="13">
        <v>0</v>
      </c>
      <c r="K2765" s="15">
        <f t="shared" si="171"/>
        <v>7799</v>
      </c>
      <c r="L2765" s="15">
        <f t="shared" si="172"/>
        <v>7956</v>
      </c>
      <c r="M2765" s="15">
        <f t="shared" si="173"/>
        <v>15755</v>
      </c>
      <c r="O2765" s="13"/>
      <c r="P2765" s="13"/>
    </row>
    <row r="2766" spans="1:16" ht="13.15" customHeight="1" x14ac:dyDescent="0.2">
      <c r="A2766" s="11" t="str">
        <f t="shared" si="174"/>
        <v>MORUYA2006</v>
      </c>
      <c r="B2766" s="92" t="s">
        <v>155</v>
      </c>
      <c r="C2766" s="85">
        <v>2006</v>
      </c>
      <c r="D2766" s="86" t="s">
        <v>174</v>
      </c>
      <c r="E2766" s="15">
        <v>9357</v>
      </c>
      <c r="F2766" s="15">
        <v>9454</v>
      </c>
      <c r="G2766" s="15">
        <v>18811</v>
      </c>
      <c r="H2766" s="87">
        <v>0</v>
      </c>
      <c r="I2766" s="87">
        <v>0</v>
      </c>
      <c r="J2766" s="15">
        <v>0</v>
      </c>
      <c r="K2766" s="15">
        <f t="shared" si="171"/>
        <v>9357</v>
      </c>
      <c r="L2766" s="15">
        <f t="shared" si="172"/>
        <v>9454</v>
      </c>
      <c r="M2766" s="15">
        <f t="shared" si="173"/>
        <v>18811</v>
      </c>
      <c r="O2766" s="13"/>
      <c r="P2766" s="13"/>
    </row>
    <row r="2767" spans="1:16" ht="13.15" customHeight="1" x14ac:dyDescent="0.2">
      <c r="A2767" s="11" t="str">
        <f t="shared" si="174"/>
        <v>MORUYA2007</v>
      </c>
      <c r="B2767" s="3" t="s">
        <v>155</v>
      </c>
      <c r="C2767" s="12">
        <v>2007</v>
      </c>
      <c r="D2767" s="12" t="s">
        <v>174</v>
      </c>
      <c r="E2767" s="13">
        <v>10729</v>
      </c>
      <c r="F2767" s="13">
        <v>10849</v>
      </c>
      <c r="G2767" s="13">
        <v>21578</v>
      </c>
      <c r="H2767" s="13">
        <v>0</v>
      </c>
      <c r="I2767" s="13">
        <v>0</v>
      </c>
      <c r="J2767" s="13">
        <v>0</v>
      </c>
      <c r="K2767" s="15">
        <f t="shared" si="171"/>
        <v>10729</v>
      </c>
      <c r="L2767" s="15">
        <f t="shared" si="172"/>
        <v>10849</v>
      </c>
      <c r="M2767" s="15">
        <f t="shared" si="173"/>
        <v>21578</v>
      </c>
      <c r="O2767" s="13"/>
      <c r="P2767" s="13"/>
    </row>
    <row r="2768" spans="1:16" ht="13.15" customHeight="1" x14ac:dyDescent="0.2">
      <c r="A2768" s="11" t="str">
        <f t="shared" si="174"/>
        <v>MORUYA2008</v>
      </c>
      <c r="B2768" s="90" t="s">
        <v>155</v>
      </c>
      <c r="C2768" s="12">
        <v>2008</v>
      </c>
      <c r="D2768" s="86" t="s">
        <v>174</v>
      </c>
      <c r="E2768" s="91">
        <v>10728</v>
      </c>
      <c r="F2768" s="91">
        <v>10500</v>
      </c>
      <c r="G2768" s="91">
        <v>21228</v>
      </c>
      <c r="H2768" s="91">
        <v>0</v>
      </c>
      <c r="I2768" s="91">
        <v>0</v>
      </c>
      <c r="J2768" s="91">
        <v>0</v>
      </c>
      <c r="K2768" s="15">
        <f t="shared" si="171"/>
        <v>10728</v>
      </c>
      <c r="L2768" s="15">
        <f t="shared" si="172"/>
        <v>10500</v>
      </c>
      <c r="M2768" s="15">
        <f t="shared" si="173"/>
        <v>21228</v>
      </c>
      <c r="O2768" s="13"/>
      <c r="P2768" s="13"/>
    </row>
    <row r="2769" spans="1:16" ht="13.15" customHeight="1" x14ac:dyDescent="0.2">
      <c r="A2769" s="11" t="str">
        <f t="shared" si="174"/>
        <v>MORUYA2009</v>
      </c>
      <c r="B2769" s="92" t="s">
        <v>155</v>
      </c>
      <c r="C2769" s="85">
        <v>2009</v>
      </c>
      <c r="D2769" s="86" t="s">
        <v>174</v>
      </c>
      <c r="E2769" s="15">
        <v>9948</v>
      </c>
      <c r="F2769" s="15">
        <v>9728</v>
      </c>
      <c r="G2769" s="15">
        <v>19676</v>
      </c>
      <c r="H2769" s="87">
        <v>0</v>
      </c>
      <c r="I2769" s="87">
        <v>0</v>
      </c>
      <c r="J2769" s="15">
        <v>0</v>
      </c>
      <c r="K2769" s="15">
        <f t="shared" si="171"/>
        <v>9948</v>
      </c>
      <c r="L2769" s="15">
        <f t="shared" si="172"/>
        <v>9728</v>
      </c>
      <c r="M2769" s="15">
        <f t="shared" si="173"/>
        <v>19676</v>
      </c>
      <c r="O2769" s="13"/>
      <c r="P2769" s="13"/>
    </row>
    <row r="2770" spans="1:16" ht="13.15" customHeight="1" x14ac:dyDescent="0.2">
      <c r="A2770" s="11" t="str">
        <f t="shared" si="174"/>
        <v>MORUYA2010</v>
      </c>
      <c r="B2770" s="92" t="s">
        <v>155</v>
      </c>
      <c r="C2770" s="85">
        <v>2010</v>
      </c>
      <c r="D2770" s="86" t="s">
        <v>174</v>
      </c>
      <c r="E2770" s="15">
        <v>10347</v>
      </c>
      <c r="F2770" s="15">
        <v>10324</v>
      </c>
      <c r="G2770" s="15">
        <v>20671</v>
      </c>
      <c r="H2770" s="87">
        <v>0</v>
      </c>
      <c r="I2770" s="87">
        <v>0</v>
      </c>
      <c r="J2770" s="15">
        <v>0</v>
      </c>
      <c r="K2770" s="15">
        <f t="shared" si="171"/>
        <v>10347</v>
      </c>
      <c r="L2770" s="15">
        <f t="shared" si="172"/>
        <v>10324</v>
      </c>
      <c r="M2770" s="15">
        <f t="shared" si="173"/>
        <v>20671</v>
      </c>
      <c r="O2770" s="13"/>
      <c r="P2770" s="13"/>
    </row>
    <row r="2771" spans="1:16" ht="13.15" customHeight="1" x14ac:dyDescent="0.2">
      <c r="A2771" s="11" t="str">
        <f t="shared" si="174"/>
        <v>MORUYA2011</v>
      </c>
      <c r="B2771" s="3" t="s">
        <v>155</v>
      </c>
      <c r="C2771" s="12">
        <v>2011</v>
      </c>
      <c r="D2771" s="12" t="s">
        <v>174</v>
      </c>
      <c r="E2771" s="13">
        <v>9350</v>
      </c>
      <c r="F2771" s="13">
        <v>9261</v>
      </c>
      <c r="G2771" s="13">
        <v>18611</v>
      </c>
      <c r="H2771" s="13">
        <v>0</v>
      </c>
      <c r="I2771" s="13">
        <v>0</v>
      </c>
      <c r="J2771" s="13">
        <v>0</v>
      </c>
      <c r="K2771" s="15">
        <f t="shared" si="171"/>
        <v>9350</v>
      </c>
      <c r="L2771" s="15">
        <f t="shared" si="172"/>
        <v>9261</v>
      </c>
      <c r="M2771" s="15">
        <f t="shared" si="173"/>
        <v>18611</v>
      </c>
      <c r="O2771" s="13"/>
      <c r="P2771" s="13"/>
    </row>
    <row r="2772" spans="1:16" ht="13.15" customHeight="1" x14ac:dyDescent="0.2">
      <c r="A2772" s="11" t="str">
        <f t="shared" si="174"/>
        <v>MORUYA2012</v>
      </c>
      <c r="B2772" s="3" t="s">
        <v>155</v>
      </c>
      <c r="C2772" s="12">
        <v>2012</v>
      </c>
      <c r="D2772" s="12" t="s">
        <v>174</v>
      </c>
      <c r="E2772" s="13">
        <v>9055</v>
      </c>
      <c r="F2772" s="13">
        <v>8969</v>
      </c>
      <c r="G2772" s="13">
        <v>18024</v>
      </c>
      <c r="H2772" s="13">
        <v>0</v>
      </c>
      <c r="I2772" s="13">
        <v>0</v>
      </c>
      <c r="J2772" s="13">
        <v>0</v>
      </c>
      <c r="K2772" s="15">
        <f t="shared" si="171"/>
        <v>9055</v>
      </c>
      <c r="L2772" s="15">
        <f t="shared" si="172"/>
        <v>8969</v>
      </c>
      <c r="M2772" s="15">
        <f t="shared" si="173"/>
        <v>18024</v>
      </c>
      <c r="O2772" s="13"/>
      <c r="P2772" s="13"/>
    </row>
    <row r="2773" spans="1:16" ht="13.15" customHeight="1" x14ac:dyDescent="0.2">
      <c r="A2773" s="11" t="str">
        <f t="shared" si="174"/>
        <v>MORUYA2013</v>
      </c>
      <c r="B2773" s="90" t="s">
        <v>155</v>
      </c>
      <c r="C2773" s="85">
        <v>2013</v>
      </c>
      <c r="D2773" s="86" t="s">
        <v>174</v>
      </c>
      <c r="E2773" s="15">
        <v>9362</v>
      </c>
      <c r="F2773" s="15">
        <v>9308</v>
      </c>
      <c r="G2773" s="15">
        <v>18670</v>
      </c>
      <c r="H2773" s="15">
        <v>0</v>
      </c>
      <c r="I2773" s="15">
        <v>0</v>
      </c>
      <c r="J2773" s="15">
        <v>0</v>
      </c>
      <c r="K2773" s="15">
        <f t="shared" si="171"/>
        <v>9362</v>
      </c>
      <c r="L2773" s="15">
        <f t="shared" si="172"/>
        <v>9308</v>
      </c>
      <c r="M2773" s="15">
        <f t="shared" si="173"/>
        <v>18670</v>
      </c>
      <c r="O2773" s="13"/>
      <c r="P2773" s="13"/>
    </row>
    <row r="2774" spans="1:16" ht="13.15" customHeight="1" x14ac:dyDescent="0.2">
      <c r="A2774" s="11" t="str">
        <f t="shared" si="174"/>
        <v>MORUYA2014</v>
      </c>
      <c r="B2774" s="3" t="s">
        <v>155</v>
      </c>
      <c r="C2774" s="12">
        <v>2014</v>
      </c>
      <c r="D2774" s="12" t="s">
        <v>174</v>
      </c>
      <c r="E2774" s="13">
        <v>8910</v>
      </c>
      <c r="F2774" s="13">
        <v>8931</v>
      </c>
      <c r="G2774" s="13">
        <v>17841</v>
      </c>
      <c r="H2774" s="13">
        <v>0</v>
      </c>
      <c r="I2774" s="13">
        <v>0</v>
      </c>
      <c r="J2774" s="13">
        <v>0</v>
      </c>
      <c r="K2774" s="15">
        <f t="shared" si="171"/>
        <v>8910</v>
      </c>
      <c r="L2774" s="15">
        <f t="shared" si="172"/>
        <v>8931</v>
      </c>
      <c r="M2774" s="15">
        <f t="shared" si="173"/>
        <v>17841</v>
      </c>
      <c r="O2774" s="13"/>
      <c r="P2774" s="13"/>
    </row>
    <row r="2775" spans="1:16" ht="13.15" customHeight="1" x14ac:dyDescent="0.2">
      <c r="A2775" s="11" t="str">
        <f t="shared" si="174"/>
        <v>MORUYA2015</v>
      </c>
      <c r="B2775" s="3" t="s">
        <v>155</v>
      </c>
      <c r="C2775" s="12">
        <v>2015</v>
      </c>
      <c r="D2775" s="12" t="s">
        <v>174</v>
      </c>
      <c r="E2775" s="13">
        <v>8755</v>
      </c>
      <c r="F2775" s="13">
        <v>8870</v>
      </c>
      <c r="G2775" s="13">
        <v>17625</v>
      </c>
      <c r="H2775" s="13">
        <v>0</v>
      </c>
      <c r="I2775" s="13">
        <v>0</v>
      </c>
      <c r="J2775" s="13">
        <v>0</v>
      </c>
      <c r="K2775" s="15">
        <f t="shared" si="171"/>
        <v>8755</v>
      </c>
      <c r="L2775" s="15">
        <f t="shared" si="172"/>
        <v>8870</v>
      </c>
      <c r="M2775" s="15">
        <f t="shared" si="173"/>
        <v>17625</v>
      </c>
      <c r="O2775" s="13"/>
      <c r="P2775" s="13"/>
    </row>
    <row r="2776" spans="1:16" ht="13.15" customHeight="1" x14ac:dyDescent="0.2">
      <c r="A2776" s="11" t="str">
        <f t="shared" si="174"/>
        <v>MORUYA2016</v>
      </c>
      <c r="B2776" s="3" t="s">
        <v>155</v>
      </c>
      <c r="C2776" s="12">
        <v>2016</v>
      </c>
      <c r="D2776" s="12" t="s">
        <v>174</v>
      </c>
      <c r="E2776" s="13">
        <v>9017</v>
      </c>
      <c r="F2776" s="13">
        <v>9078</v>
      </c>
      <c r="G2776" s="13">
        <v>18095</v>
      </c>
      <c r="H2776" s="13">
        <v>0</v>
      </c>
      <c r="I2776" s="13">
        <v>0</v>
      </c>
      <c r="J2776" s="13">
        <v>0</v>
      </c>
      <c r="K2776" s="15">
        <f t="shared" si="171"/>
        <v>9017</v>
      </c>
      <c r="L2776" s="15">
        <f t="shared" si="172"/>
        <v>9078</v>
      </c>
      <c r="M2776" s="15">
        <f t="shared" si="173"/>
        <v>18095</v>
      </c>
      <c r="O2776" s="13"/>
      <c r="P2776" s="13"/>
    </row>
    <row r="2777" spans="1:16" ht="13.15" customHeight="1" x14ac:dyDescent="0.2">
      <c r="A2777" s="11" t="str">
        <f t="shared" si="174"/>
        <v>MORUYA2017</v>
      </c>
      <c r="B2777" s="3" t="s">
        <v>155</v>
      </c>
      <c r="C2777" s="12">
        <v>2017</v>
      </c>
      <c r="D2777" s="12" t="s">
        <v>174</v>
      </c>
      <c r="E2777" s="13">
        <v>9450</v>
      </c>
      <c r="F2777" s="13">
        <v>9641</v>
      </c>
      <c r="G2777" s="13">
        <v>19091</v>
      </c>
      <c r="H2777" s="13">
        <v>0</v>
      </c>
      <c r="I2777" s="13">
        <v>0</v>
      </c>
      <c r="J2777" s="13">
        <v>0</v>
      </c>
      <c r="K2777" s="15">
        <f t="shared" si="171"/>
        <v>9450</v>
      </c>
      <c r="L2777" s="15">
        <f t="shared" si="172"/>
        <v>9641</v>
      </c>
      <c r="M2777" s="15">
        <f t="shared" si="173"/>
        <v>19091</v>
      </c>
      <c r="O2777" s="13"/>
      <c r="P2777" s="13"/>
    </row>
    <row r="2778" spans="1:16" ht="13.15" customHeight="1" x14ac:dyDescent="0.2">
      <c r="A2778" s="11" t="str">
        <f t="shared" si="174"/>
        <v>MORUYA2018</v>
      </c>
      <c r="B2778" s="92" t="s">
        <v>155</v>
      </c>
      <c r="C2778" s="85">
        <v>2018</v>
      </c>
      <c r="D2778" s="86" t="s">
        <v>174</v>
      </c>
      <c r="E2778" s="15">
        <v>11111</v>
      </c>
      <c r="F2778" s="15">
        <v>11747</v>
      </c>
      <c r="G2778" s="15">
        <v>22858</v>
      </c>
      <c r="H2778" s="87">
        <v>0</v>
      </c>
      <c r="I2778" s="87">
        <v>0</v>
      </c>
      <c r="J2778" s="15">
        <v>0</v>
      </c>
      <c r="K2778" s="15">
        <f t="shared" si="171"/>
        <v>11111</v>
      </c>
      <c r="L2778" s="15">
        <f t="shared" si="172"/>
        <v>11747</v>
      </c>
      <c r="M2778" s="15">
        <f t="shared" si="173"/>
        <v>22858</v>
      </c>
      <c r="O2778" s="13"/>
      <c r="P2778" s="13"/>
    </row>
    <row r="2779" spans="1:16" ht="13.15" customHeight="1" x14ac:dyDescent="0.2">
      <c r="A2779" s="11" t="str">
        <f t="shared" si="174"/>
        <v>MORUYA2019</v>
      </c>
      <c r="B2779" s="3" t="s">
        <v>155</v>
      </c>
      <c r="C2779" s="12">
        <v>2019</v>
      </c>
      <c r="D2779" s="12" t="s">
        <v>174</v>
      </c>
      <c r="E2779" s="13">
        <v>10468</v>
      </c>
      <c r="F2779" s="13">
        <v>11151</v>
      </c>
      <c r="G2779" s="13">
        <v>21619</v>
      </c>
      <c r="H2779" s="13">
        <v>0</v>
      </c>
      <c r="I2779" s="13">
        <v>0</v>
      </c>
      <c r="J2779" s="13">
        <v>0</v>
      </c>
      <c r="K2779" s="15">
        <f t="shared" si="171"/>
        <v>10468</v>
      </c>
      <c r="L2779" s="15">
        <f t="shared" si="172"/>
        <v>11151</v>
      </c>
      <c r="M2779" s="15">
        <f t="shared" si="173"/>
        <v>21619</v>
      </c>
      <c r="O2779" s="13"/>
      <c r="P2779" s="13"/>
    </row>
    <row r="2780" spans="1:16" ht="13.15" customHeight="1" x14ac:dyDescent="0.2">
      <c r="A2780" s="11" t="str">
        <f t="shared" si="174"/>
        <v>MORUYA2020</v>
      </c>
      <c r="B2780" s="3" t="s">
        <v>155</v>
      </c>
      <c r="C2780" s="12">
        <v>2020</v>
      </c>
      <c r="D2780" s="86" t="s">
        <v>174</v>
      </c>
      <c r="E2780" s="13">
        <v>3268</v>
      </c>
      <c r="F2780" s="13">
        <v>3517</v>
      </c>
      <c r="G2780" s="13">
        <v>6785</v>
      </c>
      <c r="H2780" s="13">
        <v>0</v>
      </c>
      <c r="I2780" s="13">
        <v>0</v>
      </c>
      <c r="J2780" s="13">
        <v>0</v>
      </c>
      <c r="K2780" s="15">
        <f t="shared" si="171"/>
        <v>3268</v>
      </c>
      <c r="L2780" s="15">
        <f t="shared" si="172"/>
        <v>3517</v>
      </c>
      <c r="M2780" s="15">
        <f t="shared" si="173"/>
        <v>6785</v>
      </c>
      <c r="O2780" s="13"/>
      <c r="P2780" s="13"/>
    </row>
    <row r="2781" spans="1:16" ht="13.15" customHeight="1" x14ac:dyDescent="0.2">
      <c r="A2781" s="11" t="str">
        <f t="shared" si="174"/>
        <v>MORUYA2021</v>
      </c>
      <c r="B2781" s="3" t="s">
        <v>155</v>
      </c>
      <c r="C2781" s="12">
        <v>2021</v>
      </c>
      <c r="D2781" s="12" t="s">
        <v>174</v>
      </c>
      <c r="E2781" s="13">
        <v>3609</v>
      </c>
      <c r="F2781" s="13">
        <v>3930</v>
      </c>
      <c r="G2781" s="13">
        <v>7539</v>
      </c>
      <c r="H2781" s="13">
        <v>0</v>
      </c>
      <c r="I2781" s="13">
        <v>0</v>
      </c>
      <c r="J2781" s="13">
        <v>0</v>
      </c>
      <c r="K2781" s="15">
        <f t="shared" si="171"/>
        <v>3609</v>
      </c>
      <c r="L2781" s="15">
        <f t="shared" si="172"/>
        <v>3930</v>
      </c>
      <c r="M2781" s="15">
        <f t="shared" si="173"/>
        <v>7539</v>
      </c>
      <c r="O2781" s="13"/>
      <c r="P2781" s="13"/>
    </row>
    <row r="2782" spans="1:16" ht="13.15" customHeight="1" x14ac:dyDescent="0.2">
      <c r="A2782" s="11" t="str">
        <f t="shared" si="174"/>
        <v>MORUYA2022</v>
      </c>
      <c r="B2782" s="3" t="s">
        <v>155</v>
      </c>
      <c r="C2782" s="12">
        <v>2022</v>
      </c>
      <c r="D2782" s="12" t="s">
        <v>174</v>
      </c>
      <c r="E2782" s="13">
        <v>10138</v>
      </c>
      <c r="F2782" s="13">
        <v>10968</v>
      </c>
      <c r="G2782" s="13">
        <v>21106</v>
      </c>
      <c r="H2782" s="13">
        <v>0</v>
      </c>
      <c r="I2782" s="13">
        <v>0</v>
      </c>
      <c r="J2782" s="13">
        <v>0</v>
      </c>
      <c r="K2782" s="15">
        <f t="shared" si="171"/>
        <v>10138</v>
      </c>
      <c r="L2782" s="15">
        <f t="shared" si="172"/>
        <v>10968</v>
      </c>
      <c r="M2782" s="15">
        <f t="shared" si="173"/>
        <v>21106</v>
      </c>
      <c r="O2782" s="13"/>
      <c r="P2782" s="13"/>
    </row>
    <row r="2783" spans="1:16" ht="13.15" customHeight="1" x14ac:dyDescent="0.2">
      <c r="A2783" s="11" t="str">
        <f t="shared" si="174"/>
        <v>MORUYA2023</v>
      </c>
      <c r="B2783" s="3" t="s">
        <v>155</v>
      </c>
      <c r="C2783" s="12">
        <v>2023</v>
      </c>
      <c r="D2783" s="12" t="s">
        <v>174</v>
      </c>
      <c r="E2783" s="13">
        <v>10239</v>
      </c>
      <c r="F2783" s="13">
        <v>10896</v>
      </c>
      <c r="G2783" s="13">
        <v>21135</v>
      </c>
      <c r="H2783" s="13">
        <v>0</v>
      </c>
      <c r="I2783" s="13">
        <v>0</v>
      </c>
      <c r="J2783" s="13">
        <v>0</v>
      </c>
      <c r="K2783" s="15">
        <f t="shared" si="171"/>
        <v>10239</v>
      </c>
      <c r="L2783" s="15">
        <f t="shared" si="172"/>
        <v>10896</v>
      </c>
      <c r="M2783" s="15">
        <f t="shared" si="173"/>
        <v>21135</v>
      </c>
      <c r="O2783" s="13"/>
      <c r="P2783" s="13"/>
    </row>
    <row r="2784" spans="1:16" ht="13.15" customHeight="1" x14ac:dyDescent="0.2">
      <c r="A2784" s="11" t="str">
        <f t="shared" si="174"/>
        <v>MORUYA2024</v>
      </c>
      <c r="B2784" s="3" t="s">
        <v>155</v>
      </c>
      <c r="C2784" s="12">
        <v>2024</v>
      </c>
      <c r="D2784" s="12" t="s">
        <v>174</v>
      </c>
      <c r="E2784" s="13">
        <v>9464</v>
      </c>
      <c r="F2784" s="13">
        <v>10139</v>
      </c>
      <c r="G2784" s="13">
        <v>19603</v>
      </c>
      <c r="H2784" s="13">
        <v>0</v>
      </c>
      <c r="I2784" s="13">
        <v>0</v>
      </c>
      <c r="J2784" s="13">
        <v>0</v>
      </c>
      <c r="K2784" s="15">
        <f t="shared" si="171"/>
        <v>9464</v>
      </c>
      <c r="L2784" s="15">
        <f t="shared" si="172"/>
        <v>10139</v>
      </c>
      <c r="M2784" s="15">
        <f t="shared" si="173"/>
        <v>19603</v>
      </c>
      <c r="O2784" s="13"/>
      <c r="P2784" s="13"/>
    </row>
    <row r="2785" spans="1:16" ht="13.15" customHeight="1" x14ac:dyDescent="0.2">
      <c r="A2785" s="11" t="str">
        <f t="shared" si="174"/>
        <v>MORUYA2025</v>
      </c>
      <c r="B2785" s="3" t="s">
        <v>155</v>
      </c>
      <c r="C2785" s="12">
        <v>2025</v>
      </c>
      <c r="D2785" s="12" t="s">
        <v>174</v>
      </c>
      <c r="E2785" s="13">
        <v>9200</v>
      </c>
      <c r="F2785" s="13">
        <v>9842</v>
      </c>
      <c r="G2785" s="13">
        <v>19042</v>
      </c>
      <c r="H2785" s="13">
        <v>0</v>
      </c>
      <c r="I2785" s="13">
        <v>0</v>
      </c>
      <c r="J2785" s="13">
        <v>0</v>
      </c>
      <c r="K2785" s="15">
        <f t="shared" si="171"/>
        <v>9200</v>
      </c>
      <c r="L2785" s="15">
        <f t="shared" si="172"/>
        <v>9842</v>
      </c>
      <c r="M2785" s="15">
        <f t="shared" si="173"/>
        <v>19042</v>
      </c>
      <c r="O2785" s="13"/>
      <c r="P2785" s="13"/>
    </row>
    <row r="2786" spans="1:16" ht="13.15" customHeight="1" x14ac:dyDescent="0.2">
      <c r="A2786" s="11" t="str">
        <f t="shared" si="174"/>
        <v>MOUNT GAMBIER1985</v>
      </c>
      <c r="B2786" s="3" t="s">
        <v>37</v>
      </c>
      <c r="C2786" s="12">
        <v>1985</v>
      </c>
      <c r="D2786" s="12" t="s">
        <v>174</v>
      </c>
      <c r="E2786" s="13">
        <v>23054</v>
      </c>
      <c r="F2786" s="13">
        <v>22390</v>
      </c>
      <c r="G2786" s="13">
        <v>45444</v>
      </c>
      <c r="H2786" s="13">
        <v>0</v>
      </c>
      <c r="I2786" s="13">
        <v>0</v>
      </c>
      <c r="J2786" s="13">
        <v>0</v>
      </c>
      <c r="K2786" s="15">
        <f t="shared" si="171"/>
        <v>23054</v>
      </c>
      <c r="L2786" s="15">
        <f t="shared" si="172"/>
        <v>22390</v>
      </c>
      <c r="M2786" s="15">
        <f t="shared" si="173"/>
        <v>45444</v>
      </c>
      <c r="O2786" s="13"/>
      <c r="P2786" s="13"/>
    </row>
    <row r="2787" spans="1:16" ht="13.15" customHeight="1" x14ac:dyDescent="0.2">
      <c r="A2787" s="11" t="str">
        <f t="shared" si="174"/>
        <v>MOUNT GAMBIER1986</v>
      </c>
      <c r="B2787" s="3" t="s">
        <v>37</v>
      </c>
      <c r="C2787" s="12">
        <v>1986</v>
      </c>
      <c r="D2787" s="12" t="s">
        <v>174</v>
      </c>
      <c r="E2787" s="13">
        <v>14313</v>
      </c>
      <c r="F2787" s="13">
        <v>13997</v>
      </c>
      <c r="G2787" s="13">
        <v>28310</v>
      </c>
      <c r="H2787" s="13">
        <v>0</v>
      </c>
      <c r="I2787" s="13">
        <v>0</v>
      </c>
      <c r="J2787" s="13">
        <v>0</v>
      </c>
      <c r="K2787" s="15">
        <f t="shared" si="171"/>
        <v>14313</v>
      </c>
      <c r="L2787" s="15">
        <f t="shared" si="172"/>
        <v>13997</v>
      </c>
      <c r="M2787" s="15">
        <f t="shared" si="173"/>
        <v>28310</v>
      </c>
      <c r="O2787" s="13"/>
      <c r="P2787" s="13"/>
    </row>
    <row r="2788" spans="1:16" ht="13.15" customHeight="1" x14ac:dyDescent="0.2">
      <c r="A2788" s="11" t="str">
        <f t="shared" si="174"/>
        <v>MOUNT GAMBIER1987</v>
      </c>
      <c r="B2788" s="3" t="s">
        <v>37</v>
      </c>
      <c r="C2788" s="12">
        <v>1987</v>
      </c>
      <c r="D2788" s="12" t="s">
        <v>174</v>
      </c>
      <c r="E2788" s="13">
        <v>21090</v>
      </c>
      <c r="F2788" s="13">
        <v>20799</v>
      </c>
      <c r="G2788" s="13">
        <v>41889</v>
      </c>
      <c r="H2788" s="13">
        <v>0</v>
      </c>
      <c r="I2788" s="13">
        <v>0</v>
      </c>
      <c r="J2788" s="13">
        <v>0</v>
      </c>
      <c r="K2788" s="15">
        <f t="shared" si="171"/>
        <v>21090</v>
      </c>
      <c r="L2788" s="15">
        <f t="shared" si="172"/>
        <v>20799</v>
      </c>
      <c r="M2788" s="15">
        <f t="shared" si="173"/>
        <v>41889</v>
      </c>
      <c r="O2788" s="13"/>
      <c r="P2788" s="13"/>
    </row>
    <row r="2789" spans="1:16" ht="13.15" customHeight="1" x14ac:dyDescent="0.2">
      <c r="A2789" s="11" t="str">
        <f t="shared" si="174"/>
        <v>MOUNT GAMBIER1988</v>
      </c>
      <c r="B2789" s="3" t="s">
        <v>37</v>
      </c>
      <c r="C2789" s="12">
        <v>1988</v>
      </c>
      <c r="D2789" s="12" t="s">
        <v>174</v>
      </c>
      <c r="E2789" s="13">
        <v>24185</v>
      </c>
      <c r="F2789" s="13">
        <v>23847</v>
      </c>
      <c r="G2789" s="13">
        <v>48032</v>
      </c>
      <c r="H2789" s="13">
        <v>0</v>
      </c>
      <c r="I2789" s="13">
        <v>0</v>
      </c>
      <c r="J2789" s="13">
        <v>0</v>
      </c>
      <c r="K2789" s="15">
        <f t="shared" si="171"/>
        <v>24185</v>
      </c>
      <c r="L2789" s="15">
        <f t="shared" si="172"/>
        <v>23847</v>
      </c>
      <c r="M2789" s="15">
        <f t="shared" si="173"/>
        <v>48032</v>
      </c>
      <c r="O2789" s="13"/>
      <c r="P2789" s="13"/>
    </row>
    <row r="2790" spans="1:16" ht="13.15" customHeight="1" x14ac:dyDescent="0.2">
      <c r="A2790" s="11" t="str">
        <f t="shared" si="174"/>
        <v>MOUNT GAMBIER1989</v>
      </c>
      <c r="B2790" s="3" t="s">
        <v>37</v>
      </c>
      <c r="C2790" s="12">
        <v>1989</v>
      </c>
      <c r="D2790" s="12">
        <v>38</v>
      </c>
      <c r="E2790" s="13">
        <v>26082</v>
      </c>
      <c r="F2790" s="13">
        <v>25430</v>
      </c>
      <c r="G2790" s="13">
        <v>51512</v>
      </c>
      <c r="H2790" s="13">
        <v>0</v>
      </c>
      <c r="I2790" s="13">
        <v>0</v>
      </c>
      <c r="J2790" s="13">
        <v>0</v>
      </c>
      <c r="K2790" s="15">
        <f t="shared" si="171"/>
        <v>26082</v>
      </c>
      <c r="L2790" s="15">
        <f t="shared" si="172"/>
        <v>25430</v>
      </c>
      <c r="M2790" s="15">
        <f t="shared" si="173"/>
        <v>51512</v>
      </c>
      <c r="O2790" s="13"/>
      <c r="P2790" s="13"/>
    </row>
    <row r="2791" spans="1:16" ht="13.15" customHeight="1" x14ac:dyDescent="0.2">
      <c r="A2791" s="11" t="str">
        <f t="shared" si="174"/>
        <v>MOUNT GAMBIER1990</v>
      </c>
      <c r="B2791" s="3" t="s">
        <v>37</v>
      </c>
      <c r="C2791" s="12">
        <v>1990</v>
      </c>
      <c r="D2791" s="12">
        <v>37</v>
      </c>
      <c r="E2791" s="13">
        <v>26324</v>
      </c>
      <c r="F2791" s="13">
        <v>26069</v>
      </c>
      <c r="G2791" s="13">
        <v>52393</v>
      </c>
      <c r="H2791" s="13">
        <v>0</v>
      </c>
      <c r="I2791" s="13">
        <v>0</v>
      </c>
      <c r="J2791" s="13">
        <v>0</v>
      </c>
      <c r="K2791" s="15">
        <f t="shared" si="171"/>
        <v>26324</v>
      </c>
      <c r="L2791" s="15">
        <f t="shared" si="172"/>
        <v>26069</v>
      </c>
      <c r="M2791" s="15">
        <f t="shared" si="173"/>
        <v>52393</v>
      </c>
      <c r="O2791" s="13"/>
      <c r="P2791" s="13"/>
    </row>
    <row r="2792" spans="1:16" ht="13.15" customHeight="1" x14ac:dyDescent="0.2">
      <c r="A2792" s="11" t="str">
        <f t="shared" si="174"/>
        <v>MOUNT GAMBIER1991</v>
      </c>
      <c r="B2792" s="88" t="s">
        <v>37</v>
      </c>
      <c r="C2792" s="16">
        <v>1991</v>
      </c>
      <c r="D2792" s="86">
        <v>40</v>
      </c>
      <c r="E2792" s="89">
        <v>25830</v>
      </c>
      <c r="F2792" s="89">
        <v>25620</v>
      </c>
      <c r="G2792" s="89">
        <v>51450</v>
      </c>
      <c r="H2792" s="89">
        <v>0</v>
      </c>
      <c r="I2792" s="89">
        <v>0</v>
      </c>
      <c r="J2792" s="89">
        <v>0</v>
      </c>
      <c r="K2792" s="15">
        <f t="shared" si="171"/>
        <v>25830</v>
      </c>
      <c r="L2792" s="15">
        <f t="shared" si="172"/>
        <v>25620</v>
      </c>
      <c r="M2792" s="15">
        <f t="shared" si="173"/>
        <v>51450</v>
      </c>
      <c r="O2792" s="13"/>
      <c r="P2792" s="13"/>
    </row>
    <row r="2793" spans="1:16" ht="13.15" customHeight="1" x14ac:dyDescent="0.2">
      <c r="A2793" s="11" t="str">
        <f t="shared" si="174"/>
        <v>MOUNT GAMBIER1992</v>
      </c>
      <c r="B2793" s="3" t="s">
        <v>37</v>
      </c>
      <c r="C2793" s="12">
        <v>1992</v>
      </c>
      <c r="D2793" s="12" t="s">
        <v>174</v>
      </c>
      <c r="E2793" s="13">
        <v>24591</v>
      </c>
      <c r="F2793" s="13">
        <v>24225</v>
      </c>
      <c r="G2793" s="13">
        <v>48816</v>
      </c>
      <c r="H2793" s="13">
        <v>0</v>
      </c>
      <c r="I2793" s="13">
        <v>0</v>
      </c>
      <c r="J2793" s="13">
        <v>0</v>
      </c>
      <c r="K2793" s="15">
        <f t="shared" si="171"/>
        <v>24591</v>
      </c>
      <c r="L2793" s="15">
        <f t="shared" si="172"/>
        <v>24225</v>
      </c>
      <c r="M2793" s="15">
        <f t="shared" si="173"/>
        <v>48816</v>
      </c>
      <c r="O2793" s="13"/>
      <c r="P2793" s="13"/>
    </row>
    <row r="2794" spans="1:16" ht="13.15" customHeight="1" x14ac:dyDescent="0.2">
      <c r="A2794" s="11" t="str">
        <f t="shared" si="174"/>
        <v>MOUNT GAMBIER1993</v>
      </c>
      <c r="B2794" s="3" t="s">
        <v>37</v>
      </c>
      <c r="C2794" s="12">
        <v>1993</v>
      </c>
      <c r="D2794" s="12">
        <v>45</v>
      </c>
      <c r="E2794" s="13">
        <v>27449</v>
      </c>
      <c r="F2794" s="13">
        <v>27232</v>
      </c>
      <c r="G2794" s="13">
        <v>54681</v>
      </c>
      <c r="H2794" s="13">
        <v>0</v>
      </c>
      <c r="I2794" s="13">
        <v>0</v>
      </c>
      <c r="J2794" s="13">
        <v>0</v>
      </c>
      <c r="K2794" s="15">
        <f t="shared" si="171"/>
        <v>27449</v>
      </c>
      <c r="L2794" s="15">
        <f t="shared" si="172"/>
        <v>27232</v>
      </c>
      <c r="M2794" s="15">
        <f t="shared" si="173"/>
        <v>54681</v>
      </c>
      <c r="O2794" s="13"/>
      <c r="P2794" s="13"/>
    </row>
    <row r="2795" spans="1:16" ht="13.15" customHeight="1" x14ac:dyDescent="0.2">
      <c r="A2795" s="11" t="str">
        <f t="shared" si="174"/>
        <v>MOUNT GAMBIER1994</v>
      </c>
      <c r="B2795" s="3" t="s">
        <v>37</v>
      </c>
      <c r="C2795" s="12">
        <v>1994</v>
      </c>
      <c r="D2795" s="12">
        <v>47</v>
      </c>
      <c r="E2795" s="13">
        <v>29447</v>
      </c>
      <c r="F2795" s="13">
        <v>29434</v>
      </c>
      <c r="G2795" s="13">
        <v>58881</v>
      </c>
      <c r="H2795" s="13">
        <v>0</v>
      </c>
      <c r="I2795" s="13">
        <v>0</v>
      </c>
      <c r="J2795" s="13">
        <v>0</v>
      </c>
      <c r="K2795" s="15">
        <f t="shared" si="171"/>
        <v>29447</v>
      </c>
      <c r="L2795" s="15">
        <f t="shared" si="172"/>
        <v>29434</v>
      </c>
      <c r="M2795" s="15">
        <f t="shared" si="173"/>
        <v>58881</v>
      </c>
      <c r="O2795" s="13"/>
      <c r="P2795" s="13"/>
    </row>
    <row r="2796" spans="1:16" ht="13.15" customHeight="1" x14ac:dyDescent="0.2">
      <c r="A2796" s="11" t="str">
        <f t="shared" si="174"/>
        <v>MOUNT GAMBIER1995</v>
      </c>
      <c r="B2796" s="3" t="s">
        <v>37</v>
      </c>
      <c r="C2796" s="12">
        <v>1995</v>
      </c>
      <c r="D2796" s="12">
        <v>45</v>
      </c>
      <c r="E2796" s="13">
        <v>30553</v>
      </c>
      <c r="F2796" s="13">
        <v>30413</v>
      </c>
      <c r="G2796" s="13">
        <v>60966</v>
      </c>
      <c r="H2796" s="13">
        <v>0</v>
      </c>
      <c r="I2796" s="13">
        <v>0</v>
      </c>
      <c r="J2796" s="13">
        <v>0</v>
      </c>
      <c r="K2796" s="15">
        <f t="shared" si="171"/>
        <v>30553</v>
      </c>
      <c r="L2796" s="15">
        <f t="shared" si="172"/>
        <v>30413</v>
      </c>
      <c r="M2796" s="15">
        <f t="shared" si="173"/>
        <v>60966</v>
      </c>
      <c r="O2796" s="13"/>
      <c r="P2796" s="13"/>
    </row>
    <row r="2797" spans="1:16" ht="13.15" customHeight="1" x14ac:dyDescent="0.2">
      <c r="A2797" s="11" t="str">
        <f t="shared" si="174"/>
        <v>MOUNT GAMBIER1996</v>
      </c>
      <c r="B2797" s="92" t="s">
        <v>37</v>
      </c>
      <c r="C2797" s="85">
        <v>1996</v>
      </c>
      <c r="D2797" s="86">
        <v>45</v>
      </c>
      <c r="E2797" s="15">
        <v>31073</v>
      </c>
      <c r="F2797" s="15">
        <v>31140</v>
      </c>
      <c r="G2797" s="15">
        <v>62213</v>
      </c>
      <c r="H2797" s="87">
        <v>0</v>
      </c>
      <c r="I2797" s="87">
        <v>0</v>
      </c>
      <c r="J2797" s="15">
        <v>0</v>
      </c>
      <c r="K2797" s="15">
        <f t="shared" si="171"/>
        <v>31073</v>
      </c>
      <c r="L2797" s="15">
        <f t="shared" si="172"/>
        <v>31140</v>
      </c>
      <c r="M2797" s="15">
        <f t="shared" si="173"/>
        <v>62213</v>
      </c>
      <c r="O2797" s="13"/>
      <c r="P2797" s="13"/>
    </row>
    <row r="2798" spans="1:16" ht="13.15" customHeight="1" x14ac:dyDescent="0.2">
      <c r="A2798" s="11" t="str">
        <f t="shared" si="174"/>
        <v>MOUNT GAMBIER1997</v>
      </c>
      <c r="B2798" s="92" t="s">
        <v>37</v>
      </c>
      <c r="C2798" s="85">
        <v>1997</v>
      </c>
      <c r="D2798" s="86">
        <v>45</v>
      </c>
      <c r="E2798" s="15">
        <v>32289</v>
      </c>
      <c r="F2798" s="15">
        <v>32083</v>
      </c>
      <c r="G2798" s="15">
        <v>64372</v>
      </c>
      <c r="H2798" s="87">
        <v>0</v>
      </c>
      <c r="I2798" s="87">
        <v>0</v>
      </c>
      <c r="J2798" s="15">
        <v>0</v>
      </c>
      <c r="K2798" s="15">
        <f t="shared" si="171"/>
        <v>32289</v>
      </c>
      <c r="L2798" s="15">
        <f t="shared" si="172"/>
        <v>32083</v>
      </c>
      <c r="M2798" s="15">
        <f t="shared" si="173"/>
        <v>64372</v>
      </c>
      <c r="O2798" s="13"/>
      <c r="P2798" s="13"/>
    </row>
    <row r="2799" spans="1:16" ht="13.15" customHeight="1" x14ac:dyDescent="0.2">
      <c r="A2799" s="11" t="str">
        <f t="shared" si="174"/>
        <v>MOUNT GAMBIER1998</v>
      </c>
      <c r="B2799" s="3" t="s">
        <v>37</v>
      </c>
      <c r="C2799" s="12">
        <v>1998</v>
      </c>
      <c r="D2799" s="12">
        <v>42</v>
      </c>
      <c r="E2799" s="13">
        <v>34378</v>
      </c>
      <c r="F2799" s="13">
        <v>34362</v>
      </c>
      <c r="G2799" s="13">
        <v>68740</v>
      </c>
      <c r="H2799" s="13">
        <v>0</v>
      </c>
      <c r="I2799" s="13">
        <v>0</v>
      </c>
      <c r="J2799" s="13">
        <v>0</v>
      </c>
      <c r="K2799" s="15">
        <f t="shared" si="171"/>
        <v>34378</v>
      </c>
      <c r="L2799" s="15">
        <f t="shared" si="172"/>
        <v>34362</v>
      </c>
      <c r="M2799" s="15">
        <f t="shared" si="173"/>
        <v>68740</v>
      </c>
      <c r="O2799" s="13"/>
      <c r="P2799" s="13"/>
    </row>
    <row r="2800" spans="1:16" ht="13.15" customHeight="1" x14ac:dyDescent="0.2">
      <c r="A2800" s="11" t="str">
        <f t="shared" si="174"/>
        <v>MOUNT GAMBIER1999</v>
      </c>
      <c r="B2800" s="3" t="s">
        <v>37</v>
      </c>
      <c r="C2800" s="12">
        <v>1999</v>
      </c>
      <c r="D2800" s="12">
        <v>43</v>
      </c>
      <c r="E2800" s="13">
        <v>34850</v>
      </c>
      <c r="F2800" s="13">
        <v>35769</v>
      </c>
      <c r="G2800" s="13">
        <v>70619</v>
      </c>
      <c r="H2800" s="13">
        <v>0</v>
      </c>
      <c r="I2800" s="13">
        <v>0</v>
      </c>
      <c r="J2800" s="13">
        <v>0</v>
      </c>
      <c r="K2800" s="15">
        <f t="shared" si="171"/>
        <v>34850</v>
      </c>
      <c r="L2800" s="15">
        <f t="shared" si="172"/>
        <v>35769</v>
      </c>
      <c r="M2800" s="15">
        <f t="shared" si="173"/>
        <v>70619</v>
      </c>
      <c r="O2800" s="13"/>
      <c r="P2800" s="13"/>
    </row>
    <row r="2801" spans="1:16" ht="13.15" customHeight="1" x14ac:dyDescent="0.2">
      <c r="A2801" s="11" t="str">
        <f t="shared" si="174"/>
        <v>MOUNT GAMBIER2000</v>
      </c>
      <c r="B2801" s="3" t="s">
        <v>37</v>
      </c>
      <c r="C2801" s="12">
        <v>2000</v>
      </c>
      <c r="D2801" s="12">
        <v>41</v>
      </c>
      <c r="E2801" s="13">
        <v>37522</v>
      </c>
      <c r="F2801" s="13">
        <v>38705</v>
      </c>
      <c r="G2801" s="13">
        <v>76227</v>
      </c>
      <c r="H2801" s="13">
        <v>0</v>
      </c>
      <c r="I2801" s="13">
        <v>0</v>
      </c>
      <c r="J2801" s="13">
        <v>0</v>
      </c>
      <c r="K2801" s="15">
        <f t="shared" ref="K2801:K2864" si="175">E2801+H2801</f>
        <v>37522</v>
      </c>
      <c r="L2801" s="15">
        <f t="shared" ref="L2801:L2864" si="176">F2801+I2801</f>
        <v>38705</v>
      </c>
      <c r="M2801" s="15">
        <f t="shared" ref="M2801:M2864" si="177">G2801+J2801</f>
        <v>76227</v>
      </c>
      <c r="O2801" s="13"/>
      <c r="P2801" s="13"/>
    </row>
    <row r="2802" spans="1:16" ht="13.15" customHeight="1" x14ac:dyDescent="0.2">
      <c r="A2802" s="11" t="str">
        <f t="shared" si="174"/>
        <v>MOUNT GAMBIER2001</v>
      </c>
      <c r="B2802" s="92" t="s">
        <v>37</v>
      </c>
      <c r="C2802" s="85">
        <v>2001</v>
      </c>
      <c r="D2802" s="86">
        <v>39</v>
      </c>
      <c r="E2802" s="15">
        <v>36286</v>
      </c>
      <c r="F2802" s="15">
        <v>36898</v>
      </c>
      <c r="G2802" s="15">
        <v>73184</v>
      </c>
      <c r="H2802" s="87">
        <v>0</v>
      </c>
      <c r="I2802" s="87">
        <v>0</v>
      </c>
      <c r="J2802" s="15">
        <v>0</v>
      </c>
      <c r="K2802" s="15">
        <f t="shared" si="175"/>
        <v>36286</v>
      </c>
      <c r="L2802" s="15">
        <f t="shared" si="176"/>
        <v>36898</v>
      </c>
      <c r="M2802" s="15">
        <f t="shared" si="177"/>
        <v>73184</v>
      </c>
      <c r="O2802" s="13"/>
      <c r="P2802" s="13"/>
    </row>
    <row r="2803" spans="1:16" ht="13.15" customHeight="1" x14ac:dyDescent="0.2">
      <c r="A2803" s="11" t="str">
        <f t="shared" si="174"/>
        <v>MOUNT GAMBIER2002</v>
      </c>
      <c r="B2803" s="3" t="s">
        <v>37</v>
      </c>
      <c r="C2803" s="12">
        <v>2002</v>
      </c>
      <c r="D2803" s="12">
        <v>39</v>
      </c>
      <c r="E2803" s="13">
        <v>33258</v>
      </c>
      <c r="F2803" s="13">
        <v>33162</v>
      </c>
      <c r="G2803" s="13">
        <v>66420</v>
      </c>
      <c r="H2803" s="13">
        <v>0</v>
      </c>
      <c r="I2803" s="13">
        <v>0</v>
      </c>
      <c r="J2803" s="13">
        <v>0</v>
      </c>
      <c r="K2803" s="15">
        <f t="shared" si="175"/>
        <v>33258</v>
      </c>
      <c r="L2803" s="15">
        <f t="shared" si="176"/>
        <v>33162</v>
      </c>
      <c r="M2803" s="15">
        <f t="shared" si="177"/>
        <v>66420</v>
      </c>
      <c r="O2803" s="13"/>
      <c r="P2803" s="13"/>
    </row>
    <row r="2804" spans="1:16" ht="13.15" customHeight="1" x14ac:dyDescent="0.2">
      <c r="A2804" s="11" t="str">
        <f t="shared" si="174"/>
        <v>MOUNT GAMBIER2003</v>
      </c>
      <c r="B2804" s="92" t="s">
        <v>37</v>
      </c>
      <c r="C2804" s="85">
        <v>2003</v>
      </c>
      <c r="D2804" s="86">
        <v>39</v>
      </c>
      <c r="E2804" s="15">
        <v>37542</v>
      </c>
      <c r="F2804" s="15">
        <v>37762</v>
      </c>
      <c r="G2804" s="15">
        <v>75304</v>
      </c>
      <c r="H2804" s="87">
        <v>0</v>
      </c>
      <c r="I2804" s="87">
        <v>0</v>
      </c>
      <c r="J2804" s="15">
        <v>0</v>
      </c>
      <c r="K2804" s="15">
        <f t="shared" si="175"/>
        <v>37542</v>
      </c>
      <c r="L2804" s="15">
        <f t="shared" si="176"/>
        <v>37762</v>
      </c>
      <c r="M2804" s="15">
        <f t="shared" si="177"/>
        <v>75304</v>
      </c>
      <c r="O2804" s="13"/>
      <c r="P2804" s="13"/>
    </row>
    <row r="2805" spans="1:16" ht="13.15" customHeight="1" x14ac:dyDescent="0.2">
      <c r="A2805" s="11" t="str">
        <f t="shared" si="174"/>
        <v>MOUNT GAMBIER2004</v>
      </c>
      <c r="B2805" s="92" t="s">
        <v>37</v>
      </c>
      <c r="C2805" s="85">
        <v>2004</v>
      </c>
      <c r="D2805" s="86">
        <v>38</v>
      </c>
      <c r="E2805" s="15">
        <v>42425</v>
      </c>
      <c r="F2805" s="15">
        <v>42829</v>
      </c>
      <c r="G2805" s="15">
        <v>85254</v>
      </c>
      <c r="H2805" s="87">
        <v>0</v>
      </c>
      <c r="I2805" s="87">
        <v>0</v>
      </c>
      <c r="J2805" s="15">
        <v>0</v>
      </c>
      <c r="K2805" s="15">
        <f t="shared" si="175"/>
        <v>42425</v>
      </c>
      <c r="L2805" s="15">
        <f t="shared" si="176"/>
        <v>42829</v>
      </c>
      <c r="M2805" s="15">
        <f t="shared" si="177"/>
        <v>85254</v>
      </c>
      <c r="O2805" s="13"/>
      <c r="P2805" s="13"/>
    </row>
    <row r="2806" spans="1:16" ht="13.15" customHeight="1" x14ac:dyDescent="0.2">
      <c r="A2806" s="11" t="str">
        <f t="shared" si="174"/>
        <v>MOUNT GAMBIER2005</v>
      </c>
      <c r="B2806" s="3" t="s">
        <v>37</v>
      </c>
      <c r="C2806" s="12">
        <v>2005</v>
      </c>
      <c r="D2806" s="12">
        <v>37</v>
      </c>
      <c r="E2806" s="13">
        <v>49065</v>
      </c>
      <c r="F2806" s="13">
        <v>49530</v>
      </c>
      <c r="G2806" s="13">
        <v>98595</v>
      </c>
      <c r="H2806" s="13">
        <v>0</v>
      </c>
      <c r="I2806" s="13">
        <v>0</v>
      </c>
      <c r="J2806" s="13">
        <v>0</v>
      </c>
      <c r="K2806" s="15">
        <f t="shared" si="175"/>
        <v>49065</v>
      </c>
      <c r="L2806" s="15">
        <f t="shared" si="176"/>
        <v>49530</v>
      </c>
      <c r="M2806" s="15">
        <f t="shared" si="177"/>
        <v>98595</v>
      </c>
      <c r="O2806" s="13"/>
      <c r="P2806" s="13"/>
    </row>
    <row r="2807" spans="1:16" ht="13.15" customHeight="1" x14ac:dyDescent="0.2">
      <c r="A2807" s="11" t="str">
        <f t="shared" si="174"/>
        <v>MOUNT GAMBIER2006</v>
      </c>
      <c r="B2807" s="3" t="s">
        <v>37</v>
      </c>
      <c r="C2807" s="12">
        <v>2006</v>
      </c>
      <c r="D2807" s="12">
        <v>38</v>
      </c>
      <c r="E2807" s="13">
        <v>52442</v>
      </c>
      <c r="F2807" s="13">
        <v>52935</v>
      </c>
      <c r="G2807" s="13">
        <v>105377</v>
      </c>
      <c r="H2807" s="13">
        <v>0</v>
      </c>
      <c r="I2807" s="13">
        <v>0</v>
      </c>
      <c r="J2807" s="13">
        <v>0</v>
      </c>
      <c r="K2807" s="15">
        <f t="shared" si="175"/>
        <v>52442</v>
      </c>
      <c r="L2807" s="15">
        <f t="shared" si="176"/>
        <v>52935</v>
      </c>
      <c r="M2807" s="15">
        <f t="shared" si="177"/>
        <v>105377</v>
      </c>
      <c r="O2807" s="13"/>
      <c r="P2807" s="13"/>
    </row>
    <row r="2808" spans="1:16" ht="13.15" customHeight="1" x14ac:dyDescent="0.2">
      <c r="A2808" s="11" t="str">
        <f t="shared" si="174"/>
        <v>MOUNT GAMBIER2007</v>
      </c>
      <c r="B2808" s="3" t="s">
        <v>37</v>
      </c>
      <c r="C2808" s="12">
        <v>2007</v>
      </c>
      <c r="D2808" s="12">
        <v>38</v>
      </c>
      <c r="E2808" s="13">
        <v>57278</v>
      </c>
      <c r="F2808" s="13">
        <v>57610</v>
      </c>
      <c r="G2808" s="13">
        <v>114888</v>
      </c>
      <c r="H2808" s="13">
        <v>0</v>
      </c>
      <c r="I2808" s="13">
        <v>0</v>
      </c>
      <c r="J2808" s="13">
        <v>0</v>
      </c>
      <c r="K2808" s="15">
        <f t="shared" si="175"/>
        <v>57278</v>
      </c>
      <c r="L2808" s="15">
        <f t="shared" si="176"/>
        <v>57610</v>
      </c>
      <c r="M2808" s="15">
        <f t="shared" si="177"/>
        <v>114888</v>
      </c>
      <c r="O2808" s="13"/>
      <c r="P2808" s="13"/>
    </row>
    <row r="2809" spans="1:16" ht="13.15" customHeight="1" x14ac:dyDescent="0.2">
      <c r="A2809" s="11" t="str">
        <f t="shared" si="174"/>
        <v>MOUNT GAMBIER2008</v>
      </c>
      <c r="B2809" s="3" t="s">
        <v>37</v>
      </c>
      <c r="C2809" s="12">
        <v>2008</v>
      </c>
      <c r="D2809" s="12">
        <v>43</v>
      </c>
      <c r="E2809" s="13">
        <v>53940</v>
      </c>
      <c r="F2809" s="13">
        <v>54254</v>
      </c>
      <c r="G2809" s="13">
        <v>108194</v>
      </c>
      <c r="H2809" s="13">
        <v>0</v>
      </c>
      <c r="I2809" s="13">
        <v>0</v>
      </c>
      <c r="J2809" s="13">
        <v>0</v>
      </c>
      <c r="K2809" s="15">
        <f t="shared" si="175"/>
        <v>53940</v>
      </c>
      <c r="L2809" s="15">
        <f t="shared" si="176"/>
        <v>54254</v>
      </c>
      <c r="M2809" s="15">
        <f t="shared" si="177"/>
        <v>108194</v>
      </c>
      <c r="O2809" s="13"/>
      <c r="P2809" s="13"/>
    </row>
    <row r="2810" spans="1:16" ht="13.15" customHeight="1" x14ac:dyDescent="0.2">
      <c r="A2810" s="11" t="str">
        <f t="shared" si="174"/>
        <v>MOUNT GAMBIER2009</v>
      </c>
      <c r="B2810" s="3" t="s">
        <v>37</v>
      </c>
      <c r="C2810" s="12">
        <v>2009</v>
      </c>
      <c r="D2810" s="12">
        <v>45</v>
      </c>
      <c r="E2810" s="13">
        <v>47319</v>
      </c>
      <c r="F2810" s="13">
        <v>47164</v>
      </c>
      <c r="G2810" s="13">
        <v>94483</v>
      </c>
      <c r="H2810" s="13">
        <v>0</v>
      </c>
      <c r="I2810" s="13">
        <v>0</v>
      </c>
      <c r="J2810" s="13">
        <v>0</v>
      </c>
      <c r="K2810" s="15">
        <f t="shared" si="175"/>
        <v>47319</v>
      </c>
      <c r="L2810" s="15">
        <f t="shared" si="176"/>
        <v>47164</v>
      </c>
      <c r="M2810" s="15">
        <f t="shared" si="177"/>
        <v>94483</v>
      </c>
      <c r="O2810" s="13"/>
      <c r="P2810" s="13"/>
    </row>
    <row r="2811" spans="1:16" ht="13.15" customHeight="1" x14ac:dyDescent="0.2">
      <c r="A2811" s="11" t="str">
        <f t="shared" si="174"/>
        <v>MOUNT GAMBIER2010</v>
      </c>
      <c r="B2811" s="3" t="s">
        <v>37</v>
      </c>
      <c r="C2811" s="12">
        <v>2010</v>
      </c>
      <c r="D2811" s="12">
        <v>45</v>
      </c>
      <c r="E2811" s="13">
        <v>48507</v>
      </c>
      <c r="F2811" s="13">
        <v>48585</v>
      </c>
      <c r="G2811" s="13">
        <v>97092</v>
      </c>
      <c r="H2811" s="13">
        <v>0</v>
      </c>
      <c r="I2811" s="13">
        <v>0</v>
      </c>
      <c r="J2811" s="13">
        <v>0</v>
      </c>
      <c r="K2811" s="15">
        <f t="shared" si="175"/>
        <v>48507</v>
      </c>
      <c r="L2811" s="15">
        <f t="shared" si="176"/>
        <v>48585</v>
      </c>
      <c r="M2811" s="15">
        <f t="shared" si="177"/>
        <v>97092</v>
      </c>
      <c r="O2811" s="13"/>
      <c r="P2811" s="13"/>
    </row>
    <row r="2812" spans="1:16" ht="13.15" customHeight="1" x14ac:dyDescent="0.2">
      <c r="A2812" s="11" t="str">
        <f t="shared" si="174"/>
        <v>MOUNT GAMBIER2011</v>
      </c>
      <c r="B2812" s="92" t="s">
        <v>37</v>
      </c>
      <c r="C2812" s="85">
        <v>2011</v>
      </c>
      <c r="D2812" s="86">
        <v>46</v>
      </c>
      <c r="E2812" s="15">
        <v>44633</v>
      </c>
      <c r="F2812" s="15">
        <v>44577</v>
      </c>
      <c r="G2812" s="15">
        <v>89210</v>
      </c>
      <c r="H2812" s="87">
        <v>0</v>
      </c>
      <c r="I2812" s="87">
        <v>0</v>
      </c>
      <c r="J2812" s="15">
        <v>0</v>
      </c>
      <c r="K2812" s="15">
        <f t="shared" si="175"/>
        <v>44633</v>
      </c>
      <c r="L2812" s="15">
        <f t="shared" si="176"/>
        <v>44577</v>
      </c>
      <c r="M2812" s="15">
        <f t="shared" si="177"/>
        <v>89210</v>
      </c>
      <c r="O2812" s="13"/>
      <c r="P2812" s="13"/>
    </row>
    <row r="2813" spans="1:16" ht="13.15" customHeight="1" x14ac:dyDescent="0.2">
      <c r="A2813" s="11" t="str">
        <f t="shared" si="174"/>
        <v>MOUNT GAMBIER2012</v>
      </c>
      <c r="B2813" s="3" t="s">
        <v>37</v>
      </c>
      <c r="C2813" s="12">
        <v>2012</v>
      </c>
      <c r="D2813" s="12">
        <v>51</v>
      </c>
      <c r="E2813" s="13">
        <v>43322</v>
      </c>
      <c r="F2813" s="13">
        <v>43606</v>
      </c>
      <c r="G2813" s="13">
        <v>86928</v>
      </c>
      <c r="H2813" s="13">
        <v>0</v>
      </c>
      <c r="I2813" s="13">
        <v>0</v>
      </c>
      <c r="J2813" s="13">
        <v>0</v>
      </c>
      <c r="K2813" s="15">
        <f t="shared" si="175"/>
        <v>43322</v>
      </c>
      <c r="L2813" s="15">
        <f t="shared" si="176"/>
        <v>43606</v>
      </c>
      <c r="M2813" s="15">
        <f t="shared" si="177"/>
        <v>86928</v>
      </c>
      <c r="O2813" s="13"/>
      <c r="P2813" s="13"/>
    </row>
    <row r="2814" spans="1:16" ht="13.15" customHeight="1" x14ac:dyDescent="0.2">
      <c r="A2814" s="11" t="str">
        <f t="shared" si="174"/>
        <v>MOUNT GAMBIER2013</v>
      </c>
      <c r="B2814" s="3" t="s">
        <v>37</v>
      </c>
      <c r="C2814" s="12">
        <v>2013</v>
      </c>
      <c r="D2814" s="12">
        <v>50</v>
      </c>
      <c r="E2814" s="13">
        <v>40267</v>
      </c>
      <c r="F2814" s="13">
        <v>40418</v>
      </c>
      <c r="G2814" s="13">
        <v>80685</v>
      </c>
      <c r="H2814" s="13">
        <v>0</v>
      </c>
      <c r="I2814" s="13">
        <v>0</v>
      </c>
      <c r="J2814" s="13">
        <v>0</v>
      </c>
      <c r="K2814" s="15">
        <f t="shared" si="175"/>
        <v>40267</v>
      </c>
      <c r="L2814" s="15">
        <f t="shared" si="176"/>
        <v>40418</v>
      </c>
      <c r="M2814" s="15">
        <f t="shared" si="177"/>
        <v>80685</v>
      </c>
      <c r="O2814" s="13"/>
      <c r="P2814" s="13"/>
    </row>
    <row r="2815" spans="1:16" ht="13.15" customHeight="1" x14ac:dyDescent="0.2">
      <c r="A2815" s="11" t="str">
        <f t="shared" si="174"/>
        <v>MOUNT GAMBIER2014</v>
      </c>
      <c r="B2815" s="3" t="s">
        <v>37</v>
      </c>
      <c r="C2815" s="12">
        <v>2014</v>
      </c>
      <c r="D2815" s="12">
        <v>50</v>
      </c>
      <c r="E2815" s="13">
        <v>38618</v>
      </c>
      <c r="F2815" s="13">
        <v>38900</v>
      </c>
      <c r="G2815" s="13">
        <v>77518</v>
      </c>
      <c r="H2815" s="13">
        <v>0</v>
      </c>
      <c r="I2815" s="13">
        <v>0</v>
      </c>
      <c r="J2815" s="13">
        <v>0</v>
      </c>
      <c r="K2815" s="15">
        <f t="shared" si="175"/>
        <v>38618</v>
      </c>
      <c r="L2815" s="15">
        <f t="shared" si="176"/>
        <v>38900</v>
      </c>
      <c r="M2815" s="15">
        <f t="shared" si="177"/>
        <v>77518</v>
      </c>
      <c r="O2815" s="13"/>
      <c r="P2815" s="13"/>
    </row>
    <row r="2816" spans="1:16" ht="13.15" customHeight="1" x14ac:dyDescent="0.2">
      <c r="A2816" s="11" t="str">
        <f t="shared" si="174"/>
        <v>MOUNT GAMBIER2015</v>
      </c>
      <c r="B2816" s="92" t="s">
        <v>37</v>
      </c>
      <c r="C2816" s="85">
        <v>2015</v>
      </c>
      <c r="D2816" s="86">
        <v>48</v>
      </c>
      <c r="E2816" s="15">
        <v>38777</v>
      </c>
      <c r="F2816" s="15">
        <v>38860</v>
      </c>
      <c r="G2816" s="15">
        <v>77637</v>
      </c>
      <c r="H2816" s="87">
        <v>0</v>
      </c>
      <c r="I2816" s="87">
        <v>0</v>
      </c>
      <c r="J2816" s="15">
        <v>0</v>
      </c>
      <c r="K2816" s="15">
        <f t="shared" si="175"/>
        <v>38777</v>
      </c>
      <c r="L2816" s="15">
        <f t="shared" si="176"/>
        <v>38860</v>
      </c>
      <c r="M2816" s="15">
        <f t="shared" si="177"/>
        <v>77637</v>
      </c>
      <c r="O2816" s="13"/>
      <c r="P2816" s="13"/>
    </row>
    <row r="2817" spans="1:16" ht="13.15" customHeight="1" x14ac:dyDescent="0.2">
      <c r="A2817" s="11" t="str">
        <f t="shared" si="174"/>
        <v>MOUNT GAMBIER2016</v>
      </c>
      <c r="B2817" s="3" t="s">
        <v>37</v>
      </c>
      <c r="C2817" s="12">
        <v>2016</v>
      </c>
      <c r="D2817" s="12">
        <v>49</v>
      </c>
      <c r="E2817" s="13">
        <v>37937</v>
      </c>
      <c r="F2817" s="13">
        <v>38172</v>
      </c>
      <c r="G2817" s="13">
        <v>76109</v>
      </c>
      <c r="H2817" s="13">
        <v>0</v>
      </c>
      <c r="I2817" s="13">
        <v>0</v>
      </c>
      <c r="J2817" s="13">
        <v>0</v>
      </c>
      <c r="K2817" s="15">
        <f t="shared" si="175"/>
        <v>37937</v>
      </c>
      <c r="L2817" s="15">
        <f t="shared" si="176"/>
        <v>38172</v>
      </c>
      <c r="M2817" s="15">
        <f t="shared" si="177"/>
        <v>76109</v>
      </c>
      <c r="O2817" s="13"/>
      <c r="P2817" s="13"/>
    </row>
    <row r="2818" spans="1:16" ht="13.15" customHeight="1" x14ac:dyDescent="0.2">
      <c r="A2818" s="11" t="str">
        <f t="shared" si="174"/>
        <v>MOUNT GAMBIER2017</v>
      </c>
      <c r="B2818" s="90" t="s">
        <v>37</v>
      </c>
      <c r="C2818" s="85">
        <v>2017</v>
      </c>
      <c r="D2818" s="86">
        <v>48</v>
      </c>
      <c r="E2818" s="15">
        <v>40169</v>
      </c>
      <c r="F2818" s="15">
        <v>40178</v>
      </c>
      <c r="G2818" s="15">
        <v>80347</v>
      </c>
      <c r="H2818" s="15">
        <v>0</v>
      </c>
      <c r="I2818" s="15">
        <v>0</v>
      </c>
      <c r="J2818" s="15">
        <v>0</v>
      </c>
      <c r="K2818" s="15">
        <f t="shared" si="175"/>
        <v>40169</v>
      </c>
      <c r="L2818" s="15">
        <f t="shared" si="176"/>
        <v>40178</v>
      </c>
      <c r="M2818" s="15">
        <f t="shared" si="177"/>
        <v>80347</v>
      </c>
      <c r="O2818" s="13"/>
      <c r="P2818" s="13"/>
    </row>
    <row r="2819" spans="1:16" ht="13.15" customHeight="1" x14ac:dyDescent="0.2">
      <c r="A2819" s="11" t="str">
        <f t="shared" si="174"/>
        <v>MOUNT GAMBIER2018</v>
      </c>
      <c r="B2819" s="3" t="s">
        <v>37</v>
      </c>
      <c r="C2819" s="12">
        <v>2018</v>
      </c>
      <c r="D2819" s="12">
        <v>48</v>
      </c>
      <c r="E2819" s="13">
        <v>40253</v>
      </c>
      <c r="F2819" s="13">
        <v>40272</v>
      </c>
      <c r="G2819" s="13">
        <v>80525</v>
      </c>
      <c r="H2819" s="13">
        <v>0</v>
      </c>
      <c r="I2819" s="13">
        <v>0</v>
      </c>
      <c r="J2819" s="13">
        <v>0</v>
      </c>
      <c r="K2819" s="15">
        <f t="shared" si="175"/>
        <v>40253</v>
      </c>
      <c r="L2819" s="15">
        <f t="shared" si="176"/>
        <v>40272</v>
      </c>
      <c r="M2819" s="15">
        <f t="shared" si="177"/>
        <v>80525</v>
      </c>
      <c r="O2819" s="13"/>
      <c r="P2819" s="13"/>
    </row>
    <row r="2820" spans="1:16" ht="13.15" customHeight="1" x14ac:dyDescent="0.2">
      <c r="A2820" s="11" t="str">
        <f t="shared" si="174"/>
        <v>MOUNT GAMBIER2019</v>
      </c>
      <c r="B2820" s="3" t="s">
        <v>37</v>
      </c>
      <c r="C2820" s="12">
        <v>2019</v>
      </c>
      <c r="D2820" s="12">
        <v>48</v>
      </c>
      <c r="E2820" s="13">
        <v>42543</v>
      </c>
      <c r="F2820" s="13">
        <v>42787</v>
      </c>
      <c r="G2820" s="13">
        <v>85330</v>
      </c>
      <c r="H2820" s="13">
        <v>0</v>
      </c>
      <c r="I2820" s="13">
        <v>0</v>
      </c>
      <c r="J2820" s="13">
        <v>0</v>
      </c>
      <c r="K2820" s="15">
        <f t="shared" si="175"/>
        <v>42543</v>
      </c>
      <c r="L2820" s="15">
        <f t="shared" si="176"/>
        <v>42787</v>
      </c>
      <c r="M2820" s="15">
        <f t="shared" si="177"/>
        <v>85330</v>
      </c>
      <c r="O2820" s="13"/>
      <c r="P2820" s="13"/>
    </row>
    <row r="2821" spans="1:16" ht="13.15" customHeight="1" x14ac:dyDescent="0.2">
      <c r="A2821" s="11" t="str">
        <f t="shared" si="174"/>
        <v>MOUNT GAMBIER2020</v>
      </c>
      <c r="B2821" s="3" t="s">
        <v>37</v>
      </c>
      <c r="C2821" s="12">
        <v>2020</v>
      </c>
      <c r="D2821" s="12" t="s">
        <v>174</v>
      </c>
      <c r="E2821" s="13">
        <v>12055</v>
      </c>
      <c r="F2821" s="13">
        <v>12330</v>
      </c>
      <c r="G2821" s="13">
        <v>24385</v>
      </c>
      <c r="H2821" s="13">
        <v>0</v>
      </c>
      <c r="I2821" s="13">
        <v>0</v>
      </c>
      <c r="J2821" s="13">
        <v>0</v>
      </c>
      <c r="K2821" s="15">
        <f t="shared" si="175"/>
        <v>12055</v>
      </c>
      <c r="L2821" s="15">
        <f t="shared" si="176"/>
        <v>12330</v>
      </c>
      <c r="M2821" s="15">
        <f t="shared" si="177"/>
        <v>24385</v>
      </c>
      <c r="O2821" s="13"/>
      <c r="P2821" s="13"/>
    </row>
    <row r="2822" spans="1:16" ht="13.15" customHeight="1" x14ac:dyDescent="0.2">
      <c r="A2822" s="11" t="str">
        <f t="shared" si="174"/>
        <v>MOUNT GAMBIER2021</v>
      </c>
      <c r="B2822" s="3" t="s">
        <v>37</v>
      </c>
      <c r="C2822" s="12">
        <v>2021</v>
      </c>
      <c r="D2822" s="12" t="s">
        <v>174</v>
      </c>
      <c r="E2822" s="13">
        <v>19535</v>
      </c>
      <c r="F2822" s="13">
        <v>19874</v>
      </c>
      <c r="G2822" s="13">
        <v>39409</v>
      </c>
      <c r="H2822" s="13">
        <v>0</v>
      </c>
      <c r="I2822" s="13">
        <v>0</v>
      </c>
      <c r="J2822" s="13">
        <v>0</v>
      </c>
      <c r="K2822" s="15">
        <f t="shared" si="175"/>
        <v>19535</v>
      </c>
      <c r="L2822" s="15">
        <f t="shared" si="176"/>
        <v>19874</v>
      </c>
      <c r="M2822" s="15">
        <f t="shared" si="177"/>
        <v>39409</v>
      </c>
      <c r="O2822" s="13"/>
      <c r="P2822" s="13"/>
    </row>
    <row r="2823" spans="1:16" ht="13.15" customHeight="1" x14ac:dyDescent="0.2">
      <c r="A2823" s="11" t="str">
        <f t="shared" si="174"/>
        <v>MOUNT GAMBIER2022</v>
      </c>
      <c r="B2823" s="3" t="s">
        <v>37</v>
      </c>
      <c r="C2823" s="12">
        <v>2022</v>
      </c>
      <c r="D2823" s="12">
        <v>51</v>
      </c>
      <c r="E2823" s="13">
        <v>36288</v>
      </c>
      <c r="F2823" s="13">
        <v>37226</v>
      </c>
      <c r="G2823" s="13">
        <v>73514</v>
      </c>
      <c r="H2823" s="13">
        <v>0</v>
      </c>
      <c r="I2823" s="13">
        <v>0</v>
      </c>
      <c r="J2823" s="13">
        <v>0</v>
      </c>
      <c r="K2823" s="15">
        <f t="shared" si="175"/>
        <v>36288</v>
      </c>
      <c r="L2823" s="15">
        <f t="shared" si="176"/>
        <v>37226</v>
      </c>
      <c r="M2823" s="15">
        <f t="shared" si="177"/>
        <v>73514</v>
      </c>
      <c r="O2823" s="13"/>
      <c r="P2823" s="13"/>
    </row>
    <row r="2824" spans="1:16" ht="13.15" customHeight="1" x14ac:dyDescent="0.2">
      <c r="A2824" s="11" t="str">
        <f t="shared" si="174"/>
        <v>MOUNT GAMBIER2023</v>
      </c>
      <c r="B2824" s="3" t="s">
        <v>37</v>
      </c>
      <c r="C2824" s="12">
        <v>2023</v>
      </c>
      <c r="D2824" s="12">
        <v>52</v>
      </c>
      <c r="E2824" s="13">
        <v>36466</v>
      </c>
      <c r="F2824" s="13">
        <v>36605</v>
      </c>
      <c r="G2824" s="13">
        <v>73071</v>
      </c>
      <c r="H2824" s="13">
        <v>0</v>
      </c>
      <c r="I2824" s="13">
        <v>0</v>
      </c>
      <c r="J2824" s="13">
        <v>0</v>
      </c>
      <c r="K2824" s="15">
        <f t="shared" si="175"/>
        <v>36466</v>
      </c>
      <c r="L2824" s="15">
        <f t="shared" si="176"/>
        <v>36605</v>
      </c>
      <c r="M2824" s="15">
        <f t="shared" si="177"/>
        <v>73071</v>
      </c>
      <c r="O2824" s="13"/>
      <c r="P2824" s="13"/>
    </row>
    <row r="2825" spans="1:16" ht="13.15" customHeight="1" x14ac:dyDescent="0.2">
      <c r="A2825" s="11" t="str">
        <f t="shared" si="174"/>
        <v>MOUNT GAMBIER2024</v>
      </c>
      <c r="B2825" s="3" t="s">
        <v>37</v>
      </c>
      <c r="C2825" s="12">
        <v>2024</v>
      </c>
      <c r="D2825" s="12">
        <v>54</v>
      </c>
      <c r="E2825" s="13">
        <v>35695</v>
      </c>
      <c r="F2825" s="13">
        <v>35765</v>
      </c>
      <c r="G2825" s="13">
        <v>71460</v>
      </c>
      <c r="H2825" s="13">
        <v>0</v>
      </c>
      <c r="I2825" s="13">
        <v>0</v>
      </c>
      <c r="J2825" s="13">
        <v>0</v>
      </c>
      <c r="K2825" s="15">
        <f t="shared" si="175"/>
        <v>35695</v>
      </c>
      <c r="L2825" s="15">
        <f t="shared" si="176"/>
        <v>35765</v>
      </c>
      <c r="M2825" s="15">
        <f t="shared" si="177"/>
        <v>71460</v>
      </c>
      <c r="O2825" s="13"/>
      <c r="P2825" s="13"/>
    </row>
    <row r="2826" spans="1:16" ht="13.15" customHeight="1" x14ac:dyDescent="0.2">
      <c r="A2826" s="11" t="str">
        <f t="shared" si="174"/>
        <v>MOUNT GAMBIER2025</v>
      </c>
      <c r="B2826" s="90" t="s">
        <v>37</v>
      </c>
      <c r="C2826" s="85">
        <v>2025</v>
      </c>
      <c r="D2826" s="86">
        <v>54</v>
      </c>
      <c r="E2826" s="15">
        <v>36245</v>
      </c>
      <c r="F2826" s="15">
        <v>36650</v>
      </c>
      <c r="G2826" s="15">
        <v>72895</v>
      </c>
      <c r="H2826" s="15">
        <v>0</v>
      </c>
      <c r="I2826" s="15">
        <v>0</v>
      </c>
      <c r="J2826" s="15">
        <v>0</v>
      </c>
      <c r="K2826" s="15">
        <f t="shared" si="175"/>
        <v>36245</v>
      </c>
      <c r="L2826" s="15">
        <f t="shared" si="176"/>
        <v>36650</v>
      </c>
      <c r="M2826" s="15">
        <f t="shared" si="177"/>
        <v>72895</v>
      </c>
      <c r="O2826" s="13"/>
      <c r="P2826" s="13"/>
    </row>
    <row r="2827" spans="1:16" ht="13.15" customHeight="1" x14ac:dyDescent="0.2">
      <c r="A2827" s="11" t="str">
        <f t="shared" si="174"/>
        <v>MOUNT ISA1985</v>
      </c>
      <c r="B2827" s="90" t="s">
        <v>36</v>
      </c>
      <c r="C2827" s="85">
        <v>1985</v>
      </c>
      <c r="D2827" s="17">
        <v>17</v>
      </c>
      <c r="E2827" s="15">
        <v>104327</v>
      </c>
      <c r="F2827" s="15">
        <v>104815</v>
      </c>
      <c r="G2827" s="15">
        <v>209142</v>
      </c>
      <c r="H2827" s="15">
        <v>0</v>
      </c>
      <c r="I2827" s="15">
        <v>0</v>
      </c>
      <c r="J2827" s="15">
        <v>0</v>
      </c>
      <c r="K2827" s="15">
        <f t="shared" si="175"/>
        <v>104327</v>
      </c>
      <c r="L2827" s="15">
        <f t="shared" si="176"/>
        <v>104815</v>
      </c>
      <c r="M2827" s="15">
        <f t="shared" si="177"/>
        <v>209142</v>
      </c>
      <c r="O2827" s="13"/>
      <c r="P2827" s="13"/>
    </row>
    <row r="2828" spans="1:16" ht="13.15" customHeight="1" x14ac:dyDescent="0.2">
      <c r="A2828" s="11" t="str">
        <f t="shared" ref="A2828:A2891" si="178">CONCATENATE(B2828,C2828)</f>
        <v>MOUNT ISA1986</v>
      </c>
      <c r="B2828" s="90" t="s">
        <v>36</v>
      </c>
      <c r="C2828" s="85">
        <v>1986</v>
      </c>
      <c r="D2828" s="86">
        <v>18</v>
      </c>
      <c r="E2828" s="15">
        <v>105703</v>
      </c>
      <c r="F2828" s="15">
        <v>106588</v>
      </c>
      <c r="G2828" s="15">
        <v>212291</v>
      </c>
      <c r="H2828" s="15">
        <v>0</v>
      </c>
      <c r="I2828" s="15">
        <v>0</v>
      </c>
      <c r="J2828" s="15">
        <v>0</v>
      </c>
      <c r="K2828" s="15">
        <f t="shared" si="175"/>
        <v>105703</v>
      </c>
      <c r="L2828" s="15">
        <f t="shared" si="176"/>
        <v>106588</v>
      </c>
      <c r="M2828" s="15">
        <f t="shared" si="177"/>
        <v>212291</v>
      </c>
      <c r="O2828" s="13"/>
      <c r="P2828" s="13"/>
    </row>
    <row r="2829" spans="1:16" ht="13.15" customHeight="1" x14ac:dyDescent="0.2">
      <c r="A2829" s="11" t="str">
        <f t="shared" si="178"/>
        <v>MOUNT ISA1987</v>
      </c>
      <c r="B2829" s="3" t="s">
        <v>36</v>
      </c>
      <c r="C2829" s="12">
        <v>1987</v>
      </c>
      <c r="D2829" s="12">
        <v>19</v>
      </c>
      <c r="E2829" s="13">
        <v>100501</v>
      </c>
      <c r="F2829" s="13">
        <v>100279</v>
      </c>
      <c r="G2829" s="13">
        <v>200780</v>
      </c>
      <c r="H2829" s="13">
        <v>0</v>
      </c>
      <c r="I2829" s="13">
        <v>0</v>
      </c>
      <c r="J2829" s="13">
        <v>0</v>
      </c>
      <c r="K2829" s="15">
        <f t="shared" si="175"/>
        <v>100501</v>
      </c>
      <c r="L2829" s="15">
        <f t="shared" si="176"/>
        <v>100279</v>
      </c>
      <c r="M2829" s="15">
        <f t="shared" si="177"/>
        <v>200780</v>
      </c>
      <c r="O2829" s="13"/>
      <c r="P2829" s="13"/>
    </row>
    <row r="2830" spans="1:16" ht="13.15" customHeight="1" x14ac:dyDescent="0.2">
      <c r="A2830" s="11" t="str">
        <f t="shared" si="178"/>
        <v>MOUNT ISA1988</v>
      </c>
      <c r="B2830" s="90" t="s">
        <v>36</v>
      </c>
      <c r="C2830" s="85">
        <v>1988</v>
      </c>
      <c r="D2830" s="86">
        <v>20</v>
      </c>
      <c r="E2830" s="15">
        <v>87409</v>
      </c>
      <c r="F2830" s="15">
        <v>87419</v>
      </c>
      <c r="G2830" s="15">
        <v>174828</v>
      </c>
      <c r="H2830" s="15">
        <v>0</v>
      </c>
      <c r="I2830" s="15">
        <v>0</v>
      </c>
      <c r="J2830" s="15">
        <v>0</v>
      </c>
      <c r="K2830" s="15">
        <f t="shared" si="175"/>
        <v>87409</v>
      </c>
      <c r="L2830" s="15">
        <f t="shared" si="176"/>
        <v>87419</v>
      </c>
      <c r="M2830" s="15">
        <f t="shared" si="177"/>
        <v>174828</v>
      </c>
      <c r="O2830" s="13"/>
      <c r="P2830" s="13"/>
    </row>
    <row r="2831" spans="1:16" ht="13.15" customHeight="1" x14ac:dyDescent="0.2">
      <c r="A2831" s="11" t="str">
        <f t="shared" si="178"/>
        <v>MOUNT ISA1989</v>
      </c>
      <c r="B2831" s="92" t="s">
        <v>36</v>
      </c>
      <c r="C2831" s="85">
        <v>1989</v>
      </c>
      <c r="D2831" s="86">
        <v>21</v>
      </c>
      <c r="E2831" s="15">
        <v>50515</v>
      </c>
      <c r="F2831" s="15">
        <v>50359</v>
      </c>
      <c r="G2831" s="15">
        <v>100874</v>
      </c>
      <c r="H2831" s="87">
        <v>0</v>
      </c>
      <c r="I2831" s="87">
        <v>0</v>
      </c>
      <c r="J2831" s="15">
        <v>0</v>
      </c>
      <c r="K2831" s="15">
        <f t="shared" si="175"/>
        <v>50515</v>
      </c>
      <c r="L2831" s="15">
        <f t="shared" si="176"/>
        <v>50359</v>
      </c>
      <c r="M2831" s="15">
        <f t="shared" si="177"/>
        <v>100874</v>
      </c>
      <c r="O2831" s="13"/>
      <c r="P2831" s="13"/>
    </row>
    <row r="2832" spans="1:16" ht="13.15" customHeight="1" x14ac:dyDescent="0.2">
      <c r="A2832" s="11" t="str">
        <f t="shared" si="178"/>
        <v>MOUNT ISA1990</v>
      </c>
      <c r="B2832" s="3" t="s">
        <v>36</v>
      </c>
      <c r="C2832" s="12">
        <v>1990</v>
      </c>
      <c r="D2832" s="12" t="s">
        <v>174</v>
      </c>
      <c r="E2832" s="13">
        <v>21218</v>
      </c>
      <c r="F2832" s="13">
        <v>21712</v>
      </c>
      <c r="G2832" s="13">
        <v>42930</v>
      </c>
      <c r="H2832" s="13">
        <v>0</v>
      </c>
      <c r="I2832" s="13">
        <v>0</v>
      </c>
      <c r="J2832" s="13">
        <v>0</v>
      </c>
      <c r="K2832" s="15">
        <f t="shared" si="175"/>
        <v>21218</v>
      </c>
      <c r="L2832" s="15">
        <f t="shared" si="176"/>
        <v>21712</v>
      </c>
      <c r="M2832" s="15">
        <f t="shared" si="177"/>
        <v>42930</v>
      </c>
      <c r="O2832" s="13"/>
      <c r="P2832" s="13"/>
    </row>
    <row r="2833" spans="1:16" ht="13.15" customHeight="1" x14ac:dyDescent="0.2">
      <c r="A2833" s="11" t="str">
        <f t="shared" si="178"/>
        <v>MOUNT ISA1991</v>
      </c>
      <c r="B2833" s="90" t="s">
        <v>36</v>
      </c>
      <c r="C2833" s="12">
        <v>1991</v>
      </c>
      <c r="D2833" s="86">
        <v>30</v>
      </c>
      <c r="E2833" s="91">
        <v>39783</v>
      </c>
      <c r="F2833" s="91">
        <v>40558</v>
      </c>
      <c r="G2833" s="91">
        <v>80341</v>
      </c>
      <c r="H2833" s="91">
        <v>0</v>
      </c>
      <c r="I2833" s="91">
        <v>0</v>
      </c>
      <c r="J2833" s="91">
        <v>0</v>
      </c>
      <c r="K2833" s="15">
        <f t="shared" si="175"/>
        <v>39783</v>
      </c>
      <c r="L2833" s="15">
        <f t="shared" si="176"/>
        <v>40558</v>
      </c>
      <c r="M2833" s="15">
        <f t="shared" si="177"/>
        <v>80341</v>
      </c>
      <c r="O2833" s="13"/>
      <c r="P2833" s="13"/>
    </row>
    <row r="2834" spans="1:16" ht="13.15" customHeight="1" x14ac:dyDescent="0.2">
      <c r="A2834" s="11" t="str">
        <f t="shared" si="178"/>
        <v>MOUNT ISA1992</v>
      </c>
      <c r="B2834" s="3" t="s">
        <v>36</v>
      </c>
      <c r="C2834" s="12">
        <v>1992</v>
      </c>
      <c r="D2834" s="12">
        <v>29</v>
      </c>
      <c r="E2834" s="13">
        <v>43928</v>
      </c>
      <c r="F2834" s="13">
        <v>44582</v>
      </c>
      <c r="G2834" s="13">
        <v>88510</v>
      </c>
      <c r="H2834" s="13">
        <v>0</v>
      </c>
      <c r="I2834" s="13">
        <v>0</v>
      </c>
      <c r="J2834" s="13">
        <v>0</v>
      </c>
      <c r="K2834" s="15">
        <f t="shared" si="175"/>
        <v>43928</v>
      </c>
      <c r="L2834" s="15">
        <f t="shared" si="176"/>
        <v>44582</v>
      </c>
      <c r="M2834" s="15">
        <f t="shared" si="177"/>
        <v>88510</v>
      </c>
      <c r="O2834" s="13"/>
      <c r="P2834" s="13"/>
    </row>
    <row r="2835" spans="1:16" ht="13.15" customHeight="1" x14ac:dyDescent="0.2">
      <c r="A2835" s="11" t="str">
        <f t="shared" si="178"/>
        <v>MOUNT ISA1993</v>
      </c>
      <c r="B2835" s="3" t="s">
        <v>36</v>
      </c>
      <c r="C2835" s="12">
        <v>1993</v>
      </c>
      <c r="D2835" s="12">
        <v>33</v>
      </c>
      <c r="E2835" s="13">
        <v>40332</v>
      </c>
      <c r="F2835" s="13">
        <v>40707</v>
      </c>
      <c r="G2835" s="13">
        <v>81039</v>
      </c>
      <c r="H2835" s="13">
        <v>0</v>
      </c>
      <c r="I2835" s="13">
        <v>0</v>
      </c>
      <c r="J2835" s="13">
        <v>0</v>
      </c>
      <c r="K2835" s="15">
        <f t="shared" si="175"/>
        <v>40332</v>
      </c>
      <c r="L2835" s="15">
        <f t="shared" si="176"/>
        <v>40707</v>
      </c>
      <c r="M2835" s="15">
        <f t="shared" si="177"/>
        <v>81039</v>
      </c>
      <c r="O2835" s="13"/>
      <c r="P2835" s="13"/>
    </row>
    <row r="2836" spans="1:16" ht="13.15" customHeight="1" x14ac:dyDescent="0.2">
      <c r="A2836" s="11" t="str">
        <f t="shared" si="178"/>
        <v>MOUNT ISA1994</v>
      </c>
      <c r="B2836" s="3" t="s">
        <v>36</v>
      </c>
      <c r="C2836" s="12">
        <v>1994</v>
      </c>
      <c r="D2836" s="12">
        <v>32</v>
      </c>
      <c r="E2836" s="13">
        <v>45005</v>
      </c>
      <c r="F2836" s="13">
        <v>44917</v>
      </c>
      <c r="G2836" s="13">
        <v>89922</v>
      </c>
      <c r="H2836" s="13">
        <v>0</v>
      </c>
      <c r="I2836" s="13">
        <v>0</v>
      </c>
      <c r="J2836" s="13">
        <v>0</v>
      </c>
      <c r="K2836" s="15">
        <f t="shared" si="175"/>
        <v>45005</v>
      </c>
      <c r="L2836" s="15">
        <f t="shared" si="176"/>
        <v>44917</v>
      </c>
      <c r="M2836" s="15">
        <f t="shared" si="177"/>
        <v>89922</v>
      </c>
      <c r="O2836" s="13"/>
      <c r="P2836" s="13"/>
    </row>
    <row r="2837" spans="1:16" ht="13.15" customHeight="1" x14ac:dyDescent="0.2">
      <c r="A2837" s="11" t="str">
        <f t="shared" si="178"/>
        <v>MOUNT ISA1995</v>
      </c>
      <c r="B2837" s="3" t="s">
        <v>36</v>
      </c>
      <c r="C2837" s="12">
        <v>1995</v>
      </c>
      <c r="D2837" s="12">
        <v>33</v>
      </c>
      <c r="E2837" s="13">
        <v>48362</v>
      </c>
      <c r="F2837" s="13">
        <v>48661</v>
      </c>
      <c r="G2837" s="13">
        <v>97023</v>
      </c>
      <c r="H2837" s="13">
        <v>0</v>
      </c>
      <c r="I2837" s="13">
        <v>0</v>
      </c>
      <c r="J2837" s="13">
        <v>0</v>
      </c>
      <c r="K2837" s="15">
        <f t="shared" si="175"/>
        <v>48362</v>
      </c>
      <c r="L2837" s="15">
        <f t="shared" si="176"/>
        <v>48661</v>
      </c>
      <c r="M2837" s="15">
        <f t="shared" si="177"/>
        <v>97023</v>
      </c>
      <c r="O2837" s="13"/>
      <c r="P2837" s="13"/>
    </row>
    <row r="2838" spans="1:16" ht="13.15" customHeight="1" x14ac:dyDescent="0.2">
      <c r="A2838" s="11" t="str">
        <f t="shared" si="178"/>
        <v>MOUNT ISA1996</v>
      </c>
      <c r="B2838" s="3" t="s">
        <v>36</v>
      </c>
      <c r="C2838" s="12">
        <v>1996</v>
      </c>
      <c r="D2838" s="12">
        <v>33</v>
      </c>
      <c r="E2838" s="13">
        <v>50717</v>
      </c>
      <c r="F2838" s="13">
        <v>50768</v>
      </c>
      <c r="G2838" s="13">
        <v>101485</v>
      </c>
      <c r="H2838" s="13">
        <v>0</v>
      </c>
      <c r="I2838" s="13">
        <v>0</v>
      </c>
      <c r="J2838" s="13">
        <v>0</v>
      </c>
      <c r="K2838" s="15">
        <f t="shared" si="175"/>
        <v>50717</v>
      </c>
      <c r="L2838" s="15">
        <f t="shared" si="176"/>
        <v>50768</v>
      </c>
      <c r="M2838" s="15">
        <f t="shared" si="177"/>
        <v>101485</v>
      </c>
      <c r="O2838" s="13"/>
      <c r="P2838" s="13"/>
    </row>
    <row r="2839" spans="1:16" ht="13.15" customHeight="1" x14ac:dyDescent="0.2">
      <c r="A2839" s="11" t="str">
        <f t="shared" si="178"/>
        <v>MOUNT ISA1997</v>
      </c>
      <c r="B2839" s="3" t="s">
        <v>36</v>
      </c>
      <c r="C2839" s="12">
        <v>1997</v>
      </c>
      <c r="D2839" s="12">
        <v>30</v>
      </c>
      <c r="E2839" s="13">
        <v>55960</v>
      </c>
      <c r="F2839" s="13">
        <v>56041</v>
      </c>
      <c r="G2839" s="13">
        <v>112001</v>
      </c>
      <c r="H2839" s="13">
        <v>0</v>
      </c>
      <c r="I2839" s="13">
        <v>0</v>
      </c>
      <c r="J2839" s="13">
        <v>0</v>
      </c>
      <c r="K2839" s="15">
        <f t="shared" si="175"/>
        <v>55960</v>
      </c>
      <c r="L2839" s="15">
        <f t="shared" si="176"/>
        <v>56041</v>
      </c>
      <c r="M2839" s="15">
        <f t="shared" si="177"/>
        <v>112001</v>
      </c>
      <c r="O2839" s="13"/>
      <c r="P2839" s="13"/>
    </row>
    <row r="2840" spans="1:16" ht="13.15" customHeight="1" x14ac:dyDescent="0.2">
      <c r="A2840" s="11" t="str">
        <f t="shared" si="178"/>
        <v>MOUNT ISA1998</v>
      </c>
      <c r="B2840" s="3" t="s">
        <v>36</v>
      </c>
      <c r="C2840" s="12">
        <v>1998</v>
      </c>
      <c r="D2840" s="86">
        <v>29</v>
      </c>
      <c r="E2840" s="13">
        <v>63266</v>
      </c>
      <c r="F2840" s="13">
        <v>63601</v>
      </c>
      <c r="G2840" s="13">
        <v>126867</v>
      </c>
      <c r="H2840" s="13">
        <v>0</v>
      </c>
      <c r="I2840" s="13">
        <v>0</v>
      </c>
      <c r="J2840" s="13">
        <v>0</v>
      </c>
      <c r="K2840" s="15">
        <f t="shared" si="175"/>
        <v>63266</v>
      </c>
      <c r="L2840" s="15">
        <f t="shared" si="176"/>
        <v>63601</v>
      </c>
      <c r="M2840" s="15">
        <f t="shared" si="177"/>
        <v>126867</v>
      </c>
      <c r="O2840" s="13"/>
      <c r="P2840" s="13"/>
    </row>
    <row r="2841" spans="1:16" ht="13.15" customHeight="1" x14ac:dyDescent="0.2">
      <c r="A2841" s="11" t="str">
        <f t="shared" si="178"/>
        <v>MOUNT ISA1999</v>
      </c>
      <c r="B2841" s="3" t="s">
        <v>36</v>
      </c>
      <c r="C2841" s="12">
        <v>1999</v>
      </c>
      <c r="D2841" s="12">
        <v>26</v>
      </c>
      <c r="E2841" s="13">
        <v>71776</v>
      </c>
      <c r="F2841" s="13">
        <v>72558</v>
      </c>
      <c r="G2841" s="13">
        <v>144334</v>
      </c>
      <c r="H2841" s="13">
        <v>0</v>
      </c>
      <c r="I2841" s="13">
        <v>0</v>
      </c>
      <c r="J2841" s="13">
        <v>0</v>
      </c>
      <c r="K2841" s="15">
        <f t="shared" si="175"/>
        <v>71776</v>
      </c>
      <c r="L2841" s="15">
        <f t="shared" si="176"/>
        <v>72558</v>
      </c>
      <c r="M2841" s="15">
        <f t="shared" si="177"/>
        <v>144334</v>
      </c>
      <c r="O2841" s="13"/>
      <c r="P2841" s="13"/>
    </row>
    <row r="2842" spans="1:16" ht="13.15" customHeight="1" x14ac:dyDescent="0.2">
      <c r="A2842" s="11" t="str">
        <f t="shared" si="178"/>
        <v>MOUNT ISA2000</v>
      </c>
      <c r="B2842" s="3" t="s">
        <v>36</v>
      </c>
      <c r="C2842" s="12">
        <v>2000</v>
      </c>
      <c r="D2842" s="12">
        <v>27</v>
      </c>
      <c r="E2842" s="13">
        <v>66982</v>
      </c>
      <c r="F2842" s="13">
        <v>68081</v>
      </c>
      <c r="G2842" s="13">
        <v>135063</v>
      </c>
      <c r="H2842" s="13">
        <v>0</v>
      </c>
      <c r="I2842" s="13">
        <v>0</v>
      </c>
      <c r="J2842" s="13">
        <v>0</v>
      </c>
      <c r="K2842" s="15">
        <f t="shared" si="175"/>
        <v>66982</v>
      </c>
      <c r="L2842" s="15">
        <f t="shared" si="176"/>
        <v>68081</v>
      </c>
      <c r="M2842" s="15">
        <f t="shared" si="177"/>
        <v>135063</v>
      </c>
      <c r="O2842" s="13"/>
      <c r="P2842" s="13"/>
    </row>
    <row r="2843" spans="1:16" ht="13.15" customHeight="1" x14ac:dyDescent="0.2">
      <c r="A2843" s="11" t="str">
        <f t="shared" si="178"/>
        <v>MOUNT ISA2001</v>
      </c>
      <c r="B2843" s="90" t="s">
        <v>36</v>
      </c>
      <c r="C2843" s="85">
        <v>2001</v>
      </c>
      <c r="D2843" s="86">
        <v>29</v>
      </c>
      <c r="E2843" s="15">
        <v>55582</v>
      </c>
      <c r="F2843" s="15">
        <v>55442</v>
      </c>
      <c r="G2843" s="15">
        <v>111024</v>
      </c>
      <c r="H2843" s="15">
        <v>0</v>
      </c>
      <c r="I2843" s="15">
        <v>0</v>
      </c>
      <c r="J2843" s="15">
        <v>0</v>
      </c>
      <c r="K2843" s="15">
        <f t="shared" si="175"/>
        <v>55582</v>
      </c>
      <c r="L2843" s="15">
        <f t="shared" si="176"/>
        <v>55442</v>
      </c>
      <c r="M2843" s="15">
        <f t="shared" si="177"/>
        <v>111024</v>
      </c>
      <c r="O2843" s="13"/>
      <c r="P2843" s="13"/>
    </row>
    <row r="2844" spans="1:16" ht="13.15" customHeight="1" x14ac:dyDescent="0.2">
      <c r="A2844" s="11" t="str">
        <f t="shared" si="178"/>
        <v>MOUNT ISA2002</v>
      </c>
      <c r="B2844" s="3" t="s">
        <v>36</v>
      </c>
      <c r="C2844" s="12">
        <v>2002</v>
      </c>
      <c r="D2844" s="12">
        <v>32</v>
      </c>
      <c r="E2844" s="13">
        <v>45138</v>
      </c>
      <c r="F2844" s="13">
        <v>45837</v>
      </c>
      <c r="G2844" s="13">
        <v>90975</v>
      </c>
      <c r="H2844" s="13">
        <v>0</v>
      </c>
      <c r="I2844" s="13">
        <v>0</v>
      </c>
      <c r="J2844" s="13">
        <v>0</v>
      </c>
      <c r="K2844" s="15">
        <f t="shared" si="175"/>
        <v>45138</v>
      </c>
      <c r="L2844" s="15">
        <f t="shared" si="176"/>
        <v>45837</v>
      </c>
      <c r="M2844" s="15">
        <f t="shared" si="177"/>
        <v>90975</v>
      </c>
      <c r="O2844" s="13"/>
      <c r="P2844" s="13"/>
    </row>
    <row r="2845" spans="1:16" ht="13.15" customHeight="1" x14ac:dyDescent="0.2">
      <c r="A2845" s="11" t="str">
        <f t="shared" si="178"/>
        <v>MOUNT ISA2003</v>
      </c>
      <c r="B2845" s="3" t="s">
        <v>36</v>
      </c>
      <c r="C2845" s="12">
        <v>2003</v>
      </c>
      <c r="D2845" s="12">
        <v>33</v>
      </c>
      <c r="E2845" s="13">
        <v>46672</v>
      </c>
      <c r="F2845" s="13">
        <v>45222</v>
      </c>
      <c r="G2845" s="13">
        <v>91894</v>
      </c>
      <c r="H2845" s="13">
        <v>0</v>
      </c>
      <c r="I2845" s="13">
        <v>0</v>
      </c>
      <c r="J2845" s="13">
        <v>0</v>
      </c>
      <c r="K2845" s="15">
        <f t="shared" si="175"/>
        <v>46672</v>
      </c>
      <c r="L2845" s="15">
        <f t="shared" si="176"/>
        <v>45222</v>
      </c>
      <c r="M2845" s="15">
        <f t="shared" si="177"/>
        <v>91894</v>
      </c>
      <c r="O2845" s="13"/>
      <c r="P2845" s="13"/>
    </row>
    <row r="2846" spans="1:16" ht="13.15" customHeight="1" x14ac:dyDescent="0.2">
      <c r="A2846" s="11" t="str">
        <f t="shared" si="178"/>
        <v>MOUNT ISA2004</v>
      </c>
      <c r="B2846" s="3" t="s">
        <v>36</v>
      </c>
      <c r="C2846" s="12">
        <v>2004</v>
      </c>
      <c r="D2846" s="12">
        <v>33</v>
      </c>
      <c r="E2846" s="13">
        <v>53854</v>
      </c>
      <c r="F2846" s="13">
        <v>53302</v>
      </c>
      <c r="G2846" s="13">
        <v>107156</v>
      </c>
      <c r="H2846" s="13">
        <v>0</v>
      </c>
      <c r="I2846" s="13">
        <v>0</v>
      </c>
      <c r="J2846" s="13">
        <v>0</v>
      </c>
      <c r="K2846" s="15">
        <f t="shared" si="175"/>
        <v>53854</v>
      </c>
      <c r="L2846" s="15">
        <f t="shared" si="176"/>
        <v>53302</v>
      </c>
      <c r="M2846" s="15">
        <f t="shared" si="177"/>
        <v>107156</v>
      </c>
      <c r="O2846" s="13"/>
      <c r="P2846" s="13"/>
    </row>
    <row r="2847" spans="1:16" ht="13.15" customHeight="1" x14ac:dyDescent="0.2">
      <c r="A2847" s="11" t="str">
        <f t="shared" si="178"/>
        <v>MOUNT ISA2005</v>
      </c>
      <c r="B2847" s="3" t="s">
        <v>36</v>
      </c>
      <c r="C2847" s="12">
        <v>2005</v>
      </c>
      <c r="D2847" s="12">
        <v>32</v>
      </c>
      <c r="E2847" s="13">
        <v>60699</v>
      </c>
      <c r="F2847" s="13">
        <v>60303</v>
      </c>
      <c r="G2847" s="13">
        <v>121002</v>
      </c>
      <c r="H2847" s="13">
        <v>0</v>
      </c>
      <c r="I2847" s="13">
        <v>0</v>
      </c>
      <c r="J2847" s="13">
        <v>0</v>
      </c>
      <c r="K2847" s="15">
        <f t="shared" si="175"/>
        <v>60699</v>
      </c>
      <c r="L2847" s="15">
        <f t="shared" si="176"/>
        <v>60303</v>
      </c>
      <c r="M2847" s="15">
        <f t="shared" si="177"/>
        <v>121002</v>
      </c>
      <c r="O2847" s="13"/>
      <c r="P2847" s="13"/>
    </row>
    <row r="2848" spans="1:16" ht="13.15" customHeight="1" x14ac:dyDescent="0.2">
      <c r="A2848" s="11" t="str">
        <f t="shared" si="178"/>
        <v>MOUNT ISA2006</v>
      </c>
      <c r="B2848" s="3" t="s">
        <v>36</v>
      </c>
      <c r="C2848" s="12">
        <v>2006</v>
      </c>
      <c r="D2848" s="12">
        <v>33</v>
      </c>
      <c r="E2848" s="13">
        <v>72156</v>
      </c>
      <c r="F2848" s="13">
        <v>71351</v>
      </c>
      <c r="G2848" s="13">
        <v>143507</v>
      </c>
      <c r="H2848" s="13">
        <v>0</v>
      </c>
      <c r="I2848" s="13">
        <v>0</v>
      </c>
      <c r="J2848" s="13">
        <v>0</v>
      </c>
      <c r="K2848" s="15">
        <f t="shared" si="175"/>
        <v>72156</v>
      </c>
      <c r="L2848" s="15">
        <f t="shared" si="176"/>
        <v>71351</v>
      </c>
      <c r="M2848" s="15">
        <f t="shared" si="177"/>
        <v>143507</v>
      </c>
      <c r="O2848" s="13"/>
      <c r="P2848" s="13"/>
    </row>
    <row r="2849" spans="1:16" ht="13.15" customHeight="1" x14ac:dyDescent="0.2">
      <c r="A2849" s="11" t="str">
        <f t="shared" si="178"/>
        <v>MOUNT ISA2007</v>
      </c>
      <c r="B2849" s="3" t="s">
        <v>36</v>
      </c>
      <c r="C2849" s="12">
        <v>2007</v>
      </c>
      <c r="D2849" s="12">
        <v>32</v>
      </c>
      <c r="E2849" s="13">
        <v>85765</v>
      </c>
      <c r="F2849" s="13">
        <v>85640</v>
      </c>
      <c r="G2849" s="13">
        <v>171405</v>
      </c>
      <c r="H2849" s="13">
        <v>0</v>
      </c>
      <c r="I2849" s="13">
        <v>0</v>
      </c>
      <c r="J2849" s="13">
        <v>0</v>
      </c>
      <c r="K2849" s="15">
        <f t="shared" si="175"/>
        <v>85765</v>
      </c>
      <c r="L2849" s="15">
        <f t="shared" si="176"/>
        <v>85640</v>
      </c>
      <c r="M2849" s="15">
        <f t="shared" si="177"/>
        <v>171405</v>
      </c>
      <c r="O2849" s="13"/>
      <c r="P2849" s="13"/>
    </row>
    <row r="2850" spans="1:16" ht="13.15" customHeight="1" x14ac:dyDescent="0.2">
      <c r="A2850" s="11" t="str">
        <f t="shared" si="178"/>
        <v>MOUNT ISA2008</v>
      </c>
      <c r="B2850" s="3" t="s">
        <v>36</v>
      </c>
      <c r="C2850" s="12">
        <v>2008</v>
      </c>
      <c r="D2850" s="12">
        <v>31</v>
      </c>
      <c r="E2850" s="13">
        <v>94778</v>
      </c>
      <c r="F2850" s="13">
        <v>95723</v>
      </c>
      <c r="G2850" s="13">
        <v>190501</v>
      </c>
      <c r="H2850" s="13">
        <v>0</v>
      </c>
      <c r="I2850" s="13">
        <v>0</v>
      </c>
      <c r="J2850" s="13">
        <v>0</v>
      </c>
      <c r="K2850" s="15">
        <f t="shared" si="175"/>
        <v>94778</v>
      </c>
      <c r="L2850" s="15">
        <f t="shared" si="176"/>
        <v>95723</v>
      </c>
      <c r="M2850" s="15">
        <f t="shared" si="177"/>
        <v>190501</v>
      </c>
      <c r="O2850" s="13"/>
      <c r="P2850" s="13"/>
    </row>
    <row r="2851" spans="1:16" ht="13.15" customHeight="1" x14ac:dyDescent="0.2">
      <c r="A2851" s="11" t="str">
        <f t="shared" si="178"/>
        <v>MOUNT ISA2009</v>
      </c>
      <c r="B2851" s="92" t="s">
        <v>36</v>
      </c>
      <c r="C2851" s="85">
        <v>2009</v>
      </c>
      <c r="D2851" s="86">
        <v>35</v>
      </c>
      <c r="E2851" s="15">
        <v>79912</v>
      </c>
      <c r="F2851" s="15">
        <v>80651</v>
      </c>
      <c r="G2851" s="15">
        <v>160563</v>
      </c>
      <c r="H2851" s="15">
        <v>0</v>
      </c>
      <c r="I2851" s="15">
        <v>0</v>
      </c>
      <c r="J2851" s="15">
        <v>0</v>
      </c>
      <c r="K2851" s="15">
        <f t="shared" si="175"/>
        <v>79912</v>
      </c>
      <c r="L2851" s="15">
        <f t="shared" si="176"/>
        <v>80651</v>
      </c>
      <c r="M2851" s="15">
        <f t="shared" si="177"/>
        <v>160563</v>
      </c>
      <c r="O2851" s="13"/>
      <c r="P2851" s="13"/>
    </row>
    <row r="2852" spans="1:16" ht="13.15" customHeight="1" x14ac:dyDescent="0.2">
      <c r="A2852" s="11" t="str">
        <f t="shared" si="178"/>
        <v>MOUNT ISA2010</v>
      </c>
      <c r="B2852" s="3" t="s">
        <v>36</v>
      </c>
      <c r="C2852" s="12">
        <v>2010</v>
      </c>
      <c r="D2852" s="12">
        <v>31</v>
      </c>
      <c r="E2852" s="13">
        <v>100807</v>
      </c>
      <c r="F2852" s="13">
        <v>100473</v>
      </c>
      <c r="G2852" s="13">
        <v>201280</v>
      </c>
      <c r="H2852" s="13">
        <v>0</v>
      </c>
      <c r="I2852" s="13">
        <v>0</v>
      </c>
      <c r="J2852" s="13">
        <v>0</v>
      </c>
      <c r="K2852" s="15">
        <f t="shared" si="175"/>
        <v>100807</v>
      </c>
      <c r="L2852" s="15">
        <f t="shared" si="176"/>
        <v>100473</v>
      </c>
      <c r="M2852" s="15">
        <f t="shared" si="177"/>
        <v>201280</v>
      </c>
      <c r="O2852" s="13"/>
      <c r="P2852" s="13"/>
    </row>
    <row r="2853" spans="1:16" ht="13.15" customHeight="1" x14ac:dyDescent="0.2">
      <c r="A2853" s="11" t="str">
        <f t="shared" si="178"/>
        <v>MOUNT ISA2011</v>
      </c>
      <c r="B2853" s="92" t="s">
        <v>36</v>
      </c>
      <c r="C2853" s="85">
        <v>2011</v>
      </c>
      <c r="D2853" s="86">
        <v>30</v>
      </c>
      <c r="E2853" s="15">
        <v>113417</v>
      </c>
      <c r="F2853" s="15">
        <v>112549</v>
      </c>
      <c r="G2853" s="15">
        <v>225966</v>
      </c>
      <c r="H2853" s="87">
        <v>0</v>
      </c>
      <c r="I2853" s="87">
        <v>0</v>
      </c>
      <c r="J2853" s="15">
        <v>0</v>
      </c>
      <c r="K2853" s="15">
        <f t="shared" si="175"/>
        <v>113417</v>
      </c>
      <c r="L2853" s="15">
        <f t="shared" si="176"/>
        <v>112549</v>
      </c>
      <c r="M2853" s="15">
        <f t="shared" si="177"/>
        <v>225966</v>
      </c>
      <c r="O2853" s="13"/>
      <c r="P2853" s="13"/>
    </row>
    <row r="2854" spans="1:16" ht="13.15" customHeight="1" x14ac:dyDescent="0.2">
      <c r="A2854" s="11" t="str">
        <f t="shared" si="178"/>
        <v>MOUNT ISA2012</v>
      </c>
      <c r="B2854" s="3" t="s">
        <v>36</v>
      </c>
      <c r="C2854" s="12">
        <v>2012</v>
      </c>
      <c r="D2854" s="12">
        <v>31</v>
      </c>
      <c r="E2854" s="13">
        <v>126974</v>
      </c>
      <c r="F2854" s="13">
        <v>126767</v>
      </c>
      <c r="G2854" s="13">
        <v>253741</v>
      </c>
      <c r="H2854" s="13">
        <v>0</v>
      </c>
      <c r="I2854" s="13">
        <v>0</v>
      </c>
      <c r="J2854" s="13">
        <v>0</v>
      </c>
      <c r="K2854" s="15">
        <f t="shared" si="175"/>
        <v>126974</v>
      </c>
      <c r="L2854" s="15">
        <f t="shared" si="176"/>
        <v>126767</v>
      </c>
      <c r="M2854" s="15">
        <f t="shared" si="177"/>
        <v>253741</v>
      </c>
      <c r="O2854" s="13"/>
      <c r="P2854" s="13"/>
    </row>
    <row r="2855" spans="1:16" ht="13.15" customHeight="1" x14ac:dyDescent="0.2">
      <c r="A2855" s="11" t="str">
        <f t="shared" si="178"/>
        <v>MOUNT ISA2013</v>
      </c>
      <c r="B2855" s="3" t="s">
        <v>36</v>
      </c>
      <c r="C2855" s="12">
        <v>2013</v>
      </c>
      <c r="D2855" s="12">
        <v>28</v>
      </c>
      <c r="E2855" s="13">
        <v>127448</v>
      </c>
      <c r="F2855" s="13">
        <v>126820</v>
      </c>
      <c r="G2855" s="13">
        <v>254268</v>
      </c>
      <c r="H2855" s="13">
        <v>0</v>
      </c>
      <c r="I2855" s="13">
        <v>0</v>
      </c>
      <c r="J2855" s="13">
        <v>0</v>
      </c>
      <c r="K2855" s="15">
        <f t="shared" si="175"/>
        <v>127448</v>
      </c>
      <c r="L2855" s="15">
        <f t="shared" si="176"/>
        <v>126820</v>
      </c>
      <c r="M2855" s="15">
        <f t="shared" si="177"/>
        <v>254268</v>
      </c>
      <c r="O2855" s="13"/>
      <c r="P2855" s="13"/>
    </row>
    <row r="2856" spans="1:16" ht="13.15" customHeight="1" x14ac:dyDescent="0.2">
      <c r="A2856" s="11" t="str">
        <f t="shared" si="178"/>
        <v>MOUNT ISA2014</v>
      </c>
      <c r="B2856" s="3" t="s">
        <v>36</v>
      </c>
      <c r="C2856" s="12">
        <v>2014</v>
      </c>
      <c r="D2856" s="12">
        <v>33</v>
      </c>
      <c r="E2856" s="13">
        <v>114184</v>
      </c>
      <c r="F2856" s="13">
        <v>113971</v>
      </c>
      <c r="G2856" s="13">
        <v>228155</v>
      </c>
      <c r="H2856" s="13">
        <v>0</v>
      </c>
      <c r="I2856" s="13">
        <v>0</v>
      </c>
      <c r="J2856" s="13">
        <v>0</v>
      </c>
      <c r="K2856" s="15">
        <f t="shared" si="175"/>
        <v>114184</v>
      </c>
      <c r="L2856" s="15">
        <f t="shared" si="176"/>
        <v>113971</v>
      </c>
      <c r="M2856" s="15">
        <f t="shared" si="177"/>
        <v>228155</v>
      </c>
      <c r="O2856" s="13"/>
      <c r="P2856" s="13"/>
    </row>
    <row r="2857" spans="1:16" ht="13.15" customHeight="1" x14ac:dyDescent="0.2">
      <c r="A2857" s="11" t="str">
        <f t="shared" si="178"/>
        <v>MOUNT ISA2015</v>
      </c>
      <c r="B2857" s="3" t="s">
        <v>36</v>
      </c>
      <c r="C2857" s="12">
        <v>2015</v>
      </c>
      <c r="D2857" s="12">
        <v>34</v>
      </c>
      <c r="E2857" s="13">
        <v>97590</v>
      </c>
      <c r="F2857" s="13">
        <v>98130</v>
      </c>
      <c r="G2857" s="13">
        <v>195720</v>
      </c>
      <c r="H2857" s="13">
        <v>0</v>
      </c>
      <c r="I2857" s="13">
        <v>0</v>
      </c>
      <c r="J2857" s="13">
        <v>0</v>
      </c>
      <c r="K2857" s="15">
        <f t="shared" si="175"/>
        <v>97590</v>
      </c>
      <c r="L2857" s="15">
        <f t="shared" si="176"/>
        <v>98130</v>
      </c>
      <c r="M2857" s="15">
        <f t="shared" si="177"/>
        <v>195720</v>
      </c>
      <c r="O2857" s="13"/>
      <c r="P2857" s="13"/>
    </row>
    <row r="2858" spans="1:16" ht="13.15" customHeight="1" x14ac:dyDescent="0.2">
      <c r="A2858" s="11" t="str">
        <f t="shared" si="178"/>
        <v>MOUNT ISA2016</v>
      </c>
      <c r="B2858" s="3" t="s">
        <v>36</v>
      </c>
      <c r="C2858" s="12">
        <v>2016</v>
      </c>
      <c r="D2858" s="12">
        <v>35</v>
      </c>
      <c r="E2858" s="13">
        <v>90597</v>
      </c>
      <c r="F2858" s="13">
        <v>90926</v>
      </c>
      <c r="G2858" s="13">
        <v>181523</v>
      </c>
      <c r="H2858" s="13">
        <v>0</v>
      </c>
      <c r="I2858" s="13">
        <v>0</v>
      </c>
      <c r="J2858" s="13">
        <v>0</v>
      </c>
      <c r="K2858" s="15">
        <f t="shared" si="175"/>
        <v>90597</v>
      </c>
      <c r="L2858" s="15">
        <f t="shared" si="176"/>
        <v>90926</v>
      </c>
      <c r="M2858" s="15">
        <f t="shared" si="177"/>
        <v>181523</v>
      </c>
      <c r="O2858" s="13"/>
      <c r="P2858" s="13"/>
    </row>
    <row r="2859" spans="1:16" ht="13.15" customHeight="1" x14ac:dyDescent="0.2">
      <c r="A2859" s="11" t="str">
        <f t="shared" si="178"/>
        <v>MOUNT ISA2017</v>
      </c>
      <c r="B2859" s="92" t="s">
        <v>36</v>
      </c>
      <c r="C2859" s="85">
        <v>2017</v>
      </c>
      <c r="D2859" s="86">
        <v>36</v>
      </c>
      <c r="E2859" s="15">
        <v>95757</v>
      </c>
      <c r="F2859" s="15">
        <v>96302</v>
      </c>
      <c r="G2859" s="15">
        <v>192059</v>
      </c>
      <c r="H2859" s="87">
        <v>0</v>
      </c>
      <c r="I2859" s="87">
        <v>0</v>
      </c>
      <c r="J2859" s="15">
        <v>0</v>
      </c>
      <c r="K2859" s="15">
        <f t="shared" si="175"/>
        <v>95757</v>
      </c>
      <c r="L2859" s="15">
        <f t="shared" si="176"/>
        <v>96302</v>
      </c>
      <c r="M2859" s="15">
        <f t="shared" si="177"/>
        <v>192059</v>
      </c>
      <c r="O2859" s="13"/>
      <c r="P2859" s="13"/>
    </row>
    <row r="2860" spans="1:16" ht="13.15" customHeight="1" x14ac:dyDescent="0.2">
      <c r="A2860" s="11" t="str">
        <f t="shared" si="178"/>
        <v>MOUNT ISA2018</v>
      </c>
      <c r="B2860" s="93" t="s">
        <v>36</v>
      </c>
      <c r="C2860" s="85">
        <v>2018</v>
      </c>
      <c r="D2860" s="86">
        <v>34</v>
      </c>
      <c r="E2860" s="15">
        <v>100845</v>
      </c>
      <c r="F2860" s="15">
        <v>101391</v>
      </c>
      <c r="G2860" s="15">
        <v>202236</v>
      </c>
      <c r="H2860" s="15">
        <v>0</v>
      </c>
      <c r="I2860" s="15">
        <v>0</v>
      </c>
      <c r="J2860" s="15">
        <v>0</v>
      </c>
      <c r="K2860" s="15">
        <f t="shared" si="175"/>
        <v>100845</v>
      </c>
      <c r="L2860" s="15">
        <f t="shared" si="176"/>
        <v>101391</v>
      </c>
      <c r="M2860" s="15">
        <f t="shared" si="177"/>
        <v>202236</v>
      </c>
      <c r="O2860" s="13"/>
      <c r="P2860" s="13"/>
    </row>
    <row r="2861" spans="1:16" ht="13.15" customHeight="1" x14ac:dyDescent="0.2">
      <c r="A2861" s="11" t="str">
        <f t="shared" si="178"/>
        <v>MOUNT ISA2019</v>
      </c>
      <c r="B2861" s="3" t="s">
        <v>36</v>
      </c>
      <c r="C2861" s="12">
        <v>2019</v>
      </c>
      <c r="D2861" s="12">
        <v>31</v>
      </c>
      <c r="E2861" s="13">
        <v>109522</v>
      </c>
      <c r="F2861" s="13">
        <v>110823</v>
      </c>
      <c r="G2861" s="13">
        <v>220345</v>
      </c>
      <c r="H2861" s="13">
        <v>0</v>
      </c>
      <c r="I2861" s="13">
        <v>0</v>
      </c>
      <c r="J2861" s="13">
        <v>0</v>
      </c>
      <c r="K2861" s="15">
        <f t="shared" si="175"/>
        <v>109522</v>
      </c>
      <c r="L2861" s="15">
        <f t="shared" si="176"/>
        <v>110823</v>
      </c>
      <c r="M2861" s="15">
        <f t="shared" si="177"/>
        <v>220345</v>
      </c>
      <c r="O2861" s="13"/>
      <c r="P2861" s="13"/>
    </row>
    <row r="2862" spans="1:16" ht="13.15" customHeight="1" x14ac:dyDescent="0.2">
      <c r="A2862" s="11" t="str">
        <f t="shared" si="178"/>
        <v>MOUNT ISA2020</v>
      </c>
      <c r="B2862" s="90" t="s">
        <v>36</v>
      </c>
      <c r="C2862" s="85">
        <v>2020</v>
      </c>
      <c r="D2862" s="86">
        <v>26</v>
      </c>
      <c r="E2862" s="15">
        <v>72650</v>
      </c>
      <c r="F2862" s="15">
        <v>73279</v>
      </c>
      <c r="G2862" s="15">
        <v>145929</v>
      </c>
      <c r="H2862" s="15">
        <v>0</v>
      </c>
      <c r="I2862" s="15">
        <v>0</v>
      </c>
      <c r="J2862" s="15">
        <v>0</v>
      </c>
      <c r="K2862" s="15">
        <f t="shared" si="175"/>
        <v>72650</v>
      </c>
      <c r="L2862" s="15">
        <f t="shared" si="176"/>
        <v>73279</v>
      </c>
      <c r="M2862" s="15">
        <f t="shared" si="177"/>
        <v>145929</v>
      </c>
      <c r="O2862" s="13"/>
      <c r="P2862" s="13"/>
    </row>
    <row r="2863" spans="1:16" ht="13.15" customHeight="1" x14ac:dyDescent="0.2">
      <c r="A2863" s="11" t="str">
        <f t="shared" si="178"/>
        <v>MOUNT ISA2021</v>
      </c>
      <c r="B2863" s="3" t="s">
        <v>36</v>
      </c>
      <c r="C2863" s="12">
        <v>2021</v>
      </c>
      <c r="D2863" s="12">
        <v>27</v>
      </c>
      <c r="E2863" s="13">
        <v>93192</v>
      </c>
      <c r="F2863" s="13">
        <v>93625</v>
      </c>
      <c r="G2863" s="13">
        <v>186817</v>
      </c>
      <c r="H2863" s="13">
        <v>0</v>
      </c>
      <c r="I2863" s="13">
        <v>0</v>
      </c>
      <c r="J2863" s="13">
        <v>0</v>
      </c>
      <c r="K2863" s="15">
        <f t="shared" si="175"/>
        <v>93192</v>
      </c>
      <c r="L2863" s="15">
        <f t="shared" si="176"/>
        <v>93625</v>
      </c>
      <c r="M2863" s="15">
        <f t="shared" si="177"/>
        <v>186817</v>
      </c>
      <c r="O2863" s="13"/>
      <c r="P2863" s="13"/>
    </row>
    <row r="2864" spans="1:16" ht="13.15" customHeight="1" x14ac:dyDescent="0.2">
      <c r="A2864" s="11" t="str">
        <f t="shared" si="178"/>
        <v>MOUNT ISA2022</v>
      </c>
      <c r="B2864" s="90" t="s">
        <v>36</v>
      </c>
      <c r="C2864" s="85">
        <v>2022</v>
      </c>
      <c r="D2864" s="86">
        <v>27</v>
      </c>
      <c r="E2864" s="15">
        <v>110043</v>
      </c>
      <c r="F2864" s="15">
        <v>111118</v>
      </c>
      <c r="G2864" s="15">
        <v>221161</v>
      </c>
      <c r="H2864" s="15">
        <v>0</v>
      </c>
      <c r="I2864" s="15">
        <v>0</v>
      </c>
      <c r="J2864" s="15">
        <v>0</v>
      </c>
      <c r="K2864" s="15">
        <f t="shared" si="175"/>
        <v>110043</v>
      </c>
      <c r="L2864" s="15">
        <f t="shared" si="176"/>
        <v>111118</v>
      </c>
      <c r="M2864" s="15">
        <f t="shared" si="177"/>
        <v>221161</v>
      </c>
      <c r="O2864" s="13"/>
      <c r="P2864" s="13"/>
    </row>
    <row r="2865" spans="1:16" ht="13.15" customHeight="1" x14ac:dyDescent="0.2">
      <c r="A2865" s="11" t="str">
        <f t="shared" si="178"/>
        <v>MOUNT ISA2023</v>
      </c>
      <c r="B2865" s="92" t="s">
        <v>36</v>
      </c>
      <c r="C2865" s="85">
        <v>2023</v>
      </c>
      <c r="D2865" s="86">
        <v>30</v>
      </c>
      <c r="E2865" s="15">
        <v>115157</v>
      </c>
      <c r="F2865" s="15">
        <v>115757</v>
      </c>
      <c r="G2865" s="15">
        <v>230914</v>
      </c>
      <c r="H2865" s="87">
        <v>0</v>
      </c>
      <c r="I2865" s="87">
        <v>0</v>
      </c>
      <c r="J2865" s="15">
        <v>0</v>
      </c>
      <c r="K2865" s="15">
        <f t="shared" ref="K2865:K2928" si="179">E2865+H2865</f>
        <v>115157</v>
      </c>
      <c r="L2865" s="15">
        <f t="shared" ref="L2865:L2928" si="180">F2865+I2865</f>
        <v>115757</v>
      </c>
      <c r="M2865" s="15">
        <f t="shared" ref="M2865:M2928" si="181">G2865+J2865</f>
        <v>230914</v>
      </c>
      <c r="O2865" s="13"/>
      <c r="P2865" s="13"/>
    </row>
    <row r="2866" spans="1:16" ht="13.15" customHeight="1" x14ac:dyDescent="0.2">
      <c r="A2866" s="11" t="str">
        <f t="shared" si="178"/>
        <v>MOUNT ISA2024</v>
      </c>
      <c r="B2866" s="90" t="s">
        <v>36</v>
      </c>
      <c r="C2866" s="85">
        <v>2024</v>
      </c>
      <c r="D2866" s="86">
        <v>30</v>
      </c>
      <c r="E2866" s="15">
        <v>118513</v>
      </c>
      <c r="F2866" s="15">
        <v>120158</v>
      </c>
      <c r="G2866" s="15">
        <v>238671</v>
      </c>
      <c r="H2866" s="15">
        <v>0</v>
      </c>
      <c r="I2866" s="15">
        <v>0</v>
      </c>
      <c r="J2866" s="15">
        <v>0</v>
      </c>
      <c r="K2866" s="15">
        <f t="shared" si="179"/>
        <v>118513</v>
      </c>
      <c r="L2866" s="15">
        <f t="shared" si="180"/>
        <v>120158</v>
      </c>
      <c r="M2866" s="15">
        <f t="shared" si="181"/>
        <v>238671</v>
      </c>
      <c r="O2866" s="13"/>
      <c r="P2866" s="13"/>
    </row>
    <row r="2867" spans="1:16" ht="13.15" customHeight="1" x14ac:dyDescent="0.2">
      <c r="A2867" s="11" t="str">
        <f t="shared" si="178"/>
        <v>MOUNT ISA2025</v>
      </c>
      <c r="B2867" s="3" t="s">
        <v>36</v>
      </c>
      <c r="C2867" s="12">
        <v>2025</v>
      </c>
      <c r="D2867" s="12">
        <v>29</v>
      </c>
      <c r="E2867" s="13">
        <v>114972</v>
      </c>
      <c r="F2867" s="13">
        <v>117421</v>
      </c>
      <c r="G2867" s="13">
        <v>232393</v>
      </c>
      <c r="H2867" s="13">
        <v>0</v>
      </c>
      <c r="I2867" s="13">
        <v>0</v>
      </c>
      <c r="J2867" s="13">
        <v>0</v>
      </c>
      <c r="K2867" s="15">
        <f t="shared" si="179"/>
        <v>114972</v>
      </c>
      <c r="L2867" s="15">
        <f t="shared" si="180"/>
        <v>117421</v>
      </c>
      <c r="M2867" s="15">
        <f t="shared" si="181"/>
        <v>232393</v>
      </c>
      <c r="O2867" s="13"/>
      <c r="P2867" s="13"/>
    </row>
    <row r="2868" spans="1:16" ht="13.15" customHeight="1" x14ac:dyDescent="0.2">
      <c r="A2868" s="11" t="str">
        <f t="shared" si="178"/>
        <v>NARRABRI1985</v>
      </c>
      <c r="B2868" s="90" t="s">
        <v>171</v>
      </c>
      <c r="C2868" s="85">
        <v>1985</v>
      </c>
      <c r="D2868" s="86" t="s">
        <v>174</v>
      </c>
      <c r="E2868" s="15">
        <v>14992</v>
      </c>
      <c r="F2868" s="15">
        <v>14728</v>
      </c>
      <c r="G2868" s="15">
        <v>29720</v>
      </c>
      <c r="H2868" s="15">
        <v>0</v>
      </c>
      <c r="I2868" s="15">
        <v>0</v>
      </c>
      <c r="J2868" s="15">
        <v>0</v>
      </c>
      <c r="K2868" s="15">
        <f t="shared" si="179"/>
        <v>14992</v>
      </c>
      <c r="L2868" s="15">
        <f t="shared" si="180"/>
        <v>14728</v>
      </c>
      <c r="M2868" s="15">
        <f t="shared" si="181"/>
        <v>29720</v>
      </c>
      <c r="O2868" s="13"/>
      <c r="P2868" s="13"/>
    </row>
    <row r="2869" spans="1:16" ht="13.15" customHeight="1" x14ac:dyDescent="0.2">
      <c r="A2869" s="11" t="str">
        <f t="shared" si="178"/>
        <v>NARRABRI1986</v>
      </c>
      <c r="B2869" s="92" t="s">
        <v>171</v>
      </c>
      <c r="C2869" s="85">
        <v>1986</v>
      </c>
      <c r="D2869" s="86" t="s">
        <v>174</v>
      </c>
      <c r="E2869" s="15">
        <v>14603</v>
      </c>
      <c r="F2869" s="15">
        <v>14267</v>
      </c>
      <c r="G2869" s="15">
        <v>28870</v>
      </c>
      <c r="H2869" s="87">
        <v>0</v>
      </c>
      <c r="I2869" s="87">
        <v>0</v>
      </c>
      <c r="J2869" s="15">
        <v>0</v>
      </c>
      <c r="K2869" s="15">
        <f t="shared" si="179"/>
        <v>14603</v>
      </c>
      <c r="L2869" s="15">
        <f t="shared" si="180"/>
        <v>14267</v>
      </c>
      <c r="M2869" s="15">
        <f t="shared" si="181"/>
        <v>28870</v>
      </c>
      <c r="O2869" s="13"/>
      <c r="P2869" s="13"/>
    </row>
    <row r="2870" spans="1:16" ht="13.15" customHeight="1" x14ac:dyDescent="0.2">
      <c r="A2870" s="11" t="str">
        <f t="shared" si="178"/>
        <v>NARRABRI1987</v>
      </c>
      <c r="B2870" s="3" t="s">
        <v>171</v>
      </c>
      <c r="C2870" s="12">
        <v>1987</v>
      </c>
      <c r="D2870" s="12" t="s">
        <v>174</v>
      </c>
      <c r="E2870" s="13">
        <v>13572</v>
      </c>
      <c r="F2870" s="13">
        <v>13274</v>
      </c>
      <c r="G2870" s="13">
        <v>26846</v>
      </c>
      <c r="H2870" s="13">
        <v>0</v>
      </c>
      <c r="I2870" s="13">
        <v>0</v>
      </c>
      <c r="J2870" s="13">
        <v>0</v>
      </c>
      <c r="K2870" s="15">
        <f t="shared" si="179"/>
        <v>13572</v>
      </c>
      <c r="L2870" s="15">
        <f t="shared" si="180"/>
        <v>13274</v>
      </c>
      <c r="M2870" s="15">
        <f t="shared" si="181"/>
        <v>26846</v>
      </c>
      <c r="O2870" s="13"/>
      <c r="P2870" s="13"/>
    </row>
    <row r="2871" spans="1:16" ht="13.15" customHeight="1" x14ac:dyDescent="0.2">
      <c r="A2871" s="11" t="str">
        <f t="shared" si="178"/>
        <v>NARRABRI1988</v>
      </c>
      <c r="B2871" s="3" t="s">
        <v>171</v>
      </c>
      <c r="C2871" s="12">
        <v>1988</v>
      </c>
      <c r="D2871" s="12" t="s">
        <v>174</v>
      </c>
      <c r="E2871" s="13">
        <v>14738</v>
      </c>
      <c r="F2871" s="13">
        <v>14370</v>
      </c>
      <c r="G2871" s="13">
        <v>29108</v>
      </c>
      <c r="H2871" s="13">
        <v>0</v>
      </c>
      <c r="I2871" s="13">
        <v>0</v>
      </c>
      <c r="J2871" s="13">
        <v>0</v>
      </c>
      <c r="K2871" s="15">
        <f t="shared" si="179"/>
        <v>14738</v>
      </c>
      <c r="L2871" s="15">
        <f t="shared" si="180"/>
        <v>14370</v>
      </c>
      <c r="M2871" s="15">
        <f t="shared" si="181"/>
        <v>29108</v>
      </c>
      <c r="O2871" s="13"/>
      <c r="P2871" s="13"/>
    </row>
    <row r="2872" spans="1:16" ht="13.15" customHeight="1" x14ac:dyDescent="0.2">
      <c r="A2872" s="11" t="str">
        <f t="shared" si="178"/>
        <v>NARRABRI1989</v>
      </c>
      <c r="B2872" s="92" t="s">
        <v>171</v>
      </c>
      <c r="C2872" s="85">
        <v>1989</v>
      </c>
      <c r="D2872" s="86" t="s">
        <v>174</v>
      </c>
      <c r="E2872" s="15">
        <v>8999</v>
      </c>
      <c r="F2872" s="15">
        <v>8764</v>
      </c>
      <c r="G2872" s="15">
        <v>17763</v>
      </c>
      <c r="H2872" s="87">
        <v>0</v>
      </c>
      <c r="I2872" s="87">
        <v>0</v>
      </c>
      <c r="J2872" s="15">
        <v>0</v>
      </c>
      <c r="K2872" s="15">
        <f t="shared" si="179"/>
        <v>8999</v>
      </c>
      <c r="L2872" s="15">
        <f t="shared" si="180"/>
        <v>8764</v>
      </c>
      <c r="M2872" s="15">
        <f t="shared" si="181"/>
        <v>17763</v>
      </c>
      <c r="O2872" s="13"/>
      <c r="P2872" s="13"/>
    </row>
    <row r="2873" spans="1:16" ht="13.15" customHeight="1" x14ac:dyDescent="0.2">
      <c r="A2873" s="11" t="str">
        <f t="shared" si="178"/>
        <v>NARRABRI1990</v>
      </c>
      <c r="B2873" s="90" t="s">
        <v>171</v>
      </c>
      <c r="C2873" s="85">
        <v>1990</v>
      </c>
      <c r="D2873" s="86" t="s">
        <v>174</v>
      </c>
      <c r="E2873" s="15">
        <v>4181</v>
      </c>
      <c r="F2873" s="15">
        <v>3798</v>
      </c>
      <c r="G2873" s="15">
        <v>7979</v>
      </c>
      <c r="H2873" s="15">
        <v>0</v>
      </c>
      <c r="I2873" s="15">
        <v>0</v>
      </c>
      <c r="J2873" s="15">
        <v>0</v>
      </c>
      <c r="K2873" s="15">
        <f t="shared" si="179"/>
        <v>4181</v>
      </c>
      <c r="L2873" s="15">
        <f t="shared" si="180"/>
        <v>3798</v>
      </c>
      <c r="M2873" s="15">
        <f t="shared" si="181"/>
        <v>7979</v>
      </c>
      <c r="O2873" s="13"/>
      <c r="P2873" s="13"/>
    </row>
    <row r="2874" spans="1:16" ht="13.15" customHeight="1" x14ac:dyDescent="0.2">
      <c r="A2874" s="11" t="str">
        <f t="shared" si="178"/>
        <v>NARRABRI1991</v>
      </c>
      <c r="B2874" s="3" t="s">
        <v>171</v>
      </c>
      <c r="C2874" s="12">
        <v>1991</v>
      </c>
      <c r="D2874" s="12" t="s">
        <v>174</v>
      </c>
      <c r="E2874" s="13">
        <v>3593</v>
      </c>
      <c r="F2874" s="13">
        <v>3165</v>
      </c>
      <c r="G2874" s="13">
        <v>6758</v>
      </c>
      <c r="H2874" s="13">
        <v>0</v>
      </c>
      <c r="I2874" s="13">
        <v>0</v>
      </c>
      <c r="J2874" s="13">
        <v>0</v>
      </c>
      <c r="K2874" s="15">
        <f t="shared" si="179"/>
        <v>3593</v>
      </c>
      <c r="L2874" s="15">
        <f t="shared" si="180"/>
        <v>3165</v>
      </c>
      <c r="M2874" s="15">
        <f t="shared" si="181"/>
        <v>6758</v>
      </c>
      <c r="O2874" s="13"/>
      <c r="P2874" s="13"/>
    </row>
    <row r="2875" spans="1:16" ht="13.15" customHeight="1" x14ac:dyDescent="0.2">
      <c r="A2875" s="11" t="str">
        <f t="shared" si="178"/>
        <v>NARRABRI1992</v>
      </c>
      <c r="B2875" s="90" t="s">
        <v>171</v>
      </c>
      <c r="C2875" s="85">
        <v>1992</v>
      </c>
      <c r="D2875" s="86" t="s">
        <v>174</v>
      </c>
      <c r="E2875" s="15">
        <v>4863</v>
      </c>
      <c r="F2875" s="15">
        <v>4493</v>
      </c>
      <c r="G2875" s="15">
        <v>9356</v>
      </c>
      <c r="H2875" s="15">
        <v>0</v>
      </c>
      <c r="I2875" s="15">
        <v>0</v>
      </c>
      <c r="J2875" s="15">
        <v>0</v>
      </c>
      <c r="K2875" s="15">
        <f t="shared" si="179"/>
        <v>4863</v>
      </c>
      <c r="L2875" s="15">
        <f t="shared" si="180"/>
        <v>4493</v>
      </c>
      <c r="M2875" s="15">
        <f t="shared" si="181"/>
        <v>9356</v>
      </c>
      <c r="O2875" s="13"/>
      <c r="P2875" s="13"/>
    </row>
    <row r="2876" spans="1:16" ht="13.15" customHeight="1" x14ac:dyDescent="0.2">
      <c r="A2876" s="11" t="str">
        <f t="shared" si="178"/>
        <v>NARRABRI1993</v>
      </c>
      <c r="B2876" s="3" t="s">
        <v>171</v>
      </c>
      <c r="C2876" s="12">
        <v>1993</v>
      </c>
      <c r="D2876" s="12" t="s">
        <v>174</v>
      </c>
      <c r="E2876" s="13">
        <v>4790</v>
      </c>
      <c r="F2876" s="13">
        <v>4602</v>
      </c>
      <c r="G2876" s="13">
        <v>9392</v>
      </c>
      <c r="H2876" s="13">
        <v>0</v>
      </c>
      <c r="I2876" s="13">
        <v>0</v>
      </c>
      <c r="J2876" s="13">
        <v>0</v>
      </c>
      <c r="K2876" s="15">
        <f t="shared" si="179"/>
        <v>4790</v>
      </c>
      <c r="L2876" s="15">
        <f t="shared" si="180"/>
        <v>4602</v>
      </c>
      <c r="M2876" s="15">
        <f t="shared" si="181"/>
        <v>9392</v>
      </c>
      <c r="O2876" s="13"/>
      <c r="P2876" s="13"/>
    </row>
    <row r="2877" spans="1:16" ht="13.15" customHeight="1" x14ac:dyDescent="0.2">
      <c r="A2877" s="11" t="str">
        <f t="shared" si="178"/>
        <v>NARRABRI1994</v>
      </c>
      <c r="B2877" s="92" t="s">
        <v>171</v>
      </c>
      <c r="C2877" s="85">
        <v>1994</v>
      </c>
      <c r="D2877" s="86" t="s">
        <v>174</v>
      </c>
      <c r="E2877" s="15">
        <v>4989</v>
      </c>
      <c r="F2877" s="15">
        <v>4684</v>
      </c>
      <c r="G2877" s="15">
        <v>9673</v>
      </c>
      <c r="H2877" s="87">
        <v>0</v>
      </c>
      <c r="I2877" s="87">
        <v>0</v>
      </c>
      <c r="J2877" s="15">
        <v>0</v>
      </c>
      <c r="K2877" s="15">
        <f t="shared" si="179"/>
        <v>4989</v>
      </c>
      <c r="L2877" s="15">
        <f t="shared" si="180"/>
        <v>4684</v>
      </c>
      <c r="M2877" s="15">
        <f t="shared" si="181"/>
        <v>9673</v>
      </c>
      <c r="O2877" s="13"/>
      <c r="P2877" s="13"/>
    </row>
    <row r="2878" spans="1:16" ht="13.15" customHeight="1" x14ac:dyDescent="0.2">
      <c r="A2878" s="11" t="str">
        <f t="shared" si="178"/>
        <v>NARRABRI1995</v>
      </c>
      <c r="B2878" s="3" t="s">
        <v>171</v>
      </c>
      <c r="C2878" s="12">
        <v>1995</v>
      </c>
      <c r="D2878" s="12" t="s">
        <v>174</v>
      </c>
      <c r="E2878" s="13">
        <v>5788</v>
      </c>
      <c r="F2878" s="13">
        <v>5506</v>
      </c>
      <c r="G2878" s="13">
        <v>11294</v>
      </c>
      <c r="H2878" s="13">
        <v>0</v>
      </c>
      <c r="I2878" s="13">
        <v>0</v>
      </c>
      <c r="J2878" s="13">
        <v>0</v>
      </c>
      <c r="K2878" s="15">
        <f t="shared" si="179"/>
        <v>5788</v>
      </c>
      <c r="L2878" s="15">
        <f t="shared" si="180"/>
        <v>5506</v>
      </c>
      <c r="M2878" s="15">
        <f t="shared" si="181"/>
        <v>11294</v>
      </c>
      <c r="O2878" s="13"/>
      <c r="P2878" s="13"/>
    </row>
    <row r="2879" spans="1:16" ht="13.15" customHeight="1" x14ac:dyDescent="0.2">
      <c r="A2879" s="11" t="str">
        <f t="shared" si="178"/>
        <v>NARRABRI1996</v>
      </c>
      <c r="B2879" s="3" t="s">
        <v>171</v>
      </c>
      <c r="C2879" s="12">
        <v>1996</v>
      </c>
      <c r="D2879" s="12" t="s">
        <v>174</v>
      </c>
      <c r="E2879" s="13">
        <v>6012</v>
      </c>
      <c r="F2879" s="13">
        <v>5711</v>
      </c>
      <c r="G2879" s="13">
        <v>11723</v>
      </c>
      <c r="H2879" s="13">
        <v>0</v>
      </c>
      <c r="I2879" s="13">
        <v>0</v>
      </c>
      <c r="J2879" s="13">
        <v>0</v>
      </c>
      <c r="K2879" s="15">
        <f t="shared" si="179"/>
        <v>6012</v>
      </c>
      <c r="L2879" s="15">
        <f t="shared" si="180"/>
        <v>5711</v>
      </c>
      <c r="M2879" s="15">
        <f t="shared" si="181"/>
        <v>11723</v>
      </c>
      <c r="O2879" s="13"/>
      <c r="P2879" s="13"/>
    </row>
    <row r="2880" spans="1:16" ht="13.15" customHeight="1" x14ac:dyDescent="0.2">
      <c r="A2880" s="11" t="str">
        <f t="shared" si="178"/>
        <v>NARRABRI1997</v>
      </c>
      <c r="B2880" s="3" t="s">
        <v>171</v>
      </c>
      <c r="C2880" s="12">
        <v>1997</v>
      </c>
      <c r="D2880" s="17" t="s">
        <v>174</v>
      </c>
      <c r="E2880" s="13">
        <v>6355</v>
      </c>
      <c r="F2880" s="13">
        <v>5938</v>
      </c>
      <c r="G2880" s="13">
        <v>12293</v>
      </c>
      <c r="H2880" s="13">
        <v>0</v>
      </c>
      <c r="I2880" s="13">
        <v>0</v>
      </c>
      <c r="J2880" s="13">
        <v>0</v>
      </c>
      <c r="K2880" s="15">
        <f t="shared" si="179"/>
        <v>6355</v>
      </c>
      <c r="L2880" s="15">
        <f t="shared" si="180"/>
        <v>5938</v>
      </c>
      <c r="M2880" s="15">
        <f t="shared" si="181"/>
        <v>12293</v>
      </c>
      <c r="O2880" s="13"/>
      <c r="P2880" s="13"/>
    </row>
    <row r="2881" spans="1:16" ht="13.15" customHeight="1" x14ac:dyDescent="0.2">
      <c r="A2881" s="11" t="str">
        <f t="shared" si="178"/>
        <v>NARRABRI1998</v>
      </c>
      <c r="B2881" s="3" t="s">
        <v>171</v>
      </c>
      <c r="C2881" s="12">
        <v>1998</v>
      </c>
      <c r="D2881" s="86" t="s">
        <v>174</v>
      </c>
      <c r="E2881" s="13">
        <v>6260</v>
      </c>
      <c r="F2881" s="13">
        <v>6050</v>
      </c>
      <c r="G2881" s="13">
        <v>12310</v>
      </c>
      <c r="H2881" s="13">
        <v>0</v>
      </c>
      <c r="I2881" s="13">
        <v>0</v>
      </c>
      <c r="J2881" s="13">
        <v>0</v>
      </c>
      <c r="K2881" s="15">
        <f t="shared" si="179"/>
        <v>6260</v>
      </c>
      <c r="L2881" s="15">
        <f t="shared" si="180"/>
        <v>6050</v>
      </c>
      <c r="M2881" s="15">
        <f t="shared" si="181"/>
        <v>12310</v>
      </c>
      <c r="O2881" s="13"/>
      <c r="P2881" s="13"/>
    </row>
    <row r="2882" spans="1:16" ht="13.15" customHeight="1" x14ac:dyDescent="0.2">
      <c r="A2882" s="11" t="str">
        <f t="shared" si="178"/>
        <v>NARRABRI1999</v>
      </c>
      <c r="B2882" s="3" t="s">
        <v>171</v>
      </c>
      <c r="C2882" s="12">
        <v>1999</v>
      </c>
      <c r="D2882" s="12" t="s">
        <v>174</v>
      </c>
      <c r="E2882" s="13">
        <v>6231</v>
      </c>
      <c r="F2882" s="13">
        <v>5878</v>
      </c>
      <c r="G2882" s="13">
        <v>12109</v>
      </c>
      <c r="H2882" s="13">
        <v>0</v>
      </c>
      <c r="I2882" s="13">
        <v>0</v>
      </c>
      <c r="J2882" s="13">
        <v>0</v>
      </c>
      <c r="K2882" s="15">
        <f t="shared" si="179"/>
        <v>6231</v>
      </c>
      <c r="L2882" s="15">
        <f t="shared" si="180"/>
        <v>5878</v>
      </c>
      <c r="M2882" s="15">
        <f t="shared" si="181"/>
        <v>12109</v>
      </c>
      <c r="O2882" s="13"/>
      <c r="P2882" s="13"/>
    </row>
    <row r="2883" spans="1:16" ht="13.15" customHeight="1" x14ac:dyDescent="0.2">
      <c r="A2883" s="11" t="str">
        <f t="shared" si="178"/>
        <v>NARRABRI2000</v>
      </c>
      <c r="B2883" s="3" t="s">
        <v>171</v>
      </c>
      <c r="C2883" s="12">
        <v>2000</v>
      </c>
      <c r="D2883" s="12" t="s">
        <v>174</v>
      </c>
      <c r="E2883" s="13">
        <v>6216</v>
      </c>
      <c r="F2883" s="13">
        <v>5765</v>
      </c>
      <c r="G2883" s="13">
        <v>11981</v>
      </c>
      <c r="H2883" s="13">
        <v>0</v>
      </c>
      <c r="I2883" s="13">
        <v>0</v>
      </c>
      <c r="J2883" s="13">
        <v>0</v>
      </c>
      <c r="K2883" s="15">
        <f t="shared" si="179"/>
        <v>6216</v>
      </c>
      <c r="L2883" s="15">
        <f t="shared" si="180"/>
        <v>5765</v>
      </c>
      <c r="M2883" s="15">
        <f t="shared" si="181"/>
        <v>11981</v>
      </c>
      <c r="O2883" s="13"/>
      <c r="P2883" s="13"/>
    </row>
    <row r="2884" spans="1:16" ht="13.15" customHeight="1" x14ac:dyDescent="0.2">
      <c r="A2884" s="11" t="str">
        <f t="shared" si="178"/>
        <v>NARRABRI2001</v>
      </c>
      <c r="B2884" s="90" t="s">
        <v>171</v>
      </c>
      <c r="C2884" s="85">
        <v>2001</v>
      </c>
      <c r="D2884" s="86" t="s">
        <v>174</v>
      </c>
      <c r="E2884" s="15">
        <v>6191</v>
      </c>
      <c r="F2884" s="15">
        <v>5678</v>
      </c>
      <c r="G2884" s="15">
        <v>11869</v>
      </c>
      <c r="H2884" s="15">
        <v>0</v>
      </c>
      <c r="I2884" s="15">
        <v>0</v>
      </c>
      <c r="J2884" s="15">
        <v>0</v>
      </c>
      <c r="K2884" s="15">
        <f t="shared" si="179"/>
        <v>6191</v>
      </c>
      <c r="L2884" s="15">
        <f t="shared" si="180"/>
        <v>5678</v>
      </c>
      <c r="M2884" s="15">
        <f t="shared" si="181"/>
        <v>11869</v>
      </c>
      <c r="O2884" s="13"/>
      <c r="P2884" s="13"/>
    </row>
    <row r="2885" spans="1:16" ht="13.15" customHeight="1" x14ac:dyDescent="0.2">
      <c r="A2885" s="11" t="str">
        <f t="shared" si="178"/>
        <v>NARRABRI2002</v>
      </c>
      <c r="B2885" s="92" t="s">
        <v>171</v>
      </c>
      <c r="C2885" s="85">
        <v>2002</v>
      </c>
      <c r="D2885" s="86" t="s">
        <v>174</v>
      </c>
      <c r="E2885" s="15">
        <v>5621</v>
      </c>
      <c r="F2885" s="15">
        <v>5203</v>
      </c>
      <c r="G2885" s="15">
        <v>10824</v>
      </c>
      <c r="H2885" s="87">
        <v>0</v>
      </c>
      <c r="I2885" s="87">
        <v>0</v>
      </c>
      <c r="J2885" s="15">
        <v>0</v>
      </c>
      <c r="K2885" s="15">
        <f t="shared" si="179"/>
        <v>5621</v>
      </c>
      <c r="L2885" s="15">
        <f t="shared" si="180"/>
        <v>5203</v>
      </c>
      <c r="M2885" s="15">
        <f t="shared" si="181"/>
        <v>10824</v>
      </c>
      <c r="O2885" s="13"/>
      <c r="P2885" s="13"/>
    </row>
    <row r="2886" spans="1:16" ht="13.15" customHeight="1" x14ac:dyDescent="0.2">
      <c r="A2886" s="11" t="str">
        <f t="shared" si="178"/>
        <v>NARRABRI2003</v>
      </c>
      <c r="B2886" s="3" t="s">
        <v>171</v>
      </c>
      <c r="C2886" s="12">
        <v>2003</v>
      </c>
      <c r="D2886" s="12" t="s">
        <v>174</v>
      </c>
      <c r="E2886" s="13">
        <v>5604</v>
      </c>
      <c r="F2886" s="13">
        <v>5187</v>
      </c>
      <c r="G2886" s="13">
        <v>10791</v>
      </c>
      <c r="H2886" s="13">
        <v>0</v>
      </c>
      <c r="I2886" s="13">
        <v>0</v>
      </c>
      <c r="J2886" s="13">
        <v>0</v>
      </c>
      <c r="K2886" s="15">
        <f t="shared" si="179"/>
        <v>5604</v>
      </c>
      <c r="L2886" s="15">
        <f t="shared" si="180"/>
        <v>5187</v>
      </c>
      <c r="M2886" s="15">
        <f t="shared" si="181"/>
        <v>10791</v>
      </c>
      <c r="O2886" s="13"/>
      <c r="P2886" s="13"/>
    </row>
    <row r="2887" spans="1:16" ht="13.15" customHeight="1" x14ac:dyDescent="0.2">
      <c r="A2887" s="11" t="str">
        <f t="shared" si="178"/>
        <v>NARRABRI2004</v>
      </c>
      <c r="B2887" s="92" t="s">
        <v>171</v>
      </c>
      <c r="C2887" s="85">
        <v>2004</v>
      </c>
      <c r="D2887" s="86" t="s">
        <v>174</v>
      </c>
      <c r="E2887" s="15">
        <v>6067</v>
      </c>
      <c r="F2887" s="15">
        <v>5484</v>
      </c>
      <c r="G2887" s="15">
        <v>11551</v>
      </c>
      <c r="H2887" s="87">
        <v>0</v>
      </c>
      <c r="I2887" s="87">
        <v>0</v>
      </c>
      <c r="J2887" s="15">
        <v>0</v>
      </c>
      <c r="K2887" s="15">
        <f t="shared" si="179"/>
        <v>6067</v>
      </c>
      <c r="L2887" s="15">
        <f t="shared" si="180"/>
        <v>5484</v>
      </c>
      <c r="M2887" s="15">
        <f t="shared" si="181"/>
        <v>11551</v>
      </c>
      <c r="O2887" s="13"/>
      <c r="P2887" s="13"/>
    </row>
    <row r="2888" spans="1:16" ht="13.15" customHeight="1" x14ac:dyDescent="0.2">
      <c r="A2888" s="11" t="str">
        <f t="shared" si="178"/>
        <v>NARRABRI2005</v>
      </c>
      <c r="B2888" s="3" t="s">
        <v>171</v>
      </c>
      <c r="C2888" s="12">
        <v>2005</v>
      </c>
      <c r="D2888" s="12" t="s">
        <v>174</v>
      </c>
      <c r="E2888" s="13">
        <v>6542</v>
      </c>
      <c r="F2888" s="13">
        <v>5758</v>
      </c>
      <c r="G2888" s="13">
        <v>12300</v>
      </c>
      <c r="H2888" s="13">
        <v>0</v>
      </c>
      <c r="I2888" s="13">
        <v>0</v>
      </c>
      <c r="J2888" s="13">
        <v>0</v>
      </c>
      <c r="K2888" s="15">
        <f t="shared" si="179"/>
        <v>6542</v>
      </c>
      <c r="L2888" s="15">
        <f t="shared" si="180"/>
        <v>5758</v>
      </c>
      <c r="M2888" s="15">
        <f t="shared" si="181"/>
        <v>12300</v>
      </c>
      <c r="O2888" s="13"/>
      <c r="P2888" s="13"/>
    </row>
    <row r="2889" spans="1:16" ht="13.15" customHeight="1" x14ac:dyDescent="0.2">
      <c r="A2889" s="11" t="str">
        <f t="shared" si="178"/>
        <v>NARRABRI2006</v>
      </c>
      <c r="B2889" s="3" t="s">
        <v>171</v>
      </c>
      <c r="C2889" s="12">
        <v>2006</v>
      </c>
      <c r="D2889" s="12" t="s">
        <v>174</v>
      </c>
      <c r="E2889" s="13">
        <v>6364</v>
      </c>
      <c r="F2889" s="13">
        <v>5765</v>
      </c>
      <c r="G2889" s="13">
        <v>12129</v>
      </c>
      <c r="H2889" s="13">
        <v>0</v>
      </c>
      <c r="I2889" s="13">
        <v>0</v>
      </c>
      <c r="J2889" s="13">
        <v>0</v>
      </c>
      <c r="K2889" s="15">
        <f t="shared" si="179"/>
        <v>6364</v>
      </c>
      <c r="L2889" s="15">
        <f t="shared" si="180"/>
        <v>5765</v>
      </c>
      <c r="M2889" s="15">
        <f t="shared" si="181"/>
        <v>12129</v>
      </c>
      <c r="O2889" s="13"/>
      <c r="P2889" s="13"/>
    </row>
    <row r="2890" spans="1:16" ht="13.15" customHeight="1" x14ac:dyDescent="0.2">
      <c r="A2890" s="11" t="str">
        <f t="shared" si="178"/>
        <v>NARRABRI2007</v>
      </c>
      <c r="B2890" s="3" t="s">
        <v>171</v>
      </c>
      <c r="C2890" s="12">
        <v>2007</v>
      </c>
      <c r="D2890" s="12" t="s">
        <v>174</v>
      </c>
      <c r="E2890" s="13">
        <v>7357</v>
      </c>
      <c r="F2890" s="13">
        <v>6735</v>
      </c>
      <c r="G2890" s="13">
        <v>14092</v>
      </c>
      <c r="H2890" s="13">
        <v>0</v>
      </c>
      <c r="I2890" s="13">
        <v>0</v>
      </c>
      <c r="J2890" s="13">
        <v>0</v>
      </c>
      <c r="K2890" s="15">
        <f t="shared" si="179"/>
        <v>7357</v>
      </c>
      <c r="L2890" s="15">
        <f t="shared" si="180"/>
        <v>6735</v>
      </c>
      <c r="M2890" s="15">
        <f t="shared" si="181"/>
        <v>14092</v>
      </c>
      <c r="O2890" s="13"/>
      <c r="P2890" s="13"/>
    </row>
    <row r="2891" spans="1:16" ht="13.15" customHeight="1" x14ac:dyDescent="0.2">
      <c r="A2891" s="11" t="str">
        <f t="shared" si="178"/>
        <v>NARRABRI2008</v>
      </c>
      <c r="B2891" s="3" t="s">
        <v>171</v>
      </c>
      <c r="C2891" s="12">
        <v>2008</v>
      </c>
      <c r="D2891" s="12" t="s">
        <v>174</v>
      </c>
      <c r="E2891" s="13">
        <v>11733</v>
      </c>
      <c r="F2891" s="13">
        <v>11241</v>
      </c>
      <c r="G2891" s="13">
        <v>22974</v>
      </c>
      <c r="H2891" s="13">
        <v>0</v>
      </c>
      <c r="I2891" s="13">
        <v>0</v>
      </c>
      <c r="J2891" s="13">
        <v>0</v>
      </c>
      <c r="K2891" s="15">
        <f t="shared" si="179"/>
        <v>11733</v>
      </c>
      <c r="L2891" s="15">
        <f t="shared" si="180"/>
        <v>11241</v>
      </c>
      <c r="M2891" s="15">
        <f t="shared" si="181"/>
        <v>22974</v>
      </c>
      <c r="O2891" s="13"/>
      <c r="P2891" s="13"/>
    </row>
    <row r="2892" spans="1:16" ht="13.15" customHeight="1" x14ac:dyDescent="0.2">
      <c r="A2892" s="11" t="str">
        <f t="shared" ref="A2892:A2914" si="182">CONCATENATE(B2892,C2892)</f>
        <v>NARRABRI2009</v>
      </c>
      <c r="B2892" s="92" t="s">
        <v>171</v>
      </c>
      <c r="C2892" s="85">
        <v>2009</v>
      </c>
      <c r="D2892" s="86" t="s">
        <v>174</v>
      </c>
      <c r="E2892" s="15">
        <v>7855</v>
      </c>
      <c r="F2892" s="15">
        <v>7619</v>
      </c>
      <c r="G2892" s="15">
        <v>15474</v>
      </c>
      <c r="H2892" s="87">
        <v>0</v>
      </c>
      <c r="I2892" s="87">
        <v>0</v>
      </c>
      <c r="J2892" s="15">
        <v>0</v>
      </c>
      <c r="K2892" s="15">
        <f t="shared" si="179"/>
        <v>7855</v>
      </c>
      <c r="L2892" s="15">
        <f t="shared" si="180"/>
        <v>7619</v>
      </c>
      <c r="M2892" s="15">
        <f t="shared" si="181"/>
        <v>15474</v>
      </c>
      <c r="O2892" s="13"/>
      <c r="P2892" s="13"/>
    </row>
    <row r="2893" spans="1:16" ht="13.15" customHeight="1" x14ac:dyDescent="0.2">
      <c r="A2893" s="11" t="str">
        <f t="shared" si="182"/>
        <v>NARRABRI2010</v>
      </c>
      <c r="B2893" s="3" t="s">
        <v>171</v>
      </c>
      <c r="C2893" s="12">
        <v>2010</v>
      </c>
      <c r="D2893" s="12" t="s">
        <v>174</v>
      </c>
      <c r="E2893" s="13">
        <v>6131</v>
      </c>
      <c r="F2893" s="13">
        <v>5999</v>
      </c>
      <c r="G2893" s="13">
        <v>12130</v>
      </c>
      <c r="H2893" s="13">
        <v>0</v>
      </c>
      <c r="I2893" s="13">
        <v>0</v>
      </c>
      <c r="J2893" s="13">
        <v>0</v>
      </c>
      <c r="K2893" s="15">
        <f t="shared" si="179"/>
        <v>6131</v>
      </c>
      <c r="L2893" s="15">
        <f t="shared" si="180"/>
        <v>5999</v>
      </c>
      <c r="M2893" s="15">
        <f t="shared" si="181"/>
        <v>12130</v>
      </c>
      <c r="O2893" s="13"/>
      <c r="P2893" s="13"/>
    </row>
    <row r="2894" spans="1:16" ht="13.15" customHeight="1" x14ac:dyDescent="0.2">
      <c r="A2894" s="11" t="str">
        <f t="shared" si="182"/>
        <v>NARRABRI2011</v>
      </c>
      <c r="B2894" s="3" t="s">
        <v>171</v>
      </c>
      <c r="C2894" s="12">
        <v>2011</v>
      </c>
      <c r="D2894" s="12" t="s">
        <v>174</v>
      </c>
      <c r="E2894" s="13">
        <v>9617</v>
      </c>
      <c r="F2894" s="13">
        <v>9462</v>
      </c>
      <c r="G2894" s="13">
        <v>19079</v>
      </c>
      <c r="H2894" s="13">
        <v>0</v>
      </c>
      <c r="I2894" s="13">
        <v>0</v>
      </c>
      <c r="J2894" s="13">
        <v>0</v>
      </c>
      <c r="K2894" s="15">
        <f t="shared" si="179"/>
        <v>9617</v>
      </c>
      <c r="L2894" s="15">
        <f t="shared" si="180"/>
        <v>9462</v>
      </c>
      <c r="M2894" s="15">
        <f t="shared" si="181"/>
        <v>19079</v>
      </c>
      <c r="O2894" s="13"/>
      <c r="P2894" s="13"/>
    </row>
    <row r="2895" spans="1:16" ht="13.15" customHeight="1" x14ac:dyDescent="0.2">
      <c r="A2895" s="11" t="str">
        <f t="shared" si="182"/>
        <v>NARRABRI2012</v>
      </c>
      <c r="B2895" s="3" t="s">
        <v>171</v>
      </c>
      <c r="C2895" s="12">
        <v>2012</v>
      </c>
      <c r="D2895" s="12" t="s">
        <v>174</v>
      </c>
      <c r="E2895" s="13">
        <v>10347</v>
      </c>
      <c r="F2895" s="13">
        <v>10182</v>
      </c>
      <c r="G2895" s="13">
        <v>20529</v>
      </c>
      <c r="H2895" s="13">
        <v>0</v>
      </c>
      <c r="I2895" s="13">
        <v>0</v>
      </c>
      <c r="J2895" s="13">
        <v>0</v>
      </c>
      <c r="K2895" s="15">
        <f t="shared" si="179"/>
        <v>10347</v>
      </c>
      <c r="L2895" s="15">
        <f t="shared" si="180"/>
        <v>10182</v>
      </c>
      <c r="M2895" s="15">
        <f t="shared" si="181"/>
        <v>20529</v>
      </c>
      <c r="O2895" s="13"/>
      <c r="P2895" s="13"/>
    </row>
    <row r="2896" spans="1:16" ht="13.15" customHeight="1" x14ac:dyDescent="0.2">
      <c r="A2896" s="11" t="str">
        <f t="shared" si="182"/>
        <v>NARRABRI2013</v>
      </c>
      <c r="B2896" s="3" t="s">
        <v>171</v>
      </c>
      <c r="C2896" s="12">
        <v>2013</v>
      </c>
      <c r="D2896" s="12" t="s">
        <v>174</v>
      </c>
      <c r="E2896" s="13">
        <v>6597</v>
      </c>
      <c r="F2896" s="13">
        <v>6331</v>
      </c>
      <c r="G2896" s="13">
        <v>12928</v>
      </c>
      <c r="H2896" s="13">
        <v>0</v>
      </c>
      <c r="I2896" s="13">
        <v>0</v>
      </c>
      <c r="J2896" s="13">
        <v>0</v>
      </c>
      <c r="K2896" s="15">
        <f t="shared" si="179"/>
        <v>6597</v>
      </c>
      <c r="L2896" s="15">
        <f t="shared" si="180"/>
        <v>6331</v>
      </c>
      <c r="M2896" s="15">
        <f t="shared" si="181"/>
        <v>12928</v>
      </c>
      <c r="O2896" s="13"/>
      <c r="P2896" s="13"/>
    </row>
    <row r="2897" spans="1:16" ht="13.15" customHeight="1" x14ac:dyDescent="0.2">
      <c r="A2897" s="11" t="str">
        <f t="shared" si="182"/>
        <v>NARRABRI2014</v>
      </c>
      <c r="B2897" s="3" t="s">
        <v>171</v>
      </c>
      <c r="C2897" s="12">
        <v>2014</v>
      </c>
      <c r="D2897" s="12" t="s">
        <v>174</v>
      </c>
      <c r="E2897" s="13">
        <v>1581</v>
      </c>
      <c r="F2897" s="13">
        <v>1581</v>
      </c>
      <c r="G2897" s="13">
        <v>3162</v>
      </c>
      <c r="H2897" s="13">
        <v>0</v>
      </c>
      <c r="I2897" s="13">
        <v>0</v>
      </c>
      <c r="J2897" s="13">
        <v>0</v>
      </c>
      <c r="K2897" s="15">
        <f t="shared" si="179"/>
        <v>1581</v>
      </c>
      <c r="L2897" s="15">
        <f t="shared" si="180"/>
        <v>1581</v>
      </c>
      <c r="M2897" s="15">
        <f t="shared" si="181"/>
        <v>3162</v>
      </c>
      <c r="O2897" s="13"/>
      <c r="P2897" s="13"/>
    </row>
    <row r="2898" spans="1:16" ht="13.15" customHeight="1" x14ac:dyDescent="0.2">
      <c r="A2898" s="11" t="str">
        <f t="shared" si="182"/>
        <v>NARRABRI2017</v>
      </c>
      <c r="B2898" s="3" t="s">
        <v>171</v>
      </c>
      <c r="C2898" s="12">
        <v>2017</v>
      </c>
      <c r="D2898" s="12" t="s">
        <v>174</v>
      </c>
      <c r="E2898" s="13">
        <v>2231</v>
      </c>
      <c r="F2898" s="13">
        <v>2182</v>
      </c>
      <c r="G2898" s="13">
        <v>4413</v>
      </c>
      <c r="H2898" s="13">
        <v>0</v>
      </c>
      <c r="I2898" s="13">
        <v>0</v>
      </c>
      <c r="J2898" s="13">
        <v>0</v>
      </c>
      <c r="K2898" s="15">
        <f t="shared" si="179"/>
        <v>2231</v>
      </c>
      <c r="L2898" s="15">
        <f t="shared" si="180"/>
        <v>2182</v>
      </c>
      <c r="M2898" s="15">
        <f t="shared" si="181"/>
        <v>4413</v>
      </c>
      <c r="O2898" s="13"/>
      <c r="P2898" s="13"/>
    </row>
    <row r="2899" spans="1:16" ht="13.15" customHeight="1" x14ac:dyDescent="0.2">
      <c r="A2899" s="11" t="str">
        <f t="shared" si="182"/>
        <v>NARRABRI2018</v>
      </c>
      <c r="B2899" s="90" t="s">
        <v>171</v>
      </c>
      <c r="C2899" s="85">
        <v>2018</v>
      </c>
      <c r="D2899" s="86" t="s">
        <v>174</v>
      </c>
      <c r="E2899" s="15">
        <v>4534</v>
      </c>
      <c r="F2899" s="15">
        <v>4373</v>
      </c>
      <c r="G2899" s="15">
        <v>8907</v>
      </c>
      <c r="H2899" s="15">
        <v>0</v>
      </c>
      <c r="I2899" s="15">
        <v>0</v>
      </c>
      <c r="J2899" s="15">
        <v>0</v>
      </c>
      <c r="K2899" s="15">
        <f t="shared" si="179"/>
        <v>4534</v>
      </c>
      <c r="L2899" s="15">
        <f t="shared" si="180"/>
        <v>4373</v>
      </c>
      <c r="M2899" s="15">
        <f t="shared" si="181"/>
        <v>8907</v>
      </c>
      <c r="O2899" s="13"/>
      <c r="P2899" s="13"/>
    </row>
    <row r="2900" spans="1:16" ht="13.15" customHeight="1" x14ac:dyDescent="0.2">
      <c r="A2900" s="11" t="str">
        <f t="shared" si="182"/>
        <v>NARRABRI2019</v>
      </c>
      <c r="B2900" s="3" t="s">
        <v>171</v>
      </c>
      <c r="C2900" s="12">
        <v>2019</v>
      </c>
      <c r="D2900" s="12" t="s">
        <v>174</v>
      </c>
      <c r="E2900" s="13">
        <v>3723</v>
      </c>
      <c r="F2900" s="13">
        <v>3716</v>
      </c>
      <c r="G2900" s="13">
        <v>7439</v>
      </c>
      <c r="H2900" s="13">
        <v>0</v>
      </c>
      <c r="I2900" s="13">
        <v>0</v>
      </c>
      <c r="J2900" s="13">
        <v>0</v>
      </c>
      <c r="K2900" s="15">
        <f t="shared" si="179"/>
        <v>3723</v>
      </c>
      <c r="L2900" s="15">
        <f t="shared" si="180"/>
        <v>3716</v>
      </c>
      <c r="M2900" s="15">
        <f t="shared" si="181"/>
        <v>7439</v>
      </c>
      <c r="O2900" s="13"/>
      <c r="P2900" s="13"/>
    </row>
    <row r="2901" spans="1:16" ht="13.15" customHeight="1" x14ac:dyDescent="0.2">
      <c r="A2901" s="11" t="str">
        <f t="shared" si="182"/>
        <v>NARRABRI2020</v>
      </c>
      <c r="B2901" s="3" t="s">
        <v>171</v>
      </c>
      <c r="C2901" s="12">
        <v>2020</v>
      </c>
      <c r="D2901" s="86" t="s">
        <v>174</v>
      </c>
      <c r="E2901" s="13">
        <v>1057</v>
      </c>
      <c r="F2901" s="13">
        <v>1039</v>
      </c>
      <c r="G2901" s="13">
        <v>2096</v>
      </c>
      <c r="H2901" s="13">
        <v>0</v>
      </c>
      <c r="I2901" s="13">
        <v>0</v>
      </c>
      <c r="J2901" s="13">
        <v>0</v>
      </c>
      <c r="K2901" s="15">
        <f t="shared" si="179"/>
        <v>1057</v>
      </c>
      <c r="L2901" s="15">
        <f t="shared" si="180"/>
        <v>1039</v>
      </c>
      <c r="M2901" s="15">
        <f t="shared" si="181"/>
        <v>2096</v>
      </c>
      <c r="O2901" s="13"/>
      <c r="P2901" s="13"/>
    </row>
    <row r="2902" spans="1:16" ht="13.15" customHeight="1" x14ac:dyDescent="0.2">
      <c r="A2902" s="11" t="str">
        <f t="shared" si="182"/>
        <v>NARRABRI2021</v>
      </c>
      <c r="B2902" s="3" t="s">
        <v>171</v>
      </c>
      <c r="C2902" s="12">
        <v>2021</v>
      </c>
      <c r="D2902" s="12" t="s">
        <v>174</v>
      </c>
      <c r="E2902" s="13">
        <v>1379</v>
      </c>
      <c r="F2902" s="13">
        <v>1330</v>
      </c>
      <c r="G2902" s="13">
        <v>2709</v>
      </c>
      <c r="H2902" s="13">
        <v>0</v>
      </c>
      <c r="I2902" s="13">
        <v>0</v>
      </c>
      <c r="J2902" s="13">
        <v>0</v>
      </c>
      <c r="K2902" s="15">
        <f t="shared" si="179"/>
        <v>1379</v>
      </c>
      <c r="L2902" s="15">
        <f t="shared" si="180"/>
        <v>1330</v>
      </c>
      <c r="M2902" s="15">
        <f t="shared" si="181"/>
        <v>2709</v>
      </c>
      <c r="O2902" s="13"/>
      <c r="P2902" s="13"/>
    </row>
    <row r="2903" spans="1:16" ht="13.15" customHeight="1" x14ac:dyDescent="0.2">
      <c r="A2903" s="11" t="str">
        <f t="shared" si="182"/>
        <v>NARRABRI2022</v>
      </c>
      <c r="B2903" s="3" t="s">
        <v>171</v>
      </c>
      <c r="C2903" s="12">
        <v>2022</v>
      </c>
      <c r="D2903" s="12" t="s">
        <v>174</v>
      </c>
      <c r="E2903" s="13">
        <v>2300</v>
      </c>
      <c r="F2903" s="13">
        <v>2315</v>
      </c>
      <c r="G2903" s="13">
        <v>4615</v>
      </c>
      <c r="H2903" s="13">
        <v>0</v>
      </c>
      <c r="I2903" s="13">
        <v>0</v>
      </c>
      <c r="J2903" s="13">
        <v>0</v>
      </c>
      <c r="K2903" s="15">
        <f t="shared" si="179"/>
        <v>2300</v>
      </c>
      <c r="L2903" s="15">
        <f t="shared" si="180"/>
        <v>2315</v>
      </c>
      <c r="M2903" s="15">
        <f t="shared" si="181"/>
        <v>4615</v>
      </c>
      <c r="O2903" s="13"/>
      <c r="P2903" s="13"/>
    </row>
    <row r="2904" spans="1:16" ht="13.15" customHeight="1" x14ac:dyDescent="0.2">
      <c r="A2904" s="11" t="str">
        <f t="shared" si="182"/>
        <v>NARRABRI2023</v>
      </c>
      <c r="B2904" s="3" t="s">
        <v>171</v>
      </c>
      <c r="C2904" s="12">
        <v>2023</v>
      </c>
      <c r="D2904" s="12" t="s">
        <v>174</v>
      </c>
      <c r="E2904" s="13">
        <v>2745</v>
      </c>
      <c r="F2904" s="13">
        <v>2873</v>
      </c>
      <c r="G2904" s="13">
        <v>5618</v>
      </c>
      <c r="H2904" s="13">
        <v>0</v>
      </c>
      <c r="I2904" s="13">
        <v>0</v>
      </c>
      <c r="J2904" s="13">
        <v>0</v>
      </c>
      <c r="K2904" s="15">
        <f t="shared" si="179"/>
        <v>2745</v>
      </c>
      <c r="L2904" s="15">
        <f t="shared" si="180"/>
        <v>2873</v>
      </c>
      <c r="M2904" s="15">
        <f t="shared" si="181"/>
        <v>5618</v>
      </c>
      <c r="O2904" s="13"/>
      <c r="P2904" s="13"/>
    </row>
    <row r="2905" spans="1:16" ht="13.15" customHeight="1" x14ac:dyDescent="0.2">
      <c r="A2905" s="11" t="str">
        <f t="shared" si="182"/>
        <v>NARRABRI2024</v>
      </c>
      <c r="B2905" s="3" t="s">
        <v>171</v>
      </c>
      <c r="C2905" s="12">
        <v>2024</v>
      </c>
      <c r="D2905" s="12" t="s">
        <v>174</v>
      </c>
      <c r="E2905" s="13">
        <v>2713</v>
      </c>
      <c r="F2905" s="13">
        <v>2805</v>
      </c>
      <c r="G2905" s="13">
        <v>5518</v>
      </c>
      <c r="H2905" s="13">
        <v>0</v>
      </c>
      <c r="I2905" s="13">
        <v>0</v>
      </c>
      <c r="J2905" s="13">
        <v>0</v>
      </c>
      <c r="K2905" s="15">
        <f t="shared" si="179"/>
        <v>2713</v>
      </c>
      <c r="L2905" s="15">
        <f t="shared" si="180"/>
        <v>2805</v>
      </c>
      <c r="M2905" s="15">
        <f t="shared" si="181"/>
        <v>5518</v>
      </c>
      <c r="O2905" s="13"/>
      <c r="P2905" s="13"/>
    </row>
    <row r="2906" spans="1:16" ht="13.15" customHeight="1" x14ac:dyDescent="0.2">
      <c r="A2906" s="11" t="str">
        <f t="shared" si="182"/>
        <v>NARRABRI2025</v>
      </c>
      <c r="B2906" s="3" t="s">
        <v>171</v>
      </c>
      <c r="C2906" s="12">
        <v>2025</v>
      </c>
      <c r="D2906" s="12" t="s">
        <v>174</v>
      </c>
      <c r="E2906" s="13">
        <v>3935</v>
      </c>
      <c r="F2906" s="13">
        <v>4065</v>
      </c>
      <c r="G2906" s="13">
        <v>8000</v>
      </c>
      <c r="H2906" s="13">
        <v>0</v>
      </c>
      <c r="I2906" s="13">
        <v>0</v>
      </c>
      <c r="J2906" s="13">
        <v>0</v>
      </c>
      <c r="K2906" s="15">
        <f t="shared" si="179"/>
        <v>3935</v>
      </c>
      <c r="L2906" s="15">
        <f t="shared" si="180"/>
        <v>4065</v>
      </c>
      <c r="M2906" s="15">
        <f t="shared" si="181"/>
        <v>8000</v>
      </c>
      <c r="O2906" s="13"/>
      <c r="P2906" s="13"/>
    </row>
    <row r="2907" spans="1:16" ht="13.15" customHeight="1" x14ac:dyDescent="0.2">
      <c r="A2907" s="11" t="str">
        <f t="shared" si="182"/>
        <v>NEWCASTLE1985</v>
      </c>
      <c r="B2907" s="92" t="s">
        <v>145</v>
      </c>
      <c r="C2907" s="85">
        <v>1985</v>
      </c>
      <c r="D2907" s="86">
        <v>22</v>
      </c>
      <c r="E2907" s="15">
        <v>68878</v>
      </c>
      <c r="F2907" s="15">
        <v>69362</v>
      </c>
      <c r="G2907" s="15">
        <v>138240</v>
      </c>
      <c r="H2907" s="15">
        <v>0</v>
      </c>
      <c r="I2907" s="15">
        <v>0</v>
      </c>
      <c r="J2907" s="15">
        <v>0</v>
      </c>
      <c r="K2907" s="15">
        <f t="shared" si="179"/>
        <v>68878</v>
      </c>
      <c r="L2907" s="15">
        <f t="shared" si="180"/>
        <v>69362</v>
      </c>
      <c r="M2907" s="15">
        <f t="shared" si="181"/>
        <v>138240</v>
      </c>
      <c r="O2907" s="13"/>
      <c r="P2907" s="13"/>
    </row>
    <row r="2908" spans="1:16" ht="13.15" customHeight="1" x14ac:dyDescent="0.2">
      <c r="A2908" s="11" t="str">
        <f t="shared" si="182"/>
        <v>NEWCASTLE1986</v>
      </c>
      <c r="B2908" s="92" t="s">
        <v>145</v>
      </c>
      <c r="C2908" s="85">
        <v>1986</v>
      </c>
      <c r="D2908" s="86">
        <v>24</v>
      </c>
      <c r="E2908" s="15">
        <v>48710</v>
      </c>
      <c r="F2908" s="15">
        <v>48656</v>
      </c>
      <c r="G2908" s="15">
        <v>97366</v>
      </c>
      <c r="H2908" s="87">
        <v>0</v>
      </c>
      <c r="I2908" s="87">
        <v>0</v>
      </c>
      <c r="J2908" s="15">
        <v>0</v>
      </c>
      <c r="K2908" s="15">
        <f t="shared" si="179"/>
        <v>48710</v>
      </c>
      <c r="L2908" s="15">
        <f t="shared" si="180"/>
        <v>48656</v>
      </c>
      <c r="M2908" s="15">
        <f t="shared" si="181"/>
        <v>97366</v>
      </c>
      <c r="O2908" s="13"/>
      <c r="P2908" s="13"/>
    </row>
    <row r="2909" spans="1:16" ht="13.15" customHeight="1" x14ac:dyDescent="0.2">
      <c r="A2909" s="11" t="str">
        <f t="shared" si="182"/>
        <v>NEWCASTLE1987</v>
      </c>
      <c r="B2909" s="92" t="s">
        <v>145</v>
      </c>
      <c r="C2909" s="85">
        <v>1987</v>
      </c>
      <c r="D2909" s="86">
        <v>37</v>
      </c>
      <c r="E2909" s="15">
        <v>33523</v>
      </c>
      <c r="F2909" s="15">
        <v>33531</v>
      </c>
      <c r="G2909" s="15">
        <v>67054</v>
      </c>
      <c r="H2909" s="87">
        <v>0</v>
      </c>
      <c r="I2909" s="87">
        <v>0</v>
      </c>
      <c r="J2909" s="15">
        <v>0</v>
      </c>
      <c r="K2909" s="15">
        <f t="shared" si="179"/>
        <v>33523</v>
      </c>
      <c r="L2909" s="15">
        <f t="shared" si="180"/>
        <v>33531</v>
      </c>
      <c r="M2909" s="15">
        <f t="shared" si="181"/>
        <v>67054</v>
      </c>
      <c r="O2909" s="13"/>
      <c r="P2909" s="13"/>
    </row>
    <row r="2910" spans="1:16" ht="13.15" customHeight="1" x14ac:dyDescent="0.2">
      <c r="A2910" s="11" t="str">
        <f t="shared" si="182"/>
        <v>NEWCASTLE1988</v>
      </c>
      <c r="B2910" s="3" t="s">
        <v>145</v>
      </c>
      <c r="C2910" s="12">
        <v>1988</v>
      </c>
      <c r="D2910" s="12">
        <v>35</v>
      </c>
      <c r="E2910" s="13">
        <v>35829</v>
      </c>
      <c r="F2910" s="13">
        <v>36472</v>
      </c>
      <c r="G2910" s="13">
        <v>72301</v>
      </c>
      <c r="H2910" s="13">
        <v>0</v>
      </c>
      <c r="I2910" s="13">
        <v>0</v>
      </c>
      <c r="J2910" s="13">
        <v>0</v>
      </c>
      <c r="K2910" s="15">
        <f t="shared" si="179"/>
        <v>35829</v>
      </c>
      <c r="L2910" s="15">
        <f t="shared" si="180"/>
        <v>36472</v>
      </c>
      <c r="M2910" s="15">
        <f t="shared" si="181"/>
        <v>72301</v>
      </c>
      <c r="O2910" s="13"/>
      <c r="P2910" s="13"/>
    </row>
    <row r="2911" spans="1:16" ht="13.15" customHeight="1" x14ac:dyDescent="0.2">
      <c r="A2911" s="11" t="str">
        <f t="shared" si="182"/>
        <v>NEWCASTLE1989</v>
      </c>
      <c r="B2911" s="3" t="s">
        <v>145</v>
      </c>
      <c r="C2911" s="12">
        <v>1989</v>
      </c>
      <c r="D2911" s="12" t="s">
        <v>174</v>
      </c>
      <c r="E2911" s="13">
        <v>20067</v>
      </c>
      <c r="F2911" s="13">
        <v>20099</v>
      </c>
      <c r="G2911" s="13">
        <v>40166</v>
      </c>
      <c r="H2911" s="13">
        <v>0</v>
      </c>
      <c r="I2911" s="13">
        <v>0</v>
      </c>
      <c r="J2911" s="13">
        <v>0</v>
      </c>
      <c r="K2911" s="15">
        <f t="shared" si="179"/>
        <v>20067</v>
      </c>
      <c r="L2911" s="15">
        <f t="shared" si="180"/>
        <v>20099</v>
      </c>
      <c r="M2911" s="15">
        <f t="shared" si="181"/>
        <v>40166</v>
      </c>
      <c r="O2911" s="13"/>
      <c r="P2911" s="13"/>
    </row>
    <row r="2912" spans="1:16" ht="13.15" customHeight="1" x14ac:dyDescent="0.2">
      <c r="A2912" s="11" t="str">
        <f t="shared" si="182"/>
        <v>NEWCASTLE1990</v>
      </c>
      <c r="B2912" s="3" t="s">
        <v>145</v>
      </c>
      <c r="C2912" s="12">
        <v>1990</v>
      </c>
      <c r="D2912" s="12" t="s">
        <v>174</v>
      </c>
      <c r="E2912" s="13">
        <v>24644</v>
      </c>
      <c r="F2912" s="13">
        <v>22728</v>
      </c>
      <c r="G2912" s="13">
        <v>47372</v>
      </c>
      <c r="H2912" s="13">
        <v>0</v>
      </c>
      <c r="I2912" s="13">
        <v>0</v>
      </c>
      <c r="J2912" s="13">
        <v>0</v>
      </c>
      <c r="K2912" s="15">
        <f t="shared" si="179"/>
        <v>24644</v>
      </c>
      <c r="L2912" s="15">
        <f t="shared" si="180"/>
        <v>22728</v>
      </c>
      <c r="M2912" s="15">
        <f t="shared" si="181"/>
        <v>47372</v>
      </c>
      <c r="O2912" s="13"/>
      <c r="P2912" s="13"/>
    </row>
    <row r="2913" spans="1:16" ht="13.15" customHeight="1" x14ac:dyDescent="0.2">
      <c r="A2913" s="11" t="str">
        <f t="shared" si="182"/>
        <v>NEWCASTLE1991</v>
      </c>
      <c r="B2913" s="90" t="s">
        <v>145</v>
      </c>
      <c r="C2913" s="85">
        <v>1991</v>
      </c>
      <c r="D2913" s="86">
        <v>39</v>
      </c>
      <c r="E2913" s="15">
        <v>27231</v>
      </c>
      <c r="F2913" s="15">
        <v>26395</v>
      </c>
      <c r="G2913" s="15">
        <v>53626</v>
      </c>
      <c r="H2913" s="15">
        <v>0</v>
      </c>
      <c r="I2913" s="15">
        <v>0</v>
      </c>
      <c r="J2913" s="15">
        <v>0</v>
      </c>
      <c r="K2913" s="15">
        <f t="shared" si="179"/>
        <v>27231</v>
      </c>
      <c r="L2913" s="15">
        <f t="shared" si="180"/>
        <v>26395</v>
      </c>
      <c r="M2913" s="15">
        <f t="shared" si="181"/>
        <v>53626</v>
      </c>
      <c r="O2913" s="13"/>
      <c r="P2913" s="13"/>
    </row>
    <row r="2914" spans="1:16" ht="13.15" customHeight="1" x14ac:dyDescent="0.2">
      <c r="A2914" s="11" t="str">
        <f t="shared" si="182"/>
        <v>NEWCASTLE1992</v>
      </c>
      <c r="B2914" s="92" t="s">
        <v>145</v>
      </c>
      <c r="C2914" s="85">
        <v>1992</v>
      </c>
      <c r="D2914" s="86">
        <v>38</v>
      </c>
      <c r="E2914" s="15">
        <v>31324</v>
      </c>
      <c r="F2914" s="15">
        <v>31205</v>
      </c>
      <c r="G2914" s="15">
        <v>62529</v>
      </c>
      <c r="H2914" s="15">
        <v>0</v>
      </c>
      <c r="I2914" s="15">
        <v>0</v>
      </c>
      <c r="J2914" s="15">
        <v>0</v>
      </c>
      <c r="K2914" s="15">
        <f t="shared" si="179"/>
        <v>31324</v>
      </c>
      <c r="L2914" s="15">
        <f t="shared" si="180"/>
        <v>31205</v>
      </c>
      <c r="M2914" s="15">
        <f t="shared" si="181"/>
        <v>62529</v>
      </c>
      <c r="O2914" s="13"/>
      <c r="P2914" s="13"/>
    </row>
    <row r="2915" spans="1:16" ht="13.15" customHeight="1" x14ac:dyDescent="0.2">
      <c r="A2915" s="11" t="str">
        <f t="shared" ref="A2915:A2928" si="183">CONCATENATE(B2915,C2915)</f>
        <v>NEWCASTLE1993</v>
      </c>
      <c r="B2915" s="3" t="s">
        <v>145</v>
      </c>
      <c r="C2915" s="12">
        <v>1993</v>
      </c>
      <c r="D2915" s="12">
        <v>29</v>
      </c>
      <c r="E2915" s="13">
        <v>45635</v>
      </c>
      <c r="F2915" s="13">
        <v>44902</v>
      </c>
      <c r="G2915" s="13">
        <v>90537</v>
      </c>
      <c r="H2915" s="13">
        <v>0</v>
      </c>
      <c r="I2915" s="13">
        <v>0</v>
      </c>
      <c r="J2915" s="13">
        <v>0</v>
      </c>
      <c r="K2915" s="15">
        <f t="shared" si="179"/>
        <v>45635</v>
      </c>
      <c r="L2915" s="15">
        <f t="shared" si="180"/>
        <v>44902</v>
      </c>
      <c r="M2915" s="15">
        <f t="shared" si="181"/>
        <v>90537</v>
      </c>
      <c r="O2915" s="13"/>
      <c r="P2915" s="13"/>
    </row>
    <row r="2916" spans="1:16" ht="13.15" customHeight="1" x14ac:dyDescent="0.2">
      <c r="A2916" s="11" t="str">
        <f t="shared" si="183"/>
        <v>NEWCASTLE1994</v>
      </c>
      <c r="B2916" s="3" t="s">
        <v>145</v>
      </c>
      <c r="C2916" s="12">
        <v>1994</v>
      </c>
      <c r="D2916" s="12">
        <v>28</v>
      </c>
      <c r="E2916" s="13">
        <v>52391</v>
      </c>
      <c r="F2916" s="13">
        <v>51665</v>
      </c>
      <c r="G2916" s="13">
        <v>104056</v>
      </c>
      <c r="H2916" s="13">
        <v>0</v>
      </c>
      <c r="I2916" s="13">
        <v>0</v>
      </c>
      <c r="J2916" s="13">
        <v>0</v>
      </c>
      <c r="K2916" s="15">
        <f t="shared" si="179"/>
        <v>52391</v>
      </c>
      <c r="L2916" s="15">
        <f t="shared" si="180"/>
        <v>51665</v>
      </c>
      <c r="M2916" s="15">
        <f t="shared" si="181"/>
        <v>104056</v>
      </c>
      <c r="O2916" s="13"/>
      <c r="P2916" s="13"/>
    </row>
    <row r="2917" spans="1:16" ht="13.15" customHeight="1" x14ac:dyDescent="0.2">
      <c r="A2917" s="11" t="str">
        <f t="shared" si="183"/>
        <v>NEWCASTLE1995</v>
      </c>
      <c r="B2917" s="3" t="s">
        <v>145</v>
      </c>
      <c r="C2917" s="12">
        <v>1995</v>
      </c>
      <c r="D2917" s="12">
        <v>27</v>
      </c>
      <c r="E2917" s="13">
        <v>59890</v>
      </c>
      <c r="F2917" s="13">
        <v>60231</v>
      </c>
      <c r="G2917" s="13">
        <v>120121</v>
      </c>
      <c r="H2917" s="13">
        <v>0</v>
      </c>
      <c r="I2917" s="13">
        <v>0</v>
      </c>
      <c r="J2917" s="13">
        <v>0</v>
      </c>
      <c r="K2917" s="15">
        <f t="shared" si="179"/>
        <v>59890</v>
      </c>
      <c r="L2917" s="15">
        <f t="shared" si="180"/>
        <v>60231</v>
      </c>
      <c r="M2917" s="15">
        <f t="shared" si="181"/>
        <v>120121</v>
      </c>
      <c r="O2917" s="13"/>
      <c r="P2917" s="13"/>
    </row>
    <row r="2918" spans="1:16" ht="13.15" customHeight="1" x14ac:dyDescent="0.2">
      <c r="A2918" s="11" t="str">
        <f t="shared" si="183"/>
        <v>NEWCASTLE1996</v>
      </c>
      <c r="B2918" s="3" t="s">
        <v>145</v>
      </c>
      <c r="C2918" s="12">
        <v>1996</v>
      </c>
      <c r="D2918" s="12">
        <v>32</v>
      </c>
      <c r="E2918" s="13">
        <v>52547</v>
      </c>
      <c r="F2918" s="13">
        <v>52869</v>
      </c>
      <c r="G2918" s="13">
        <v>105416</v>
      </c>
      <c r="H2918" s="13">
        <v>0</v>
      </c>
      <c r="I2918" s="13">
        <v>0</v>
      </c>
      <c r="J2918" s="13">
        <v>0</v>
      </c>
      <c r="K2918" s="15">
        <f t="shared" si="179"/>
        <v>52547</v>
      </c>
      <c r="L2918" s="15">
        <f t="shared" si="180"/>
        <v>52869</v>
      </c>
      <c r="M2918" s="15">
        <f t="shared" si="181"/>
        <v>105416</v>
      </c>
      <c r="O2918" s="13"/>
      <c r="P2918" s="13"/>
    </row>
    <row r="2919" spans="1:16" ht="13.15" customHeight="1" x14ac:dyDescent="0.2">
      <c r="A2919" s="11" t="str">
        <f t="shared" si="183"/>
        <v>NEWCASTLE1997</v>
      </c>
      <c r="B2919" s="3" t="s">
        <v>145</v>
      </c>
      <c r="C2919" s="12">
        <v>1997</v>
      </c>
      <c r="D2919" s="12">
        <v>28</v>
      </c>
      <c r="E2919" s="13">
        <v>60567</v>
      </c>
      <c r="F2919" s="13">
        <v>60489</v>
      </c>
      <c r="G2919" s="13">
        <v>121056</v>
      </c>
      <c r="H2919" s="13">
        <v>0</v>
      </c>
      <c r="I2919" s="13">
        <v>0</v>
      </c>
      <c r="J2919" s="13">
        <v>0</v>
      </c>
      <c r="K2919" s="15">
        <f t="shared" si="179"/>
        <v>60567</v>
      </c>
      <c r="L2919" s="15">
        <f t="shared" si="180"/>
        <v>60489</v>
      </c>
      <c r="M2919" s="15">
        <f t="shared" si="181"/>
        <v>121056</v>
      </c>
      <c r="O2919" s="13"/>
      <c r="P2919" s="13"/>
    </row>
    <row r="2920" spans="1:16" ht="13.15" customHeight="1" x14ac:dyDescent="0.2">
      <c r="A2920" s="11" t="str">
        <f t="shared" si="183"/>
        <v>NEWCASTLE1998</v>
      </c>
      <c r="B2920" s="92" t="s">
        <v>145</v>
      </c>
      <c r="C2920" s="85">
        <v>1998</v>
      </c>
      <c r="D2920" s="86">
        <v>25</v>
      </c>
      <c r="E2920" s="15">
        <v>69464</v>
      </c>
      <c r="F2920" s="15">
        <v>69558</v>
      </c>
      <c r="G2920" s="15">
        <v>139022</v>
      </c>
      <c r="H2920" s="87">
        <v>0</v>
      </c>
      <c r="I2920" s="87">
        <v>0</v>
      </c>
      <c r="J2920" s="15">
        <v>0</v>
      </c>
      <c r="K2920" s="15">
        <f t="shared" si="179"/>
        <v>69464</v>
      </c>
      <c r="L2920" s="15">
        <f t="shared" si="180"/>
        <v>69558</v>
      </c>
      <c r="M2920" s="15">
        <f t="shared" si="181"/>
        <v>139022</v>
      </c>
      <c r="O2920" s="13"/>
      <c r="P2920" s="13"/>
    </row>
    <row r="2921" spans="1:16" ht="13.15" customHeight="1" x14ac:dyDescent="0.2">
      <c r="A2921" s="11" t="str">
        <f t="shared" si="183"/>
        <v>NEWCASTLE1999</v>
      </c>
      <c r="B2921" s="90" t="s">
        <v>145</v>
      </c>
      <c r="C2921" s="85">
        <v>1999</v>
      </c>
      <c r="D2921" s="86">
        <v>24</v>
      </c>
      <c r="E2921" s="15">
        <v>78483</v>
      </c>
      <c r="F2921" s="15">
        <v>79698</v>
      </c>
      <c r="G2921" s="15">
        <v>158181</v>
      </c>
      <c r="H2921" s="15">
        <v>0</v>
      </c>
      <c r="I2921" s="15">
        <v>0</v>
      </c>
      <c r="J2921" s="15">
        <v>0</v>
      </c>
      <c r="K2921" s="15">
        <f t="shared" si="179"/>
        <v>78483</v>
      </c>
      <c r="L2921" s="15">
        <f t="shared" si="180"/>
        <v>79698</v>
      </c>
      <c r="M2921" s="15">
        <f t="shared" si="181"/>
        <v>158181</v>
      </c>
      <c r="O2921" s="13"/>
      <c r="P2921" s="13"/>
    </row>
    <row r="2922" spans="1:16" ht="13.15" customHeight="1" x14ac:dyDescent="0.2">
      <c r="A2922" s="11" t="str">
        <f t="shared" si="183"/>
        <v>NEWCASTLE2000</v>
      </c>
      <c r="B2922" s="92" t="s">
        <v>145</v>
      </c>
      <c r="C2922" s="85">
        <v>2000</v>
      </c>
      <c r="D2922" s="86">
        <v>20</v>
      </c>
      <c r="E2922" s="15">
        <v>114752</v>
      </c>
      <c r="F2922" s="15">
        <v>116360</v>
      </c>
      <c r="G2922" s="15">
        <v>231112</v>
      </c>
      <c r="H2922" s="87">
        <v>0</v>
      </c>
      <c r="I2922" s="87">
        <v>0</v>
      </c>
      <c r="J2922" s="15">
        <v>0</v>
      </c>
      <c r="K2922" s="15">
        <f t="shared" si="179"/>
        <v>114752</v>
      </c>
      <c r="L2922" s="15">
        <f t="shared" si="180"/>
        <v>116360</v>
      </c>
      <c r="M2922" s="15">
        <f t="shared" si="181"/>
        <v>231112</v>
      </c>
      <c r="O2922" s="13"/>
      <c r="P2922" s="13"/>
    </row>
    <row r="2923" spans="1:16" ht="13.15" customHeight="1" x14ac:dyDescent="0.2">
      <c r="A2923" s="11" t="str">
        <f t="shared" si="183"/>
        <v>NEWCASTLE2001</v>
      </c>
      <c r="B2923" s="3" t="s">
        <v>145</v>
      </c>
      <c r="C2923" s="12">
        <v>2001</v>
      </c>
      <c r="D2923" s="12">
        <v>19</v>
      </c>
      <c r="E2923" s="13">
        <v>107018</v>
      </c>
      <c r="F2923" s="13">
        <v>108392</v>
      </c>
      <c r="G2923" s="13">
        <v>215410</v>
      </c>
      <c r="H2923" s="13">
        <v>493</v>
      </c>
      <c r="I2923" s="13">
        <v>561</v>
      </c>
      <c r="J2923" s="13">
        <v>1054</v>
      </c>
      <c r="K2923" s="15">
        <f t="shared" si="179"/>
        <v>107511</v>
      </c>
      <c r="L2923" s="15">
        <f t="shared" si="180"/>
        <v>108953</v>
      </c>
      <c r="M2923" s="15">
        <f t="shared" si="181"/>
        <v>216464</v>
      </c>
      <c r="O2923" s="13"/>
      <c r="P2923" s="13"/>
    </row>
    <row r="2924" spans="1:16" ht="13.15" customHeight="1" x14ac:dyDescent="0.2">
      <c r="A2924" s="11" t="str">
        <f t="shared" si="183"/>
        <v>NEWCASTLE2002</v>
      </c>
      <c r="B2924" s="3" t="s">
        <v>145</v>
      </c>
      <c r="C2924" s="12">
        <v>2002</v>
      </c>
      <c r="D2924" s="12">
        <v>19</v>
      </c>
      <c r="E2924" s="13">
        <v>98421</v>
      </c>
      <c r="F2924" s="13">
        <v>98515</v>
      </c>
      <c r="G2924" s="13">
        <v>196936</v>
      </c>
      <c r="H2924" s="13">
        <v>4876</v>
      </c>
      <c r="I2924" s="13">
        <v>4631</v>
      </c>
      <c r="J2924" s="13">
        <v>9507</v>
      </c>
      <c r="K2924" s="15">
        <f t="shared" si="179"/>
        <v>103297</v>
      </c>
      <c r="L2924" s="15">
        <f t="shared" si="180"/>
        <v>103146</v>
      </c>
      <c r="M2924" s="15">
        <f t="shared" si="181"/>
        <v>206443</v>
      </c>
      <c r="O2924" s="13"/>
      <c r="P2924" s="13"/>
    </row>
    <row r="2925" spans="1:16" ht="13.15" customHeight="1" x14ac:dyDescent="0.2">
      <c r="A2925" s="11" t="str">
        <f t="shared" si="183"/>
        <v>NEWCASTLE2003</v>
      </c>
      <c r="B2925" s="3" t="s">
        <v>145</v>
      </c>
      <c r="C2925" s="12">
        <v>2003</v>
      </c>
      <c r="D2925" s="12">
        <v>20</v>
      </c>
      <c r="E2925" s="13">
        <v>111290</v>
      </c>
      <c r="F2925" s="13">
        <v>109885</v>
      </c>
      <c r="G2925" s="13">
        <v>221175</v>
      </c>
      <c r="H2925" s="13">
        <v>0</v>
      </c>
      <c r="I2925" s="13">
        <v>0</v>
      </c>
      <c r="J2925" s="13">
        <v>0</v>
      </c>
      <c r="K2925" s="15">
        <f t="shared" si="179"/>
        <v>111290</v>
      </c>
      <c r="L2925" s="15">
        <f t="shared" si="180"/>
        <v>109885</v>
      </c>
      <c r="M2925" s="15">
        <f t="shared" si="181"/>
        <v>221175</v>
      </c>
      <c r="O2925" s="13"/>
      <c r="P2925" s="13"/>
    </row>
    <row r="2926" spans="1:16" ht="13.15" customHeight="1" x14ac:dyDescent="0.2">
      <c r="A2926" s="11" t="str">
        <f t="shared" si="183"/>
        <v>NEWCASTLE2004</v>
      </c>
      <c r="B2926" s="3" t="s">
        <v>145</v>
      </c>
      <c r="C2926" s="12">
        <v>2004</v>
      </c>
      <c r="D2926" s="12">
        <v>17</v>
      </c>
      <c r="E2926" s="13">
        <v>234285</v>
      </c>
      <c r="F2926" s="13">
        <v>228578</v>
      </c>
      <c r="G2926" s="13">
        <v>462863</v>
      </c>
      <c r="H2926" s="13">
        <v>0</v>
      </c>
      <c r="I2926" s="13">
        <v>0</v>
      </c>
      <c r="J2926" s="13">
        <v>0</v>
      </c>
      <c r="K2926" s="15">
        <f t="shared" si="179"/>
        <v>234285</v>
      </c>
      <c r="L2926" s="15">
        <f t="shared" si="180"/>
        <v>228578</v>
      </c>
      <c r="M2926" s="15">
        <f t="shared" si="181"/>
        <v>462863</v>
      </c>
      <c r="O2926" s="13"/>
      <c r="P2926" s="13"/>
    </row>
    <row r="2927" spans="1:16" ht="13.15" customHeight="1" x14ac:dyDescent="0.2">
      <c r="A2927" s="11" t="str">
        <f t="shared" si="183"/>
        <v>NEWCASTLE2005</v>
      </c>
      <c r="B2927" s="3" t="s">
        <v>145</v>
      </c>
      <c r="C2927" s="12">
        <v>2005</v>
      </c>
      <c r="D2927" s="12">
        <v>14</v>
      </c>
      <c r="E2927" s="13">
        <v>381858</v>
      </c>
      <c r="F2927" s="13">
        <v>378804</v>
      </c>
      <c r="G2927" s="13">
        <v>760662</v>
      </c>
      <c r="H2927" s="13">
        <v>0</v>
      </c>
      <c r="I2927" s="13">
        <v>0</v>
      </c>
      <c r="J2927" s="13">
        <v>0</v>
      </c>
      <c r="K2927" s="15">
        <f t="shared" si="179"/>
        <v>381858</v>
      </c>
      <c r="L2927" s="15">
        <f t="shared" si="180"/>
        <v>378804</v>
      </c>
      <c r="M2927" s="15">
        <f t="shared" si="181"/>
        <v>760662</v>
      </c>
      <c r="O2927" s="13"/>
      <c r="P2927" s="13"/>
    </row>
    <row r="2928" spans="1:16" ht="13.15" customHeight="1" x14ac:dyDescent="0.2">
      <c r="A2928" s="11" t="str">
        <f t="shared" si="183"/>
        <v>NEWCASTLE2006</v>
      </c>
      <c r="B2928" s="3" t="s">
        <v>145</v>
      </c>
      <c r="C2928" s="12">
        <v>2006</v>
      </c>
      <c r="D2928" s="12">
        <v>13</v>
      </c>
      <c r="E2928" s="13">
        <v>448942</v>
      </c>
      <c r="F2928" s="13">
        <v>443779</v>
      </c>
      <c r="G2928" s="13">
        <v>892721</v>
      </c>
      <c r="H2928" s="13">
        <v>0</v>
      </c>
      <c r="I2928" s="13">
        <v>0</v>
      </c>
      <c r="J2928" s="13">
        <v>0</v>
      </c>
      <c r="K2928" s="15">
        <f t="shared" si="179"/>
        <v>448942</v>
      </c>
      <c r="L2928" s="15">
        <f t="shared" si="180"/>
        <v>443779</v>
      </c>
      <c r="M2928" s="15">
        <f t="shared" si="181"/>
        <v>892721</v>
      </c>
      <c r="O2928" s="13"/>
      <c r="P2928" s="13"/>
    </row>
    <row r="2929" spans="1:16" ht="13.15" customHeight="1" x14ac:dyDescent="0.2">
      <c r="A2929" s="11" t="str">
        <f t="shared" ref="A2929:A2988" si="184">CONCATENATE(B2929,C2929)</f>
        <v>NEWCASTLE2007</v>
      </c>
      <c r="B2929" s="88" t="s">
        <v>145</v>
      </c>
      <c r="C2929" s="16">
        <v>2007</v>
      </c>
      <c r="D2929" s="86">
        <v>13</v>
      </c>
      <c r="E2929" s="89">
        <v>503696</v>
      </c>
      <c r="F2929" s="89">
        <v>501639</v>
      </c>
      <c r="G2929" s="89">
        <v>1005335</v>
      </c>
      <c r="H2929" s="89">
        <v>0</v>
      </c>
      <c r="I2929" s="89">
        <v>0</v>
      </c>
      <c r="J2929" s="89">
        <v>0</v>
      </c>
      <c r="K2929" s="15">
        <f t="shared" ref="K2929:K2992" si="185">E2929+H2929</f>
        <v>503696</v>
      </c>
      <c r="L2929" s="15">
        <f t="shared" ref="L2929:L2992" si="186">F2929+I2929</f>
        <v>501639</v>
      </c>
      <c r="M2929" s="15">
        <f t="shared" ref="M2929:M2992" si="187">G2929+J2929</f>
        <v>1005335</v>
      </c>
      <c r="O2929" s="13"/>
      <c r="P2929" s="13"/>
    </row>
    <row r="2930" spans="1:16" ht="13.15" customHeight="1" x14ac:dyDescent="0.2">
      <c r="A2930" s="11" t="str">
        <f t="shared" si="184"/>
        <v>NEWCASTLE2008</v>
      </c>
      <c r="B2930" s="3" t="s">
        <v>145</v>
      </c>
      <c r="C2930" s="12">
        <v>2008</v>
      </c>
      <c r="D2930" s="12">
        <v>12</v>
      </c>
      <c r="E2930" s="13">
        <v>576999</v>
      </c>
      <c r="F2930" s="13">
        <v>570284</v>
      </c>
      <c r="G2930" s="13">
        <v>1147283</v>
      </c>
      <c r="H2930" s="13">
        <v>0</v>
      </c>
      <c r="I2930" s="13">
        <v>0</v>
      </c>
      <c r="J2930" s="13">
        <v>0</v>
      </c>
      <c r="K2930" s="15">
        <f t="shared" si="185"/>
        <v>576999</v>
      </c>
      <c r="L2930" s="15">
        <f t="shared" si="186"/>
        <v>570284</v>
      </c>
      <c r="M2930" s="15">
        <f t="shared" si="187"/>
        <v>1147283</v>
      </c>
      <c r="O2930" s="13"/>
      <c r="P2930" s="13"/>
    </row>
    <row r="2931" spans="1:16" ht="13.15" customHeight="1" x14ac:dyDescent="0.2">
      <c r="A2931" s="11" t="str">
        <f t="shared" si="184"/>
        <v>NEWCASTLE2009</v>
      </c>
      <c r="B2931" s="92" t="s">
        <v>145</v>
      </c>
      <c r="C2931" s="85">
        <v>2009</v>
      </c>
      <c r="D2931" s="86">
        <v>12</v>
      </c>
      <c r="E2931" s="15">
        <v>575543</v>
      </c>
      <c r="F2931" s="15">
        <v>562194</v>
      </c>
      <c r="G2931" s="15">
        <v>1137737</v>
      </c>
      <c r="H2931" s="15">
        <v>0</v>
      </c>
      <c r="I2931" s="15">
        <v>0</v>
      </c>
      <c r="J2931" s="15">
        <v>0</v>
      </c>
      <c r="K2931" s="15">
        <f t="shared" si="185"/>
        <v>575543</v>
      </c>
      <c r="L2931" s="15">
        <f t="shared" si="186"/>
        <v>562194</v>
      </c>
      <c r="M2931" s="15">
        <f t="shared" si="187"/>
        <v>1137737</v>
      </c>
      <c r="O2931" s="13"/>
      <c r="P2931" s="13"/>
    </row>
    <row r="2932" spans="1:16" ht="13.15" customHeight="1" x14ac:dyDescent="0.2">
      <c r="A2932" s="11" t="str">
        <f t="shared" si="184"/>
        <v>NEWCASTLE2010</v>
      </c>
      <c r="B2932" s="3" t="s">
        <v>145</v>
      </c>
      <c r="C2932" s="12">
        <v>2010</v>
      </c>
      <c r="D2932" s="86">
        <v>12</v>
      </c>
      <c r="E2932" s="13">
        <v>596490</v>
      </c>
      <c r="F2932" s="13">
        <v>589519</v>
      </c>
      <c r="G2932" s="13">
        <v>1186009</v>
      </c>
      <c r="H2932" s="13">
        <v>0</v>
      </c>
      <c r="I2932" s="13">
        <v>0</v>
      </c>
      <c r="J2932" s="13">
        <v>0</v>
      </c>
      <c r="K2932" s="15">
        <f t="shared" si="185"/>
        <v>596490</v>
      </c>
      <c r="L2932" s="15">
        <f t="shared" si="186"/>
        <v>589519</v>
      </c>
      <c r="M2932" s="15">
        <f t="shared" si="187"/>
        <v>1186009</v>
      </c>
      <c r="O2932" s="13"/>
      <c r="P2932" s="13"/>
    </row>
    <row r="2933" spans="1:16" ht="13.15" customHeight="1" x14ac:dyDescent="0.2">
      <c r="A2933" s="11" t="str">
        <f t="shared" si="184"/>
        <v>NEWCASTLE2011</v>
      </c>
      <c r="B2933" s="90" t="s">
        <v>145</v>
      </c>
      <c r="C2933" s="85">
        <v>2011</v>
      </c>
      <c r="D2933" s="86">
        <v>12</v>
      </c>
      <c r="E2933" s="15">
        <v>595108</v>
      </c>
      <c r="F2933" s="15">
        <v>596051</v>
      </c>
      <c r="G2933" s="15">
        <v>1191159</v>
      </c>
      <c r="H2933" s="15">
        <v>0</v>
      </c>
      <c r="I2933" s="15">
        <v>0</v>
      </c>
      <c r="J2933" s="15">
        <v>0</v>
      </c>
      <c r="K2933" s="15">
        <f t="shared" si="185"/>
        <v>595108</v>
      </c>
      <c r="L2933" s="15">
        <f t="shared" si="186"/>
        <v>596051</v>
      </c>
      <c r="M2933" s="15">
        <f t="shared" si="187"/>
        <v>1191159</v>
      </c>
      <c r="O2933" s="13"/>
      <c r="P2933" s="13"/>
    </row>
    <row r="2934" spans="1:16" ht="13.15" customHeight="1" x14ac:dyDescent="0.2">
      <c r="A2934" s="11" t="str">
        <f t="shared" si="184"/>
        <v>NEWCASTLE2012</v>
      </c>
      <c r="B2934" s="3" t="s">
        <v>145</v>
      </c>
      <c r="C2934" s="12">
        <v>2012</v>
      </c>
      <c r="D2934" s="12">
        <v>12</v>
      </c>
      <c r="E2934" s="13">
        <v>591211</v>
      </c>
      <c r="F2934" s="13">
        <v>593212</v>
      </c>
      <c r="G2934" s="13">
        <v>1184423</v>
      </c>
      <c r="H2934" s="13">
        <v>0</v>
      </c>
      <c r="I2934" s="13">
        <v>0</v>
      </c>
      <c r="J2934" s="13">
        <v>0</v>
      </c>
      <c r="K2934" s="15">
        <f t="shared" si="185"/>
        <v>591211</v>
      </c>
      <c r="L2934" s="15">
        <f t="shared" si="186"/>
        <v>593212</v>
      </c>
      <c r="M2934" s="15">
        <f t="shared" si="187"/>
        <v>1184423</v>
      </c>
      <c r="O2934" s="13"/>
      <c r="P2934" s="13"/>
    </row>
    <row r="2935" spans="1:16" ht="13.15" customHeight="1" x14ac:dyDescent="0.2">
      <c r="A2935" s="11" t="str">
        <f t="shared" si="184"/>
        <v>NEWCASTLE2013</v>
      </c>
      <c r="B2935" s="90" t="s">
        <v>145</v>
      </c>
      <c r="C2935" s="85">
        <v>2013</v>
      </c>
      <c r="D2935" s="86">
        <v>13</v>
      </c>
      <c r="E2935" s="15">
        <v>602176</v>
      </c>
      <c r="F2935" s="15">
        <v>604341</v>
      </c>
      <c r="G2935" s="15">
        <v>1206517</v>
      </c>
      <c r="H2935" s="15">
        <v>0</v>
      </c>
      <c r="I2935" s="15">
        <v>0</v>
      </c>
      <c r="J2935" s="15">
        <v>0</v>
      </c>
      <c r="K2935" s="15">
        <f t="shared" si="185"/>
        <v>602176</v>
      </c>
      <c r="L2935" s="15">
        <f t="shared" si="186"/>
        <v>604341</v>
      </c>
      <c r="M2935" s="15">
        <f t="shared" si="187"/>
        <v>1206517</v>
      </c>
      <c r="O2935" s="13"/>
      <c r="P2935" s="13"/>
    </row>
    <row r="2936" spans="1:16" ht="13.15" customHeight="1" x14ac:dyDescent="0.2">
      <c r="A2936" s="11" t="str">
        <f t="shared" si="184"/>
        <v>NEWCASTLE2014</v>
      </c>
      <c r="B2936" s="3" t="s">
        <v>145</v>
      </c>
      <c r="C2936" s="12">
        <v>2014</v>
      </c>
      <c r="D2936" s="12">
        <v>13</v>
      </c>
      <c r="E2936" s="13">
        <v>582901</v>
      </c>
      <c r="F2936" s="13">
        <v>585642</v>
      </c>
      <c r="G2936" s="13">
        <v>1168543</v>
      </c>
      <c r="H2936" s="13">
        <v>0</v>
      </c>
      <c r="I2936" s="13">
        <v>0</v>
      </c>
      <c r="J2936" s="13">
        <v>0</v>
      </c>
      <c r="K2936" s="15">
        <f t="shared" si="185"/>
        <v>582901</v>
      </c>
      <c r="L2936" s="15">
        <f t="shared" si="186"/>
        <v>585642</v>
      </c>
      <c r="M2936" s="15">
        <f t="shared" si="187"/>
        <v>1168543</v>
      </c>
      <c r="O2936" s="13"/>
      <c r="P2936" s="13"/>
    </row>
    <row r="2937" spans="1:16" ht="13.15" customHeight="1" x14ac:dyDescent="0.2">
      <c r="A2937" s="11" t="str">
        <f t="shared" si="184"/>
        <v>NEWCASTLE2015</v>
      </c>
      <c r="B2937" s="92" t="s">
        <v>145</v>
      </c>
      <c r="C2937" s="85">
        <v>2015</v>
      </c>
      <c r="D2937" s="86">
        <v>13</v>
      </c>
      <c r="E2937" s="15">
        <v>574095</v>
      </c>
      <c r="F2937" s="15">
        <v>576579</v>
      </c>
      <c r="G2937" s="15">
        <v>1150674</v>
      </c>
      <c r="H2937" s="87">
        <v>0</v>
      </c>
      <c r="I2937" s="87">
        <v>0</v>
      </c>
      <c r="J2937" s="15">
        <v>0</v>
      </c>
      <c r="K2937" s="15">
        <f t="shared" si="185"/>
        <v>574095</v>
      </c>
      <c r="L2937" s="15">
        <f t="shared" si="186"/>
        <v>576579</v>
      </c>
      <c r="M2937" s="15">
        <f t="shared" si="187"/>
        <v>1150674</v>
      </c>
      <c r="O2937" s="13"/>
      <c r="P2937" s="13"/>
    </row>
    <row r="2938" spans="1:16" ht="13.15" customHeight="1" x14ac:dyDescent="0.2">
      <c r="A2938" s="11" t="str">
        <f t="shared" si="184"/>
        <v>NEWCASTLE2016</v>
      </c>
      <c r="B2938" s="92" t="s">
        <v>145</v>
      </c>
      <c r="C2938" s="85">
        <v>2016</v>
      </c>
      <c r="D2938" s="86">
        <v>13</v>
      </c>
      <c r="E2938" s="15">
        <v>603967</v>
      </c>
      <c r="F2938" s="15">
        <v>607145</v>
      </c>
      <c r="G2938" s="15">
        <v>1211112</v>
      </c>
      <c r="H2938" s="87">
        <v>0</v>
      </c>
      <c r="I2938" s="87">
        <v>0</v>
      </c>
      <c r="J2938" s="15">
        <v>0</v>
      </c>
      <c r="K2938" s="15">
        <f t="shared" si="185"/>
        <v>603967</v>
      </c>
      <c r="L2938" s="15">
        <f t="shared" si="186"/>
        <v>607145</v>
      </c>
      <c r="M2938" s="15">
        <f t="shared" si="187"/>
        <v>1211112</v>
      </c>
      <c r="O2938" s="13"/>
      <c r="P2938" s="13"/>
    </row>
    <row r="2939" spans="1:16" ht="13.15" customHeight="1" x14ac:dyDescent="0.2">
      <c r="A2939" s="11" t="str">
        <f t="shared" si="184"/>
        <v>NEWCASTLE2017</v>
      </c>
      <c r="B2939" s="3" t="s">
        <v>145</v>
      </c>
      <c r="C2939" s="12">
        <v>2017</v>
      </c>
      <c r="D2939" s="12">
        <v>13</v>
      </c>
      <c r="E2939" s="13">
        <v>632381</v>
      </c>
      <c r="F2939" s="13">
        <v>632930</v>
      </c>
      <c r="G2939" s="13">
        <v>1265311</v>
      </c>
      <c r="H2939" s="13">
        <v>0</v>
      </c>
      <c r="I2939" s="13">
        <v>0</v>
      </c>
      <c r="J2939" s="13">
        <v>0</v>
      </c>
      <c r="K2939" s="15">
        <f t="shared" si="185"/>
        <v>632381</v>
      </c>
      <c r="L2939" s="15">
        <f t="shared" si="186"/>
        <v>632930</v>
      </c>
      <c r="M2939" s="15">
        <f t="shared" si="187"/>
        <v>1265311</v>
      </c>
      <c r="O2939" s="13"/>
      <c r="P2939" s="13"/>
    </row>
    <row r="2940" spans="1:16" ht="13.15" customHeight="1" x14ac:dyDescent="0.2">
      <c r="A2940" s="11" t="str">
        <f t="shared" si="184"/>
        <v>NEWCASTLE2018</v>
      </c>
      <c r="B2940" s="3" t="s">
        <v>145</v>
      </c>
      <c r="C2940" s="12">
        <v>2018</v>
      </c>
      <c r="D2940" s="12">
        <v>13</v>
      </c>
      <c r="E2940" s="13">
        <v>624827</v>
      </c>
      <c r="F2940" s="13">
        <v>626302</v>
      </c>
      <c r="G2940" s="13">
        <v>1251129</v>
      </c>
      <c r="H2940" s="13">
        <v>1299</v>
      </c>
      <c r="I2940" s="13">
        <v>1441</v>
      </c>
      <c r="J2940" s="13">
        <v>2740</v>
      </c>
      <c r="K2940" s="15">
        <f t="shared" si="185"/>
        <v>626126</v>
      </c>
      <c r="L2940" s="15">
        <f t="shared" si="186"/>
        <v>627743</v>
      </c>
      <c r="M2940" s="15">
        <f t="shared" si="187"/>
        <v>1253869</v>
      </c>
      <c r="O2940" s="13"/>
      <c r="P2940" s="13"/>
    </row>
    <row r="2941" spans="1:16" ht="13.15" customHeight="1" x14ac:dyDescent="0.2">
      <c r="A2941" s="11" t="str">
        <f t="shared" si="184"/>
        <v>NEWCASTLE2019</v>
      </c>
      <c r="B2941" s="92" t="s">
        <v>145</v>
      </c>
      <c r="C2941" s="85">
        <v>2019</v>
      </c>
      <c r="D2941" s="86">
        <v>14</v>
      </c>
      <c r="E2941" s="15">
        <v>635414</v>
      </c>
      <c r="F2941" s="15">
        <v>635520</v>
      </c>
      <c r="G2941" s="15">
        <v>1270934</v>
      </c>
      <c r="H2941" s="87">
        <v>3684</v>
      </c>
      <c r="I2941" s="87">
        <v>3440</v>
      </c>
      <c r="J2941" s="15">
        <v>7124</v>
      </c>
      <c r="K2941" s="15">
        <f t="shared" si="185"/>
        <v>639098</v>
      </c>
      <c r="L2941" s="15">
        <f t="shared" si="186"/>
        <v>638960</v>
      </c>
      <c r="M2941" s="15">
        <f t="shared" si="187"/>
        <v>1278058</v>
      </c>
      <c r="O2941" s="13"/>
      <c r="P2941" s="13"/>
    </row>
    <row r="2942" spans="1:16" ht="13.15" customHeight="1" x14ac:dyDescent="0.2">
      <c r="A2942" s="11" t="str">
        <f t="shared" si="184"/>
        <v>NEWCASTLE2020</v>
      </c>
      <c r="B2942" s="92" t="s">
        <v>145</v>
      </c>
      <c r="C2942" s="85">
        <v>2020</v>
      </c>
      <c r="D2942" s="86">
        <v>15</v>
      </c>
      <c r="E2942" s="15">
        <v>190539</v>
      </c>
      <c r="F2942" s="15">
        <v>190690</v>
      </c>
      <c r="G2942" s="15">
        <v>381229</v>
      </c>
      <c r="H2942" s="87">
        <v>2290</v>
      </c>
      <c r="I2942" s="87">
        <v>1904</v>
      </c>
      <c r="J2942" s="15">
        <v>4194</v>
      </c>
      <c r="K2942" s="15">
        <f t="shared" si="185"/>
        <v>192829</v>
      </c>
      <c r="L2942" s="15">
        <f t="shared" si="186"/>
        <v>192594</v>
      </c>
      <c r="M2942" s="15">
        <f t="shared" si="187"/>
        <v>385423</v>
      </c>
      <c r="O2942" s="13"/>
      <c r="P2942" s="13"/>
    </row>
    <row r="2943" spans="1:16" ht="13.15" customHeight="1" x14ac:dyDescent="0.2">
      <c r="A2943" s="11" t="str">
        <f t="shared" si="184"/>
        <v>NEWCASTLE2021</v>
      </c>
      <c r="B2943" s="3" t="s">
        <v>145</v>
      </c>
      <c r="C2943" s="12">
        <v>2021</v>
      </c>
      <c r="D2943" s="12">
        <v>16</v>
      </c>
      <c r="E2943" s="13">
        <v>230264</v>
      </c>
      <c r="F2943" s="13">
        <v>230060</v>
      </c>
      <c r="G2943" s="13">
        <v>460324</v>
      </c>
      <c r="H2943" s="13">
        <v>0</v>
      </c>
      <c r="I2943" s="13">
        <v>0</v>
      </c>
      <c r="J2943" s="13">
        <v>0</v>
      </c>
      <c r="K2943" s="15">
        <f t="shared" si="185"/>
        <v>230264</v>
      </c>
      <c r="L2943" s="15">
        <f t="shared" si="186"/>
        <v>230060</v>
      </c>
      <c r="M2943" s="15">
        <f t="shared" si="187"/>
        <v>460324</v>
      </c>
      <c r="O2943" s="13"/>
      <c r="P2943" s="13"/>
    </row>
    <row r="2944" spans="1:16" ht="13.15" customHeight="1" x14ac:dyDescent="0.2">
      <c r="A2944" s="11" t="str">
        <f t="shared" si="184"/>
        <v>NEWCASTLE2022</v>
      </c>
      <c r="B2944" s="3" t="s">
        <v>145</v>
      </c>
      <c r="C2944" s="12">
        <v>2022</v>
      </c>
      <c r="D2944" s="12">
        <v>14</v>
      </c>
      <c r="E2944" s="13">
        <v>511182</v>
      </c>
      <c r="F2944" s="13">
        <v>512130</v>
      </c>
      <c r="G2944" s="13">
        <v>1023312</v>
      </c>
      <c r="H2944" s="13">
        <v>0</v>
      </c>
      <c r="I2944" s="13">
        <v>0</v>
      </c>
      <c r="J2944" s="13">
        <v>0</v>
      </c>
      <c r="K2944" s="15">
        <f t="shared" si="185"/>
        <v>511182</v>
      </c>
      <c r="L2944" s="15">
        <f t="shared" si="186"/>
        <v>512130</v>
      </c>
      <c r="M2944" s="15">
        <f t="shared" si="187"/>
        <v>1023312</v>
      </c>
      <c r="O2944" s="13"/>
      <c r="P2944" s="13"/>
    </row>
    <row r="2945" spans="1:16" ht="13.15" customHeight="1" x14ac:dyDescent="0.2">
      <c r="A2945" s="11" t="str">
        <f t="shared" si="184"/>
        <v>NEWCASTLE2023</v>
      </c>
      <c r="B2945" s="3" t="s">
        <v>145</v>
      </c>
      <c r="C2945" s="12">
        <v>2023</v>
      </c>
      <c r="D2945" s="12">
        <v>14</v>
      </c>
      <c r="E2945" s="13">
        <v>580403</v>
      </c>
      <c r="F2945" s="13">
        <v>580793</v>
      </c>
      <c r="G2945" s="13">
        <v>1161196</v>
      </c>
      <c r="H2945" s="13">
        <v>0</v>
      </c>
      <c r="I2945" s="13">
        <v>0</v>
      </c>
      <c r="J2945" s="13">
        <v>0</v>
      </c>
      <c r="K2945" s="15">
        <f t="shared" si="185"/>
        <v>580403</v>
      </c>
      <c r="L2945" s="15">
        <f t="shared" si="186"/>
        <v>580793</v>
      </c>
      <c r="M2945" s="15">
        <f t="shared" si="187"/>
        <v>1161196</v>
      </c>
      <c r="O2945" s="13"/>
      <c r="P2945" s="13"/>
    </row>
    <row r="2946" spans="1:16" ht="13.15" customHeight="1" x14ac:dyDescent="0.2">
      <c r="A2946" s="11" t="str">
        <f t="shared" si="184"/>
        <v>NEWCASTLE2024</v>
      </c>
      <c r="B2946" s="3" t="s">
        <v>145</v>
      </c>
      <c r="C2946" s="12">
        <v>2024</v>
      </c>
      <c r="D2946" s="12">
        <v>14</v>
      </c>
      <c r="E2946" s="13">
        <v>600367</v>
      </c>
      <c r="F2946" s="13">
        <v>599752</v>
      </c>
      <c r="G2946" s="13">
        <v>1200119</v>
      </c>
      <c r="H2946" s="13">
        <v>0</v>
      </c>
      <c r="I2946" s="13">
        <v>0</v>
      </c>
      <c r="J2946" s="13">
        <v>0</v>
      </c>
      <c r="K2946" s="15">
        <f t="shared" si="185"/>
        <v>600367</v>
      </c>
      <c r="L2946" s="15">
        <f t="shared" si="186"/>
        <v>599752</v>
      </c>
      <c r="M2946" s="15">
        <f t="shared" si="187"/>
        <v>1200119</v>
      </c>
      <c r="O2946" s="13"/>
      <c r="P2946" s="13"/>
    </row>
    <row r="2947" spans="1:16" ht="13.15" customHeight="1" x14ac:dyDescent="0.2">
      <c r="A2947" s="11" t="str">
        <f t="shared" si="184"/>
        <v>NEWCASTLE2025</v>
      </c>
      <c r="B2947" s="90" t="s">
        <v>145</v>
      </c>
      <c r="C2947" s="85">
        <v>2025</v>
      </c>
      <c r="D2947" s="86">
        <v>14</v>
      </c>
      <c r="E2947" s="15">
        <v>606050</v>
      </c>
      <c r="F2947" s="15">
        <v>607358</v>
      </c>
      <c r="G2947" s="15">
        <v>1213408</v>
      </c>
      <c r="H2947" s="15">
        <v>5312</v>
      </c>
      <c r="I2947" s="15">
        <v>5959</v>
      </c>
      <c r="J2947" s="15">
        <v>11271</v>
      </c>
      <c r="K2947" s="15">
        <f t="shared" si="185"/>
        <v>611362</v>
      </c>
      <c r="L2947" s="15">
        <f t="shared" si="186"/>
        <v>613317</v>
      </c>
      <c r="M2947" s="15">
        <f t="shared" si="187"/>
        <v>1224679</v>
      </c>
      <c r="O2947" s="13"/>
      <c r="P2947" s="13"/>
    </row>
    <row r="2948" spans="1:16" ht="13.15" customHeight="1" x14ac:dyDescent="0.2">
      <c r="A2948" s="11" t="str">
        <f t="shared" si="184"/>
        <v>NEWMAN1985</v>
      </c>
      <c r="B2948" s="3" t="s">
        <v>35</v>
      </c>
      <c r="C2948" s="12">
        <v>1985</v>
      </c>
      <c r="D2948" s="12">
        <v>36</v>
      </c>
      <c r="E2948" s="13">
        <v>36292</v>
      </c>
      <c r="F2948" s="13">
        <v>36623</v>
      </c>
      <c r="G2948" s="13">
        <v>72915</v>
      </c>
      <c r="H2948" s="13">
        <v>0</v>
      </c>
      <c r="I2948" s="13">
        <v>0</v>
      </c>
      <c r="J2948" s="13">
        <v>0</v>
      </c>
      <c r="K2948" s="15">
        <f t="shared" si="185"/>
        <v>36292</v>
      </c>
      <c r="L2948" s="15">
        <f t="shared" si="186"/>
        <v>36623</v>
      </c>
      <c r="M2948" s="15">
        <f t="shared" si="187"/>
        <v>72915</v>
      </c>
      <c r="O2948" s="13"/>
      <c r="P2948" s="13"/>
    </row>
    <row r="2949" spans="1:16" ht="13.15" customHeight="1" x14ac:dyDescent="0.2">
      <c r="A2949" s="11" t="str">
        <f t="shared" si="184"/>
        <v>NEWMAN1986</v>
      </c>
      <c r="B2949" s="92" t="s">
        <v>35</v>
      </c>
      <c r="C2949" s="85">
        <v>1986</v>
      </c>
      <c r="D2949" s="86">
        <v>42</v>
      </c>
      <c r="E2949" s="15">
        <v>31658</v>
      </c>
      <c r="F2949" s="15">
        <v>31456</v>
      </c>
      <c r="G2949" s="15">
        <v>63114</v>
      </c>
      <c r="H2949" s="87">
        <v>0</v>
      </c>
      <c r="I2949" s="87">
        <v>0</v>
      </c>
      <c r="J2949" s="15">
        <v>0</v>
      </c>
      <c r="K2949" s="15">
        <f t="shared" si="185"/>
        <v>31658</v>
      </c>
      <c r="L2949" s="15">
        <f t="shared" si="186"/>
        <v>31456</v>
      </c>
      <c r="M2949" s="15">
        <f t="shared" si="187"/>
        <v>63114</v>
      </c>
      <c r="O2949" s="13"/>
      <c r="P2949" s="13"/>
    </row>
    <row r="2950" spans="1:16" ht="13.15" customHeight="1" x14ac:dyDescent="0.2">
      <c r="A2950" s="11" t="str">
        <f t="shared" si="184"/>
        <v>NEWMAN1987</v>
      </c>
      <c r="B2950" s="90" t="s">
        <v>35</v>
      </c>
      <c r="C2950" s="85">
        <v>1987</v>
      </c>
      <c r="D2950" s="86">
        <v>38</v>
      </c>
      <c r="E2950" s="15">
        <v>31892</v>
      </c>
      <c r="F2950" s="15">
        <v>31914</v>
      </c>
      <c r="G2950" s="15">
        <v>63806</v>
      </c>
      <c r="H2950" s="15">
        <v>0</v>
      </c>
      <c r="I2950" s="15">
        <v>0</v>
      </c>
      <c r="J2950" s="15">
        <v>0</v>
      </c>
      <c r="K2950" s="15">
        <f t="shared" si="185"/>
        <v>31892</v>
      </c>
      <c r="L2950" s="15">
        <f t="shared" si="186"/>
        <v>31914</v>
      </c>
      <c r="M2950" s="15">
        <f t="shared" si="187"/>
        <v>63806</v>
      </c>
      <c r="O2950" s="13"/>
      <c r="P2950" s="13"/>
    </row>
    <row r="2951" spans="1:16" ht="13.15" customHeight="1" x14ac:dyDescent="0.2">
      <c r="A2951" s="11" t="str">
        <f t="shared" si="184"/>
        <v>NEWMAN1988</v>
      </c>
      <c r="B2951" s="90" t="s">
        <v>35</v>
      </c>
      <c r="C2951" s="85">
        <v>1988</v>
      </c>
      <c r="D2951" s="86">
        <v>33</v>
      </c>
      <c r="E2951" s="15">
        <v>37206</v>
      </c>
      <c r="F2951" s="15">
        <v>37323</v>
      </c>
      <c r="G2951" s="15">
        <v>74529</v>
      </c>
      <c r="H2951" s="15">
        <v>0</v>
      </c>
      <c r="I2951" s="15">
        <v>0</v>
      </c>
      <c r="J2951" s="15">
        <v>0</v>
      </c>
      <c r="K2951" s="15">
        <f t="shared" si="185"/>
        <v>37206</v>
      </c>
      <c r="L2951" s="15">
        <f t="shared" si="186"/>
        <v>37323</v>
      </c>
      <c r="M2951" s="15">
        <f t="shared" si="187"/>
        <v>74529</v>
      </c>
      <c r="O2951" s="13"/>
      <c r="P2951" s="13"/>
    </row>
    <row r="2952" spans="1:16" ht="13.15" customHeight="1" x14ac:dyDescent="0.2">
      <c r="A2952" s="11" t="str">
        <f t="shared" si="184"/>
        <v>NEWMAN1989</v>
      </c>
      <c r="B2952" s="3" t="s">
        <v>35</v>
      </c>
      <c r="C2952" s="12">
        <v>1989</v>
      </c>
      <c r="D2952" s="12">
        <v>37</v>
      </c>
      <c r="E2952" s="13">
        <v>26462</v>
      </c>
      <c r="F2952" s="13">
        <v>26210</v>
      </c>
      <c r="G2952" s="13">
        <v>52672</v>
      </c>
      <c r="H2952" s="13">
        <v>0</v>
      </c>
      <c r="I2952" s="13">
        <v>0</v>
      </c>
      <c r="J2952" s="13">
        <v>0</v>
      </c>
      <c r="K2952" s="15">
        <f t="shared" si="185"/>
        <v>26462</v>
      </c>
      <c r="L2952" s="15">
        <f t="shared" si="186"/>
        <v>26210</v>
      </c>
      <c r="M2952" s="15">
        <f t="shared" si="187"/>
        <v>52672</v>
      </c>
      <c r="O2952" s="13"/>
      <c r="P2952" s="13"/>
    </row>
    <row r="2953" spans="1:16" ht="13.15" customHeight="1" x14ac:dyDescent="0.2">
      <c r="A2953" s="11" t="str">
        <f t="shared" si="184"/>
        <v>NEWMAN1990</v>
      </c>
      <c r="B2953" s="92" t="s">
        <v>35</v>
      </c>
      <c r="C2953" s="85">
        <v>1990</v>
      </c>
      <c r="D2953" s="86">
        <v>30</v>
      </c>
      <c r="E2953" s="15">
        <v>38668</v>
      </c>
      <c r="F2953" s="15">
        <v>38612</v>
      </c>
      <c r="G2953" s="15">
        <v>77280</v>
      </c>
      <c r="H2953" s="87">
        <v>0</v>
      </c>
      <c r="I2953" s="87">
        <v>0</v>
      </c>
      <c r="J2953" s="15">
        <v>0</v>
      </c>
      <c r="K2953" s="15">
        <f t="shared" si="185"/>
        <v>38668</v>
      </c>
      <c r="L2953" s="15">
        <f t="shared" si="186"/>
        <v>38612</v>
      </c>
      <c r="M2953" s="15">
        <f t="shared" si="187"/>
        <v>77280</v>
      </c>
      <c r="O2953" s="13"/>
      <c r="P2953" s="13"/>
    </row>
    <row r="2954" spans="1:16" ht="13.15" customHeight="1" x14ac:dyDescent="0.2">
      <c r="A2954" s="11" t="str">
        <f t="shared" si="184"/>
        <v>NEWMAN1991</v>
      </c>
      <c r="B2954" s="90" t="s">
        <v>35</v>
      </c>
      <c r="C2954" s="85">
        <v>1991</v>
      </c>
      <c r="D2954" s="86">
        <v>34</v>
      </c>
      <c r="E2954" s="15">
        <v>33490</v>
      </c>
      <c r="F2954" s="15">
        <v>33131</v>
      </c>
      <c r="G2954" s="15">
        <v>66621</v>
      </c>
      <c r="H2954" s="15">
        <v>0</v>
      </c>
      <c r="I2954" s="15">
        <v>0</v>
      </c>
      <c r="J2954" s="15">
        <v>0</v>
      </c>
      <c r="K2954" s="15">
        <f t="shared" si="185"/>
        <v>33490</v>
      </c>
      <c r="L2954" s="15">
        <f t="shared" si="186"/>
        <v>33131</v>
      </c>
      <c r="M2954" s="15">
        <f t="shared" si="187"/>
        <v>66621</v>
      </c>
      <c r="O2954" s="13"/>
      <c r="P2954" s="13"/>
    </row>
    <row r="2955" spans="1:16" ht="13.15" customHeight="1" x14ac:dyDescent="0.2">
      <c r="A2955" s="11" t="str">
        <f t="shared" si="184"/>
        <v>NEWMAN1992</v>
      </c>
      <c r="B2955" s="3" t="s">
        <v>35</v>
      </c>
      <c r="C2955" s="12">
        <v>1992</v>
      </c>
      <c r="D2955" s="12">
        <v>34</v>
      </c>
      <c r="E2955" s="13">
        <v>36555</v>
      </c>
      <c r="F2955" s="13">
        <v>36473</v>
      </c>
      <c r="G2955" s="13">
        <v>73028</v>
      </c>
      <c r="H2955" s="13">
        <v>0</v>
      </c>
      <c r="I2955" s="13">
        <v>0</v>
      </c>
      <c r="J2955" s="13">
        <v>0</v>
      </c>
      <c r="K2955" s="15">
        <f t="shared" si="185"/>
        <v>36555</v>
      </c>
      <c r="L2955" s="15">
        <f t="shared" si="186"/>
        <v>36473</v>
      </c>
      <c r="M2955" s="15">
        <f t="shared" si="187"/>
        <v>73028</v>
      </c>
      <c r="O2955" s="13"/>
      <c r="P2955" s="13"/>
    </row>
    <row r="2956" spans="1:16" ht="13.15" customHeight="1" x14ac:dyDescent="0.2">
      <c r="A2956" s="11" t="str">
        <f t="shared" si="184"/>
        <v>NEWMAN1993</v>
      </c>
      <c r="B2956" s="90" t="s">
        <v>35</v>
      </c>
      <c r="C2956" s="85">
        <v>1993</v>
      </c>
      <c r="D2956" s="86">
        <v>35</v>
      </c>
      <c r="E2956" s="15">
        <v>38236</v>
      </c>
      <c r="F2956" s="15">
        <v>38131</v>
      </c>
      <c r="G2956" s="15">
        <v>76367</v>
      </c>
      <c r="H2956" s="15">
        <v>0</v>
      </c>
      <c r="I2956" s="15">
        <v>0</v>
      </c>
      <c r="J2956" s="15">
        <v>0</v>
      </c>
      <c r="K2956" s="15">
        <f t="shared" si="185"/>
        <v>38236</v>
      </c>
      <c r="L2956" s="15">
        <f t="shared" si="186"/>
        <v>38131</v>
      </c>
      <c r="M2956" s="15">
        <f t="shared" si="187"/>
        <v>76367</v>
      </c>
      <c r="O2956" s="13"/>
      <c r="P2956" s="13"/>
    </row>
    <row r="2957" spans="1:16" ht="13.15" customHeight="1" x14ac:dyDescent="0.2">
      <c r="A2957" s="11" t="str">
        <f t="shared" si="184"/>
        <v>NEWMAN1994</v>
      </c>
      <c r="B2957" s="92" t="s">
        <v>35</v>
      </c>
      <c r="C2957" s="85">
        <v>1994</v>
      </c>
      <c r="D2957" s="86">
        <v>40</v>
      </c>
      <c r="E2957" s="15">
        <v>36863</v>
      </c>
      <c r="F2957" s="15">
        <v>36611</v>
      </c>
      <c r="G2957" s="15">
        <v>73474</v>
      </c>
      <c r="H2957" s="15">
        <v>0</v>
      </c>
      <c r="I2957" s="15">
        <v>0</v>
      </c>
      <c r="J2957" s="15">
        <v>0</v>
      </c>
      <c r="K2957" s="15">
        <f t="shared" si="185"/>
        <v>36863</v>
      </c>
      <c r="L2957" s="15">
        <f t="shared" si="186"/>
        <v>36611</v>
      </c>
      <c r="M2957" s="15">
        <f t="shared" si="187"/>
        <v>73474</v>
      </c>
      <c r="O2957" s="13"/>
      <c r="P2957" s="13"/>
    </row>
    <row r="2958" spans="1:16" ht="13.15" customHeight="1" x14ac:dyDescent="0.2">
      <c r="A2958" s="11" t="str">
        <f t="shared" si="184"/>
        <v>NEWMAN1995</v>
      </c>
      <c r="B2958" s="3" t="s">
        <v>35</v>
      </c>
      <c r="C2958" s="12">
        <v>1995</v>
      </c>
      <c r="D2958" s="86">
        <v>41</v>
      </c>
      <c r="E2958" s="13">
        <v>36334</v>
      </c>
      <c r="F2958" s="13">
        <v>36108</v>
      </c>
      <c r="G2958" s="13">
        <v>72442</v>
      </c>
      <c r="H2958" s="13">
        <v>0</v>
      </c>
      <c r="I2958" s="13">
        <v>0</v>
      </c>
      <c r="J2958" s="13">
        <v>0</v>
      </c>
      <c r="K2958" s="15">
        <f t="shared" si="185"/>
        <v>36334</v>
      </c>
      <c r="L2958" s="15">
        <f t="shared" si="186"/>
        <v>36108</v>
      </c>
      <c r="M2958" s="15">
        <f t="shared" si="187"/>
        <v>72442</v>
      </c>
      <c r="O2958" s="13"/>
      <c r="P2958" s="13"/>
    </row>
    <row r="2959" spans="1:16" ht="13.15" customHeight="1" x14ac:dyDescent="0.2">
      <c r="A2959" s="11" t="str">
        <f t="shared" si="184"/>
        <v>NEWMAN1996</v>
      </c>
      <c r="B2959" s="3" t="s">
        <v>35</v>
      </c>
      <c r="C2959" s="12">
        <v>1996</v>
      </c>
      <c r="D2959" s="12" t="s">
        <v>174</v>
      </c>
      <c r="E2959" s="13">
        <v>23840</v>
      </c>
      <c r="F2959" s="13">
        <v>23228</v>
      </c>
      <c r="G2959" s="13">
        <v>47068</v>
      </c>
      <c r="H2959" s="13">
        <v>0</v>
      </c>
      <c r="I2959" s="13">
        <v>0</v>
      </c>
      <c r="J2959" s="13">
        <v>0</v>
      </c>
      <c r="K2959" s="15">
        <f t="shared" si="185"/>
        <v>23840</v>
      </c>
      <c r="L2959" s="15">
        <f t="shared" si="186"/>
        <v>23228</v>
      </c>
      <c r="M2959" s="15">
        <f t="shared" si="187"/>
        <v>47068</v>
      </c>
      <c r="O2959" s="13"/>
      <c r="P2959" s="13"/>
    </row>
    <row r="2960" spans="1:16" ht="13.15" customHeight="1" x14ac:dyDescent="0.2">
      <c r="A2960" s="11" t="str">
        <f t="shared" si="184"/>
        <v>NEWMAN1997</v>
      </c>
      <c r="B2960" s="3" t="s">
        <v>35</v>
      </c>
      <c r="C2960" s="12">
        <v>1997</v>
      </c>
      <c r="D2960" s="12" t="s">
        <v>174</v>
      </c>
      <c r="E2960" s="13">
        <v>18926</v>
      </c>
      <c r="F2960" s="13">
        <v>18787</v>
      </c>
      <c r="G2960" s="13">
        <v>37713</v>
      </c>
      <c r="H2960" s="13">
        <v>0</v>
      </c>
      <c r="I2960" s="13">
        <v>0</v>
      </c>
      <c r="J2960" s="13">
        <v>0</v>
      </c>
      <c r="K2960" s="15">
        <f t="shared" si="185"/>
        <v>18926</v>
      </c>
      <c r="L2960" s="15">
        <f t="shared" si="186"/>
        <v>18787</v>
      </c>
      <c r="M2960" s="15">
        <f t="shared" si="187"/>
        <v>37713</v>
      </c>
      <c r="O2960" s="13"/>
      <c r="P2960" s="13"/>
    </row>
    <row r="2961" spans="1:16" ht="13.15" customHeight="1" x14ac:dyDescent="0.2">
      <c r="A2961" s="11" t="str">
        <f t="shared" si="184"/>
        <v>NEWMAN1998</v>
      </c>
      <c r="B2961" s="3" t="s">
        <v>35</v>
      </c>
      <c r="C2961" s="12">
        <v>1998</v>
      </c>
      <c r="D2961" s="12" t="s">
        <v>174</v>
      </c>
      <c r="E2961" s="13">
        <v>21766</v>
      </c>
      <c r="F2961" s="13">
        <v>21506</v>
      </c>
      <c r="G2961" s="13">
        <v>43272</v>
      </c>
      <c r="H2961" s="13">
        <v>0</v>
      </c>
      <c r="I2961" s="13">
        <v>0</v>
      </c>
      <c r="J2961" s="13">
        <v>0</v>
      </c>
      <c r="K2961" s="15">
        <f t="shared" si="185"/>
        <v>21766</v>
      </c>
      <c r="L2961" s="15">
        <f t="shared" si="186"/>
        <v>21506</v>
      </c>
      <c r="M2961" s="15">
        <f t="shared" si="187"/>
        <v>43272</v>
      </c>
      <c r="O2961" s="13"/>
      <c r="P2961" s="13"/>
    </row>
    <row r="2962" spans="1:16" ht="13.15" customHeight="1" x14ac:dyDescent="0.2">
      <c r="A2962" s="11" t="str">
        <f t="shared" si="184"/>
        <v>NEWMAN1999</v>
      </c>
      <c r="B2962" s="92" t="s">
        <v>35</v>
      </c>
      <c r="C2962" s="85">
        <v>1999</v>
      </c>
      <c r="D2962" s="86" t="s">
        <v>174</v>
      </c>
      <c r="E2962" s="15">
        <v>17367</v>
      </c>
      <c r="F2962" s="15">
        <v>17621</v>
      </c>
      <c r="G2962" s="15">
        <v>34988</v>
      </c>
      <c r="H2962" s="87">
        <v>0</v>
      </c>
      <c r="I2962" s="87">
        <v>0</v>
      </c>
      <c r="J2962" s="15">
        <v>0</v>
      </c>
      <c r="K2962" s="15">
        <f t="shared" si="185"/>
        <v>17367</v>
      </c>
      <c r="L2962" s="15">
        <f t="shared" si="186"/>
        <v>17621</v>
      </c>
      <c r="M2962" s="15">
        <f t="shared" si="187"/>
        <v>34988</v>
      </c>
      <c r="O2962" s="13"/>
      <c r="P2962" s="13"/>
    </row>
    <row r="2963" spans="1:16" ht="13.15" customHeight="1" x14ac:dyDescent="0.2">
      <c r="A2963" s="11" t="str">
        <f t="shared" si="184"/>
        <v>NEWMAN2000</v>
      </c>
      <c r="B2963" s="3" t="s">
        <v>35</v>
      </c>
      <c r="C2963" s="12">
        <v>2000</v>
      </c>
      <c r="D2963" s="12" t="s">
        <v>174</v>
      </c>
      <c r="E2963" s="13">
        <v>18840</v>
      </c>
      <c r="F2963" s="13">
        <v>18667</v>
      </c>
      <c r="G2963" s="13">
        <v>37507</v>
      </c>
      <c r="H2963" s="13">
        <v>0</v>
      </c>
      <c r="I2963" s="13">
        <v>0</v>
      </c>
      <c r="J2963" s="13">
        <v>0</v>
      </c>
      <c r="K2963" s="15">
        <f t="shared" si="185"/>
        <v>18840</v>
      </c>
      <c r="L2963" s="15">
        <f t="shared" si="186"/>
        <v>18667</v>
      </c>
      <c r="M2963" s="15">
        <f t="shared" si="187"/>
        <v>37507</v>
      </c>
      <c r="O2963" s="13"/>
      <c r="P2963" s="13"/>
    </row>
    <row r="2964" spans="1:16" ht="13.15" customHeight="1" x14ac:dyDescent="0.2">
      <c r="A2964" s="11" t="str">
        <f t="shared" si="184"/>
        <v>NEWMAN2001</v>
      </c>
      <c r="B2964" s="3" t="s">
        <v>35</v>
      </c>
      <c r="C2964" s="12">
        <v>2001</v>
      </c>
      <c r="D2964" s="12" t="s">
        <v>174</v>
      </c>
      <c r="E2964" s="13">
        <v>21220</v>
      </c>
      <c r="F2964" s="13">
        <v>21169</v>
      </c>
      <c r="G2964" s="13">
        <v>42389</v>
      </c>
      <c r="H2964" s="13">
        <v>0</v>
      </c>
      <c r="I2964" s="13">
        <v>0</v>
      </c>
      <c r="J2964" s="13">
        <v>0</v>
      </c>
      <c r="K2964" s="15">
        <f t="shared" si="185"/>
        <v>21220</v>
      </c>
      <c r="L2964" s="15">
        <f t="shared" si="186"/>
        <v>21169</v>
      </c>
      <c r="M2964" s="15">
        <f t="shared" si="187"/>
        <v>42389</v>
      </c>
      <c r="O2964" s="13"/>
      <c r="P2964" s="13"/>
    </row>
    <row r="2965" spans="1:16" ht="13.15" customHeight="1" x14ac:dyDescent="0.2">
      <c r="A2965" s="11" t="str">
        <f t="shared" si="184"/>
        <v>NEWMAN2002</v>
      </c>
      <c r="B2965" s="90" t="s">
        <v>35</v>
      </c>
      <c r="C2965" s="12">
        <v>2002</v>
      </c>
      <c r="D2965" s="86">
        <v>43</v>
      </c>
      <c r="E2965" s="91">
        <v>27974</v>
      </c>
      <c r="F2965" s="91">
        <v>28398</v>
      </c>
      <c r="G2965" s="91">
        <v>56372</v>
      </c>
      <c r="H2965" s="91">
        <v>0</v>
      </c>
      <c r="I2965" s="91">
        <v>0</v>
      </c>
      <c r="J2965" s="91">
        <v>0</v>
      </c>
      <c r="K2965" s="15">
        <f t="shared" si="185"/>
        <v>27974</v>
      </c>
      <c r="L2965" s="15">
        <f t="shared" si="186"/>
        <v>28398</v>
      </c>
      <c r="M2965" s="15">
        <f t="shared" si="187"/>
        <v>56372</v>
      </c>
      <c r="O2965" s="13"/>
      <c r="P2965" s="13"/>
    </row>
    <row r="2966" spans="1:16" ht="13.15" customHeight="1" x14ac:dyDescent="0.2">
      <c r="A2966" s="11" t="str">
        <f t="shared" si="184"/>
        <v>NEWMAN2003</v>
      </c>
      <c r="B2966" s="3" t="s">
        <v>35</v>
      </c>
      <c r="C2966" s="12">
        <v>2003</v>
      </c>
      <c r="D2966" s="12">
        <v>41</v>
      </c>
      <c r="E2966" s="13">
        <v>31076</v>
      </c>
      <c r="F2966" s="13">
        <v>30977</v>
      </c>
      <c r="G2966" s="13">
        <v>62053</v>
      </c>
      <c r="H2966" s="13">
        <v>0</v>
      </c>
      <c r="I2966" s="13">
        <v>0</v>
      </c>
      <c r="J2966" s="13">
        <v>0</v>
      </c>
      <c r="K2966" s="15">
        <f t="shared" si="185"/>
        <v>31076</v>
      </c>
      <c r="L2966" s="15">
        <f t="shared" si="186"/>
        <v>30977</v>
      </c>
      <c r="M2966" s="15">
        <f t="shared" si="187"/>
        <v>62053</v>
      </c>
      <c r="O2966" s="13"/>
      <c r="P2966" s="13"/>
    </row>
    <row r="2967" spans="1:16" ht="13.15" customHeight="1" x14ac:dyDescent="0.2">
      <c r="A2967" s="11" t="str">
        <f t="shared" si="184"/>
        <v>NEWMAN2004</v>
      </c>
      <c r="B2967" s="3" t="s">
        <v>35</v>
      </c>
      <c r="C2967" s="12">
        <v>2004</v>
      </c>
      <c r="D2967" s="12">
        <v>43</v>
      </c>
      <c r="E2967" s="13">
        <v>33809</v>
      </c>
      <c r="F2967" s="13">
        <v>33327</v>
      </c>
      <c r="G2967" s="13">
        <v>67136</v>
      </c>
      <c r="H2967" s="13">
        <v>0</v>
      </c>
      <c r="I2967" s="13">
        <v>0</v>
      </c>
      <c r="J2967" s="13">
        <v>0</v>
      </c>
      <c r="K2967" s="15">
        <f t="shared" si="185"/>
        <v>33809</v>
      </c>
      <c r="L2967" s="15">
        <f t="shared" si="186"/>
        <v>33327</v>
      </c>
      <c r="M2967" s="15">
        <f t="shared" si="187"/>
        <v>67136</v>
      </c>
      <c r="O2967" s="13"/>
      <c r="P2967" s="13"/>
    </row>
    <row r="2968" spans="1:16" ht="13.15" customHeight="1" x14ac:dyDescent="0.2">
      <c r="A2968" s="11" t="str">
        <f t="shared" si="184"/>
        <v>NEWMAN2005</v>
      </c>
      <c r="B2968" s="92" t="s">
        <v>35</v>
      </c>
      <c r="C2968" s="85">
        <v>2005</v>
      </c>
      <c r="D2968" s="17">
        <v>42</v>
      </c>
      <c r="E2968" s="15">
        <v>43721</v>
      </c>
      <c r="F2968" s="15">
        <v>42833</v>
      </c>
      <c r="G2968" s="15">
        <v>86554</v>
      </c>
      <c r="H2968" s="87">
        <v>0</v>
      </c>
      <c r="I2968" s="87">
        <v>0</v>
      </c>
      <c r="J2968" s="15">
        <v>0</v>
      </c>
      <c r="K2968" s="15">
        <f t="shared" si="185"/>
        <v>43721</v>
      </c>
      <c r="L2968" s="15">
        <f t="shared" si="186"/>
        <v>42833</v>
      </c>
      <c r="M2968" s="15">
        <f t="shared" si="187"/>
        <v>86554</v>
      </c>
      <c r="O2968" s="13"/>
      <c r="P2968" s="13"/>
    </row>
    <row r="2969" spans="1:16" ht="13.15" customHeight="1" x14ac:dyDescent="0.2">
      <c r="A2969" s="11" t="str">
        <f t="shared" si="184"/>
        <v>NEWMAN2006</v>
      </c>
      <c r="B2969" s="3" t="s">
        <v>35</v>
      </c>
      <c r="C2969" s="12">
        <v>2006</v>
      </c>
      <c r="D2969" s="12">
        <v>37</v>
      </c>
      <c r="E2969" s="13">
        <v>55419</v>
      </c>
      <c r="F2969" s="13">
        <v>54697</v>
      </c>
      <c r="G2969" s="13">
        <v>110116</v>
      </c>
      <c r="H2969" s="13">
        <v>0</v>
      </c>
      <c r="I2969" s="13">
        <v>0</v>
      </c>
      <c r="J2969" s="13">
        <v>0</v>
      </c>
      <c r="K2969" s="15">
        <f t="shared" si="185"/>
        <v>55419</v>
      </c>
      <c r="L2969" s="15">
        <f t="shared" si="186"/>
        <v>54697</v>
      </c>
      <c r="M2969" s="15">
        <f t="shared" si="187"/>
        <v>110116</v>
      </c>
      <c r="O2969" s="13"/>
      <c r="P2969" s="13"/>
    </row>
    <row r="2970" spans="1:16" ht="13.15" customHeight="1" x14ac:dyDescent="0.2">
      <c r="A2970" s="11" t="str">
        <f t="shared" si="184"/>
        <v>NEWMAN2007</v>
      </c>
      <c r="B2970" s="3" t="s">
        <v>35</v>
      </c>
      <c r="C2970" s="12">
        <v>2007</v>
      </c>
      <c r="D2970" s="12">
        <v>36</v>
      </c>
      <c r="E2970" s="13">
        <v>62367</v>
      </c>
      <c r="F2970" s="13">
        <v>62384</v>
      </c>
      <c r="G2970" s="13">
        <v>124751</v>
      </c>
      <c r="H2970" s="13">
        <v>0</v>
      </c>
      <c r="I2970" s="13">
        <v>0</v>
      </c>
      <c r="J2970" s="13">
        <v>0</v>
      </c>
      <c r="K2970" s="15">
        <f t="shared" si="185"/>
        <v>62367</v>
      </c>
      <c r="L2970" s="15">
        <f t="shared" si="186"/>
        <v>62384</v>
      </c>
      <c r="M2970" s="15">
        <f t="shared" si="187"/>
        <v>124751</v>
      </c>
      <c r="O2970" s="13"/>
      <c r="P2970" s="13"/>
    </row>
    <row r="2971" spans="1:16" ht="13.15" customHeight="1" x14ac:dyDescent="0.2">
      <c r="A2971" s="11" t="str">
        <f t="shared" si="184"/>
        <v>NEWMAN2008</v>
      </c>
      <c r="B2971" s="92" t="s">
        <v>35</v>
      </c>
      <c r="C2971" s="85">
        <v>2008</v>
      </c>
      <c r="D2971" s="86">
        <v>35</v>
      </c>
      <c r="E2971" s="15">
        <v>77428</v>
      </c>
      <c r="F2971" s="15">
        <v>77964</v>
      </c>
      <c r="G2971" s="15">
        <v>155392</v>
      </c>
      <c r="H2971" s="87">
        <v>0</v>
      </c>
      <c r="I2971" s="87">
        <v>0</v>
      </c>
      <c r="J2971" s="15">
        <v>0</v>
      </c>
      <c r="K2971" s="15">
        <f t="shared" si="185"/>
        <v>77428</v>
      </c>
      <c r="L2971" s="15">
        <f t="shared" si="186"/>
        <v>77964</v>
      </c>
      <c r="M2971" s="15">
        <f t="shared" si="187"/>
        <v>155392</v>
      </c>
      <c r="O2971" s="13"/>
      <c r="P2971" s="13"/>
    </row>
    <row r="2972" spans="1:16" ht="13.15" customHeight="1" x14ac:dyDescent="0.2">
      <c r="A2972" s="11" t="str">
        <f t="shared" si="184"/>
        <v>NEWMAN2009</v>
      </c>
      <c r="B2972" s="3" t="s">
        <v>35</v>
      </c>
      <c r="C2972" s="12">
        <v>2009</v>
      </c>
      <c r="D2972" s="12">
        <v>31</v>
      </c>
      <c r="E2972" s="13">
        <v>91470</v>
      </c>
      <c r="F2972" s="13">
        <v>89263</v>
      </c>
      <c r="G2972" s="13">
        <v>180733</v>
      </c>
      <c r="H2972" s="13">
        <v>0</v>
      </c>
      <c r="I2972" s="13">
        <v>0</v>
      </c>
      <c r="J2972" s="13">
        <v>0</v>
      </c>
      <c r="K2972" s="15">
        <f t="shared" si="185"/>
        <v>91470</v>
      </c>
      <c r="L2972" s="15">
        <f t="shared" si="186"/>
        <v>89263</v>
      </c>
      <c r="M2972" s="15">
        <f t="shared" si="187"/>
        <v>180733</v>
      </c>
      <c r="O2972" s="13"/>
      <c r="P2972" s="13"/>
    </row>
    <row r="2973" spans="1:16" ht="13.15" customHeight="1" x14ac:dyDescent="0.2">
      <c r="A2973" s="11" t="str">
        <f t="shared" si="184"/>
        <v>NEWMAN2010</v>
      </c>
      <c r="B2973" s="3" t="s">
        <v>35</v>
      </c>
      <c r="C2973" s="12">
        <v>2010</v>
      </c>
      <c r="D2973" s="12">
        <v>32</v>
      </c>
      <c r="E2973" s="13">
        <v>100295</v>
      </c>
      <c r="F2973" s="13">
        <v>100796</v>
      </c>
      <c r="G2973" s="13">
        <v>201091</v>
      </c>
      <c r="H2973" s="13">
        <v>0</v>
      </c>
      <c r="I2973" s="13">
        <v>0</v>
      </c>
      <c r="J2973" s="13">
        <v>0</v>
      </c>
      <c r="K2973" s="15">
        <f t="shared" si="185"/>
        <v>100295</v>
      </c>
      <c r="L2973" s="15">
        <f t="shared" si="186"/>
        <v>100796</v>
      </c>
      <c r="M2973" s="15">
        <f t="shared" si="187"/>
        <v>201091</v>
      </c>
      <c r="O2973" s="13"/>
      <c r="P2973" s="13"/>
    </row>
    <row r="2974" spans="1:16" ht="13.15" customHeight="1" x14ac:dyDescent="0.2">
      <c r="A2974" s="11" t="str">
        <f t="shared" si="184"/>
        <v>NEWMAN2011</v>
      </c>
      <c r="B2974" s="90" t="s">
        <v>35</v>
      </c>
      <c r="C2974" s="85">
        <v>2011</v>
      </c>
      <c r="D2974" s="86">
        <v>28</v>
      </c>
      <c r="E2974" s="15">
        <v>124839</v>
      </c>
      <c r="F2974" s="15">
        <v>126717</v>
      </c>
      <c r="G2974" s="15">
        <v>251556</v>
      </c>
      <c r="H2974" s="15">
        <v>0</v>
      </c>
      <c r="I2974" s="15">
        <v>0</v>
      </c>
      <c r="J2974" s="15">
        <v>0</v>
      </c>
      <c r="K2974" s="15">
        <f t="shared" si="185"/>
        <v>124839</v>
      </c>
      <c r="L2974" s="15">
        <f t="shared" si="186"/>
        <v>126717</v>
      </c>
      <c r="M2974" s="15">
        <f t="shared" si="187"/>
        <v>251556</v>
      </c>
      <c r="O2974" s="13"/>
      <c r="P2974" s="13"/>
    </row>
    <row r="2975" spans="1:16" ht="13.15" customHeight="1" x14ac:dyDescent="0.2">
      <c r="A2975" s="11" t="str">
        <f t="shared" si="184"/>
        <v>NEWMAN2012</v>
      </c>
      <c r="B2975" s="3" t="s">
        <v>35</v>
      </c>
      <c r="C2975" s="12">
        <v>2012</v>
      </c>
      <c r="D2975" s="12">
        <v>23</v>
      </c>
      <c r="E2975" s="13">
        <v>186167</v>
      </c>
      <c r="F2975" s="13">
        <v>187337</v>
      </c>
      <c r="G2975" s="13">
        <v>373504</v>
      </c>
      <c r="H2975" s="13">
        <v>0</v>
      </c>
      <c r="I2975" s="13">
        <v>0</v>
      </c>
      <c r="J2975" s="13">
        <v>0</v>
      </c>
      <c r="K2975" s="15">
        <f t="shared" si="185"/>
        <v>186167</v>
      </c>
      <c r="L2975" s="15">
        <f t="shared" si="186"/>
        <v>187337</v>
      </c>
      <c r="M2975" s="15">
        <f t="shared" si="187"/>
        <v>373504</v>
      </c>
      <c r="O2975" s="13"/>
      <c r="P2975" s="13"/>
    </row>
    <row r="2976" spans="1:16" ht="13.15" customHeight="1" x14ac:dyDescent="0.2">
      <c r="A2976" s="11" t="str">
        <f t="shared" si="184"/>
        <v>NEWMAN2013</v>
      </c>
      <c r="B2976" s="3" t="s">
        <v>35</v>
      </c>
      <c r="C2976" s="12">
        <v>2013</v>
      </c>
      <c r="D2976" s="12">
        <v>22</v>
      </c>
      <c r="E2976" s="13">
        <v>223970</v>
      </c>
      <c r="F2976" s="13">
        <v>226220</v>
      </c>
      <c r="G2976" s="13">
        <v>450190</v>
      </c>
      <c r="H2976" s="13">
        <v>0</v>
      </c>
      <c r="I2976" s="13">
        <v>0</v>
      </c>
      <c r="J2976" s="13">
        <v>0</v>
      </c>
      <c r="K2976" s="15">
        <f t="shared" si="185"/>
        <v>223970</v>
      </c>
      <c r="L2976" s="15">
        <f t="shared" si="186"/>
        <v>226220</v>
      </c>
      <c r="M2976" s="15">
        <f t="shared" si="187"/>
        <v>450190</v>
      </c>
      <c r="O2976" s="13"/>
      <c r="P2976" s="13"/>
    </row>
    <row r="2977" spans="1:16" ht="13.15" customHeight="1" x14ac:dyDescent="0.2">
      <c r="A2977" s="11" t="str">
        <f t="shared" si="184"/>
        <v>NEWMAN2014</v>
      </c>
      <c r="B2977" s="3" t="s">
        <v>35</v>
      </c>
      <c r="C2977" s="12">
        <v>2014</v>
      </c>
      <c r="D2977" s="12">
        <v>24</v>
      </c>
      <c r="E2977" s="13">
        <v>181805</v>
      </c>
      <c r="F2977" s="13">
        <v>189055</v>
      </c>
      <c r="G2977" s="13">
        <v>370860</v>
      </c>
      <c r="H2977" s="13">
        <v>0</v>
      </c>
      <c r="I2977" s="13">
        <v>0</v>
      </c>
      <c r="J2977" s="13">
        <v>0</v>
      </c>
      <c r="K2977" s="15">
        <f t="shared" si="185"/>
        <v>181805</v>
      </c>
      <c r="L2977" s="15">
        <f t="shared" si="186"/>
        <v>189055</v>
      </c>
      <c r="M2977" s="15">
        <f t="shared" si="187"/>
        <v>370860</v>
      </c>
      <c r="O2977" s="13"/>
      <c r="P2977" s="13"/>
    </row>
    <row r="2978" spans="1:16" ht="13.15" customHeight="1" x14ac:dyDescent="0.2">
      <c r="A2978" s="11" t="str">
        <f t="shared" si="184"/>
        <v>NEWMAN2015</v>
      </c>
      <c r="B2978" s="3" t="s">
        <v>35</v>
      </c>
      <c r="C2978" s="12">
        <v>2015</v>
      </c>
      <c r="D2978" s="12">
        <v>25</v>
      </c>
      <c r="E2978" s="13">
        <v>160104</v>
      </c>
      <c r="F2978" s="13">
        <v>171144</v>
      </c>
      <c r="G2978" s="13">
        <v>331248</v>
      </c>
      <c r="H2978" s="13">
        <v>0</v>
      </c>
      <c r="I2978" s="13">
        <v>0</v>
      </c>
      <c r="J2978" s="13">
        <v>0</v>
      </c>
      <c r="K2978" s="15">
        <f t="shared" si="185"/>
        <v>160104</v>
      </c>
      <c r="L2978" s="15">
        <f t="shared" si="186"/>
        <v>171144</v>
      </c>
      <c r="M2978" s="15">
        <f t="shared" si="187"/>
        <v>331248</v>
      </c>
      <c r="O2978" s="13"/>
      <c r="P2978" s="13"/>
    </row>
    <row r="2979" spans="1:16" ht="13.15" customHeight="1" x14ac:dyDescent="0.2">
      <c r="A2979" s="11" t="str">
        <f t="shared" si="184"/>
        <v>NEWMAN2016</v>
      </c>
      <c r="B2979" s="3" t="s">
        <v>35</v>
      </c>
      <c r="C2979" s="12">
        <v>2016</v>
      </c>
      <c r="D2979" s="12">
        <v>27</v>
      </c>
      <c r="E2979" s="13">
        <v>150011</v>
      </c>
      <c r="F2979" s="13">
        <v>159349</v>
      </c>
      <c r="G2979" s="13">
        <v>309360</v>
      </c>
      <c r="H2979" s="13">
        <v>0</v>
      </c>
      <c r="I2979" s="13">
        <v>0</v>
      </c>
      <c r="J2979" s="13">
        <v>0</v>
      </c>
      <c r="K2979" s="15">
        <f t="shared" si="185"/>
        <v>150011</v>
      </c>
      <c r="L2979" s="15">
        <f t="shared" si="186"/>
        <v>159349</v>
      </c>
      <c r="M2979" s="15">
        <f t="shared" si="187"/>
        <v>309360</v>
      </c>
      <c r="O2979" s="13"/>
      <c r="P2979" s="13"/>
    </row>
    <row r="2980" spans="1:16" ht="13.15" customHeight="1" x14ac:dyDescent="0.2">
      <c r="A2980" s="11" t="str">
        <f t="shared" si="184"/>
        <v>NEWMAN2017</v>
      </c>
      <c r="B2980" s="90" t="s">
        <v>35</v>
      </c>
      <c r="C2980" s="85">
        <v>2017</v>
      </c>
      <c r="D2980" s="86">
        <v>26</v>
      </c>
      <c r="E2980" s="15">
        <v>138682</v>
      </c>
      <c r="F2980" s="15">
        <v>146951</v>
      </c>
      <c r="G2980" s="15">
        <v>285633</v>
      </c>
      <c r="H2980" s="15">
        <v>0</v>
      </c>
      <c r="I2980" s="15">
        <v>0</v>
      </c>
      <c r="J2980" s="15">
        <v>0</v>
      </c>
      <c r="K2980" s="15">
        <f t="shared" si="185"/>
        <v>138682</v>
      </c>
      <c r="L2980" s="15">
        <f t="shared" si="186"/>
        <v>146951</v>
      </c>
      <c r="M2980" s="15">
        <f t="shared" si="187"/>
        <v>285633</v>
      </c>
      <c r="O2980" s="13"/>
      <c r="P2980" s="13"/>
    </row>
    <row r="2981" spans="1:16" ht="13.15" customHeight="1" x14ac:dyDescent="0.2">
      <c r="A2981" s="11" t="str">
        <f t="shared" si="184"/>
        <v>NEWMAN2018</v>
      </c>
      <c r="B2981" s="92" t="s">
        <v>35</v>
      </c>
      <c r="C2981" s="85">
        <v>2018</v>
      </c>
      <c r="D2981" s="86">
        <v>26</v>
      </c>
      <c r="E2981" s="15">
        <v>148935</v>
      </c>
      <c r="F2981" s="15">
        <v>157221</v>
      </c>
      <c r="G2981" s="15">
        <v>306156</v>
      </c>
      <c r="H2981" s="87">
        <v>0</v>
      </c>
      <c r="I2981" s="87">
        <v>0</v>
      </c>
      <c r="J2981" s="15">
        <v>0</v>
      </c>
      <c r="K2981" s="15">
        <f t="shared" si="185"/>
        <v>148935</v>
      </c>
      <c r="L2981" s="15">
        <f t="shared" si="186"/>
        <v>157221</v>
      </c>
      <c r="M2981" s="15">
        <f t="shared" si="187"/>
        <v>306156</v>
      </c>
      <c r="O2981" s="13"/>
      <c r="P2981" s="13"/>
    </row>
    <row r="2982" spans="1:16" ht="13.15" customHeight="1" x14ac:dyDescent="0.2">
      <c r="A2982" s="11" t="str">
        <f t="shared" si="184"/>
        <v>NEWMAN2019</v>
      </c>
      <c r="B2982" s="3" t="s">
        <v>35</v>
      </c>
      <c r="C2982" s="12">
        <v>2019</v>
      </c>
      <c r="D2982" s="12">
        <v>26</v>
      </c>
      <c r="E2982" s="13">
        <v>169916</v>
      </c>
      <c r="F2982" s="13">
        <v>178725</v>
      </c>
      <c r="G2982" s="13">
        <v>348641</v>
      </c>
      <c r="H2982" s="13">
        <v>0</v>
      </c>
      <c r="I2982" s="13">
        <v>0</v>
      </c>
      <c r="J2982" s="13">
        <v>0</v>
      </c>
      <c r="K2982" s="15">
        <f t="shared" si="185"/>
        <v>169916</v>
      </c>
      <c r="L2982" s="15">
        <f t="shared" si="186"/>
        <v>178725</v>
      </c>
      <c r="M2982" s="15">
        <f t="shared" si="187"/>
        <v>348641</v>
      </c>
      <c r="O2982" s="13"/>
      <c r="P2982" s="13"/>
    </row>
    <row r="2983" spans="1:16" ht="13.15" customHeight="1" x14ac:dyDescent="0.2">
      <c r="A2983" s="11" t="str">
        <f t="shared" si="184"/>
        <v>NEWMAN2020</v>
      </c>
      <c r="B2983" s="90" t="s">
        <v>35</v>
      </c>
      <c r="C2983" s="85">
        <v>2020</v>
      </c>
      <c r="D2983" s="86">
        <v>24</v>
      </c>
      <c r="E2983" s="15">
        <v>81938</v>
      </c>
      <c r="F2983" s="15">
        <v>85284</v>
      </c>
      <c r="G2983" s="15">
        <v>167222</v>
      </c>
      <c r="H2983" s="15">
        <v>0</v>
      </c>
      <c r="I2983" s="15">
        <v>0</v>
      </c>
      <c r="J2983" s="15">
        <v>0</v>
      </c>
      <c r="K2983" s="15">
        <f t="shared" si="185"/>
        <v>81938</v>
      </c>
      <c r="L2983" s="15">
        <f t="shared" si="186"/>
        <v>85284</v>
      </c>
      <c r="M2983" s="15">
        <f t="shared" si="187"/>
        <v>167222</v>
      </c>
      <c r="O2983" s="13"/>
      <c r="P2983" s="13"/>
    </row>
    <row r="2984" spans="1:16" ht="13.15" customHeight="1" x14ac:dyDescent="0.2">
      <c r="A2984" s="11" t="str">
        <f t="shared" si="184"/>
        <v>NEWMAN2021</v>
      </c>
      <c r="B2984" s="90" t="s">
        <v>35</v>
      </c>
      <c r="C2984" s="85">
        <v>2021</v>
      </c>
      <c r="D2984" s="86">
        <v>22</v>
      </c>
      <c r="E2984" s="15">
        <v>156116</v>
      </c>
      <c r="F2984" s="15">
        <v>162555</v>
      </c>
      <c r="G2984" s="15">
        <v>318671</v>
      </c>
      <c r="H2984" s="15">
        <v>0</v>
      </c>
      <c r="I2984" s="15">
        <v>0</v>
      </c>
      <c r="J2984" s="15">
        <v>0</v>
      </c>
      <c r="K2984" s="15">
        <f t="shared" si="185"/>
        <v>156116</v>
      </c>
      <c r="L2984" s="15">
        <f t="shared" si="186"/>
        <v>162555</v>
      </c>
      <c r="M2984" s="15">
        <f t="shared" si="187"/>
        <v>318671</v>
      </c>
      <c r="O2984" s="13"/>
      <c r="P2984" s="13"/>
    </row>
    <row r="2985" spans="1:16" ht="13.15" customHeight="1" x14ac:dyDescent="0.2">
      <c r="A2985" s="11" t="str">
        <f t="shared" si="184"/>
        <v>NEWMAN2022</v>
      </c>
      <c r="B2985" s="3" t="s">
        <v>35</v>
      </c>
      <c r="C2985" s="12">
        <v>2022</v>
      </c>
      <c r="D2985" s="12">
        <v>24</v>
      </c>
      <c r="E2985" s="13">
        <v>167526</v>
      </c>
      <c r="F2985" s="13">
        <v>176162</v>
      </c>
      <c r="G2985" s="13">
        <v>343688</v>
      </c>
      <c r="H2985" s="13">
        <v>0</v>
      </c>
      <c r="I2985" s="13">
        <v>0</v>
      </c>
      <c r="J2985" s="13">
        <v>0</v>
      </c>
      <c r="K2985" s="15">
        <f t="shared" si="185"/>
        <v>167526</v>
      </c>
      <c r="L2985" s="15">
        <f t="shared" si="186"/>
        <v>176162</v>
      </c>
      <c r="M2985" s="15">
        <f t="shared" si="187"/>
        <v>343688</v>
      </c>
      <c r="O2985" s="13"/>
      <c r="P2985" s="13"/>
    </row>
    <row r="2986" spans="1:16" ht="13.15" customHeight="1" x14ac:dyDescent="0.2">
      <c r="A2986" s="11" t="str">
        <f t="shared" si="184"/>
        <v>NEWMAN2023</v>
      </c>
      <c r="B2986" s="3" t="s">
        <v>35</v>
      </c>
      <c r="C2986" s="12">
        <v>2023</v>
      </c>
      <c r="D2986" s="12">
        <v>23</v>
      </c>
      <c r="E2986" s="13">
        <v>183103</v>
      </c>
      <c r="F2986" s="13">
        <v>188618</v>
      </c>
      <c r="G2986" s="13">
        <v>371721</v>
      </c>
      <c r="H2986" s="13">
        <v>0</v>
      </c>
      <c r="I2986" s="13">
        <v>0</v>
      </c>
      <c r="J2986" s="13">
        <v>0</v>
      </c>
      <c r="K2986" s="15">
        <f t="shared" si="185"/>
        <v>183103</v>
      </c>
      <c r="L2986" s="15">
        <f t="shared" si="186"/>
        <v>188618</v>
      </c>
      <c r="M2986" s="15">
        <f t="shared" si="187"/>
        <v>371721</v>
      </c>
      <c r="O2986" s="13"/>
      <c r="P2986" s="13"/>
    </row>
    <row r="2987" spans="1:16" ht="13.15" customHeight="1" x14ac:dyDescent="0.2">
      <c r="A2987" s="11" t="str">
        <f t="shared" si="184"/>
        <v>NEWMAN2024</v>
      </c>
      <c r="B2987" s="92" t="s">
        <v>35</v>
      </c>
      <c r="C2987" s="85">
        <v>2024</v>
      </c>
      <c r="D2987" s="86">
        <v>23</v>
      </c>
      <c r="E2987" s="15">
        <v>199325</v>
      </c>
      <c r="F2987" s="15">
        <v>198441</v>
      </c>
      <c r="G2987" s="15">
        <v>397766</v>
      </c>
      <c r="H2987" s="87">
        <v>0</v>
      </c>
      <c r="I2987" s="87">
        <v>0</v>
      </c>
      <c r="J2987" s="15">
        <v>0</v>
      </c>
      <c r="K2987" s="15">
        <f t="shared" si="185"/>
        <v>199325</v>
      </c>
      <c r="L2987" s="15">
        <f t="shared" si="186"/>
        <v>198441</v>
      </c>
      <c r="M2987" s="15">
        <f t="shared" si="187"/>
        <v>397766</v>
      </c>
      <c r="O2987" s="13"/>
      <c r="P2987" s="13"/>
    </row>
    <row r="2988" spans="1:16" ht="13.15" customHeight="1" x14ac:dyDescent="0.2">
      <c r="A2988" s="11" t="str">
        <f t="shared" si="184"/>
        <v>NEWMAN2025</v>
      </c>
      <c r="B2988" s="3" t="s">
        <v>35</v>
      </c>
      <c r="C2988" s="12">
        <v>2025</v>
      </c>
      <c r="D2988" s="12">
        <v>23</v>
      </c>
      <c r="E2988" s="13">
        <v>221832</v>
      </c>
      <c r="F2988" s="13">
        <v>222090</v>
      </c>
      <c r="G2988" s="13">
        <v>443922</v>
      </c>
      <c r="H2988" s="13">
        <v>0</v>
      </c>
      <c r="I2988" s="13">
        <v>0</v>
      </c>
      <c r="J2988" s="13">
        <v>0</v>
      </c>
      <c r="K2988" s="15">
        <f t="shared" si="185"/>
        <v>221832</v>
      </c>
      <c r="L2988" s="15">
        <f t="shared" si="186"/>
        <v>222090</v>
      </c>
      <c r="M2988" s="15">
        <f t="shared" si="187"/>
        <v>443922</v>
      </c>
      <c r="O2988" s="13"/>
      <c r="P2988" s="13"/>
    </row>
    <row r="2989" spans="1:16" ht="13.15" customHeight="1" x14ac:dyDescent="0.2">
      <c r="A2989" s="11" t="str">
        <f t="shared" ref="A2989:A3042" si="188">CONCATENATE(B2989,C2989)</f>
        <v>NORFOLK ISLAND1985</v>
      </c>
      <c r="B2989" s="3" t="s">
        <v>34</v>
      </c>
      <c r="C2989" s="12">
        <v>1985</v>
      </c>
      <c r="D2989" s="12">
        <v>41</v>
      </c>
      <c r="E2989" s="13">
        <v>21442</v>
      </c>
      <c r="F2989" s="13">
        <v>21840</v>
      </c>
      <c r="G2989" s="13">
        <v>43282</v>
      </c>
      <c r="H2989" s="13">
        <v>7752</v>
      </c>
      <c r="I2989" s="13">
        <v>7384</v>
      </c>
      <c r="J2989" s="13">
        <v>15136</v>
      </c>
      <c r="K2989" s="15">
        <f t="shared" si="185"/>
        <v>29194</v>
      </c>
      <c r="L2989" s="15">
        <f t="shared" si="186"/>
        <v>29224</v>
      </c>
      <c r="M2989" s="15">
        <f t="shared" si="187"/>
        <v>58418</v>
      </c>
      <c r="O2989" s="13"/>
      <c r="P2989" s="13"/>
    </row>
    <row r="2990" spans="1:16" ht="13.15" customHeight="1" x14ac:dyDescent="0.2">
      <c r="A2990" s="11" t="str">
        <f t="shared" si="188"/>
        <v>NORFOLK ISLAND1986</v>
      </c>
      <c r="B2990" s="90" t="s">
        <v>34</v>
      </c>
      <c r="C2990" s="12">
        <v>1986</v>
      </c>
      <c r="D2990" s="86">
        <v>41</v>
      </c>
      <c r="E2990" s="91">
        <v>21878</v>
      </c>
      <c r="F2990" s="91">
        <v>22266</v>
      </c>
      <c r="G2990" s="91">
        <v>44144</v>
      </c>
      <c r="H2990" s="91">
        <v>9751</v>
      </c>
      <c r="I2990" s="91">
        <v>9596</v>
      </c>
      <c r="J2990" s="91">
        <v>19347</v>
      </c>
      <c r="K2990" s="15">
        <f t="shared" si="185"/>
        <v>31629</v>
      </c>
      <c r="L2990" s="15">
        <f t="shared" si="186"/>
        <v>31862</v>
      </c>
      <c r="M2990" s="15">
        <f t="shared" si="187"/>
        <v>63491</v>
      </c>
      <c r="O2990" s="13"/>
      <c r="P2990" s="13"/>
    </row>
    <row r="2991" spans="1:16" ht="13.15" customHeight="1" x14ac:dyDescent="0.2">
      <c r="A2991" s="11" t="str">
        <f t="shared" si="188"/>
        <v>NORFOLK ISLAND1987</v>
      </c>
      <c r="B2991" s="3" t="s">
        <v>34</v>
      </c>
      <c r="C2991" s="12">
        <v>1987</v>
      </c>
      <c r="D2991" s="12">
        <v>41</v>
      </c>
      <c r="E2991" s="13">
        <v>20027</v>
      </c>
      <c r="F2991" s="13">
        <v>20382</v>
      </c>
      <c r="G2991" s="13">
        <v>40409</v>
      </c>
      <c r="H2991" s="13">
        <v>10556</v>
      </c>
      <c r="I2991" s="13">
        <v>10291</v>
      </c>
      <c r="J2991" s="13">
        <v>20847</v>
      </c>
      <c r="K2991" s="15">
        <f t="shared" si="185"/>
        <v>30583</v>
      </c>
      <c r="L2991" s="15">
        <f t="shared" si="186"/>
        <v>30673</v>
      </c>
      <c r="M2991" s="15">
        <f t="shared" si="187"/>
        <v>61256</v>
      </c>
      <c r="O2991" s="13"/>
      <c r="P2991" s="13"/>
    </row>
    <row r="2992" spans="1:16" ht="13.15" customHeight="1" x14ac:dyDescent="0.2">
      <c r="A2992" s="11" t="str">
        <f t="shared" si="188"/>
        <v>NORFOLK ISLAND1988</v>
      </c>
      <c r="B2992" s="3" t="s">
        <v>34</v>
      </c>
      <c r="C2992" s="12">
        <v>1988</v>
      </c>
      <c r="D2992" s="12">
        <v>41</v>
      </c>
      <c r="E2992" s="13">
        <v>18308</v>
      </c>
      <c r="F2992" s="13">
        <v>18508</v>
      </c>
      <c r="G2992" s="13">
        <v>36816</v>
      </c>
      <c r="H2992" s="13">
        <v>12439</v>
      </c>
      <c r="I2992" s="13">
        <v>12467</v>
      </c>
      <c r="J2992" s="13">
        <v>24906</v>
      </c>
      <c r="K2992" s="15">
        <f t="shared" si="185"/>
        <v>30747</v>
      </c>
      <c r="L2992" s="15">
        <f t="shared" si="186"/>
        <v>30975</v>
      </c>
      <c r="M2992" s="15">
        <f t="shared" si="187"/>
        <v>61722</v>
      </c>
      <c r="O2992" s="13"/>
      <c r="P2992" s="13"/>
    </row>
    <row r="2993" spans="1:16" ht="13.15" customHeight="1" x14ac:dyDescent="0.2">
      <c r="A2993" s="11" t="str">
        <f t="shared" si="188"/>
        <v>NORFOLK ISLAND1989</v>
      </c>
      <c r="B2993" s="3" t="s">
        <v>34</v>
      </c>
      <c r="C2993" s="12">
        <v>1989</v>
      </c>
      <c r="D2993" s="12">
        <v>36</v>
      </c>
      <c r="E2993" s="13">
        <v>13846</v>
      </c>
      <c r="F2993" s="13">
        <v>15213</v>
      </c>
      <c r="G2993" s="13">
        <v>29059</v>
      </c>
      <c r="H2993" s="13">
        <v>12467</v>
      </c>
      <c r="I2993" s="13">
        <v>12349</v>
      </c>
      <c r="J2993" s="13">
        <v>24816</v>
      </c>
      <c r="K2993" s="15">
        <f t="shared" ref="K2993:K3056" si="189">E2993+H2993</f>
        <v>26313</v>
      </c>
      <c r="L2993" s="15">
        <f t="shared" ref="L2993:L3056" si="190">F2993+I2993</f>
        <v>27562</v>
      </c>
      <c r="M2993" s="15">
        <f t="shared" ref="M2993:M3056" si="191">G2993+J2993</f>
        <v>53875</v>
      </c>
      <c r="O2993" s="13"/>
      <c r="P2993" s="13"/>
    </row>
    <row r="2994" spans="1:16" ht="13.15" customHeight="1" x14ac:dyDescent="0.2">
      <c r="A2994" s="11" t="str">
        <f t="shared" si="188"/>
        <v>NORFOLK ISLAND1990</v>
      </c>
      <c r="B2994" s="90" t="s">
        <v>34</v>
      </c>
      <c r="C2994" s="12">
        <v>1990</v>
      </c>
      <c r="D2994" s="12">
        <v>36</v>
      </c>
      <c r="E2994" s="91">
        <v>16155</v>
      </c>
      <c r="F2994" s="91">
        <v>16068</v>
      </c>
      <c r="G2994" s="91">
        <v>32223</v>
      </c>
      <c r="H2994" s="91">
        <v>11232</v>
      </c>
      <c r="I2994" s="91">
        <v>10987</v>
      </c>
      <c r="J2994" s="91">
        <v>22219</v>
      </c>
      <c r="K2994" s="15">
        <f t="shared" si="189"/>
        <v>27387</v>
      </c>
      <c r="L2994" s="15">
        <f t="shared" si="190"/>
        <v>27055</v>
      </c>
      <c r="M2994" s="15">
        <f t="shared" si="191"/>
        <v>54442</v>
      </c>
      <c r="O2994" s="13"/>
      <c r="P2994" s="13"/>
    </row>
    <row r="2995" spans="1:16" ht="13.15" customHeight="1" x14ac:dyDescent="0.2">
      <c r="A2995" s="11" t="str">
        <f t="shared" si="188"/>
        <v>NORFOLK ISLAND1991</v>
      </c>
      <c r="B2995" s="92" t="s">
        <v>34</v>
      </c>
      <c r="C2995" s="85">
        <v>1991</v>
      </c>
      <c r="D2995" s="86">
        <v>37</v>
      </c>
      <c r="E2995" s="15">
        <v>19099</v>
      </c>
      <c r="F2995" s="15">
        <v>18872</v>
      </c>
      <c r="G2995" s="15">
        <v>37971</v>
      </c>
      <c r="H2995" s="87">
        <v>10491</v>
      </c>
      <c r="I2995" s="87">
        <v>10704</v>
      </c>
      <c r="J2995" s="15">
        <v>21195</v>
      </c>
      <c r="K2995" s="15">
        <f t="shared" si="189"/>
        <v>29590</v>
      </c>
      <c r="L2995" s="15">
        <f t="shared" si="190"/>
        <v>29576</v>
      </c>
      <c r="M2995" s="15">
        <f t="shared" si="191"/>
        <v>59166</v>
      </c>
      <c r="O2995" s="13"/>
      <c r="P2995" s="13"/>
    </row>
    <row r="2996" spans="1:16" ht="13.15" customHeight="1" x14ac:dyDescent="0.2">
      <c r="A2996" s="11" t="str">
        <f t="shared" si="188"/>
        <v>NORFOLK ISLAND1992</v>
      </c>
      <c r="B2996" s="3" t="s">
        <v>34</v>
      </c>
      <c r="C2996" s="12">
        <v>1992</v>
      </c>
      <c r="D2996" s="12">
        <v>39</v>
      </c>
      <c r="E2996" s="13">
        <v>20354</v>
      </c>
      <c r="F2996" s="13">
        <v>20866</v>
      </c>
      <c r="G2996" s="13">
        <v>41220</v>
      </c>
      <c r="H2996" s="13">
        <v>8867</v>
      </c>
      <c r="I2996" s="13">
        <v>8996</v>
      </c>
      <c r="J2996" s="13">
        <v>17863</v>
      </c>
      <c r="K2996" s="15">
        <f t="shared" si="189"/>
        <v>29221</v>
      </c>
      <c r="L2996" s="15">
        <f t="shared" si="190"/>
        <v>29862</v>
      </c>
      <c r="M2996" s="15">
        <f t="shared" si="191"/>
        <v>59083</v>
      </c>
      <c r="O2996" s="13"/>
      <c r="P2996" s="13"/>
    </row>
    <row r="2997" spans="1:16" ht="13.15" customHeight="1" x14ac:dyDescent="0.2">
      <c r="A2997" s="11" t="str">
        <f t="shared" si="188"/>
        <v>NORFOLK ISLAND1993</v>
      </c>
      <c r="B2997" s="92" t="s">
        <v>34</v>
      </c>
      <c r="C2997" s="85">
        <v>1993</v>
      </c>
      <c r="D2997" s="86">
        <v>47</v>
      </c>
      <c r="E2997" s="15">
        <v>18337</v>
      </c>
      <c r="F2997" s="15">
        <v>18365</v>
      </c>
      <c r="G2997" s="15">
        <v>36702</v>
      </c>
      <c r="H2997" s="87">
        <v>8006</v>
      </c>
      <c r="I2997" s="87">
        <v>8099</v>
      </c>
      <c r="J2997" s="15">
        <v>16105</v>
      </c>
      <c r="K2997" s="15">
        <f t="shared" si="189"/>
        <v>26343</v>
      </c>
      <c r="L2997" s="15">
        <f t="shared" si="190"/>
        <v>26464</v>
      </c>
      <c r="M2997" s="15">
        <f t="shared" si="191"/>
        <v>52807</v>
      </c>
      <c r="O2997" s="13"/>
      <c r="P2997" s="13"/>
    </row>
    <row r="2998" spans="1:16" ht="13.15" customHeight="1" x14ac:dyDescent="0.2">
      <c r="A2998" s="11" t="str">
        <f t="shared" si="188"/>
        <v>NORFOLK ISLAND1994</v>
      </c>
      <c r="B2998" s="92" t="s">
        <v>34</v>
      </c>
      <c r="C2998" s="85">
        <v>1994</v>
      </c>
      <c r="D2998" s="86">
        <v>45</v>
      </c>
      <c r="E2998" s="15">
        <v>22170</v>
      </c>
      <c r="F2998" s="15">
        <v>22249</v>
      </c>
      <c r="G2998" s="15">
        <v>44419</v>
      </c>
      <c r="H2998" s="87">
        <v>8001</v>
      </c>
      <c r="I2998" s="87">
        <v>7905</v>
      </c>
      <c r="J2998" s="15">
        <v>15906</v>
      </c>
      <c r="K2998" s="15">
        <f t="shared" si="189"/>
        <v>30171</v>
      </c>
      <c r="L2998" s="15">
        <f t="shared" si="190"/>
        <v>30154</v>
      </c>
      <c r="M2998" s="15">
        <f t="shared" si="191"/>
        <v>60325</v>
      </c>
      <c r="O2998" s="13"/>
      <c r="P2998" s="13"/>
    </row>
    <row r="2999" spans="1:16" ht="13.15" customHeight="1" x14ac:dyDescent="0.2">
      <c r="A2999" s="11" t="str">
        <f t="shared" si="188"/>
        <v>NORFOLK ISLAND1995</v>
      </c>
      <c r="B2999" s="3" t="s">
        <v>34</v>
      </c>
      <c r="C2999" s="12">
        <v>1995</v>
      </c>
      <c r="D2999" s="12">
        <v>46</v>
      </c>
      <c r="E2999" s="13">
        <v>21915</v>
      </c>
      <c r="F2999" s="13">
        <v>21697</v>
      </c>
      <c r="G2999" s="13">
        <v>43612</v>
      </c>
      <c r="H2999" s="13">
        <v>7847</v>
      </c>
      <c r="I2999" s="13">
        <v>7829</v>
      </c>
      <c r="J2999" s="13">
        <v>15676</v>
      </c>
      <c r="K2999" s="15">
        <f t="shared" si="189"/>
        <v>29762</v>
      </c>
      <c r="L2999" s="15">
        <f t="shared" si="190"/>
        <v>29526</v>
      </c>
      <c r="M2999" s="15">
        <f t="shared" si="191"/>
        <v>59288</v>
      </c>
      <c r="O2999" s="13"/>
      <c r="P2999" s="13"/>
    </row>
    <row r="3000" spans="1:16" ht="13.15" customHeight="1" x14ac:dyDescent="0.2">
      <c r="A3000" s="11" t="str">
        <f t="shared" si="188"/>
        <v>NORFOLK ISLAND1996</v>
      </c>
      <c r="B3000" s="92" t="s">
        <v>34</v>
      </c>
      <c r="C3000" s="85">
        <v>1996</v>
      </c>
      <c r="D3000" s="86">
        <v>44</v>
      </c>
      <c r="E3000" s="15">
        <v>24520</v>
      </c>
      <c r="F3000" s="15">
        <v>24039</v>
      </c>
      <c r="G3000" s="15">
        <v>48559</v>
      </c>
      <c r="H3000" s="87">
        <v>7413</v>
      </c>
      <c r="I3000" s="87">
        <v>7384</v>
      </c>
      <c r="J3000" s="15">
        <v>14797</v>
      </c>
      <c r="K3000" s="15">
        <f t="shared" si="189"/>
        <v>31933</v>
      </c>
      <c r="L3000" s="15">
        <f t="shared" si="190"/>
        <v>31423</v>
      </c>
      <c r="M3000" s="15">
        <f t="shared" si="191"/>
        <v>63356</v>
      </c>
      <c r="O3000" s="13"/>
      <c r="P3000" s="13"/>
    </row>
    <row r="3001" spans="1:16" ht="13.15" customHeight="1" x14ac:dyDescent="0.2">
      <c r="A3001" s="11" t="str">
        <f t="shared" si="188"/>
        <v>NORFOLK ISLAND1997</v>
      </c>
      <c r="B3001" s="92" t="s">
        <v>34</v>
      </c>
      <c r="C3001" s="85">
        <v>1997</v>
      </c>
      <c r="D3001" s="86">
        <v>41</v>
      </c>
      <c r="E3001" s="15">
        <v>26102</v>
      </c>
      <c r="F3001" s="15">
        <v>25919</v>
      </c>
      <c r="G3001" s="15">
        <v>52021</v>
      </c>
      <c r="H3001" s="87">
        <v>8028</v>
      </c>
      <c r="I3001" s="87">
        <v>8148</v>
      </c>
      <c r="J3001" s="15">
        <v>16176</v>
      </c>
      <c r="K3001" s="15">
        <f t="shared" si="189"/>
        <v>34130</v>
      </c>
      <c r="L3001" s="15">
        <f t="shared" si="190"/>
        <v>34067</v>
      </c>
      <c r="M3001" s="15">
        <f t="shared" si="191"/>
        <v>68197</v>
      </c>
      <c r="O3001" s="13"/>
      <c r="P3001" s="13"/>
    </row>
    <row r="3002" spans="1:16" ht="13.15" customHeight="1" x14ac:dyDescent="0.2">
      <c r="A3002" s="11" t="str">
        <f t="shared" si="188"/>
        <v>NORFOLK ISLAND1998</v>
      </c>
      <c r="B3002" s="3" t="s">
        <v>34</v>
      </c>
      <c r="C3002" s="12">
        <v>1998</v>
      </c>
      <c r="D3002" s="12">
        <v>44</v>
      </c>
      <c r="E3002" s="13">
        <v>25581</v>
      </c>
      <c r="F3002" s="13">
        <v>25217</v>
      </c>
      <c r="G3002" s="13">
        <v>50798</v>
      </c>
      <c r="H3002" s="13">
        <v>7952</v>
      </c>
      <c r="I3002" s="13">
        <v>7752</v>
      </c>
      <c r="J3002" s="13">
        <v>15704</v>
      </c>
      <c r="K3002" s="15">
        <f t="shared" si="189"/>
        <v>33533</v>
      </c>
      <c r="L3002" s="15">
        <f t="shared" si="190"/>
        <v>32969</v>
      </c>
      <c r="M3002" s="15">
        <f t="shared" si="191"/>
        <v>66502</v>
      </c>
      <c r="O3002" s="13"/>
      <c r="P3002" s="13"/>
    </row>
    <row r="3003" spans="1:16" ht="13.15" customHeight="1" x14ac:dyDescent="0.2">
      <c r="A3003" s="11" t="str">
        <f t="shared" si="188"/>
        <v>NORFOLK ISLAND1999</v>
      </c>
      <c r="B3003" s="90" t="s">
        <v>34</v>
      </c>
      <c r="C3003" s="85">
        <v>1999</v>
      </c>
      <c r="D3003" s="86">
        <v>40</v>
      </c>
      <c r="E3003" s="15">
        <v>30959</v>
      </c>
      <c r="F3003" s="15">
        <v>30508</v>
      </c>
      <c r="G3003" s="15">
        <v>61467</v>
      </c>
      <c r="H3003" s="15">
        <v>7543</v>
      </c>
      <c r="I3003" s="15">
        <v>7530</v>
      </c>
      <c r="J3003" s="15">
        <v>15073</v>
      </c>
      <c r="K3003" s="15">
        <f t="shared" si="189"/>
        <v>38502</v>
      </c>
      <c r="L3003" s="15">
        <f t="shared" si="190"/>
        <v>38038</v>
      </c>
      <c r="M3003" s="15">
        <f t="shared" si="191"/>
        <v>76540</v>
      </c>
      <c r="O3003" s="13"/>
      <c r="P3003" s="13"/>
    </row>
    <row r="3004" spans="1:16" ht="13.15" customHeight="1" x14ac:dyDescent="0.2">
      <c r="A3004" s="11" t="str">
        <f t="shared" si="188"/>
        <v>NORFOLK ISLAND2000</v>
      </c>
      <c r="B3004" s="3" t="s">
        <v>34</v>
      </c>
      <c r="C3004" s="12">
        <v>2000</v>
      </c>
      <c r="D3004" s="12">
        <v>39</v>
      </c>
      <c r="E3004" s="13">
        <v>33759</v>
      </c>
      <c r="F3004" s="13">
        <v>33614</v>
      </c>
      <c r="G3004" s="13">
        <v>67373</v>
      </c>
      <c r="H3004" s="13">
        <v>7040</v>
      </c>
      <c r="I3004" s="13">
        <v>7033</v>
      </c>
      <c r="J3004" s="13">
        <v>14073</v>
      </c>
      <c r="K3004" s="15">
        <f t="shared" si="189"/>
        <v>40799</v>
      </c>
      <c r="L3004" s="15">
        <f t="shared" si="190"/>
        <v>40647</v>
      </c>
      <c r="M3004" s="15">
        <f t="shared" si="191"/>
        <v>81446</v>
      </c>
      <c r="O3004" s="13"/>
      <c r="P3004" s="13"/>
    </row>
    <row r="3005" spans="1:16" ht="13.15" customHeight="1" x14ac:dyDescent="0.2">
      <c r="A3005" s="11" t="str">
        <f t="shared" si="188"/>
        <v>NORFOLK ISLAND2001</v>
      </c>
      <c r="B3005" s="92" t="s">
        <v>34</v>
      </c>
      <c r="C3005" s="85">
        <v>2001</v>
      </c>
      <c r="D3005" s="86">
        <v>38</v>
      </c>
      <c r="E3005" s="15">
        <v>28295</v>
      </c>
      <c r="F3005" s="15">
        <v>28661</v>
      </c>
      <c r="G3005" s="15">
        <v>56956</v>
      </c>
      <c r="H3005" s="87">
        <v>8306</v>
      </c>
      <c r="I3005" s="87">
        <v>8061</v>
      </c>
      <c r="J3005" s="15">
        <v>16367</v>
      </c>
      <c r="K3005" s="15">
        <f t="shared" si="189"/>
        <v>36601</v>
      </c>
      <c r="L3005" s="15">
        <f t="shared" si="190"/>
        <v>36722</v>
      </c>
      <c r="M3005" s="15">
        <f t="shared" si="191"/>
        <v>73323</v>
      </c>
      <c r="O3005" s="13"/>
      <c r="P3005" s="13"/>
    </row>
    <row r="3006" spans="1:16" ht="13.15" customHeight="1" x14ac:dyDescent="0.2">
      <c r="A3006" s="11" t="str">
        <f t="shared" si="188"/>
        <v>NORFOLK ISLAND2002</v>
      </c>
      <c r="B3006" s="3" t="s">
        <v>34</v>
      </c>
      <c r="C3006" s="12">
        <v>2002</v>
      </c>
      <c r="D3006" s="12">
        <v>41</v>
      </c>
      <c r="E3006" s="13">
        <v>23351</v>
      </c>
      <c r="F3006" s="13">
        <v>23405</v>
      </c>
      <c r="G3006" s="13">
        <v>46756</v>
      </c>
      <c r="H3006" s="13">
        <v>7924</v>
      </c>
      <c r="I3006" s="13">
        <v>7967</v>
      </c>
      <c r="J3006" s="13">
        <v>15891</v>
      </c>
      <c r="K3006" s="15">
        <f t="shared" si="189"/>
        <v>31275</v>
      </c>
      <c r="L3006" s="15">
        <f t="shared" si="190"/>
        <v>31372</v>
      </c>
      <c r="M3006" s="15">
        <f t="shared" si="191"/>
        <v>62647</v>
      </c>
      <c r="O3006" s="13"/>
      <c r="P3006" s="13"/>
    </row>
    <row r="3007" spans="1:16" ht="13.15" customHeight="1" x14ac:dyDescent="0.2">
      <c r="A3007" s="11" t="str">
        <f t="shared" si="188"/>
        <v>NORFOLK ISLAND2003</v>
      </c>
      <c r="B3007" s="92" t="s">
        <v>34</v>
      </c>
      <c r="C3007" s="85">
        <v>2003</v>
      </c>
      <c r="D3007" s="86">
        <v>36</v>
      </c>
      <c r="E3007" s="15">
        <v>33842</v>
      </c>
      <c r="F3007" s="15">
        <v>34698</v>
      </c>
      <c r="G3007" s="15">
        <v>68540</v>
      </c>
      <c r="H3007" s="87">
        <v>7777</v>
      </c>
      <c r="I3007" s="87">
        <v>7475</v>
      </c>
      <c r="J3007" s="15">
        <v>15252</v>
      </c>
      <c r="K3007" s="15">
        <f t="shared" si="189"/>
        <v>41619</v>
      </c>
      <c r="L3007" s="15">
        <f t="shared" si="190"/>
        <v>42173</v>
      </c>
      <c r="M3007" s="15">
        <f t="shared" si="191"/>
        <v>83792</v>
      </c>
      <c r="O3007" s="13"/>
      <c r="P3007" s="13"/>
    </row>
    <row r="3008" spans="1:16" ht="13.15" customHeight="1" x14ac:dyDescent="0.2">
      <c r="A3008" s="11" t="str">
        <f t="shared" si="188"/>
        <v>NORFOLK ISLAND2004</v>
      </c>
      <c r="B3008" s="3" t="s">
        <v>34</v>
      </c>
      <c r="C3008" s="12">
        <v>2004</v>
      </c>
      <c r="D3008" s="12">
        <v>40</v>
      </c>
      <c r="E3008" s="13">
        <v>29261</v>
      </c>
      <c r="F3008" s="13">
        <v>28937</v>
      </c>
      <c r="G3008" s="13">
        <v>58198</v>
      </c>
      <c r="H3008" s="13">
        <v>9586</v>
      </c>
      <c r="I3008" s="13">
        <v>9627</v>
      </c>
      <c r="J3008" s="13">
        <v>19213</v>
      </c>
      <c r="K3008" s="15">
        <f t="shared" si="189"/>
        <v>38847</v>
      </c>
      <c r="L3008" s="15">
        <f t="shared" si="190"/>
        <v>38564</v>
      </c>
      <c r="M3008" s="15">
        <f t="shared" si="191"/>
        <v>77411</v>
      </c>
      <c r="O3008" s="13"/>
      <c r="P3008" s="13"/>
    </row>
    <row r="3009" spans="1:16" ht="13.15" customHeight="1" x14ac:dyDescent="0.2">
      <c r="A3009" s="11" t="str">
        <f t="shared" si="188"/>
        <v>NORFOLK ISLAND2005</v>
      </c>
      <c r="B3009" s="3" t="s">
        <v>34</v>
      </c>
      <c r="C3009" s="12">
        <v>2005</v>
      </c>
      <c r="D3009" s="12">
        <v>47</v>
      </c>
      <c r="E3009" s="13">
        <v>21556</v>
      </c>
      <c r="F3009" s="13">
        <v>22229</v>
      </c>
      <c r="G3009" s="13">
        <v>43785</v>
      </c>
      <c r="H3009" s="13">
        <v>9812</v>
      </c>
      <c r="I3009" s="13">
        <v>9867</v>
      </c>
      <c r="J3009" s="13">
        <v>19679</v>
      </c>
      <c r="K3009" s="15">
        <f t="shared" si="189"/>
        <v>31368</v>
      </c>
      <c r="L3009" s="15">
        <f t="shared" si="190"/>
        <v>32096</v>
      </c>
      <c r="M3009" s="15">
        <f t="shared" si="191"/>
        <v>63464</v>
      </c>
      <c r="O3009" s="13"/>
      <c r="P3009" s="13"/>
    </row>
    <row r="3010" spans="1:16" ht="13.15" customHeight="1" x14ac:dyDescent="0.2">
      <c r="A3010" s="11" t="str">
        <f t="shared" si="188"/>
        <v>NORFOLK ISLAND2006</v>
      </c>
      <c r="B3010" s="3" t="s">
        <v>34</v>
      </c>
      <c r="C3010" s="12">
        <v>2006</v>
      </c>
      <c r="D3010" s="12">
        <v>48</v>
      </c>
      <c r="E3010" s="13">
        <v>25117</v>
      </c>
      <c r="F3010" s="13">
        <v>25034</v>
      </c>
      <c r="G3010" s="13">
        <v>50151</v>
      </c>
      <c r="H3010" s="13">
        <v>9429</v>
      </c>
      <c r="I3010" s="13">
        <v>9737</v>
      </c>
      <c r="J3010" s="13">
        <v>19166</v>
      </c>
      <c r="K3010" s="15">
        <f t="shared" si="189"/>
        <v>34546</v>
      </c>
      <c r="L3010" s="15">
        <f t="shared" si="190"/>
        <v>34771</v>
      </c>
      <c r="M3010" s="15">
        <f t="shared" si="191"/>
        <v>69317</v>
      </c>
      <c r="O3010" s="13"/>
      <c r="P3010" s="13"/>
    </row>
    <row r="3011" spans="1:16" ht="13.15" customHeight="1" x14ac:dyDescent="0.2">
      <c r="A3011" s="11" t="str">
        <f t="shared" si="188"/>
        <v>NORFOLK ISLAND2007</v>
      </c>
      <c r="B3011" s="90" t="s">
        <v>34</v>
      </c>
      <c r="C3011" s="12">
        <v>2007</v>
      </c>
      <c r="D3011" s="86">
        <v>49</v>
      </c>
      <c r="E3011" s="91">
        <v>28980</v>
      </c>
      <c r="F3011" s="91">
        <v>28256</v>
      </c>
      <c r="G3011" s="91">
        <v>57236</v>
      </c>
      <c r="H3011" s="91">
        <v>8615</v>
      </c>
      <c r="I3011" s="91">
        <v>8662</v>
      </c>
      <c r="J3011" s="91">
        <v>17277</v>
      </c>
      <c r="K3011" s="15">
        <f t="shared" si="189"/>
        <v>37595</v>
      </c>
      <c r="L3011" s="15">
        <f t="shared" si="190"/>
        <v>36918</v>
      </c>
      <c r="M3011" s="15">
        <f t="shared" si="191"/>
        <v>74513</v>
      </c>
      <c r="O3011" s="13"/>
      <c r="P3011" s="13"/>
    </row>
    <row r="3012" spans="1:16" ht="13.15" customHeight="1" x14ac:dyDescent="0.2">
      <c r="A3012" s="11" t="str">
        <f t="shared" si="188"/>
        <v>NORFOLK ISLAND2008</v>
      </c>
      <c r="B3012" s="90" t="s">
        <v>34</v>
      </c>
      <c r="C3012" s="12">
        <v>2008</v>
      </c>
      <c r="D3012" s="86">
        <v>50</v>
      </c>
      <c r="E3012" s="91">
        <v>29006</v>
      </c>
      <c r="F3012" s="91">
        <v>25831</v>
      </c>
      <c r="G3012" s="91">
        <v>54837</v>
      </c>
      <c r="H3012" s="91">
        <v>7125</v>
      </c>
      <c r="I3012" s="91">
        <v>7286</v>
      </c>
      <c r="J3012" s="91">
        <v>14411</v>
      </c>
      <c r="K3012" s="15">
        <f t="shared" si="189"/>
        <v>36131</v>
      </c>
      <c r="L3012" s="15">
        <f t="shared" si="190"/>
        <v>33117</v>
      </c>
      <c r="M3012" s="15">
        <f t="shared" si="191"/>
        <v>69248</v>
      </c>
      <c r="O3012" s="13"/>
      <c r="P3012" s="13"/>
    </row>
    <row r="3013" spans="1:16" ht="13.15" customHeight="1" x14ac:dyDescent="0.2">
      <c r="A3013" s="11" t="str">
        <f t="shared" si="188"/>
        <v>NORFOLK ISLAND2009</v>
      </c>
      <c r="B3013" s="3" t="s">
        <v>34</v>
      </c>
      <c r="C3013" s="12">
        <v>2009</v>
      </c>
      <c r="D3013" s="12">
        <v>48</v>
      </c>
      <c r="E3013" s="13">
        <v>26529</v>
      </c>
      <c r="F3013" s="13">
        <v>26406</v>
      </c>
      <c r="G3013" s="13">
        <v>52935</v>
      </c>
      <c r="H3013" s="13">
        <v>5491</v>
      </c>
      <c r="I3013" s="13">
        <v>5603</v>
      </c>
      <c r="J3013" s="13">
        <v>11094</v>
      </c>
      <c r="K3013" s="15">
        <f t="shared" si="189"/>
        <v>32020</v>
      </c>
      <c r="L3013" s="15">
        <f t="shared" si="190"/>
        <v>32009</v>
      </c>
      <c r="M3013" s="15">
        <f t="shared" si="191"/>
        <v>64029</v>
      </c>
      <c r="O3013" s="13"/>
      <c r="P3013" s="13"/>
    </row>
    <row r="3014" spans="1:16" ht="13.15" customHeight="1" x14ac:dyDescent="0.2">
      <c r="A3014" s="11" t="str">
        <f t="shared" si="188"/>
        <v>NORFOLK ISLAND2010</v>
      </c>
      <c r="B3014" s="3" t="s">
        <v>34</v>
      </c>
      <c r="C3014" s="12">
        <v>2010</v>
      </c>
      <c r="D3014" s="12">
        <v>53</v>
      </c>
      <c r="E3014" s="13">
        <v>24598</v>
      </c>
      <c r="F3014" s="13">
        <v>24506</v>
      </c>
      <c r="G3014" s="13">
        <v>49104</v>
      </c>
      <c r="H3014" s="13">
        <v>4970</v>
      </c>
      <c r="I3014" s="13">
        <v>5039</v>
      </c>
      <c r="J3014" s="13">
        <v>10009</v>
      </c>
      <c r="K3014" s="15">
        <f t="shared" si="189"/>
        <v>29568</v>
      </c>
      <c r="L3014" s="15">
        <f t="shared" si="190"/>
        <v>29545</v>
      </c>
      <c r="M3014" s="15">
        <f t="shared" si="191"/>
        <v>59113</v>
      </c>
      <c r="O3014" s="13"/>
      <c r="P3014" s="13"/>
    </row>
    <row r="3015" spans="1:16" ht="13.15" customHeight="1" x14ac:dyDescent="0.2">
      <c r="A3015" s="11" t="str">
        <f t="shared" si="188"/>
        <v>NORFOLK ISLAND2011</v>
      </c>
      <c r="B3015" s="3" t="s">
        <v>34</v>
      </c>
      <c r="C3015" s="12">
        <v>2011</v>
      </c>
      <c r="D3015" s="12">
        <v>58</v>
      </c>
      <c r="E3015" s="13">
        <v>25649</v>
      </c>
      <c r="F3015" s="13">
        <v>25829</v>
      </c>
      <c r="G3015" s="13">
        <v>51478</v>
      </c>
      <c r="H3015" s="13">
        <v>5033</v>
      </c>
      <c r="I3015" s="13">
        <v>5080</v>
      </c>
      <c r="J3015" s="13">
        <v>10113</v>
      </c>
      <c r="K3015" s="15">
        <f t="shared" si="189"/>
        <v>30682</v>
      </c>
      <c r="L3015" s="15">
        <f t="shared" si="190"/>
        <v>30909</v>
      </c>
      <c r="M3015" s="15">
        <f t="shared" si="191"/>
        <v>61591</v>
      </c>
      <c r="O3015" s="13"/>
      <c r="P3015" s="13"/>
    </row>
    <row r="3016" spans="1:16" ht="13.15" customHeight="1" x14ac:dyDescent="0.2">
      <c r="A3016" s="11" t="str">
        <f t="shared" si="188"/>
        <v>NORFOLK ISLAND2012</v>
      </c>
      <c r="B3016" s="92" t="s">
        <v>34</v>
      </c>
      <c r="C3016" s="85">
        <v>2012</v>
      </c>
      <c r="D3016" s="86">
        <v>59</v>
      </c>
      <c r="E3016" s="15">
        <v>21657</v>
      </c>
      <c r="F3016" s="15">
        <v>21821</v>
      </c>
      <c r="G3016" s="15">
        <v>43478</v>
      </c>
      <c r="H3016" s="87">
        <v>5049</v>
      </c>
      <c r="I3016" s="87">
        <v>5040</v>
      </c>
      <c r="J3016" s="15">
        <v>10089</v>
      </c>
      <c r="K3016" s="15">
        <f t="shared" si="189"/>
        <v>26706</v>
      </c>
      <c r="L3016" s="15">
        <f t="shared" si="190"/>
        <v>26861</v>
      </c>
      <c r="M3016" s="15">
        <f t="shared" si="191"/>
        <v>53567</v>
      </c>
      <c r="O3016" s="13"/>
      <c r="P3016" s="13"/>
    </row>
    <row r="3017" spans="1:16" ht="13.15" customHeight="1" x14ac:dyDescent="0.2">
      <c r="A3017" s="11" t="str">
        <f t="shared" si="188"/>
        <v>NORFOLK ISLAND2013</v>
      </c>
      <c r="B3017" s="3" t="s">
        <v>34</v>
      </c>
      <c r="C3017" s="12">
        <v>2013</v>
      </c>
      <c r="D3017" s="12">
        <v>59</v>
      </c>
      <c r="E3017" s="13">
        <v>22495</v>
      </c>
      <c r="F3017" s="13">
        <v>22505</v>
      </c>
      <c r="G3017" s="13">
        <v>45000</v>
      </c>
      <c r="H3017" s="13">
        <v>5625</v>
      </c>
      <c r="I3017" s="13">
        <v>5679</v>
      </c>
      <c r="J3017" s="13">
        <v>11304</v>
      </c>
      <c r="K3017" s="15">
        <f t="shared" si="189"/>
        <v>28120</v>
      </c>
      <c r="L3017" s="15">
        <f t="shared" si="190"/>
        <v>28184</v>
      </c>
      <c r="M3017" s="15">
        <f t="shared" si="191"/>
        <v>56304</v>
      </c>
      <c r="O3017" s="13"/>
      <c r="P3017" s="13"/>
    </row>
    <row r="3018" spans="1:16" ht="13.15" customHeight="1" x14ac:dyDescent="0.2">
      <c r="A3018" s="11" t="str">
        <f t="shared" si="188"/>
        <v>NORFOLK ISLAND2014</v>
      </c>
      <c r="B3018" s="3" t="s">
        <v>34</v>
      </c>
      <c r="C3018" s="12">
        <v>2014</v>
      </c>
      <c r="D3018" s="17">
        <v>57</v>
      </c>
      <c r="E3018" s="13">
        <v>23409</v>
      </c>
      <c r="F3018" s="13">
        <v>23374</v>
      </c>
      <c r="G3018" s="13">
        <v>46783</v>
      </c>
      <c r="H3018" s="13">
        <v>5640</v>
      </c>
      <c r="I3018" s="13">
        <v>5695</v>
      </c>
      <c r="J3018" s="13">
        <v>11335</v>
      </c>
      <c r="K3018" s="15">
        <f t="shared" si="189"/>
        <v>29049</v>
      </c>
      <c r="L3018" s="15">
        <f t="shared" si="190"/>
        <v>29069</v>
      </c>
      <c r="M3018" s="15">
        <f t="shared" si="191"/>
        <v>58118</v>
      </c>
      <c r="O3018" s="13"/>
      <c r="P3018" s="13"/>
    </row>
    <row r="3019" spans="1:16" ht="13.15" customHeight="1" x14ac:dyDescent="0.2">
      <c r="A3019" s="11" t="str">
        <f t="shared" si="188"/>
        <v>NORFOLK ISLAND2015</v>
      </c>
      <c r="B3019" s="3" t="s">
        <v>34</v>
      </c>
      <c r="C3019" s="12">
        <v>2015</v>
      </c>
      <c r="D3019" s="12">
        <v>54</v>
      </c>
      <c r="E3019" s="13">
        <v>25159</v>
      </c>
      <c r="F3019" s="13">
        <v>25142</v>
      </c>
      <c r="G3019" s="13">
        <v>50301</v>
      </c>
      <c r="H3019" s="13">
        <v>6008</v>
      </c>
      <c r="I3019" s="13">
        <v>5833</v>
      </c>
      <c r="J3019" s="13">
        <v>11841</v>
      </c>
      <c r="K3019" s="15">
        <f t="shared" si="189"/>
        <v>31167</v>
      </c>
      <c r="L3019" s="15">
        <f t="shared" si="190"/>
        <v>30975</v>
      </c>
      <c r="M3019" s="15">
        <f t="shared" si="191"/>
        <v>62142</v>
      </c>
      <c r="O3019" s="13"/>
      <c r="P3019" s="13"/>
    </row>
    <row r="3020" spans="1:16" ht="13.15" customHeight="1" x14ac:dyDescent="0.2">
      <c r="A3020" s="11" t="str">
        <f t="shared" si="188"/>
        <v>NORFOLK ISLAND2016</v>
      </c>
      <c r="B3020" s="3" t="s">
        <v>34</v>
      </c>
      <c r="C3020" s="12">
        <v>2016</v>
      </c>
      <c r="D3020" s="12">
        <v>53</v>
      </c>
      <c r="E3020" s="13">
        <v>27167</v>
      </c>
      <c r="F3020" s="13">
        <v>27192</v>
      </c>
      <c r="G3020" s="13">
        <v>54359</v>
      </c>
      <c r="H3020" s="13">
        <v>4937</v>
      </c>
      <c r="I3020" s="13">
        <v>4958</v>
      </c>
      <c r="J3020" s="13">
        <v>9895</v>
      </c>
      <c r="K3020" s="15">
        <f t="shared" si="189"/>
        <v>32104</v>
      </c>
      <c r="L3020" s="15">
        <f t="shared" si="190"/>
        <v>32150</v>
      </c>
      <c r="M3020" s="15">
        <f t="shared" si="191"/>
        <v>64254</v>
      </c>
      <c r="O3020" s="13"/>
      <c r="P3020" s="13"/>
    </row>
    <row r="3021" spans="1:16" ht="13.15" customHeight="1" x14ac:dyDescent="0.2">
      <c r="A3021" s="11" t="str">
        <f t="shared" si="188"/>
        <v>NORFOLK ISLAND2017</v>
      </c>
      <c r="B3021" s="88" t="s">
        <v>34</v>
      </c>
      <c r="C3021" s="16">
        <v>2017</v>
      </c>
      <c r="D3021" s="12">
        <v>56</v>
      </c>
      <c r="E3021" s="89">
        <v>28935</v>
      </c>
      <c r="F3021" s="89">
        <v>28639</v>
      </c>
      <c r="G3021" s="89">
        <v>57574</v>
      </c>
      <c r="H3021" s="89">
        <v>2343</v>
      </c>
      <c r="I3021" s="89">
        <v>2457</v>
      </c>
      <c r="J3021" s="89">
        <v>4800</v>
      </c>
      <c r="K3021" s="15">
        <f t="shared" si="189"/>
        <v>31278</v>
      </c>
      <c r="L3021" s="15">
        <f t="shared" si="190"/>
        <v>31096</v>
      </c>
      <c r="M3021" s="15">
        <f t="shared" si="191"/>
        <v>62374</v>
      </c>
      <c r="O3021" s="13"/>
      <c r="P3021" s="13"/>
    </row>
    <row r="3022" spans="1:16" ht="13.15" customHeight="1" x14ac:dyDescent="0.2">
      <c r="A3022" s="11" t="str">
        <f t="shared" si="188"/>
        <v>NORFOLK ISLAND2018</v>
      </c>
      <c r="B3022" s="3" t="s">
        <v>34</v>
      </c>
      <c r="C3022" s="12">
        <v>2018</v>
      </c>
      <c r="D3022" s="12">
        <v>59</v>
      </c>
      <c r="E3022" s="13">
        <v>30289</v>
      </c>
      <c r="F3022" s="13">
        <v>30397</v>
      </c>
      <c r="G3022" s="13">
        <v>60686</v>
      </c>
      <c r="H3022" s="13">
        <v>0</v>
      </c>
      <c r="I3022" s="13">
        <v>0</v>
      </c>
      <c r="J3022" s="13">
        <v>0</v>
      </c>
      <c r="K3022" s="15">
        <f t="shared" si="189"/>
        <v>30289</v>
      </c>
      <c r="L3022" s="15">
        <f t="shared" si="190"/>
        <v>30397</v>
      </c>
      <c r="M3022" s="15">
        <f t="shared" si="191"/>
        <v>60686</v>
      </c>
      <c r="O3022" s="13"/>
      <c r="P3022" s="13"/>
    </row>
    <row r="3023" spans="1:16" ht="13.15" customHeight="1" x14ac:dyDescent="0.2">
      <c r="A3023" s="11" t="str">
        <f t="shared" si="188"/>
        <v>NORFOLK ISLAND2019</v>
      </c>
      <c r="B3023" s="3" t="s">
        <v>34</v>
      </c>
      <c r="C3023" s="12">
        <v>2019</v>
      </c>
      <c r="D3023" s="12">
        <v>58</v>
      </c>
      <c r="E3023" s="13">
        <v>30361</v>
      </c>
      <c r="F3023" s="13">
        <v>30088</v>
      </c>
      <c r="G3023" s="13">
        <v>60449</v>
      </c>
      <c r="H3023" s="13">
        <v>549</v>
      </c>
      <c r="I3023" s="13">
        <v>506</v>
      </c>
      <c r="J3023" s="13">
        <v>1055</v>
      </c>
      <c r="K3023" s="15">
        <f t="shared" si="189"/>
        <v>30910</v>
      </c>
      <c r="L3023" s="15">
        <f t="shared" si="190"/>
        <v>30594</v>
      </c>
      <c r="M3023" s="15">
        <f t="shared" si="191"/>
        <v>61504</v>
      </c>
      <c r="O3023" s="13"/>
      <c r="P3023" s="13"/>
    </row>
    <row r="3024" spans="1:16" ht="13.15" customHeight="1" x14ac:dyDescent="0.2">
      <c r="A3024" s="11" t="str">
        <f t="shared" si="188"/>
        <v>NORFOLK ISLAND2020</v>
      </c>
      <c r="B3024" s="92" t="s">
        <v>34</v>
      </c>
      <c r="C3024" s="85">
        <v>2020</v>
      </c>
      <c r="D3024" s="17" t="s">
        <v>174</v>
      </c>
      <c r="E3024" s="15">
        <v>13857</v>
      </c>
      <c r="F3024" s="15">
        <v>13611</v>
      </c>
      <c r="G3024" s="15">
        <v>27468</v>
      </c>
      <c r="H3024" s="87">
        <v>384</v>
      </c>
      <c r="I3024" s="87">
        <v>439</v>
      </c>
      <c r="J3024" s="15">
        <v>823</v>
      </c>
      <c r="K3024" s="15">
        <f t="shared" si="189"/>
        <v>14241</v>
      </c>
      <c r="L3024" s="15">
        <f t="shared" si="190"/>
        <v>14050</v>
      </c>
      <c r="M3024" s="15">
        <f t="shared" si="191"/>
        <v>28291</v>
      </c>
      <c r="O3024" s="13"/>
      <c r="P3024" s="13"/>
    </row>
    <row r="3025" spans="1:16" ht="13.15" customHeight="1" x14ac:dyDescent="0.2">
      <c r="A3025" s="11" t="str">
        <f t="shared" si="188"/>
        <v>NORFOLK ISLAND2021</v>
      </c>
      <c r="B3025" s="88" t="s">
        <v>34</v>
      </c>
      <c r="C3025" s="16">
        <v>2021</v>
      </c>
      <c r="D3025" s="17">
        <v>48</v>
      </c>
      <c r="E3025" s="89">
        <v>25843</v>
      </c>
      <c r="F3025" s="89">
        <v>24811</v>
      </c>
      <c r="G3025" s="89">
        <v>50654</v>
      </c>
      <c r="H3025" s="89">
        <v>140</v>
      </c>
      <c r="I3025" s="89">
        <v>151</v>
      </c>
      <c r="J3025" s="89">
        <v>291</v>
      </c>
      <c r="K3025" s="15">
        <f t="shared" si="189"/>
        <v>25983</v>
      </c>
      <c r="L3025" s="15">
        <f t="shared" si="190"/>
        <v>24962</v>
      </c>
      <c r="M3025" s="15">
        <f t="shared" si="191"/>
        <v>50945</v>
      </c>
      <c r="O3025" s="13"/>
      <c r="P3025" s="13"/>
    </row>
    <row r="3026" spans="1:16" ht="13.15" customHeight="1" x14ac:dyDescent="0.2">
      <c r="A3026" s="11" t="str">
        <f t="shared" si="188"/>
        <v>NORFOLK ISLAND2022</v>
      </c>
      <c r="B3026" s="92" t="s">
        <v>34</v>
      </c>
      <c r="C3026" s="85">
        <v>2022</v>
      </c>
      <c r="D3026" s="86">
        <v>53</v>
      </c>
      <c r="E3026" s="15">
        <v>33820</v>
      </c>
      <c r="F3026" s="15">
        <v>33177</v>
      </c>
      <c r="G3026" s="15">
        <v>66997</v>
      </c>
      <c r="H3026" s="87">
        <v>495</v>
      </c>
      <c r="I3026" s="87">
        <v>467</v>
      </c>
      <c r="J3026" s="15">
        <v>962</v>
      </c>
      <c r="K3026" s="15">
        <f t="shared" si="189"/>
        <v>34315</v>
      </c>
      <c r="L3026" s="15">
        <f t="shared" si="190"/>
        <v>33644</v>
      </c>
      <c r="M3026" s="15">
        <f t="shared" si="191"/>
        <v>67959</v>
      </c>
      <c r="O3026" s="13"/>
      <c r="P3026" s="13"/>
    </row>
    <row r="3027" spans="1:16" ht="13.15" customHeight="1" x14ac:dyDescent="0.2">
      <c r="A3027" s="11" t="str">
        <f t="shared" si="188"/>
        <v>NORFOLK ISLAND2023</v>
      </c>
      <c r="B3027" s="88" t="s">
        <v>34</v>
      </c>
      <c r="C3027" s="16">
        <v>2023</v>
      </c>
      <c r="D3027" s="86">
        <v>54</v>
      </c>
      <c r="E3027" s="89">
        <v>34675</v>
      </c>
      <c r="F3027" s="89">
        <v>34319</v>
      </c>
      <c r="G3027" s="89">
        <v>68994</v>
      </c>
      <c r="H3027" s="89">
        <v>1349</v>
      </c>
      <c r="I3027" s="89">
        <v>1354</v>
      </c>
      <c r="J3027" s="89">
        <v>2703</v>
      </c>
      <c r="K3027" s="15">
        <f t="shared" si="189"/>
        <v>36024</v>
      </c>
      <c r="L3027" s="15">
        <f t="shared" si="190"/>
        <v>35673</v>
      </c>
      <c r="M3027" s="15">
        <f t="shared" si="191"/>
        <v>71697</v>
      </c>
      <c r="O3027" s="13"/>
      <c r="P3027" s="13"/>
    </row>
    <row r="3028" spans="1:16" ht="13.15" customHeight="1" x14ac:dyDescent="0.2">
      <c r="A3028" s="11" t="str">
        <f t="shared" si="188"/>
        <v>NORFOLK ISLAND2024</v>
      </c>
      <c r="B3028" s="3" t="s">
        <v>34</v>
      </c>
      <c r="C3028" s="12">
        <v>2024</v>
      </c>
      <c r="D3028" s="12">
        <v>53</v>
      </c>
      <c r="E3028" s="13">
        <v>35225</v>
      </c>
      <c r="F3028" s="13">
        <v>35274</v>
      </c>
      <c r="G3028" s="13">
        <v>70499</v>
      </c>
      <c r="H3028" s="13">
        <v>1027</v>
      </c>
      <c r="I3028" s="13">
        <v>1098</v>
      </c>
      <c r="J3028" s="13">
        <v>2125</v>
      </c>
      <c r="K3028" s="15">
        <f t="shared" si="189"/>
        <v>36252</v>
      </c>
      <c r="L3028" s="15">
        <f t="shared" si="190"/>
        <v>36372</v>
      </c>
      <c r="M3028" s="15">
        <f t="shared" si="191"/>
        <v>72624</v>
      </c>
      <c r="O3028" s="13"/>
      <c r="P3028" s="13"/>
    </row>
    <row r="3029" spans="1:16" ht="13.15" customHeight="1" x14ac:dyDescent="0.2">
      <c r="A3029" s="11" t="str">
        <f t="shared" si="188"/>
        <v>NORFOLK ISLAND2025</v>
      </c>
      <c r="B3029" s="3" t="s">
        <v>34</v>
      </c>
      <c r="C3029" s="12">
        <v>2025</v>
      </c>
      <c r="D3029" s="12">
        <v>55</v>
      </c>
      <c r="E3029" s="13">
        <v>34912</v>
      </c>
      <c r="F3029" s="13">
        <v>34743</v>
      </c>
      <c r="G3029" s="13">
        <v>69655</v>
      </c>
      <c r="H3029" s="13">
        <v>694</v>
      </c>
      <c r="I3029" s="13">
        <v>696</v>
      </c>
      <c r="J3029" s="13">
        <v>1390</v>
      </c>
      <c r="K3029" s="15">
        <f t="shared" si="189"/>
        <v>35606</v>
      </c>
      <c r="L3029" s="15">
        <f t="shared" si="190"/>
        <v>35439</v>
      </c>
      <c r="M3029" s="15">
        <f t="shared" si="191"/>
        <v>71045</v>
      </c>
      <c r="O3029" s="13"/>
      <c r="P3029" s="13"/>
    </row>
    <row r="3030" spans="1:16" ht="13.15" customHeight="1" x14ac:dyDescent="0.2">
      <c r="A3030" s="11" t="str">
        <f t="shared" si="188"/>
        <v>OLYMPIC DAM1985</v>
      </c>
      <c r="B3030" s="3" t="s">
        <v>33</v>
      </c>
      <c r="C3030" s="12">
        <v>1985</v>
      </c>
      <c r="D3030" s="12" t="s">
        <v>174</v>
      </c>
      <c r="E3030" s="13">
        <v>1697</v>
      </c>
      <c r="F3030" s="13">
        <v>1701</v>
      </c>
      <c r="G3030" s="13">
        <v>3398</v>
      </c>
      <c r="H3030" s="13">
        <v>0</v>
      </c>
      <c r="I3030" s="13">
        <v>0</v>
      </c>
      <c r="J3030" s="13">
        <v>0</v>
      </c>
      <c r="K3030" s="15">
        <f t="shared" si="189"/>
        <v>1697</v>
      </c>
      <c r="L3030" s="15">
        <f t="shared" si="190"/>
        <v>1701</v>
      </c>
      <c r="M3030" s="15">
        <f t="shared" si="191"/>
        <v>3398</v>
      </c>
      <c r="O3030" s="13"/>
      <c r="P3030" s="13"/>
    </row>
    <row r="3031" spans="1:16" ht="13.15" customHeight="1" x14ac:dyDescent="0.2">
      <c r="A3031" s="11" t="str">
        <f t="shared" si="188"/>
        <v>OLYMPIC DAM1986</v>
      </c>
      <c r="B3031" s="3" t="s">
        <v>33</v>
      </c>
      <c r="C3031" s="12">
        <v>1986</v>
      </c>
      <c r="D3031" s="12" t="s">
        <v>174</v>
      </c>
      <c r="E3031" s="13">
        <v>2840</v>
      </c>
      <c r="F3031" s="13">
        <v>2933</v>
      </c>
      <c r="G3031" s="13">
        <v>5773</v>
      </c>
      <c r="H3031" s="13">
        <v>0</v>
      </c>
      <c r="I3031" s="13">
        <v>0</v>
      </c>
      <c r="J3031" s="13">
        <v>0</v>
      </c>
      <c r="K3031" s="15">
        <f t="shared" si="189"/>
        <v>2840</v>
      </c>
      <c r="L3031" s="15">
        <f t="shared" si="190"/>
        <v>2933</v>
      </c>
      <c r="M3031" s="15">
        <f t="shared" si="191"/>
        <v>5773</v>
      </c>
      <c r="O3031" s="13"/>
      <c r="P3031" s="13"/>
    </row>
    <row r="3032" spans="1:16" ht="13.15" customHeight="1" x14ac:dyDescent="0.2">
      <c r="A3032" s="11" t="str">
        <f t="shared" si="188"/>
        <v>OLYMPIC DAM1987</v>
      </c>
      <c r="B3032" s="3" t="s">
        <v>33</v>
      </c>
      <c r="C3032" s="12">
        <v>1987</v>
      </c>
      <c r="D3032" s="12" t="s">
        <v>174</v>
      </c>
      <c r="E3032" s="13">
        <v>8928</v>
      </c>
      <c r="F3032" s="13">
        <v>8796</v>
      </c>
      <c r="G3032" s="13">
        <v>17724</v>
      </c>
      <c r="H3032" s="13">
        <v>0</v>
      </c>
      <c r="I3032" s="13">
        <v>0</v>
      </c>
      <c r="J3032" s="13">
        <v>0</v>
      </c>
      <c r="K3032" s="15">
        <f t="shared" si="189"/>
        <v>8928</v>
      </c>
      <c r="L3032" s="15">
        <f t="shared" si="190"/>
        <v>8796</v>
      </c>
      <c r="M3032" s="15">
        <f t="shared" si="191"/>
        <v>17724</v>
      </c>
      <c r="O3032" s="13"/>
      <c r="P3032" s="13"/>
    </row>
    <row r="3033" spans="1:16" ht="13.15" customHeight="1" x14ac:dyDescent="0.2">
      <c r="A3033" s="11" t="str">
        <f t="shared" si="188"/>
        <v>OLYMPIC DAM1988</v>
      </c>
      <c r="B3033" s="3" t="s">
        <v>33</v>
      </c>
      <c r="C3033" s="12">
        <v>1988</v>
      </c>
      <c r="D3033" s="86" t="s">
        <v>174</v>
      </c>
      <c r="E3033" s="13">
        <v>8958</v>
      </c>
      <c r="F3033" s="13">
        <v>8911</v>
      </c>
      <c r="G3033" s="13">
        <v>17869</v>
      </c>
      <c r="H3033" s="13">
        <v>0</v>
      </c>
      <c r="I3033" s="13">
        <v>0</v>
      </c>
      <c r="J3033" s="13">
        <v>0</v>
      </c>
      <c r="K3033" s="15">
        <f t="shared" si="189"/>
        <v>8958</v>
      </c>
      <c r="L3033" s="15">
        <f t="shared" si="190"/>
        <v>8911</v>
      </c>
      <c r="M3033" s="15">
        <f t="shared" si="191"/>
        <v>17869</v>
      </c>
      <c r="O3033" s="13"/>
      <c r="P3033" s="13"/>
    </row>
    <row r="3034" spans="1:16" ht="13.15" customHeight="1" x14ac:dyDescent="0.2">
      <c r="A3034" s="11" t="str">
        <f t="shared" si="188"/>
        <v>OLYMPIC DAM1989</v>
      </c>
      <c r="B3034" s="3" t="s">
        <v>33</v>
      </c>
      <c r="C3034" s="12">
        <v>1989</v>
      </c>
      <c r="D3034" s="12" t="s">
        <v>174</v>
      </c>
      <c r="E3034" s="13">
        <v>4324</v>
      </c>
      <c r="F3034" s="13">
        <v>4690</v>
      </c>
      <c r="G3034" s="13">
        <v>9014</v>
      </c>
      <c r="H3034" s="13">
        <v>0</v>
      </c>
      <c r="I3034" s="13">
        <v>0</v>
      </c>
      <c r="J3034" s="13">
        <v>0</v>
      </c>
      <c r="K3034" s="15">
        <f t="shared" si="189"/>
        <v>4324</v>
      </c>
      <c r="L3034" s="15">
        <f t="shared" si="190"/>
        <v>4690</v>
      </c>
      <c r="M3034" s="15">
        <f t="shared" si="191"/>
        <v>9014</v>
      </c>
      <c r="O3034" s="13"/>
      <c r="P3034" s="13"/>
    </row>
    <row r="3035" spans="1:16" ht="13.15" customHeight="1" x14ac:dyDescent="0.2">
      <c r="A3035" s="11" t="str">
        <f t="shared" si="188"/>
        <v>OLYMPIC DAM1990</v>
      </c>
      <c r="B3035" s="3" t="s">
        <v>33</v>
      </c>
      <c r="C3035" s="12">
        <v>1990</v>
      </c>
      <c r="D3035" s="12" t="s">
        <v>174</v>
      </c>
      <c r="E3035" s="13">
        <v>2896</v>
      </c>
      <c r="F3035" s="13">
        <v>3038</v>
      </c>
      <c r="G3035" s="13">
        <v>5934</v>
      </c>
      <c r="H3035" s="13">
        <v>0</v>
      </c>
      <c r="I3035" s="13">
        <v>0</v>
      </c>
      <c r="J3035" s="13">
        <v>0</v>
      </c>
      <c r="K3035" s="15">
        <f t="shared" si="189"/>
        <v>2896</v>
      </c>
      <c r="L3035" s="15">
        <f t="shared" si="190"/>
        <v>3038</v>
      </c>
      <c r="M3035" s="15">
        <f t="shared" si="191"/>
        <v>5934</v>
      </c>
      <c r="O3035" s="13"/>
      <c r="P3035" s="13"/>
    </row>
    <row r="3036" spans="1:16" ht="13.15" customHeight="1" x14ac:dyDescent="0.2">
      <c r="A3036" s="11" t="str">
        <f t="shared" si="188"/>
        <v>OLYMPIC DAM1991</v>
      </c>
      <c r="B3036" s="90" t="s">
        <v>33</v>
      </c>
      <c r="C3036" s="85">
        <v>1991</v>
      </c>
      <c r="D3036" s="86" t="s">
        <v>174</v>
      </c>
      <c r="E3036" s="15">
        <v>2798</v>
      </c>
      <c r="F3036" s="15">
        <v>2941</v>
      </c>
      <c r="G3036" s="15">
        <v>5739</v>
      </c>
      <c r="H3036" s="15">
        <v>0</v>
      </c>
      <c r="I3036" s="15">
        <v>0</v>
      </c>
      <c r="J3036" s="15">
        <v>0</v>
      </c>
      <c r="K3036" s="15">
        <f t="shared" si="189"/>
        <v>2798</v>
      </c>
      <c r="L3036" s="15">
        <f t="shared" si="190"/>
        <v>2941</v>
      </c>
      <c r="M3036" s="15">
        <f t="shared" si="191"/>
        <v>5739</v>
      </c>
      <c r="O3036" s="13"/>
      <c r="P3036" s="13"/>
    </row>
    <row r="3037" spans="1:16" ht="13.15" customHeight="1" x14ac:dyDescent="0.2">
      <c r="A3037" s="11" t="str">
        <f t="shared" si="188"/>
        <v>OLYMPIC DAM1992</v>
      </c>
      <c r="B3037" s="3" t="s">
        <v>33</v>
      </c>
      <c r="C3037" s="12">
        <v>1992</v>
      </c>
      <c r="D3037" s="12" t="s">
        <v>174</v>
      </c>
      <c r="E3037" s="13">
        <v>2896</v>
      </c>
      <c r="F3037" s="13">
        <v>2989</v>
      </c>
      <c r="G3037" s="13">
        <v>5885</v>
      </c>
      <c r="H3037" s="13">
        <v>0</v>
      </c>
      <c r="I3037" s="13">
        <v>0</v>
      </c>
      <c r="J3037" s="13">
        <v>0</v>
      </c>
      <c r="K3037" s="15">
        <f t="shared" si="189"/>
        <v>2896</v>
      </c>
      <c r="L3037" s="15">
        <f t="shared" si="190"/>
        <v>2989</v>
      </c>
      <c r="M3037" s="15">
        <f t="shared" si="191"/>
        <v>5885</v>
      </c>
      <c r="O3037" s="13"/>
      <c r="P3037" s="13"/>
    </row>
    <row r="3038" spans="1:16" ht="13.15" customHeight="1" x14ac:dyDescent="0.2">
      <c r="A3038" s="11" t="str">
        <f t="shared" si="188"/>
        <v>OLYMPIC DAM1993</v>
      </c>
      <c r="B3038" s="3" t="s">
        <v>33</v>
      </c>
      <c r="C3038" s="12">
        <v>1993</v>
      </c>
      <c r="D3038" s="12" t="s">
        <v>174</v>
      </c>
      <c r="E3038" s="13">
        <v>3517</v>
      </c>
      <c r="F3038" s="13">
        <v>3797</v>
      </c>
      <c r="G3038" s="13">
        <v>7314</v>
      </c>
      <c r="H3038" s="13">
        <v>0</v>
      </c>
      <c r="I3038" s="13">
        <v>0</v>
      </c>
      <c r="J3038" s="13">
        <v>0</v>
      </c>
      <c r="K3038" s="15">
        <f t="shared" si="189"/>
        <v>3517</v>
      </c>
      <c r="L3038" s="15">
        <f t="shared" si="190"/>
        <v>3797</v>
      </c>
      <c r="M3038" s="15">
        <f t="shared" si="191"/>
        <v>7314</v>
      </c>
      <c r="O3038" s="13"/>
      <c r="P3038" s="13"/>
    </row>
    <row r="3039" spans="1:16" ht="13.15" customHeight="1" x14ac:dyDescent="0.2">
      <c r="A3039" s="11" t="str">
        <f t="shared" si="188"/>
        <v>OLYMPIC DAM1994</v>
      </c>
      <c r="B3039" s="92" t="s">
        <v>33</v>
      </c>
      <c r="C3039" s="85">
        <v>1994</v>
      </c>
      <c r="D3039" s="86" t="s">
        <v>174</v>
      </c>
      <c r="E3039" s="15">
        <v>5215</v>
      </c>
      <c r="F3039" s="15">
        <v>5423</v>
      </c>
      <c r="G3039" s="15">
        <v>10638</v>
      </c>
      <c r="H3039" s="15">
        <v>0</v>
      </c>
      <c r="I3039" s="15">
        <v>0</v>
      </c>
      <c r="J3039" s="15">
        <v>0</v>
      </c>
      <c r="K3039" s="15">
        <f t="shared" si="189"/>
        <v>5215</v>
      </c>
      <c r="L3039" s="15">
        <f t="shared" si="190"/>
        <v>5423</v>
      </c>
      <c r="M3039" s="15">
        <f t="shared" si="191"/>
        <v>10638</v>
      </c>
      <c r="O3039" s="13"/>
      <c r="P3039" s="13"/>
    </row>
    <row r="3040" spans="1:16" ht="13.15" customHeight="1" x14ac:dyDescent="0.2">
      <c r="A3040" s="11" t="str">
        <f t="shared" si="188"/>
        <v>OLYMPIC DAM1995</v>
      </c>
      <c r="B3040" s="3" t="s">
        <v>33</v>
      </c>
      <c r="C3040" s="12">
        <v>1995</v>
      </c>
      <c r="D3040" s="12" t="s">
        <v>174</v>
      </c>
      <c r="E3040" s="13">
        <v>6117</v>
      </c>
      <c r="F3040" s="13">
        <v>6311</v>
      </c>
      <c r="G3040" s="13">
        <v>12428</v>
      </c>
      <c r="H3040" s="13">
        <v>0</v>
      </c>
      <c r="I3040" s="13">
        <v>0</v>
      </c>
      <c r="J3040" s="13">
        <v>0</v>
      </c>
      <c r="K3040" s="15">
        <f t="shared" si="189"/>
        <v>6117</v>
      </c>
      <c r="L3040" s="15">
        <f t="shared" si="190"/>
        <v>6311</v>
      </c>
      <c r="M3040" s="15">
        <f t="shared" si="191"/>
        <v>12428</v>
      </c>
      <c r="O3040" s="13"/>
      <c r="P3040" s="13"/>
    </row>
    <row r="3041" spans="1:16" ht="13.15" customHeight="1" x14ac:dyDescent="0.2">
      <c r="A3041" s="11" t="str">
        <f t="shared" si="188"/>
        <v>OLYMPIC DAM1996</v>
      </c>
      <c r="B3041" s="3" t="s">
        <v>33</v>
      </c>
      <c r="C3041" s="12">
        <v>1996</v>
      </c>
      <c r="D3041" s="12" t="s">
        <v>174</v>
      </c>
      <c r="E3041" s="13">
        <v>6712</v>
      </c>
      <c r="F3041" s="13">
        <v>6852</v>
      </c>
      <c r="G3041" s="13">
        <v>13564</v>
      </c>
      <c r="H3041" s="13">
        <v>0</v>
      </c>
      <c r="I3041" s="13">
        <v>0</v>
      </c>
      <c r="J3041" s="13">
        <v>0</v>
      </c>
      <c r="K3041" s="15">
        <f t="shared" si="189"/>
        <v>6712</v>
      </c>
      <c r="L3041" s="15">
        <f t="shared" si="190"/>
        <v>6852</v>
      </c>
      <c r="M3041" s="15">
        <f t="shared" si="191"/>
        <v>13564</v>
      </c>
      <c r="O3041" s="13"/>
      <c r="P3041" s="13"/>
    </row>
    <row r="3042" spans="1:16" ht="13.15" customHeight="1" x14ac:dyDescent="0.2">
      <c r="A3042" s="11" t="str">
        <f t="shared" si="188"/>
        <v>OLYMPIC DAM1997</v>
      </c>
      <c r="B3042" s="3" t="s">
        <v>33</v>
      </c>
      <c r="C3042" s="12">
        <v>1997</v>
      </c>
      <c r="D3042" s="12" t="s">
        <v>174</v>
      </c>
      <c r="E3042" s="13">
        <v>15948</v>
      </c>
      <c r="F3042" s="13">
        <v>15374</v>
      </c>
      <c r="G3042" s="13">
        <v>31322</v>
      </c>
      <c r="H3042" s="13">
        <v>0</v>
      </c>
      <c r="I3042" s="13">
        <v>0</v>
      </c>
      <c r="J3042" s="13">
        <v>0</v>
      </c>
      <c r="K3042" s="15">
        <f t="shared" si="189"/>
        <v>15948</v>
      </c>
      <c r="L3042" s="15">
        <f t="shared" si="190"/>
        <v>15374</v>
      </c>
      <c r="M3042" s="15">
        <f t="shared" si="191"/>
        <v>31322</v>
      </c>
      <c r="O3042" s="13"/>
      <c r="P3042" s="13"/>
    </row>
    <row r="3043" spans="1:16" ht="13.15" customHeight="1" x14ac:dyDescent="0.2">
      <c r="A3043" s="11" t="str">
        <f t="shared" ref="A3043:A3106" si="192">CONCATENATE(B3043,C3043)</f>
        <v>OLYMPIC DAM1998</v>
      </c>
      <c r="B3043" s="92" t="s">
        <v>33</v>
      </c>
      <c r="C3043" s="85">
        <v>1998</v>
      </c>
      <c r="D3043" s="86" t="s">
        <v>174</v>
      </c>
      <c r="E3043" s="15">
        <v>17043</v>
      </c>
      <c r="F3043" s="15">
        <v>16879</v>
      </c>
      <c r="G3043" s="15">
        <v>33922</v>
      </c>
      <c r="H3043" s="87">
        <v>0</v>
      </c>
      <c r="I3043" s="87">
        <v>0</v>
      </c>
      <c r="J3043" s="15">
        <v>0</v>
      </c>
      <c r="K3043" s="15">
        <f t="shared" si="189"/>
        <v>17043</v>
      </c>
      <c r="L3043" s="15">
        <f t="shared" si="190"/>
        <v>16879</v>
      </c>
      <c r="M3043" s="15">
        <f t="shared" si="191"/>
        <v>33922</v>
      </c>
      <c r="O3043" s="13"/>
      <c r="P3043" s="13"/>
    </row>
    <row r="3044" spans="1:16" ht="13.15" customHeight="1" x14ac:dyDescent="0.2">
      <c r="A3044" s="11" t="str">
        <f t="shared" si="192"/>
        <v>OLYMPIC DAM1999</v>
      </c>
      <c r="B3044" s="92" t="s">
        <v>33</v>
      </c>
      <c r="C3044" s="85">
        <v>1999</v>
      </c>
      <c r="D3044" s="86" t="s">
        <v>174</v>
      </c>
      <c r="E3044" s="15">
        <v>12875</v>
      </c>
      <c r="F3044" s="15">
        <v>12859</v>
      </c>
      <c r="G3044" s="15">
        <v>25734</v>
      </c>
      <c r="H3044" s="87">
        <v>0</v>
      </c>
      <c r="I3044" s="87">
        <v>0</v>
      </c>
      <c r="J3044" s="15">
        <v>0</v>
      </c>
      <c r="K3044" s="15">
        <f t="shared" si="189"/>
        <v>12875</v>
      </c>
      <c r="L3044" s="15">
        <f t="shared" si="190"/>
        <v>12859</v>
      </c>
      <c r="M3044" s="15">
        <f t="shared" si="191"/>
        <v>25734</v>
      </c>
      <c r="O3044" s="13"/>
      <c r="P3044" s="13"/>
    </row>
    <row r="3045" spans="1:16" ht="13.15" customHeight="1" x14ac:dyDescent="0.2">
      <c r="A3045" s="11" t="str">
        <f t="shared" si="192"/>
        <v>OLYMPIC DAM2000</v>
      </c>
      <c r="B3045" s="3" t="s">
        <v>33</v>
      </c>
      <c r="C3045" s="12">
        <v>2000</v>
      </c>
      <c r="D3045" s="12" t="s">
        <v>174</v>
      </c>
      <c r="E3045" s="13">
        <v>11046</v>
      </c>
      <c r="F3045" s="13">
        <v>11039</v>
      </c>
      <c r="G3045" s="13">
        <v>22085</v>
      </c>
      <c r="H3045" s="13">
        <v>0</v>
      </c>
      <c r="I3045" s="13">
        <v>0</v>
      </c>
      <c r="J3045" s="13">
        <v>0</v>
      </c>
      <c r="K3045" s="15">
        <f t="shared" si="189"/>
        <v>11046</v>
      </c>
      <c r="L3045" s="15">
        <f t="shared" si="190"/>
        <v>11039</v>
      </c>
      <c r="M3045" s="15">
        <f t="shared" si="191"/>
        <v>22085</v>
      </c>
      <c r="O3045" s="13"/>
      <c r="P3045" s="13"/>
    </row>
    <row r="3046" spans="1:16" ht="13.15" customHeight="1" x14ac:dyDescent="0.2">
      <c r="A3046" s="11" t="str">
        <f t="shared" si="192"/>
        <v>OLYMPIC DAM2001</v>
      </c>
      <c r="B3046" s="3" t="s">
        <v>33</v>
      </c>
      <c r="C3046" s="12">
        <v>2001</v>
      </c>
      <c r="D3046" s="12" t="s">
        <v>174</v>
      </c>
      <c r="E3046" s="13">
        <v>10125</v>
      </c>
      <c r="F3046" s="13">
        <v>10119</v>
      </c>
      <c r="G3046" s="13">
        <v>20244</v>
      </c>
      <c r="H3046" s="13">
        <v>0</v>
      </c>
      <c r="I3046" s="13">
        <v>0</v>
      </c>
      <c r="J3046" s="13">
        <v>0</v>
      </c>
      <c r="K3046" s="15">
        <f t="shared" si="189"/>
        <v>10125</v>
      </c>
      <c r="L3046" s="15">
        <f t="shared" si="190"/>
        <v>10119</v>
      </c>
      <c r="M3046" s="15">
        <f t="shared" si="191"/>
        <v>20244</v>
      </c>
      <c r="O3046" s="13"/>
      <c r="P3046" s="13"/>
    </row>
    <row r="3047" spans="1:16" ht="13.15" customHeight="1" x14ac:dyDescent="0.2">
      <c r="A3047" s="11" t="str">
        <f t="shared" si="192"/>
        <v>OLYMPIC DAM2002</v>
      </c>
      <c r="B3047" s="92" t="s">
        <v>33</v>
      </c>
      <c r="C3047" s="85">
        <v>2002</v>
      </c>
      <c r="D3047" s="86" t="s">
        <v>174</v>
      </c>
      <c r="E3047" s="15">
        <v>10915</v>
      </c>
      <c r="F3047" s="15">
        <v>10773</v>
      </c>
      <c r="G3047" s="15">
        <v>21688</v>
      </c>
      <c r="H3047" s="87">
        <v>0</v>
      </c>
      <c r="I3047" s="87">
        <v>0</v>
      </c>
      <c r="J3047" s="15">
        <v>0</v>
      </c>
      <c r="K3047" s="15">
        <f t="shared" si="189"/>
        <v>10915</v>
      </c>
      <c r="L3047" s="15">
        <f t="shared" si="190"/>
        <v>10773</v>
      </c>
      <c r="M3047" s="15">
        <f t="shared" si="191"/>
        <v>21688</v>
      </c>
      <c r="O3047" s="13"/>
      <c r="P3047" s="13"/>
    </row>
    <row r="3048" spans="1:16" ht="13.15" customHeight="1" x14ac:dyDescent="0.2">
      <c r="A3048" s="11" t="str">
        <f t="shared" si="192"/>
        <v>OLYMPIC DAM2003</v>
      </c>
      <c r="B3048" s="3" t="s">
        <v>33</v>
      </c>
      <c r="C3048" s="12">
        <v>2003</v>
      </c>
      <c r="D3048" s="12" t="s">
        <v>174</v>
      </c>
      <c r="E3048" s="13">
        <v>13868</v>
      </c>
      <c r="F3048" s="13">
        <v>13957</v>
      </c>
      <c r="G3048" s="13">
        <v>27825</v>
      </c>
      <c r="H3048" s="13">
        <v>0</v>
      </c>
      <c r="I3048" s="13">
        <v>0</v>
      </c>
      <c r="J3048" s="13">
        <v>0</v>
      </c>
      <c r="K3048" s="15">
        <f t="shared" si="189"/>
        <v>13868</v>
      </c>
      <c r="L3048" s="15">
        <f t="shared" si="190"/>
        <v>13957</v>
      </c>
      <c r="M3048" s="15">
        <f t="shared" si="191"/>
        <v>27825</v>
      </c>
      <c r="O3048" s="13"/>
      <c r="P3048" s="13"/>
    </row>
    <row r="3049" spans="1:16" ht="13.15" customHeight="1" x14ac:dyDescent="0.2">
      <c r="A3049" s="11" t="str">
        <f t="shared" si="192"/>
        <v>OLYMPIC DAM2004</v>
      </c>
      <c r="B3049" s="90" t="s">
        <v>33</v>
      </c>
      <c r="C3049" s="12">
        <v>2004</v>
      </c>
      <c r="D3049" s="86" t="s">
        <v>174</v>
      </c>
      <c r="E3049" s="91">
        <v>12117</v>
      </c>
      <c r="F3049" s="91">
        <v>12229</v>
      </c>
      <c r="G3049" s="91">
        <v>24346</v>
      </c>
      <c r="H3049" s="91">
        <v>0</v>
      </c>
      <c r="I3049" s="91">
        <v>0</v>
      </c>
      <c r="J3049" s="91">
        <v>0</v>
      </c>
      <c r="K3049" s="15">
        <f t="shared" si="189"/>
        <v>12117</v>
      </c>
      <c r="L3049" s="15">
        <f t="shared" si="190"/>
        <v>12229</v>
      </c>
      <c r="M3049" s="15">
        <f t="shared" si="191"/>
        <v>24346</v>
      </c>
      <c r="O3049" s="13"/>
      <c r="P3049" s="13"/>
    </row>
    <row r="3050" spans="1:16" ht="13.15" customHeight="1" x14ac:dyDescent="0.2">
      <c r="A3050" s="11" t="str">
        <f t="shared" si="192"/>
        <v>OLYMPIC DAM2005</v>
      </c>
      <c r="B3050" s="90" t="s">
        <v>33</v>
      </c>
      <c r="C3050" s="85">
        <v>2005</v>
      </c>
      <c r="D3050" s="86" t="s">
        <v>174</v>
      </c>
      <c r="E3050" s="15">
        <v>15504</v>
      </c>
      <c r="F3050" s="15">
        <v>15588</v>
      </c>
      <c r="G3050" s="15">
        <v>31092</v>
      </c>
      <c r="H3050" s="15">
        <v>0</v>
      </c>
      <c r="I3050" s="15">
        <v>0</v>
      </c>
      <c r="J3050" s="15">
        <v>0</v>
      </c>
      <c r="K3050" s="15">
        <f t="shared" si="189"/>
        <v>15504</v>
      </c>
      <c r="L3050" s="15">
        <f t="shared" si="190"/>
        <v>15588</v>
      </c>
      <c r="M3050" s="15">
        <f t="shared" si="191"/>
        <v>31092</v>
      </c>
      <c r="O3050" s="13"/>
      <c r="P3050" s="13"/>
    </row>
    <row r="3051" spans="1:16" ht="13.15" customHeight="1" x14ac:dyDescent="0.2">
      <c r="A3051" s="11" t="str">
        <f t="shared" si="192"/>
        <v>OLYMPIC DAM2006</v>
      </c>
      <c r="B3051" s="92" t="s">
        <v>33</v>
      </c>
      <c r="C3051" s="85">
        <v>2006</v>
      </c>
      <c r="D3051" s="86" t="s">
        <v>174</v>
      </c>
      <c r="E3051" s="15">
        <v>23586</v>
      </c>
      <c r="F3051" s="15">
        <v>23687</v>
      </c>
      <c r="G3051" s="15">
        <v>47273</v>
      </c>
      <c r="H3051" s="87">
        <v>0</v>
      </c>
      <c r="I3051" s="87">
        <v>0</v>
      </c>
      <c r="J3051" s="15">
        <v>0</v>
      </c>
      <c r="K3051" s="15">
        <f t="shared" si="189"/>
        <v>23586</v>
      </c>
      <c r="L3051" s="15">
        <f t="shared" si="190"/>
        <v>23687</v>
      </c>
      <c r="M3051" s="15">
        <f t="shared" si="191"/>
        <v>47273</v>
      </c>
      <c r="O3051" s="13"/>
      <c r="P3051" s="13"/>
    </row>
    <row r="3052" spans="1:16" ht="13.15" customHeight="1" x14ac:dyDescent="0.2">
      <c r="A3052" s="11" t="str">
        <f t="shared" si="192"/>
        <v>OLYMPIC DAM2007</v>
      </c>
      <c r="B3052" s="3" t="s">
        <v>33</v>
      </c>
      <c r="C3052" s="12">
        <v>2007</v>
      </c>
      <c r="D3052" s="12">
        <v>52</v>
      </c>
      <c r="E3052" s="13">
        <v>31561</v>
      </c>
      <c r="F3052" s="13">
        <v>31808</v>
      </c>
      <c r="G3052" s="13">
        <v>63369</v>
      </c>
      <c r="H3052" s="13">
        <v>0</v>
      </c>
      <c r="I3052" s="13">
        <v>0</v>
      </c>
      <c r="J3052" s="13">
        <v>0</v>
      </c>
      <c r="K3052" s="15">
        <f t="shared" si="189"/>
        <v>31561</v>
      </c>
      <c r="L3052" s="15">
        <f t="shared" si="190"/>
        <v>31808</v>
      </c>
      <c r="M3052" s="15">
        <f t="shared" si="191"/>
        <v>63369</v>
      </c>
    </row>
    <row r="3053" spans="1:16" ht="13.15" customHeight="1" x14ac:dyDescent="0.2">
      <c r="A3053" s="11" t="str">
        <f t="shared" si="192"/>
        <v>OLYMPIC DAM2008</v>
      </c>
      <c r="B3053" s="3" t="s">
        <v>33</v>
      </c>
      <c r="C3053" s="12">
        <v>2008</v>
      </c>
      <c r="D3053" s="12">
        <v>47</v>
      </c>
      <c r="E3053" s="13">
        <v>42438</v>
      </c>
      <c r="F3053" s="13">
        <v>42053</v>
      </c>
      <c r="G3053" s="13">
        <v>84491</v>
      </c>
      <c r="H3053" s="13">
        <v>0</v>
      </c>
      <c r="I3053" s="13">
        <v>0</v>
      </c>
      <c r="J3053" s="13">
        <v>0</v>
      </c>
      <c r="K3053" s="15">
        <f t="shared" si="189"/>
        <v>42438</v>
      </c>
      <c r="L3053" s="15">
        <f t="shared" si="190"/>
        <v>42053</v>
      </c>
      <c r="M3053" s="15">
        <f t="shared" si="191"/>
        <v>84491</v>
      </c>
    </row>
    <row r="3054" spans="1:16" ht="13.15" customHeight="1" x14ac:dyDescent="0.2">
      <c r="A3054" s="11" t="str">
        <f t="shared" si="192"/>
        <v>OLYMPIC DAM2009</v>
      </c>
      <c r="B3054" s="3" t="s">
        <v>33</v>
      </c>
      <c r="C3054" s="12">
        <v>2009</v>
      </c>
      <c r="D3054" s="12">
        <v>49</v>
      </c>
      <c r="E3054" s="13">
        <v>32987</v>
      </c>
      <c r="F3054" s="13">
        <v>30885</v>
      </c>
      <c r="G3054" s="13">
        <v>63872</v>
      </c>
      <c r="H3054" s="13">
        <v>0</v>
      </c>
      <c r="I3054" s="13">
        <v>0</v>
      </c>
      <c r="J3054" s="13">
        <v>0</v>
      </c>
      <c r="K3054" s="15">
        <f t="shared" si="189"/>
        <v>32987</v>
      </c>
      <c r="L3054" s="15">
        <f t="shared" si="190"/>
        <v>30885</v>
      </c>
      <c r="M3054" s="15">
        <f t="shared" si="191"/>
        <v>63872</v>
      </c>
    </row>
    <row r="3055" spans="1:16" ht="13.15" customHeight="1" x14ac:dyDescent="0.2">
      <c r="A3055" s="11" t="str">
        <f t="shared" si="192"/>
        <v>OLYMPIC DAM2010</v>
      </c>
      <c r="B3055" s="3" t="s">
        <v>33</v>
      </c>
      <c r="C3055" s="12">
        <v>2010</v>
      </c>
      <c r="D3055" s="12">
        <v>51</v>
      </c>
      <c r="E3055" s="13">
        <v>31947</v>
      </c>
      <c r="F3055" s="13">
        <v>31468</v>
      </c>
      <c r="G3055" s="13">
        <v>63415</v>
      </c>
      <c r="H3055" s="13">
        <v>0</v>
      </c>
      <c r="I3055" s="13">
        <v>0</v>
      </c>
      <c r="J3055" s="13">
        <v>0</v>
      </c>
      <c r="K3055" s="15">
        <f t="shared" si="189"/>
        <v>31947</v>
      </c>
      <c r="L3055" s="15">
        <f t="shared" si="190"/>
        <v>31468</v>
      </c>
      <c r="M3055" s="15">
        <f t="shared" si="191"/>
        <v>63415</v>
      </c>
    </row>
    <row r="3056" spans="1:16" ht="13.15" customHeight="1" x14ac:dyDescent="0.2">
      <c r="A3056" s="11" t="str">
        <f t="shared" si="192"/>
        <v>OLYMPIC DAM2011</v>
      </c>
      <c r="B3056" s="3" t="s">
        <v>33</v>
      </c>
      <c r="C3056" s="12">
        <v>2011</v>
      </c>
      <c r="D3056" s="12">
        <v>48</v>
      </c>
      <c r="E3056" s="13">
        <v>39582</v>
      </c>
      <c r="F3056" s="13">
        <v>41150</v>
      </c>
      <c r="G3056" s="13">
        <v>80732</v>
      </c>
      <c r="H3056" s="13">
        <v>0</v>
      </c>
      <c r="I3056" s="13">
        <v>0</v>
      </c>
      <c r="J3056" s="13">
        <v>0</v>
      </c>
      <c r="K3056" s="15">
        <f t="shared" si="189"/>
        <v>39582</v>
      </c>
      <c r="L3056" s="15">
        <f t="shared" si="190"/>
        <v>41150</v>
      </c>
      <c r="M3056" s="15">
        <f t="shared" si="191"/>
        <v>80732</v>
      </c>
    </row>
    <row r="3057" spans="1:13" ht="13.15" customHeight="1" x14ac:dyDescent="0.2">
      <c r="A3057" s="11" t="str">
        <f t="shared" si="192"/>
        <v>OLYMPIC DAM2012</v>
      </c>
      <c r="B3057" s="3" t="s">
        <v>33</v>
      </c>
      <c r="C3057" s="12">
        <v>2012</v>
      </c>
      <c r="D3057" s="12">
        <v>48</v>
      </c>
      <c r="E3057" s="13">
        <v>47132</v>
      </c>
      <c r="F3057" s="13">
        <v>45924</v>
      </c>
      <c r="G3057" s="13">
        <v>93056</v>
      </c>
      <c r="H3057" s="13">
        <v>0</v>
      </c>
      <c r="I3057" s="13">
        <v>0</v>
      </c>
      <c r="J3057" s="13">
        <v>0</v>
      </c>
      <c r="K3057" s="15">
        <f t="shared" ref="K3057:K3120" si="193">E3057+H3057</f>
        <v>47132</v>
      </c>
      <c r="L3057" s="15">
        <f t="shared" ref="L3057:L3120" si="194">F3057+I3057</f>
        <v>45924</v>
      </c>
      <c r="M3057" s="15">
        <f t="shared" ref="M3057:M3120" si="195">G3057+J3057</f>
        <v>93056</v>
      </c>
    </row>
    <row r="3058" spans="1:13" ht="13.15" customHeight="1" x14ac:dyDescent="0.2">
      <c r="A3058" s="11" t="str">
        <f t="shared" si="192"/>
        <v>OLYMPIC DAM2013</v>
      </c>
      <c r="B3058" s="3" t="s">
        <v>33</v>
      </c>
      <c r="C3058" s="12">
        <v>2013</v>
      </c>
      <c r="D3058" s="12">
        <v>51</v>
      </c>
      <c r="E3058" s="13">
        <v>38224</v>
      </c>
      <c r="F3058" s="13">
        <v>38785</v>
      </c>
      <c r="G3058" s="13">
        <v>77009</v>
      </c>
      <c r="H3058" s="13">
        <v>0</v>
      </c>
      <c r="I3058" s="13">
        <v>0</v>
      </c>
      <c r="J3058" s="13">
        <v>0</v>
      </c>
      <c r="K3058" s="15">
        <f t="shared" si="193"/>
        <v>38224</v>
      </c>
      <c r="L3058" s="15">
        <f t="shared" si="194"/>
        <v>38785</v>
      </c>
      <c r="M3058" s="15">
        <f t="shared" si="195"/>
        <v>77009</v>
      </c>
    </row>
    <row r="3059" spans="1:13" ht="13.15" customHeight="1" x14ac:dyDescent="0.2">
      <c r="A3059" s="11" t="str">
        <f t="shared" si="192"/>
        <v>OLYMPIC DAM2014</v>
      </c>
      <c r="B3059" s="3" t="s">
        <v>33</v>
      </c>
      <c r="C3059" s="12">
        <v>2014</v>
      </c>
      <c r="D3059" s="12">
        <v>51</v>
      </c>
      <c r="E3059" s="13">
        <v>38495</v>
      </c>
      <c r="F3059" s="13">
        <v>38084</v>
      </c>
      <c r="G3059" s="13">
        <v>76579</v>
      </c>
      <c r="H3059" s="13">
        <v>0</v>
      </c>
      <c r="I3059" s="13">
        <v>0</v>
      </c>
      <c r="J3059" s="13">
        <v>0</v>
      </c>
      <c r="K3059" s="15">
        <f t="shared" si="193"/>
        <v>38495</v>
      </c>
      <c r="L3059" s="15">
        <f t="shared" si="194"/>
        <v>38084</v>
      </c>
      <c r="M3059" s="15">
        <f t="shared" si="195"/>
        <v>76579</v>
      </c>
    </row>
    <row r="3060" spans="1:13" ht="13.15" customHeight="1" x14ac:dyDescent="0.2">
      <c r="A3060" s="11" t="str">
        <f t="shared" si="192"/>
        <v>OLYMPIC DAM2015</v>
      </c>
      <c r="B3060" s="90" t="s">
        <v>33</v>
      </c>
      <c r="C3060" s="85">
        <v>2015</v>
      </c>
      <c r="D3060" s="86">
        <v>52</v>
      </c>
      <c r="E3060" s="15">
        <v>31717</v>
      </c>
      <c r="F3060" s="15">
        <v>32163</v>
      </c>
      <c r="G3060" s="15">
        <v>63880</v>
      </c>
      <c r="H3060" s="15">
        <v>0</v>
      </c>
      <c r="I3060" s="15">
        <v>0</v>
      </c>
      <c r="J3060" s="15">
        <v>0</v>
      </c>
      <c r="K3060" s="15">
        <f t="shared" si="193"/>
        <v>31717</v>
      </c>
      <c r="L3060" s="15">
        <f t="shared" si="194"/>
        <v>32163</v>
      </c>
      <c r="M3060" s="15">
        <f t="shared" si="195"/>
        <v>63880</v>
      </c>
    </row>
    <row r="3061" spans="1:13" ht="13.15" customHeight="1" x14ac:dyDescent="0.2">
      <c r="A3061" s="11" t="str">
        <f t="shared" si="192"/>
        <v>OLYMPIC DAM2016</v>
      </c>
      <c r="B3061" s="3" t="s">
        <v>33</v>
      </c>
      <c r="C3061" s="12">
        <v>2016</v>
      </c>
      <c r="D3061" s="86">
        <v>61</v>
      </c>
      <c r="E3061" s="13">
        <v>25606</v>
      </c>
      <c r="F3061" s="13">
        <v>25483</v>
      </c>
      <c r="G3061" s="13">
        <v>51089</v>
      </c>
      <c r="H3061" s="13">
        <v>0</v>
      </c>
      <c r="I3061" s="13">
        <v>0</v>
      </c>
      <c r="J3061" s="13">
        <v>0</v>
      </c>
      <c r="K3061" s="15">
        <f t="shared" si="193"/>
        <v>25606</v>
      </c>
      <c r="L3061" s="15">
        <f t="shared" si="194"/>
        <v>25483</v>
      </c>
      <c r="M3061" s="15">
        <f t="shared" si="195"/>
        <v>51089</v>
      </c>
    </row>
    <row r="3062" spans="1:13" ht="13.15" customHeight="1" x14ac:dyDescent="0.2">
      <c r="A3062" s="11" t="str">
        <f t="shared" si="192"/>
        <v>OLYMPIC DAM2017</v>
      </c>
      <c r="B3062" s="92" t="s">
        <v>33</v>
      </c>
      <c r="C3062" s="85">
        <v>2017</v>
      </c>
      <c r="D3062" s="86">
        <v>52</v>
      </c>
      <c r="E3062" s="15">
        <v>34746</v>
      </c>
      <c r="F3062" s="15">
        <v>34897</v>
      </c>
      <c r="G3062" s="15">
        <v>69643</v>
      </c>
      <c r="H3062" s="15">
        <v>0</v>
      </c>
      <c r="I3062" s="15">
        <v>0</v>
      </c>
      <c r="J3062" s="15">
        <v>0</v>
      </c>
      <c r="K3062" s="15">
        <f t="shared" si="193"/>
        <v>34746</v>
      </c>
      <c r="L3062" s="15">
        <f t="shared" si="194"/>
        <v>34897</v>
      </c>
      <c r="M3062" s="15">
        <f t="shared" si="195"/>
        <v>69643</v>
      </c>
    </row>
    <row r="3063" spans="1:13" ht="13.15" customHeight="1" x14ac:dyDescent="0.2">
      <c r="A3063" s="11" t="str">
        <f t="shared" si="192"/>
        <v>OLYMPIC DAM2018</v>
      </c>
      <c r="B3063" s="92" t="s">
        <v>33</v>
      </c>
      <c r="C3063" s="85">
        <v>2018</v>
      </c>
      <c r="D3063" s="86">
        <v>53</v>
      </c>
      <c r="E3063" s="15">
        <v>37332</v>
      </c>
      <c r="F3063" s="15">
        <v>37468</v>
      </c>
      <c r="G3063" s="15">
        <v>74800</v>
      </c>
      <c r="H3063" s="15">
        <v>0</v>
      </c>
      <c r="I3063" s="15">
        <v>0</v>
      </c>
      <c r="J3063" s="15">
        <v>0</v>
      </c>
      <c r="K3063" s="15">
        <f t="shared" si="193"/>
        <v>37332</v>
      </c>
      <c r="L3063" s="15">
        <f t="shared" si="194"/>
        <v>37468</v>
      </c>
      <c r="M3063" s="15">
        <f t="shared" si="195"/>
        <v>74800</v>
      </c>
    </row>
    <row r="3064" spans="1:13" ht="13.15" customHeight="1" x14ac:dyDescent="0.2">
      <c r="A3064" s="11" t="str">
        <f t="shared" si="192"/>
        <v>OLYMPIC DAM2019</v>
      </c>
      <c r="B3064" s="3" t="s">
        <v>33</v>
      </c>
      <c r="C3064" s="12">
        <v>2019</v>
      </c>
      <c r="D3064" s="12">
        <v>54</v>
      </c>
      <c r="E3064" s="13">
        <v>38249</v>
      </c>
      <c r="F3064" s="13">
        <v>37603</v>
      </c>
      <c r="G3064" s="13">
        <v>75852</v>
      </c>
      <c r="H3064" s="13">
        <v>0</v>
      </c>
      <c r="I3064" s="13">
        <v>0</v>
      </c>
      <c r="J3064" s="13">
        <v>0</v>
      </c>
      <c r="K3064" s="15">
        <f t="shared" si="193"/>
        <v>38249</v>
      </c>
      <c r="L3064" s="15">
        <f t="shared" si="194"/>
        <v>37603</v>
      </c>
      <c r="M3064" s="15">
        <f t="shared" si="195"/>
        <v>75852</v>
      </c>
    </row>
    <row r="3065" spans="1:13" ht="13.15" customHeight="1" x14ac:dyDescent="0.2">
      <c r="A3065" s="11" t="str">
        <f t="shared" si="192"/>
        <v>OLYMPIC DAM2020</v>
      </c>
      <c r="B3065" s="92" t="s">
        <v>33</v>
      </c>
      <c r="C3065" s="85">
        <v>2020</v>
      </c>
      <c r="D3065" s="17" t="s">
        <v>174</v>
      </c>
      <c r="E3065" s="15">
        <v>21240</v>
      </c>
      <c r="F3065" s="15">
        <v>21086</v>
      </c>
      <c r="G3065" s="15">
        <v>42326</v>
      </c>
      <c r="H3065" s="87">
        <v>0</v>
      </c>
      <c r="I3065" s="87">
        <v>0</v>
      </c>
      <c r="J3065" s="15">
        <v>0</v>
      </c>
      <c r="K3065" s="15">
        <f t="shared" si="193"/>
        <v>21240</v>
      </c>
      <c r="L3065" s="15">
        <f t="shared" si="194"/>
        <v>21086</v>
      </c>
      <c r="M3065" s="15">
        <f t="shared" si="195"/>
        <v>42326</v>
      </c>
    </row>
    <row r="3066" spans="1:13" ht="13.15" customHeight="1" x14ac:dyDescent="0.2">
      <c r="A3066" s="11" t="str">
        <f t="shared" si="192"/>
        <v>OLYMPIC DAM2021</v>
      </c>
      <c r="B3066" s="3" t="s">
        <v>33</v>
      </c>
      <c r="C3066" s="12">
        <v>2021</v>
      </c>
      <c r="D3066" s="12">
        <v>35</v>
      </c>
      <c r="E3066" s="13">
        <v>42107</v>
      </c>
      <c r="F3066" s="13">
        <v>42059</v>
      </c>
      <c r="G3066" s="13">
        <v>84166</v>
      </c>
      <c r="H3066" s="13">
        <v>0</v>
      </c>
      <c r="I3066" s="13">
        <v>0</v>
      </c>
      <c r="J3066" s="13">
        <v>0</v>
      </c>
      <c r="K3066" s="15">
        <f t="shared" si="193"/>
        <v>42107</v>
      </c>
      <c r="L3066" s="15">
        <f t="shared" si="194"/>
        <v>42059</v>
      </c>
      <c r="M3066" s="15">
        <f t="shared" si="195"/>
        <v>84166</v>
      </c>
    </row>
    <row r="3067" spans="1:13" ht="13.15" customHeight="1" x14ac:dyDescent="0.2">
      <c r="A3067" s="11" t="str">
        <f t="shared" si="192"/>
        <v>OLYMPIC DAM2022</v>
      </c>
      <c r="B3067" s="92" t="s">
        <v>33</v>
      </c>
      <c r="C3067" s="85">
        <v>2022</v>
      </c>
      <c r="D3067" s="86">
        <v>47</v>
      </c>
      <c r="E3067" s="15">
        <v>40760</v>
      </c>
      <c r="F3067" s="15">
        <v>48466</v>
      </c>
      <c r="G3067" s="15">
        <v>89226</v>
      </c>
      <c r="H3067" s="87">
        <v>0</v>
      </c>
      <c r="I3067" s="87">
        <v>0</v>
      </c>
      <c r="J3067" s="15">
        <v>0</v>
      </c>
      <c r="K3067" s="15">
        <f t="shared" si="193"/>
        <v>40760</v>
      </c>
      <c r="L3067" s="15">
        <f t="shared" si="194"/>
        <v>48466</v>
      </c>
      <c r="M3067" s="15">
        <f t="shared" si="195"/>
        <v>89226</v>
      </c>
    </row>
    <row r="3068" spans="1:13" ht="13.15" customHeight="1" x14ac:dyDescent="0.2">
      <c r="A3068" s="11" t="str">
        <f t="shared" si="192"/>
        <v>OLYMPIC DAM2023</v>
      </c>
      <c r="B3068" s="92" t="s">
        <v>33</v>
      </c>
      <c r="C3068" s="85">
        <v>2023</v>
      </c>
      <c r="D3068" s="12">
        <v>46</v>
      </c>
      <c r="E3068" s="15">
        <v>48190</v>
      </c>
      <c r="F3068" s="15">
        <v>55047</v>
      </c>
      <c r="G3068" s="15">
        <v>103237</v>
      </c>
      <c r="H3068" s="87">
        <v>0</v>
      </c>
      <c r="I3068" s="87">
        <v>0</v>
      </c>
      <c r="J3068" s="15">
        <v>0</v>
      </c>
      <c r="K3068" s="15">
        <f t="shared" si="193"/>
        <v>48190</v>
      </c>
      <c r="L3068" s="15">
        <f t="shared" si="194"/>
        <v>55047</v>
      </c>
      <c r="M3068" s="15">
        <f t="shared" si="195"/>
        <v>103237</v>
      </c>
    </row>
    <row r="3069" spans="1:13" ht="13.15" customHeight="1" x14ac:dyDescent="0.2">
      <c r="A3069" s="11" t="str">
        <f t="shared" si="192"/>
        <v>OLYMPIC DAM2024</v>
      </c>
      <c r="B3069" s="3" t="s">
        <v>33</v>
      </c>
      <c r="C3069" s="12">
        <v>2024</v>
      </c>
      <c r="D3069" s="12">
        <v>47</v>
      </c>
      <c r="E3069" s="13">
        <v>48059</v>
      </c>
      <c r="F3069" s="13">
        <v>54565</v>
      </c>
      <c r="G3069" s="13">
        <v>102624</v>
      </c>
      <c r="H3069" s="13">
        <v>0</v>
      </c>
      <c r="I3069" s="13">
        <v>0</v>
      </c>
      <c r="J3069" s="13">
        <v>0</v>
      </c>
      <c r="K3069" s="15">
        <f t="shared" si="193"/>
        <v>48059</v>
      </c>
      <c r="L3069" s="15">
        <f t="shared" si="194"/>
        <v>54565</v>
      </c>
      <c r="M3069" s="15">
        <f t="shared" si="195"/>
        <v>102624</v>
      </c>
    </row>
    <row r="3070" spans="1:13" ht="13.15" customHeight="1" x14ac:dyDescent="0.2">
      <c r="A3070" s="11" t="str">
        <f t="shared" si="192"/>
        <v>OLYMPIC DAM2025</v>
      </c>
      <c r="B3070" s="90" t="s">
        <v>33</v>
      </c>
      <c r="C3070" s="85">
        <v>2025</v>
      </c>
      <c r="D3070" s="86">
        <v>47</v>
      </c>
      <c r="E3070" s="15">
        <v>48568</v>
      </c>
      <c r="F3070" s="15">
        <v>54697</v>
      </c>
      <c r="G3070" s="15">
        <v>103265</v>
      </c>
      <c r="H3070" s="15">
        <v>0</v>
      </c>
      <c r="I3070" s="15">
        <v>0</v>
      </c>
      <c r="J3070" s="15">
        <v>0</v>
      </c>
      <c r="K3070" s="15">
        <f t="shared" si="193"/>
        <v>48568</v>
      </c>
      <c r="L3070" s="15">
        <f t="shared" si="194"/>
        <v>54697</v>
      </c>
      <c r="M3070" s="15">
        <f t="shared" si="195"/>
        <v>103265</v>
      </c>
    </row>
    <row r="3071" spans="1:13" ht="13.15" customHeight="1" x14ac:dyDescent="0.2">
      <c r="A3071" s="11" t="str">
        <f t="shared" si="192"/>
        <v>ONSLOW1985</v>
      </c>
      <c r="B3071" s="92" t="s">
        <v>168</v>
      </c>
      <c r="C3071" s="85">
        <v>1985</v>
      </c>
      <c r="D3071" s="86" t="s">
        <v>174</v>
      </c>
      <c r="E3071" s="15">
        <v>38</v>
      </c>
      <c r="F3071" s="15">
        <v>33</v>
      </c>
      <c r="G3071" s="15">
        <v>71</v>
      </c>
      <c r="H3071" s="87">
        <v>0</v>
      </c>
      <c r="I3071" s="87">
        <v>0</v>
      </c>
      <c r="J3071" s="15">
        <v>0</v>
      </c>
      <c r="K3071" s="15">
        <f t="shared" si="193"/>
        <v>38</v>
      </c>
      <c r="L3071" s="15">
        <f t="shared" si="194"/>
        <v>33</v>
      </c>
      <c r="M3071" s="15">
        <f t="shared" si="195"/>
        <v>71</v>
      </c>
    </row>
    <row r="3072" spans="1:13" ht="13.15" customHeight="1" x14ac:dyDescent="0.2">
      <c r="A3072" s="11" t="str">
        <f t="shared" si="192"/>
        <v>ONSLOW1986</v>
      </c>
      <c r="B3072" s="3" t="s">
        <v>168</v>
      </c>
      <c r="C3072" s="12">
        <v>1986</v>
      </c>
      <c r="D3072" s="12" t="s">
        <v>174</v>
      </c>
      <c r="E3072" s="13">
        <v>91</v>
      </c>
      <c r="F3072" s="13">
        <v>81</v>
      </c>
      <c r="G3072" s="13">
        <v>172</v>
      </c>
      <c r="H3072" s="13">
        <v>0</v>
      </c>
      <c r="I3072" s="13">
        <v>0</v>
      </c>
      <c r="J3072" s="13">
        <v>0</v>
      </c>
      <c r="K3072" s="15">
        <f t="shared" si="193"/>
        <v>91</v>
      </c>
      <c r="L3072" s="15">
        <f t="shared" si="194"/>
        <v>81</v>
      </c>
      <c r="M3072" s="15">
        <f t="shared" si="195"/>
        <v>172</v>
      </c>
    </row>
    <row r="3073" spans="1:13" ht="13.15" customHeight="1" x14ac:dyDescent="0.2">
      <c r="A3073" s="11" t="str">
        <f t="shared" si="192"/>
        <v>ONSLOW1987</v>
      </c>
      <c r="B3073" s="3" t="s">
        <v>168</v>
      </c>
      <c r="C3073" s="12">
        <v>1987</v>
      </c>
      <c r="D3073" s="12" t="s">
        <v>174</v>
      </c>
      <c r="E3073" s="13">
        <v>79</v>
      </c>
      <c r="F3073" s="13">
        <v>56</v>
      </c>
      <c r="G3073" s="13">
        <v>135</v>
      </c>
      <c r="H3073" s="13">
        <v>0</v>
      </c>
      <c r="I3073" s="13">
        <v>0</v>
      </c>
      <c r="J3073" s="13">
        <v>0</v>
      </c>
      <c r="K3073" s="15">
        <f t="shared" si="193"/>
        <v>79</v>
      </c>
      <c r="L3073" s="15">
        <f t="shared" si="194"/>
        <v>56</v>
      </c>
      <c r="M3073" s="15">
        <f t="shared" si="195"/>
        <v>135</v>
      </c>
    </row>
    <row r="3074" spans="1:13" ht="13.15" customHeight="1" x14ac:dyDescent="0.2">
      <c r="A3074" s="11" t="str">
        <f t="shared" si="192"/>
        <v>ONSLOW1988</v>
      </c>
      <c r="B3074" s="3" t="s">
        <v>168</v>
      </c>
      <c r="C3074" s="12">
        <v>1988</v>
      </c>
      <c r="D3074" s="12" t="s">
        <v>174</v>
      </c>
      <c r="E3074" s="13">
        <v>93</v>
      </c>
      <c r="F3074" s="13">
        <v>91</v>
      </c>
      <c r="G3074" s="13">
        <v>184</v>
      </c>
      <c r="H3074" s="13">
        <v>0</v>
      </c>
      <c r="I3074" s="13">
        <v>0</v>
      </c>
      <c r="J3074" s="13">
        <v>0</v>
      </c>
      <c r="K3074" s="15">
        <f t="shared" si="193"/>
        <v>93</v>
      </c>
      <c r="L3074" s="15">
        <f t="shared" si="194"/>
        <v>91</v>
      </c>
      <c r="M3074" s="15">
        <f t="shared" si="195"/>
        <v>184</v>
      </c>
    </row>
    <row r="3075" spans="1:13" ht="13.15" customHeight="1" x14ac:dyDescent="0.2">
      <c r="A3075" s="11" t="str">
        <f t="shared" si="192"/>
        <v>ONSLOW1989</v>
      </c>
      <c r="B3075" s="3" t="s">
        <v>168</v>
      </c>
      <c r="C3075" s="12">
        <v>1989</v>
      </c>
      <c r="D3075" s="12" t="s">
        <v>174</v>
      </c>
      <c r="E3075" s="13">
        <v>74</v>
      </c>
      <c r="F3075" s="13">
        <v>90</v>
      </c>
      <c r="G3075" s="13">
        <v>164</v>
      </c>
      <c r="H3075" s="13">
        <v>0</v>
      </c>
      <c r="I3075" s="13">
        <v>0</v>
      </c>
      <c r="J3075" s="13">
        <v>0</v>
      </c>
      <c r="K3075" s="15">
        <f t="shared" si="193"/>
        <v>74</v>
      </c>
      <c r="L3075" s="15">
        <f t="shared" si="194"/>
        <v>90</v>
      </c>
      <c r="M3075" s="15">
        <f t="shared" si="195"/>
        <v>164</v>
      </c>
    </row>
    <row r="3076" spans="1:13" ht="13.15" customHeight="1" x14ac:dyDescent="0.2">
      <c r="A3076" s="11" t="str">
        <f t="shared" si="192"/>
        <v>ONSLOW1990</v>
      </c>
      <c r="B3076" s="3" t="s">
        <v>168</v>
      </c>
      <c r="C3076" s="12">
        <v>1990</v>
      </c>
      <c r="D3076" s="12" t="s">
        <v>174</v>
      </c>
      <c r="E3076" s="13">
        <v>63</v>
      </c>
      <c r="F3076" s="13">
        <v>34</v>
      </c>
      <c r="G3076" s="13">
        <v>97</v>
      </c>
      <c r="H3076" s="13">
        <v>0</v>
      </c>
      <c r="I3076" s="13">
        <v>0</v>
      </c>
      <c r="J3076" s="13">
        <v>0</v>
      </c>
      <c r="K3076" s="15">
        <f t="shared" si="193"/>
        <v>63</v>
      </c>
      <c r="L3076" s="15">
        <f t="shared" si="194"/>
        <v>34</v>
      </c>
      <c r="M3076" s="15">
        <f t="shared" si="195"/>
        <v>97</v>
      </c>
    </row>
    <row r="3077" spans="1:13" ht="13.15" customHeight="1" x14ac:dyDescent="0.2">
      <c r="A3077" s="11" t="str">
        <f t="shared" si="192"/>
        <v>ONSLOW1991</v>
      </c>
      <c r="B3077" s="90" t="s">
        <v>168</v>
      </c>
      <c r="C3077" s="85">
        <v>1991</v>
      </c>
      <c r="D3077" s="86" t="s">
        <v>174</v>
      </c>
      <c r="E3077" s="15">
        <v>29</v>
      </c>
      <c r="F3077" s="15">
        <v>19</v>
      </c>
      <c r="G3077" s="15">
        <v>48</v>
      </c>
      <c r="H3077" s="15">
        <v>0</v>
      </c>
      <c r="I3077" s="15">
        <v>0</v>
      </c>
      <c r="J3077" s="15">
        <v>0</v>
      </c>
      <c r="K3077" s="15">
        <f t="shared" si="193"/>
        <v>29</v>
      </c>
      <c r="L3077" s="15">
        <f t="shared" si="194"/>
        <v>19</v>
      </c>
      <c r="M3077" s="15">
        <f t="shared" si="195"/>
        <v>48</v>
      </c>
    </row>
    <row r="3078" spans="1:13" ht="13.15" customHeight="1" x14ac:dyDescent="0.2">
      <c r="A3078" s="11" t="str">
        <f t="shared" si="192"/>
        <v>ONSLOW2014</v>
      </c>
      <c r="B3078" s="3" t="s">
        <v>168</v>
      </c>
      <c r="C3078" s="12">
        <v>2014</v>
      </c>
      <c r="D3078" s="12" t="s">
        <v>174</v>
      </c>
      <c r="E3078" s="13">
        <v>267</v>
      </c>
      <c r="F3078" s="13">
        <v>310</v>
      </c>
      <c r="G3078" s="13">
        <v>577</v>
      </c>
      <c r="H3078" s="13">
        <v>0</v>
      </c>
      <c r="I3078" s="13">
        <v>0</v>
      </c>
      <c r="J3078" s="13">
        <v>0</v>
      </c>
      <c r="K3078" s="15">
        <f t="shared" si="193"/>
        <v>267</v>
      </c>
      <c r="L3078" s="15">
        <f t="shared" si="194"/>
        <v>310</v>
      </c>
      <c r="M3078" s="15">
        <f t="shared" si="195"/>
        <v>577</v>
      </c>
    </row>
    <row r="3079" spans="1:13" ht="13.15" customHeight="1" x14ac:dyDescent="0.2">
      <c r="A3079" s="11" t="str">
        <f t="shared" si="192"/>
        <v>ONSLOW2015</v>
      </c>
      <c r="B3079" s="3" t="s">
        <v>168</v>
      </c>
      <c r="C3079" s="12">
        <v>2015</v>
      </c>
      <c r="D3079" s="12" t="s">
        <v>174</v>
      </c>
      <c r="E3079" s="13">
        <v>1209</v>
      </c>
      <c r="F3079" s="13">
        <v>1105</v>
      </c>
      <c r="G3079" s="13">
        <v>2314</v>
      </c>
      <c r="H3079" s="13">
        <v>0</v>
      </c>
      <c r="I3079" s="13">
        <v>0</v>
      </c>
      <c r="J3079" s="13">
        <v>0</v>
      </c>
      <c r="K3079" s="15">
        <f t="shared" si="193"/>
        <v>1209</v>
      </c>
      <c r="L3079" s="15">
        <f t="shared" si="194"/>
        <v>1105</v>
      </c>
      <c r="M3079" s="15">
        <f t="shared" si="195"/>
        <v>2314</v>
      </c>
    </row>
    <row r="3080" spans="1:13" ht="13.15" customHeight="1" x14ac:dyDescent="0.2">
      <c r="A3080" s="11" t="str">
        <f t="shared" si="192"/>
        <v>ONSLOW2021</v>
      </c>
      <c r="B3080" s="3" t="s">
        <v>168</v>
      </c>
      <c r="C3080" s="12">
        <v>2021</v>
      </c>
      <c r="D3080" s="12" t="s">
        <v>174</v>
      </c>
      <c r="E3080" s="13">
        <v>8523</v>
      </c>
      <c r="F3080" s="13">
        <v>8439</v>
      </c>
      <c r="G3080" s="13">
        <v>16962</v>
      </c>
      <c r="H3080" s="13">
        <v>0</v>
      </c>
      <c r="I3080" s="13">
        <v>0</v>
      </c>
      <c r="J3080" s="13">
        <v>0</v>
      </c>
      <c r="K3080" s="15">
        <f t="shared" si="193"/>
        <v>8523</v>
      </c>
      <c r="L3080" s="15">
        <f t="shared" si="194"/>
        <v>8439</v>
      </c>
      <c r="M3080" s="15">
        <f t="shared" si="195"/>
        <v>16962</v>
      </c>
    </row>
    <row r="3081" spans="1:13" ht="13.15" customHeight="1" x14ac:dyDescent="0.2">
      <c r="A3081" s="11" t="str">
        <f t="shared" si="192"/>
        <v>ONSLOW2022</v>
      </c>
      <c r="B3081" s="92" t="s">
        <v>168</v>
      </c>
      <c r="C3081" s="85">
        <v>2022</v>
      </c>
      <c r="D3081" s="86" t="s">
        <v>174</v>
      </c>
      <c r="E3081" s="15">
        <v>3293</v>
      </c>
      <c r="F3081" s="15">
        <v>2992</v>
      </c>
      <c r="G3081" s="15">
        <v>6285</v>
      </c>
      <c r="H3081" s="87">
        <v>0</v>
      </c>
      <c r="I3081" s="87">
        <v>0</v>
      </c>
      <c r="J3081" s="15">
        <v>0</v>
      </c>
      <c r="K3081" s="15">
        <f t="shared" si="193"/>
        <v>3293</v>
      </c>
      <c r="L3081" s="15">
        <f t="shared" si="194"/>
        <v>2992</v>
      </c>
      <c r="M3081" s="15">
        <f t="shared" si="195"/>
        <v>6285</v>
      </c>
    </row>
    <row r="3082" spans="1:13" ht="13.15" customHeight="1" x14ac:dyDescent="0.2">
      <c r="A3082" s="11" t="str">
        <f t="shared" si="192"/>
        <v>ONSLOW2024</v>
      </c>
      <c r="B3082" s="3" t="s">
        <v>168</v>
      </c>
      <c r="C3082" s="12">
        <v>2024</v>
      </c>
      <c r="D3082" s="12" t="s">
        <v>174</v>
      </c>
      <c r="E3082" s="13">
        <v>12228</v>
      </c>
      <c r="F3082" s="13">
        <v>11528</v>
      </c>
      <c r="G3082" s="13">
        <v>23756</v>
      </c>
      <c r="H3082" s="13">
        <v>0</v>
      </c>
      <c r="I3082" s="13">
        <v>0</v>
      </c>
      <c r="J3082" s="13">
        <v>0</v>
      </c>
      <c r="K3082" s="15">
        <f t="shared" si="193"/>
        <v>12228</v>
      </c>
      <c r="L3082" s="15">
        <f t="shared" si="194"/>
        <v>11528</v>
      </c>
      <c r="M3082" s="15">
        <f t="shared" si="195"/>
        <v>23756</v>
      </c>
    </row>
    <row r="3083" spans="1:13" ht="13.15" customHeight="1" x14ac:dyDescent="0.2">
      <c r="A3083" s="11" t="str">
        <f t="shared" si="192"/>
        <v>ONSLOW2025</v>
      </c>
      <c r="B3083" s="3" t="s">
        <v>168</v>
      </c>
      <c r="C3083" s="12">
        <v>2025</v>
      </c>
      <c r="D3083" s="12" t="s">
        <v>174</v>
      </c>
      <c r="E3083" s="13">
        <v>17681</v>
      </c>
      <c r="F3083" s="13">
        <v>16524</v>
      </c>
      <c r="G3083" s="13">
        <v>34205</v>
      </c>
      <c r="H3083" s="13">
        <v>0</v>
      </c>
      <c r="I3083" s="13">
        <v>0</v>
      </c>
      <c r="J3083" s="13">
        <v>0</v>
      </c>
      <c r="K3083" s="15">
        <f t="shared" si="193"/>
        <v>17681</v>
      </c>
      <c r="L3083" s="15">
        <f t="shared" si="194"/>
        <v>16524</v>
      </c>
      <c r="M3083" s="15">
        <f t="shared" si="195"/>
        <v>34205</v>
      </c>
    </row>
    <row r="3084" spans="1:13" ht="13.15" customHeight="1" x14ac:dyDescent="0.2">
      <c r="A3084" s="11" t="str">
        <f t="shared" si="192"/>
        <v>ORANGE1985</v>
      </c>
      <c r="B3084" s="90" t="s">
        <v>32</v>
      </c>
      <c r="C3084" s="85">
        <v>1985</v>
      </c>
      <c r="D3084" s="86" t="s">
        <v>174</v>
      </c>
      <c r="E3084" s="15">
        <v>13092</v>
      </c>
      <c r="F3084" s="15">
        <v>12687</v>
      </c>
      <c r="G3084" s="15">
        <v>25779</v>
      </c>
      <c r="H3084" s="15">
        <v>0</v>
      </c>
      <c r="I3084" s="15">
        <v>0</v>
      </c>
      <c r="J3084" s="15">
        <v>0</v>
      </c>
      <c r="K3084" s="15">
        <f t="shared" si="193"/>
        <v>13092</v>
      </c>
      <c r="L3084" s="15">
        <f t="shared" si="194"/>
        <v>12687</v>
      </c>
      <c r="M3084" s="15">
        <f t="shared" si="195"/>
        <v>25779</v>
      </c>
    </row>
    <row r="3085" spans="1:13" ht="13.15" customHeight="1" x14ac:dyDescent="0.2">
      <c r="A3085" s="11" t="str">
        <f t="shared" si="192"/>
        <v>ORANGE1986</v>
      </c>
      <c r="B3085" s="3" t="s">
        <v>32</v>
      </c>
      <c r="C3085" s="12">
        <v>1986</v>
      </c>
      <c r="D3085" s="12" t="s">
        <v>174</v>
      </c>
      <c r="E3085" s="13">
        <v>13415</v>
      </c>
      <c r="F3085" s="13">
        <v>11323</v>
      </c>
      <c r="G3085" s="13">
        <v>24738</v>
      </c>
      <c r="H3085" s="13">
        <v>0</v>
      </c>
      <c r="I3085" s="13">
        <v>0</v>
      </c>
      <c r="J3085" s="13">
        <v>0</v>
      </c>
      <c r="K3085" s="15">
        <f t="shared" si="193"/>
        <v>13415</v>
      </c>
      <c r="L3085" s="15">
        <f t="shared" si="194"/>
        <v>11323</v>
      </c>
      <c r="M3085" s="15">
        <f t="shared" si="195"/>
        <v>24738</v>
      </c>
    </row>
    <row r="3086" spans="1:13" ht="13.15" customHeight="1" x14ac:dyDescent="0.2">
      <c r="A3086" s="11" t="str">
        <f t="shared" si="192"/>
        <v>ORANGE1987</v>
      </c>
      <c r="B3086" s="88" t="s">
        <v>32</v>
      </c>
      <c r="C3086" s="16">
        <v>1987</v>
      </c>
      <c r="D3086" s="86" t="s">
        <v>174</v>
      </c>
      <c r="E3086" s="89">
        <v>13982</v>
      </c>
      <c r="F3086" s="89">
        <v>13993</v>
      </c>
      <c r="G3086" s="89">
        <v>27975</v>
      </c>
      <c r="H3086" s="89">
        <v>0</v>
      </c>
      <c r="I3086" s="89">
        <v>0</v>
      </c>
      <c r="J3086" s="89">
        <v>0</v>
      </c>
      <c r="K3086" s="15">
        <f t="shared" si="193"/>
        <v>13982</v>
      </c>
      <c r="L3086" s="15">
        <f t="shared" si="194"/>
        <v>13993</v>
      </c>
      <c r="M3086" s="15">
        <f t="shared" si="195"/>
        <v>27975</v>
      </c>
    </row>
    <row r="3087" spans="1:13" ht="13.15" customHeight="1" x14ac:dyDescent="0.2">
      <c r="A3087" s="11" t="str">
        <f t="shared" si="192"/>
        <v>ORANGE1988</v>
      </c>
      <c r="B3087" s="92" t="s">
        <v>32</v>
      </c>
      <c r="C3087" s="85">
        <v>1988</v>
      </c>
      <c r="D3087" s="86" t="s">
        <v>174</v>
      </c>
      <c r="E3087" s="15">
        <v>13528</v>
      </c>
      <c r="F3087" s="15">
        <v>13735</v>
      </c>
      <c r="G3087" s="15">
        <v>27263</v>
      </c>
      <c r="H3087" s="87">
        <v>0</v>
      </c>
      <c r="I3087" s="87">
        <v>0</v>
      </c>
      <c r="J3087" s="15">
        <v>0</v>
      </c>
      <c r="K3087" s="15">
        <f t="shared" si="193"/>
        <v>13528</v>
      </c>
      <c r="L3087" s="15">
        <f t="shared" si="194"/>
        <v>13735</v>
      </c>
      <c r="M3087" s="15">
        <f t="shared" si="195"/>
        <v>27263</v>
      </c>
    </row>
    <row r="3088" spans="1:13" ht="13.15" customHeight="1" x14ac:dyDescent="0.2">
      <c r="A3088" s="11" t="str">
        <f t="shared" si="192"/>
        <v>ORANGE1989</v>
      </c>
      <c r="B3088" s="90" t="s">
        <v>32</v>
      </c>
      <c r="C3088" s="85">
        <v>1989</v>
      </c>
      <c r="D3088" s="86" t="s">
        <v>174</v>
      </c>
      <c r="E3088" s="15">
        <v>11216</v>
      </c>
      <c r="F3088" s="15">
        <v>11308</v>
      </c>
      <c r="G3088" s="15">
        <v>22524</v>
      </c>
      <c r="H3088" s="15">
        <v>0</v>
      </c>
      <c r="I3088" s="15">
        <v>0</v>
      </c>
      <c r="J3088" s="15">
        <v>0</v>
      </c>
      <c r="K3088" s="15">
        <f t="shared" si="193"/>
        <v>11216</v>
      </c>
      <c r="L3088" s="15">
        <f t="shared" si="194"/>
        <v>11308</v>
      </c>
      <c r="M3088" s="15">
        <f t="shared" si="195"/>
        <v>22524</v>
      </c>
    </row>
    <row r="3089" spans="1:13" ht="13.15" customHeight="1" x14ac:dyDescent="0.2">
      <c r="A3089" s="11" t="str">
        <f t="shared" si="192"/>
        <v>ORANGE1990</v>
      </c>
      <c r="B3089" s="90" t="s">
        <v>32</v>
      </c>
      <c r="C3089" s="85">
        <v>1990</v>
      </c>
      <c r="D3089" s="86" t="s">
        <v>174</v>
      </c>
      <c r="E3089" s="15">
        <v>14210</v>
      </c>
      <c r="F3089" s="15">
        <v>14470</v>
      </c>
      <c r="G3089" s="15">
        <v>28680</v>
      </c>
      <c r="H3089" s="15">
        <v>0</v>
      </c>
      <c r="I3089" s="15">
        <v>0</v>
      </c>
      <c r="J3089" s="15">
        <v>0</v>
      </c>
      <c r="K3089" s="15">
        <f t="shared" si="193"/>
        <v>14210</v>
      </c>
      <c r="L3089" s="15">
        <f t="shared" si="194"/>
        <v>14470</v>
      </c>
      <c r="M3089" s="15">
        <f t="shared" si="195"/>
        <v>28680</v>
      </c>
    </row>
    <row r="3090" spans="1:13" ht="13.15" customHeight="1" x14ac:dyDescent="0.2">
      <c r="A3090" s="11" t="str">
        <f t="shared" si="192"/>
        <v>ORANGE1991</v>
      </c>
      <c r="B3090" s="3" t="s">
        <v>32</v>
      </c>
      <c r="C3090" s="12">
        <v>1991</v>
      </c>
      <c r="D3090" s="12" t="s">
        <v>174</v>
      </c>
      <c r="E3090" s="13">
        <v>11243</v>
      </c>
      <c r="F3090" s="13">
        <v>11900</v>
      </c>
      <c r="G3090" s="13">
        <v>23143</v>
      </c>
      <c r="H3090" s="13">
        <v>0</v>
      </c>
      <c r="I3090" s="13">
        <v>0</v>
      </c>
      <c r="J3090" s="13">
        <v>0</v>
      </c>
      <c r="K3090" s="15">
        <f t="shared" si="193"/>
        <v>11243</v>
      </c>
      <c r="L3090" s="15">
        <f t="shared" si="194"/>
        <v>11900</v>
      </c>
      <c r="M3090" s="15">
        <f t="shared" si="195"/>
        <v>23143</v>
      </c>
    </row>
    <row r="3091" spans="1:13" ht="13.15" customHeight="1" x14ac:dyDescent="0.2">
      <c r="A3091" s="11" t="str">
        <f t="shared" si="192"/>
        <v>ORANGE1992</v>
      </c>
      <c r="B3091" s="92" t="s">
        <v>32</v>
      </c>
      <c r="C3091" s="85">
        <v>1992</v>
      </c>
      <c r="D3091" s="86" t="s">
        <v>174</v>
      </c>
      <c r="E3091" s="15">
        <v>13812</v>
      </c>
      <c r="F3091" s="15">
        <v>14128</v>
      </c>
      <c r="G3091" s="15">
        <v>27940</v>
      </c>
      <c r="H3091" s="87">
        <v>0</v>
      </c>
      <c r="I3091" s="87">
        <v>0</v>
      </c>
      <c r="J3091" s="15">
        <v>0</v>
      </c>
      <c r="K3091" s="15">
        <f t="shared" si="193"/>
        <v>13812</v>
      </c>
      <c r="L3091" s="15">
        <f t="shared" si="194"/>
        <v>14128</v>
      </c>
      <c r="M3091" s="15">
        <f t="shared" si="195"/>
        <v>27940</v>
      </c>
    </row>
    <row r="3092" spans="1:13" ht="13.15" customHeight="1" x14ac:dyDescent="0.2">
      <c r="A3092" s="11" t="str">
        <f t="shared" si="192"/>
        <v>ORANGE1993</v>
      </c>
      <c r="B3092" s="3" t="s">
        <v>32</v>
      </c>
      <c r="C3092" s="12">
        <v>1993</v>
      </c>
      <c r="D3092" s="12" t="s">
        <v>174</v>
      </c>
      <c r="E3092" s="13">
        <v>14698</v>
      </c>
      <c r="F3092" s="13">
        <v>14126</v>
      </c>
      <c r="G3092" s="13">
        <v>28824</v>
      </c>
      <c r="H3092" s="13">
        <v>0</v>
      </c>
      <c r="I3092" s="13">
        <v>0</v>
      </c>
      <c r="J3092" s="13">
        <v>0</v>
      </c>
      <c r="K3092" s="15">
        <f t="shared" si="193"/>
        <v>14698</v>
      </c>
      <c r="L3092" s="15">
        <f t="shared" si="194"/>
        <v>14126</v>
      </c>
      <c r="M3092" s="15">
        <f t="shared" si="195"/>
        <v>28824</v>
      </c>
    </row>
    <row r="3093" spans="1:13" ht="13.15" customHeight="1" x14ac:dyDescent="0.2">
      <c r="A3093" s="11" t="str">
        <f t="shared" si="192"/>
        <v>ORANGE1994</v>
      </c>
      <c r="B3093" s="92" t="s">
        <v>32</v>
      </c>
      <c r="C3093" s="85">
        <v>1994</v>
      </c>
      <c r="D3093" s="86" t="s">
        <v>174</v>
      </c>
      <c r="E3093" s="15">
        <v>16798</v>
      </c>
      <c r="F3093" s="15">
        <v>16399</v>
      </c>
      <c r="G3093" s="15">
        <v>33197</v>
      </c>
      <c r="H3093" s="87">
        <v>0</v>
      </c>
      <c r="I3093" s="87">
        <v>0</v>
      </c>
      <c r="J3093" s="15">
        <v>0</v>
      </c>
      <c r="K3093" s="15">
        <f t="shared" si="193"/>
        <v>16798</v>
      </c>
      <c r="L3093" s="15">
        <f t="shared" si="194"/>
        <v>16399</v>
      </c>
      <c r="M3093" s="15">
        <f t="shared" si="195"/>
        <v>33197</v>
      </c>
    </row>
    <row r="3094" spans="1:13" ht="13.15" customHeight="1" x14ac:dyDescent="0.2">
      <c r="A3094" s="11" t="str">
        <f t="shared" si="192"/>
        <v>ORANGE1995</v>
      </c>
      <c r="B3094" s="3" t="s">
        <v>32</v>
      </c>
      <c r="C3094" s="12">
        <v>1995</v>
      </c>
      <c r="D3094" s="12" t="s">
        <v>174</v>
      </c>
      <c r="E3094" s="13">
        <v>16947</v>
      </c>
      <c r="F3094" s="13">
        <v>17076</v>
      </c>
      <c r="G3094" s="13">
        <v>34023</v>
      </c>
      <c r="H3094" s="13">
        <v>0</v>
      </c>
      <c r="I3094" s="13">
        <v>0</v>
      </c>
      <c r="J3094" s="13">
        <v>0</v>
      </c>
      <c r="K3094" s="15">
        <f t="shared" si="193"/>
        <v>16947</v>
      </c>
      <c r="L3094" s="15">
        <f t="shared" si="194"/>
        <v>17076</v>
      </c>
      <c r="M3094" s="15">
        <f t="shared" si="195"/>
        <v>34023</v>
      </c>
    </row>
    <row r="3095" spans="1:13" ht="13.15" customHeight="1" x14ac:dyDescent="0.2">
      <c r="A3095" s="11" t="str">
        <f t="shared" si="192"/>
        <v>ORANGE1996</v>
      </c>
      <c r="B3095" s="3" t="s">
        <v>32</v>
      </c>
      <c r="C3095" s="12">
        <v>1996</v>
      </c>
      <c r="D3095" s="12" t="s">
        <v>174</v>
      </c>
      <c r="E3095" s="13">
        <v>18160</v>
      </c>
      <c r="F3095" s="13">
        <v>18404</v>
      </c>
      <c r="G3095" s="13">
        <v>36564</v>
      </c>
      <c r="H3095" s="13">
        <v>0</v>
      </c>
      <c r="I3095" s="13">
        <v>0</v>
      </c>
      <c r="J3095" s="13">
        <v>0</v>
      </c>
      <c r="K3095" s="15">
        <f t="shared" si="193"/>
        <v>18160</v>
      </c>
      <c r="L3095" s="15">
        <f t="shared" si="194"/>
        <v>18404</v>
      </c>
      <c r="M3095" s="15">
        <f t="shared" si="195"/>
        <v>36564</v>
      </c>
    </row>
    <row r="3096" spans="1:13" ht="13.15" customHeight="1" x14ac:dyDescent="0.2">
      <c r="A3096" s="11" t="str">
        <f t="shared" si="192"/>
        <v>ORANGE1997</v>
      </c>
      <c r="B3096" s="3" t="s">
        <v>32</v>
      </c>
      <c r="C3096" s="12">
        <v>1997</v>
      </c>
      <c r="D3096" s="12" t="s">
        <v>174</v>
      </c>
      <c r="E3096" s="13">
        <v>21856</v>
      </c>
      <c r="F3096" s="13">
        <v>22087</v>
      </c>
      <c r="G3096" s="13">
        <v>43943</v>
      </c>
      <c r="H3096" s="13">
        <v>0</v>
      </c>
      <c r="I3096" s="13">
        <v>0</v>
      </c>
      <c r="J3096" s="13">
        <v>0</v>
      </c>
      <c r="K3096" s="15">
        <f t="shared" si="193"/>
        <v>21856</v>
      </c>
      <c r="L3096" s="15">
        <f t="shared" si="194"/>
        <v>22087</v>
      </c>
      <c r="M3096" s="15">
        <f t="shared" si="195"/>
        <v>43943</v>
      </c>
    </row>
    <row r="3097" spans="1:13" ht="13.15" customHeight="1" x14ac:dyDescent="0.2">
      <c r="A3097" s="11" t="str">
        <f t="shared" si="192"/>
        <v>ORANGE1998</v>
      </c>
      <c r="B3097" s="3" t="s">
        <v>32</v>
      </c>
      <c r="C3097" s="12">
        <v>1998</v>
      </c>
      <c r="D3097" s="12" t="s">
        <v>174</v>
      </c>
      <c r="E3097" s="13">
        <v>23808</v>
      </c>
      <c r="F3097" s="13">
        <v>23733</v>
      </c>
      <c r="G3097" s="13">
        <v>47541</v>
      </c>
      <c r="H3097" s="13">
        <v>0</v>
      </c>
      <c r="I3097" s="13">
        <v>0</v>
      </c>
      <c r="J3097" s="13">
        <v>0</v>
      </c>
      <c r="K3097" s="15">
        <f t="shared" si="193"/>
        <v>23808</v>
      </c>
      <c r="L3097" s="15">
        <f t="shared" si="194"/>
        <v>23733</v>
      </c>
      <c r="M3097" s="15">
        <f t="shared" si="195"/>
        <v>47541</v>
      </c>
    </row>
    <row r="3098" spans="1:13" ht="13.15" customHeight="1" x14ac:dyDescent="0.2">
      <c r="A3098" s="11" t="str">
        <f t="shared" si="192"/>
        <v>ORANGE1999</v>
      </c>
      <c r="B3098" s="3" t="s">
        <v>32</v>
      </c>
      <c r="C3098" s="12">
        <v>1999</v>
      </c>
      <c r="D3098" s="12" t="s">
        <v>174</v>
      </c>
      <c r="E3098" s="13">
        <v>23458</v>
      </c>
      <c r="F3098" s="13">
        <v>23963</v>
      </c>
      <c r="G3098" s="13">
        <v>47421</v>
      </c>
      <c r="H3098" s="13">
        <v>0</v>
      </c>
      <c r="I3098" s="13">
        <v>0</v>
      </c>
      <c r="J3098" s="13">
        <v>0</v>
      </c>
      <c r="K3098" s="15">
        <f t="shared" si="193"/>
        <v>23458</v>
      </c>
      <c r="L3098" s="15">
        <f t="shared" si="194"/>
        <v>23963</v>
      </c>
      <c r="M3098" s="15">
        <f t="shared" si="195"/>
        <v>47421</v>
      </c>
    </row>
    <row r="3099" spans="1:13" ht="13.15" customHeight="1" x14ac:dyDescent="0.2">
      <c r="A3099" s="11" t="str">
        <f t="shared" si="192"/>
        <v>ORANGE2000</v>
      </c>
      <c r="B3099" s="92" t="s">
        <v>32</v>
      </c>
      <c r="C3099" s="85">
        <v>2000</v>
      </c>
      <c r="D3099" s="86">
        <v>46</v>
      </c>
      <c r="E3099" s="15">
        <v>25047</v>
      </c>
      <c r="F3099" s="15">
        <v>25534</v>
      </c>
      <c r="G3099" s="15">
        <v>50581</v>
      </c>
      <c r="H3099" s="15">
        <v>0</v>
      </c>
      <c r="I3099" s="15">
        <v>0</v>
      </c>
      <c r="J3099" s="15">
        <v>0</v>
      </c>
      <c r="K3099" s="15">
        <f t="shared" si="193"/>
        <v>25047</v>
      </c>
      <c r="L3099" s="15">
        <f t="shared" si="194"/>
        <v>25534</v>
      </c>
      <c r="M3099" s="15">
        <f t="shared" si="195"/>
        <v>50581</v>
      </c>
    </row>
    <row r="3100" spans="1:13" ht="13.15" customHeight="1" x14ac:dyDescent="0.2">
      <c r="A3100" s="11" t="str">
        <f t="shared" si="192"/>
        <v>ORANGE2001</v>
      </c>
      <c r="B3100" s="90" t="s">
        <v>32</v>
      </c>
      <c r="C3100" s="85">
        <v>2001</v>
      </c>
      <c r="D3100" s="86" t="s">
        <v>174</v>
      </c>
      <c r="E3100" s="15">
        <v>21773</v>
      </c>
      <c r="F3100" s="15">
        <v>22115</v>
      </c>
      <c r="G3100" s="15">
        <v>43888</v>
      </c>
      <c r="H3100" s="15">
        <v>0</v>
      </c>
      <c r="I3100" s="15">
        <v>0</v>
      </c>
      <c r="J3100" s="15">
        <v>0</v>
      </c>
      <c r="K3100" s="15">
        <f t="shared" si="193"/>
        <v>21773</v>
      </c>
      <c r="L3100" s="15">
        <f t="shared" si="194"/>
        <v>22115</v>
      </c>
      <c r="M3100" s="15">
        <f t="shared" si="195"/>
        <v>43888</v>
      </c>
    </row>
    <row r="3101" spans="1:13" ht="13.15" customHeight="1" x14ac:dyDescent="0.2">
      <c r="A3101" s="11" t="str">
        <f t="shared" si="192"/>
        <v>ORANGE2002</v>
      </c>
      <c r="B3101" s="3" t="s">
        <v>32</v>
      </c>
      <c r="C3101" s="12">
        <v>2002</v>
      </c>
      <c r="D3101" s="12" t="s">
        <v>174</v>
      </c>
      <c r="E3101" s="13">
        <v>19290</v>
      </c>
      <c r="F3101" s="13">
        <v>19536</v>
      </c>
      <c r="G3101" s="13">
        <v>38826</v>
      </c>
      <c r="H3101" s="13">
        <v>0</v>
      </c>
      <c r="I3101" s="13">
        <v>0</v>
      </c>
      <c r="J3101" s="13">
        <v>0</v>
      </c>
      <c r="K3101" s="15">
        <f t="shared" si="193"/>
        <v>19290</v>
      </c>
      <c r="L3101" s="15">
        <f t="shared" si="194"/>
        <v>19536</v>
      </c>
      <c r="M3101" s="15">
        <f t="shared" si="195"/>
        <v>38826</v>
      </c>
    </row>
    <row r="3102" spans="1:13" ht="13.15" customHeight="1" x14ac:dyDescent="0.2">
      <c r="A3102" s="11" t="str">
        <f t="shared" si="192"/>
        <v>ORANGE2003</v>
      </c>
      <c r="B3102" s="90" t="s">
        <v>32</v>
      </c>
      <c r="C3102" s="85">
        <v>2003</v>
      </c>
      <c r="D3102" s="86" t="s">
        <v>174</v>
      </c>
      <c r="E3102" s="15">
        <v>20387</v>
      </c>
      <c r="F3102" s="15">
        <v>20752</v>
      </c>
      <c r="G3102" s="15">
        <v>41139</v>
      </c>
      <c r="H3102" s="15">
        <v>0</v>
      </c>
      <c r="I3102" s="15">
        <v>0</v>
      </c>
      <c r="J3102" s="15">
        <v>0</v>
      </c>
      <c r="K3102" s="15">
        <f t="shared" si="193"/>
        <v>20387</v>
      </c>
      <c r="L3102" s="15">
        <f t="shared" si="194"/>
        <v>20752</v>
      </c>
      <c r="M3102" s="15">
        <f t="shared" si="195"/>
        <v>41139</v>
      </c>
    </row>
    <row r="3103" spans="1:13" ht="13.15" customHeight="1" x14ac:dyDescent="0.2">
      <c r="A3103" s="11" t="str">
        <f t="shared" si="192"/>
        <v>ORANGE2004</v>
      </c>
      <c r="B3103" s="3" t="s">
        <v>32</v>
      </c>
      <c r="C3103" s="12">
        <v>2004</v>
      </c>
      <c r="D3103" s="12">
        <v>47</v>
      </c>
      <c r="E3103" s="13">
        <v>28013</v>
      </c>
      <c r="F3103" s="13">
        <v>28157</v>
      </c>
      <c r="G3103" s="13">
        <v>56170</v>
      </c>
      <c r="H3103" s="13">
        <v>0</v>
      </c>
      <c r="I3103" s="13">
        <v>0</v>
      </c>
      <c r="J3103" s="13">
        <v>0</v>
      </c>
      <c r="K3103" s="15">
        <f t="shared" si="193"/>
        <v>28013</v>
      </c>
      <c r="L3103" s="15">
        <f t="shared" si="194"/>
        <v>28157</v>
      </c>
      <c r="M3103" s="15">
        <f t="shared" si="195"/>
        <v>56170</v>
      </c>
    </row>
    <row r="3104" spans="1:13" ht="13.15" customHeight="1" x14ac:dyDescent="0.2">
      <c r="A3104" s="11" t="str">
        <f t="shared" si="192"/>
        <v>ORANGE2005</v>
      </c>
      <c r="B3104" s="3" t="s">
        <v>32</v>
      </c>
      <c r="C3104" s="12">
        <v>2005</v>
      </c>
      <c r="D3104" s="12">
        <v>51</v>
      </c>
      <c r="E3104" s="13">
        <v>27902</v>
      </c>
      <c r="F3104" s="13">
        <v>28229</v>
      </c>
      <c r="G3104" s="13">
        <v>56131</v>
      </c>
      <c r="H3104" s="13">
        <v>0</v>
      </c>
      <c r="I3104" s="13">
        <v>0</v>
      </c>
      <c r="J3104" s="13">
        <v>0</v>
      </c>
      <c r="K3104" s="15">
        <f t="shared" si="193"/>
        <v>27902</v>
      </c>
      <c r="L3104" s="15">
        <f t="shared" si="194"/>
        <v>28229</v>
      </c>
      <c r="M3104" s="15">
        <f t="shared" si="195"/>
        <v>56131</v>
      </c>
    </row>
    <row r="3105" spans="1:13" ht="13.15" customHeight="1" x14ac:dyDescent="0.2">
      <c r="A3105" s="11" t="str">
        <f t="shared" si="192"/>
        <v>ORANGE2006</v>
      </c>
      <c r="B3105" s="90" t="s">
        <v>32</v>
      </c>
      <c r="C3105" s="85">
        <v>2006</v>
      </c>
      <c r="D3105" s="86">
        <v>53</v>
      </c>
      <c r="E3105" s="15">
        <v>28503</v>
      </c>
      <c r="F3105" s="15">
        <v>28975</v>
      </c>
      <c r="G3105" s="15">
        <v>57478</v>
      </c>
      <c r="H3105" s="15">
        <v>0</v>
      </c>
      <c r="I3105" s="15">
        <v>0</v>
      </c>
      <c r="J3105" s="15">
        <v>0</v>
      </c>
      <c r="K3105" s="15">
        <f t="shared" si="193"/>
        <v>28503</v>
      </c>
      <c r="L3105" s="15">
        <f t="shared" si="194"/>
        <v>28975</v>
      </c>
      <c r="M3105" s="15">
        <f t="shared" si="195"/>
        <v>57478</v>
      </c>
    </row>
    <row r="3106" spans="1:13" ht="13.15" customHeight="1" x14ac:dyDescent="0.2">
      <c r="A3106" s="11" t="str">
        <f t="shared" si="192"/>
        <v>ORANGE2007</v>
      </c>
      <c r="B3106" s="3" t="s">
        <v>32</v>
      </c>
      <c r="C3106" s="12">
        <v>2007</v>
      </c>
      <c r="D3106" s="12">
        <v>55</v>
      </c>
      <c r="E3106" s="13">
        <v>29841</v>
      </c>
      <c r="F3106" s="13">
        <v>29917</v>
      </c>
      <c r="G3106" s="13">
        <v>59758</v>
      </c>
      <c r="H3106" s="13">
        <v>0</v>
      </c>
      <c r="I3106" s="13">
        <v>0</v>
      </c>
      <c r="J3106" s="13">
        <v>0</v>
      </c>
      <c r="K3106" s="15">
        <f t="shared" si="193"/>
        <v>29841</v>
      </c>
      <c r="L3106" s="15">
        <f t="shared" si="194"/>
        <v>29917</v>
      </c>
      <c r="M3106" s="15">
        <f t="shared" si="195"/>
        <v>59758</v>
      </c>
    </row>
    <row r="3107" spans="1:13" ht="13.15" customHeight="1" x14ac:dyDescent="0.2">
      <c r="A3107" s="11" t="str">
        <f t="shared" ref="A3107:A3170" si="196">CONCATENATE(B3107,C3107)</f>
        <v>ORANGE2008</v>
      </c>
      <c r="B3107" s="90" t="s">
        <v>32</v>
      </c>
      <c r="C3107" s="85">
        <v>2008</v>
      </c>
      <c r="D3107" s="86">
        <v>57</v>
      </c>
      <c r="E3107" s="15">
        <v>29241</v>
      </c>
      <c r="F3107" s="15">
        <v>28970</v>
      </c>
      <c r="G3107" s="15">
        <v>58211</v>
      </c>
      <c r="H3107" s="15">
        <v>0</v>
      </c>
      <c r="I3107" s="15">
        <v>0</v>
      </c>
      <c r="J3107" s="15">
        <v>0</v>
      </c>
      <c r="K3107" s="15">
        <f t="shared" si="193"/>
        <v>29241</v>
      </c>
      <c r="L3107" s="15">
        <f t="shared" si="194"/>
        <v>28970</v>
      </c>
      <c r="M3107" s="15">
        <f t="shared" si="195"/>
        <v>58211</v>
      </c>
    </row>
    <row r="3108" spans="1:13" ht="13.15" customHeight="1" x14ac:dyDescent="0.2">
      <c r="A3108" s="11" t="str">
        <f t="shared" si="196"/>
        <v>ORANGE2009</v>
      </c>
      <c r="B3108" s="90" t="s">
        <v>32</v>
      </c>
      <c r="C3108" s="85">
        <v>2009</v>
      </c>
      <c r="D3108" s="86">
        <v>57</v>
      </c>
      <c r="E3108" s="15">
        <v>26258</v>
      </c>
      <c r="F3108" s="15">
        <v>26270</v>
      </c>
      <c r="G3108" s="15">
        <v>52528</v>
      </c>
      <c r="H3108" s="15">
        <v>0</v>
      </c>
      <c r="I3108" s="15">
        <v>0</v>
      </c>
      <c r="J3108" s="15">
        <v>0</v>
      </c>
      <c r="K3108" s="15">
        <f t="shared" si="193"/>
        <v>26258</v>
      </c>
      <c r="L3108" s="15">
        <f t="shared" si="194"/>
        <v>26270</v>
      </c>
      <c r="M3108" s="15">
        <f t="shared" si="195"/>
        <v>52528</v>
      </c>
    </row>
    <row r="3109" spans="1:13" ht="13.15" customHeight="1" x14ac:dyDescent="0.2">
      <c r="A3109" s="11" t="str">
        <f t="shared" si="196"/>
        <v>ORANGE2010</v>
      </c>
      <c r="B3109" s="3" t="s">
        <v>32</v>
      </c>
      <c r="C3109" s="12">
        <v>2010</v>
      </c>
      <c r="D3109" s="12">
        <v>54</v>
      </c>
      <c r="E3109" s="13">
        <v>28501</v>
      </c>
      <c r="F3109" s="13">
        <v>28435</v>
      </c>
      <c r="G3109" s="13">
        <v>56936</v>
      </c>
      <c r="H3109" s="13">
        <v>0</v>
      </c>
      <c r="I3109" s="13">
        <v>0</v>
      </c>
      <c r="J3109" s="13">
        <v>0</v>
      </c>
      <c r="K3109" s="15">
        <f t="shared" si="193"/>
        <v>28501</v>
      </c>
      <c r="L3109" s="15">
        <f t="shared" si="194"/>
        <v>28435</v>
      </c>
      <c r="M3109" s="15">
        <f t="shared" si="195"/>
        <v>56936</v>
      </c>
    </row>
    <row r="3110" spans="1:13" ht="13.15" customHeight="1" x14ac:dyDescent="0.2">
      <c r="A3110" s="11" t="str">
        <f t="shared" si="196"/>
        <v>ORANGE2011</v>
      </c>
      <c r="B3110" s="92" t="s">
        <v>32</v>
      </c>
      <c r="C3110" s="85">
        <v>2011</v>
      </c>
      <c r="D3110" s="86">
        <v>57</v>
      </c>
      <c r="E3110" s="15">
        <v>30811</v>
      </c>
      <c r="F3110" s="15">
        <v>31132</v>
      </c>
      <c r="G3110" s="15">
        <v>61943</v>
      </c>
      <c r="H3110" s="87">
        <v>0</v>
      </c>
      <c r="I3110" s="87">
        <v>0</v>
      </c>
      <c r="J3110" s="15">
        <v>0</v>
      </c>
      <c r="K3110" s="15">
        <f t="shared" si="193"/>
        <v>30811</v>
      </c>
      <c r="L3110" s="15">
        <f t="shared" si="194"/>
        <v>31132</v>
      </c>
      <c r="M3110" s="15">
        <f t="shared" si="195"/>
        <v>61943</v>
      </c>
    </row>
    <row r="3111" spans="1:13" ht="13.15" customHeight="1" x14ac:dyDescent="0.2">
      <c r="A3111" s="11" t="str">
        <f t="shared" si="196"/>
        <v>ORANGE2012</v>
      </c>
      <c r="B3111" s="90" t="s">
        <v>32</v>
      </c>
      <c r="C3111" s="85">
        <v>2012</v>
      </c>
      <c r="D3111" s="86">
        <v>57</v>
      </c>
      <c r="E3111" s="15">
        <v>29808</v>
      </c>
      <c r="F3111" s="15">
        <v>29853</v>
      </c>
      <c r="G3111" s="15">
        <v>59661</v>
      </c>
      <c r="H3111" s="15">
        <v>0</v>
      </c>
      <c r="I3111" s="15">
        <v>0</v>
      </c>
      <c r="J3111" s="15">
        <v>0</v>
      </c>
      <c r="K3111" s="15">
        <f t="shared" si="193"/>
        <v>29808</v>
      </c>
      <c r="L3111" s="15">
        <f t="shared" si="194"/>
        <v>29853</v>
      </c>
      <c r="M3111" s="15">
        <f t="shared" si="195"/>
        <v>59661</v>
      </c>
    </row>
    <row r="3112" spans="1:13" ht="13.15" customHeight="1" x14ac:dyDescent="0.2">
      <c r="A3112" s="11" t="str">
        <f t="shared" si="196"/>
        <v>ORANGE2013</v>
      </c>
      <c r="B3112" s="3" t="s">
        <v>32</v>
      </c>
      <c r="C3112" s="12">
        <v>2013</v>
      </c>
      <c r="D3112" s="12">
        <v>58</v>
      </c>
      <c r="E3112" s="13">
        <v>29199</v>
      </c>
      <c r="F3112" s="13">
        <v>29005</v>
      </c>
      <c r="G3112" s="13">
        <v>58204</v>
      </c>
      <c r="H3112" s="13">
        <v>0</v>
      </c>
      <c r="I3112" s="13">
        <v>0</v>
      </c>
      <c r="J3112" s="13">
        <v>0</v>
      </c>
      <c r="K3112" s="15">
        <f t="shared" si="193"/>
        <v>29199</v>
      </c>
      <c r="L3112" s="15">
        <f t="shared" si="194"/>
        <v>29005</v>
      </c>
      <c r="M3112" s="15">
        <f t="shared" si="195"/>
        <v>58204</v>
      </c>
    </row>
    <row r="3113" spans="1:13" ht="13.15" customHeight="1" x14ac:dyDescent="0.2">
      <c r="A3113" s="11" t="str">
        <f t="shared" si="196"/>
        <v>ORANGE2014</v>
      </c>
      <c r="B3113" s="3" t="s">
        <v>32</v>
      </c>
      <c r="C3113" s="12">
        <v>2014</v>
      </c>
      <c r="D3113" s="12" t="s">
        <v>174</v>
      </c>
      <c r="E3113" s="13">
        <v>24609</v>
      </c>
      <c r="F3113" s="13">
        <v>24661</v>
      </c>
      <c r="G3113" s="13">
        <v>49270</v>
      </c>
      <c r="H3113" s="13">
        <v>0</v>
      </c>
      <c r="I3113" s="13">
        <v>0</v>
      </c>
      <c r="J3113" s="13">
        <v>0</v>
      </c>
      <c r="K3113" s="15">
        <f t="shared" si="193"/>
        <v>24609</v>
      </c>
      <c r="L3113" s="15">
        <f t="shared" si="194"/>
        <v>24661</v>
      </c>
      <c r="M3113" s="15">
        <f t="shared" si="195"/>
        <v>49270</v>
      </c>
    </row>
    <row r="3114" spans="1:13" ht="13.15" customHeight="1" x14ac:dyDescent="0.2">
      <c r="A3114" s="11" t="str">
        <f t="shared" si="196"/>
        <v>ORANGE2015</v>
      </c>
      <c r="B3114" s="3" t="s">
        <v>32</v>
      </c>
      <c r="C3114" s="12">
        <v>2015</v>
      </c>
      <c r="D3114" s="12" t="s">
        <v>174</v>
      </c>
      <c r="E3114" s="13">
        <v>24214</v>
      </c>
      <c r="F3114" s="13">
        <v>24365</v>
      </c>
      <c r="G3114" s="13">
        <v>48579</v>
      </c>
      <c r="H3114" s="13">
        <v>0</v>
      </c>
      <c r="I3114" s="13">
        <v>0</v>
      </c>
      <c r="J3114" s="13">
        <v>0</v>
      </c>
      <c r="K3114" s="15">
        <f t="shared" si="193"/>
        <v>24214</v>
      </c>
      <c r="L3114" s="15">
        <f t="shared" si="194"/>
        <v>24365</v>
      </c>
      <c r="M3114" s="15">
        <f t="shared" si="195"/>
        <v>48579</v>
      </c>
    </row>
    <row r="3115" spans="1:13" ht="13.15" customHeight="1" x14ac:dyDescent="0.2">
      <c r="A3115" s="11" t="str">
        <f t="shared" si="196"/>
        <v>ORANGE2016</v>
      </c>
      <c r="B3115" s="90" t="s">
        <v>32</v>
      </c>
      <c r="C3115" s="85">
        <v>2016</v>
      </c>
      <c r="D3115" s="86">
        <v>60</v>
      </c>
      <c r="E3115" s="15">
        <v>26065</v>
      </c>
      <c r="F3115" s="15">
        <v>26084</v>
      </c>
      <c r="G3115" s="15">
        <v>52149</v>
      </c>
      <c r="H3115" s="15">
        <v>0</v>
      </c>
      <c r="I3115" s="15">
        <v>0</v>
      </c>
      <c r="J3115" s="15">
        <v>0</v>
      </c>
      <c r="K3115" s="15">
        <f t="shared" si="193"/>
        <v>26065</v>
      </c>
      <c r="L3115" s="15">
        <f t="shared" si="194"/>
        <v>26084</v>
      </c>
      <c r="M3115" s="15">
        <f t="shared" si="195"/>
        <v>52149</v>
      </c>
    </row>
    <row r="3116" spans="1:13" ht="13.15" customHeight="1" x14ac:dyDescent="0.2">
      <c r="A3116" s="11" t="str">
        <f t="shared" si="196"/>
        <v>ORANGE2017</v>
      </c>
      <c r="B3116" s="92" t="s">
        <v>32</v>
      </c>
      <c r="C3116" s="85">
        <v>2017</v>
      </c>
      <c r="D3116" s="86">
        <v>55</v>
      </c>
      <c r="E3116" s="15">
        <v>31710</v>
      </c>
      <c r="F3116" s="15">
        <v>31985</v>
      </c>
      <c r="G3116" s="15">
        <v>63695</v>
      </c>
      <c r="H3116" s="87">
        <v>0</v>
      </c>
      <c r="I3116" s="87">
        <v>0</v>
      </c>
      <c r="J3116" s="15">
        <v>0</v>
      </c>
      <c r="K3116" s="15">
        <f t="shared" si="193"/>
        <v>31710</v>
      </c>
      <c r="L3116" s="15">
        <f t="shared" si="194"/>
        <v>31985</v>
      </c>
      <c r="M3116" s="15">
        <f t="shared" si="195"/>
        <v>63695</v>
      </c>
    </row>
    <row r="3117" spans="1:13" ht="13.15" customHeight="1" x14ac:dyDescent="0.2">
      <c r="A3117" s="11" t="str">
        <f t="shared" si="196"/>
        <v>ORANGE2018</v>
      </c>
      <c r="B3117" s="90" t="s">
        <v>32</v>
      </c>
      <c r="C3117" s="85">
        <v>2018</v>
      </c>
      <c r="D3117" s="86">
        <v>51</v>
      </c>
      <c r="E3117" s="15">
        <v>38632</v>
      </c>
      <c r="F3117" s="15">
        <v>38001</v>
      </c>
      <c r="G3117" s="15">
        <v>76633</v>
      </c>
      <c r="H3117" s="15">
        <v>0</v>
      </c>
      <c r="I3117" s="15">
        <v>0</v>
      </c>
      <c r="J3117" s="15">
        <v>0</v>
      </c>
      <c r="K3117" s="15">
        <f t="shared" si="193"/>
        <v>38632</v>
      </c>
      <c r="L3117" s="15">
        <f t="shared" si="194"/>
        <v>38001</v>
      </c>
      <c r="M3117" s="15">
        <f t="shared" si="195"/>
        <v>76633</v>
      </c>
    </row>
    <row r="3118" spans="1:13" ht="13.15" customHeight="1" x14ac:dyDescent="0.2">
      <c r="A3118" s="11" t="str">
        <f t="shared" si="196"/>
        <v>ORANGE2019</v>
      </c>
      <c r="B3118" s="90" t="s">
        <v>32</v>
      </c>
      <c r="C3118" s="85">
        <v>2019</v>
      </c>
      <c r="D3118" s="86">
        <v>50</v>
      </c>
      <c r="E3118" s="15">
        <v>41372</v>
      </c>
      <c r="F3118" s="15">
        <v>41000</v>
      </c>
      <c r="G3118" s="15">
        <v>82372</v>
      </c>
      <c r="H3118" s="15">
        <v>0</v>
      </c>
      <c r="I3118" s="15">
        <v>0</v>
      </c>
      <c r="J3118" s="15">
        <v>0</v>
      </c>
      <c r="K3118" s="15">
        <f t="shared" si="193"/>
        <v>41372</v>
      </c>
      <c r="L3118" s="15">
        <f t="shared" si="194"/>
        <v>41000</v>
      </c>
      <c r="M3118" s="15">
        <f t="shared" si="195"/>
        <v>82372</v>
      </c>
    </row>
    <row r="3119" spans="1:13" ht="13.15" customHeight="1" x14ac:dyDescent="0.2">
      <c r="A3119" s="11" t="str">
        <f t="shared" si="196"/>
        <v>ORANGE2020</v>
      </c>
      <c r="B3119" s="3" t="s">
        <v>32</v>
      </c>
      <c r="C3119" s="12">
        <v>2020</v>
      </c>
      <c r="D3119" s="12" t="s">
        <v>174</v>
      </c>
      <c r="E3119" s="13">
        <v>12639</v>
      </c>
      <c r="F3119" s="13">
        <v>12593</v>
      </c>
      <c r="G3119" s="13">
        <v>25232</v>
      </c>
      <c r="H3119" s="13">
        <v>0</v>
      </c>
      <c r="I3119" s="13">
        <v>0</v>
      </c>
      <c r="J3119" s="13">
        <v>0</v>
      </c>
      <c r="K3119" s="15">
        <f t="shared" si="193"/>
        <v>12639</v>
      </c>
      <c r="L3119" s="15">
        <f t="shared" si="194"/>
        <v>12593</v>
      </c>
      <c r="M3119" s="15">
        <f t="shared" si="195"/>
        <v>25232</v>
      </c>
    </row>
    <row r="3120" spans="1:13" ht="13.15" customHeight="1" x14ac:dyDescent="0.2">
      <c r="A3120" s="11" t="str">
        <f t="shared" si="196"/>
        <v>ORANGE2021</v>
      </c>
      <c r="B3120" s="3" t="s">
        <v>32</v>
      </c>
      <c r="C3120" s="12">
        <v>2021</v>
      </c>
      <c r="D3120" s="12" t="s">
        <v>174</v>
      </c>
      <c r="E3120" s="13">
        <v>18362</v>
      </c>
      <c r="F3120" s="13">
        <v>18314</v>
      </c>
      <c r="G3120" s="13">
        <v>36676</v>
      </c>
      <c r="H3120" s="13">
        <v>0</v>
      </c>
      <c r="I3120" s="13">
        <v>0</v>
      </c>
      <c r="J3120" s="13">
        <v>0</v>
      </c>
      <c r="K3120" s="15">
        <f t="shared" si="193"/>
        <v>18362</v>
      </c>
      <c r="L3120" s="15">
        <f t="shared" si="194"/>
        <v>18314</v>
      </c>
      <c r="M3120" s="15">
        <f t="shared" si="195"/>
        <v>36676</v>
      </c>
    </row>
    <row r="3121" spans="1:13" ht="13.15" customHeight="1" x14ac:dyDescent="0.2">
      <c r="A3121" s="11" t="str">
        <f t="shared" si="196"/>
        <v>ORANGE2022</v>
      </c>
      <c r="B3121" s="3" t="s">
        <v>32</v>
      </c>
      <c r="C3121" s="12">
        <v>2022</v>
      </c>
      <c r="D3121" s="12">
        <v>48</v>
      </c>
      <c r="E3121" s="13">
        <v>42140</v>
      </c>
      <c r="F3121" s="13">
        <v>42925</v>
      </c>
      <c r="G3121" s="13">
        <v>85065</v>
      </c>
      <c r="H3121" s="13">
        <v>0</v>
      </c>
      <c r="I3121" s="13">
        <v>0</v>
      </c>
      <c r="J3121" s="13">
        <v>0</v>
      </c>
      <c r="K3121" s="15">
        <f t="shared" ref="K3121:K3184" si="197">E3121+H3121</f>
        <v>42140</v>
      </c>
      <c r="L3121" s="15">
        <f t="shared" ref="L3121:L3184" si="198">F3121+I3121</f>
        <v>42925</v>
      </c>
      <c r="M3121" s="15">
        <f t="shared" ref="M3121:M3184" si="199">G3121+J3121</f>
        <v>85065</v>
      </c>
    </row>
    <row r="3122" spans="1:13" ht="13.15" customHeight="1" x14ac:dyDescent="0.2">
      <c r="A3122" s="11" t="str">
        <f t="shared" si="196"/>
        <v>ORANGE2023</v>
      </c>
      <c r="B3122" s="88" t="s">
        <v>32</v>
      </c>
      <c r="C3122" s="16">
        <v>2023</v>
      </c>
      <c r="D3122" s="86">
        <v>48</v>
      </c>
      <c r="E3122" s="89">
        <v>48339</v>
      </c>
      <c r="F3122" s="89">
        <v>48558</v>
      </c>
      <c r="G3122" s="89">
        <v>96897</v>
      </c>
      <c r="H3122" s="89">
        <v>0</v>
      </c>
      <c r="I3122" s="89">
        <v>0</v>
      </c>
      <c r="J3122" s="89">
        <v>0</v>
      </c>
      <c r="K3122" s="15">
        <f t="shared" si="197"/>
        <v>48339</v>
      </c>
      <c r="L3122" s="15">
        <f t="shared" si="198"/>
        <v>48558</v>
      </c>
      <c r="M3122" s="15">
        <f t="shared" si="199"/>
        <v>96897</v>
      </c>
    </row>
    <row r="3123" spans="1:13" ht="13.15" customHeight="1" x14ac:dyDescent="0.2">
      <c r="A3123" s="11" t="str">
        <f t="shared" si="196"/>
        <v>ORANGE2024</v>
      </c>
      <c r="B3123" s="3" t="s">
        <v>32</v>
      </c>
      <c r="C3123" s="12">
        <v>2024</v>
      </c>
      <c r="D3123" s="12">
        <v>48</v>
      </c>
      <c r="E3123" s="13">
        <v>50120</v>
      </c>
      <c r="F3123" s="13">
        <v>50079</v>
      </c>
      <c r="G3123" s="13">
        <v>100199</v>
      </c>
      <c r="H3123" s="13">
        <v>0</v>
      </c>
      <c r="I3123" s="13">
        <v>0</v>
      </c>
      <c r="J3123" s="13">
        <v>0</v>
      </c>
      <c r="K3123" s="15">
        <f t="shared" si="197"/>
        <v>50120</v>
      </c>
      <c r="L3123" s="15">
        <f t="shared" si="198"/>
        <v>50079</v>
      </c>
      <c r="M3123" s="15">
        <f t="shared" si="199"/>
        <v>100199</v>
      </c>
    </row>
    <row r="3124" spans="1:13" ht="13.15" customHeight="1" x14ac:dyDescent="0.2">
      <c r="A3124" s="11" t="str">
        <f t="shared" si="196"/>
        <v>ORANGE2025</v>
      </c>
      <c r="B3124" s="3" t="s">
        <v>32</v>
      </c>
      <c r="C3124" s="12">
        <v>2025</v>
      </c>
      <c r="D3124" s="12">
        <v>48</v>
      </c>
      <c r="E3124" s="13">
        <v>51275</v>
      </c>
      <c r="F3124" s="13">
        <v>51364</v>
      </c>
      <c r="G3124" s="13">
        <v>102639</v>
      </c>
      <c r="H3124" s="13">
        <v>0</v>
      </c>
      <c r="I3124" s="13">
        <v>0</v>
      </c>
      <c r="J3124" s="13">
        <v>0</v>
      </c>
      <c r="K3124" s="15">
        <f t="shared" si="197"/>
        <v>51275</v>
      </c>
      <c r="L3124" s="15">
        <f t="shared" si="198"/>
        <v>51364</v>
      </c>
      <c r="M3124" s="15">
        <f t="shared" si="199"/>
        <v>102639</v>
      </c>
    </row>
    <row r="3125" spans="1:13" ht="13.15" customHeight="1" x14ac:dyDescent="0.2">
      <c r="A3125" s="11" t="str">
        <f t="shared" si="196"/>
        <v>PALM ISLAND1985</v>
      </c>
      <c r="B3125" s="92" t="s">
        <v>95</v>
      </c>
      <c r="C3125" s="85">
        <v>1985</v>
      </c>
      <c r="D3125" s="86" t="s">
        <v>174</v>
      </c>
      <c r="E3125" s="15">
        <v>9239</v>
      </c>
      <c r="F3125" s="15">
        <v>8416</v>
      </c>
      <c r="G3125" s="15">
        <v>17655</v>
      </c>
      <c r="H3125" s="87">
        <v>0</v>
      </c>
      <c r="I3125" s="87">
        <v>0</v>
      </c>
      <c r="J3125" s="15">
        <v>0</v>
      </c>
      <c r="K3125" s="15">
        <f t="shared" si="197"/>
        <v>9239</v>
      </c>
      <c r="L3125" s="15">
        <f t="shared" si="198"/>
        <v>8416</v>
      </c>
      <c r="M3125" s="15">
        <f t="shared" si="199"/>
        <v>17655</v>
      </c>
    </row>
    <row r="3126" spans="1:13" ht="13.15" customHeight="1" x14ac:dyDescent="0.2">
      <c r="A3126" s="11" t="str">
        <f t="shared" si="196"/>
        <v>PALM ISLAND1986</v>
      </c>
      <c r="B3126" s="3" t="s">
        <v>95</v>
      </c>
      <c r="C3126" s="12">
        <v>1986</v>
      </c>
      <c r="D3126" s="12" t="s">
        <v>174</v>
      </c>
      <c r="E3126" s="13">
        <v>7500</v>
      </c>
      <c r="F3126" s="13">
        <v>7686</v>
      </c>
      <c r="G3126" s="13">
        <v>15186</v>
      </c>
      <c r="H3126" s="13">
        <v>0</v>
      </c>
      <c r="I3126" s="13">
        <v>0</v>
      </c>
      <c r="J3126" s="13">
        <v>0</v>
      </c>
      <c r="K3126" s="15">
        <f t="shared" si="197"/>
        <v>7500</v>
      </c>
      <c r="L3126" s="15">
        <f t="shared" si="198"/>
        <v>7686</v>
      </c>
      <c r="M3126" s="15">
        <f t="shared" si="199"/>
        <v>15186</v>
      </c>
    </row>
    <row r="3127" spans="1:13" ht="13.15" customHeight="1" x14ac:dyDescent="0.2">
      <c r="A3127" s="11" t="str">
        <f t="shared" si="196"/>
        <v>PALM ISLAND1987</v>
      </c>
      <c r="B3127" s="90" t="s">
        <v>95</v>
      </c>
      <c r="C3127" s="85">
        <v>1987</v>
      </c>
      <c r="D3127" s="86" t="s">
        <v>174</v>
      </c>
      <c r="E3127" s="15">
        <v>5360</v>
      </c>
      <c r="F3127" s="15">
        <v>5710</v>
      </c>
      <c r="G3127" s="15">
        <v>11070</v>
      </c>
      <c r="H3127" s="15">
        <v>0</v>
      </c>
      <c r="I3127" s="15">
        <v>0</v>
      </c>
      <c r="J3127" s="15">
        <v>0</v>
      </c>
      <c r="K3127" s="15">
        <f t="shared" si="197"/>
        <v>5360</v>
      </c>
      <c r="L3127" s="15">
        <f t="shared" si="198"/>
        <v>5710</v>
      </c>
      <c r="M3127" s="15">
        <f t="shared" si="199"/>
        <v>11070</v>
      </c>
    </row>
    <row r="3128" spans="1:13" ht="13.15" customHeight="1" x14ac:dyDescent="0.2">
      <c r="A3128" s="11" t="str">
        <f t="shared" si="196"/>
        <v>PALM ISLAND2002</v>
      </c>
      <c r="B3128" s="3" t="s">
        <v>95</v>
      </c>
      <c r="C3128" s="12">
        <v>2002</v>
      </c>
      <c r="D3128" s="12" t="s">
        <v>174</v>
      </c>
      <c r="E3128" s="13">
        <v>3587</v>
      </c>
      <c r="F3128" s="13">
        <v>3588</v>
      </c>
      <c r="G3128" s="13">
        <v>7175</v>
      </c>
      <c r="H3128" s="13">
        <v>0</v>
      </c>
      <c r="I3128" s="13">
        <v>0</v>
      </c>
      <c r="J3128" s="13">
        <v>0</v>
      </c>
      <c r="K3128" s="15">
        <f t="shared" si="197"/>
        <v>3587</v>
      </c>
      <c r="L3128" s="15">
        <f t="shared" si="198"/>
        <v>3588</v>
      </c>
      <c r="M3128" s="15">
        <f t="shared" si="199"/>
        <v>7175</v>
      </c>
    </row>
    <row r="3129" spans="1:13" ht="13.15" customHeight="1" x14ac:dyDescent="0.2">
      <c r="A3129" s="11" t="str">
        <f t="shared" si="196"/>
        <v>PALM ISLAND2003</v>
      </c>
      <c r="B3129" s="92" t="s">
        <v>95</v>
      </c>
      <c r="C3129" s="85">
        <v>2003</v>
      </c>
      <c r="D3129" s="86" t="s">
        <v>174</v>
      </c>
      <c r="E3129" s="15">
        <v>11930</v>
      </c>
      <c r="F3129" s="15">
        <v>11938</v>
      </c>
      <c r="G3129" s="15">
        <v>23868</v>
      </c>
      <c r="H3129" s="87">
        <v>0</v>
      </c>
      <c r="I3129" s="87">
        <v>0</v>
      </c>
      <c r="J3129" s="15">
        <v>0</v>
      </c>
      <c r="K3129" s="15">
        <f t="shared" si="197"/>
        <v>11930</v>
      </c>
      <c r="L3129" s="15">
        <f t="shared" si="198"/>
        <v>11938</v>
      </c>
      <c r="M3129" s="15">
        <f t="shared" si="199"/>
        <v>23868</v>
      </c>
    </row>
    <row r="3130" spans="1:13" ht="13.15" customHeight="1" x14ac:dyDescent="0.2">
      <c r="A3130" s="11" t="str">
        <f t="shared" si="196"/>
        <v>PALM ISLAND2004</v>
      </c>
      <c r="B3130" s="3" t="s">
        <v>95</v>
      </c>
      <c r="C3130" s="12">
        <v>2004</v>
      </c>
      <c r="D3130" s="12" t="s">
        <v>174</v>
      </c>
      <c r="E3130" s="13">
        <v>13630</v>
      </c>
      <c r="F3130" s="13">
        <v>13628</v>
      </c>
      <c r="G3130" s="13">
        <v>27258</v>
      </c>
      <c r="H3130" s="13">
        <v>0</v>
      </c>
      <c r="I3130" s="13">
        <v>0</v>
      </c>
      <c r="J3130" s="13">
        <v>0</v>
      </c>
      <c r="K3130" s="15">
        <f t="shared" si="197"/>
        <v>13630</v>
      </c>
      <c r="L3130" s="15">
        <f t="shared" si="198"/>
        <v>13628</v>
      </c>
      <c r="M3130" s="15">
        <f t="shared" si="199"/>
        <v>27258</v>
      </c>
    </row>
    <row r="3131" spans="1:13" ht="13.15" customHeight="1" x14ac:dyDescent="0.2">
      <c r="A3131" s="11" t="str">
        <f t="shared" si="196"/>
        <v>PALM ISLAND2005</v>
      </c>
      <c r="B3131" s="90" t="s">
        <v>95</v>
      </c>
      <c r="C3131" s="85">
        <v>2005</v>
      </c>
      <c r="D3131" s="86" t="s">
        <v>174</v>
      </c>
      <c r="E3131" s="15">
        <v>20715</v>
      </c>
      <c r="F3131" s="15">
        <v>20753</v>
      </c>
      <c r="G3131" s="15">
        <v>41468</v>
      </c>
      <c r="H3131" s="15">
        <v>0</v>
      </c>
      <c r="I3131" s="15">
        <v>0</v>
      </c>
      <c r="J3131" s="15">
        <v>0</v>
      </c>
      <c r="K3131" s="15">
        <f t="shared" si="197"/>
        <v>20715</v>
      </c>
      <c r="L3131" s="15">
        <f t="shared" si="198"/>
        <v>20753</v>
      </c>
      <c r="M3131" s="15">
        <f t="shared" si="199"/>
        <v>41468</v>
      </c>
    </row>
    <row r="3132" spans="1:13" ht="13.15" customHeight="1" x14ac:dyDescent="0.2">
      <c r="A3132" s="11" t="str">
        <f t="shared" si="196"/>
        <v>PALM ISLAND2006</v>
      </c>
      <c r="B3132" s="90" t="s">
        <v>95</v>
      </c>
      <c r="C3132" s="85">
        <v>2006</v>
      </c>
      <c r="D3132" s="86" t="s">
        <v>174</v>
      </c>
      <c r="E3132" s="15">
        <v>18675</v>
      </c>
      <c r="F3132" s="15">
        <v>19016</v>
      </c>
      <c r="G3132" s="15">
        <v>37691</v>
      </c>
      <c r="H3132" s="15">
        <v>0</v>
      </c>
      <c r="I3132" s="15">
        <v>0</v>
      </c>
      <c r="J3132" s="15">
        <v>0</v>
      </c>
      <c r="K3132" s="15">
        <f t="shared" si="197"/>
        <v>18675</v>
      </c>
      <c r="L3132" s="15">
        <f t="shared" si="198"/>
        <v>19016</v>
      </c>
      <c r="M3132" s="15">
        <f t="shared" si="199"/>
        <v>37691</v>
      </c>
    </row>
    <row r="3133" spans="1:13" ht="13.15" customHeight="1" x14ac:dyDescent="0.2">
      <c r="A3133" s="11" t="str">
        <f t="shared" si="196"/>
        <v>PALM ISLAND2007</v>
      </c>
      <c r="B3133" s="3" t="s">
        <v>95</v>
      </c>
      <c r="C3133" s="12">
        <v>2007</v>
      </c>
      <c r="D3133" s="12" t="s">
        <v>174</v>
      </c>
      <c r="E3133" s="13">
        <v>14301</v>
      </c>
      <c r="F3133" s="13">
        <v>14363</v>
      </c>
      <c r="G3133" s="13">
        <v>28664</v>
      </c>
      <c r="H3133" s="13">
        <v>0</v>
      </c>
      <c r="I3133" s="13">
        <v>0</v>
      </c>
      <c r="J3133" s="13">
        <v>0</v>
      </c>
      <c r="K3133" s="15">
        <f t="shared" si="197"/>
        <v>14301</v>
      </c>
      <c r="L3133" s="15">
        <f t="shared" si="198"/>
        <v>14363</v>
      </c>
      <c r="M3133" s="15">
        <f t="shared" si="199"/>
        <v>28664</v>
      </c>
    </row>
    <row r="3134" spans="1:13" ht="13.15" customHeight="1" x14ac:dyDescent="0.2">
      <c r="A3134" s="11" t="str">
        <f t="shared" si="196"/>
        <v>PALM ISLAND2008</v>
      </c>
      <c r="B3134" s="92" t="s">
        <v>95</v>
      </c>
      <c r="C3134" s="85">
        <v>2008</v>
      </c>
      <c r="D3134" s="86" t="s">
        <v>174</v>
      </c>
      <c r="E3134" s="15">
        <v>11966</v>
      </c>
      <c r="F3134" s="15">
        <v>12103</v>
      </c>
      <c r="G3134" s="15">
        <v>24069</v>
      </c>
      <c r="H3134" s="87">
        <v>0</v>
      </c>
      <c r="I3134" s="87">
        <v>0</v>
      </c>
      <c r="J3134" s="15">
        <v>0</v>
      </c>
      <c r="K3134" s="15">
        <f t="shared" si="197"/>
        <v>11966</v>
      </c>
      <c r="L3134" s="15">
        <f t="shared" si="198"/>
        <v>12103</v>
      </c>
      <c r="M3134" s="15">
        <f t="shared" si="199"/>
        <v>24069</v>
      </c>
    </row>
    <row r="3135" spans="1:13" ht="13.15" customHeight="1" x14ac:dyDescent="0.2">
      <c r="A3135" s="11" t="str">
        <f t="shared" si="196"/>
        <v>PALM ISLAND2009</v>
      </c>
      <c r="B3135" s="3" t="s">
        <v>95</v>
      </c>
      <c r="C3135" s="12">
        <v>2009</v>
      </c>
      <c r="D3135" s="12" t="s">
        <v>174</v>
      </c>
      <c r="E3135" s="13">
        <v>9599</v>
      </c>
      <c r="F3135" s="13">
        <v>10230</v>
      </c>
      <c r="G3135" s="13">
        <v>19829</v>
      </c>
      <c r="H3135" s="13">
        <v>0</v>
      </c>
      <c r="I3135" s="13">
        <v>0</v>
      </c>
      <c r="J3135" s="13">
        <v>0</v>
      </c>
      <c r="K3135" s="15">
        <f t="shared" si="197"/>
        <v>9599</v>
      </c>
      <c r="L3135" s="15">
        <f t="shared" si="198"/>
        <v>10230</v>
      </c>
      <c r="M3135" s="15">
        <f t="shared" si="199"/>
        <v>19829</v>
      </c>
    </row>
    <row r="3136" spans="1:13" ht="13.15" customHeight="1" x14ac:dyDescent="0.2">
      <c r="A3136" s="11" t="str">
        <f t="shared" si="196"/>
        <v>PALM ISLAND2010</v>
      </c>
      <c r="B3136" s="90" t="s">
        <v>95</v>
      </c>
      <c r="C3136" s="85">
        <v>2010</v>
      </c>
      <c r="D3136" s="86" t="s">
        <v>174</v>
      </c>
      <c r="E3136" s="15">
        <v>11663</v>
      </c>
      <c r="F3136" s="15">
        <v>12365</v>
      </c>
      <c r="G3136" s="15">
        <v>24028</v>
      </c>
      <c r="H3136" s="15">
        <v>0</v>
      </c>
      <c r="I3136" s="15">
        <v>0</v>
      </c>
      <c r="J3136" s="15">
        <v>0</v>
      </c>
      <c r="K3136" s="15">
        <f t="shared" si="197"/>
        <v>11663</v>
      </c>
      <c r="L3136" s="15">
        <f t="shared" si="198"/>
        <v>12365</v>
      </c>
      <c r="M3136" s="15">
        <f t="shared" si="199"/>
        <v>24028</v>
      </c>
    </row>
    <row r="3137" spans="1:13" ht="13.15" customHeight="1" x14ac:dyDescent="0.2">
      <c r="A3137" s="11" t="str">
        <f t="shared" si="196"/>
        <v>PALM ISLAND2011</v>
      </c>
      <c r="B3137" s="92" t="s">
        <v>95</v>
      </c>
      <c r="C3137" s="85">
        <v>2011</v>
      </c>
      <c r="D3137" s="86" t="s">
        <v>174</v>
      </c>
      <c r="E3137" s="15">
        <v>12781</v>
      </c>
      <c r="F3137" s="15">
        <v>13714</v>
      </c>
      <c r="G3137" s="15">
        <v>26495</v>
      </c>
      <c r="H3137" s="87">
        <v>0</v>
      </c>
      <c r="I3137" s="87">
        <v>0</v>
      </c>
      <c r="J3137" s="15">
        <v>0</v>
      </c>
      <c r="K3137" s="15">
        <f t="shared" si="197"/>
        <v>12781</v>
      </c>
      <c r="L3137" s="15">
        <f t="shared" si="198"/>
        <v>13714</v>
      </c>
      <c r="M3137" s="15">
        <f t="shared" si="199"/>
        <v>26495</v>
      </c>
    </row>
    <row r="3138" spans="1:13" ht="13.15" customHeight="1" x14ac:dyDescent="0.2">
      <c r="A3138" s="11" t="str">
        <f t="shared" si="196"/>
        <v>PALM ISLAND2012</v>
      </c>
      <c r="B3138" s="92" t="s">
        <v>95</v>
      </c>
      <c r="C3138" s="85">
        <v>2012</v>
      </c>
      <c r="D3138" s="86" t="s">
        <v>174</v>
      </c>
      <c r="E3138" s="15">
        <v>13441</v>
      </c>
      <c r="F3138" s="15">
        <v>14393</v>
      </c>
      <c r="G3138" s="15">
        <v>27834</v>
      </c>
      <c r="H3138" s="15">
        <v>0</v>
      </c>
      <c r="I3138" s="15">
        <v>0</v>
      </c>
      <c r="J3138" s="15">
        <v>0</v>
      </c>
      <c r="K3138" s="15">
        <f t="shared" si="197"/>
        <v>13441</v>
      </c>
      <c r="L3138" s="15">
        <f t="shared" si="198"/>
        <v>14393</v>
      </c>
      <c r="M3138" s="15">
        <f t="shared" si="199"/>
        <v>27834</v>
      </c>
    </row>
    <row r="3139" spans="1:13" ht="13.15" customHeight="1" x14ac:dyDescent="0.2">
      <c r="A3139" s="11" t="str">
        <f t="shared" si="196"/>
        <v>PALM ISLAND2013</v>
      </c>
      <c r="B3139" s="3" t="s">
        <v>95</v>
      </c>
      <c r="C3139" s="12">
        <v>2013</v>
      </c>
      <c r="D3139" s="12" t="s">
        <v>174</v>
      </c>
      <c r="E3139" s="13">
        <v>12561</v>
      </c>
      <c r="F3139" s="13">
        <v>13498</v>
      </c>
      <c r="G3139" s="13">
        <v>26059</v>
      </c>
      <c r="H3139" s="13">
        <v>0</v>
      </c>
      <c r="I3139" s="13">
        <v>0</v>
      </c>
      <c r="J3139" s="13">
        <v>0</v>
      </c>
      <c r="K3139" s="15">
        <f t="shared" si="197"/>
        <v>12561</v>
      </c>
      <c r="L3139" s="15">
        <f t="shared" si="198"/>
        <v>13498</v>
      </c>
      <c r="M3139" s="15">
        <f t="shared" si="199"/>
        <v>26059</v>
      </c>
    </row>
    <row r="3140" spans="1:13" ht="13.15" customHeight="1" x14ac:dyDescent="0.2">
      <c r="A3140" s="11" t="str">
        <f t="shared" si="196"/>
        <v>PALM ISLAND2014</v>
      </c>
      <c r="B3140" s="3" t="s">
        <v>95</v>
      </c>
      <c r="C3140" s="12">
        <v>2014</v>
      </c>
      <c r="D3140" s="12" t="s">
        <v>174</v>
      </c>
      <c r="E3140" s="13">
        <v>11401</v>
      </c>
      <c r="F3140" s="13">
        <v>12564</v>
      </c>
      <c r="G3140" s="13">
        <v>23965</v>
      </c>
      <c r="H3140" s="13">
        <v>0</v>
      </c>
      <c r="I3140" s="13">
        <v>0</v>
      </c>
      <c r="J3140" s="13">
        <v>0</v>
      </c>
      <c r="K3140" s="15">
        <f t="shared" si="197"/>
        <v>11401</v>
      </c>
      <c r="L3140" s="15">
        <f t="shared" si="198"/>
        <v>12564</v>
      </c>
      <c r="M3140" s="15">
        <f t="shared" si="199"/>
        <v>23965</v>
      </c>
    </row>
    <row r="3141" spans="1:13" ht="13.15" customHeight="1" x14ac:dyDescent="0.2">
      <c r="A3141" s="11" t="str">
        <f t="shared" si="196"/>
        <v>PALM ISLAND2015</v>
      </c>
      <c r="B3141" s="90" t="s">
        <v>95</v>
      </c>
      <c r="C3141" s="85">
        <v>2015</v>
      </c>
      <c r="D3141" s="86" t="s">
        <v>174</v>
      </c>
      <c r="E3141" s="15">
        <v>11356</v>
      </c>
      <c r="F3141" s="15">
        <v>13010</v>
      </c>
      <c r="G3141" s="15">
        <v>24366</v>
      </c>
      <c r="H3141" s="15">
        <v>0</v>
      </c>
      <c r="I3141" s="15">
        <v>0</v>
      </c>
      <c r="J3141" s="15">
        <v>0</v>
      </c>
      <c r="K3141" s="15">
        <f t="shared" si="197"/>
        <v>11356</v>
      </c>
      <c r="L3141" s="15">
        <f t="shared" si="198"/>
        <v>13010</v>
      </c>
      <c r="M3141" s="15">
        <f t="shared" si="199"/>
        <v>24366</v>
      </c>
    </row>
    <row r="3142" spans="1:13" ht="13.15" customHeight="1" x14ac:dyDescent="0.2">
      <c r="A3142" s="11" t="str">
        <f t="shared" si="196"/>
        <v>PALM ISLAND2016</v>
      </c>
      <c r="B3142" s="3" t="s">
        <v>95</v>
      </c>
      <c r="C3142" s="12">
        <v>2016</v>
      </c>
      <c r="D3142" s="12" t="s">
        <v>174</v>
      </c>
      <c r="E3142" s="13">
        <v>11332</v>
      </c>
      <c r="F3142" s="13">
        <v>13274</v>
      </c>
      <c r="G3142" s="13">
        <v>24606</v>
      </c>
      <c r="H3142" s="13">
        <v>0</v>
      </c>
      <c r="I3142" s="13">
        <v>0</v>
      </c>
      <c r="J3142" s="13">
        <v>0</v>
      </c>
      <c r="K3142" s="15">
        <f t="shared" si="197"/>
        <v>11332</v>
      </c>
      <c r="L3142" s="15">
        <f t="shared" si="198"/>
        <v>13274</v>
      </c>
      <c r="M3142" s="15">
        <f t="shared" si="199"/>
        <v>24606</v>
      </c>
    </row>
    <row r="3143" spans="1:13" ht="13.15" customHeight="1" x14ac:dyDescent="0.2">
      <c r="A3143" s="11" t="str">
        <f t="shared" si="196"/>
        <v>PALM ISLAND2017</v>
      </c>
      <c r="B3143" s="3" t="s">
        <v>95</v>
      </c>
      <c r="C3143" s="12">
        <v>2017</v>
      </c>
      <c r="D3143" s="12" t="s">
        <v>174</v>
      </c>
      <c r="E3143" s="13">
        <v>11979</v>
      </c>
      <c r="F3143" s="13">
        <v>13632</v>
      </c>
      <c r="G3143" s="13">
        <v>25611</v>
      </c>
      <c r="H3143" s="13">
        <v>0</v>
      </c>
      <c r="I3143" s="13">
        <v>0</v>
      </c>
      <c r="J3143" s="13">
        <v>0</v>
      </c>
      <c r="K3143" s="15">
        <f t="shared" si="197"/>
        <v>11979</v>
      </c>
      <c r="L3143" s="15">
        <f t="shared" si="198"/>
        <v>13632</v>
      </c>
      <c r="M3143" s="15">
        <f t="shared" si="199"/>
        <v>25611</v>
      </c>
    </row>
    <row r="3144" spans="1:13" ht="13.15" customHeight="1" x14ac:dyDescent="0.2">
      <c r="A3144" s="11" t="str">
        <f t="shared" si="196"/>
        <v>PALM ISLAND2018</v>
      </c>
      <c r="B3144" s="92" t="s">
        <v>95</v>
      </c>
      <c r="C3144" s="85">
        <v>2018</v>
      </c>
      <c r="D3144" s="86" t="s">
        <v>174</v>
      </c>
      <c r="E3144" s="15">
        <v>13192</v>
      </c>
      <c r="F3144" s="15">
        <v>14680</v>
      </c>
      <c r="G3144" s="15">
        <v>27872</v>
      </c>
      <c r="H3144" s="15">
        <v>0</v>
      </c>
      <c r="I3144" s="15">
        <v>0</v>
      </c>
      <c r="J3144" s="15">
        <v>0</v>
      </c>
      <c r="K3144" s="15">
        <f t="shared" si="197"/>
        <v>13192</v>
      </c>
      <c r="L3144" s="15">
        <f t="shared" si="198"/>
        <v>14680</v>
      </c>
      <c r="M3144" s="15">
        <f t="shared" si="199"/>
        <v>27872</v>
      </c>
    </row>
    <row r="3145" spans="1:13" ht="13.15" customHeight="1" x14ac:dyDescent="0.2">
      <c r="A3145" s="11" t="str">
        <f t="shared" si="196"/>
        <v>PALM ISLAND2019</v>
      </c>
      <c r="B3145" s="3" t="s">
        <v>95</v>
      </c>
      <c r="C3145" s="12">
        <v>2019</v>
      </c>
      <c r="D3145" s="12" t="s">
        <v>174</v>
      </c>
      <c r="E3145" s="13">
        <v>13635</v>
      </c>
      <c r="F3145" s="13">
        <v>15183</v>
      </c>
      <c r="G3145" s="13">
        <v>28818</v>
      </c>
      <c r="H3145" s="13">
        <v>0</v>
      </c>
      <c r="I3145" s="13">
        <v>0</v>
      </c>
      <c r="J3145" s="13">
        <v>0</v>
      </c>
      <c r="K3145" s="15">
        <f t="shared" si="197"/>
        <v>13635</v>
      </c>
      <c r="L3145" s="15">
        <f t="shared" si="198"/>
        <v>15183</v>
      </c>
      <c r="M3145" s="15">
        <f t="shared" si="199"/>
        <v>28818</v>
      </c>
    </row>
    <row r="3146" spans="1:13" ht="13.15" customHeight="1" x14ac:dyDescent="0.2">
      <c r="A3146" s="11" t="str">
        <f t="shared" si="196"/>
        <v>PALM ISLAND2020</v>
      </c>
      <c r="B3146" s="3" t="s">
        <v>95</v>
      </c>
      <c r="C3146" s="12">
        <v>2020</v>
      </c>
      <c r="D3146" s="12" t="s">
        <v>174</v>
      </c>
      <c r="E3146" s="13">
        <v>10126</v>
      </c>
      <c r="F3146" s="13">
        <v>12038</v>
      </c>
      <c r="G3146" s="13">
        <v>22164</v>
      </c>
      <c r="H3146" s="13">
        <v>0</v>
      </c>
      <c r="I3146" s="13">
        <v>0</v>
      </c>
      <c r="J3146" s="13">
        <v>0</v>
      </c>
      <c r="K3146" s="15">
        <f t="shared" si="197"/>
        <v>10126</v>
      </c>
      <c r="L3146" s="15">
        <f t="shared" si="198"/>
        <v>12038</v>
      </c>
      <c r="M3146" s="15">
        <f t="shared" si="199"/>
        <v>22164</v>
      </c>
    </row>
    <row r="3147" spans="1:13" ht="13.15" customHeight="1" x14ac:dyDescent="0.2">
      <c r="A3147" s="11" t="str">
        <f t="shared" si="196"/>
        <v>PALM ISLAND2021</v>
      </c>
      <c r="B3147" s="92" t="s">
        <v>95</v>
      </c>
      <c r="C3147" s="85">
        <v>2021</v>
      </c>
      <c r="D3147" s="86" t="s">
        <v>174</v>
      </c>
      <c r="E3147" s="15">
        <v>10961</v>
      </c>
      <c r="F3147" s="15">
        <v>12460</v>
      </c>
      <c r="G3147" s="15">
        <v>23421</v>
      </c>
      <c r="H3147" s="87">
        <v>0</v>
      </c>
      <c r="I3147" s="87">
        <v>0</v>
      </c>
      <c r="J3147" s="15">
        <v>0</v>
      </c>
      <c r="K3147" s="15">
        <f t="shared" si="197"/>
        <v>10961</v>
      </c>
      <c r="L3147" s="15">
        <f t="shared" si="198"/>
        <v>12460</v>
      </c>
      <c r="M3147" s="15">
        <f t="shared" si="199"/>
        <v>23421</v>
      </c>
    </row>
    <row r="3148" spans="1:13" ht="13.15" customHeight="1" x14ac:dyDescent="0.2">
      <c r="A3148" s="11" t="str">
        <f t="shared" si="196"/>
        <v>PALM ISLAND2022</v>
      </c>
      <c r="B3148" s="3" t="s">
        <v>95</v>
      </c>
      <c r="C3148" s="12">
        <v>2022</v>
      </c>
      <c r="D3148" s="12" t="s">
        <v>174</v>
      </c>
      <c r="E3148" s="13">
        <v>11630</v>
      </c>
      <c r="F3148" s="13">
        <v>13257</v>
      </c>
      <c r="G3148" s="13">
        <v>24887</v>
      </c>
      <c r="H3148" s="13">
        <v>0</v>
      </c>
      <c r="I3148" s="13">
        <v>0</v>
      </c>
      <c r="J3148" s="13">
        <v>0</v>
      </c>
      <c r="K3148" s="15">
        <f t="shared" si="197"/>
        <v>11630</v>
      </c>
      <c r="L3148" s="15">
        <f t="shared" si="198"/>
        <v>13257</v>
      </c>
      <c r="M3148" s="15">
        <f t="shared" si="199"/>
        <v>24887</v>
      </c>
    </row>
    <row r="3149" spans="1:13" ht="13.15" customHeight="1" x14ac:dyDescent="0.2">
      <c r="A3149" s="11" t="str">
        <f t="shared" si="196"/>
        <v>PALM ISLAND2023</v>
      </c>
      <c r="B3149" s="3" t="s">
        <v>95</v>
      </c>
      <c r="C3149" s="12">
        <v>2023</v>
      </c>
      <c r="D3149" s="12" t="s">
        <v>174</v>
      </c>
      <c r="E3149" s="13">
        <v>12815</v>
      </c>
      <c r="F3149" s="13">
        <v>14363</v>
      </c>
      <c r="G3149" s="13">
        <v>27178</v>
      </c>
      <c r="H3149" s="13">
        <v>0</v>
      </c>
      <c r="I3149" s="13">
        <v>0</v>
      </c>
      <c r="J3149" s="13">
        <v>0</v>
      </c>
      <c r="K3149" s="15">
        <f t="shared" si="197"/>
        <v>12815</v>
      </c>
      <c r="L3149" s="15">
        <f t="shared" si="198"/>
        <v>14363</v>
      </c>
      <c r="M3149" s="15">
        <f t="shared" si="199"/>
        <v>27178</v>
      </c>
    </row>
    <row r="3150" spans="1:13" ht="13.15" customHeight="1" x14ac:dyDescent="0.2">
      <c r="A3150" s="11" t="str">
        <f t="shared" si="196"/>
        <v>PALM ISLAND2024</v>
      </c>
      <c r="B3150" s="88" t="s">
        <v>95</v>
      </c>
      <c r="C3150" s="16">
        <v>2024</v>
      </c>
      <c r="D3150" s="86" t="s">
        <v>174</v>
      </c>
      <c r="E3150" s="89">
        <v>12936</v>
      </c>
      <c r="F3150" s="89">
        <v>14054</v>
      </c>
      <c r="G3150" s="89">
        <v>26990</v>
      </c>
      <c r="H3150" s="89">
        <v>0</v>
      </c>
      <c r="I3150" s="89">
        <v>0</v>
      </c>
      <c r="J3150" s="89">
        <v>0</v>
      </c>
      <c r="K3150" s="15">
        <f t="shared" si="197"/>
        <v>12936</v>
      </c>
      <c r="L3150" s="15">
        <f t="shared" si="198"/>
        <v>14054</v>
      </c>
      <c r="M3150" s="15">
        <f t="shared" si="199"/>
        <v>26990</v>
      </c>
    </row>
    <row r="3151" spans="1:13" ht="13.15" customHeight="1" x14ac:dyDescent="0.2">
      <c r="A3151" s="11" t="str">
        <f t="shared" si="196"/>
        <v>PALM ISLAND2025</v>
      </c>
      <c r="B3151" s="92" t="s">
        <v>95</v>
      </c>
      <c r="C3151" s="85">
        <v>2025</v>
      </c>
      <c r="D3151" s="86" t="s">
        <v>174</v>
      </c>
      <c r="E3151" s="15">
        <v>13098</v>
      </c>
      <c r="F3151" s="15">
        <v>14207</v>
      </c>
      <c r="G3151" s="15">
        <v>27305</v>
      </c>
      <c r="H3151" s="87">
        <v>0</v>
      </c>
      <c r="I3151" s="87">
        <v>0</v>
      </c>
      <c r="J3151" s="15">
        <v>0</v>
      </c>
      <c r="K3151" s="15">
        <f t="shared" si="197"/>
        <v>13098</v>
      </c>
      <c r="L3151" s="15">
        <f t="shared" si="198"/>
        <v>14207</v>
      </c>
      <c r="M3151" s="15">
        <f t="shared" si="199"/>
        <v>27305</v>
      </c>
    </row>
    <row r="3152" spans="1:13" ht="13.15" customHeight="1" x14ac:dyDescent="0.2">
      <c r="A3152" s="11" t="str">
        <f t="shared" si="196"/>
        <v>PARABURDOO1985</v>
      </c>
      <c r="B3152" s="3" t="s">
        <v>31</v>
      </c>
      <c r="C3152" s="12">
        <v>1985</v>
      </c>
      <c r="D3152" s="12" t="s">
        <v>174</v>
      </c>
      <c r="E3152" s="13">
        <v>23909</v>
      </c>
      <c r="F3152" s="13">
        <v>24298</v>
      </c>
      <c r="G3152" s="13">
        <v>48207</v>
      </c>
      <c r="H3152" s="13">
        <v>0</v>
      </c>
      <c r="I3152" s="13">
        <v>0</v>
      </c>
      <c r="J3152" s="13">
        <v>0</v>
      </c>
      <c r="K3152" s="15">
        <f t="shared" si="197"/>
        <v>23909</v>
      </c>
      <c r="L3152" s="15">
        <f t="shared" si="198"/>
        <v>24298</v>
      </c>
      <c r="M3152" s="15">
        <f t="shared" si="199"/>
        <v>48207</v>
      </c>
    </row>
    <row r="3153" spans="1:13" ht="13.15" customHeight="1" x14ac:dyDescent="0.2">
      <c r="A3153" s="11" t="str">
        <f t="shared" si="196"/>
        <v>PARABURDOO1986</v>
      </c>
      <c r="B3153" s="92" t="s">
        <v>31</v>
      </c>
      <c r="C3153" s="85">
        <v>1986</v>
      </c>
      <c r="D3153" s="86" t="s">
        <v>174</v>
      </c>
      <c r="E3153" s="15">
        <v>24840</v>
      </c>
      <c r="F3153" s="15">
        <v>24870</v>
      </c>
      <c r="G3153" s="15">
        <v>49710</v>
      </c>
      <c r="H3153" s="87">
        <v>0</v>
      </c>
      <c r="I3153" s="87">
        <v>0</v>
      </c>
      <c r="J3153" s="15">
        <v>0</v>
      </c>
      <c r="K3153" s="15">
        <f t="shared" si="197"/>
        <v>24840</v>
      </c>
      <c r="L3153" s="15">
        <f t="shared" si="198"/>
        <v>24870</v>
      </c>
      <c r="M3153" s="15">
        <f t="shared" si="199"/>
        <v>49710</v>
      </c>
    </row>
    <row r="3154" spans="1:13" ht="13.15" customHeight="1" x14ac:dyDescent="0.2">
      <c r="A3154" s="11" t="str">
        <f t="shared" si="196"/>
        <v>PARABURDOO1987</v>
      </c>
      <c r="B3154" s="90" t="s">
        <v>31</v>
      </c>
      <c r="C3154" s="85">
        <v>1987</v>
      </c>
      <c r="D3154" s="86" t="s">
        <v>174</v>
      </c>
      <c r="E3154" s="15">
        <v>22906</v>
      </c>
      <c r="F3154" s="15">
        <v>23185</v>
      </c>
      <c r="G3154" s="15">
        <v>46091</v>
      </c>
      <c r="H3154" s="15">
        <v>0</v>
      </c>
      <c r="I3154" s="15">
        <v>0</v>
      </c>
      <c r="J3154" s="15">
        <v>0</v>
      </c>
      <c r="K3154" s="15">
        <f t="shared" si="197"/>
        <v>22906</v>
      </c>
      <c r="L3154" s="15">
        <f t="shared" si="198"/>
        <v>23185</v>
      </c>
      <c r="M3154" s="15">
        <f t="shared" si="199"/>
        <v>46091</v>
      </c>
    </row>
    <row r="3155" spans="1:13" ht="13.15" customHeight="1" x14ac:dyDescent="0.2">
      <c r="A3155" s="11" t="str">
        <f t="shared" si="196"/>
        <v>PARABURDOO1988</v>
      </c>
      <c r="B3155" s="92" t="s">
        <v>31</v>
      </c>
      <c r="C3155" s="85">
        <v>1988</v>
      </c>
      <c r="D3155" s="86">
        <v>43</v>
      </c>
      <c r="E3155" s="15">
        <v>25560</v>
      </c>
      <c r="F3155" s="15">
        <v>25348</v>
      </c>
      <c r="G3155" s="15">
        <v>50908</v>
      </c>
      <c r="H3155" s="87">
        <v>0</v>
      </c>
      <c r="I3155" s="87">
        <v>0</v>
      </c>
      <c r="J3155" s="15">
        <v>0</v>
      </c>
      <c r="K3155" s="15">
        <f t="shared" si="197"/>
        <v>25560</v>
      </c>
      <c r="L3155" s="15">
        <f t="shared" si="198"/>
        <v>25348</v>
      </c>
      <c r="M3155" s="15">
        <f t="shared" si="199"/>
        <v>50908</v>
      </c>
    </row>
    <row r="3156" spans="1:13" ht="13.15" customHeight="1" x14ac:dyDescent="0.2">
      <c r="A3156" s="11" t="str">
        <f t="shared" si="196"/>
        <v>PARABURDOO1989</v>
      </c>
      <c r="B3156" s="3" t="s">
        <v>31</v>
      </c>
      <c r="C3156" s="12">
        <v>1989</v>
      </c>
      <c r="D3156" s="12" t="s">
        <v>174</v>
      </c>
      <c r="E3156" s="13">
        <v>20923</v>
      </c>
      <c r="F3156" s="13">
        <v>20292</v>
      </c>
      <c r="G3156" s="13">
        <v>41215</v>
      </c>
      <c r="H3156" s="13">
        <v>0</v>
      </c>
      <c r="I3156" s="13">
        <v>0</v>
      </c>
      <c r="J3156" s="13">
        <v>0</v>
      </c>
      <c r="K3156" s="15">
        <f t="shared" si="197"/>
        <v>20923</v>
      </c>
      <c r="L3156" s="15">
        <f t="shared" si="198"/>
        <v>20292</v>
      </c>
      <c r="M3156" s="15">
        <f t="shared" si="199"/>
        <v>41215</v>
      </c>
    </row>
    <row r="3157" spans="1:13" ht="13.15" customHeight="1" x14ac:dyDescent="0.2">
      <c r="A3157" s="11" t="str">
        <f t="shared" si="196"/>
        <v>PARABURDOO1990</v>
      </c>
      <c r="B3157" s="88" t="s">
        <v>31</v>
      </c>
      <c r="C3157" s="85">
        <v>1990</v>
      </c>
      <c r="D3157" s="86" t="s">
        <v>174</v>
      </c>
      <c r="E3157" s="15">
        <v>23116</v>
      </c>
      <c r="F3157" s="15">
        <v>22863</v>
      </c>
      <c r="G3157" s="15">
        <v>45979</v>
      </c>
      <c r="H3157" s="15">
        <v>0</v>
      </c>
      <c r="I3157" s="15">
        <v>0</v>
      </c>
      <c r="J3157" s="15">
        <v>0</v>
      </c>
      <c r="K3157" s="15">
        <f t="shared" si="197"/>
        <v>23116</v>
      </c>
      <c r="L3157" s="15">
        <f t="shared" si="198"/>
        <v>22863</v>
      </c>
      <c r="M3157" s="15">
        <f t="shared" si="199"/>
        <v>45979</v>
      </c>
    </row>
    <row r="3158" spans="1:13" ht="13.15" customHeight="1" x14ac:dyDescent="0.2">
      <c r="A3158" s="11" t="str">
        <f t="shared" si="196"/>
        <v>PARABURDOO1991</v>
      </c>
      <c r="B3158" s="3" t="s">
        <v>31</v>
      </c>
      <c r="C3158" s="12">
        <v>1991</v>
      </c>
      <c r="D3158" s="12" t="s">
        <v>174</v>
      </c>
      <c r="E3158" s="13">
        <v>25025</v>
      </c>
      <c r="F3158" s="13">
        <v>24814</v>
      </c>
      <c r="G3158" s="13">
        <v>49839</v>
      </c>
      <c r="H3158" s="13">
        <v>0</v>
      </c>
      <c r="I3158" s="13">
        <v>0</v>
      </c>
      <c r="J3158" s="13">
        <v>0</v>
      </c>
      <c r="K3158" s="15">
        <f t="shared" si="197"/>
        <v>25025</v>
      </c>
      <c r="L3158" s="15">
        <f t="shared" si="198"/>
        <v>24814</v>
      </c>
      <c r="M3158" s="15">
        <f t="shared" si="199"/>
        <v>49839</v>
      </c>
    </row>
    <row r="3159" spans="1:13" ht="13.15" customHeight="1" x14ac:dyDescent="0.2">
      <c r="A3159" s="11" t="str">
        <f t="shared" si="196"/>
        <v>PARABURDOO1992</v>
      </c>
      <c r="B3159" s="90" t="s">
        <v>31</v>
      </c>
      <c r="C3159" s="85">
        <v>1992</v>
      </c>
      <c r="D3159" s="12">
        <v>41</v>
      </c>
      <c r="E3159" s="15">
        <v>27122</v>
      </c>
      <c r="F3159" s="15">
        <v>27248</v>
      </c>
      <c r="G3159" s="15">
        <v>54370</v>
      </c>
      <c r="H3159" s="15">
        <v>0</v>
      </c>
      <c r="I3159" s="15">
        <v>0</v>
      </c>
      <c r="J3159" s="15">
        <v>0</v>
      </c>
      <c r="K3159" s="15">
        <f t="shared" si="197"/>
        <v>27122</v>
      </c>
      <c r="L3159" s="15">
        <f t="shared" si="198"/>
        <v>27248</v>
      </c>
      <c r="M3159" s="15">
        <f t="shared" si="199"/>
        <v>54370</v>
      </c>
    </row>
    <row r="3160" spans="1:13" ht="13.15" customHeight="1" x14ac:dyDescent="0.2">
      <c r="A3160" s="11" t="str">
        <f t="shared" si="196"/>
        <v>PARABURDOO1993</v>
      </c>
      <c r="B3160" s="3" t="s">
        <v>31</v>
      </c>
      <c r="C3160" s="12">
        <v>1993</v>
      </c>
      <c r="D3160" s="12">
        <v>44</v>
      </c>
      <c r="E3160" s="13">
        <v>27659</v>
      </c>
      <c r="F3160" s="13">
        <v>27880</v>
      </c>
      <c r="G3160" s="13">
        <v>55539</v>
      </c>
      <c r="H3160" s="13">
        <v>0</v>
      </c>
      <c r="I3160" s="13">
        <v>0</v>
      </c>
      <c r="J3160" s="13">
        <v>0</v>
      </c>
      <c r="K3160" s="15">
        <f t="shared" si="197"/>
        <v>27659</v>
      </c>
      <c r="L3160" s="15">
        <f t="shared" si="198"/>
        <v>27880</v>
      </c>
      <c r="M3160" s="15">
        <f t="shared" si="199"/>
        <v>55539</v>
      </c>
    </row>
    <row r="3161" spans="1:13" ht="13.15" customHeight="1" x14ac:dyDescent="0.2">
      <c r="A3161" s="11" t="str">
        <f t="shared" si="196"/>
        <v>PARABURDOO1994</v>
      </c>
      <c r="B3161" s="90" t="s">
        <v>31</v>
      </c>
      <c r="C3161" s="85">
        <v>1994</v>
      </c>
      <c r="D3161" s="86">
        <v>46</v>
      </c>
      <c r="E3161" s="15">
        <v>29584</v>
      </c>
      <c r="F3161" s="15">
        <v>29505</v>
      </c>
      <c r="G3161" s="15">
        <v>59089</v>
      </c>
      <c r="H3161" s="15">
        <v>0</v>
      </c>
      <c r="I3161" s="15">
        <v>0</v>
      </c>
      <c r="J3161" s="15">
        <v>0</v>
      </c>
      <c r="K3161" s="15">
        <f t="shared" si="197"/>
        <v>29584</v>
      </c>
      <c r="L3161" s="15">
        <f t="shared" si="198"/>
        <v>29505</v>
      </c>
      <c r="M3161" s="15">
        <f t="shared" si="199"/>
        <v>59089</v>
      </c>
    </row>
    <row r="3162" spans="1:13" ht="13.15" customHeight="1" x14ac:dyDescent="0.2">
      <c r="A3162" s="11" t="str">
        <f t="shared" si="196"/>
        <v>PARABURDOO1995</v>
      </c>
      <c r="B3162" s="3" t="s">
        <v>31</v>
      </c>
      <c r="C3162" s="12">
        <v>1995</v>
      </c>
      <c r="D3162" s="12">
        <v>44</v>
      </c>
      <c r="E3162" s="13">
        <v>31035</v>
      </c>
      <c r="F3162" s="13">
        <v>30835</v>
      </c>
      <c r="G3162" s="13">
        <v>61870</v>
      </c>
      <c r="H3162" s="13">
        <v>0</v>
      </c>
      <c r="I3162" s="13">
        <v>0</v>
      </c>
      <c r="J3162" s="13">
        <v>0</v>
      </c>
      <c r="K3162" s="15">
        <f t="shared" si="197"/>
        <v>31035</v>
      </c>
      <c r="L3162" s="15">
        <f t="shared" si="198"/>
        <v>30835</v>
      </c>
      <c r="M3162" s="15">
        <f t="shared" si="199"/>
        <v>61870</v>
      </c>
    </row>
    <row r="3163" spans="1:13" ht="13.15" customHeight="1" x14ac:dyDescent="0.2">
      <c r="A3163" s="11" t="str">
        <f t="shared" si="196"/>
        <v>PARABURDOO1996</v>
      </c>
      <c r="B3163" s="3" t="s">
        <v>31</v>
      </c>
      <c r="C3163" s="12">
        <v>1996</v>
      </c>
      <c r="D3163" s="12" t="s">
        <v>174</v>
      </c>
      <c r="E3163" s="13">
        <v>21978</v>
      </c>
      <c r="F3163" s="13">
        <v>21586</v>
      </c>
      <c r="G3163" s="13">
        <v>43564</v>
      </c>
      <c r="H3163" s="13">
        <v>0</v>
      </c>
      <c r="I3163" s="13">
        <v>0</v>
      </c>
      <c r="J3163" s="13">
        <v>0</v>
      </c>
      <c r="K3163" s="15">
        <f t="shared" si="197"/>
        <v>21978</v>
      </c>
      <c r="L3163" s="15">
        <f t="shared" si="198"/>
        <v>21586</v>
      </c>
      <c r="M3163" s="15">
        <f t="shared" si="199"/>
        <v>43564</v>
      </c>
    </row>
    <row r="3164" spans="1:13" ht="13.15" customHeight="1" x14ac:dyDescent="0.2">
      <c r="A3164" s="11" t="str">
        <f t="shared" si="196"/>
        <v>PARABURDOO1997</v>
      </c>
      <c r="B3164" s="88" t="s">
        <v>31</v>
      </c>
      <c r="C3164" s="16">
        <v>1997</v>
      </c>
      <c r="D3164" s="86" t="s">
        <v>174</v>
      </c>
      <c r="E3164" s="89">
        <v>19577</v>
      </c>
      <c r="F3164" s="89">
        <v>19643</v>
      </c>
      <c r="G3164" s="89">
        <v>39220</v>
      </c>
      <c r="H3164" s="89">
        <v>0</v>
      </c>
      <c r="I3164" s="89">
        <v>0</v>
      </c>
      <c r="J3164" s="89">
        <v>0</v>
      </c>
      <c r="K3164" s="15">
        <f t="shared" si="197"/>
        <v>19577</v>
      </c>
      <c r="L3164" s="15">
        <f t="shared" si="198"/>
        <v>19643</v>
      </c>
      <c r="M3164" s="15">
        <f t="shared" si="199"/>
        <v>39220</v>
      </c>
    </row>
    <row r="3165" spans="1:13" ht="13.15" customHeight="1" x14ac:dyDescent="0.2">
      <c r="A3165" s="11" t="str">
        <f t="shared" si="196"/>
        <v>PARABURDOO1998</v>
      </c>
      <c r="B3165" s="92" t="s">
        <v>31</v>
      </c>
      <c r="C3165" s="85">
        <v>1998</v>
      </c>
      <c r="D3165" s="86" t="s">
        <v>174</v>
      </c>
      <c r="E3165" s="15">
        <v>19142</v>
      </c>
      <c r="F3165" s="15">
        <v>19402</v>
      </c>
      <c r="G3165" s="15">
        <v>38544</v>
      </c>
      <c r="H3165" s="87">
        <v>0</v>
      </c>
      <c r="I3165" s="87">
        <v>0</v>
      </c>
      <c r="J3165" s="15">
        <v>0</v>
      </c>
      <c r="K3165" s="15">
        <f t="shared" si="197"/>
        <v>19142</v>
      </c>
      <c r="L3165" s="15">
        <f t="shared" si="198"/>
        <v>19402</v>
      </c>
      <c r="M3165" s="15">
        <f t="shared" si="199"/>
        <v>38544</v>
      </c>
    </row>
    <row r="3166" spans="1:13" ht="13.15" customHeight="1" x14ac:dyDescent="0.2">
      <c r="A3166" s="11" t="str">
        <f t="shared" si="196"/>
        <v>PARABURDOO1999</v>
      </c>
      <c r="B3166" s="3" t="s">
        <v>31</v>
      </c>
      <c r="C3166" s="12">
        <v>1999</v>
      </c>
      <c r="D3166" s="12" t="s">
        <v>174</v>
      </c>
      <c r="E3166" s="13">
        <v>18866</v>
      </c>
      <c r="F3166" s="13">
        <v>18933</v>
      </c>
      <c r="G3166" s="13">
        <v>37799</v>
      </c>
      <c r="H3166" s="13">
        <v>0</v>
      </c>
      <c r="I3166" s="13">
        <v>0</v>
      </c>
      <c r="J3166" s="13">
        <v>0</v>
      </c>
      <c r="K3166" s="15">
        <f t="shared" si="197"/>
        <v>18866</v>
      </c>
      <c r="L3166" s="15">
        <f t="shared" si="198"/>
        <v>18933</v>
      </c>
      <c r="M3166" s="15">
        <f t="shared" si="199"/>
        <v>37799</v>
      </c>
    </row>
    <row r="3167" spans="1:13" ht="13.15" customHeight="1" x14ac:dyDescent="0.2">
      <c r="A3167" s="11" t="str">
        <f t="shared" si="196"/>
        <v>PARABURDOO2000</v>
      </c>
      <c r="B3167" s="90" t="s">
        <v>31</v>
      </c>
      <c r="C3167" s="12">
        <v>2000</v>
      </c>
      <c r="D3167" s="86" t="s">
        <v>174</v>
      </c>
      <c r="E3167" s="91">
        <v>19244</v>
      </c>
      <c r="F3167" s="91">
        <v>18948</v>
      </c>
      <c r="G3167" s="91">
        <v>38192</v>
      </c>
      <c r="H3167" s="91">
        <v>0</v>
      </c>
      <c r="I3167" s="91">
        <v>0</v>
      </c>
      <c r="J3167" s="91">
        <v>0</v>
      </c>
      <c r="K3167" s="15">
        <f t="shared" si="197"/>
        <v>19244</v>
      </c>
      <c r="L3167" s="15">
        <f t="shared" si="198"/>
        <v>18948</v>
      </c>
      <c r="M3167" s="15">
        <f t="shared" si="199"/>
        <v>38192</v>
      </c>
    </row>
    <row r="3168" spans="1:13" ht="13.15" customHeight="1" x14ac:dyDescent="0.2">
      <c r="A3168" s="11" t="str">
        <f t="shared" si="196"/>
        <v>PARABURDOO2001</v>
      </c>
      <c r="B3168" s="90" t="s">
        <v>31</v>
      </c>
      <c r="C3168" s="85">
        <v>2001</v>
      </c>
      <c r="D3168" s="86" t="s">
        <v>174</v>
      </c>
      <c r="E3168" s="15">
        <v>20851</v>
      </c>
      <c r="F3168" s="15">
        <v>20552</v>
      </c>
      <c r="G3168" s="15">
        <v>41403</v>
      </c>
      <c r="H3168" s="15">
        <v>0</v>
      </c>
      <c r="I3168" s="15">
        <v>0</v>
      </c>
      <c r="J3168" s="15">
        <v>0</v>
      </c>
      <c r="K3168" s="15">
        <f t="shared" si="197"/>
        <v>20851</v>
      </c>
      <c r="L3168" s="15">
        <f t="shared" si="198"/>
        <v>20552</v>
      </c>
      <c r="M3168" s="15">
        <f t="shared" si="199"/>
        <v>41403</v>
      </c>
    </row>
    <row r="3169" spans="1:13" ht="13.15" customHeight="1" x14ac:dyDescent="0.2">
      <c r="A3169" s="11" t="str">
        <f t="shared" si="196"/>
        <v>PARABURDOO2002</v>
      </c>
      <c r="B3169" s="3" t="s">
        <v>31</v>
      </c>
      <c r="C3169" s="12">
        <v>2002</v>
      </c>
      <c r="D3169" s="12">
        <v>45</v>
      </c>
      <c r="E3169" s="13">
        <v>26510</v>
      </c>
      <c r="F3169" s="13">
        <v>26458</v>
      </c>
      <c r="G3169" s="13">
        <v>52968</v>
      </c>
      <c r="H3169" s="13">
        <v>0</v>
      </c>
      <c r="I3169" s="13">
        <v>0</v>
      </c>
      <c r="J3169" s="13">
        <v>0</v>
      </c>
      <c r="K3169" s="15">
        <f t="shared" si="197"/>
        <v>26510</v>
      </c>
      <c r="L3169" s="15">
        <f t="shared" si="198"/>
        <v>26458</v>
      </c>
      <c r="M3169" s="15">
        <f t="shared" si="199"/>
        <v>52968</v>
      </c>
    </row>
    <row r="3170" spans="1:13" ht="13.15" customHeight="1" x14ac:dyDescent="0.2">
      <c r="A3170" s="11" t="str">
        <f t="shared" si="196"/>
        <v>PARABURDOO2003</v>
      </c>
      <c r="B3170" s="88" t="s">
        <v>31</v>
      </c>
      <c r="C3170" s="16">
        <v>2003</v>
      </c>
      <c r="D3170" s="86">
        <v>42</v>
      </c>
      <c r="E3170" s="89">
        <v>30676</v>
      </c>
      <c r="F3170" s="89">
        <v>30307</v>
      </c>
      <c r="G3170" s="89">
        <v>60983</v>
      </c>
      <c r="H3170" s="89">
        <v>0</v>
      </c>
      <c r="I3170" s="89">
        <v>0</v>
      </c>
      <c r="J3170" s="89">
        <v>0</v>
      </c>
      <c r="K3170" s="15">
        <f t="shared" si="197"/>
        <v>30676</v>
      </c>
      <c r="L3170" s="15">
        <f t="shared" si="198"/>
        <v>30307</v>
      </c>
      <c r="M3170" s="15">
        <f t="shared" si="199"/>
        <v>60983</v>
      </c>
    </row>
    <row r="3171" spans="1:13" ht="13.15" customHeight="1" x14ac:dyDescent="0.2">
      <c r="A3171" s="11" t="str">
        <f t="shared" ref="A3171:A3234" si="200">CONCATENATE(B3171,C3171)</f>
        <v>PARABURDOO2004</v>
      </c>
      <c r="B3171" s="3" t="s">
        <v>31</v>
      </c>
      <c r="C3171" s="12">
        <v>2004</v>
      </c>
      <c r="D3171" s="12">
        <v>46</v>
      </c>
      <c r="E3171" s="13">
        <v>31715</v>
      </c>
      <c r="F3171" s="13">
        <v>31757</v>
      </c>
      <c r="G3171" s="13">
        <v>63472</v>
      </c>
      <c r="H3171" s="13">
        <v>0</v>
      </c>
      <c r="I3171" s="13">
        <v>0</v>
      </c>
      <c r="J3171" s="13">
        <v>0</v>
      </c>
      <c r="K3171" s="15">
        <f t="shared" si="197"/>
        <v>31715</v>
      </c>
      <c r="L3171" s="15">
        <f t="shared" si="198"/>
        <v>31757</v>
      </c>
      <c r="M3171" s="15">
        <f t="shared" si="199"/>
        <v>63472</v>
      </c>
    </row>
    <row r="3172" spans="1:13" ht="13.15" customHeight="1" x14ac:dyDescent="0.2">
      <c r="A3172" s="11" t="str">
        <f t="shared" si="200"/>
        <v>PARABURDOO2005</v>
      </c>
      <c r="B3172" s="3" t="s">
        <v>31</v>
      </c>
      <c r="C3172" s="12">
        <v>2005</v>
      </c>
      <c r="D3172" s="12">
        <v>45</v>
      </c>
      <c r="E3172" s="13">
        <v>39635</v>
      </c>
      <c r="F3172" s="13">
        <v>39517</v>
      </c>
      <c r="G3172" s="13">
        <v>79152</v>
      </c>
      <c r="H3172" s="13">
        <v>0</v>
      </c>
      <c r="I3172" s="13">
        <v>0</v>
      </c>
      <c r="J3172" s="13">
        <v>0</v>
      </c>
      <c r="K3172" s="15">
        <f t="shared" si="197"/>
        <v>39635</v>
      </c>
      <c r="L3172" s="15">
        <f t="shared" si="198"/>
        <v>39517</v>
      </c>
      <c r="M3172" s="15">
        <f t="shared" si="199"/>
        <v>79152</v>
      </c>
    </row>
    <row r="3173" spans="1:13" ht="13.15" customHeight="1" x14ac:dyDescent="0.2">
      <c r="A3173" s="11" t="str">
        <f t="shared" si="200"/>
        <v>PARABURDOO2006</v>
      </c>
      <c r="B3173" s="88" t="s">
        <v>31</v>
      </c>
      <c r="C3173" s="16">
        <v>2006</v>
      </c>
      <c r="D3173" s="86">
        <v>40</v>
      </c>
      <c r="E3173" s="89">
        <v>48244</v>
      </c>
      <c r="F3173" s="89">
        <v>48171</v>
      </c>
      <c r="G3173" s="89">
        <v>96415</v>
      </c>
      <c r="H3173" s="89">
        <v>0</v>
      </c>
      <c r="I3173" s="89">
        <v>0</v>
      </c>
      <c r="J3173" s="89">
        <v>0</v>
      </c>
      <c r="K3173" s="15">
        <f t="shared" si="197"/>
        <v>48244</v>
      </c>
      <c r="L3173" s="15">
        <f t="shared" si="198"/>
        <v>48171</v>
      </c>
      <c r="M3173" s="15">
        <f t="shared" si="199"/>
        <v>96415</v>
      </c>
    </row>
    <row r="3174" spans="1:13" ht="13.15" customHeight="1" x14ac:dyDescent="0.2">
      <c r="A3174" s="11" t="str">
        <f t="shared" si="200"/>
        <v>PARABURDOO2007</v>
      </c>
      <c r="B3174" s="3" t="s">
        <v>31</v>
      </c>
      <c r="C3174" s="12">
        <v>2007</v>
      </c>
      <c r="D3174" s="12">
        <v>40</v>
      </c>
      <c r="E3174" s="13">
        <v>52382</v>
      </c>
      <c r="F3174" s="13">
        <v>52568</v>
      </c>
      <c r="G3174" s="13">
        <v>104950</v>
      </c>
      <c r="H3174" s="13">
        <v>0</v>
      </c>
      <c r="I3174" s="13">
        <v>0</v>
      </c>
      <c r="J3174" s="13">
        <v>0</v>
      </c>
      <c r="K3174" s="15">
        <f t="shared" si="197"/>
        <v>52382</v>
      </c>
      <c r="L3174" s="15">
        <f t="shared" si="198"/>
        <v>52568</v>
      </c>
      <c r="M3174" s="15">
        <f t="shared" si="199"/>
        <v>104950</v>
      </c>
    </row>
    <row r="3175" spans="1:13" ht="13.15" customHeight="1" x14ac:dyDescent="0.2">
      <c r="A3175" s="11" t="str">
        <f t="shared" si="200"/>
        <v>PARABURDOO2008</v>
      </c>
      <c r="B3175" s="90" t="s">
        <v>31</v>
      </c>
      <c r="C3175" s="85">
        <v>2008</v>
      </c>
      <c r="D3175" s="86">
        <v>38</v>
      </c>
      <c r="E3175" s="15">
        <v>64457</v>
      </c>
      <c r="F3175" s="15">
        <v>65138</v>
      </c>
      <c r="G3175" s="15">
        <v>129595</v>
      </c>
      <c r="H3175" s="15">
        <v>0</v>
      </c>
      <c r="I3175" s="15">
        <v>0</v>
      </c>
      <c r="J3175" s="15">
        <v>0</v>
      </c>
      <c r="K3175" s="15">
        <f t="shared" si="197"/>
        <v>64457</v>
      </c>
      <c r="L3175" s="15">
        <f t="shared" si="198"/>
        <v>65138</v>
      </c>
      <c r="M3175" s="15">
        <f t="shared" si="199"/>
        <v>129595</v>
      </c>
    </row>
    <row r="3176" spans="1:13" ht="13.15" customHeight="1" x14ac:dyDescent="0.2">
      <c r="A3176" s="11" t="str">
        <f t="shared" si="200"/>
        <v>PARABURDOO2009</v>
      </c>
      <c r="B3176" s="3" t="s">
        <v>31</v>
      </c>
      <c r="C3176" s="12">
        <v>2009</v>
      </c>
      <c r="D3176" s="12">
        <v>37</v>
      </c>
      <c r="E3176" s="13">
        <v>63608</v>
      </c>
      <c r="F3176" s="13">
        <v>64087</v>
      </c>
      <c r="G3176" s="13">
        <v>127695</v>
      </c>
      <c r="H3176" s="13">
        <v>0</v>
      </c>
      <c r="I3176" s="13">
        <v>0</v>
      </c>
      <c r="J3176" s="13">
        <v>0</v>
      </c>
      <c r="K3176" s="15">
        <f t="shared" si="197"/>
        <v>63608</v>
      </c>
      <c r="L3176" s="15">
        <f t="shared" si="198"/>
        <v>64087</v>
      </c>
      <c r="M3176" s="15">
        <f t="shared" si="199"/>
        <v>127695</v>
      </c>
    </row>
    <row r="3177" spans="1:13" ht="13.15" customHeight="1" x14ac:dyDescent="0.2">
      <c r="A3177" s="11" t="str">
        <f t="shared" si="200"/>
        <v>PARABURDOO2010</v>
      </c>
      <c r="B3177" s="88" t="s">
        <v>31</v>
      </c>
      <c r="C3177" s="16">
        <v>2010</v>
      </c>
      <c r="D3177" s="86">
        <v>36</v>
      </c>
      <c r="E3177" s="89">
        <v>87065</v>
      </c>
      <c r="F3177" s="89">
        <v>88509</v>
      </c>
      <c r="G3177" s="89">
        <v>175574</v>
      </c>
      <c r="H3177" s="89">
        <v>0</v>
      </c>
      <c r="I3177" s="89">
        <v>0</v>
      </c>
      <c r="J3177" s="89">
        <v>0</v>
      </c>
      <c r="K3177" s="15">
        <f t="shared" si="197"/>
        <v>87065</v>
      </c>
      <c r="L3177" s="15">
        <f t="shared" si="198"/>
        <v>88509</v>
      </c>
      <c r="M3177" s="15">
        <f t="shared" si="199"/>
        <v>175574</v>
      </c>
    </row>
    <row r="3178" spans="1:13" ht="13.15" customHeight="1" x14ac:dyDescent="0.2">
      <c r="A3178" s="11" t="str">
        <f t="shared" si="200"/>
        <v>PARABURDOO2011</v>
      </c>
      <c r="B3178" s="3" t="s">
        <v>31</v>
      </c>
      <c r="C3178" s="12">
        <v>2011</v>
      </c>
      <c r="D3178" s="12">
        <v>29</v>
      </c>
      <c r="E3178" s="13">
        <v>123503</v>
      </c>
      <c r="F3178" s="13">
        <v>123121</v>
      </c>
      <c r="G3178" s="13">
        <v>246624</v>
      </c>
      <c r="H3178" s="13">
        <v>0</v>
      </c>
      <c r="I3178" s="13">
        <v>0</v>
      </c>
      <c r="J3178" s="13">
        <v>0</v>
      </c>
      <c r="K3178" s="15">
        <f t="shared" si="197"/>
        <v>123503</v>
      </c>
      <c r="L3178" s="15">
        <f t="shared" si="198"/>
        <v>123121</v>
      </c>
      <c r="M3178" s="15">
        <f t="shared" si="199"/>
        <v>246624</v>
      </c>
    </row>
    <row r="3179" spans="1:13" ht="13.15" customHeight="1" x14ac:dyDescent="0.2">
      <c r="A3179" s="11" t="str">
        <f t="shared" si="200"/>
        <v>PARABURDOO2012</v>
      </c>
      <c r="B3179" s="92" t="s">
        <v>31</v>
      </c>
      <c r="C3179" s="85">
        <v>2012</v>
      </c>
      <c r="D3179" s="86">
        <v>26</v>
      </c>
      <c r="E3179" s="15">
        <v>150516</v>
      </c>
      <c r="F3179" s="15">
        <v>150667</v>
      </c>
      <c r="G3179" s="15">
        <v>301183</v>
      </c>
      <c r="H3179" s="87">
        <v>0</v>
      </c>
      <c r="I3179" s="87">
        <v>0</v>
      </c>
      <c r="J3179" s="15">
        <v>0</v>
      </c>
      <c r="K3179" s="15">
        <f t="shared" si="197"/>
        <v>150516</v>
      </c>
      <c r="L3179" s="15">
        <f t="shared" si="198"/>
        <v>150667</v>
      </c>
      <c r="M3179" s="15">
        <f t="shared" si="199"/>
        <v>301183</v>
      </c>
    </row>
    <row r="3180" spans="1:13" ht="13.15" customHeight="1" x14ac:dyDescent="0.2">
      <c r="A3180" s="11" t="str">
        <f t="shared" si="200"/>
        <v>PARABURDOO2013</v>
      </c>
      <c r="B3180" s="3" t="s">
        <v>31</v>
      </c>
      <c r="C3180" s="12">
        <v>2013</v>
      </c>
      <c r="D3180" s="12">
        <v>32</v>
      </c>
      <c r="E3180" s="13">
        <v>115836</v>
      </c>
      <c r="F3180" s="13">
        <v>116457</v>
      </c>
      <c r="G3180" s="13">
        <v>232293</v>
      </c>
      <c r="H3180" s="13">
        <v>0</v>
      </c>
      <c r="I3180" s="13">
        <v>0</v>
      </c>
      <c r="J3180" s="13">
        <v>0</v>
      </c>
      <c r="K3180" s="15">
        <f t="shared" si="197"/>
        <v>115836</v>
      </c>
      <c r="L3180" s="15">
        <f t="shared" si="198"/>
        <v>116457</v>
      </c>
      <c r="M3180" s="15">
        <f t="shared" si="199"/>
        <v>232293</v>
      </c>
    </row>
    <row r="3181" spans="1:13" ht="13.15" customHeight="1" x14ac:dyDescent="0.2">
      <c r="A3181" s="11" t="str">
        <f t="shared" si="200"/>
        <v>PARABURDOO2014</v>
      </c>
      <c r="B3181" s="3" t="s">
        <v>31</v>
      </c>
      <c r="C3181" s="12">
        <v>2014</v>
      </c>
      <c r="D3181" s="12">
        <v>36</v>
      </c>
      <c r="E3181" s="13">
        <v>96674</v>
      </c>
      <c r="F3181" s="13">
        <v>96617</v>
      </c>
      <c r="G3181" s="13">
        <v>193291</v>
      </c>
      <c r="H3181" s="13">
        <v>0</v>
      </c>
      <c r="I3181" s="13">
        <v>0</v>
      </c>
      <c r="J3181" s="13">
        <v>0</v>
      </c>
      <c r="K3181" s="15">
        <f t="shared" si="197"/>
        <v>96674</v>
      </c>
      <c r="L3181" s="15">
        <f t="shared" si="198"/>
        <v>96617</v>
      </c>
      <c r="M3181" s="15">
        <f t="shared" si="199"/>
        <v>193291</v>
      </c>
    </row>
    <row r="3182" spans="1:13" ht="13.15" customHeight="1" x14ac:dyDescent="0.2">
      <c r="A3182" s="11" t="str">
        <f t="shared" si="200"/>
        <v>PARABURDOO2015</v>
      </c>
      <c r="B3182" s="3" t="s">
        <v>31</v>
      </c>
      <c r="C3182" s="12">
        <v>2015</v>
      </c>
      <c r="D3182" s="12">
        <v>37</v>
      </c>
      <c r="E3182" s="13">
        <v>82829</v>
      </c>
      <c r="F3182" s="13">
        <v>84284</v>
      </c>
      <c r="G3182" s="13">
        <v>167113</v>
      </c>
      <c r="H3182" s="13">
        <v>0</v>
      </c>
      <c r="I3182" s="13">
        <v>0</v>
      </c>
      <c r="J3182" s="13">
        <v>0</v>
      </c>
      <c r="K3182" s="15">
        <f t="shared" si="197"/>
        <v>82829</v>
      </c>
      <c r="L3182" s="15">
        <f t="shared" si="198"/>
        <v>84284</v>
      </c>
      <c r="M3182" s="15">
        <f t="shared" si="199"/>
        <v>167113</v>
      </c>
    </row>
    <row r="3183" spans="1:13" ht="13.15" customHeight="1" x14ac:dyDescent="0.2">
      <c r="A3183" s="11" t="str">
        <f t="shared" si="200"/>
        <v>PARABURDOO2016</v>
      </c>
      <c r="B3183" s="3" t="s">
        <v>31</v>
      </c>
      <c r="C3183" s="12">
        <v>2016</v>
      </c>
      <c r="D3183" s="12">
        <v>40</v>
      </c>
      <c r="E3183" s="13">
        <v>81431</v>
      </c>
      <c r="F3183" s="13">
        <v>82679</v>
      </c>
      <c r="G3183" s="13">
        <v>164110</v>
      </c>
      <c r="H3183" s="13">
        <v>0</v>
      </c>
      <c r="I3183" s="13">
        <v>0</v>
      </c>
      <c r="J3183" s="13">
        <v>0</v>
      </c>
      <c r="K3183" s="15">
        <f t="shared" si="197"/>
        <v>81431</v>
      </c>
      <c r="L3183" s="15">
        <f t="shared" si="198"/>
        <v>82679</v>
      </c>
      <c r="M3183" s="15">
        <f t="shared" si="199"/>
        <v>164110</v>
      </c>
    </row>
    <row r="3184" spans="1:13" ht="13.15" customHeight="1" x14ac:dyDescent="0.2">
      <c r="A3184" s="11" t="str">
        <f t="shared" si="200"/>
        <v>PARABURDOO2017</v>
      </c>
      <c r="B3184" s="3" t="s">
        <v>31</v>
      </c>
      <c r="C3184" s="12">
        <v>2017</v>
      </c>
      <c r="D3184" s="12">
        <v>40</v>
      </c>
      <c r="E3184" s="13">
        <v>82481</v>
      </c>
      <c r="F3184" s="13">
        <v>83653</v>
      </c>
      <c r="G3184" s="13">
        <v>166134</v>
      </c>
      <c r="H3184" s="13">
        <v>0</v>
      </c>
      <c r="I3184" s="13">
        <v>0</v>
      </c>
      <c r="J3184" s="13">
        <v>0</v>
      </c>
      <c r="K3184" s="15">
        <f t="shared" si="197"/>
        <v>82481</v>
      </c>
      <c r="L3184" s="15">
        <f t="shared" si="198"/>
        <v>83653</v>
      </c>
      <c r="M3184" s="15">
        <f t="shared" si="199"/>
        <v>166134</v>
      </c>
    </row>
    <row r="3185" spans="1:13" ht="13.15" customHeight="1" x14ac:dyDescent="0.2">
      <c r="A3185" s="11" t="str">
        <f t="shared" si="200"/>
        <v>PARABURDOO2018</v>
      </c>
      <c r="B3185" s="90" t="s">
        <v>31</v>
      </c>
      <c r="C3185" s="85">
        <v>2018</v>
      </c>
      <c r="D3185" s="86">
        <v>37</v>
      </c>
      <c r="E3185" s="15">
        <v>88643</v>
      </c>
      <c r="F3185" s="15">
        <v>89368</v>
      </c>
      <c r="G3185" s="15">
        <v>178011</v>
      </c>
      <c r="H3185" s="15">
        <v>0</v>
      </c>
      <c r="I3185" s="15">
        <v>0</v>
      </c>
      <c r="J3185" s="15">
        <v>0</v>
      </c>
      <c r="K3185" s="15">
        <f t="shared" ref="K3185:K3248" si="201">E3185+H3185</f>
        <v>88643</v>
      </c>
      <c r="L3185" s="15">
        <f t="shared" ref="L3185:L3248" si="202">F3185+I3185</f>
        <v>89368</v>
      </c>
      <c r="M3185" s="15">
        <f t="shared" ref="M3185:M3248" si="203">G3185+J3185</f>
        <v>178011</v>
      </c>
    </row>
    <row r="3186" spans="1:13" ht="13.15" customHeight="1" x14ac:dyDescent="0.2">
      <c r="A3186" s="11" t="str">
        <f t="shared" si="200"/>
        <v>PARABURDOO2019</v>
      </c>
      <c r="B3186" s="88" t="s">
        <v>31</v>
      </c>
      <c r="C3186" s="16">
        <v>2019</v>
      </c>
      <c r="D3186" s="17">
        <v>36</v>
      </c>
      <c r="E3186" s="89">
        <v>94624</v>
      </c>
      <c r="F3186" s="89">
        <v>96232</v>
      </c>
      <c r="G3186" s="89">
        <v>190856</v>
      </c>
      <c r="H3186" s="89">
        <v>0</v>
      </c>
      <c r="I3186" s="89">
        <v>0</v>
      </c>
      <c r="J3186" s="89">
        <v>0</v>
      </c>
      <c r="K3186" s="15">
        <f t="shared" si="201"/>
        <v>94624</v>
      </c>
      <c r="L3186" s="15">
        <f t="shared" si="202"/>
        <v>96232</v>
      </c>
      <c r="M3186" s="15">
        <f t="shared" si="203"/>
        <v>190856</v>
      </c>
    </row>
    <row r="3187" spans="1:13" ht="13.15" customHeight="1" x14ac:dyDescent="0.2">
      <c r="A3187" s="11" t="str">
        <f t="shared" si="200"/>
        <v>PARABURDOO2020</v>
      </c>
      <c r="B3187" s="3" t="s">
        <v>31</v>
      </c>
      <c r="C3187" s="12">
        <v>2020</v>
      </c>
      <c r="D3187" s="12">
        <v>28</v>
      </c>
      <c r="E3187" s="13">
        <v>54986</v>
      </c>
      <c r="F3187" s="13">
        <v>55672</v>
      </c>
      <c r="G3187" s="13">
        <v>110658</v>
      </c>
      <c r="H3187" s="13">
        <v>0</v>
      </c>
      <c r="I3187" s="13">
        <v>0</v>
      </c>
      <c r="J3187" s="13">
        <v>0</v>
      </c>
      <c r="K3187" s="15">
        <f t="shared" si="201"/>
        <v>54986</v>
      </c>
      <c r="L3187" s="15">
        <f t="shared" si="202"/>
        <v>55672</v>
      </c>
      <c r="M3187" s="15">
        <f t="shared" si="203"/>
        <v>110658</v>
      </c>
    </row>
    <row r="3188" spans="1:13" ht="13.15" customHeight="1" x14ac:dyDescent="0.2">
      <c r="A3188" s="11" t="str">
        <f t="shared" si="200"/>
        <v>PARABURDOO2021</v>
      </c>
      <c r="B3188" s="92" t="s">
        <v>31</v>
      </c>
      <c r="C3188" s="85">
        <v>2021</v>
      </c>
      <c r="D3188" s="86">
        <v>26</v>
      </c>
      <c r="E3188" s="15">
        <v>95632</v>
      </c>
      <c r="F3188" s="15">
        <v>96719</v>
      </c>
      <c r="G3188" s="15">
        <v>192351</v>
      </c>
      <c r="H3188" s="87">
        <v>0</v>
      </c>
      <c r="I3188" s="87">
        <v>0</v>
      </c>
      <c r="J3188" s="15">
        <v>0</v>
      </c>
      <c r="K3188" s="15">
        <f t="shared" si="201"/>
        <v>95632</v>
      </c>
      <c r="L3188" s="15">
        <f t="shared" si="202"/>
        <v>96719</v>
      </c>
      <c r="M3188" s="15">
        <f t="shared" si="203"/>
        <v>192351</v>
      </c>
    </row>
    <row r="3189" spans="1:13" ht="13.15" customHeight="1" x14ac:dyDescent="0.2">
      <c r="A3189" s="11" t="str">
        <f t="shared" si="200"/>
        <v>PARABURDOO2022</v>
      </c>
      <c r="B3189" s="3" t="s">
        <v>31</v>
      </c>
      <c r="C3189" s="12">
        <v>2022</v>
      </c>
      <c r="D3189" s="12">
        <v>28</v>
      </c>
      <c r="E3189" s="13">
        <v>105531</v>
      </c>
      <c r="F3189" s="13">
        <v>105225</v>
      </c>
      <c r="G3189" s="13">
        <v>210756</v>
      </c>
      <c r="H3189" s="13">
        <v>0</v>
      </c>
      <c r="I3189" s="13">
        <v>0</v>
      </c>
      <c r="J3189" s="13">
        <v>0</v>
      </c>
      <c r="K3189" s="15">
        <f t="shared" si="201"/>
        <v>105531</v>
      </c>
      <c r="L3189" s="15">
        <f t="shared" si="202"/>
        <v>105225</v>
      </c>
      <c r="M3189" s="15">
        <f t="shared" si="203"/>
        <v>210756</v>
      </c>
    </row>
    <row r="3190" spans="1:13" ht="13.15" customHeight="1" x14ac:dyDescent="0.2">
      <c r="A3190" s="11" t="str">
        <f t="shared" si="200"/>
        <v>PARABURDOO2023</v>
      </c>
      <c r="B3190" s="3" t="s">
        <v>31</v>
      </c>
      <c r="C3190" s="12">
        <v>2023</v>
      </c>
      <c r="D3190" s="12">
        <v>29</v>
      </c>
      <c r="E3190" s="13">
        <v>122833</v>
      </c>
      <c r="F3190" s="13">
        <v>123165</v>
      </c>
      <c r="G3190" s="13">
        <v>245998</v>
      </c>
      <c r="H3190" s="13">
        <v>0</v>
      </c>
      <c r="I3190" s="13">
        <v>0</v>
      </c>
      <c r="J3190" s="13">
        <v>0</v>
      </c>
      <c r="K3190" s="15">
        <f t="shared" si="201"/>
        <v>122833</v>
      </c>
      <c r="L3190" s="15">
        <f t="shared" si="202"/>
        <v>123165</v>
      </c>
      <c r="M3190" s="15">
        <f t="shared" si="203"/>
        <v>245998</v>
      </c>
    </row>
    <row r="3191" spans="1:13" ht="13.15" customHeight="1" x14ac:dyDescent="0.2">
      <c r="A3191" s="11" t="str">
        <f t="shared" si="200"/>
        <v>PARABURDOO2024</v>
      </c>
      <c r="B3191" s="90" t="s">
        <v>31</v>
      </c>
      <c r="C3191" s="85">
        <v>2024</v>
      </c>
      <c r="D3191" s="86">
        <v>27</v>
      </c>
      <c r="E3191" s="15">
        <v>137344</v>
      </c>
      <c r="F3191" s="15">
        <v>138917</v>
      </c>
      <c r="G3191" s="15">
        <v>276261</v>
      </c>
      <c r="H3191" s="15">
        <v>0</v>
      </c>
      <c r="I3191" s="15">
        <v>0</v>
      </c>
      <c r="J3191" s="15">
        <v>0</v>
      </c>
      <c r="K3191" s="15">
        <f t="shared" si="201"/>
        <v>137344</v>
      </c>
      <c r="L3191" s="15">
        <f t="shared" si="202"/>
        <v>138917</v>
      </c>
      <c r="M3191" s="15">
        <f t="shared" si="203"/>
        <v>276261</v>
      </c>
    </row>
    <row r="3192" spans="1:13" ht="13.15" customHeight="1" x14ac:dyDescent="0.2">
      <c r="A3192" s="11" t="str">
        <f t="shared" si="200"/>
        <v>PARABURDOO2025</v>
      </c>
      <c r="B3192" s="90" t="s">
        <v>31</v>
      </c>
      <c r="C3192" s="85">
        <v>2025</v>
      </c>
      <c r="D3192" s="86">
        <v>28</v>
      </c>
      <c r="E3192" s="15">
        <v>123927</v>
      </c>
      <c r="F3192" s="15">
        <v>125772</v>
      </c>
      <c r="G3192" s="15">
        <v>249699</v>
      </c>
      <c r="H3192" s="15">
        <v>0</v>
      </c>
      <c r="I3192" s="15">
        <v>0</v>
      </c>
      <c r="J3192" s="15">
        <v>0</v>
      </c>
      <c r="K3192" s="15">
        <f t="shared" si="201"/>
        <v>123927</v>
      </c>
      <c r="L3192" s="15">
        <f t="shared" si="202"/>
        <v>125772</v>
      </c>
      <c r="M3192" s="15">
        <f t="shared" si="203"/>
        <v>249699</v>
      </c>
    </row>
    <row r="3193" spans="1:13" ht="13.15" customHeight="1" x14ac:dyDescent="0.2">
      <c r="A3193" s="11" t="str">
        <f t="shared" si="200"/>
        <v>PARKES1985</v>
      </c>
      <c r="B3193" s="90" t="s">
        <v>156</v>
      </c>
      <c r="C3193" s="85">
        <v>1985</v>
      </c>
      <c r="D3193" s="86" t="s">
        <v>174</v>
      </c>
      <c r="E3193" s="15">
        <v>4116</v>
      </c>
      <c r="F3193" s="15">
        <v>4120</v>
      </c>
      <c r="G3193" s="15">
        <v>8236</v>
      </c>
      <c r="H3193" s="15">
        <v>0</v>
      </c>
      <c r="I3193" s="15">
        <v>0</v>
      </c>
      <c r="J3193" s="15">
        <v>0</v>
      </c>
      <c r="K3193" s="15">
        <f t="shared" si="201"/>
        <v>4116</v>
      </c>
      <c r="L3193" s="15">
        <f t="shared" si="202"/>
        <v>4120</v>
      </c>
      <c r="M3193" s="15">
        <f t="shared" si="203"/>
        <v>8236</v>
      </c>
    </row>
    <row r="3194" spans="1:13" ht="13.15" customHeight="1" x14ac:dyDescent="0.2">
      <c r="A3194" s="11" t="str">
        <f t="shared" si="200"/>
        <v>PARKES1986</v>
      </c>
      <c r="B3194" s="3" t="s">
        <v>156</v>
      </c>
      <c r="C3194" s="12">
        <v>1986</v>
      </c>
      <c r="D3194" s="12" t="s">
        <v>174</v>
      </c>
      <c r="E3194" s="13">
        <v>3650</v>
      </c>
      <c r="F3194" s="13">
        <v>3652</v>
      </c>
      <c r="G3194" s="13">
        <v>7302</v>
      </c>
      <c r="H3194" s="13">
        <v>0</v>
      </c>
      <c r="I3194" s="13">
        <v>0</v>
      </c>
      <c r="J3194" s="13">
        <v>0</v>
      </c>
      <c r="K3194" s="15">
        <f t="shared" si="201"/>
        <v>3650</v>
      </c>
      <c r="L3194" s="15">
        <f t="shared" si="202"/>
        <v>3652</v>
      </c>
      <c r="M3194" s="15">
        <f t="shared" si="203"/>
        <v>7302</v>
      </c>
    </row>
    <row r="3195" spans="1:13" ht="13.15" customHeight="1" x14ac:dyDescent="0.2">
      <c r="A3195" s="11" t="str">
        <f t="shared" si="200"/>
        <v>PARKES1987</v>
      </c>
      <c r="B3195" s="92" t="s">
        <v>156</v>
      </c>
      <c r="C3195" s="85">
        <v>1987</v>
      </c>
      <c r="D3195" s="86" t="s">
        <v>174</v>
      </c>
      <c r="E3195" s="15">
        <v>3792</v>
      </c>
      <c r="F3195" s="15">
        <v>3793</v>
      </c>
      <c r="G3195" s="15">
        <v>7585</v>
      </c>
      <c r="H3195" s="87">
        <v>0</v>
      </c>
      <c r="I3195" s="87">
        <v>0</v>
      </c>
      <c r="J3195" s="15">
        <v>0</v>
      </c>
      <c r="K3195" s="15">
        <f t="shared" si="201"/>
        <v>3792</v>
      </c>
      <c r="L3195" s="15">
        <f t="shared" si="202"/>
        <v>3793</v>
      </c>
      <c r="M3195" s="15">
        <f t="shared" si="203"/>
        <v>7585</v>
      </c>
    </row>
    <row r="3196" spans="1:13" ht="13.15" customHeight="1" x14ac:dyDescent="0.2">
      <c r="A3196" s="11" t="str">
        <f t="shared" si="200"/>
        <v>PARKES1988</v>
      </c>
      <c r="B3196" s="90" t="s">
        <v>156</v>
      </c>
      <c r="C3196" s="85">
        <v>1988</v>
      </c>
      <c r="D3196" s="86" t="s">
        <v>174</v>
      </c>
      <c r="E3196" s="15">
        <v>3778</v>
      </c>
      <c r="F3196" s="15">
        <v>3747</v>
      </c>
      <c r="G3196" s="15">
        <v>7525</v>
      </c>
      <c r="H3196" s="15">
        <v>0</v>
      </c>
      <c r="I3196" s="15">
        <v>0</v>
      </c>
      <c r="J3196" s="15">
        <v>0</v>
      </c>
      <c r="K3196" s="15">
        <f t="shared" si="201"/>
        <v>3778</v>
      </c>
      <c r="L3196" s="15">
        <f t="shared" si="202"/>
        <v>3747</v>
      </c>
      <c r="M3196" s="15">
        <f t="shared" si="203"/>
        <v>7525</v>
      </c>
    </row>
    <row r="3197" spans="1:13" ht="13.15" customHeight="1" x14ac:dyDescent="0.2">
      <c r="A3197" s="11" t="str">
        <f t="shared" si="200"/>
        <v>PARKES1989</v>
      </c>
      <c r="B3197" s="90" t="s">
        <v>156</v>
      </c>
      <c r="C3197" s="85">
        <v>1989</v>
      </c>
      <c r="D3197" s="86" t="s">
        <v>174</v>
      </c>
      <c r="E3197" s="15">
        <v>2842</v>
      </c>
      <c r="F3197" s="15">
        <v>2781</v>
      </c>
      <c r="G3197" s="15">
        <v>5623</v>
      </c>
      <c r="H3197" s="15">
        <v>0</v>
      </c>
      <c r="I3197" s="15">
        <v>0</v>
      </c>
      <c r="J3197" s="15">
        <v>0</v>
      </c>
      <c r="K3197" s="15">
        <f t="shared" si="201"/>
        <v>2842</v>
      </c>
      <c r="L3197" s="15">
        <f t="shared" si="202"/>
        <v>2781</v>
      </c>
      <c r="M3197" s="15">
        <f t="shared" si="203"/>
        <v>5623</v>
      </c>
    </row>
    <row r="3198" spans="1:13" ht="13.15" customHeight="1" x14ac:dyDescent="0.2">
      <c r="A3198" s="11" t="str">
        <f t="shared" si="200"/>
        <v>PARKES1990</v>
      </c>
      <c r="B3198" s="3" t="s">
        <v>156</v>
      </c>
      <c r="C3198" s="12">
        <v>1990</v>
      </c>
      <c r="D3198" s="12" t="s">
        <v>174</v>
      </c>
      <c r="E3198" s="13">
        <v>3063</v>
      </c>
      <c r="F3198" s="13">
        <v>3069</v>
      </c>
      <c r="G3198" s="13">
        <v>6132</v>
      </c>
      <c r="H3198" s="13">
        <v>0</v>
      </c>
      <c r="I3198" s="13">
        <v>0</v>
      </c>
      <c r="J3198" s="13">
        <v>0</v>
      </c>
      <c r="K3198" s="15">
        <f t="shared" si="201"/>
        <v>3063</v>
      </c>
      <c r="L3198" s="15">
        <f t="shared" si="202"/>
        <v>3069</v>
      </c>
      <c r="M3198" s="15">
        <f t="shared" si="203"/>
        <v>6132</v>
      </c>
    </row>
    <row r="3199" spans="1:13" ht="13.15" customHeight="1" x14ac:dyDescent="0.2">
      <c r="A3199" s="11" t="str">
        <f t="shared" si="200"/>
        <v>PARKES1991</v>
      </c>
      <c r="B3199" s="3" t="s">
        <v>156</v>
      </c>
      <c r="C3199" s="12">
        <v>1991</v>
      </c>
      <c r="D3199" s="12" t="s">
        <v>174</v>
      </c>
      <c r="E3199" s="13">
        <v>3303</v>
      </c>
      <c r="F3199" s="13">
        <v>3136</v>
      </c>
      <c r="G3199" s="13">
        <v>6439</v>
      </c>
      <c r="H3199" s="13">
        <v>0</v>
      </c>
      <c r="I3199" s="13">
        <v>0</v>
      </c>
      <c r="J3199" s="13">
        <v>0</v>
      </c>
      <c r="K3199" s="15">
        <f t="shared" si="201"/>
        <v>3303</v>
      </c>
      <c r="L3199" s="15">
        <f t="shared" si="202"/>
        <v>3136</v>
      </c>
      <c r="M3199" s="15">
        <f t="shared" si="203"/>
        <v>6439</v>
      </c>
    </row>
    <row r="3200" spans="1:13" ht="13.15" customHeight="1" x14ac:dyDescent="0.2">
      <c r="A3200" s="11" t="str">
        <f t="shared" si="200"/>
        <v>PARKES1992</v>
      </c>
      <c r="B3200" s="3" t="s">
        <v>156</v>
      </c>
      <c r="C3200" s="12">
        <v>1992</v>
      </c>
      <c r="D3200" s="12" t="s">
        <v>174</v>
      </c>
      <c r="E3200" s="13">
        <v>3393</v>
      </c>
      <c r="F3200" s="13">
        <v>3630</v>
      </c>
      <c r="G3200" s="13">
        <v>7023</v>
      </c>
      <c r="H3200" s="13">
        <v>0</v>
      </c>
      <c r="I3200" s="13">
        <v>0</v>
      </c>
      <c r="J3200" s="13">
        <v>0</v>
      </c>
      <c r="K3200" s="15">
        <f t="shared" si="201"/>
        <v>3393</v>
      </c>
      <c r="L3200" s="15">
        <f t="shared" si="202"/>
        <v>3630</v>
      </c>
      <c r="M3200" s="15">
        <f t="shared" si="203"/>
        <v>7023</v>
      </c>
    </row>
    <row r="3201" spans="1:13" ht="13.15" customHeight="1" x14ac:dyDescent="0.2">
      <c r="A3201" s="11" t="str">
        <f t="shared" si="200"/>
        <v>PARKES1993</v>
      </c>
      <c r="B3201" s="3" t="s">
        <v>156</v>
      </c>
      <c r="C3201" s="12">
        <v>1993</v>
      </c>
      <c r="D3201" s="12" t="s">
        <v>174</v>
      </c>
      <c r="E3201" s="13">
        <v>4698</v>
      </c>
      <c r="F3201" s="13">
        <v>4879</v>
      </c>
      <c r="G3201" s="13">
        <v>9577</v>
      </c>
      <c r="H3201" s="13">
        <v>0</v>
      </c>
      <c r="I3201" s="13">
        <v>0</v>
      </c>
      <c r="J3201" s="13">
        <v>0</v>
      </c>
      <c r="K3201" s="15">
        <f t="shared" si="201"/>
        <v>4698</v>
      </c>
      <c r="L3201" s="15">
        <f t="shared" si="202"/>
        <v>4879</v>
      </c>
      <c r="M3201" s="15">
        <f t="shared" si="203"/>
        <v>9577</v>
      </c>
    </row>
    <row r="3202" spans="1:13" ht="13.15" customHeight="1" x14ac:dyDescent="0.2">
      <c r="A3202" s="11" t="str">
        <f t="shared" si="200"/>
        <v>PARKES1994</v>
      </c>
      <c r="B3202" s="3" t="s">
        <v>156</v>
      </c>
      <c r="C3202" s="12">
        <v>1994</v>
      </c>
      <c r="D3202" s="12" t="s">
        <v>174</v>
      </c>
      <c r="E3202" s="13">
        <v>6285</v>
      </c>
      <c r="F3202" s="13">
        <v>6628</v>
      </c>
      <c r="G3202" s="13">
        <v>12913</v>
      </c>
      <c r="H3202" s="13">
        <v>0</v>
      </c>
      <c r="I3202" s="13">
        <v>0</v>
      </c>
      <c r="J3202" s="13">
        <v>0</v>
      </c>
      <c r="K3202" s="15">
        <f t="shared" si="201"/>
        <v>6285</v>
      </c>
      <c r="L3202" s="15">
        <f t="shared" si="202"/>
        <v>6628</v>
      </c>
      <c r="M3202" s="15">
        <f t="shared" si="203"/>
        <v>12913</v>
      </c>
    </row>
    <row r="3203" spans="1:13" ht="13.15" customHeight="1" x14ac:dyDescent="0.2">
      <c r="A3203" s="11" t="str">
        <f t="shared" si="200"/>
        <v>PARKES1995</v>
      </c>
      <c r="B3203" s="92" t="s">
        <v>156</v>
      </c>
      <c r="C3203" s="85">
        <v>1995</v>
      </c>
      <c r="D3203" s="86" t="s">
        <v>174</v>
      </c>
      <c r="E3203" s="15">
        <v>7719</v>
      </c>
      <c r="F3203" s="15">
        <v>7617</v>
      </c>
      <c r="G3203" s="15">
        <v>15336</v>
      </c>
      <c r="H3203" s="87">
        <v>0</v>
      </c>
      <c r="I3203" s="87">
        <v>0</v>
      </c>
      <c r="J3203" s="15">
        <v>0</v>
      </c>
      <c r="K3203" s="15">
        <f t="shared" si="201"/>
        <v>7719</v>
      </c>
      <c r="L3203" s="15">
        <f t="shared" si="202"/>
        <v>7617</v>
      </c>
      <c r="M3203" s="15">
        <f t="shared" si="203"/>
        <v>15336</v>
      </c>
    </row>
    <row r="3204" spans="1:13" ht="13.15" customHeight="1" x14ac:dyDescent="0.2">
      <c r="A3204" s="11" t="str">
        <f t="shared" si="200"/>
        <v>PARKES1996</v>
      </c>
      <c r="B3204" s="92" t="s">
        <v>156</v>
      </c>
      <c r="C3204" s="85">
        <v>1996</v>
      </c>
      <c r="D3204" s="86" t="s">
        <v>174</v>
      </c>
      <c r="E3204" s="15">
        <v>8604</v>
      </c>
      <c r="F3204" s="15">
        <v>8632</v>
      </c>
      <c r="G3204" s="15">
        <v>17236</v>
      </c>
      <c r="H3204" s="87">
        <v>0</v>
      </c>
      <c r="I3204" s="87">
        <v>0</v>
      </c>
      <c r="J3204" s="15">
        <v>0</v>
      </c>
      <c r="K3204" s="15">
        <f t="shared" si="201"/>
        <v>8604</v>
      </c>
      <c r="L3204" s="15">
        <f t="shared" si="202"/>
        <v>8632</v>
      </c>
      <c r="M3204" s="15">
        <f t="shared" si="203"/>
        <v>17236</v>
      </c>
    </row>
    <row r="3205" spans="1:13" ht="13.15" customHeight="1" x14ac:dyDescent="0.2">
      <c r="A3205" s="11" t="str">
        <f t="shared" si="200"/>
        <v>PARKES1997</v>
      </c>
      <c r="B3205" s="92" t="s">
        <v>156</v>
      </c>
      <c r="C3205" s="85">
        <v>1997</v>
      </c>
      <c r="D3205" s="86" t="s">
        <v>174</v>
      </c>
      <c r="E3205" s="15">
        <v>7623</v>
      </c>
      <c r="F3205" s="15">
        <v>7476</v>
      </c>
      <c r="G3205" s="15">
        <v>15099</v>
      </c>
      <c r="H3205" s="87">
        <v>0</v>
      </c>
      <c r="I3205" s="87">
        <v>0</v>
      </c>
      <c r="J3205" s="15">
        <v>0</v>
      </c>
      <c r="K3205" s="15">
        <f t="shared" si="201"/>
        <v>7623</v>
      </c>
      <c r="L3205" s="15">
        <f t="shared" si="202"/>
        <v>7476</v>
      </c>
      <c r="M3205" s="15">
        <f t="shared" si="203"/>
        <v>15099</v>
      </c>
    </row>
    <row r="3206" spans="1:13" ht="13.15" customHeight="1" x14ac:dyDescent="0.2">
      <c r="A3206" s="11" t="str">
        <f t="shared" si="200"/>
        <v>PARKES1998</v>
      </c>
      <c r="B3206" s="3" t="s">
        <v>156</v>
      </c>
      <c r="C3206" s="12">
        <v>1998</v>
      </c>
      <c r="D3206" s="12" t="s">
        <v>174</v>
      </c>
      <c r="E3206" s="13">
        <v>7717</v>
      </c>
      <c r="F3206" s="13">
        <v>7701</v>
      </c>
      <c r="G3206" s="13">
        <v>15418</v>
      </c>
      <c r="H3206" s="13">
        <v>0</v>
      </c>
      <c r="I3206" s="13">
        <v>0</v>
      </c>
      <c r="J3206" s="13">
        <v>0</v>
      </c>
      <c r="K3206" s="15">
        <f t="shared" si="201"/>
        <v>7717</v>
      </c>
      <c r="L3206" s="15">
        <f t="shared" si="202"/>
        <v>7701</v>
      </c>
      <c r="M3206" s="15">
        <f t="shared" si="203"/>
        <v>15418</v>
      </c>
    </row>
    <row r="3207" spans="1:13" ht="13.15" customHeight="1" x14ac:dyDescent="0.2">
      <c r="A3207" s="11" t="str">
        <f t="shared" si="200"/>
        <v>PARKES1999</v>
      </c>
      <c r="B3207" s="3" t="s">
        <v>156</v>
      </c>
      <c r="C3207" s="12">
        <v>1999</v>
      </c>
      <c r="D3207" s="12" t="s">
        <v>174</v>
      </c>
      <c r="E3207" s="13">
        <v>6679</v>
      </c>
      <c r="F3207" s="13">
        <v>6665</v>
      </c>
      <c r="G3207" s="13">
        <v>13344</v>
      </c>
      <c r="H3207" s="13">
        <v>0</v>
      </c>
      <c r="I3207" s="13">
        <v>0</v>
      </c>
      <c r="J3207" s="13">
        <v>0</v>
      </c>
      <c r="K3207" s="15">
        <f t="shared" si="201"/>
        <v>6679</v>
      </c>
      <c r="L3207" s="15">
        <f t="shared" si="202"/>
        <v>6665</v>
      </c>
      <c r="M3207" s="15">
        <f t="shared" si="203"/>
        <v>13344</v>
      </c>
    </row>
    <row r="3208" spans="1:13" ht="13.15" customHeight="1" x14ac:dyDescent="0.2">
      <c r="A3208" s="11" t="str">
        <f t="shared" si="200"/>
        <v>PARKES2000</v>
      </c>
      <c r="B3208" s="3" t="s">
        <v>156</v>
      </c>
      <c r="C3208" s="12">
        <v>2000</v>
      </c>
      <c r="D3208" s="86" t="s">
        <v>174</v>
      </c>
      <c r="E3208" s="13">
        <v>6635</v>
      </c>
      <c r="F3208" s="13">
        <v>6659</v>
      </c>
      <c r="G3208" s="13">
        <v>13294</v>
      </c>
      <c r="H3208" s="13">
        <v>0</v>
      </c>
      <c r="I3208" s="13">
        <v>0</v>
      </c>
      <c r="J3208" s="13">
        <v>0</v>
      </c>
      <c r="K3208" s="15">
        <f t="shared" si="201"/>
        <v>6635</v>
      </c>
      <c r="L3208" s="15">
        <f t="shared" si="202"/>
        <v>6659</v>
      </c>
      <c r="M3208" s="15">
        <f t="shared" si="203"/>
        <v>13294</v>
      </c>
    </row>
    <row r="3209" spans="1:13" ht="13.15" customHeight="1" x14ac:dyDescent="0.2">
      <c r="A3209" s="11" t="str">
        <f t="shared" si="200"/>
        <v>PARKES2001</v>
      </c>
      <c r="B3209" s="3" t="s">
        <v>156</v>
      </c>
      <c r="C3209" s="12">
        <v>2001</v>
      </c>
      <c r="D3209" s="12" t="s">
        <v>174</v>
      </c>
      <c r="E3209" s="13">
        <v>6143</v>
      </c>
      <c r="F3209" s="13">
        <v>5924</v>
      </c>
      <c r="G3209" s="13">
        <v>12067</v>
      </c>
      <c r="H3209" s="13">
        <v>0</v>
      </c>
      <c r="I3209" s="13">
        <v>0</v>
      </c>
      <c r="J3209" s="13">
        <v>0</v>
      </c>
      <c r="K3209" s="15">
        <f t="shared" si="201"/>
        <v>6143</v>
      </c>
      <c r="L3209" s="15">
        <f t="shared" si="202"/>
        <v>5924</v>
      </c>
      <c r="M3209" s="15">
        <f t="shared" si="203"/>
        <v>12067</v>
      </c>
    </row>
    <row r="3210" spans="1:13" ht="13.15" customHeight="1" x14ac:dyDescent="0.2">
      <c r="A3210" s="11" t="str">
        <f t="shared" si="200"/>
        <v>PARKES2002</v>
      </c>
      <c r="B3210" s="3" t="s">
        <v>156</v>
      </c>
      <c r="C3210" s="12">
        <v>2002</v>
      </c>
      <c r="D3210" s="12" t="s">
        <v>174</v>
      </c>
      <c r="E3210" s="13">
        <v>5803</v>
      </c>
      <c r="F3210" s="13">
        <v>5530</v>
      </c>
      <c r="G3210" s="13">
        <v>11333</v>
      </c>
      <c r="H3210" s="13">
        <v>0</v>
      </c>
      <c r="I3210" s="13">
        <v>0</v>
      </c>
      <c r="J3210" s="13">
        <v>0</v>
      </c>
      <c r="K3210" s="15">
        <f t="shared" si="201"/>
        <v>5803</v>
      </c>
      <c r="L3210" s="15">
        <f t="shared" si="202"/>
        <v>5530</v>
      </c>
      <c r="M3210" s="15">
        <f t="shared" si="203"/>
        <v>11333</v>
      </c>
    </row>
    <row r="3211" spans="1:13" ht="13.15" customHeight="1" x14ac:dyDescent="0.2">
      <c r="A3211" s="11" t="str">
        <f t="shared" si="200"/>
        <v>PARKES2003</v>
      </c>
      <c r="B3211" s="3" t="s">
        <v>156</v>
      </c>
      <c r="C3211" s="12">
        <v>2003</v>
      </c>
      <c r="D3211" s="12" t="s">
        <v>174</v>
      </c>
      <c r="E3211" s="13">
        <v>6727</v>
      </c>
      <c r="F3211" s="13">
        <v>6718</v>
      </c>
      <c r="G3211" s="13">
        <v>13445</v>
      </c>
      <c r="H3211" s="13">
        <v>0</v>
      </c>
      <c r="I3211" s="13">
        <v>0</v>
      </c>
      <c r="J3211" s="13">
        <v>0</v>
      </c>
      <c r="K3211" s="15">
        <f t="shared" si="201"/>
        <v>6727</v>
      </c>
      <c r="L3211" s="15">
        <f t="shared" si="202"/>
        <v>6718</v>
      </c>
      <c r="M3211" s="15">
        <f t="shared" si="203"/>
        <v>13445</v>
      </c>
    </row>
    <row r="3212" spans="1:13" ht="13.15" customHeight="1" x14ac:dyDescent="0.2">
      <c r="A3212" s="11" t="str">
        <f t="shared" si="200"/>
        <v>PARKES2004</v>
      </c>
      <c r="B3212" s="3" t="s">
        <v>156</v>
      </c>
      <c r="C3212" s="12">
        <v>2004</v>
      </c>
      <c r="D3212" s="12" t="s">
        <v>174</v>
      </c>
      <c r="E3212" s="13">
        <v>9591</v>
      </c>
      <c r="F3212" s="13">
        <v>9555</v>
      </c>
      <c r="G3212" s="13">
        <v>19146</v>
      </c>
      <c r="H3212" s="13">
        <v>0</v>
      </c>
      <c r="I3212" s="13">
        <v>0</v>
      </c>
      <c r="J3212" s="13">
        <v>0</v>
      </c>
      <c r="K3212" s="15">
        <f t="shared" si="201"/>
        <v>9591</v>
      </c>
      <c r="L3212" s="15">
        <f t="shared" si="202"/>
        <v>9555</v>
      </c>
      <c r="M3212" s="15">
        <f t="shared" si="203"/>
        <v>19146</v>
      </c>
    </row>
    <row r="3213" spans="1:13" ht="13.15" customHeight="1" x14ac:dyDescent="0.2">
      <c r="A3213" s="11" t="str">
        <f t="shared" si="200"/>
        <v>PARKES2005</v>
      </c>
      <c r="B3213" s="3" t="s">
        <v>156</v>
      </c>
      <c r="C3213" s="12">
        <v>2005</v>
      </c>
      <c r="D3213" s="12" t="s">
        <v>174</v>
      </c>
      <c r="E3213" s="13">
        <v>12652</v>
      </c>
      <c r="F3213" s="13">
        <v>12665</v>
      </c>
      <c r="G3213" s="13">
        <v>25317</v>
      </c>
      <c r="H3213" s="13">
        <v>0</v>
      </c>
      <c r="I3213" s="13">
        <v>0</v>
      </c>
      <c r="J3213" s="13">
        <v>0</v>
      </c>
      <c r="K3213" s="15">
        <f t="shared" si="201"/>
        <v>12652</v>
      </c>
      <c r="L3213" s="15">
        <f t="shared" si="202"/>
        <v>12665</v>
      </c>
      <c r="M3213" s="15">
        <f t="shared" si="203"/>
        <v>25317</v>
      </c>
    </row>
    <row r="3214" spans="1:13" ht="13.15" customHeight="1" x14ac:dyDescent="0.2">
      <c r="A3214" s="11" t="str">
        <f t="shared" si="200"/>
        <v>PARKES2006</v>
      </c>
      <c r="B3214" s="90" t="s">
        <v>156</v>
      </c>
      <c r="C3214" s="85">
        <v>2006</v>
      </c>
      <c r="D3214" s="86" t="s">
        <v>174</v>
      </c>
      <c r="E3214" s="15">
        <v>15247</v>
      </c>
      <c r="F3214" s="15">
        <v>15370</v>
      </c>
      <c r="G3214" s="15">
        <v>30617</v>
      </c>
      <c r="H3214" s="15">
        <v>0</v>
      </c>
      <c r="I3214" s="15">
        <v>0</v>
      </c>
      <c r="J3214" s="15">
        <v>0</v>
      </c>
      <c r="K3214" s="15">
        <f t="shared" si="201"/>
        <v>15247</v>
      </c>
      <c r="L3214" s="15">
        <f t="shared" si="202"/>
        <v>15370</v>
      </c>
      <c r="M3214" s="15">
        <f t="shared" si="203"/>
        <v>30617</v>
      </c>
    </row>
    <row r="3215" spans="1:13" ht="13.15" customHeight="1" x14ac:dyDescent="0.2">
      <c r="A3215" s="11" t="str">
        <f t="shared" si="200"/>
        <v>PARKES2007</v>
      </c>
      <c r="B3215" s="3" t="s">
        <v>156</v>
      </c>
      <c r="C3215" s="12">
        <v>2007</v>
      </c>
      <c r="D3215" s="12" t="s">
        <v>174</v>
      </c>
      <c r="E3215" s="13">
        <v>16712</v>
      </c>
      <c r="F3215" s="13">
        <v>16616</v>
      </c>
      <c r="G3215" s="13">
        <v>33328</v>
      </c>
      <c r="H3215" s="13">
        <v>0</v>
      </c>
      <c r="I3215" s="13">
        <v>0</v>
      </c>
      <c r="J3215" s="13">
        <v>0</v>
      </c>
      <c r="K3215" s="15">
        <f t="shared" si="201"/>
        <v>16712</v>
      </c>
      <c r="L3215" s="15">
        <f t="shared" si="202"/>
        <v>16616</v>
      </c>
      <c r="M3215" s="15">
        <f t="shared" si="203"/>
        <v>33328</v>
      </c>
    </row>
    <row r="3216" spans="1:13" ht="13.15" customHeight="1" x14ac:dyDescent="0.2">
      <c r="A3216" s="11" t="str">
        <f t="shared" si="200"/>
        <v>PARKES2008</v>
      </c>
      <c r="B3216" s="3" t="s">
        <v>156</v>
      </c>
      <c r="C3216" s="12">
        <v>2008</v>
      </c>
      <c r="D3216" s="12" t="s">
        <v>174</v>
      </c>
      <c r="E3216" s="13">
        <v>17102</v>
      </c>
      <c r="F3216" s="13">
        <v>17130</v>
      </c>
      <c r="G3216" s="13">
        <v>34232</v>
      </c>
      <c r="H3216" s="13">
        <v>0</v>
      </c>
      <c r="I3216" s="13">
        <v>0</v>
      </c>
      <c r="J3216" s="13">
        <v>0</v>
      </c>
      <c r="K3216" s="15">
        <f t="shared" si="201"/>
        <v>17102</v>
      </c>
      <c r="L3216" s="15">
        <f t="shared" si="202"/>
        <v>17130</v>
      </c>
      <c r="M3216" s="15">
        <f t="shared" si="203"/>
        <v>34232</v>
      </c>
    </row>
    <row r="3217" spans="1:13" ht="13.15" customHeight="1" x14ac:dyDescent="0.2">
      <c r="A3217" s="11" t="str">
        <f t="shared" si="200"/>
        <v>PARKES2009</v>
      </c>
      <c r="B3217" s="92" t="s">
        <v>156</v>
      </c>
      <c r="C3217" s="85">
        <v>2009</v>
      </c>
      <c r="D3217" s="86" t="s">
        <v>174</v>
      </c>
      <c r="E3217" s="15">
        <v>14110</v>
      </c>
      <c r="F3217" s="15">
        <v>14243</v>
      </c>
      <c r="G3217" s="15">
        <v>28353</v>
      </c>
      <c r="H3217" s="87">
        <v>0</v>
      </c>
      <c r="I3217" s="87">
        <v>0</v>
      </c>
      <c r="J3217" s="15">
        <v>0</v>
      </c>
      <c r="K3217" s="15">
        <f t="shared" si="201"/>
        <v>14110</v>
      </c>
      <c r="L3217" s="15">
        <f t="shared" si="202"/>
        <v>14243</v>
      </c>
      <c r="M3217" s="15">
        <f t="shared" si="203"/>
        <v>28353</v>
      </c>
    </row>
    <row r="3218" spans="1:13" ht="13.15" customHeight="1" x14ac:dyDescent="0.2">
      <c r="A3218" s="11" t="str">
        <f t="shared" si="200"/>
        <v>PARKES2010</v>
      </c>
      <c r="B3218" s="3" t="s">
        <v>156</v>
      </c>
      <c r="C3218" s="12">
        <v>2010</v>
      </c>
      <c r="D3218" s="12" t="s">
        <v>174</v>
      </c>
      <c r="E3218" s="13">
        <v>15731</v>
      </c>
      <c r="F3218" s="13">
        <v>15931</v>
      </c>
      <c r="G3218" s="13">
        <v>31662</v>
      </c>
      <c r="H3218" s="13">
        <v>0</v>
      </c>
      <c r="I3218" s="13">
        <v>0</v>
      </c>
      <c r="J3218" s="13">
        <v>0</v>
      </c>
      <c r="K3218" s="15">
        <f t="shared" si="201"/>
        <v>15731</v>
      </c>
      <c r="L3218" s="15">
        <f t="shared" si="202"/>
        <v>15931</v>
      </c>
      <c r="M3218" s="15">
        <f t="shared" si="203"/>
        <v>31662</v>
      </c>
    </row>
    <row r="3219" spans="1:13" ht="13.15" customHeight="1" x14ac:dyDescent="0.2">
      <c r="A3219" s="11" t="str">
        <f t="shared" si="200"/>
        <v>PARKES2011</v>
      </c>
      <c r="B3219" s="3" t="s">
        <v>156</v>
      </c>
      <c r="C3219" s="12">
        <v>2011</v>
      </c>
      <c r="D3219" s="12" t="s">
        <v>174</v>
      </c>
      <c r="E3219" s="13">
        <v>15845</v>
      </c>
      <c r="F3219" s="13">
        <v>15845</v>
      </c>
      <c r="G3219" s="13">
        <v>31690</v>
      </c>
      <c r="H3219" s="13">
        <v>0</v>
      </c>
      <c r="I3219" s="13">
        <v>0</v>
      </c>
      <c r="J3219" s="13">
        <v>0</v>
      </c>
      <c r="K3219" s="15">
        <f t="shared" si="201"/>
        <v>15845</v>
      </c>
      <c r="L3219" s="15">
        <f t="shared" si="202"/>
        <v>15845</v>
      </c>
      <c r="M3219" s="15">
        <f t="shared" si="203"/>
        <v>31690</v>
      </c>
    </row>
    <row r="3220" spans="1:13" ht="13.15" customHeight="1" x14ac:dyDescent="0.2">
      <c r="A3220" s="11" t="str">
        <f t="shared" si="200"/>
        <v>PARKES2012</v>
      </c>
      <c r="B3220" s="92" t="s">
        <v>156</v>
      </c>
      <c r="C3220" s="85">
        <v>2012</v>
      </c>
      <c r="D3220" s="86" t="s">
        <v>174</v>
      </c>
      <c r="E3220" s="15">
        <v>15088</v>
      </c>
      <c r="F3220" s="15">
        <v>15223</v>
      </c>
      <c r="G3220" s="15">
        <v>30311</v>
      </c>
      <c r="H3220" s="87">
        <v>0</v>
      </c>
      <c r="I3220" s="87">
        <v>0</v>
      </c>
      <c r="J3220" s="15">
        <v>0</v>
      </c>
      <c r="K3220" s="15">
        <f t="shared" si="201"/>
        <v>15088</v>
      </c>
      <c r="L3220" s="15">
        <f t="shared" si="202"/>
        <v>15223</v>
      </c>
      <c r="M3220" s="15">
        <f t="shared" si="203"/>
        <v>30311</v>
      </c>
    </row>
    <row r="3221" spans="1:13" ht="13.15" customHeight="1" x14ac:dyDescent="0.2">
      <c r="A3221" s="11" t="str">
        <f t="shared" si="200"/>
        <v>PARKES2013</v>
      </c>
      <c r="B3221" s="92" t="s">
        <v>156</v>
      </c>
      <c r="C3221" s="85">
        <v>2013</v>
      </c>
      <c r="D3221" s="86" t="s">
        <v>174</v>
      </c>
      <c r="E3221" s="15">
        <v>12886</v>
      </c>
      <c r="F3221" s="15">
        <v>13219</v>
      </c>
      <c r="G3221" s="15">
        <v>26105</v>
      </c>
      <c r="H3221" s="87">
        <v>0</v>
      </c>
      <c r="I3221" s="87">
        <v>0</v>
      </c>
      <c r="J3221" s="15">
        <v>0</v>
      </c>
      <c r="K3221" s="15">
        <f t="shared" si="201"/>
        <v>12886</v>
      </c>
      <c r="L3221" s="15">
        <f t="shared" si="202"/>
        <v>13219</v>
      </c>
      <c r="M3221" s="15">
        <f t="shared" si="203"/>
        <v>26105</v>
      </c>
    </row>
    <row r="3222" spans="1:13" ht="13.15" customHeight="1" x14ac:dyDescent="0.2">
      <c r="A3222" s="11" t="str">
        <f t="shared" si="200"/>
        <v>PARKES2014</v>
      </c>
      <c r="B3222" s="92" t="s">
        <v>156</v>
      </c>
      <c r="C3222" s="85">
        <v>2014</v>
      </c>
      <c r="D3222" s="12" t="s">
        <v>174</v>
      </c>
      <c r="E3222" s="15">
        <v>12391</v>
      </c>
      <c r="F3222" s="15">
        <v>12587</v>
      </c>
      <c r="G3222" s="15">
        <v>24978</v>
      </c>
      <c r="H3222" s="87">
        <v>0</v>
      </c>
      <c r="I3222" s="87">
        <v>0</v>
      </c>
      <c r="J3222" s="15">
        <v>0</v>
      </c>
      <c r="K3222" s="15">
        <f t="shared" si="201"/>
        <v>12391</v>
      </c>
      <c r="L3222" s="15">
        <f t="shared" si="202"/>
        <v>12587</v>
      </c>
      <c r="M3222" s="15">
        <f t="shared" si="203"/>
        <v>24978</v>
      </c>
    </row>
    <row r="3223" spans="1:13" ht="13.15" customHeight="1" x14ac:dyDescent="0.2">
      <c r="A3223" s="11" t="str">
        <f t="shared" si="200"/>
        <v>PARKES2015</v>
      </c>
      <c r="B3223" s="90" t="s">
        <v>156</v>
      </c>
      <c r="C3223" s="85">
        <v>2015</v>
      </c>
      <c r="D3223" s="86" t="s">
        <v>174</v>
      </c>
      <c r="E3223" s="15">
        <v>13128</v>
      </c>
      <c r="F3223" s="15">
        <v>13198</v>
      </c>
      <c r="G3223" s="15">
        <v>26326</v>
      </c>
      <c r="H3223" s="15">
        <v>0</v>
      </c>
      <c r="I3223" s="15">
        <v>0</v>
      </c>
      <c r="J3223" s="15">
        <v>0</v>
      </c>
      <c r="K3223" s="15">
        <f t="shared" si="201"/>
        <v>13128</v>
      </c>
      <c r="L3223" s="15">
        <f t="shared" si="202"/>
        <v>13198</v>
      </c>
      <c r="M3223" s="15">
        <f t="shared" si="203"/>
        <v>26326</v>
      </c>
    </row>
    <row r="3224" spans="1:13" ht="13.15" customHeight="1" x14ac:dyDescent="0.2">
      <c r="A3224" s="11" t="str">
        <f t="shared" si="200"/>
        <v>PARKES2016</v>
      </c>
      <c r="B3224" s="92" t="s">
        <v>156</v>
      </c>
      <c r="C3224" s="85">
        <v>2016</v>
      </c>
      <c r="D3224" s="86" t="s">
        <v>174</v>
      </c>
      <c r="E3224" s="15">
        <v>14137</v>
      </c>
      <c r="F3224" s="15">
        <v>14085</v>
      </c>
      <c r="G3224" s="15">
        <v>28222</v>
      </c>
      <c r="H3224" s="87">
        <v>0</v>
      </c>
      <c r="I3224" s="87">
        <v>0</v>
      </c>
      <c r="J3224" s="15">
        <v>0</v>
      </c>
      <c r="K3224" s="15">
        <f t="shared" si="201"/>
        <v>14137</v>
      </c>
      <c r="L3224" s="15">
        <f t="shared" si="202"/>
        <v>14085</v>
      </c>
      <c r="M3224" s="15">
        <f t="shared" si="203"/>
        <v>28222</v>
      </c>
    </row>
    <row r="3225" spans="1:13" ht="13.15" customHeight="1" x14ac:dyDescent="0.2">
      <c r="A3225" s="11" t="str">
        <f t="shared" si="200"/>
        <v>PARKES2017</v>
      </c>
      <c r="B3225" s="92" t="s">
        <v>156</v>
      </c>
      <c r="C3225" s="85">
        <v>2017</v>
      </c>
      <c r="D3225" s="86" t="s">
        <v>174</v>
      </c>
      <c r="E3225" s="15">
        <v>13960</v>
      </c>
      <c r="F3225" s="15">
        <v>14014</v>
      </c>
      <c r="G3225" s="15">
        <v>27974</v>
      </c>
      <c r="H3225" s="87">
        <v>0</v>
      </c>
      <c r="I3225" s="87">
        <v>0</v>
      </c>
      <c r="J3225" s="15">
        <v>0</v>
      </c>
      <c r="K3225" s="15">
        <f t="shared" si="201"/>
        <v>13960</v>
      </c>
      <c r="L3225" s="15">
        <f t="shared" si="202"/>
        <v>14014</v>
      </c>
      <c r="M3225" s="15">
        <f t="shared" si="203"/>
        <v>27974</v>
      </c>
    </row>
    <row r="3226" spans="1:13" ht="13.15" customHeight="1" x14ac:dyDescent="0.2">
      <c r="A3226" s="11" t="str">
        <f t="shared" si="200"/>
        <v>PARKES2018</v>
      </c>
      <c r="B3226" s="90" t="s">
        <v>156</v>
      </c>
      <c r="C3226" s="85">
        <v>2018</v>
      </c>
      <c r="D3226" s="86" t="s">
        <v>174</v>
      </c>
      <c r="E3226" s="15">
        <v>17064</v>
      </c>
      <c r="F3226" s="15">
        <v>17216</v>
      </c>
      <c r="G3226" s="15">
        <v>34280</v>
      </c>
      <c r="H3226" s="15">
        <v>0</v>
      </c>
      <c r="I3226" s="15">
        <v>0</v>
      </c>
      <c r="J3226" s="15">
        <v>0</v>
      </c>
      <c r="K3226" s="15">
        <f t="shared" si="201"/>
        <v>17064</v>
      </c>
      <c r="L3226" s="15">
        <f t="shared" si="202"/>
        <v>17216</v>
      </c>
      <c r="M3226" s="15">
        <f t="shared" si="203"/>
        <v>34280</v>
      </c>
    </row>
    <row r="3227" spans="1:13" ht="13.15" customHeight="1" x14ac:dyDescent="0.2">
      <c r="A3227" s="11" t="str">
        <f t="shared" si="200"/>
        <v>PARKES2019</v>
      </c>
      <c r="B3227" s="3" t="s">
        <v>156</v>
      </c>
      <c r="C3227" s="12">
        <v>2019</v>
      </c>
      <c r="D3227" s="86" t="s">
        <v>174</v>
      </c>
      <c r="E3227" s="13">
        <v>17726</v>
      </c>
      <c r="F3227" s="13">
        <v>18226</v>
      </c>
      <c r="G3227" s="13">
        <v>35952</v>
      </c>
      <c r="H3227" s="13">
        <v>0</v>
      </c>
      <c r="I3227" s="13">
        <v>0</v>
      </c>
      <c r="J3227" s="13">
        <v>0</v>
      </c>
      <c r="K3227" s="15">
        <f t="shared" si="201"/>
        <v>17726</v>
      </c>
      <c r="L3227" s="15">
        <f t="shared" si="202"/>
        <v>18226</v>
      </c>
      <c r="M3227" s="15">
        <f t="shared" si="203"/>
        <v>35952</v>
      </c>
    </row>
    <row r="3228" spans="1:13" ht="13.15" customHeight="1" x14ac:dyDescent="0.2">
      <c r="A3228" s="11" t="str">
        <f t="shared" si="200"/>
        <v>PARKES2020</v>
      </c>
      <c r="B3228" s="3" t="s">
        <v>156</v>
      </c>
      <c r="C3228" s="12">
        <v>2020</v>
      </c>
      <c r="D3228" s="12" t="s">
        <v>174</v>
      </c>
      <c r="E3228" s="13">
        <v>4191</v>
      </c>
      <c r="F3228" s="13">
        <v>4139</v>
      </c>
      <c r="G3228" s="13">
        <v>8330</v>
      </c>
      <c r="H3228" s="13">
        <v>0</v>
      </c>
      <c r="I3228" s="13">
        <v>0</v>
      </c>
      <c r="J3228" s="13">
        <v>0</v>
      </c>
      <c r="K3228" s="15">
        <f t="shared" si="201"/>
        <v>4191</v>
      </c>
      <c r="L3228" s="15">
        <f t="shared" si="202"/>
        <v>4139</v>
      </c>
      <c r="M3228" s="15">
        <f t="shared" si="203"/>
        <v>8330</v>
      </c>
    </row>
    <row r="3229" spans="1:13" ht="13.15" customHeight="1" x14ac:dyDescent="0.2">
      <c r="A3229" s="11" t="str">
        <f t="shared" si="200"/>
        <v>PARKES2021</v>
      </c>
      <c r="B3229" s="3" t="s">
        <v>156</v>
      </c>
      <c r="C3229" s="12">
        <v>2021</v>
      </c>
      <c r="D3229" s="12" t="s">
        <v>174</v>
      </c>
      <c r="E3229" s="13">
        <v>2557</v>
      </c>
      <c r="F3229" s="13">
        <v>2607</v>
      </c>
      <c r="G3229" s="13">
        <v>5164</v>
      </c>
      <c r="H3229" s="13">
        <v>0</v>
      </c>
      <c r="I3229" s="13">
        <v>0</v>
      </c>
      <c r="J3229" s="13">
        <v>0</v>
      </c>
      <c r="K3229" s="15">
        <f t="shared" si="201"/>
        <v>2557</v>
      </c>
      <c r="L3229" s="15">
        <f t="shared" si="202"/>
        <v>2607</v>
      </c>
      <c r="M3229" s="15">
        <f t="shared" si="203"/>
        <v>5164</v>
      </c>
    </row>
    <row r="3230" spans="1:13" ht="13.15" customHeight="1" x14ac:dyDescent="0.2">
      <c r="A3230" s="11" t="str">
        <f t="shared" si="200"/>
        <v>PARKES2022</v>
      </c>
      <c r="B3230" s="3" t="s">
        <v>156</v>
      </c>
      <c r="C3230" s="12">
        <v>2022</v>
      </c>
      <c r="D3230" s="12" t="s">
        <v>174</v>
      </c>
      <c r="E3230" s="13">
        <v>11243</v>
      </c>
      <c r="F3230" s="13">
        <v>11455</v>
      </c>
      <c r="G3230" s="13">
        <v>22698</v>
      </c>
      <c r="H3230" s="13">
        <v>0</v>
      </c>
      <c r="I3230" s="13">
        <v>0</v>
      </c>
      <c r="J3230" s="13">
        <v>0</v>
      </c>
      <c r="K3230" s="15">
        <f t="shared" si="201"/>
        <v>11243</v>
      </c>
      <c r="L3230" s="15">
        <f t="shared" si="202"/>
        <v>11455</v>
      </c>
      <c r="M3230" s="15">
        <f t="shared" si="203"/>
        <v>22698</v>
      </c>
    </row>
    <row r="3231" spans="1:13" ht="13.15" customHeight="1" x14ac:dyDescent="0.2">
      <c r="A3231" s="11" t="str">
        <f t="shared" si="200"/>
        <v>PARKES2023</v>
      </c>
      <c r="B3231" s="3" t="s">
        <v>156</v>
      </c>
      <c r="C3231" s="12">
        <v>2023</v>
      </c>
      <c r="D3231" s="12" t="s">
        <v>174</v>
      </c>
      <c r="E3231" s="13">
        <v>12382</v>
      </c>
      <c r="F3231" s="13">
        <v>12440</v>
      </c>
      <c r="G3231" s="13">
        <v>24822</v>
      </c>
      <c r="H3231" s="13">
        <v>0</v>
      </c>
      <c r="I3231" s="13">
        <v>0</v>
      </c>
      <c r="J3231" s="13">
        <v>0</v>
      </c>
      <c r="K3231" s="15">
        <f t="shared" si="201"/>
        <v>12382</v>
      </c>
      <c r="L3231" s="15">
        <f t="shared" si="202"/>
        <v>12440</v>
      </c>
      <c r="M3231" s="15">
        <f t="shared" si="203"/>
        <v>24822</v>
      </c>
    </row>
    <row r="3232" spans="1:13" ht="13.15" customHeight="1" x14ac:dyDescent="0.2">
      <c r="A3232" s="11" t="str">
        <f t="shared" si="200"/>
        <v>PARKES2024</v>
      </c>
      <c r="B3232" s="3" t="s">
        <v>156</v>
      </c>
      <c r="C3232" s="12">
        <v>2024</v>
      </c>
      <c r="D3232" s="12" t="s">
        <v>174</v>
      </c>
      <c r="E3232" s="13">
        <v>8778</v>
      </c>
      <c r="F3232" s="13">
        <v>8988</v>
      </c>
      <c r="G3232" s="13">
        <v>17766</v>
      </c>
      <c r="H3232" s="13">
        <v>0</v>
      </c>
      <c r="I3232" s="13">
        <v>0</v>
      </c>
      <c r="J3232" s="13">
        <v>0</v>
      </c>
      <c r="K3232" s="15">
        <f t="shared" si="201"/>
        <v>8778</v>
      </c>
      <c r="L3232" s="15">
        <f t="shared" si="202"/>
        <v>8988</v>
      </c>
      <c r="M3232" s="15">
        <f t="shared" si="203"/>
        <v>17766</v>
      </c>
    </row>
    <row r="3233" spans="1:13" ht="13.15" customHeight="1" x14ac:dyDescent="0.2">
      <c r="A3233" s="11" t="str">
        <f t="shared" si="200"/>
        <v>PARKES2025</v>
      </c>
      <c r="B3233" s="92" t="s">
        <v>156</v>
      </c>
      <c r="C3233" s="85">
        <v>2025</v>
      </c>
      <c r="D3233" s="86" t="s">
        <v>174</v>
      </c>
      <c r="E3233" s="15">
        <v>8594</v>
      </c>
      <c r="F3233" s="15">
        <v>8640</v>
      </c>
      <c r="G3233" s="15">
        <v>17234</v>
      </c>
      <c r="H3233" s="87">
        <v>0</v>
      </c>
      <c r="I3233" s="87">
        <v>0</v>
      </c>
      <c r="J3233" s="15">
        <v>0</v>
      </c>
      <c r="K3233" s="15">
        <f t="shared" si="201"/>
        <v>8594</v>
      </c>
      <c r="L3233" s="15">
        <f t="shared" si="202"/>
        <v>8640</v>
      </c>
      <c r="M3233" s="15">
        <f t="shared" si="203"/>
        <v>17234</v>
      </c>
    </row>
    <row r="3234" spans="1:13" ht="13.15" customHeight="1" x14ac:dyDescent="0.2">
      <c r="A3234" s="11" t="str">
        <f t="shared" si="200"/>
        <v>PERTH1985</v>
      </c>
      <c r="B3234" s="3" t="s">
        <v>30</v>
      </c>
      <c r="C3234" s="12">
        <v>1985</v>
      </c>
      <c r="D3234" s="12">
        <v>5</v>
      </c>
      <c r="E3234" s="13">
        <v>680950</v>
      </c>
      <c r="F3234" s="13">
        <v>676671</v>
      </c>
      <c r="G3234" s="13">
        <v>1357621</v>
      </c>
      <c r="H3234" s="13">
        <v>255255</v>
      </c>
      <c r="I3234" s="13">
        <v>245627</v>
      </c>
      <c r="J3234" s="13">
        <v>500882</v>
      </c>
      <c r="K3234" s="15">
        <f t="shared" si="201"/>
        <v>936205</v>
      </c>
      <c r="L3234" s="15">
        <f t="shared" si="202"/>
        <v>922298</v>
      </c>
      <c r="M3234" s="15">
        <f t="shared" si="203"/>
        <v>1858503</v>
      </c>
    </row>
    <row r="3235" spans="1:13" ht="13.15" customHeight="1" x14ac:dyDescent="0.2">
      <c r="A3235" s="11" t="str">
        <f t="shared" ref="A3235:A3298" si="204">CONCATENATE(B3235,C3235)</f>
        <v>PERTH1986</v>
      </c>
      <c r="B3235" s="3" t="s">
        <v>30</v>
      </c>
      <c r="C3235" s="12">
        <v>1986</v>
      </c>
      <c r="D3235" s="86">
        <v>5</v>
      </c>
      <c r="E3235" s="13">
        <v>723991</v>
      </c>
      <c r="F3235" s="13">
        <v>714521</v>
      </c>
      <c r="G3235" s="13">
        <v>1438512</v>
      </c>
      <c r="H3235" s="13">
        <v>292750</v>
      </c>
      <c r="I3235" s="13">
        <v>273616</v>
      </c>
      <c r="J3235" s="13">
        <v>566366</v>
      </c>
      <c r="K3235" s="15">
        <f t="shared" si="201"/>
        <v>1016741</v>
      </c>
      <c r="L3235" s="15">
        <f t="shared" si="202"/>
        <v>988137</v>
      </c>
      <c r="M3235" s="15">
        <f t="shared" si="203"/>
        <v>2004878</v>
      </c>
    </row>
    <row r="3236" spans="1:13" ht="13.15" customHeight="1" x14ac:dyDescent="0.2">
      <c r="A3236" s="11" t="str">
        <f t="shared" si="204"/>
        <v>PERTH1987</v>
      </c>
      <c r="B3236" s="3" t="s">
        <v>30</v>
      </c>
      <c r="C3236" s="12">
        <v>1987</v>
      </c>
      <c r="D3236" s="12">
        <v>4</v>
      </c>
      <c r="E3236" s="13">
        <v>764782</v>
      </c>
      <c r="F3236" s="13">
        <v>771382</v>
      </c>
      <c r="G3236" s="13">
        <v>1536164</v>
      </c>
      <c r="H3236" s="13">
        <v>331653</v>
      </c>
      <c r="I3236" s="13">
        <v>317546</v>
      </c>
      <c r="J3236" s="13">
        <v>649199</v>
      </c>
      <c r="K3236" s="15">
        <f t="shared" si="201"/>
        <v>1096435</v>
      </c>
      <c r="L3236" s="15">
        <f t="shared" si="202"/>
        <v>1088928</v>
      </c>
      <c r="M3236" s="15">
        <f t="shared" si="203"/>
        <v>2185363</v>
      </c>
    </row>
    <row r="3237" spans="1:13" ht="13.15" customHeight="1" x14ac:dyDescent="0.2">
      <c r="A3237" s="11" t="str">
        <f t="shared" si="204"/>
        <v>PERTH1988</v>
      </c>
      <c r="B3237" s="3" t="s">
        <v>30</v>
      </c>
      <c r="C3237" s="12">
        <v>1988</v>
      </c>
      <c r="D3237" s="12">
        <v>5</v>
      </c>
      <c r="E3237" s="13">
        <v>788259</v>
      </c>
      <c r="F3237" s="13">
        <v>791765</v>
      </c>
      <c r="G3237" s="13">
        <v>1580024</v>
      </c>
      <c r="H3237" s="13">
        <v>370072</v>
      </c>
      <c r="I3237" s="13">
        <v>344039</v>
      </c>
      <c r="J3237" s="13">
        <v>714111</v>
      </c>
      <c r="K3237" s="15">
        <f t="shared" si="201"/>
        <v>1158331</v>
      </c>
      <c r="L3237" s="15">
        <f t="shared" si="202"/>
        <v>1135804</v>
      </c>
      <c r="M3237" s="15">
        <f t="shared" si="203"/>
        <v>2294135</v>
      </c>
    </row>
    <row r="3238" spans="1:13" ht="13.15" customHeight="1" x14ac:dyDescent="0.2">
      <c r="A3238" s="11" t="str">
        <f t="shared" si="204"/>
        <v>PERTH1989</v>
      </c>
      <c r="B3238" s="3" t="s">
        <v>30</v>
      </c>
      <c r="C3238" s="12">
        <v>1989</v>
      </c>
      <c r="D3238" s="12">
        <v>4</v>
      </c>
      <c r="E3238" s="13">
        <v>618619</v>
      </c>
      <c r="F3238" s="13">
        <v>624374</v>
      </c>
      <c r="G3238" s="13">
        <v>1242993</v>
      </c>
      <c r="H3238" s="13">
        <v>414425</v>
      </c>
      <c r="I3238" s="13">
        <v>397329</v>
      </c>
      <c r="J3238" s="13">
        <v>811754</v>
      </c>
      <c r="K3238" s="15">
        <f t="shared" si="201"/>
        <v>1033044</v>
      </c>
      <c r="L3238" s="15">
        <f t="shared" si="202"/>
        <v>1021703</v>
      </c>
      <c r="M3238" s="15">
        <f t="shared" si="203"/>
        <v>2054747</v>
      </c>
    </row>
    <row r="3239" spans="1:13" ht="13.15" customHeight="1" x14ac:dyDescent="0.2">
      <c r="A3239" s="11" t="str">
        <f t="shared" si="204"/>
        <v>PERTH1990</v>
      </c>
      <c r="B3239" s="3" t="s">
        <v>30</v>
      </c>
      <c r="C3239" s="12">
        <v>1990</v>
      </c>
      <c r="D3239" s="12">
        <v>4</v>
      </c>
      <c r="E3239" s="13">
        <v>748004</v>
      </c>
      <c r="F3239" s="13">
        <v>750284</v>
      </c>
      <c r="G3239" s="13">
        <v>1498288</v>
      </c>
      <c r="H3239" s="13">
        <v>439326</v>
      </c>
      <c r="I3239" s="13">
        <v>421490</v>
      </c>
      <c r="J3239" s="13">
        <v>860816</v>
      </c>
      <c r="K3239" s="15">
        <f t="shared" si="201"/>
        <v>1187330</v>
      </c>
      <c r="L3239" s="15">
        <f t="shared" si="202"/>
        <v>1171774</v>
      </c>
      <c r="M3239" s="15">
        <f t="shared" si="203"/>
        <v>2359104</v>
      </c>
    </row>
    <row r="3240" spans="1:13" ht="13.15" customHeight="1" x14ac:dyDescent="0.2">
      <c r="A3240" s="11" t="str">
        <f t="shared" si="204"/>
        <v>PERTH1991</v>
      </c>
      <c r="B3240" s="3" t="s">
        <v>30</v>
      </c>
      <c r="C3240" s="12">
        <v>1991</v>
      </c>
      <c r="D3240" s="12">
        <v>4</v>
      </c>
      <c r="E3240" s="13">
        <v>1016847</v>
      </c>
      <c r="F3240" s="13">
        <v>1025879</v>
      </c>
      <c r="G3240" s="13">
        <v>2042726</v>
      </c>
      <c r="H3240" s="13">
        <v>422103</v>
      </c>
      <c r="I3240" s="13">
        <v>402069</v>
      </c>
      <c r="J3240" s="13">
        <v>824172</v>
      </c>
      <c r="K3240" s="15">
        <f t="shared" si="201"/>
        <v>1438950</v>
      </c>
      <c r="L3240" s="15">
        <f t="shared" si="202"/>
        <v>1427948</v>
      </c>
      <c r="M3240" s="15">
        <f t="shared" si="203"/>
        <v>2866898</v>
      </c>
    </row>
    <row r="3241" spans="1:13" ht="13.15" customHeight="1" x14ac:dyDescent="0.2">
      <c r="A3241" s="11" t="str">
        <f t="shared" si="204"/>
        <v>PERTH1992</v>
      </c>
      <c r="B3241" s="88" t="s">
        <v>30</v>
      </c>
      <c r="C3241" s="16">
        <v>1992</v>
      </c>
      <c r="D3241" s="86">
        <v>5</v>
      </c>
      <c r="E3241" s="89">
        <v>1002085</v>
      </c>
      <c r="F3241" s="89">
        <v>1010394</v>
      </c>
      <c r="G3241" s="89">
        <v>2012479</v>
      </c>
      <c r="H3241" s="89">
        <v>456933</v>
      </c>
      <c r="I3241" s="89">
        <v>440357</v>
      </c>
      <c r="J3241" s="89">
        <v>897290</v>
      </c>
      <c r="K3241" s="15">
        <f t="shared" si="201"/>
        <v>1459018</v>
      </c>
      <c r="L3241" s="15">
        <f t="shared" si="202"/>
        <v>1450751</v>
      </c>
      <c r="M3241" s="15">
        <f t="shared" si="203"/>
        <v>2909769</v>
      </c>
    </row>
    <row r="3242" spans="1:13" ht="13.15" customHeight="1" x14ac:dyDescent="0.2">
      <c r="A3242" s="11" t="str">
        <f t="shared" si="204"/>
        <v>PERTH1993</v>
      </c>
      <c r="B3242" s="3" t="s">
        <v>30</v>
      </c>
      <c r="C3242" s="12">
        <v>1993</v>
      </c>
      <c r="D3242" s="12">
        <v>4</v>
      </c>
      <c r="E3242" s="13">
        <v>1097623</v>
      </c>
      <c r="F3242" s="13">
        <v>1103531</v>
      </c>
      <c r="G3242" s="13">
        <v>2201154</v>
      </c>
      <c r="H3242" s="13">
        <v>512975</v>
      </c>
      <c r="I3242" s="13">
        <v>487894</v>
      </c>
      <c r="J3242" s="13">
        <v>1000869</v>
      </c>
      <c r="K3242" s="15">
        <f t="shared" si="201"/>
        <v>1610598</v>
      </c>
      <c r="L3242" s="15">
        <f t="shared" si="202"/>
        <v>1591425</v>
      </c>
      <c r="M3242" s="15">
        <f t="shared" si="203"/>
        <v>3202023</v>
      </c>
    </row>
    <row r="3243" spans="1:13" ht="13.15" customHeight="1" x14ac:dyDescent="0.2">
      <c r="A3243" s="11" t="str">
        <f t="shared" si="204"/>
        <v>PERTH1994</v>
      </c>
      <c r="B3243" s="90" t="s">
        <v>30</v>
      </c>
      <c r="C3243" s="85">
        <v>1994</v>
      </c>
      <c r="D3243" s="86">
        <v>4</v>
      </c>
      <c r="E3243" s="15">
        <v>1262179</v>
      </c>
      <c r="F3243" s="15">
        <v>1270077</v>
      </c>
      <c r="G3243" s="15">
        <v>2532256</v>
      </c>
      <c r="H3243" s="15">
        <v>574545</v>
      </c>
      <c r="I3243" s="15">
        <v>546501</v>
      </c>
      <c r="J3243" s="15">
        <v>1121046</v>
      </c>
      <c r="K3243" s="15">
        <f t="shared" si="201"/>
        <v>1836724</v>
      </c>
      <c r="L3243" s="15">
        <f t="shared" si="202"/>
        <v>1816578</v>
      </c>
      <c r="M3243" s="15">
        <f t="shared" si="203"/>
        <v>3653302</v>
      </c>
    </row>
    <row r="3244" spans="1:13" ht="13.15" customHeight="1" x14ac:dyDescent="0.2">
      <c r="A3244" s="11" t="str">
        <f t="shared" si="204"/>
        <v>PERTH1995</v>
      </c>
      <c r="B3244" s="3" t="s">
        <v>30</v>
      </c>
      <c r="C3244" s="12">
        <v>1995</v>
      </c>
      <c r="D3244" s="12">
        <v>4</v>
      </c>
      <c r="E3244" s="13">
        <v>1384627</v>
      </c>
      <c r="F3244" s="13">
        <v>1399061</v>
      </c>
      <c r="G3244" s="13">
        <v>2783688</v>
      </c>
      <c r="H3244" s="13">
        <v>609320</v>
      </c>
      <c r="I3244" s="13">
        <v>581517</v>
      </c>
      <c r="J3244" s="13">
        <v>1190837</v>
      </c>
      <c r="K3244" s="15">
        <f t="shared" si="201"/>
        <v>1993947</v>
      </c>
      <c r="L3244" s="15">
        <f t="shared" si="202"/>
        <v>1980578</v>
      </c>
      <c r="M3244" s="15">
        <f t="shared" si="203"/>
        <v>3974525</v>
      </c>
    </row>
    <row r="3245" spans="1:13" ht="13.15" customHeight="1" x14ac:dyDescent="0.2">
      <c r="A3245" s="11" t="str">
        <f t="shared" si="204"/>
        <v>PERTH1996</v>
      </c>
      <c r="B3245" s="3" t="s">
        <v>30</v>
      </c>
      <c r="C3245" s="12">
        <v>1996</v>
      </c>
      <c r="D3245" s="12">
        <v>4</v>
      </c>
      <c r="E3245" s="13">
        <v>1526525</v>
      </c>
      <c r="F3245" s="13">
        <v>1539807</v>
      </c>
      <c r="G3245" s="13">
        <v>3066332</v>
      </c>
      <c r="H3245" s="13">
        <v>659886</v>
      </c>
      <c r="I3245" s="13">
        <v>632241</v>
      </c>
      <c r="J3245" s="13">
        <v>1292127</v>
      </c>
      <c r="K3245" s="15">
        <f t="shared" si="201"/>
        <v>2186411</v>
      </c>
      <c r="L3245" s="15">
        <f t="shared" si="202"/>
        <v>2172048</v>
      </c>
      <c r="M3245" s="15">
        <f t="shared" si="203"/>
        <v>4358459</v>
      </c>
    </row>
    <row r="3246" spans="1:13" ht="13.15" customHeight="1" x14ac:dyDescent="0.2">
      <c r="A3246" s="11" t="str">
        <f t="shared" si="204"/>
        <v>PERTH1997</v>
      </c>
      <c r="B3246" s="90" t="s">
        <v>30</v>
      </c>
      <c r="C3246" s="85">
        <v>1997</v>
      </c>
      <c r="D3246" s="86">
        <v>4</v>
      </c>
      <c r="E3246" s="15">
        <v>1565892</v>
      </c>
      <c r="F3246" s="15">
        <v>1587103</v>
      </c>
      <c r="G3246" s="15">
        <v>3152995</v>
      </c>
      <c r="H3246" s="15">
        <v>714035</v>
      </c>
      <c r="I3246" s="15">
        <v>685479</v>
      </c>
      <c r="J3246" s="15">
        <v>1399514</v>
      </c>
      <c r="K3246" s="15">
        <f t="shared" si="201"/>
        <v>2279927</v>
      </c>
      <c r="L3246" s="15">
        <f t="shared" si="202"/>
        <v>2272582</v>
      </c>
      <c r="M3246" s="15">
        <f t="shared" si="203"/>
        <v>4552509</v>
      </c>
    </row>
    <row r="3247" spans="1:13" ht="13.15" customHeight="1" x14ac:dyDescent="0.2">
      <c r="A3247" s="11" t="str">
        <f t="shared" si="204"/>
        <v>PERTH1998</v>
      </c>
      <c r="B3247" s="90" t="s">
        <v>30</v>
      </c>
      <c r="C3247" s="85">
        <v>1998</v>
      </c>
      <c r="D3247" s="86">
        <v>4</v>
      </c>
      <c r="E3247" s="15">
        <v>1611197</v>
      </c>
      <c r="F3247" s="15">
        <v>1624327</v>
      </c>
      <c r="G3247" s="15">
        <v>3235524</v>
      </c>
      <c r="H3247" s="15">
        <v>733584</v>
      </c>
      <c r="I3247" s="15">
        <v>700493</v>
      </c>
      <c r="J3247" s="15">
        <v>1434077</v>
      </c>
      <c r="K3247" s="15">
        <f t="shared" si="201"/>
        <v>2344781</v>
      </c>
      <c r="L3247" s="15">
        <f t="shared" si="202"/>
        <v>2324820</v>
      </c>
      <c r="M3247" s="15">
        <f t="shared" si="203"/>
        <v>4669601</v>
      </c>
    </row>
    <row r="3248" spans="1:13" ht="13.15" customHeight="1" x14ac:dyDescent="0.2">
      <c r="A3248" s="11" t="str">
        <f t="shared" si="204"/>
        <v>PERTH1999</v>
      </c>
      <c r="B3248" s="92" t="s">
        <v>30</v>
      </c>
      <c r="C3248" s="85">
        <v>1999</v>
      </c>
      <c r="D3248" s="86">
        <v>4</v>
      </c>
      <c r="E3248" s="15">
        <v>1614352</v>
      </c>
      <c r="F3248" s="15">
        <v>1642735</v>
      </c>
      <c r="G3248" s="15">
        <v>3257087</v>
      </c>
      <c r="H3248" s="87">
        <v>755114</v>
      </c>
      <c r="I3248" s="87">
        <v>719784</v>
      </c>
      <c r="J3248" s="15">
        <v>1474898</v>
      </c>
      <c r="K3248" s="15">
        <f t="shared" si="201"/>
        <v>2369466</v>
      </c>
      <c r="L3248" s="15">
        <f t="shared" si="202"/>
        <v>2362519</v>
      </c>
      <c r="M3248" s="15">
        <f t="shared" si="203"/>
        <v>4731985</v>
      </c>
    </row>
    <row r="3249" spans="1:13" ht="13.15" customHeight="1" x14ac:dyDescent="0.2">
      <c r="A3249" s="11" t="str">
        <f t="shared" si="204"/>
        <v>PERTH2000</v>
      </c>
      <c r="B3249" s="3" t="s">
        <v>30</v>
      </c>
      <c r="C3249" s="12">
        <v>2000</v>
      </c>
      <c r="D3249" s="86">
        <v>4</v>
      </c>
      <c r="E3249" s="13">
        <v>1728932</v>
      </c>
      <c r="F3249" s="13">
        <v>1734190</v>
      </c>
      <c r="G3249" s="13">
        <v>3463122</v>
      </c>
      <c r="H3249" s="13">
        <v>810998</v>
      </c>
      <c r="I3249" s="13">
        <v>769624</v>
      </c>
      <c r="J3249" s="13">
        <v>1580622</v>
      </c>
      <c r="K3249" s="15">
        <f t="shared" ref="K3249:K3312" si="205">E3249+H3249</f>
        <v>2539930</v>
      </c>
      <c r="L3249" s="15">
        <f t="shared" ref="L3249:L3312" si="206">F3249+I3249</f>
        <v>2503814</v>
      </c>
      <c r="M3249" s="15">
        <f t="shared" ref="M3249:M3312" si="207">G3249+J3249</f>
        <v>5043744</v>
      </c>
    </row>
    <row r="3250" spans="1:13" ht="13.15" customHeight="1" x14ac:dyDescent="0.2">
      <c r="A3250" s="11" t="str">
        <f t="shared" si="204"/>
        <v>PERTH2001</v>
      </c>
      <c r="B3250" s="3" t="s">
        <v>30</v>
      </c>
      <c r="C3250" s="12">
        <v>2001</v>
      </c>
      <c r="D3250" s="12">
        <v>4</v>
      </c>
      <c r="E3250" s="13">
        <v>1662012</v>
      </c>
      <c r="F3250" s="13">
        <v>1679791</v>
      </c>
      <c r="G3250" s="13">
        <v>3341803</v>
      </c>
      <c r="H3250" s="13">
        <v>814035</v>
      </c>
      <c r="I3250" s="13">
        <v>773344</v>
      </c>
      <c r="J3250" s="13">
        <v>1587379</v>
      </c>
      <c r="K3250" s="15">
        <f t="shared" si="205"/>
        <v>2476047</v>
      </c>
      <c r="L3250" s="15">
        <f t="shared" si="206"/>
        <v>2453135</v>
      </c>
      <c r="M3250" s="15">
        <f t="shared" si="207"/>
        <v>4929182</v>
      </c>
    </row>
    <row r="3251" spans="1:13" ht="13.15" customHeight="1" x14ac:dyDescent="0.2">
      <c r="A3251" s="11" t="str">
        <f t="shared" si="204"/>
        <v>PERTH2002</v>
      </c>
      <c r="B3251" s="3" t="s">
        <v>30</v>
      </c>
      <c r="C3251" s="12">
        <v>2002</v>
      </c>
      <c r="D3251" s="12">
        <v>4</v>
      </c>
      <c r="E3251" s="13">
        <v>1668292</v>
      </c>
      <c r="F3251" s="13">
        <v>1703023</v>
      </c>
      <c r="G3251" s="13">
        <v>3371315</v>
      </c>
      <c r="H3251" s="13">
        <v>837755</v>
      </c>
      <c r="I3251" s="13">
        <v>798667</v>
      </c>
      <c r="J3251" s="13">
        <v>1636422</v>
      </c>
      <c r="K3251" s="15">
        <f t="shared" si="205"/>
        <v>2506047</v>
      </c>
      <c r="L3251" s="15">
        <f t="shared" si="206"/>
        <v>2501690</v>
      </c>
      <c r="M3251" s="15">
        <f t="shared" si="207"/>
        <v>5007737</v>
      </c>
    </row>
    <row r="3252" spans="1:13" ht="13.15" customHeight="1" x14ac:dyDescent="0.2">
      <c r="A3252" s="11" t="str">
        <f t="shared" si="204"/>
        <v>PERTH2003</v>
      </c>
      <c r="B3252" s="3" t="s">
        <v>30</v>
      </c>
      <c r="C3252" s="12">
        <v>2003</v>
      </c>
      <c r="D3252" s="12">
        <v>4</v>
      </c>
      <c r="E3252" s="13">
        <v>1934347</v>
      </c>
      <c r="F3252" s="13">
        <v>1958276</v>
      </c>
      <c r="G3252" s="13">
        <v>3892623</v>
      </c>
      <c r="H3252" s="13">
        <v>817616</v>
      </c>
      <c r="I3252" s="13">
        <v>769006</v>
      </c>
      <c r="J3252" s="13">
        <v>1586622</v>
      </c>
      <c r="K3252" s="15">
        <f t="shared" si="205"/>
        <v>2751963</v>
      </c>
      <c r="L3252" s="15">
        <f t="shared" si="206"/>
        <v>2727282</v>
      </c>
      <c r="M3252" s="15">
        <f t="shared" si="207"/>
        <v>5479245</v>
      </c>
    </row>
    <row r="3253" spans="1:13" ht="13.15" customHeight="1" x14ac:dyDescent="0.2">
      <c r="A3253" s="11" t="str">
        <f t="shared" si="204"/>
        <v>PERTH2004</v>
      </c>
      <c r="B3253" s="3" t="s">
        <v>30</v>
      </c>
      <c r="C3253" s="12">
        <v>2004</v>
      </c>
      <c r="D3253" s="86">
        <v>4</v>
      </c>
      <c r="E3253" s="13">
        <v>2216159</v>
      </c>
      <c r="F3253" s="13">
        <v>2221132</v>
      </c>
      <c r="G3253" s="13">
        <v>4437291</v>
      </c>
      <c r="H3253" s="13">
        <v>930693</v>
      </c>
      <c r="I3253" s="13">
        <v>896696</v>
      </c>
      <c r="J3253" s="13">
        <v>1827389</v>
      </c>
      <c r="K3253" s="15">
        <f t="shared" si="205"/>
        <v>3146852</v>
      </c>
      <c r="L3253" s="15">
        <f t="shared" si="206"/>
        <v>3117828</v>
      </c>
      <c r="M3253" s="15">
        <f t="shared" si="207"/>
        <v>6264680</v>
      </c>
    </row>
    <row r="3254" spans="1:13" ht="13.15" customHeight="1" x14ac:dyDescent="0.2">
      <c r="A3254" s="11" t="str">
        <f t="shared" si="204"/>
        <v>PERTH2005</v>
      </c>
      <c r="B3254" s="92" t="s">
        <v>30</v>
      </c>
      <c r="C3254" s="85">
        <v>2005</v>
      </c>
      <c r="D3254" s="86">
        <v>4</v>
      </c>
      <c r="E3254" s="15">
        <v>2375422</v>
      </c>
      <c r="F3254" s="15">
        <v>2379250</v>
      </c>
      <c r="G3254" s="15">
        <v>4754672</v>
      </c>
      <c r="H3254" s="87">
        <v>1022241</v>
      </c>
      <c r="I3254" s="87">
        <v>984784</v>
      </c>
      <c r="J3254" s="15">
        <v>2007025</v>
      </c>
      <c r="K3254" s="15">
        <f t="shared" si="205"/>
        <v>3397663</v>
      </c>
      <c r="L3254" s="15">
        <f t="shared" si="206"/>
        <v>3364034</v>
      </c>
      <c r="M3254" s="15">
        <f t="shared" si="207"/>
        <v>6761697</v>
      </c>
    </row>
    <row r="3255" spans="1:13" ht="13.15" customHeight="1" x14ac:dyDescent="0.2">
      <c r="A3255" s="11" t="str">
        <f t="shared" si="204"/>
        <v>PERTH2006</v>
      </c>
      <c r="B3255" s="92" t="s">
        <v>30</v>
      </c>
      <c r="C3255" s="85">
        <v>2006</v>
      </c>
      <c r="D3255" s="86">
        <v>4</v>
      </c>
      <c r="E3255" s="15">
        <v>2705021</v>
      </c>
      <c r="F3255" s="15">
        <v>2724849</v>
      </c>
      <c r="G3255" s="15">
        <v>5429870</v>
      </c>
      <c r="H3255" s="87">
        <v>1042765</v>
      </c>
      <c r="I3255" s="87">
        <v>992112</v>
      </c>
      <c r="J3255" s="15">
        <v>2034877</v>
      </c>
      <c r="K3255" s="15">
        <f t="shared" si="205"/>
        <v>3747786</v>
      </c>
      <c r="L3255" s="15">
        <f t="shared" si="206"/>
        <v>3716961</v>
      </c>
      <c r="M3255" s="15">
        <f t="shared" si="207"/>
        <v>7464747</v>
      </c>
    </row>
    <row r="3256" spans="1:13" ht="13.15" customHeight="1" x14ac:dyDescent="0.2">
      <c r="A3256" s="11" t="str">
        <f t="shared" si="204"/>
        <v>PERTH2007</v>
      </c>
      <c r="B3256" s="92" t="s">
        <v>30</v>
      </c>
      <c r="C3256" s="85">
        <v>2007</v>
      </c>
      <c r="D3256" s="86">
        <v>4</v>
      </c>
      <c r="E3256" s="15">
        <v>3040097</v>
      </c>
      <c r="F3256" s="15">
        <v>3065149</v>
      </c>
      <c r="G3256" s="15">
        <v>6105246</v>
      </c>
      <c r="H3256" s="87">
        <v>1212943</v>
      </c>
      <c r="I3256" s="87">
        <v>1160625</v>
      </c>
      <c r="J3256" s="15">
        <v>2373568</v>
      </c>
      <c r="K3256" s="15">
        <f t="shared" si="205"/>
        <v>4253040</v>
      </c>
      <c r="L3256" s="15">
        <f t="shared" si="206"/>
        <v>4225774</v>
      </c>
      <c r="M3256" s="15">
        <f t="shared" si="207"/>
        <v>8478814</v>
      </c>
    </row>
    <row r="3257" spans="1:13" ht="13.15" customHeight="1" x14ac:dyDescent="0.2">
      <c r="A3257" s="11" t="str">
        <f t="shared" si="204"/>
        <v>PERTH2008</v>
      </c>
      <c r="B3257" s="3" t="s">
        <v>30</v>
      </c>
      <c r="C3257" s="12">
        <v>2008</v>
      </c>
      <c r="D3257" s="12">
        <v>4</v>
      </c>
      <c r="E3257" s="13">
        <v>3346848</v>
      </c>
      <c r="F3257" s="13">
        <v>3358332</v>
      </c>
      <c r="G3257" s="13">
        <v>6705180</v>
      </c>
      <c r="H3257" s="13">
        <v>1299846</v>
      </c>
      <c r="I3257" s="13">
        <v>1233176</v>
      </c>
      <c r="J3257" s="13">
        <v>2533022</v>
      </c>
      <c r="K3257" s="15">
        <f t="shared" si="205"/>
        <v>4646694</v>
      </c>
      <c r="L3257" s="15">
        <f t="shared" si="206"/>
        <v>4591508</v>
      </c>
      <c r="M3257" s="15">
        <f t="shared" si="207"/>
        <v>9238202</v>
      </c>
    </row>
    <row r="3258" spans="1:13" ht="13.15" customHeight="1" x14ac:dyDescent="0.2">
      <c r="A3258" s="11" t="str">
        <f t="shared" si="204"/>
        <v>PERTH2009</v>
      </c>
      <c r="B3258" s="3" t="s">
        <v>30</v>
      </c>
      <c r="C3258" s="12">
        <v>2009</v>
      </c>
      <c r="D3258" s="12">
        <v>4</v>
      </c>
      <c r="E3258" s="13">
        <v>3415365</v>
      </c>
      <c r="F3258" s="13">
        <v>3425672</v>
      </c>
      <c r="G3258" s="13">
        <v>6841037</v>
      </c>
      <c r="H3258" s="13">
        <v>1411683</v>
      </c>
      <c r="I3258" s="13">
        <v>1363054</v>
      </c>
      <c r="J3258" s="13">
        <v>2774737</v>
      </c>
      <c r="K3258" s="15">
        <f t="shared" si="205"/>
        <v>4827048</v>
      </c>
      <c r="L3258" s="15">
        <f t="shared" si="206"/>
        <v>4788726</v>
      </c>
      <c r="M3258" s="15">
        <f t="shared" si="207"/>
        <v>9615774</v>
      </c>
    </row>
    <row r="3259" spans="1:13" ht="13.15" customHeight="1" x14ac:dyDescent="0.2">
      <c r="A3259" s="11" t="str">
        <f t="shared" si="204"/>
        <v>PERTH2010</v>
      </c>
      <c r="B3259" s="3" t="s">
        <v>30</v>
      </c>
      <c r="C3259" s="12">
        <v>2010</v>
      </c>
      <c r="D3259" s="12">
        <v>4</v>
      </c>
      <c r="E3259" s="13">
        <v>3666157</v>
      </c>
      <c r="F3259" s="13">
        <v>3653696</v>
      </c>
      <c r="G3259" s="13">
        <v>7319853</v>
      </c>
      <c r="H3259" s="13">
        <v>1579445</v>
      </c>
      <c r="I3259" s="13">
        <v>1554264</v>
      </c>
      <c r="J3259" s="13">
        <v>3133709</v>
      </c>
      <c r="K3259" s="15">
        <f t="shared" si="205"/>
        <v>5245602</v>
      </c>
      <c r="L3259" s="15">
        <f t="shared" si="206"/>
        <v>5207960</v>
      </c>
      <c r="M3259" s="15">
        <f t="shared" si="207"/>
        <v>10453562</v>
      </c>
    </row>
    <row r="3260" spans="1:13" ht="13.15" customHeight="1" x14ac:dyDescent="0.2">
      <c r="A3260" s="11" t="str">
        <f t="shared" si="204"/>
        <v>PERTH2011</v>
      </c>
      <c r="B3260" s="3" t="s">
        <v>30</v>
      </c>
      <c r="C3260" s="12">
        <v>2011</v>
      </c>
      <c r="D3260" s="12">
        <v>4</v>
      </c>
      <c r="E3260" s="13">
        <v>4012703</v>
      </c>
      <c r="F3260" s="13">
        <v>4003329</v>
      </c>
      <c r="G3260" s="13">
        <v>8016032</v>
      </c>
      <c r="H3260" s="13">
        <v>1696939</v>
      </c>
      <c r="I3260" s="13">
        <v>1652529</v>
      </c>
      <c r="J3260" s="13">
        <v>3349468</v>
      </c>
      <c r="K3260" s="15">
        <f t="shared" si="205"/>
        <v>5709642</v>
      </c>
      <c r="L3260" s="15">
        <f t="shared" si="206"/>
        <v>5655858</v>
      </c>
      <c r="M3260" s="15">
        <f t="shared" si="207"/>
        <v>11365500</v>
      </c>
    </row>
    <row r="3261" spans="1:13" ht="13.15" customHeight="1" x14ac:dyDescent="0.2">
      <c r="A3261" s="11" t="str">
        <f t="shared" si="204"/>
        <v>PERTH2012</v>
      </c>
      <c r="B3261" s="90" t="s">
        <v>30</v>
      </c>
      <c r="C3261" s="85">
        <v>2012</v>
      </c>
      <c r="D3261" s="86">
        <v>4</v>
      </c>
      <c r="E3261" s="15">
        <v>4500495</v>
      </c>
      <c r="F3261" s="15">
        <v>4499076</v>
      </c>
      <c r="G3261" s="15">
        <v>8999571</v>
      </c>
      <c r="H3261" s="15">
        <v>1831576</v>
      </c>
      <c r="I3261" s="15">
        <v>1787192</v>
      </c>
      <c r="J3261" s="15">
        <v>3618768</v>
      </c>
      <c r="K3261" s="15">
        <f t="shared" si="205"/>
        <v>6332071</v>
      </c>
      <c r="L3261" s="15">
        <f t="shared" si="206"/>
        <v>6286268</v>
      </c>
      <c r="M3261" s="15">
        <f t="shared" si="207"/>
        <v>12618339</v>
      </c>
    </row>
    <row r="3262" spans="1:13" ht="13.15" customHeight="1" x14ac:dyDescent="0.2">
      <c r="A3262" s="11" t="str">
        <f t="shared" si="204"/>
        <v>PERTH2013</v>
      </c>
      <c r="B3262" s="92" t="s">
        <v>30</v>
      </c>
      <c r="C3262" s="85">
        <v>2013</v>
      </c>
      <c r="D3262" s="86">
        <v>4</v>
      </c>
      <c r="E3262" s="15">
        <v>4487326</v>
      </c>
      <c r="F3262" s="15">
        <v>4494546</v>
      </c>
      <c r="G3262" s="15">
        <v>8981872</v>
      </c>
      <c r="H3262" s="87">
        <v>1981237</v>
      </c>
      <c r="I3262" s="87">
        <v>1938603</v>
      </c>
      <c r="J3262" s="15">
        <v>3919840</v>
      </c>
      <c r="K3262" s="15">
        <f t="shared" si="205"/>
        <v>6468563</v>
      </c>
      <c r="L3262" s="15">
        <f t="shared" si="206"/>
        <v>6433149</v>
      </c>
      <c r="M3262" s="15">
        <f t="shared" si="207"/>
        <v>12901712</v>
      </c>
    </row>
    <row r="3263" spans="1:13" ht="13.15" customHeight="1" x14ac:dyDescent="0.2">
      <c r="A3263" s="11" t="str">
        <f t="shared" si="204"/>
        <v>PERTH2014</v>
      </c>
      <c r="B3263" s="90" t="s">
        <v>30</v>
      </c>
      <c r="C3263" s="85">
        <v>2014</v>
      </c>
      <c r="D3263" s="86">
        <v>4</v>
      </c>
      <c r="E3263" s="15">
        <v>4367566</v>
      </c>
      <c r="F3263" s="15">
        <v>4390953</v>
      </c>
      <c r="G3263" s="15">
        <v>8758519</v>
      </c>
      <c r="H3263" s="15">
        <v>2116598</v>
      </c>
      <c r="I3263" s="15">
        <v>2063809</v>
      </c>
      <c r="J3263" s="15">
        <v>4180407</v>
      </c>
      <c r="K3263" s="15">
        <f t="shared" si="205"/>
        <v>6484164</v>
      </c>
      <c r="L3263" s="15">
        <f t="shared" si="206"/>
        <v>6454762</v>
      </c>
      <c r="M3263" s="15">
        <f t="shared" si="207"/>
        <v>12938926</v>
      </c>
    </row>
    <row r="3264" spans="1:13" ht="13.15" customHeight="1" x14ac:dyDescent="0.2">
      <c r="A3264" s="11" t="str">
        <f t="shared" si="204"/>
        <v>PERTH2015</v>
      </c>
      <c r="B3264" s="3" t="s">
        <v>30</v>
      </c>
      <c r="C3264" s="12">
        <v>2015</v>
      </c>
      <c r="D3264" s="12">
        <v>4</v>
      </c>
      <c r="E3264" s="13">
        <v>4200070</v>
      </c>
      <c r="F3264" s="13">
        <v>4201462</v>
      </c>
      <c r="G3264" s="13">
        <v>8401532</v>
      </c>
      <c r="H3264" s="13">
        <v>2116736</v>
      </c>
      <c r="I3264" s="13">
        <v>2076097</v>
      </c>
      <c r="J3264" s="13">
        <v>4192833</v>
      </c>
      <c r="K3264" s="15">
        <f t="shared" si="205"/>
        <v>6316806</v>
      </c>
      <c r="L3264" s="15">
        <f t="shared" si="206"/>
        <v>6277559</v>
      </c>
      <c r="M3264" s="15">
        <f t="shared" si="207"/>
        <v>12594365</v>
      </c>
    </row>
    <row r="3265" spans="1:13" ht="13.15" customHeight="1" x14ac:dyDescent="0.2">
      <c r="A3265" s="11" t="str">
        <f t="shared" si="204"/>
        <v>PERTH2016</v>
      </c>
      <c r="B3265" s="3" t="s">
        <v>30</v>
      </c>
      <c r="C3265" s="12">
        <v>2016</v>
      </c>
      <c r="D3265" s="12">
        <v>4</v>
      </c>
      <c r="E3265" s="13">
        <v>4048286</v>
      </c>
      <c r="F3265" s="13">
        <v>4077200</v>
      </c>
      <c r="G3265" s="13">
        <v>8125486</v>
      </c>
      <c r="H3265" s="13">
        <v>2214255</v>
      </c>
      <c r="I3265" s="13">
        <v>2164920</v>
      </c>
      <c r="J3265" s="13">
        <v>4379175</v>
      </c>
      <c r="K3265" s="15">
        <f t="shared" si="205"/>
        <v>6262541</v>
      </c>
      <c r="L3265" s="15">
        <f t="shared" si="206"/>
        <v>6242120</v>
      </c>
      <c r="M3265" s="15">
        <f t="shared" si="207"/>
        <v>12504661</v>
      </c>
    </row>
    <row r="3266" spans="1:13" ht="13.15" customHeight="1" x14ac:dyDescent="0.2">
      <c r="A3266" s="11" t="str">
        <f t="shared" si="204"/>
        <v>PERTH2017</v>
      </c>
      <c r="B3266" s="90" t="s">
        <v>30</v>
      </c>
      <c r="C3266" s="12">
        <v>2017</v>
      </c>
      <c r="D3266" s="12">
        <v>4</v>
      </c>
      <c r="E3266" s="91">
        <v>3980722</v>
      </c>
      <c r="F3266" s="91">
        <v>4004343</v>
      </c>
      <c r="G3266" s="91">
        <v>7985065</v>
      </c>
      <c r="H3266" s="91">
        <v>2218252</v>
      </c>
      <c r="I3266" s="91">
        <v>2167215</v>
      </c>
      <c r="J3266" s="91">
        <v>4385467</v>
      </c>
      <c r="K3266" s="15">
        <f t="shared" si="205"/>
        <v>6198974</v>
      </c>
      <c r="L3266" s="15">
        <f t="shared" si="206"/>
        <v>6171558</v>
      </c>
      <c r="M3266" s="15">
        <f t="shared" si="207"/>
        <v>12370532</v>
      </c>
    </row>
    <row r="3267" spans="1:13" ht="13.15" customHeight="1" x14ac:dyDescent="0.2">
      <c r="A3267" s="11" t="str">
        <f t="shared" si="204"/>
        <v>PERTH2018</v>
      </c>
      <c r="B3267" s="90" t="s">
        <v>30</v>
      </c>
      <c r="C3267" s="85">
        <v>2018</v>
      </c>
      <c r="D3267" s="86">
        <v>4</v>
      </c>
      <c r="E3267" s="15">
        <v>4057776</v>
      </c>
      <c r="F3267" s="15">
        <v>4053972</v>
      </c>
      <c r="G3267" s="15">
        <v>8111748</v>
      </c>
      <c r="H3267" s="15">
        <v>2198586</v>
      </c>
      <c r="I3267" s="15">
        <v>2167385</v>
      </c>
      <c r="J3267" s="15">
        <v>4365971</v>
      </c>
      <c r="K3267" s="15">
        <f t="shared" si="205"/>
        <v>6256362</v>
      </c>
      <c r="L3267" s="15">
        <f t="shared" si="206"/>
        <v>6221357</v>
      </c>
      <c r="M3267" s="15">
        <f t="shared" si="207"/>
        <v>12477719</v>
      </c>
    </row>
    <row r="3268" spans="1:13" ht="13.15" customHeight="1" x14ac:dyDescent="0.2">
      <c r="A3268" s="11" t="str">
        <f t="shared" si="204"/>
        <v>PERTH2019</v>
      </c>
      <c r="B3268" s="3" t="s">
        <v>30</v>
      </c>
      <c r="C3268" s="12">
        <v>2019</v>
      </c>
      <c r="D3268" s="12">
        <v>4</v>
      </c>
      <c r="E3268" s="13">
        <v>4081844</v>
      </c>
      <c r="F3268" s="13">
        <v>4068492</v>
      </c>
      <c r="G3268" s="13">
        <v>8150336</v>
      </c>
      <c r="H3268" s="13">
        <v>2198754</v>
      </c>
      <c r="I3268" s="13">
        <v>2164426</v>
      </c>
      <c r="J3268" s="13">
        <v>4363180</v>
      </c>
      <c r="K3268" s="15">
        <f t="shared" si="205"/>
        <v>6280598</v>
      </c>
      <c r="L3268" s="15">
        <f t="shared" si="206"/>
        <v>6232918</v>
      </c>
      <c r="M3268" s="15">
        <f t="shared" si="207"/>
        <v>12513516</v>
      </c>
    </row>
    <row r="3269" spans="1:13" ht="13.15" customHeight="1" x14ac:dyDescent="0.2">
      <c r="A3269" s="11" t="str">
        <f t="shared" si="204"/>
        <v>PERTH2020</v>
      </c>
      <c r="B3269" s="3" t="s">
        <v>30</v>
      </c>
      <c r="C3269" s="12">
        <v>2020</v>
      </c>
      <c r="D3269" s="12">
        <v>4</v>
      </c>
      <c r="E3269" s="13">
        <v>1479942</v>
      </c>
      <c r="F3269" s="13">
        <v>1468036</v>
      </c>
      <c r="G3269" s="13">
        <v>2947978</v>
      </c>
      <c r="H3269" s="13">
        <v>523827</v>
      </c>
      <c r="I3269" s="13">
        <v>455133</v>
      </c>
      <c r="J3269" s="13">
        <v>978960</v>
      </c>
      <c r="K3269" s="15">
        <f t="shared" si="205"/>
        <v>2003769</v>
      </c>
      <c r="L3269" s="15">
        <f t="shared" si="206"/>
        <v>1923169</v>
      </c>
      <c r="M3269" s="15">
        <f t="shared" si="207"/>
        <v>3926938</v>
      </c>
    </row>
    <row r="3270" spans="1:13" ht="13.15" customHeight="1" x14ac:dyDescent="0.2">
      <c r="A3270" s="11" t="str">
        <f t="shared" si="204"/>
        <v>PERTH2021</v>
      </c>
      <c r="B3270" s="92" t="s">
        <v>30</v>
      </c>
      <c r="C3270" s="85">
        <v>2021</v>
      </c>
      <c r="D3270" s="86">
        <v>4</v>
      </c>
      <c r="E3270" s="15">
        <v>1937924</v>
      </c>
      <c r="F3270" s="15">
        <v>1915567</v>
      </c>
      <c r="G3270" s="15">
        <v>3853491</v>
      </c>
      <c r="H3270" s="87">
        <v>40897</v>
      </c>
      <c r="I3270" s="87">
        <v>49754</v>
      </c>
      <c r="J3270" s="15">
        <v>90651</v>
      </c>
      <c r="K3270" s="15">
        <f t="shared" si="205"/>
        <v>1978821</v>
      </c>
      <c r="L3270" s="15">
        <f t="shared" si="206"/>
        <v>1965321</v>
      </c>
      <c r="M3270" s="15">
        <f t="shared" si="207"/>
        <v>3944142</v>
      </c>
    </row>
    <row r="3271" spans="1:13" ht="13.15" customHeight="1" x14ac:dyDescent="0.2">
      <c r="A3271" s="11" t="str">
        <f t="shared" si="204"/>
        <v>PERTH2022</v>
      </c>
      <c r="B3271" s="3" t="s">
        <v>30</v>
      </c>
      <c r="C3271" s="12">
        <v>2022</v>
      </c>
      <c r="D3271" s="12">
        <v>4</v>
      </c>
      <c r="E3271" s="13">
        <v>3301689</v>
      </c>
      <c r="F3271" s="13">
        <v>3238056</v>
      </c>
      <c r="G3271" s="13">
        <v>6539745</v>
      </c>
      <c r="H3271" s="13">
        <v>930894</v>
      </c>
      <c r="I3271" s="13">
        <v>940109</v>
      </c>
      <c r="J3271" s="13">
        <v>1871003</v>
      </c>
      <c r="K3271" s="15">
        <f t="shared" si="205"/>
        <v>4232583</v>
      </c>
      <c r="L3271" s="15">
        <f t="shared" si="206"/>
        <v>4178165</v>
      </c>
      <c r="M3271" s="15">
        <f t="shared" si="207"/>
        <v>8410748</v>
      </c>
    </row>
    <row r="3272" spans="1:13" ht="13.15" customHeight="1" x14ac:dyDescent="0.2">
      <c r="A3272" s="11" t="str">
        <f t="shared" si="204"/>
        <v>PERTH2023</v>
      </c>
      <c r="B3272" s="92" t="s">
        <v>30</v>
      </c>
      <c r="C3272" s="85">
        <v>2023</v>
      </c>
      <c r="D3272" s="86">
        <v>4</v>
      </c>
      <c r="E3272" s="15">
        <v>4150662</v>
      </c>
      <c r="F3272" s="15">
        <v>4127979</v>
      </c>
      <c r="G3272" s="15">
        <v>8278641</v>
      </c>
      <c r="H3272" s="87">
        <v>1971249</v>
      </c>
      <c r="I3272" s="87">
        <v>1914587</v>
      </c>
      <c r="J3272" s="15">
        <v>3885836</v>
      </c>
      <c r="K3272" s="15">
        <f t="shared" si="205"/>
        <v>6121911</v>
      </c>
      <c r="L3272" s="15">
        <f t="shared" si="206"/>
        <v>6042566</v>
      </c>
      <c r="M3272" s="15">
        <f t="shared" si="207"/>
        <v>12164477</v>
      </c>
    </row>
    <row r="3273" spans="1:13" ht="13.15" customHeight="1" x14ac:dyDescent="0.2">
      <c r="A3273" s="11" t="str">
        <f t="shared" si="204"/>
        <v>PERTH2024</v>
      </c>
      <c r="B3273" s="90" t="s">
        <v>30</v>
      </c>
      <c r="C3273" s="85">
        <v>2024</v>
      </c>
      <c r="D3273" s="86">
        <v>4</v>
      </c>
      <c r="E3273" s="15">
        <v>4401244</v>
      </c>
      <c r="F3273" s="15">
        <v>4382027</v>
      </c>
      <c r="G3273" s="15">
        <v>8783271</v>
      </c>
      <c r="H3273" s="15">
        <v>2411623</v>
      </c>
      <c r="I3273" s="15">
        <v>2387403</v>
      </c>
      <c r="J3273" s="15">
        <v>4799026</v>
      </c>
      <c r="K3273" s="15">
        <f t="shared" si="205"/>
        <v>6812867</v>
      </c>
      <c r="L3273" s="15">
        <f t="shared" si="206"/>
        <v>6769430</v>
      </c>
      <c r="M3273" s="15">
        <f t="shared" si="207"/>
        <v>13582297</v>
      </c>
    </row>
    <row r="3274" spans="1:13" ht="13.15" customHeight="1" x14ac:dyDescent="0.2">
      <c r="A3274" s="11" t="str">
        <f t="shared" si="204"/>
        <v>PERTH2025</v>
      </c>
      <c r="B3274" s="90" t="s">
        <v>30</v>
      </c>
      <c r="C3274" s="85">
        <v>2025</v>
      </c>
      <c r="D3274" s="86">
        <v>4</v>
      </c>
      <c r="E3274" s="15">
        <v>4606790</v>
      </c>
      <c r="F3274" s="15">
        <v>4617342</v>
      </c>
      <c r="G3274" s="15">
        <v>9224132</v>
      </c>
      <c r="H3274" s="15">
        <v>2727041</v>
      </c>
      <c r="I3274" s="15">
        <v>2668027</v>
      </c>
      <c r="J3274" s="15">
        <v>5395068</v>
      </c>
      <c r="K3274" s="15">
        <f t="shared" si="205"/>
        <v>7333831</v>
      </c>
      <c r="L3274" s="15">
        <f t="shared" si="206"/>
        <v>7285369</v>
      </c>
      <c r="M3274" s="15">
        <f t="shared" si="207"/>
        <v>14619200</v>
      </c>
    </row>
    <row r="3275" spans="1:13" ht="13.15" customHeight="1" x14ac:dyDescent="0.2">
      <c r="A3275" s="11" t="str">
        <f t="shared" si="204"/>
        <v>PORT HEDLAND1985</v>
      </c>
      <c r="B3275" s="92" t="s">
        <v>29</v>
      </c>
      <c r="C3275" s="85">
        <v>1985</v>
      </c>
      <c r="D3275" s="86">
        <v>20</v>
      </c>
      <c r="E3275" s="15">
        <v>84735</v>
      </c>
      <c r="F3275" s="15">
        <v>86291</v>
      </c>
      <c r="G3275" s="15">
        <v>171026</v>
      </c>
      <c r="H3275" s="87">
        <v>1967</v>
      </c>
      <c r="I3275" s="87">
        <v>2123</v>
      </c>
      <c r="J3275" s="15">
        <v>4090</v>
      </c>
      <c r="K3275" s="15">
        <f t="shared" si="205"/>
        <v>86702</v>
      </c>
      <c r="L3275" s="15">
        <f t="shared" si="206"/>
        <v>88414</v>
      </c>
      <c r="M3275" s="15">
        <f t="shared" si="207"/>
        <v>175116</v>
      </c>
    </row>
    <row r="3276" spans="1:13" ht="13.15" customHeight="1" x14ac:dyDescent="0.2">
      <c r="A3276" s="11" t="str">
        <f t="shared" si="204"/>
        <v>PORT HEDLAND1986</v>
      </c>
      <c r="B3276" s="3" t="s">
        <v>29</v>
      </c>
      <c r="C3276" s="12">
        <v>1986</v>
      </c>
      <c r="D3276" s="12">
        <v>20</v>
      </c>
      <c r="E3276" s="13">
        <v>85822</v>
      </c>
      <c r="F3276" s="13">
        <v>87165</v>
      </c>
      <c r="G3276" s="13">
        <v>172987</v>
      </c>
      <c r="H3276" s="13">
        <v>2133</v>
      </c>
      <c r="I3276" s="13">
        <v>2028</v>
      </c>
      <c r="J3276" s="13">
        <v>4161</v>
      </c>
      <c r="K3276" s="15">
        <f t="shared" si="205"/>
        <v>87955</v>
      </c>
      <c r="L3276" s="15">
        <f t="shared" si="206"/>
        <v>89193</v>
      </c>
      <c r="M3276" s="15">
        <f t="shared" si="207"/>
        <v>177148</v>
      </c>
    </row>
    <row r="3277" spans="1:13" ht="13.15" customHeight="1" x14ac:dyDescent="0.2">
      <c r="A3277" s="11" t="str">
        <f t="shared" si="204"/>
        <v>PORT HEDLAND1987</v>
      </c>
      <c r="B3277" s="3" t="s">
        <v>29</v>
      </c>
      <c r="C3277" s="12">
        <v>1987</v>
      </c>
      <c r="D3277" s="12">
        <v>20</v>
      </c>
      <c r="E3277" s="13">
        <v>80857</v>
      </c>
      <c r="F3277" s="13">
        <v>81533</v>
      </c>
      <c r="G3277" s="13">
        <v>162390</v>
      </c>
      <c r="H3277" s="13">
        <v>2546</v>
      </c>
      <c r="I3277" s="13">
        <v>2569</v>
      </c>
      <c r="J3277" s="13">
        <v>5115</v>
      </c>
      <c r="K3277" s="15">
        <f t="shared" si="205"/>
        <v>83403</v>
      </c>
      <c r="L3277" s="15">
        <f t="shared" si="206"/>
        <v>84102</v>
      </c>
      <c r="M3277" s="15">
        <f t="shared" si="207"/>
        <v>167505</v>
      </c>
    </row>
    <row r="3278" spans="1:13" ht="13.15" customHeight="1" x14ac:dyDescent="0.2">
      <c r="A3278" s="11" t="str">
        <f t="shared" si="204"/>
        <v>PORT HEDLAND1988</v>
      </c>
      <c r="B3278" s="90" t="s">
        <v>29</v>
      </c>
      <c r="C3278" s="85">
        <v>1988</v>
      </c>
      <c r="D3278" s="86">
        <v>21</v>
      </c>
      <c r="E3278" s="15">
        <v>74245</v>
      </c>
      <c r="F3278" s="15">
        <v>75062</v>
      </c>
      <c r="G3278" s="15">
        <v>149307</v>
      </c>
      <c r="H3278" s="15">
        <v>2952</v>
      </c>
      <c r="I3278" s="15">
        <v>2947</v>
      </c>
      <c r="J3278" s="15">
        <v>5899</v>
      </c>
      <c r="K3278" s="15">
        <f t="shared" si="205"/>
        <v>77197</v>
      </c>
      <c r="L3278" s="15">
        <f t="shared" si="206"/>
        <v>78009</v>
      </c>
      <c r="M3278" s="15">
        <f t="shared" si="207"/>
        <v>155206</v>
      </c>
    </row>
    <row r="3279" spans="1:13" ht="13.15" customHeight="1" x14ac:dyDescent="0.2">
      <c r="A3279" s="11" t="str">
        <f t="shared" si="204"/>
        <v>PORT HEDLAND1989</v>
      </c>
      <c r="B3279" s="92" t="s">
        <v>29</v>
      </c>
      <c r="C3279" s="85">
        <v>1989</v>
      </c>
      <c r="D3279" s="86">
        <v>20</v>
      </c>
      <c r="E3279" s="15">
        <v>52927</v>
      </c>
      <c r="F3279" s="15">
        <v>52758</v>
      </c>
      <c r="G3279" s="15">
        <v>105685</v>
      </c>
      <c r="H3279" s="87">
        <v>2240</v>
      </c>
      <c r="I3279" s="87">
        <v>2526</v>
      </c>
      <c r="J3279" s="15">
        <v>4766</v>
      </c>
      <c r="K3279" s="15">
        <f t="shared" si="205"/>
        <v>55167</v>
      </c>
      <c r="L3279" s="15">
        <f t="shared" si="206"/>
        <v>55284</v>
      </c>
      <c r="M3279" s="15">
        <f t="shared" si="207"/>
        <v>110451</v>
      </c>
    </row>
    <row r="3280" spans="1:13" ht="13.15" customHeight="1" x14ac:dyDescent="0.2">
      <c r="A3280" s="11" t="str">
        <f t="shared" si="204"/>
        <v>PORT HEDLAND1990</v>
      </c>
      <c r="B3280" s="3" t="s">
        <v>29</v>
      </c>
      <c r="C3280" s="12">
        <v>1990</v>
      </c>
      <c r="D3280" s="12">
        <v>19</v>
      </c>
      <c r="E3280" s="13">
        <v>65280</v>
      </c>
      <c r="F3280" s="13">
        <v>66572</v>
      </c>
      <c r="G3280" s="13">
        <v>131852</v>
      </c>
      <c r="H3280" s="13">
        <v>2325</v>
      </c>
      <c r="I3280" s="13">
        <v>2624</v>
      </c>
      <c r="J3280" s="13">
        <v>4949</v>
      </c>
      <c r="K3280" s="15">
        <f t="shared" si="205"/>
        <v>67605</v>
      </c>
      <c r="L3280" s="15">
        <f t="shared" si="206"/>
        <v>69196</v>
      </c>
      <c r="M3280" s="15">
        <f t="shared" si="207"/>
        <v>136801</v>
      </c>
    </row>
    <row r="3281" spans="1:13" ht="13.15" customHeight="1" x14ac:dyDescent="0.2">
      <c r="A3281" s="11" t="str">
        <f t="shared" si="204"/>
        <v>PORT HEDLAND1991</v>
      </c>
      <c r="B3281" s="92" t="s">
        <v>29</v>
      </c>
      <c r="C3281" s="85">
        <v>1991</v>
      </c>
      <c r="D3281" s="86">
        <v>19</v>
      </c>
      <c r="E3281" s="15">
        <v>63553</v>
      </c>
      <c r="F3281" s="15">
        <v>64935</v>
      </c>
      <c r="G3281" s="15">
        <v>128488</v>
      </c>
      <c r="H3281" s="87">
        <v>2306</v>
      </c>
      <c r="I3281" s="87">
        <v>2668</v>
      </c>
      <c r="J3281" s="15">
        <v>4974</v>
      </c>
      <c r="K3281" s="15">
        <f t="shared" si="205"/>
        <v>65859</v>
      </c>
      <c r="L3281" s="15">
        <f t="shared" si="206"/>
        <v>67603</v>
      </c>
      <c r="M3281" s="15">
        <f t="shared" si="207"/>
        <v>133462</v>
      </c>
    </row>
    <row r="3282" spans="1:13" ht="13.15" customHeight="1" x14ac:dyDescent="0.2">
      <c r="A3282" s="11" t="str">
        <f t="shared" si="204"/>
        <v>PORT HEDLAND1992</v>
      </c>
      <c r="B3282" s="3" t="s">
        <v>29</v>
      </c>
      <c r="C3282" s="12">
        <v>1992</v>
      </c>
      <c r="D3282" s="12">
        <v>20</v>
      </c>
      <c r="E3282" s="13">
        <v>60699</v>
      </c>
      <c r="F3282" s="13">
        <v>62895</v>
      </c>
      <c r="G3282" s="13">
        <v>123594</v>
      </c>
      <c r="H3282" s="13">
        <v>2583</v>
      </c>
      <c r="I3282" s="13">
        <v>2593</v>
      </c>
      <c r="J3282" s="13">
        <v>5176</v>
      </c>
      <c r="K3282" s="15">
        <f t="shared" si="205"/>
        <v>63282</v>
      </c>
      <c r="L3282" s="15">
        <f t="shared" si="206"/>
        <v>65488</v>
      </c>
      <c r="M3282" s="15">
        <f t="shared" si="207"/>
        <v>128770</v>
      </c>
    </row>
    <row r="3283" spans="1:13" ht="13.15" customHeight="1" x14ac:dyDescent="0.2">
      <c r="A3283" s="11" t="str">
        <f t="shared" si="204"/>
        <v>PORT HEDLAND1993</v>
      </c>
      <c r="B3283" s="90" t="s">
        <v>29</v>
      </c>
      <c r="C3283" s="85">
        <v>1993</v>
      </c>
      <c r="D3283" s="86">
        <v>21</v>
      </c>
      <c r="E3283" s="15">
        <v>67817</v>
      </c>
      <c r="F3283" s="15">
        <v>68541</v>
      </c>
      <c r="G3283" s="15">
        <v>136358</v>
      </c>
      <c r="H3283" s="15">
        <v>2154</v>
      </c>
      <c r="I3283" s="15">
        <v>2301</v>
      </c>
      <c r="J3283" s="15">
        <v>4455</v>
      </c>
      <c r="K3283" s="15">
        <f t="shared" si="205"/>
        <v>69971</v>
      </c>
      <c r="L3283" s="15">
        <f t="shared" si="206"/>
        <v>70842</v>
      </c>
      <c r="M3283" s="15">
        <f t="shared" si="207"/>
        <v>140813</v>
      </c>
    </row>
    <row r="3284" spans="1:13" ht="13.15" customHeight="1" x14ac:dyDescent="0.2">
      <c r="A3284" s="11" t="str">
        <f t="shared" si="204"/>
        <v>PORT HEDLAND1994</v>
      </c>
      <c r="B3284" s="92" t="s">
        <v>29</v>
      </c>
      <c r="C3284" s="85">
        <v>1994</v>
      </c>
      <c r="D3284" s="86">
        <v>22</v>
      </c>
      <c r="E3284" s="15">
        <v>74223</v>
      </c>
      <c r="F3284" s="15">
        <v>75277</v>
      </c>
      <c r="G3284" s="15">
        <v>149500</v>
      </c>
      <c r="H3284" s="87">
        <v>1114</v>
      </c>
      <c r="I3284" s="87">
        <v>1188</v>
      </c>
      <c r="J3284" s="15">
        <v>2302</v>
      </c>
      <c r="K3284" s="15">
        <f t="shared" si="205"/>
        <v>75337</v>
      </c>
      <c r="L3284" s="15">
        <f t="shared" si="206"/>
        <v>76465</v>
      </c>
      <c r="M3284" s="15">
        <f t="shared" si="207"/>
        <v>151802</v>
      </c>
    </row>
    <row r="3285" spans="1:13" ht="13.15" customHeight="1" x14ac:dyDescent="0.2">
      <c r="A3285" s="11" t="str">
        <f t="shared" si="204"/>
        <v>PORT HEDLAND1995</v>
      </c>
      <c r="B3285" s="3" t="s">
        <v>29</v>
      </c>
      <c r="C3285" s="12">
        <v>1995</v>
      </c>
      <c r="D3285" s="12">
        <v>24</v>
      </c>
      <c r="E3285" s="13">
        <v>73544</v>
      </c>
      <c r="F3285" s="13">
        <v>73230</v>
      </c>
      <c r="G3285" s="13">
        <v>146774</v>
      </c>
      <c r="H3285" s="13">
        <v>541</v>
      </c>
      <c r="I3285" s="13">
        <v>726</v>
      </c>
      <c r="J3285" s="13">
        <v>1267</v>
      </c>
      <c r="K3285" s="15">
        <f t="shared" si="205"/>
        <v>74085</v>
      </c>
      <c r="L3285" s="15">
        <f t="shared" si="206"/>
        <v>73956</v>
      </c>
      <c r="M3285" s="15">
        <f t="shared" si="207"/>
        <v>148041</v>
      </c>
    </row>
    <row r="3286" spans="1:13" ht="13.15" customHeight="1" x14ac:dyDescent="0.2">
      <c r="A3286" s="11" t="str">
        <f t="shared" si="204"/>
        <v>PORT HEDLAND1996</v>
      </c>
      <c r="B3286" s="92" t="s">
        <v>29</v>
      </c>
      <c r="C3286" s="85">
        <v>1996</v>
      </c>
      <c r="D3286" s="86">
        <v>27</v>
      </c>
      <c r="E3286" s="15">
        <v>57582</v>
      </c>
      <c r="F3286" s="15">
        <v>57696</v>
      </c>
      <c r="G3286" s="15">
        <v>115278</v>
      </c>
      <c r="H3286" s="87">
        <v>756</v>
      </c>
      <c r="I3286" s="87">
        <v>780</v>
      </c>
      <c r="J3286" s="15">
        <v>1536</v>
      </c>
      <c r="K3286" s="15">
        <f t="shared" si="205"/>
        <v>58338</v>
      </c>
      <c r="L3286" s="15">
        <f t="shared" si="206"/>
        <v>58476</v>
      </c>
      <c r="M3286" s="15">
        <f t="shared" si="207"/>
        <v>116814</v>
      </c>
    </row>
    <row r="3287" spans="1:13" ht="13.15" customHeight="1" x14ac:dyDescent="0.2">
      <c r="A3287" s="11" t="str">
        <f t="shared" si="204"/>
        <v>PORT HEDLAND1997</v>
      </c>
      <c r="B3287" s="90" t="s">
        <v>29</v>
      </c>
      <c r="C3287" s="85">
        <v>1997</v>
      </c>
      <c r="D3287" s="86">
        <v>27</v>
      </c>
      <c r="E3287" s="15">
        <v>62068</v>
      </c>
      <c r="F3287" s="15">
        <v>62396</v>
      </c>
      <c r="G3287" s="15">
        <v>124464</v>
      </c>
      <c r="H3287" s="15">
        <v>1531</v>
      </c>
      <c r="I3287" s="15">
        <v>1678</v>
      </c>
      <c r="J3287" s="15">
        <v>3209</v>
      </c>
      <c r="K3287" s="15">
        <f t="shared" si="205"/>
        <v>63599</v>
      </c>
      <c r="L3287" s="15">
        <f t="shared" si="206"/>
        <v>64074</v>
      </c>
      <c r="M3287" s="15">
        <f t="shared" si="207"/>
        <v>127673</v>
      </c>
    </row>
    <row r="3288" spans="1:13" ht="13.15" customHeight="1" x14ac:dyDescent="0.2">
      <c r="A3288" s="11" t="str">
        <f t="shared" si="204"/>
        <v>PORT HEDLAND1998</v>
      </c>
      <c r="B3288" s="88" t="s">
        <v>29</v>
      </c>
      <c r="C3288" s="16">
        <v>1998</v>
      </c>
      <c r="D3288" s="86">
        <v>28</v>
      </c>
      <c r="E3288" s="89">
        <v>62355</v>
      </c>
      <c r="F3288" s="89">
        <v>62845</v>
      </c>
      <c r="G3288" s="89">
        <v>125200</v>
      </c>
      <c r="H3288" s="89">
        <v>2252</v>
      </c>
      <c r="I3288" s="89">
        <v>2146</v>
      </c>
      <c r="J3288" s="89">
        <v>4398</v>
      </c>
      <c r="K3288" s="15">
        <f t="shared" si="205"/>
        <v>64607</v>
      </c>
      <c r="L3288" s="15">
        <f t="shared" si="206"/>
        <v>64991</v>
      </c>
      <c r="M3288" s="15">
        <f t="shared" si="207"/>
        <v>129598</v>
      </c>
    </row>
    <row r="3289" spans="1:13" ht="13.15" customHeight="1" x14ac:dyDescent="0.2">
      <c r="A3289" s="11" t="str">
        <f t="shared" si="204"/>
        <v>PORT HEDLAND1999</v>
      </c>
      <c r="B3289" s="3" t="s">
        <v>29</v>
      </c>
      <c r="C3289" s="12">
        <v>1999</v>
      </c>
      <c r="D3289" s="12">
        <v>35</v>
      </c>
      <c r="E3289" s="13">
        <v>45658</v>
      </c>
      <c r="F3289" s="13">
        <v>46145</v>
      </c>
      <c r="G3289" s="13">
        <v>91803</v>
      </c>
      <c r="H3289" s="13">
        <v>1493</v>
      </c>
      <c r="I3289" s="13">
        <v>1476</v>
      </c>
      <c r="J3289" s="13">
        <v>2969</v>
      </c>
      <c r="K3289" s="15">
        <f t="shared" si="205"/>
        <v>47151</v>
      </c>
      <c r="L3289" s="15">
        <f t="shared" si="206"/>
        <v>47621</v>
      </c>
      <c r="M3289" s="15">
        <f t="shared" si="207"/>
        <v>94772</v>
      </c>
    </row>
    <row r="3290" spans="1:13" ht="13.15" customHeight="1" x14ac:dyDescent="0.2">
      <c r="A3290" s="11" t="str">
        <f t="shared" si="204"/>
        <v>PORT HEDLAND2000</v>
      </c>
      <c r="B3290" s="92" t="s">
        <v>29</v>
      </c>
      <c r="C3290" s="85">
        <v>2000</v>
      </c>
      <c r="D3290" s="86">
        <v>40</v>
      </c>
      <c r="E3290" s="15">
        <v>40361</v>
      </c>
      <c r="F3290" s="15">
        <v>40671</v>
      </c>
      <c r="G3290" s="15">
        <v>81032</v>
      </c>
      <c r="H3290" s="87">
        <v>0</v>
      </c>
      <c r="I3290" s="87">
        <v>0</v>
      </c>
      <c r="J3290" s="15">
        <v>0</v>
      </c>
      <c r="K3290" s="15">
        <f t="shared" si="205"/>
        <v>40361</v>
      </c>
      <c r="L3290" s="15">
        <f t="shared" si="206"/>
        <v>40671</v>
      </c>
      <c r="M3290" s="15">
        <f t="shared" si="207"/>
        <v>81032</v>
      </c>
    </row>
    <row r="3291" spans="1:13" ht="13.15" customHeight="1" x14ac:dyDescent="0.2">
      <c r="A3291" s="11" t="str">
        <f t="shared" si="204"/>
        <v>PORT HEDLAND2001</v>
      </c>
      <c r="B3291" s="3" t="s">
        <v>29</v>
      </c>
      <c r="C3291" s="12">
        <v>2001</v>
      </c>
      <c r="D3291" s="12">
        <v>37</v>
      </c>
      <c r="E3291" s="13">
        <v>37777</v>
      </c>
      <c r="F3291" s="13">
        <v>37772</v>
      </c>
      <c r="G3291" s="13">
        <v>75549</v>
      </c>
      <c r="H3291" s="13">
        <v>0</v>
      </c>
      <c r="I3291" s="13">
        <v>0</v>
      </c>
      <c r="J3291" s="13">
        <v>0</v>
      </c>
      <c r="K3291" s="15">
        <f t="shared" si="205"/>
        <v>37777</v>
      </c>
      <c r="L3291" s="15">
        <f t="shared" si="206"/>
        <v>37772</v>
      </c>
      <c r="M3291" s="15">
        <f t="shared" si="207"/>
        <v>75549</v>
      </c>
    </row>
    <row r="3292" spans="1:13" ht="13.15" customHeight="1" x14ac:dyDescent="0.2">
      <c r="A3292" s="11" t="str">
        <f t="shared" si="204"/>
        <v>PORT HEDLAND2002</v>
      </c>
      <c r="B3292" s="92" t="s">
        <v>29</v>
      </c>
      <c r="C3292" s="85">
        <v>2002</v>
      </c>
      <c r="D3292" s="86">
        <v>37</v>
      </c>
      <c r="E3292" s="15">
        <v>35997</v>
      </c>
      <c r="F3292" s="15">
        <v>36080</v>
      </c>
      <c r="G3292" s="15">
        <v>72077</v>
      </c>
      <c r="H3292" s="87">
        <v>0</v>
      </c>
      <c r="I3292" s="87">
        <v>0</v>
      </c>
      <c r="J3292" s="15">
        <v>0</v>
      </c>
      <c r="K3292" s="15">
        <f t="shared" si="205"/>
        <v>35997</v>
      </c>
      <c r="L3292" s="15">
        <f t="shared" si="206"/>
        <v>36080</v>
      </c>
      <c r="M3292" s="15">
        <f t="shared" si="207"/>
        <v>72077</v>
      </c>
    </row>
    <row r="3293" spans="1:13" ht="13.15" customHeight="1" x14ac:dyDescent="0.2">
      <c r="A3293" s="11" t="str">
        <f t="shared" si="204"/>
        <v>PORT HEDLAND2003</v>
      </c>
      <c r="B3293" s="3" t="s">
        <v>29</v>
      </c>
      <c r="C3293" s="12">
        <v>2003</v>
      </c>
      <c r="D3293" s="12">
        <v>35</v>
      </c>
      <c r="E3293" s="13">
        <v>43025</v>
      </c>
      <c r="F3293" s="13">
        <v>42920</v>
      </c>
      <c r="G3293" s="13">
        <v>85945</v>
      </c>
      <c r="H3293" s="13">
        <v>0</v>
      </c>
      <c r="I3293" s="13">
        <v>0</v>
      </c>
      <c r="J3293" s="13">
        <v>0</v>
      </c>
      <c r="K3293" s="15">
        <f t="shared" si="205"/>
        <v>43025</v>
      </c>
      <c r="L3293" s="15">
        <f t="shared" si="206"/>
        <v>42920</v>
      </c>
      <c r="M3293" s="15">
        <f t="shared" si="207"/>
        <v>85945</v>
      </c>
    </row>
    <row r="3294" spans="1:13" ht="13.15" customHeight="1" x14ac:dyDescent="0.2">
      <c r="A3294" s="11" t="str">
        <f t="shared" si="204"/>
        <v>PORT HEDLAND2004</v>
      </c>
      <c r="B3294" s="3" t="s">
        <v>29</v>
      </c>
      <c r="C3294" s="12">
        <v>2004</v>
      </c>
      <c r="D3294" s="12">
        <v>35</v>
      </c>
      <c r="E3294" s="13">
        <v>47929</v>
      </c>
      <c r="F3294" s="13">
        <v>48276</v>
      </c>
      <c r="G3294" s="13">
        <v>96205</v>
      </c>
      <c r="H3294" s="13">
        <v>0</v>
      </c>
      <c r="I3294" s="13">
        <v>0</v>
      </c>
      <c r="J3294" s="13">
        <v>0</v>
      </c>
      <c r="K3294" s="15">
        <f t="shared" si="205"/>
        <v>47929</v>
      </c>
      <c r="L3294" s="15">
        <f t="shared" si="206"/>
        <v>48276</v>
      </c>
      <c r="M3294" s="15">
        <f t="shared" si="207"/>
        <v>96205</v>
      </c>
    </row>
    <row r="3295" spans="1:13" ht="13.15" customHeight="1" x14ac:dyDescent="0.2">
      <c r="A3295" s="11" t="str">
        <f t="shared" si="204"/>
        <v>PORT HEDLAND2005</v>
      </c>
      <c r="B3295" s="3" t="s">
        <v>29</v>
      </c>
      <c r="C3295" s="12">
        <v>2005</v>
      </c>
      <c r="D3295" s="12">
        <v>33</v>
      </c>
      <c r="E3295" s="13">
        <v>53925</v>
      </c>
      <c r="F3295" s="13">
        <v>54364</v>
      </c>
      <c r="G3295" s="13">
        <v>108289</v>
      </c>
      <c r="H3295" s="13">
        <v>0</v>
      </c>
      <c r="I3295" s="13">
        <v>0</v>
      </c>
      <c r="J3295" s="13">
        <v>0</v>
      </c>
      <c r="K3295" s="15">
        <f t="shared" si="205"/>
        <v>53925</v>
      </c>
      <c r="L3295" s="15">
        <f t="shared" si="206"/>
        <v>54364</v>
      </c>
      <c r="M3295" s="15">
        <f t="shared" si="207"/>
        <v>108289</v>
      </c>
    </row>
    <row r="3296" spans="1:13" ht="13.15" customHeight="1" x14ac:dyDescent="0.2">
      <c r="A3296" s="11" t="str">
        <f t="shared" si="204"/>
        <v>PORT HEDLAND2006</v>
      </c>
      <c r="B3296" s="90" t="s">
        <v>29</v>
      </c>
      <c r="C3296" s="85">
        <v>2006</v>
      </c>
      <c r="D3296" s="86">
        <v>34</v>
      </c>
      <c r="E3296" s="15">
        <v>67810</v>
      </c>
      <c r="F3296" s="15">
        <v>69471</v>
      </c>
      <c r="G3296" s="15">
        <v>137281</v>
      </c>
      <c r="H3296" s="15">
        <v>0</v>
      </c>
      <c r="I3296" s="15">
        <v>0</v>
      </c>
      <c r="J3296" s="15">
        <v>0</v>
      </c>
      <c r="K3296" s="15">
        <f t="shared" si="205"/>
        <v>67810</v>
      </c>
      <c r="L3296" s="15">
        <f t="shared" si="206"/>
        <v>69471</v>
      </c>
      <c r="M3296" s="15">
        <f t="shared" si="207"/>
        <v>137281</v>
      </c>
    </row>
    <row r="3297" spans="1:13" ht="13.15" customHeight="1" x14ac:dyDescent="0.2">
      <c r="A3297" s="11" t="str">
        <f t="shared" si="204"/>
        <v>PORT HEDLAND2007</v>
      </c>
      <c r="B3297" s="90" t="s">
        <v>29</v>
      </c>
      <c r="C3297" s="85">
        <v>2007</v>
      </c>
      <c r="D3297" s="86">
        <v>31</v>
      </c>
      <c r="E3297" s="15">
        <v>91014</v>
      </c>
      <c r="F3297" s="15">
        <v>89315</v>
      </c>
      <c r="G3297" s="15">
        <v>180329</v>
      </c>
      <c r="H3297" s="15">
        <v>0</v>
      </c>
      <c r="I3297" s="15">
        <v>0</v>
      </c>
      <c r="J3297" s="15">
        <v>0</v>
      </c>
      <c r="K3297" s="15">
        <f t="shared" si="205"/>
        <v>91014</v>
      </c>
      <c r="L3297" s="15">
        <f t="shared" si="206"/>
        <v>89315</v>
      </c>
      <c r="M3297" s="15">
        <f t="shared" si="207"/>
        <v>180329</v>
      </c>
    </row>
    <row r="3298" spans="1:13" ht="13.15" customHeight="1" x14ac:dyDescent="0.2">
      <c r="A3298" s="11" t="str">
        <f t="shared" si="204"/>
        <v>PORT HEDLAND2008</v>
      </c>
      <c r="B3298" s="3" t="s">
        <v>29</v>
      </c>
      <c r="C3298" s="12">
        <v>2008</v>
      </c>
      <c r="D3298" s="12">
        <v>29</v>
      </c>
      <c r="E3298" s="13">
        <v>102684</v>
      </c>
      <c r="F3298" s="13">
        <v>103428</v>
      </c>
      <c r="G3298" s="13">
        <v>206112</v>
      </c>
      <c r="H3298" s="13">
        <v>0</v>
      </c>
      <c r="I3298" s="13">
        <v>0</v>
      </c>
      <c r="J3298" s="13">
        <v>0</v>
      </c>
      <c r="K3298" s="15">
        <f t="shared" si="205"/>
        <v>102684</v>
      </c>
      <c r="L3298" s="15">
        <f t="shared" si="206"/>
        <v>103428</v>
      </c>
      <c r="M3298" s="15">
        <f t="shared" si="207"/>
        <v>206112</v>
      </c>
    </row>
    <row r="3299" spans="1:13" ht="13.15" customHeight="1" x14ac:dyDescent="0.2">
      <c r="A3299" s="11" t="str">
        <f t="shared" ref="A3299:A3362" si="208">CONCATENATE(B3299,C3299)</f>
        <v>PORT HEDLAND2009</v>
      </c>
      <c r="B3299" s="90" t="s">
        <v>29</v>
      </c>
      <c r="C3299" s="85">
        <v>2009</v>
      </c>
      <c r="D3299" s="86">
        <v>25</v>
      </c>
      <c r="E3299" s="15">
        <v>119438</v>
      </c>
      <c r="F3299" s="15">
        <v>119068</v>
      </c>
      <c r="G3299" s="15">
        <v>238506</v>
      </c>
      <c r="H3299" s="15">
        <v>0</v>
      </c>
      <c r="I3299" s="15">
        <v>0</v>
      </c>
      <c r="J3299" s="15">
        <v>0</v>
      </c>
      <c r="K3299" s="15">
        <f t="shared" si="205"/>
        <v>119438</v>
      </c>
      <c r="L3299" s="15">
        <f t="shared" si="206"/>
        <v>119068</v>
      </c>
      <c r="M3299" s="15">
        <f t="shared" si="207"/>
        <v>238506</v>
      </c>
    </row>
    <row r="3300" spans="1:13" ht="13.15" customHeight="1" x14ac:dyDescent="0.2">
      <c r="A3300" s="11" t="str">
        <f t="shared" si="208"/>
        <v>PORT HEDLAND2010</v>
      </c>
      <c r="B3300" s="92" t="s">
        <v>29</v>
      </c>
      <c r="C3300" s="85">
        <v>2010</v>
      </c>
      <c r="D3300" s="86">
        <v>21</v>
      </c>
      <c r="E3300" s="15">
        <v>170408</v>
      </c>
      <c r="F3300" s="15">
        <v>171957</v>
      </c>
      <c r="G3300" s="15">
        <v>342365</v>
      </c>
      <c r="H3300" s="87">
        <v>1386</v>
      </c>
      <c r="I3300" s="87">
        <v>1653</v>
      </c>
      <c r="J3300" s="15">
        <v>3039</v>
      </c>
      <c r="K3300" s="15">
        <f t="shared" si="205"/>
        <v>171794</v>
      </c>
      <c r="L3300" s="15">
        <f t="shared" si="206"/>
        <v>173610</v>
      </c>
      <c r="M3300" s="15">
        <f t="shared" si="207"/>
        <v>345404</v>
      </c>
    </row>
    <row r="3301" spans="1:13" ht="13.15" customHeight="1" x14ac:dyDescent="0.2">
      <c r="A3301" s="11" t="str">
        <f t="shared" si="208"/>
        <v>PORT HEDLAND2011</v>
      </c>
      <c r="B3301" s="90" t="s">
        <v>29</v>
      </c>
      <c r="C3301" s="85">
        <v>2011</v>
      </c>
      <c r="D3301" s="86">
        <v>21</v>
      </c>
      <c r="E3301" s="15">
        <v>198751</v>
      </c>
      <c r="F3301" s="15">
        <v>199776</v>
      </c>
      <c r="G3301" s="15">
        <v>398527</v>
      </c>
      <c r="H3301" s="15">
        <v>783</v>
      </c>
      <c r="I3301" s="15">
        <v>703</v>
      </c>
      <c r="J3301" s="15">
        <v>1486</v>
      </c>
      <c r="K3301" s="15">
        <f t="shared" si="205"/>
        <v>199534</v>
      </c>
      <c r="L3301" s="15">
        <f t="shared" si="206"/>
        <v>200479</v>
      </c>
      <c r="M3301" s="15">
        <f t="shared" si="207"/>
        <v>400013</v>
      </c>
    </row>
    <row r="3302" spans="1:13" ht="13.15" customHeight="1" x14ac:dyDescent="0.2">
      <c r="A3302" s="11" t="str">
        <f t="shared" si="208"/>
        <v>PORT HEDLAND2012</v>
      </c>
      <c r="B3302" s="90" t="s">
        <v>29</v>
      </c>
      <c r="C3302" s="85">
        <v>2012</v>
      </c>
      <c r="D3302" s="86">
        <v>19</v>
      </c>
      <c r="E3302" s="15">
        <v>265667</v>
      </c>
      <c r="F3302" s="15">
        <v>267496</v>
      </c>
      <c r="G3302" s="15">
        <v>533163</v>
      </c>
      <c r="H3302" s="15">
        <v>0</v>
      </c>
      <c r="I3302" s="15">
        <v>0</v>
      </c>
      <c r="J3302" s="15">
        <v>0</v>
      </c>
      <c r="K3302" s="15">
        <f t="shared" si="205"/>
        <v>265667</v>
      </c>
      <c r="L3302" s="15">
        <f t="shared" si="206"/>
        <v>267496</v>
      </c>
      <c r="M3302" s="15">
        <f t="shared" si="207"/>
        <v>533163</v>
      </c>
    </row>
    <row r="3303" spans="1:13" ht="13.15" customHeight="1" x14ac:dyDescent="0.2">
      <c r="A3303" s="11" t="str">
        <f t="shared" si="208"/>
        <v>PORT HEDLAND2013</v>
      </c>
      <c r="B3303" s="3" t="s">
        <v>29</v>
      </c>
      <c r="C3303" s="12">
        <v>2013</v>
      </c>
      <c r="D3303" s="12">
        <v>20</v>
      </c>
      <c r="E3303" s="13">
        <v>240554</v>
      </c>
      <c r="F3303" s="13">
        <v>242987</v>
      </c>
      <c r="G3303" s="13">
        <v>483541</v>
      </c>
      <c r="H3303" s="13">
        <v>0</v>
      </c>
      <c r="I3303" s="13">
        <v>0</v>
      </c>
      <c r="J3303" s="13">
        <v>0</v>
      </c>
      <c r="K3303" s="15">
        <f t="shared" si="205"/>
        <v>240554</v>
      </c>
      <c r="L3303" s="15">
        <f t="shared" si="206"/>
        <v>242987</v>
      </c>
      <c r="M3303" s="15">
        <f t="shared" si="207"/>
        <v>483541</v>
      </c>
    </row>
    <row r="3304" spans="1:13" ht="13.15" customHeight="1" x14ac:dyDescent="0.2">
      <c r="A3304" s="11" t="str">
        <f t="shared" si="208"/>
        <v>PORT HEDLAND2014</v>
      </c>
      <c r="B3304" s="3" t="s">
        <v>29</v>
      </c>
      <c r="C3304" s="12">
        <v>2014</v>
      </c>
      <c r="D3304" s="12">
        <v>19</v>
      </c>
      <c r="E3304" s="13">
        <v>257604</v>
      </c>
      <c r="F3304" s="13">
        <v>258743</v>
      </c>
      <c r="G3304" s="13">
        <v>516347</v>
      </c>
      <c r="H3304" s="13">
        <v>0</v>
      </c>
      <c r="I3304" s="13">
        <v>0</v>
      </c>
      <c r="J3304" s="13">
        <v>0</v>
      </c>
      <c r="K3304" s="15">
        <f t="shared" si="205"/>
        <v>257604</v>
      </c>
      <c r="L3304" s="15">
        <f t="shared" si="206"/>
        <v>258743</v>
      </c>
      <c r="M3304" s="15">
        <f t="shared" si="207"/>
        <v>516347</v>
      </c>
    </row>
    <row r="3305" spans="1:13" ht="13.15" customHeight="1" x14ac:dyDescent="0.2">
      <c r="A3305" s="11" t="str">
        <f t="shared" si="208"/>
        <v>PORT HEDLAND2015</v>
      </c>
      <c r="B3305" s="3" t="s">
        <v>29</v>
      </c>
      <c r="C3305" s="12">
        <v>2015</v>
      </c>
      <c r="D3305" s="12">
        <v>21</v>
      </c>
      <c r="E3305" s="13">
        <v>205870</v>
      </c>
      <c r="F3305" s="13">
        <v>208655</v>
      </c>
      <c r="G3305" s="13">
        <v>414525</v>
      </c>
      <c r="H3305" s="13">
        <v>2492</v>
      </c>
      <c r="I3305" s="13">
        <v>2821</v>
      </c>
      <c r="J3305" s="13">
        <v>5313</v>
      </c>
      <c r="K3305" s="15">
        <f t="shared" si="205"/>
        <v>208362</v>
      </c>
      <c r="L3305" s="15">
        <f t="shared" si="206"/>
        <v>211476</v>
      </c>
      <c r="M3305" s="15">
        <f t="shared" si="207"/>
        <v>419838</v>
      </c>
    </row>
    <row r="3306" spans="1:13" ht="13.15" customHeight="1" x14ac:dyDescent="0.2">
      <c r="A3306" s="11" t="str">
        <f t="shared" si="208"/>
        <v>PORT HEDLAND2016</v>
      </c>
      <c r="B3306" s="92" t="s">
        <v>29</v>
      </c>
      <c r="C3306" s="85">
        <v>2016</v>
      </c>
      <c r="D3306" s="86">
        <v>23</v>
      </c>
      <c r="E3306" s="15">
        <v>176390</v>
      </c>
      <c r="F3306" s="15">
        <v>179113</v>
      </c>
      <c r="G3306" s="15">
        <v>355503</v>
      </c>
      <c r="H3306" s="87">
        <v>4297</v>
      </c>
      <c r="I3306" s="87">
        <v>4224</v>
      </c>
      <c r="J3306" s="15">
        <v>8521</v>
      </c>
      <c r="K3306" s="15">
        <f t="shared" si="205"/>
        <v>180687</v>
      </c>
      <c r="L3306" s="15">
        <f t="shared" si="206"/>
        <v>183337</v>
      </c>
      <c r="M3306" s="15">
        <f t="shared" si="207"/>
        <v>364024</v>
      </c>
    </row>
    <row r="3307" spans="1:13" ht="13.15" customHeight="1" x14ac:dyDescent="0.2">
      <c r="A3307" s="11" t="str">
        <f t="shared" si="208"/>
        <v>PORT HEDLAND2017</v>
      </c>
      <c r="B3307" s="3" t="s">
        <v>29</v>
      </c>
      <c r="C3307" s="12">
        <v>2017</v>
      </c>
      <c r="D3307" s="12">
        <v>25</v>
      </c>
      <c r="E3307" s="13">
        <v>173027</v>
      </c>
      <c r="F3307" s="13">
        <v>173931</v>
      </c>
      <c r="G3307" s="13">
        <v>346958</v>
      </c>
      <c r="H3307" s="13">
        <v>3620</v>
      </c>
      <c r="I3307" s="13">
        <v>3719</v>
      </c>
      <c r="J3307" s="13">
        <v>7339</v>
      </c>
      <c r="K3307" s="15">
        <f t="shared" si="205"/>
        <v>176647</v>
      </c>
      <c r="L3307" s="15">
        <f t="shared" si="206"/>
        <v>177650</v>
      </c>
      <c r="M3307" s="15">
        <f t="shared" si="207"/>
        <v>354297</v>
      </c>
    </row>
    <row r="3308" spans="1:13" ht="13.15" customHeight="1" x14ac:dyDescent="0.2">
      <c r="A3308" s="11" t="str">
        <f t="shared" si="208"/>
        <v>PORT HEDLAND2018</v>
      </c>
      <c r="B3308" s="92" t="s">
        <v>29</v>
      </c>
      <c r="C3308" s="85">
        <v>2018</v>
      </c>
      <c r="D3308" s="86">
        <v>25</v>
      </c>
      <c r="E3308" s="15">
        <v>184548</v>
      </c>
      <c r="F3308" s="15">
        <v>186765</v>
      </c>
      <c r="G3308" s="15">
        <v>371313</v>
      </c>
      <c r="H3308" s="87">
        <v>4215</v>
      </c>
      <c r="I3308" s="87">
        <v>4259</v>
      </c>
      <c r="J3308" s="15">
        <v>8474</v>
      </c>
      <c r="K3308" s="15">
        <f t="shared" si="205"/>
        <v>188763</v>
      </c>
      <c r="L3308" s="15">
        <f t="shared" si="206"/>
        <v>191024</v>
      </c>
      <c r="M3308" s="15">
        <f t="shared" si="207"/>
        <v>379787</v>
      </c>
    </row>
    <row r="3309" spans="1:13" ht="13.15" customHeight="1" x14ac:dyDescent="0.2">
      <c r="A3309" s="11" t="str">
        <f t="shared" si="208"/>
        <v>PORT HEDLAND2019</v>
      </c>
      <c r="B3309" s="92" t="s">
        <v>29</v>
      </c>
      <c r="C3309" s="85">
        <v>2019</v>
      </c>
      <c r="D3309" s="86">
        <v>24</v>
      </c>
      <c r="E3309" s="15">
        <v>191707</v>
      </c>
      <c r="F3309" s="15">
        <v>195466</v>
      </c>
      <c r="G3309" s="15">
        <v>387173</v>
      </c>
      <c r="H3309" s="87">
        <v>4453</v>
      </c>
      <c r="I3309" s="87">
        <v>4438</v>
      </c>
      <c r="J3309" s="15">
        <v>8891</v>
      </c>
      <c r="K3309" s="15">
        <f t="shared" si="205"/>
        <v>196160</v>
      </c>
      <c r="L3309" s="15">
        <f t="shared" si="206"/>
        <v>199904</v>
      </c>
      <c r="M3309" s="15">
        <f t="shared" si="207"/>
        <v>396064</v>
      </c>
    </row>
    <row r="3310" spans="1:13" ht="13.15" customHeight="1" x14ac:dyDescent="0.2">
      <c r="A3310" s="11" t="str">
        <f t="shared" si="208"/>
        <v>PORT HEDLAND2020</v>
      </c>
      <c r="B3310" s="3" t="s">
        <v>29</v>
      </c>
      <c r="C3310" s="12">
        <v>2020</v>
      </c>
      <c r="D3310" s="12">
        <v>20</v>
      </c>
      <c r="E3310" s="13">
        <v>105107</v>
      </c>
      <c r="F3310" s="13">
        <v>109200</v>
      </c>
      <c r="G3310" s="13">
        <v>214307</v>
      </c>
      <c r="H3310" s="13">
        <v>973</v>
      </c>
      <c r="I3310" s="13">
        <v>698</v>
      </c>
      <c r="J3310" s="13">
        <v>1671</v>
      </c>
      <c r="K3310" s="15">
        <f t="shared" si="205"/>
        <v>106080</v>
      </c>
      <c r="L3310" s="15">
        <f t="shared" si="206"/>
        <v>109898</v>
      </c>
      <c r="M3310" s="15">
        <f t="shared" si="207"/>
        <v>215978</v>
      </c>
    </row>
    <row r="3311" spans="1:13" ht="13.15" customHeight="1" x14ac:dyDescent="0.2">
      <c r="A3311" s="11" t="str">
        <f t="shared" si="208"/>
        <v>PORT HEDLAND2021</v>
      </c>
      <c r="B3311" s="3" t="s">
        <v>29</v>
      </c>
      <c r="C3311" s="12">
        <v>2021</v>
      </c>
      <c r="D3311" s="12">
        <v>20</v>
      </c>
      <c r="E3311" s="13">
        <v>177729</v>
      </c>
      <c r="F3311" s="13">
        <v>183576</v>
      </c>
      <c r="G3311" s="13">
        <v>361305</v>
      </c>
      <c r="H3311" s="13">
        <v>0</v>
      </c>
      <c r="I3311" s="13">
        <v>0</v>
      </c>
      <c r="J3311" s="13">
        <v>0</v>
      </c>
      <c r="K3311" s="15">
        <f t="shared" si="205"/>
        <v>177729</v>
      </c>
      <c r="L3311" s="15">
        <f t="shared" si="206"/>
        <v>183576</v>
      </c>
      <c r="M3311" s="15">
        <f t="shared" si="207"/>
        <v>361305</v>
      </c>
    </row>
    <row r="3312" spans="1:13" ht="13.15" customHeight="1" x14ac:dyDescent="0.2">
      <c r="A3312" s="11" t="str">
        <f t="shared" si="208"/>
        <v>PORT HEDLAND2022</v>
      </c>
      <c r="B3312" s="88" t="s">
        <v>29</v>
      </c>
      <c r="C3312" s="16">
        <v>2022</v>
      </c>
      <c r="D3312" s="86">
        <v>21</v>
      </c>
      <c r="E3312" s="89">
        <v>220033</v>
      </c>
      <c r="F3312" s="89">
        <v>229457</v>
      </c>
      <c r="G3312" s="89">
        <v>449490</v>
      </c>
      <c r="H3312" s="89">
        <v>0</v>
      </c>
      <c r="I3312" s="89">
        <v>0</v>
      </c>
      <c r="J3312" s="89">
        <v>0</v>
      </c>
      <c r="K3312" s="15">
        <f t="shared" si="205"/>
        <v>220033</v>
      </c>
      <c r="L3312" s="15">
        <f t="shared" si="206"/>
        <v>229457</v>
      </c>
      <c r="M3312" s="15">
        <f t="shared" si="207"/>
        <v>449490</v>
      </c>
    </row>
    <row r="3313" spans="1:13" ht="13.15" customHeight="1" x14ac:dyDescent="0.2">
      <c r="A3313" s="11" t="str">
        <f t="shared" si="208"/>
        <v>PORT HEDLAND2023</v>
      </c>
      <c r="B3313" s="92" t="s">
        <v>29</v>
      </c>
      <c r="C3313" s="85">
        <v>2023</v>
      </c>
      <c r="D3313" s="86">
        <v>21</v>
      </c>
      <c r="E3313" s="15">
        <v>237310</v>
      </c>
      <c r="F3313" s="15">
        <v>245330</v>
      </c>
      <c r="G3313" s="15">
        <v>482640</v>
      </c>
      <c r="H3313" s="87">
        <v>0</v>
      </c>
      <c r="I3313" s="87">
        <v>0</v>
      </c>
      <c r="J3313" s="15">
        <v>0</v>
      </c>
      <c r="K3313" s="15">
        <f t="shared" ref="K3313:K3376" si="209">E3313+H3313</f>
        <v>237310</v>
      </c>
      <c r="L3313" s="15">
        <f t="shared" ref="L3313:L3376" si="210">F3313+I3313</f>
        <v>245330</v>
      </c>
      <c r="M3313" s="15">
        <f t="shared" ref="M3313:M3376" si="211">G3313+J3313</f>
        <v>482640</v>
      </c>
    </row>
    <row r="3314" spans="1:13" ht="13.15" customHeight="1" x14ac:dyDescent="0.2">
      <c r="A3314" s="11" t="str">
        <f t="shared" si="208"/>
        <v>PORT HEDLAND2024</v>
      </c>
      <c r="B3314" s="90" t="s">
        <v>29</v>
      </c>
      <c r="C3314" s="85">
        <v>2024</v>
      </c>
      <c r="D3314" s="86">
        <v>21</v>
      </c>
      <c r="E3314" s="15">
        <v>237874</v>
      </c>
      <c r="F3314" s="15">
        <v>243849</v>
      </c>
      <c r="G3314" s="15">
        <v>481723</v>
      </c>
      <c r="H3314" s="15">
        <v>0</v>
      </c>
      <c r="I3314" s="15">
        <v>0</v>
      </c>
      <c r="J3314" s="15">
        <v>0</v>
      </c>
      <c r="K3314" s="15">
        <f t="shared" si="209"/>
        <v>237874</v>
      </c>
      <c r="L3314" s="15">
        <f t="shared" si="210"/>
        <v>243849</v>
      </c>
      <c r="M3314" s="15">
        <f t="shared" si="211"/>
        <v>481723</v>
      </c>
    </row>
    <row r="3315" spans="1:13" ht="13.15" customHeight="1" x14ac:dyDescent="0.2">
      <c r="A3315" s="11" t="str">
        <f t="shared" si="208"/>
        <v>PORT HEDLAND2025</v>
      </c>
      <c r="B3315" s="3" t="s">
        <v>29</v>
      </c>
      <c r="C3315" s="12">
        <v>2025</v>
      </c>
      <c r="D3315" s="12">
        <v>21</v>
      </c>
      <c r="E3315" s="13">
        <v>242554</v>
      </c>
      <c r="F3315" s="13">
        <v>249738</v>
      </c>
      <c r="G3315" s="13">
        <v>492292</v>
      </c>
      <c r="H3315" s="13">
        <v>0</v>
      </c>
      <c r="I3315" s="13">
        <v>0</v>
      </c>
      <c r="J3315" s="13">
        <v>0</v>
      </c>
      <c r="K3315" s="15">
        <f t="shared" si="209"/>
        <v>242554</v>
      </c>
      <c r="L3315" s="15">
        <f t="shared" si="210"/>
        <v>249738</v>
      </c>
      <c r="M3315" s="15">
        <f t="shared" si="211"/>
        <v>492292</v>
      </c>
    </row>
    <row r="3316" spans="1:13" ht="13.15" customHeight="1" x14ac:dyDescent="0.2">
      <c r="A3316" s="11" t="str">
        <f t="shared" si="208"/>
        <v>PORT LINCOLN1985</v>
      </c>
      <c r="B3316" s="92" t="s">
        <v>28</v>
      </c>
      <c r="C3316" s="85">
        <v>1985</v>
      </c>
      <c r="D3316" s="86">
        <v>26</v>
      </c>
      <c r="E3316" s="15">
        <v>44632</v>
      </c>
      <c r="F3316" s="15">
        <v>45501</v>
      </c>
      <c r="G3316" s="15">
        <v>90133</v>
      </c>
      <c r="H3316" s="87">
        <v>0</v>
      </c>
      <c r="I3316" s="87">
        <v>0</v>
      </c>
      <c r="J3316" s="15">
        <v>0</v>
      </c>
      <c r="K3316" s="15">
        <f t="shared" si="209"/>
        <v>44632</v>
      </c>
      <c r="L3316" s="15">
        <f t="shared" si="210"/>
        <v>45501</v>
      </c>
      <c r="M3316" s="15">
        <f t="shared" si="211"/>
        <v>90133</v>
      </c>
    </row>
    <row r="3317" spans="1:13" ht="13.15" customHeight="1" x14ac:dyDescent="0.2">
      <c r="A3317" s="11" t="str">
        <f t="shared" si="208"/>
        <v>PORT LINCOLN1986</v>
      </c>
      <c r="B3317" s="3" t="s">
        <v>28</v>
      </c>
      <c r="C3317" s="12">
        <v>1986</v>
      </c>
      <c r="D3317" s="12">
        <v>31</v>
      </c>
      <c r="E3317" s="13">
        <v>41247</v>
      </c>
      <c r="F3317" s="13">
        <v>41847</v>
      </c>
      <c r="G3317" s="13">
        <v>83094</v>
      </c>
      <c r="H3317" s="13">
        <v>0</v>
      </c>
      <c r="I3317" s="13">
        <v>0</v>
      </c>
      <c r="J3317" s="13">
        <v>0</v>
      </c>
      <c r="K3317" s="15">
        <f t="shared" si="209"/>
        <v>41247</v>
      </c>
      <c r="L3317" s="15">
        <f t="shared" si="210"/>
        <v>41847</v>
      </c>
      <c r="M3317" s="15">
        <f t="shared" si="211"/>
        <v>83094</v>
      </c>
    </row>
    <row r="3318" spans="1:13" ht="13.15" customHeight="1" x14ac:dyDescent="0.2">
      <c r="A3318" s="11" t="str">
        <f t="shared" si="208"/>
        <v>PORT LINCOLN1987</v>
      </c>
      <c r="B3318" s="90" t="s">
        <v>28</v>
      </c>
      <c r="C3318" s="85">
        <v>1987</v>
      </c>
      <c r="D3318" s="86">
        <v>36</v>
      </c>
      <c r="E3318" s="15">
        <v>33946</v>
      </c>
      <c r="F3318" s="15">
        <v>33769</v>
      </c>
      <c r="G3318" s="15">
        <v>67715</v>
      </c>
      <c r="H3318" s="15">
        <v>0</v>
      </c>
      <c r="I3318" s="15">
        <v>0</v>
      </c>
      <c r="J3318" s="15">
        <v>0</v>
      </c>
      <c r="K3318" s="15">
        <f t="shared" si="209"/>
        <v>33946</v>
      </c>
      <c r="L3318" s="15">
        <f t="shared" si="210"/>
        <v>33769</v>
      </c>
      <c r="M3318" s="15">
        <f t="shared" si="211"/>
        <v>67715</v>
      </c>
    </row>
    <row r="3319" spans="1:13" ht="13.15" customHeight="1" x14ac:dyDescent="0.2">
      <c r="A3319" s="11" t="str">
        <f t="shared" si="208"/>
        <v>PORT LINCOLN1988</v>
      </c>
      <c r="B3319" s="92" t="s">
        <v>28</v>
      </c>
      <c r="C3319" s="85">
        <v>1988</v>
      </c>
      <c r="D3319" s="86">
        <v>36</v>
      </c>
      <c r="E3319" s="15">
        <v>35364</v>
      </c>
      <c r="F3319" s="15">
        <v>35266</v>
      </c>
      <c r="G3319" s="15">
        <v>70630</v>
      </c>
      <c r="H3319" s="87">
        <v>0</v>
      </c>
      <c r="I3319" s="87">
        <v>0</v>
      </c>
      <c r="J3319" s="15">
        <v>0</v>
      </c>
      <c r="K3319" s="15">
        <f t="shared" si="209"/>
        <v>35364</v>
      </c>
      <c r="L3319" s="15">
        <f t="shared" si="210"/>
        <v>35266</v>
      </c>
      <c r="M3319" s="15">
        <f t="shared" si="211"/>
        <v>70630</v>
      </c>
    </row>
    <row r="3320" spans="1:13" ht="13.15" customHeight="1" x14ac:dyDescent="0.2">
      <c r="A3320" s="11" t="str">
        <f t="shared" si="208"/>
        <v>PORT LINCOLN1989</v>
      </c>
      <c r="B3320" s="3" t="s">
        <v>28</v>
      </c>
      <c r="C3320" s="12">
        <v>1989</v>
      </c>
      <c r="D3320" s="12">
        <v>27</v>
      </c>
      <c r="E3320" s="13">
        <v>36898</v>
      </c>
      <c r="F3320" s="13">
        <v>37557</v>
      </c>
      <c r="G3320" s="13">
        <v>74455</v>
      </c>
      <c r="H3320" s="13">
        <v>0</v>
      </c>
      <c r="I3320" s="13">
        <v>0</v>
      </c>
      <c r="J3320" s="13">
        <v>0</v>
      </c>
      <c r="K3320" s="15">
        <f t="shared" si="209"/>
        <v>36898</v>
      </c>
      <c r="L3320" s="15">
        <f t="shared" si="210"/>
        <v>37557</v>
      </c>
      <c r="M3320" s="15">
        <f t="shared" si="211"/>
        <v>74455</v>
      </c>
    </row>
    <row r="3321" spans="1:13" ht="13.15" customHeight="1" x14ac:dyDescent="0.2">
      <c r="A3321" s="11" t="str">
        <f t="shared" si="208"/>
        <v>PORT LINCOLN1990</v>
      </c>
      <c r="B3321" s="3" t="s">
        <v>28</v>
      </c>
      <c r="C3321" s="12">
        <v>1990</v>
      </c>
      <c r="D3321" s="12">
        <v>33</v>
      </c>
      <c r="E3321" s="13">
        <v>34643</v>
      </c>
      <c r="F3321" s="13">
        <v>35267</v>
      </c>
      <c r="G3321" s="13">
        <v>69910</v>
      </c>
      <c r="H3321" s="13">
        <v>0</v>
      </c>
      <c r="I3321" s="13">
        <v>0</v>
      </c>
      <c r="J3321" s="13">
        <v>0</v>
      </c>
      <c r="K3321" s="15">
        <f t="shared" si="209"/>
        <v>34643</v>
      </c>
      <c r="L3321" s="15">
        <f t="shared" si="210"/>
        <v>35267</v>
      </c>
      <c r="M3321" s="15">
        <f t="shared" si="211"/>
        <v>69910</v>
      </c>
    </row>
    <row r="3322" spans="1:13" ht="13.15" customHeight="1" x14ac:dyDescent="0.2">
      <c r="A3322" s="11" t="str">
        <f t="shared" si="208"/>
        <v>PORT LINCOLN1991</v>
      </c>
      <c r="B3322" s="92" t="s">
        <v>28</v>
      </c>
      <c r="C3322" s="85">
        <v>1991</v>
      </c>
      <c r="D3322" s="86">
        <v>32</v>
      </c>
      <c r="E3322" s="15">
        <v>36175</v>
      </c>
      <c r="F3322" s="15">
        <v>36620</v>
      </c>
      <c r="G3322" s="15">
        <v>72795</v>
      </c>
      <c r="H3322" s="87">
        <v>0</v>
      </c>
      <c r="I3322" s="87">
        <v>0</v>
      </c>
      <c r="J3322" s="15">
        <v>0</v>
      </c>
      <c r="K3322" s="15">
        <f t="shared" si="209"/>
        <v>36175</v>
      </c>
      <c r="L3322" s="15">
        <f t="shared" si="210"/>
        <v>36620</v>
      </c>
      <c r="M3322" s="15">
        <f t="shared" si="211"/>
        <v>72795</v>
      </c>
    </row>
    <row r="3323" spans="1:13" ht="13.15" customHeight="1" x14ac:dyDescent="0.2">
      <c r="A3323" s="11" t="str">
        <f t="shared" si="208"/>
        <v>PORT LINCOLN1992</v>
      </c>
      <c r="B3323" s="90" t="s">
        <v>28</v>
      </c>
      <c r="C3323" s="85">
        <v>1992</v>
      </c>
      <c r="D3323" s="86">
        <v>33</v>
      </c>
      <c r="E3323" s="15">
        <v>38686</v>
      </c>
      <c r="F3323" s="15">
        <v>39217</v>
      </c>
      <c r="G3323" s="15">
        <v>77903</v>
      </c>
      <c r="H3323" s="15">
        <v>0</v>
      </c>
      <c r="I3323" s="15">
        <v>0</v>
      </c>
      <c r="J3323" s="15">
        <v>0</v>
      </c>
      <c r="K3323" s="15">
        <f t="shared" si="209"/>
        <v>38686</v>
      </c>
      <c r="L3323" s="15">
        <f t="shared" si="210"/>
        <v>39217</v>
      </c>
      <c r="M3323" s="15">
        <f t="shared" si="211"/>
        <v>77903</v>
      </c>
    </row>
    <row r="3324" spans="1:13" ht="13.15" customHeight="1" x14ac:dyDescent="0.2">
      <c r="A3324" s="11" t="str">
        <f t="shared" si="208"/>
        <v>PORT LINCOLN1993</v>
      </c>
      <c r="B3324" s="3" t="s">
        <v>28</v>
      </c>
      <c r="C3324" s="12">
        <v>1993</v>
      </c>
      <c r="D3324" s="12">
        <v>31</v>
      </c>
      <c r="E3324" s="13">
        <v>42306</v>
      </c>
      <c r="F3324" s="13">
        <v>42487</v>
      </c>
      <c r="G3324" s="13">
        <v>84793</v>
      </c>
      <c r="H3324" s="13">
        <v>0</v>
      </c>
      <c r="I3324" s="13">
        <v>0</v>
      </c>
      <c r="J3324" s="13">
        <v>0</v>
      </c>
      <c r="K3324" s="15">
        <f t="shared" si="209"/>
        <v>42306</v>
      </c>
      <c r="L3324" s="15">
        <f t="shared" si="210"/>
        <v>42487</v>
      </c>
      <c r="M3324" s="15">
        <f t="shared" si="211"/>
        <v>84793</v>
      </c>
    </row>
    <row r="3325" spans="1:13" ht="13.15" customHeight="1" x14ac:dyDescent="0.2">
      <c r="A3325" s="11" t="str">
        <f t="shared" si="208"/>
        <v>PORT LINCOLN1994</v>
      </c>
      <c r="B3325" s="92" t="s">
        <v>28</v>
      </c>
      <c r="C3325" s="85">
        <v>1994</v>
      </c>
      <c r="D3325" s="86">
        <v>34</v>
      </c>
      <c r="E3325" s="15">
        <v>43394</v>
      </c>
      <c r="F3325" s="15">
        <v>43942</v>
      </c>
      <c r="G3325" s="15">
        <v>87336</v>
      </c>
      <c r="H3325" s="87">
        <v>0</v>
      </c>
      <c r="I3325" s="87">
        <v>0</v>
      </c>
      <c r="J3325" s="15">
        <v>0</v>
      </c>
      <c r="K3325" s="15">
        <f t="shared" si="209"/>
        <v>43394</v>
      </c>
      <c r="L3325" s="15">
        <f t="shared" si="210"/>
        <v>43942</v>
      </c>
      <c r="M3325" s="15">
        <f t="shared" si="211"/>
        <v>87336</v>
      </c>
    </row>
    <row r="3326" spans="1:13" ht="13.15" customHeight="1" x14ac:dyDescent="0.2">
      <c r="A3326" s="11" t="str">
        <f t="shared" si="208"/>
        <v>PORT LINCOLN1995</v>
      </c>
      <c r="B3326" s="92" t="s">
        <v>28</v>
      </c>
      <c r="C3326" s="85">
        <v>1995</v>
      </c>
      <c r="D3326" s="86">
        <v>35</v>
      </c>
      <c r="E3326" s="15">
        <v>43137</v>
      </c>
      <c r="F3326" s="15">
        <v>43523</v>
      </c>
      <c r="G3326" s="15">
        <v>86660</v>
      </c>
      <c r="H3326" s="87">
        <v>0</v>
      </c>
      <c r="I3326" s="87">
        <v>0</v>
      </c>
      <c r="J3326" s="15">
        <v>0</v>
      </c>
      <c r="K3326" s="15">
        <f t="shared" si="209"/>
        <v>43137</v>
      </c>
      <c r="L3326" s="15">
        <f t="shared" si="210"/>
        <v>43523</v>
      </c>
      <c r="M3326" s="15">
        <f t="shared" si="211"/>
        <v>86660</v>
      </c>
    </row>
    <row r="3327" spans="1:13" ht="13.15" customHeight="1" x14ac:dyDescent="0.2">
      <c r="A3327" s="11" t="str">
        <f t="shared" si="208"/>
        <v>PORT LINCOLN1996</v>
      </c>
      <c r="B3327" s="3" t="s">
        <v>28</v>
      </c>
      <c r="C3327" s="12">
        <v>1996</v>
      </c>
      <c r="D3327" s="12">
        <v>35</v>
      </c>
      <c r="E3327" s="13">
        <v>46211</v>
      </c>
      <c r="F3327" s="13">
        <v>46844</v>
      </c>
      <c r="G3327" s="13">
        <v>93055</v>
      </c>
      <c r="H3327" s="13">
        <v>0</v>
      </c>
      <c r="I3327" s="13">
        <v>0</v>
      </c>
      <c r="J3327" s="13">
        <v>0</v>
      </c>
      <c r="K3327" s="15">
        <f t="shared" si="209"/>
        <v>46211</v>
      </c>
      <c r="L3327" s="15">
        <f t="shared" si="210"/>
        <v>46844</v>
      </c>
      <c r="M3327" s="15">
        <f t="shared" si="211"/>
        <v>93055</v>
      </c>
    </row>
    <row r="3328" spans="1:13" ht="13.15" customHeight="1" x14ac:dyDescent="0.2">
      <c r="A3328" s="11" t="str">
        <f t="shared" si="208"/>
        <v>PORT LINCOLN1997</v>
      </c>
      <c r="B3328" s="90" t="s">
        <v>28</v>
      </c>
      <c r="C3328" s="85">
        <v>1997</v>
      </c>
      <c r="D3328" s="86">
        <v>34</v>
      </c>
      <c r="E3328" s="15">
        <v>47785</v>
      </c>
      <c r="F3328" s="15">
        <v>48454</v>
      </c>
      <c r="G3328" s="15">
        <v>96239</v>
      </c>
      <c r="H3328" s="15">
        <v>0</v>
      </c>
      <c r="I3328" s="15">
        <v>0</v>
      </c>
      <c r="J3328" s="15">
        <v>0</v>
      </c>
      <c r="K3328" s="15">
        <f t="shared" si="209"/>
        <v>47785</v>
      </c>
      <c r="L3328" s="15">
        <f t="shared" si="210"/>
        <v>48454</v>
      </c>
      <c r="M3328" s="15">
        <f t="shared" si="211"/>
        <v>96239</v>
      </c>
    </row>
    <row r="3329" spans="1:13" ht="13.15" customHeight="1" x14ac:dyDescent="0.2">
      <c r="A3329" s="11" t="str">
        <f t="shared" si="208"/>
        <v>PORT LINCOLN1998</v>
      </c>
      <c r="B3329" s="90" t="s">
        <v>28</v>
      </c>
      <c r="C3329" s="85">
        <v>1998</v>
      </c>
      <c r="D3329" s="86">
        <v>35</v>
      </c>
      <c r="E3329" s="15">
        <v>48525</v>
      </c>
      <c r="F3329" s="15">
        <v>49270</v>
      </c>
      <c r="G3329" s="15">
        <v>97795</v>
      </c>
      <c r="H3329" s="15">
        <v>0</v>
      </c>
      <c r="I3329" s="15">
        <v>0</v>
      </c>
      <c r="J3329" s="15">
        <v>0</v>
      </c>
      <c r="K3329" s="15">
        <f t="shared" si="209"/>
        <v>48525</v>
      </c>
      <c r="L3329" s="15">
        <f t="shared" si="210"/>
        <v>49270</v>
      </c>
      <c r="M3329" s="15">
        <f t="shared" si="211"/>
        <v>97795</v>
      </c>
    </row>
    <row r="3330" spans="1:13" ht="13.15" customHeight="1" x14ac:dyDescent="0.2">
      <c r="A3330" s="11" t="str">
        <f t="shared" si="208"/>
        <v>PORT LINCOLN1999</v>
      </c>
      <c r="B3330" s="3" t="s">
        <v>28</v>
      </c>
      <c r="C3330" s="12">
        <v>1999</v>
      </c>
      <c r="D3330" s="12">
        <v>34</v>
      </c>
      <c r="E3330" s="13">
        <v>49880</v>
      </c>
      <c r="F3330" s="13">
        <v>50720</v>
      </c>
      <c r="G3330" s="13">
        <v>100600</v>
      </c>
      <c r="H3330" s="13">
        <v>0</v>
      </c>
      <c r="I3330" s="13">
        <v>0</v>
      </c>
      <c r="J3330" s="13">
        <v>0</v>
      </c>
      <c r="K3330" s="15">
        <f t="shared" si="209"/>
        <v>49880</v>
      </c>
      <c r="L3330" s="15">
        <f t="shared" si="210"/>
        <v>50720</v>
      </c>
      <c r="M3330" s="15">
        <f t="shared" si="211"/>
        <v>100600</v>
      </c>
    </row>
    <row r="3331" spans="1:13" ht="13.15" customHeight="1" x14ac:dyDescent="0.2">
      <c r="A3331" s="11" t="str">
        <f t="shared" si="208"/>
        <v>PORT LINCOLN2000</v>
      </c>
      <c r="B3331" s="90" t="s">
        <v>28</v>
      </c>
      <c r="C3331" s="12">
        <v>2000</v>
      </c>
      <c r="D3331" s="86">
        <v>32</v>
      </c>
      <c r="E3331" s="91">
        <v>50034</v>
      </c>
      <c r="F3331" s="91">
        <v>50432</v>
      </c>
      <c r="G3331" s="91">
        <v>100466</v>
      </c>
      <c r="H3331" s="91">
        <v>0</v>
      </c>
      <c r="I3331" s="91">
        <v>0</v>
      </c>
      <c r="J3331" s="91">
        <v>0</v>
      </c>
      <c r="K3331" s="15">
        <f t="shared" si="209"/>
        <v>50034</v>
      </c>
      <c r="L3331" s="15">
        <f t="shared" si="210"/>
        <v>50432</v>
      </c>
      <c r="M3331" s="15">
        <f t="shared" si="211"/>
        <v>100466</v>
      </c>
    </row>
    <row r="3332" spans="1:13" ht="13.15" customHeight="1" x14ac:dyDescent="0.2">
      <c r="A3332" s="11" t="str">
        <f t="shared" si="208"/>
        <v>PORT LINCOLN2001</v>
      </c>
      <c r="B3332" s="88" t="s">
        <v>28</v>
      </c>
      <c r="C3332" s="16">
        <v>2001</v>
      </c>
      <c r="D3332" s="86">
        <v>32</v>
      </c>
      <c r="E3332" s="89">
        <v>46175</v>
      </c>
      <c r="F3332" s="89">
        <v>46652</v>
      </c>
      <c r="G3332" s="89">
        <v>92827</v>
      </c>
      <c r="H3332" s="89">
        <v>0</v>
      </c>
      <c r="I3332" s="89">
        <v>0</v>
      </c>
      <c r="J3332" s="89">
        <v>0</v>
      </c>
      <c r="K3332" s="15">
        <f t="shared" si="209"/>
        <v>46175</v>
      </c>
      <c r="L3332" s="15">
        <f t="shared" si="210"/>
        <v>46652</v>
      </c>
      <c r="M3332" s="15">
        <f t="shared" si="211"/>
        <v>92827</v>
      </c>
    </row>
    <row r="3333" spans="1:13" ht="13.15" customHeight="1" x14ac:dyDescent="0.2">
      <c r="A3333" s="11" t="str">
        <f t="shared" si="208"/>
        <v>PORT LINCOLN2002</v>
      </c>
      <c r="B3333" s="3" t="s">
        <v>28</v>
      </c>
      <c r="C3333" s="12">
        <v>2002</v>
      </c>
      <c r="D3333" s="12">
        <v>31</v>
      </c>
      <c r="E3333" s="13">
        <v>45540</v>
      </c>
      <c r="F3333" s="13">
        <v>45495</v>
      </c>
      <c r="G3333" s="13">
        <v>91035</v>
      </c>
      <c r="H3333" s="13">
        <v>0</v>
      </c>
      <c r="I3333" s="13">
        <v>0</v>
      </c>
      <c r="J3333" s="13">
        <v>0</v>
      </c>
      <c r="K3333" s="15">
        <f t="shared" si="209"/>
        <v>45540</v>
      </c>
      <c r="L3333" s="15">
        <f t="shared" si="210"/>
        <v>45495</v>
      </c>
      <c r="M3333" s="15">
        <f t="shared" si="211"/>
        <v>91035</v>
      </c>
    </row>
    <row r="3334" spans="1:13" ht="13.15" customHeight="1" x14ac:dyDescent="0.2">
      <c r="A3334" s="11" t="str">
        <f t="shared" si="208"/>
        <v>PORT LINCOLN2003</v>
      </c>
      <c r="B3334" s="3" t="s">
        <v>28</v>
      </c>
      <c r="C3334" s="12">
        <v>2003</v>
      </c>
      <c r="D3334" s="12">
        <v>30</v>
      </c>
      <c r="E3334" s="13">
        <v>49740</v>
      </c>
      <c r="F3334" s="13">
        <v>50318</v>
      </c>
      <c r="G3334" s="13">
        <v>100058</v>
      </c>
      <c r="H3334" s="13">
        <v>0</v>
      </c>
      <c r="I3334" s="13">
        <v>0</v>
      </c>
      <c r="J3334" s="13">
        <v>0</v>
      </c>
      <c r="K3334" s="15">
        <f t="shared" si="209"/>
        <v>49740</v>
      </c>
      <c r="L3334" s="15">
        <f t="shared" si="210"/>
        <v>50318</v>
      </c>
      <c r="M3334" s="15">
        <f t="shared" si="211"/>
        <v>100058</v>
      </c>
    </row>
    <row r="3335" spans="1:13" ht="13.15" customHeight="1" x14ac:dyDescent="0.2">
      <c r="A3335" s="11" t="str">
        <f t="shared" si="208"/>
        <v>PORT LINCOLN2004</v>
      </c>
      <c r="B3335" s="90" t="s">
        <v>28</v>
      </c>
      <c r="C3335" s="85">
        <v>2004</v>
      </c>
      <c r="D3335" s="86">
        <v>31</v>
      </c>
      <c r="E3335" s="15">
        <v>60815</v>
      </c>
      <c r="F3335" s="15">
        <v>61912</v>
      </c>
      <c r="G3335" s="15">
        <v>122727</v>
      </c>
      <c r="H3335" s="15">
        <v>0</v>
      </c>
      <c r="I3335" s="15">
        <v>0</v>
      </c>
      <c r="J3335" s="15">
        <v>0</v>
      </c>
      <c r="K3335" s="15">
        <f t="shared" si="209"/>
        <v>60815</v>
      </c>
      <c r="L3335" s="15">
        <f t="shared" si="210"/>
        <v>61912</v>
      </c>
      <c r="M3335" s="15">
        <f t="shared" si="211"/>
        <v>122727</v>
      </c>
    </row>
    <row r="3336" spans="1:13" ht="13.15" customHeight="1" x14ac:dyDescent="0.2">
      <c r="A3336" s="11" t="str">
        <f t="shared" si="208"/>
        <v>PORT LINCOLN2005</v>
      </c>
      <c r="B3336" s="3" t="s">
        <v>28</v>
      </c>
      <c r="C3336" s="12">
        <v>2005</v>
      </c>
      <c r="D3336" s="12">
        <v>31</v>
      </c>
      <c r="E3336" s="13">
        <v>65235</v>
      </c>
      <c r="F3336" s="13">
        <v>66383</v>
      </c>
      <c r="G3336" s="13">
        <v>131618</v>
      </c>
      <c r="H3336" s="13">
        <v>0</v>
      </c>
      <c r="I3336" s="13">
        <v>0</v>
      </c>
      <c r="J3336" s="13">
        <v>0</v>
      </c>
      <c r="K3336" s="15">
        <f t="shared" si="209"/>
        <v>65235</v>
      </c>
      <c r="L3336" s="15">
        <f t="shared" si="210"/>
        <v>66383</v>
      </c>
      <c r="M3336" s="15">
        <f t="shared" si="211"/>
        <v>131618</v>
      </c>
    </row>
    <row r="3337" spans="1:13" ht="13.15" customHeight="1" x14ac:dyDescent="0.2">
      <c r="A3337" s="11" t="str">
        <f t="shared" si="208"/>
        <v>PORT LINCOLN2006</v>
      </c>
      <c r="B3337" s="3" t="s">
        <v>28</v>
      </c>
      <c r="C3337" s="12">
        <v>2006</v>
      </c>
      <c r="D3337" s="12">
        <v>32</v>
      </c>
      <c r="E3337" s="13">
        <v>71292</v>
      </c>
      <c r="F3337" s="13">
        <v>72563</v>
      </c>
      <c r="G3337" s="13">
        <v>143855</v>
      </c>
      <c r="H3337" s="13">
        <v>0</v>
      </c>
      <c r="I3337" s="13">
        <v>0</v>
      </c>
      <c r="J3337" s="13">
        <v>0</v>
      </c>
      <c r="K3337" s="15">
        <f t="shared" si="209"/>
        <v>71292</v>
      </c>
      <c r="L3337" s="15">
        <f t="shared" si="210"/>
        <v>72563</v>
      </c>
      <c r="M3337" s="15">
        <f t="shared" si="211"/>
        <v>143855</v>
      </c>
    </row>
    <row r="3338" spans="1:13" ht="13.15" customHeight="1" x14ac:dyDescent="0.2">
      <c r="A3338" s="11" t="str">
        <f t="shared" si="208"/>
        <v>PORT LINCOLN2007</v>
      </c>
      <c r="B3338" s="3" t="s">
        <v>28</v>
      </c>
      <c r="C3338" s="12">
        <v>2007</v>
      </c>
      <c r="D3338" s="12">
        <v>34</v>
      </c>
      <c r="E3338" s="13">
        <v>70934</v>
      </c>
      <c r="F3338" s="13">
        <v>71976</v>
      </c>
      <c r="G3338" s="13">
        <v>142910</v>
      </c>
      <c r="H3338" s="13">
        <v>0</v>
      </c>
      <c r="I3338" s="13">
        <v>0</v>
      </c>
      <c r="J3338" s="13">
        <v>0</v>
      </c>
      <c r="K3338" s="15">
        <f t="shared" si="209"/>
        <v>70934</v>
      </c>
      <c r="L3338" s="15">
        <f t="shared" si="210"/>
        <v>71976</v>
      </c>
      <c r="M3338" s="15">
        <f t="shared" si="211"/>
        <v>142910</v>
      </c>
    </row>
    <row r="3339" spans="1:13" ht="13.15" customHeight="1" x14ac:dyDescent="0.2">
      <c r="A3339" s="11" t="str">
        <f t="shared" si="208"/>
        <v>PORT LINCOLN2008</v>
      </c>
      <c r="B3339" s="90" t="s">
        <v>28</v>
      </c>
      <c r="C3339" s="85">
        <v>2008</v>
      </c>
      <c r="D3339" s="86">
        <v>36</v>
      </c>
      <c r="E3339" s="15">
        <v>74570</v>
      </c>
      <c r="F3339" s="15">
        <v>75256</v>
      </c>
      <c r="G3339" s="15">
        <v>149826</v>
      </c>
      <c r="H3339" s="15">
        <v>0</v>
      </c>
      <c r="I3339" s="15">
        <v>0</v>
      </c>
      <c r="J3339" s="15">
        <v>0</v>
      </c>
      <c r="K3339" s="15">
        <f t="shared" si="209"/>
        <v>74570</v>
      </c>
      <c r="L3339" s="15">
        <f t="shared" si="210"/>
        <v>75256</v>
      </c>
      <c r="M3339" s="15">
        <f t="shared" si="211"/>
        <v>149826</v>
      </c>
    </row>
    <row r="3340" spans="1:13" ht="13.15" customHeight="1" x14ac:dyDescent="0.2">
      <c r="A3340" s="11" t="str">
        <f t="shared" si="208"/>
        <v>PORT LINCOLN2009</v>
      </c>
      <c r="B3340" s="3" t="s">
        <v>28</v>
      </c>
      <c r="C3340" s="12">
        <v>2009</v>
      </c>
      <c r="D3340" s="12">
        <v>36</v>
      </c>
      <c r="E3340" s="13">
        <v>74294</v>
      </c>
      <c r="F3340" s="13">
        <v>75199</v>
      </c>
      <c r="G3340" s="13">
        <v>149493</v>
      </c>
      <c r="H3340" s="13">
        <v>0</v>
      </c>
      <c r="I3340" s="13">
        <v>0</v>
      </c>
      <c r="J3340" s="13">
        <v>0</v>
      </c>
      <c r="K3340" s="15">
        <f t="shared" si="209"/>
        <v>74294</v>
      </c>
      <c r="L3340" s="15">
        <f t="shared" si="210"/>
        <v>75199</v>
      </c>
      <c r="M3340" s="15">
        <f t="shared" si="211"/>
        <v>149493</v>
      </c>
    </row>
    <row r="3341" spans="1:13" ht="13.15" customHeight="1" x14ac:dyDescent="0.2">
      <c r="A3341" s="11" t="str">
        <f t="shared" si="208"/>
        <v>PORT LINCOLN2010</v>
      </c>
      <c r="B3341" s="92" t="s">
        <v>28</v>
      </c>
      <c r="C3341" s="85">
        <v>2010</v>
      </c>
      <c r="D3341" s="86">
        <v>34</v>
      </c>
      <c r="E3341" s="15">
        <v>95574</v>
      </c>
      <c r="F3341" s="15">
        <v>96471</v>
      </c>
      <c r="G3341" s="15">
        <v>192045</v>
      </c>
      <c r="H3341" s="87">
        <v>0</v>
      </c>
      <c r="I3341" s="87">
        <v>0</v>
      </c>
      <c r="J3341" s="15">
        <v>0</v>
      </c>
      <c r="K3341" s="15">
        <f t="shared" si="209"/>
        <v>95574</v>
      </c>
      <c r="L3341" s="15">
        <f t="shared" si="210"/>
        <v>96471</v>
      </c>
      <c r="M3341" s="15">
        <f t="shared" si="211"/>
        <v>192045</v>
      </c>
    </row>
    <row r="3342" spans="1:13" ht="13.15" customHeight="1" x14ac:dyDescent="0.2">
      <c r="A3342" s="11" t="str">
        <f t="shared" si="208"/>
        <v>PORT LINCOLN2011</v>
      </c>
      <c r="B3342" s="3" t="s">
        <v>28</v>
      </c>
      <c r="C3342" s="12">
        <v>2011</v>
      </c>
      <c r="D3342" s="12">
        <v>35</v>
      </c>
      <c r="E3342" s="13">
        <v>98160</v>
      </c>
      <c r="F3342" s="13">
        <v>99334</v>
      </c>
      <c r="G3342" s="13">
        <v>197494</v>
      </c>
      <c r="H3342" s="13">
        <v>0</v>
      </c>
      <c r="I3342" s="13">
        <v>0</v>
      </c>
      <c r="J3342" s="13">
        <v>0</v>
      </c>
      <c r="K3342" s="15">
        <f t="shared" si="209"/>
        <v>98160</v>
      </c>
      <c r="L3342" s="15">
        <f t="shared" si="210"/>
        <v>99334</v>
      </c>
      <c r="M3342" s="15">
        <f t="shared" si="211"/>
        <v>197494</v>
      </c>
    </row>
    <row r="3343" spans="1:13" ht="13.15" customHeight="1" x14ac:dyDescent="0.2">
      <c r="A3343" s="11" t="str">
        <f t="shared" si="208"/>
        <v>PORT LINCOLN2012</v>
      </c>
      <c r="B3343" s="3" t="s">
        <v>28</v>
      </c>
      <c r="C3343" s="12">
        <v>2012</v>
      </c>
      <c r="D3343" s="12">
        <v>36</v>
      </c>
      <c r="E3343" s="13">
        <v>97307</v>
      </c>
      <c r="F3343" s="13">
        <v>98632</v>
      </c>
      <c r="G3343" s="13">
        <v>195939</v>
      </c>
      <c r="H3343" s="13">
        <v>0</v>
      </c>
      <c r="I3343" s="13">
        <v>0</v>
      </c>
      <c r="J3343" s="13">
        <v>0</v>
      </c>
      <c r="K3343" s="15">
        <f t="shared" si="209"/>
        <v>97307</v>
      </c>
      <c r="L3343" s="15">
        <f t="shared" si="210"/>
        <v>98632</v>
      </c>
      <c r="M3343" s="15">
        <f t="shared" si="211"/>
        <v>195939</v>
      </c>
    </row>
    <row r="3344" spans="1:13" ht="13.15" customHeight="1" x14ac:dyDescent="0.2">
      <c r="A3344" s="11" t="str">
        <f t="shared" si="208"/>
        <v>PORT LINCOLN2013</v>
      </c>
      <c r="B3344" s="90" t="s">
        <v>28</v>
      </c>
      <c r="C3344" s="85">
        <v>2013</v>
      </c>
      <c r="D3344" s="86">
        <v>37</v>
      </c>
      <c r="E3344" s="15">
        <v>94494</v>
      </c>
      <c r="F3344" s="15">
        <v>95121</v>
      </c>
      <c r="G3344" s="15">
        <v>189615</v>
      </c>
      <c r="H3344" s="15">
        <v>0</v>
      </c>
      <c r="I3344" s="15">
        <v>0</v>
      </c>
      <c r="J3344" s="15">
        <v>0</v>
      </c>
      <c r="K3344" s="15">
        <f t="shared" si="209"/>
        <v>94494</v>
      </c>
      <c r="L3344" s="15">
        <f t="shared" si="210"/>
        <v>95121</v>
      </c>
      <c r="M3344" s="15">
        <f t="shared" si="211"/>
        <v>189615</v>
      </c>
    </row>
    <row r="3345" spans="1:13" ht="13.15" customHeight="1" x14ac:dyDescent="0.2">
      <c r="A3345" s="11" t="str">
        <f t="shared" si="208"/>
        <v>PORT LINCOLN2014</v>
      </c>
      <c r="B3345" s="88" t="s">
        <v>28</v>
      </c>
      <c r="C3345" s="16">
        <v>2014</v>
      </c>
      <c r="D3345" s="86">
        <v>38</v>
      </c>
      <c r="E3345" s="89">
        <v>95081</v>
      </c>
      <c r="F3345" s="89">
        <v>95734</v>
      </c>
      <c r="G3345" s="89">
        <v>190815</v>
      </c>
      <c r="H3345" s="89">
        <v>0</v>
      </c>
      <c r="I3345" s="89">
        <v>0</v>
      </c>
      <c r="J3345" s="89">
        <v>0</v>
      </c>
      <c r="K3345" s="15">
        <f t="shared" si="209"/>
        <v>95081</v>
      </c>
      <c r="L3345" s="15">
        <f t="shared" si="210"/>
        <v>95734</v>
      </c>
      <c r="M3345" s="15">
        <f t="shared" si="211"/>
        <v>190815</v>
      </c>
    </row>
    <row r="3346" spans="1:13" ht="13.15" customHeight="1" x14ac:dyDescent="0.2">
      <c r="A3346" s="11" t="str">
        <f t="shared" si="208"/>
        <v>PORT LINCOLN2015</v>
      </c>
      <c r="B3346" s="3" t="s">
        <v>28</v>
      </c>
      <c r="C3346" s="12">
        <v>2015</v>
      </c>
      <c r="D3346" s="86">
        <v>36</v>
      </c>
      <c r="E3346" s="13">
        <v>92434</v>
      </c>
      <c r="F3346" s="13">
        <v>93358</v>
      </c>
      <c r="G3346" s="13">
        <v>185792</v>
      </c>
      <c r="H3346" s="13">
        <v>0</v>
      </c>
      <c r="I3346" s="13">
        <v>0</v>
      </c>
      <c r="J3346" s="13">
        <v>0</v>
      </c>
      <c r="K3346" s="15">
        <f t="shared" si="209"/>
        <v>92434</v>
      </c>
      <c r="L3346" s="15">
        <f t="shared" si="210"/>
        <v>93358</v>
      </c>
      <c r="M3346" s="15">
        <f t="shared" si="211"/>
        <v>185792</v>
      </c>
    </row>
    <row r="3347" spans="1:13" ht="13.15" customHeight="1" x14ac:dyDescent="0.2">
      <c r="A3347" s="11" t="str">
        <f t="shared" si="208"/>
        <v>PORT LINCOLN2016</v>
      </c>
      <c r="B3347" s="3" t="s">
        <v>28</v>
      </c>
      <c r="C3347" s="12">
        <v>2016</v>
      </c>
      <c r="D3347" s="12">
        <v>36</v>
      </c>
      <c r="E3347" s="13">
        <v>89337</v>
      </c>
      <c r="F3347" s="13">
        <v>89510</v>
      </c>
      <c r="G3347" s="13">
        <v>178847</v>
      </c>
      <c r="H3347" s="13">
        <v>0</v>
      </c>
      <c r="I3347" s="13">
        <v>0</v>
      </c>
      <c r="J3347" s="13">
        <v>0</v>
      </c>
      <c r="K3347" s="15">
        <f t="shared" si="209"/>
        <v>89337</v>
      </c>
      <c r="L3347" s="15">
        <f t="shared" si="210"/>
        <v>89510</v>
      </c>
      <c r="M3347" s="15">
        <f t="shared" si="211"/>
        <v>178847</v>
      </c>
    </row>
    <row r="3348" spans="1:13" ht="13.15" customHeight="1" x14ac:dyDescent="0.2">
      <c r="A3348" s="11" t="str">
        <f t="shared" si="208"/>
        <v>PORT LINCOLN2017</v>
      </c>
      <c r="B3348" s="92" t="s">
        <v>28</v>
      </c>
      <c r="C3348" s="85">
        <v>2017</v>
      </c>
      <c r="D3348" s="86">
        <v>39</v>
      </c>
      <c r="E3348" s="15">
        <v>85446</v>
      </c>
      <c r="F3348" s="15">
        <v>85976</v>
      </c>
      <c r="G3348" s="15">
        <v>171422</v>
      </c>
      <c r="H3348" s="87">
        <v>0</v>
      </c>
      <c r="I3348" s="87">
        <v>0</v>
      </c>
      <c r="J3348" s="15">
        <v>0</v>
      </c>
      <c r="K3348" s="15">
        <f t="shared" si="209"/>
        <v>85446</v>
      </c>
      <c r="L3348" s="15">
        <f t="shared" si="210"/>
        <v>85976</v>
      </c>
      <c r="M3348" s="15">
        <f t="shared" si="211"/>
        <v>171422</v>
      </c>
    </row>
    <row r="3349" spans="1:13" ht="13.15" customHeight="1" x14ac:dyDescent="0.2">
      <c r="A3349" s="11" t="str">
        <f t="shared" si="208"/>
        <v>PORT LINCOLN2018</v>
      </c>
      <c r="B3349" s="92" t="s">
        <v>28</v>
      </c>
      <c r="C3349" s="85">
        <v>2018</v>
      </c>
      <c r="D3349" s="86">
        <v>38</v>
      </c>
      <c r="E3349" s="15">
        <v>84392</v>
      </c>
      <c r="F3349" s="15">
        <v>85207</v>
      </c>
      <c r="G3349" s="15">
        <v>169599</v>
      </c>
      <c r="H3349" s="87">
        <v>0</v>
      </c>
      <c r="I3349" s="87">
        <v>0</v>
      </c>
      <c r="J3349" s="15">
        <v>0</v>
      </c>
      <c r="K3349" s="15">
        <f t="shared" si="209"/>
        <v>84392</v>
      </c>
      <c r="L3349" s="15">
        <f t="shared" si="210"/>
        <v>85207</v>
      </c>
      <c r="M3349" s="15">
        <f t="shared" si="211"/>
        <v>169599</v>
      </c>
    </row>
    <row r="3350" spans="1:13" ht="13.15" customHeight="1" x14ac:dyDescent="0.2">
      <c r="A3350" s="11" t="str">
        <f t="shared" si="208"/>
        <v>PORT LINCOLN2019</v>
      </c>
      <c r="B3350" s="3" t="s">
        <v>28</v>
      </c>
      <c r="C3350" s="12">
        <v>2019</v>
      </c>
      <c r="D3350" s="17">
        <v>38</v>
      </c>
      <c r="E3350" s="13">
        <v>85810</v>
      </c>
      <c r="F3350" s="13">
        <v>86424</v>
      </c>
      <c r="G3350" s="13">
        <v>172234</v>
      </c>
      <c r="H3350" s="13">
        <v>0</v>
      </c>
      <c r="I3350" s="13">
        <v>0</v>
      </c>
      <c r="J3350" s="13">
        <v>0</v>
      </c>
      <c r="K3350" s="15">
        <f t="shared" si="209"/>
        <v>85810</v>
      </c>
      <c r="L3350" s="15">
        <f t="shared" si="210"/>
        <v>86424</v>
      </c>
      <c r="M3350" s="15">
        <f t="shared" si="211"/>
        <v>172234</v>
      </c>
    </row>
    <row r="3351" spans="1:13" ht="13.15" customHeight="1" x14ac:dyDescent="0.2">
      <c r="A3351" s="11" t="str">
        <f t="shared" si="208"/>
        <v>PORT LINCOLN2020</v>
      </c>
      <c r="B3351" s="3" t="s">
        <v>28</v>
      </c>
      <c r="C3351" s="12">
        <v>2020</v>
      </c>
      <c r="D3351" s="12">
        <v>32</v>
      </c>
      <c r="E3351" s="13">
        <v>44079</v>
      </c>
      <c r="F3351" s="13">
        <v>45102</v>
      </c>
      <c r="G3351" s="13">
        <v>89181</v>
      </c>
      <c r="H3351" s="13">
        <v>0</v>
      </c>
      <c r="I3351" s="13">
        <v>0</v>
      </c>
      <c r="J3351" s="13">
        <v>0</v>
      </c>
      <c r="K3351" s="15">
        <f t="shared" si="209"/>
        <v>44079</v>
      </c>
      <c r="L3351" s="15">
        <f t="shared" si="210"/>
        <v>45102</v>
      </c>
      <c r="M3351" s="15">
        <f t="shared" si="211"/>
        <v>89181</v>
      </c>
    </row>
    <row r="3352" spans="1:13" ht="13.15" customHeight="1" x14ac:dyDescent="0.2">
      <c r="A3352" s="11" t="str">
        <f t="shared" si="208"/>
        <v>PORT LINCOLN2021</v>
      </c>
      <c r="B3352" s="92" t="s">
        <v>28</v>
      </c>
      <c r="C3352" s="85">
        <v>2021</v>
      </c>
      <c r="D3352" s="86">
        <v>28</v>
      </c>
      <c r="E3352" s="15">
        <v>70532</v>
      </c>
      <c r="F3352" s="15">
        <v>71356</v>
      </c>
      <c r="G3352" s="15">
        <v>141888</v>
      </c>
      <c r="H3352" s="87">
        <v>0</v>
      </c>
      <c r="I3352" s="87">
        <v>0</v>
      </c>
      <c r="J3352" s="15">
        <v>0</v>
      </c>
      <c r="K3352" s="15">
        <f t="shared" si="209"/>
        <v>70532</v>
      </c>
      <c r="L3352" s="15">
        <f t="shared" si="210"/>
        <v>71356</v>
      </c>
      <c r="M3352" s="15">
        <f t="shared" si="211"/>
        <v>141888</v>
      </c>
    </row>
    <row r="3353" spans="1:13" ht="13.15" customHeight="1" x14ac:dyDescent="0.2">
      <c r="A3353" s="11" t="str">
        <f t="shared" si="208"/>
        <v>PORT LINCOLN2022</v>
      </c>
      <c r="B3353" s="92" t="s">
        <v>28</v>
      </c>
      <c r="C3353" s="85">
        <v>2022</v>
      </c>
      <c r="D3353" s="86">
        <v>33</v>
      </c>
      <c r="E3353" s="15">
        <v>84536</v>
      </c>
      <c r="F3353" s="15">
        <v>85749</v>
      </c>
      <c r="G3353" s="15">
        <v>170285</v>
      </c>
      <c r="H3353" s="87">
        <v>0</v>
      </c>
      <c r="I3353" s="87">
        <v>0</v>
      </c>
      <c r="J3353" s="15">
        <v>0</v>
      </c>
      <c r="K3353" s="15">
        <f t="shared" si="209"/>
        <v>84536</v>
      </c>
      <c r="L3353" s="15">
        <f t="shared" si="210"/>
        <v>85749</v>
      </c>
      <c r="M3353" s="15">
        <f t="shared" si="211"/>
        <v>170285</v>
      </c>
    </row>
    <row r="3354" spans="1:13" ht="13.15" customHeight="1" x14ac:dyDescent="0.2">
      <c r="A3354" s="11" t="str">
        <f t="shared" si="208"/>
        <v>PORT LINCOLN2023</v>
      </c>
      <c r="B3354" s="90" t="s">
        <v>28</v>
      </c>
      <c r="C3354" s="85">
        <v>2023</v>
      </c>
      <c r="D3354" s="86">
        <v>37</v>
      </c>
      <c r="E3354" s="15">
        <v>86606</v>
      </c>
      <c r="F3354" s="15">
        <v>87168</v>
      </c>
      <c r="G3354" s="15">
        <v>173774</v>
      </c>
      <c r="H3354" s="15">
        <v>0</v>
      </c>
      <c r="I3354" s="15">
        <v>0</v>
      </c>
      <c r="J3354" s="15">
        <v>0</v>
      </c>
      <c r="K3354" s="15">
        <f t="shared" si="209"/>
        <v>86606</v>
      </c>
      <c r="L3354" s="15">
        <f t="shared" si="210"/>
        <v>87168</v>
      </c>
      <c r="M3354" s="15">
        <f t="shared" si="211"/>
        <v>173774</v>
      </c>
    </row>
    <row r="3355" spans="1:13" ht="13.15" customHeight="1" x14ac:dyDescent="0.2">
      <c r="A3355" s="11" t="str">
        <f t="shared" si="208"/>
        <v>PORT LINCOLN2024</v>
      </c>
      <c r="B3355" s="3" t="s">
        <v>28</v>
      </c>
      <c r="C3355" s="12">
        <v>2024</v>
      </c>
      <c r="D3355" s="12">
        <v>38</v>
      </c>
      <c r="E3355" s="13">
        <v>84353</v>
      </c>
      <c r="F3355" s="13">
        <v>85151</v>
      </c>
      <c r="G3355" s="13">
        <v>169504</v>
      </c>
      <c r="H3355" s="13">
        <v>0</v>
      </c>
      <c r="I3355" s="13">
        <v>0</v>
      </c>
      <c r="J3355" s="13">
        <v>0</v>
      </c>
      <c r="K3355" s="15">
        <f t="shared" si="209"/>
        <v>84353</v>
      </c>
      <c r="L3355" s="15">
        <f t="shared" si="210"/>
        <v>85151</v>
      </c>
      <c r="M3355" s="15">
        <f t="shared" si="211"/>
        <v>169504</v>
      </c>
    </row>
    <row r="3356" spans="1:13" ht="13.15" customHeight="1" x14ac:dyDescent="0.2">
      <c r="A3356" s="11" t="str">
        <f t="shared" si="208"/>
        <v>PORT LINCOLN2025</v>
      </c>
      <c r="B3356" s="3" t="s">
        <v>28</v>
      </c>
      <c r="C3356" s="12">
        <v>2025</v>
      </c>
      <c r="D3356" s="12">
        <v>38</v>
      </c>
      <c r="E3356" s="13">
        <v>83279</v>
      </c>
      <c r="F3356" s="13">
        <v>84043</v>
      </c>
      <c r="G3356" s="13">
        <v>167322</v>
      </c>
      <c r="H3356" s="13">
        <v>0</v>
      </c>
      <c r="I3356" s="13">
        <v>0</v>
      </c>
      <c r="J3356" s="13">
        <v>0</v>
      </c>
      <c r="K3356" s="15">
        <f t="shared" si="209"/>
        <v>83279</v>
      </c>
      <c r="L3356" s="15">
        <f t="shared" si="210"/>
        <v>84043</v>
      </c>
      <c r="M3356" s="15">
        <f t="shared" si="211"/>
        <v>167322</v>
      </c>
    </row>
    <row r="3357" spans="1:13" ht="13.15" customHeight="1" x14ac:dyDescent="0.2">
      <c r="A3357" s="11" t="str">
        <f t="shared" si="208"/>
        <v>PORT MACQUARIE1985</v>
      </c>
      <c r="B3357" s="3" t="s">
        <v>27</v>
      </c>
      <c r="C3357" s="12">
        <v>1985</v>
      </c>
      <c r="D3357" s="12">
        <v>38</v>
      </c>
      <c r="E3357" s="13">
        <v>35646</v>
      </c>
      <c r="F3357" s="13">
        <v>35321</v>
      </c>
      <c r="G3357" s="13">
        <v>70967</v>
      </c>
      <c r="H3357" s="13">
        <v>0</v>
      </c>
      <c r="I3357" s="13">
        <v>0</v>
      </c>
      <c r="J3357" s="13">
        <v>0</v>
      </c>
      <c r="K3357" s="15">
        <f t="shared" si="209"/>
        <v>35646</v>
      </c>
      <c r="L3357" s="15">
        <f t="shared" si="210"/>
        <v>35321</v>
      </c>
      <c r="M3357" s="15">
        <f t="shared" si="211"/>
        <v>70967</v>
      </c>
    </row>
    <row r="3358" spans="1:13" ht="13.15" customHeight="1" x14ac:dyDescent="0.2">
      <c r="A3358" s="11" t="str">
        <f t="shared" si="208"/>
        <v>PORT MACQUARIE1986</v>
      </c>
      <c r="B3358" s="92" t="s">
        <v>27</v>
      </c>
      <c r="C3358" s="85">
        <v>1986</v>
      </c>
      <c r="D3358" s="86">
        <v>36</v>
      </c>
      <c r="E3358" s="15">
        <v>38544</v>
      </c>
      <c r="F3358" s="15">
        <v>38018</v>
      </c>
      <c r="G3358" s="15">
        <v>76562</v>
      </c>
      <c r="H3358" s="87">
        <v>0</v>
      </c>
      <c r="I3358" s="87">
        <v>0</v>
      </c>
      <c r="J3358" s="15">
        <v>0</v>
      </c>
      <c r="K3358" s="15">
        <f t="shared" si="209"/>
        <v>38544</v>
      </c>
      <c r="L3358" s="15">
        <f t="shared" si="210"/>
        <v>38018</v>
      </c>
      <c r="M3358" s="15">
        <f t="shared" si="211"/>
        <v>76562</v>
      </c>
    </row>
    <row r="3359" spans="1:13" ht="13.15" customHeight="1" x14ac:dyDescent="0.2">
      <c r="A3359" s="11" t="str">
        <f t="shared" si="208"/>
        <v>PORT MACQUARIE1987</v>
      </c>
      <c r="B3359" s="92" t="s">
        <v>27</v>
      </c>
      <c r="C3359" s="85">
        <v>1987</v>
      </c>
      <c r="D3359" s="86">
        <v>29</v>
      </c>
      <c r="E3359" s="15">
        <v>44369</v>
      </c>
      <c r="F3359" s="15">
        <v>43136</v>
      </c>
      <c r="G3359" s="15">
        <v>87505</v>
      </c>
      <c r="H3359" s="87">
        <v>0</v>
      </c>
      <c r="I3359" s="87">
        <v>0</v>
      </c>
      <c r="J3359" s="15">
        <v>0</v>
      </c>
      <c r="K3359" s="15">
        <f t="shared" si="209"/>
        <v>44369</v>
      </c>
      <c r="L3359" s="15">
        <f t="shared" si="210"/>
        <v>43136</v>
      </c>
      <c r="M3359" s="15">
        <f t="shared" si="211"/>
        <v>87505</v>
      </c>
    </row>
    <row r="3360" spans="1:13" ht="13.15" customHeight="1" x14ac:dyDescent="0.2">
      <c r="A3360" s="11" t="str">
        <f t="shared" si="208"/>
        <v>PORT MACQUARIE1988</v>
      </c>
      <c r="B3360" s="92" t="s">
        <v>27</v>
      </c>
      <c r="C3360" s="85">
        <v>1988</v>
      </c>
      <c r="D3360" s="86">
        <v>39</v>
      </c>
      <c r="E3360" s="15">
        <v>32316</v>
      </c>
      <c r="F3360" s="15">
        <v>31403</v>
      </c>
      <c r="G3360" s="15">
        <v>63719</v>
      </c>
      <c r="H3360" s="87">
        <v>0</v>
      </c>
      <c r="I3360" s="87">
        <v>0</v>
      </c>
      <c r="J3360" s="15">
        <v>0</v>
      </c>
      <c r="K3360" s="15">
        <f t="shared" si="209"/>
        <v>32316</v>
      </c>
      <c r="L3360" s="15">
        <f t="shared" si="210"/>
        <v>31403</v>
      </c>
      <c r="M3360" s="15">
        <f t="shared" si="211"/>
        <v>63719</v>
      </c>
    </row>
    <row r="3361" spans="1:13" ht="13.15" customHeight="1" x14ac:dyDescent="0.2">
      <c r="A3361" s="11" t="str">
        <f t="shared" si="208"/>
        <v>PORT MACQUARIE1989</v>
      </c>
      <c r="B3361" s="3" t="s">
        <v>27</v>
      </c>
      <c r="C3361" s="12">
        <v>1989</v>
      </c>
      <c r="D3361" s="12" t="s">
        <v>174</v>
      </c>
      <c r="E3361" s="13">
        <v>21239</v>
      </c>
      <c r="F3361" s="13">
        <v>20566</v>
      </c>
      <c r="G3361" s="13">
        <v>41805</v>
      </c>
      <c r="H3361" s="13">
        <v>0</v>
      </c>
      <c r="I3361" s="13">
        <v>0</v>
      </c>
      <c r="J3361" s="13">
        <v>0</v>
      </c>
      <c r="K3361" s="15">
        <f t="shared" si="209"/>
        <v>21239</v>
      </c>
      <c r="L3361" s="15">
        <f t="shared" si="210"/>
        <v>20566</v>
      </c>
      <c r="M3361" s="15">
        <f t="shared" si="211"/>
        <v>41805</v>
      </c>
    </row>
    <row r="3362" spans="1:13" ht="13.15" customHeight="1" x14ac:dyDescent="0.2">
      <c r="A3362" s="11" t="str">
        <f t="shared" si="208"/>
        <v>PORT MACQUARIE1990</v>
      </c>
      <c r="B3362" s="3" t="s">
        <v>27</v>
      </c>
      <c r="C3362" s="12">
        <v>1990</v>
      </c>
      <c r="D3362" s="12" t="s">
        <v>174</v>
      </c>
      <c r="E3362" s="13">
        <v>23678</v>
      </c>
      <c r="F3362" s="13">
        <v>21581</v>
      </c>
      <c r="G3362" s="13">
        <v>45259</v>
      </c>
      <c r="H3362" s="13">
        <v>0</v>
      </c>
      <c r="I3362" s="13">
        <v>0</v>
      </c>
      <c r="J3362" s="13">
        <v>0</v>
      </c>
      <c r="K3362" s="15">
        <f t="shared" si="209"/>
        <v>23678</v>
      </c>
      <c r="L3362" s="15">
        <f t="shared" si="210"/>
        <v>21581</v>
      </c>
      <c r="M3362" s="15">
        <f t="shared" si="211"/>
        <v>45259</v>
      </c>
    </row>
    <row r="3363" spans="1:13" ht="13.15" customHeight="1" x14ac:dyDescent="0.2">
      <c r="A3363" s="11" t="str">
        <f t="shared" ref="A3363:A3426" si="212">CONCATENATE(B3363,C3363)</f>
        <v>PORT MACQUARIE1991</v>
      </c>
      <c r="B3363" s="92" t="s">
        <v>27</v>
      </c>
      <c r="C3363" s="85">
        <v>1991</v>
      </c>
      <c r="D3363" s="86" t="s">
        <v>174</v>
      </c>
      <c r="E3363" s="15">
        <v>23711</v>
      </c>
      <c r="F3363" s="15">
        <v>23864</v>
      </c>
      <c r="G3363" s="15">
        <v>47575</v>
      </c>
      <c r="H3363" s="87">
        <v>0</v>
      </c>
      <c r="I3363" s="87">
        <v>0</v>
      </c>
      <c r="J3363" s="15">
        <v>0</v>
      </c>
      <c r="K3363" s="15">
        <f t="shared" si="209"/>
        <v>23711</v>
      </c>
      <c r="L3363" s="15">
        <f t="shared" si="210"/>
        <v>23864</v>
      </c>
      <c r="M3363" s="15">
        <f t="shared" si="211"/>
        <v>47575</v>
      </c>
    </row>
    <row r="3364" spans="1:13" ht="13.15" customHeight="1" x14ac:dyDescent="0.2">
      <c r="A3364" s="11" t="str">
        <f t="shared" si="212"/>
        <v>PORT MACQUARIE1992</v>
      </c>
      <c r="B3364" s="3" t="s">
        <v>27</v>
      </c>
      <c r="C3364" s="12">
        <v>1992</v>
      </c>
      <c r="D3364" s="12" t="s">
        <v>174</v>
      </c>
      <c r="E3364" s="13">
        <v>24818</v>
      </c>
      <c r="F3364" s="13">
        <v>24991</v>
      </c>
      <c r="G3364" s="13">
        <v>49809</v>
      </c>
      <c r="H3364" s="13">
        <v>0</v>
      </c>
      <c r="I3364" s="13">
        <v>0</v>
      </c>
      <c r="J3364" s="13">
        <v>0</v>
      </c>
      <c r="K3364" s="15">
        <f t="shared" si="209"/>
        <v>24818</v>
      </c>
      <c r="L3364" s="15">
        <f t="shared" si="210"/>
        <v>24991</v>
      </c>
      <c r="M3364" s="15">
        <f t="shared" si="211"/>
        <v>49809</v>
      </c>
    </row>
    <row r="3365" spans="1:13" ht="13.15" customHeight="1" x14ac:dyDescent="0.2">
      <c r="A3365" s="11" t="str">
        <f t="shared" si="212"/>
        <v>PORT MACQUARIE1993</v>
      </c>
      <c r="B3365" s="92" t="s">
        <v>27</v>
      </c>
      <c r="C3365" s="85">
        <v>1993</v>
      </c>
      <c r="D3365" s="86">
        <v>36</v>
      </c>
      <c r="E3365" s="15">
        <v>37037</v>
      </c>
      <c r="F3365" s="15">
        <v>36242</v>
      </c>
      <c r="G3365" s="15">
        <v>73279</v>
      </c>
      <c r="H3365" s="87">
        <v>0</v>
      </c>
      <c r="I3365" s="87">
        <v>0</v>
      </c>
      <c r="J3365" s="15">
        <v>0</v>
      </c>
      <c r="K3365" s="15">
        <f t="shared" si="209"/>
        <v>37037</v>
      </c>
      <c r="L3365" s="15">
        <f t="shared" si="210"/>
        <v>36242</v>
      </c>
      <c r="M3365" s="15">
        <f t="shared" si="211"/>
        <v>73279</v>
      </c>
    </row>
    <row r="3366" spans="1:13" ht="13.15" customHeight="1" x14ac:dyDescent="0.2">
      <c r="A3366" s="11" t="str">
        <f t="shared" si="212"/>
        <v>PORT MACQUARIE1994</v>
      </c>
      <c r="B3366" s="3" t="s">
        <v>27</v>
      </c>
      <c r="C3366" s="12">
        <v>1994</v>
      </c>
      <c r="D3366" s="12">
        <v>38</v>
      </c>
      <c r="E3366" s="13">
        <v>38714</v>
      </c>
      <c r="F3366" s="13">
        <v>38891</v>
      </c>
      <c r="G3366" s="13">
        <v>77605</v>
      </c>
      <c r="H3366" s="13">
        <v>0</v>
      </c>
      <c r="I3366" s="13">
        <v>0</v>
      </c>
      <c r="J3366" s="13">
        <v>0</v>
      </c>
      <c r="K3366" s="15">
        <f t="shared" si="209"/>
        <v>38714</v>
      </c>
      <c r="L3366" s="15">
        <f t="shared" si="210"/>
        <v>38891</v>
      </c>
      <c r="M3366" s="15">
        <f t="shared" si="211"/>
        <v>77605</v>
      </c>
    </row>
    <row r="3367" spans="1:13" ht="13.15" customHeight="1" x14ac:dyDescent="0.2">
      <c r="A3367" s="11" t="str">
        <f t="shared" si="212"/>
        <v>PORT MACQUARIE1995</v>
      </c>
      <c r="B3367" s="3" t="s">
        <v>27</v>
      </c>
      <c r="C3367" s="12">
        <v>1995</v>
      </c>
      <c r="D3367" s="12">
        <v>38</v>
      </c>
      <c r="E3367" s="13">
        <v>38372</v>
      </c>
      <c r="F3367" s="13">
        <v>38187</v>
      </c>
      <c r="G3367" s="13">
        <v>76559</v>
      </c>
      <c r="H3367" s="13">
        <v>0</v>
      </c>
      <c r="I3367" s="13">
        <v>0</v>
      </c>
      <c r="J3367" s="13">
        <v>0</v>
      </c>
      <c r="K3367" s="15">
        <f t="shared" si="209"/>
        <v>38372</v>
      </c>
      <c r="L3367" s="15">
        <f t="shared" si="210"/>
        <v>38187</v>
      </c>
      <c r="M3367" s="15">
        <f t="shared" si="211"/>
        <v>76559</v>
      </c>
    </row>
    <row r="3368" spans="1:13" ht="13.15" customHeight="1" x14ac:dyDescent="0.2">
      <c r="A3368" s="11" t="str">
        <f t="shared" si="212"/>
        <v>PORT MACQUARIE1996</v>
      </c>
      <c r="B3368" s="3" t="s">
        <v>27</v>
      </c>
      <c r="C3368" s="12">
        <v>1996</v>
      </c>
      <c r="D3368" s="12">
        <v>39</v>
      </c>
      <c r="E3368" s="13">
        <v>37644</v>
      </c>
      <c r="F3368" s="13">
        <v>38163</v>
      </c>
      <c r="G3368" s="13">
        <v>75807</v>
      </c>
      <c r="H3368" s="13">
        <v>0</v>
      </c>
      <c r="I3368" s="13">
        <v>0</v>
      </c>
      <c r="J3368" s="13">
        <v>0</v>
      </c>
      <c r="K3368" s="15">
        <f t="shared" si="209"/>
        <v>37644</v>
      </c>
      <c r="L3368" s="15">
        <f t="shared" si="210"/>
        <v>38163</v>
      </c>
      <c r="M3368" s="15">
        <f t="shared" si="211"/>
        <v>75807</v>
      </c>
    </row>
    <row r="3369" spans="1:13" ht="13.15" customHeight="1" x14ac:dyDescent="0.2">
      <c r="A3369" s="11" t="str">
        <f t="shared" si="212"/>
        <v>PORT MACQUARIE1997</v>
      </c>
      <c r="B3369" s="3" t="s">
        <v>27</v>
      </c>
      <c r="C3369" s="12">
        <v>1997</v>
      </c>
      <c r="D3369" s="12">
        <v>40</v>
      </c>
      <c r="E3369" s="13">
        <v>37227</v>
      </c>
      <c r="F3369" s="13">
        <v>37354</v>
      </c>
      <c r="G3369" s="13">
        <v>74581</v>
      </c>
      <c r="H3369" s="13">
        <v>0</v>
      </c>
      <c r="I3369" s="13">
        <v>0</v>
      </c>
      <c r="J3369" s="13">
        <v>0</v>
      </c>
      <c r="K3369" s="15">
        <f t="shared" si="209"/>
        <v>37227</v>
      </c>
      <c r="L3369" s="15">
        <f t="shared" si="210"/>
        <v>37354</v>
      </c>
      <c r="M3369" s="15">
        <f t="shared" si="211"/>
        <v>74581</v>
      </c>
    </row>
    <row r="3370" spans="1:13" ht="13.15" customHeight="1" x14ac:dyDescent="0.2">
      <c r="A3370" s="11" t="str">
        <f t="shared" si="212"/>
        <v>PORT MACQUARIE1998</v>
      </c>
      <c r="B3370" s="3" t="s">
        <v>27</v>
      </c>
      <c r="C3370" s="12">
        <v>1998</v>
      </c>
      <c r="D3370" s="12">
        <v>40</v>
      </c>
      <c r="E3370" s="13">
        <v>36890</v>
      </c>
      <c r="F3370" s="13">
        <v>36969</v>
      </c>
      <c r="G3370" s="13">
        <v>73859</v>
      </c>
      <c r="H3370" s="13">
        <v>0</v>
      </c>
      <c r="I3370" s="13">
        <v>0</v>
      </c>
      <c r="J3370" s="13">
        <v>0</v>
      </c>
      <c r="K3370" s="15">
        <f t="shared" si="209"/>
        <v>36890</v>
      </c>
      <c r="L3370" s="15">
        <f t="shared" si="210"/>
        <v>36969</v>
      </c>
      <c r="M3370" s="15">
        <f t="shared" si="211"/>
        <v>73859</v>
      </c>
    </row>
    <row r="3371" spans="1:13" ht="13.15" customHeight="1" x14ac:dyDescent="0.2">
      <c r="A3371" s="11" t="str">
        <f t="shared" si="212"/>
        <v>PORT MACQUARIE1999</v>
      </c>
      <c r="B3371" s="3" t="s">
        <v>27</v>
      </c>
      <c r="C3371" s="12">
        <v>1999</v>
      </c>
      <c r="D3371" s="12">
        <v>39</v>
      </c>
      <c r="E3371" s="13">
        <v>38374</v>
      </c>
      <c r="F3371" s="13">
        <v>38541</v>
      </c>
      <c r="G3371" s="13">
        <v>76915</v>
      </c>
      <c r="H3371" s="13">
        <v>0</v>
      </c>
      <c r="I3371" s="13">
        <v>0</v>
      </c>
      <c r="J3371" s="13">
        <v>0</v>
      </c>
      <c r="K3371" s="15">
        <f t="shared" si="209"/>
        <v>38374</v>
      </c>
      <c r="L3371" s="15">
        <f t="shared" si="210"/>
        <v>38541</v>
      </c>
      <c r="M3371" s="15">
        <f t="shared" si="211"/>
        <v>76915</v>
      </c>
    </row>
    <row r="3372" spans="1:13" ht="13.15" customHeight="1" x14ac:dyDescent="0.2">
      <c r="A3372" s="11" t="str">
        <f t="shared" si="212"/>
        <v>PORT MACQUARIE2000</v>
      </c>
      <c r="B3372" s="3" t="s">
        <v>27</v>
      </c>
      <c r="C3372" s="12">
        <v>2000</v>
      </c>
      <c r="D3372" s="12">
        <v>36</v>
      </c>
      <c r="E3372" s="13">
        <v>43140</v>
      </c>
      <c r="F3372" s="13">
        <v>42884</v>
      </c>
      <c r="G3372" s="13">
        <v>86024</v>
      </c>
      <c r="H3372" s="13">
        <v>0</v>
      </c>
      <c r="I3372" s="13">
        <v>0</v>
      </c>
      <c r="J3372" s="13">
        <v>0</v>
      </c>
      <c r="K3372" s="15">
        <f t="shared" si="209"/>
        <v>43140</v>
      </c>
      <c r="L3372" s="15">
        <f t="shared" si="210"/>
        <v>42884</v>
      </c>
      <c r="M3372" s="15">
        <f t="shared" si="211"/>
        <v>86024</v>
      </c>
    </row>
    <row r="3373" spans="1:13" ht="13.15" customHeight="1" x14ac:dyDescent="0.2">
      <c r="A3373" s="11" t="str">
        <f t="shared" si="212"/>
        <v>PORT MACQUARIE2001</v>
      </c>
      <c r="B3373" s="92" t="s">
        <v>27</v>
      </c>
      <c r="C3373" s="85">
        <v>2001</v>
      </c>
      <c r="D3373" s="86">
        <v>35</v>
      </c>
      <c r="E3373" s="15">
        <v>39390</v>
      </c>
      <c r="F3373" s="15">
        <v>39777</v>
      </c>
      <c r="G3373" s="15">
        <v>79167</v>
      </c>
      <c r="H3373" s="87">
        <v>0</v>
      </c>
      <c r="I3373" s="87">
        <v>0</v>
      </c>
      <c r="J3373" s="15">
        <v>0</v>
      </c>
      <c r="K3373" s="15">
        <f t="shared" si="209"/>
        <v>39390</v>
      </c>
      <c r="L3373" s="15">
        <f t="shared" si="210"/>
        <v>39777</v>
      </c>
      <c r="M3373" s="15">
        <f t="shared" si="211"/>
        <v>79167</v>
      </c>
    </row>
    <row r="3374" spans="1:13" ht="13.15" customHeight="1" x14ac:dyDescent="0.2">
      <c r="A3374" s="11" t="str">
        <f t="shared" si="212"/>
        <v>PORT MACQUARIE2002</v>
      </c>
      <c r="B3374" s="3" t="s">
        <v>27</v>
      </c>
      <c r="C3374" s="12">
        <v>2002</v>
      </c>
      <c r="D3374" s="12">
        <v>35</v>
      </c>
      <c r="E3374" s="13">
        <v>37960</v>
      </c>
      <c r="F3374" s="13">
        <v>37927</v>
      </c>
      <c r="G3374" s="13">
        <v>75887</v>
      </c>
      <c r="H3374" s="13">
        <v>0</v>
      </c>
      <c r="I3374" s="13">
        <v>0</v>
      </c>
      <c r="J3374" s="13">
        <v>0</v>
      </c>
      <c r="K3374" s="15">
        <f t="shared" si="209"/>
        <v>37960</v>
      </c>
      <c r="L3374" s="15">
        <f t="shared" si="210"/>
        <v>37927</v>
      </c>
      <c r="M3374" s="15">
        <f t="shared" si="211"/>
        <v>75887</v>
      </c>
    </row>
    <row r="3375" spans="1:13" ht="13.15" customHeight="1" x14ac:dyDescent="0.2">
      <c r="A3375" s="11" t="str">
        <f t="shared" si="212"/>
        <v>PORT MACQUARIE2003</v>
      </c>
      <c r="B3375" s="3" t="s">
        <v>27</v>
      </c>
      <c r="C3375" s="12">
        <v>2003</v>
      </c>
      <c r="D3375" s="12">
        <v>38</v>
      </c>
      <c r="E3375" s="13">
        <v>38206</v>
      </c>
      <c r="F3375" s="13">
        <v>37815</v>
      </c>
      <c r="G3375" s="13">
        <v>76021</v>
      </c>
      <c r="H3375" s="13">
        <v>0</v>
      </c>
      <c r="I3375" s="13">
        <v>0</v>
      </c>
      <c r="J3375" s="13">
        <v>0</v>
      </c>
      <c r="K3375" s="15">
        <f t="shared" si="209"/>
        <v>38206</v>
      </c>
      <c r="L3375" s="15">
        <f t="shared" si="210"/>
        <v>37815</v>
      </c>
      <c r="M3375" s="15">
        <f t="shared" si="211"/>
        <v>76021</v>
      </c>
    </row>
    <row r="3376" spans="1:13" ht="13.15" customHeight="1" x14ac:dyDescent="0.2">
      <c r="A3376" s="11" t="str">
        <f t="shared" si="212"/>
        <v>PORT MACQUARIE2004</v>
      </c>
      <c r="B3376" s="3" t="s">
        <v>27</v>
      </c>
      <c r="C3376" s="12">
        <v>2004</v>
      </c>
      <c r="D3376" s="12">
        <v>37</v>
      </c>
      <c r="E3376" s="13">
        <v>43926</v>
      </c>
      <c r="F3376" s="13">
        <v>43784</v>
      </c>
      <c r="G3376" s="13">
        <v>87710</v>
      </c>
      <c r="H3376" s="13">
        <v>0</v>
      </c>
      <c r="I3376" s="13">
        <v>0</v>
      </c>
      <c r="J3376" s="13">
        <v>0</v>
      </c>
      <c r="K3376" s="15">
        <f t="shared" si="209"/>
        <v>43926</v>
      </c>
      <c r="L3376" s="15">
        <f t="shared" si="210"/>
        <v>43784</v>
      </c>
      <c r="M3376" s="15">
        <f t="shared" si="211"/>
        <v>87710</v>
      </c>
    </row>
    <row r="3377" spans="1:13" ht="13.15" customHeight="1" x14ac:dyDescent="0.2">
      <c r="A3377" s="11" t="str">
        <f t="shared" si="212"/>
        <v>PORT MACQUARIE2005</v>
      </c>
      <c r="B3377" s="90" t="s">
        <v>27</v>
      </c>
      <c r="C3377" s="85">
        <v>2005</v>
      </c>
      <c r="D3377" s="86">
        <v>34</v>
      </c>
      <c r="E3377" s="15">
        <v>51877</v>
      </c>
      <c r="F3377" s="15">
        <v>51967</v>
      </c>
      <c r="G3377" s="15">
        <v>103844</v>
      </c>
      <c r="H3377" s="15">
        <v>0</v>
      </c>
      <c r="I3377" s="15">
        <v>0</v>
      </c>
      <c r="J3377" s="15">
        <v>0</v>
      </c>
      <c r="K3377" s="15">
        <f t="shared" ref="K3377:K3440" si="213">E3377+H3377</f>
        <v>51877</v>
      </c>
      <c r="L3377" s="15">
        <f t="shared" ref="L3377:L3440" si="214">F3377+I3377</f>
        <v>51967</v>
      </c>
      <c r="M3377" s="15">
        <f t="shared" ref="M3377:M3440" si="215">G3377+J3377</f>
        <v>103844</v>
      </c>
    </row>
    <row r="3378" spans="1:13" ht="13.15" customHeight="1" x14ac:dyDescent="0.2">
      <c r="A3378" s="11" t="str">
        <f t="shared" si="212"/>
        <v>PORT MACQUARIE2006</v>
      </c>
      <c r="B3378" s="3" t="s">
        <v>27</v>
      </c>
      <c r="C3378" s="12">
        <v>2006</v>
      </c>
      <c r="D3378" s="12">
        <v>36</v>
      </c>
      <c r="E3378" s="13">
        <v>55993</v>
      </c>
      <c r="F3378" s="13">
        <v>56446</v>
      </c>
      <c r="G3378" s="13">
        <v>112439</v>
      </c>
      <c r="H3378" s="13">
        <v>0</v>
      </c>
      <c r="I3378" s="13">
        <v>0</v>
      </c>
      <c r="J3378" s="13">
        <v>0</v>
      </c>
      <c r="K3378" s="15">
        <f t="shared" si="213"/>
        <v>55993</v>
      </c>
      <c r="L3378" s="15">
        <f t="shared" si="214"/>
        <v>56446</v>
      </c>
      <c r="M3378" s="15">
        <f t="shared" si="215"/>
        <v>112439</v>
      </c>
    </row>
    <row r="3379" spans="1:13" ht="13.15" customHeight="1" x14ac:dyDescent="0.2">
      <c r="A3379" s="11" t="str">
        <f t="shared" si="212"/>
        <v>PORT MACQUARIE2007</v>
      </c>
      <c r="B3379" s="92" t="s">
        <v>27</v>
      </c>
      <c r="C3379" s="85">
        <v>2007</v>
      </c>
      <c r="D3379" s="86">
        <v>37</v>
      </c>
      <c r="E3379" s="15">
        <v>60182</v>
      </c>
      <c r="F3379" s="15">
        <v>61621</v>
      </c>
      <c r="G3379" s="15">
        <v>121803</v>
      </c>
      <c r="H3379" s="87">
        <v>0</v>
      </c>
      <c r="I3379" s="87">
        <v>0</v>
      </c>
      <c r="J3379" s="15">
        <v>0</v>
      </c>
      <c r="K3379" s="15">
        <f t="shared" si="213"/>
        <v>60182</v>
      </c>
      <c r="L3379" s="15">
        <f t="shared" si="214"/>
        <v>61621</v>
      </c>
      <c r="M3379" s="15">
        <f t="shared" si="215"/>
        <v>121803</v>
      </c>
    </row>
    <row r="3380" spans="1:13" ht="13.15" customHeight="1" x14ac:dyDescent="0.2">
      <c r="A3380" s="11" t="str">
        <f t="shared" si="212"/>
        <v>PORT MACQUARIE2008</v>
      </c>
      <c r="B3380" s="3" t="s">
        <v>27</v>
      </c>
      <c r="C3380" s="12">
        <v>2008</v>
      </c>
      <c r="D3380" s="12">
        <v>34</v>
      </c>
      <c r="E3380" s="13">
        <v>85081</v>
      </c>
      <c r="F3380" s="13">
        <v>84878</v>
      </c>
      <c r="G3380" s="13">
        <v>169959</v>
      </c>
      <c r="H3380" s="13">
        <v>0</v>
      </c>
      <c r="I3380" s="13">
        <v>0</v>
      </c>
      <c r="J3380" s="13">
        <v>0</v>
      </c>
      <c r="K3380" s="15">
        <f t="shared" si="213"/>
        <v>85081</v>
      </c>
      <c r="L3380" s="15">
        <f t="shared" si="214"/>
        <v>84878</v>
      </c>
      <c r="M3380" s="15">
        <f t="shared" si="215"/>
        <v>169959</v>
      </c>
    </row>
    <row r="3381" spans="1:13" ht="13.15" customHeight="1" x14ac:dyDescent="0.2">
      <c r="A3381" s="11" t="str">
        <f t="shared" si="212"/>
        <v>PORT MACQUARIE2009</v>
      </c>
      <c r="B3381" s="3" t="s">
        <v>27</v>
      </c>
      <c r="C3381" s="12">
        <v>2009</v>
      </c>
      <c r="D3381" s="12">
        <v>29</v>
      </c>
      <c r="E3381" s="13">
        <v>101494</v>
      </c>
      <c r="F3381" s="13">
        <v>102240</v>
      </c>
      <c r="G3381" s="13">
        <v>203734</v>
      </c>
      <c r="H3381" s="13">
        <v>0</v>
      </c>
      <c r="I3381" s="13">
        <v>0</v>
      </c>
      <c r="J3381" s="13">
        <v>0</v>
      </c>
      <c r="K3381" s="15">
        <f t="shared" si="213"/>
        <v>101494</v>
      </c>
      <c r="L3381" s="15">
        <f t="shared" si="214"/>
        <v>102240</v>
      </c>
      <c r="M3381" s="15">
        <f t="shared" si="215"/>
        <v>203734</v>
      </c>
    </row>
    <row r="3382" spans="1:13" ht="13.15" customHeight="1" x14ac:dyDescent="0.2">
      <c r="A3382" s="11" t="str">
        <f t="shared" si="212"/>
        <v>PORT MACQUARIE2010</v>
      </c>
      <c r="B3382" s="3" t="s">
        <v>27</v>
      </c>
      <c r="C3382" s="12">
        <v>2010</v>
      </c>
      <c r="D3382" s="12">
        <v>27</v>
      </c>
      <c r="E3382" s="13">
        <v>110879</v>
      </c>
      <c r="F3382" s="13">
        <v>111887</v>
      </c>
      <c r="G3382" s="13">
        <v>222766</v>
      </c>
      <c r="H3382" s="13">
        <v>0</v>
      </c>
      <c r="I3382" s="13">
        <v>0</v>
      </c>
      <c r="J3382" s="13">
        <v>0</v>
      </c>
      <c r="K3382" s="15">
        <f t="shared" si="213"/>
        <v>110879</v>
      </c>
      <c r="L3382" s="15">
        <f t="shared" si="214"/>
        <v>111887</v>
      </c>
      <c r="M3382" s="15">
        <f t="shared" si="215"/>
        <v>222766</v>
      </c>
    </row>
    <row r="3383" spans="1:13" ht="13.15" customHeight="1" x14ac:dyDescent="0.2">
      <c r="A3383" s="11" t="str">
        <f t="shared" si="212"/>
        <v>PORT MACQUARIE2011</v>
      </c>
      <c r="B3383" s="90" t="s">
        <v>27</v>
      </c>
      <c r="C3383" s="85">
        <v>2011</v>
      </c>
      <c r="D3383" s="86">
        <v>31</v>
      </c>
      <c r="E3383" s="15">
        <v>106976</v>
      </c>
      <c r="F3383" s="15">
        <v>107311</v>
      </c>
      <c r="G3383" s="15">
        <v>214287</v>
      </c>
      <c r="H3383" s="15">
        <v>0</v>
      </c>
      <c r="I3383" s="15">
        <v>0</v>
      </c>
      <c r="J3383" s="15">
        <v>0</v>
      </c>
      <c r="K3383" s="15">
        <f t="shared" si="213"/>
        <v>106976</v>
      </c>
      <c r="L3383" s="15">
        <f t="shared" si="214"/>
        <v>107311</v>
      </c>
      <c r="M3383" s="15">
        <f t="shared" si="215"/>
        <v>214287</v>
      </c>
    </row>
    <row r="3384" spans="1:13" ht="13.15" customHeight="1" x14ac:dyDescent="0.2">
      <c r="A3384" s="11" t="str">
        <f t="shared" si="212"/>
        <v>PORT MACQUARIE2012</v>
      </c>
      <c r="B3384" s="90" t="s">
        <v>27</v>
      </c>
      <c r="C3384" s="85">
        <v>2012</v>
      </c>
      <c r="D3384" s="86">
        <v>33</v>
      </c>
      <c r="E3384" s="15">
        <v>115921</v>
      </c>
      <c r="F3384" s="15">
        <v>116393</v>
      </c>
      <c r="G3384" s="15">
        <v>232314</v>
      </c>
      <c r="H3384" s="15">
        <v>0</v>
      </c>
      <c r="I3384" s="15">
        <v>0</v>
      </c>
      <c r="J3384" s="15">
        <v>0</v>
      </c>
      <c r="K3384" s="15">
        <f t="shared" si="213"/>
        <v>115921</v>
      </c>
      <c r="L3384" s="15">
        <f t="shared" si="214"/>
        <v>116393</v>
      </c>
      <c r="M3384" s="15">
        <f t="shared" si="215"/>
        <v>232314</v>
      </c>
    </row>
    <row r="3385" spans="1:13" ht="13.15" customHeight="1" x14ac:dyDescent="0.2">
      <c r="A3385" s="11" t="str">
        <f t="shared" si="212"/>
        <v>PORT MACQUARIE2013</v>
      </c>
      <c r="B3385" s="3" t="s">
        <v>27</v>
      </c>
      <c r="C3385" s="12">
        <v>2013</v>
      </c>
      <c r="D3385" s="12">
        <v>33</v>
      </c>
      <c r="E3385" s="13">
        <v>113618</v>
      </c>
      <c r="F3385" s="13">
        <v>114846</v>
      </c>
      <c r="G3385" s="13">
        <v>228464</v>
      </c>
      <c r="H3385" s="13">
        <v>0</v>
      </c>
      <c r="I3385" s="13">
        <v>0</v>
      </c>
      <c r="J3385" s="13">
        <v>0</v>
      </c>
      <c r="K3385" s="15">
        <f t="shared" si="213"/>
        <v>113618</v>
      </c>
      <c r="L3385" s="15">
        <f t="shared" si="214"/>
        <v>114846</v>
      </c>
      <c r="M3385" s="15">
        <f t="shared" si="215"/>
        <v>228464</v>
      </c>
    </row>
    <row r="3386" spans="1:13" ht="13.15" customHeight="1" x14ac:dyDescent="0.2">
      <c r="A3386" s="11" t="str">
        <f t="shared" si="212"/>
        <v>PORT MACQUARIE2014</v>
      </c>
      <c r="B3386" s="3" t="s">
        <v>27</v>
      </c>
      <c r="C3386" s="12">
        <v>2014</v>
      </c>
      <c r="D3386" s="12">
        <v>32</v>
      </c>
      <c r="E3386" s="13">
        <v>114918</v>
      </c>
      <c r="F3386" s="13">
        <v>115533</v>
      </c>
      <c r="G3386" s="13">
        <v>230451</v>
      </c>
      <c r="H3386" s="13">
        <v>0</v>
      </c>
      <c r="I3386" s="13">
        <v>0</v>
      </c>
      <c r="J3386" s="13">
        <v>0</v>
      </c>
      <c r="K3386" s="15">
        <f t="shared" si="213"/>
        <v>114918</v>
      </c>
      <c r="L3386" s="15">
        <f t="shared" si="214"/>
        <v>115533</v>
      </c>
      <c r="M3386" s="15">
        <f t="shared" si="215"/>
        <v>230451</v>
      </c>
    </row>
    <row r="3387" spans="1:13" ht="13.15" customHeight="1" x14ac:dyDescent="0.2">
      <c r="A3387" s="11" t="str">
        <f t="shared" si="212"/>
        <v>PORT MACQUARIE2015</v>
      </c>
      <c r="B3387" s="90" t="s">
        <v>27</v>
      </c>
      <c r="C3387" s="12">
        <v>2015</v>
      </c>
      <c r="D3387" s="86">
        <v>30</v>
      </c>
      <c r="E3387" s="91">
        <v>108806</v>
      </c>
      <c r="F3387" s="91">
        <v>109621</v>
      </c>
      <c r="G3387" s="91">
        <v>218427</v>
      </c>
      <c r="H3387" s="91">
        <v>0</v>
      </c>
      <c r="I3387" s="91">
        <v>0</v>
      </c>
      <c r="J3387" s="91">
        <v>0</v>
      </c>
      <c r="K3387" s="15">
        <f t="shared" si="213"/>
        <v>108806</v>
      </c>
      <c r="L3387" s="15">
        <f t="shared" si="214"/>
        <v>109621</v>
      </c>
      <c r="M3387" s="15">
        <f t="shared" si="215"/>
        <v>218427</v>
      </c>
    </row>
    <row r="3388" spans="1:13" ht="13.15" customHeight="1" x14ac:dyDescent="0.2">
      <c r="A3388" s="11" t="str">
        <f t="shared" si="212"/>
        <v>PORT MACQUARIE2016</v>
      </c>
      <c r="B3388" s="3" t="s">
        <v>27</v>
      </c>
      <c r="C3388" s="12">
        <v>2016</v>
      </c>
      <c r="D3388" s="12">
        <v>30</v>
      </c>
      <c r="E3388" s="13">
        <v>112749</v>
      </c>
      <c r="F3388" s="13">
        <v>113004</v>
      </c>
      <c r="G3388" s="13">
        <v>225753</v>
      </c>
      <c r="H3388" s="13">
        <v>0</v>
      </c>
      <c r="I3388" s="13">
        <v>0</v>
      </c>
      <c r="J3388" s="13">
        <v>0</v>
      </c>
      <c r="K3388" s="15">
        <f t="shared" si="213"/>
        <v>112749</v>
      </c>
      <c r="L3388" s="15">
        <f t="shared" si="214"/>
        <v>113004</v>
      </c>
      <c r="M3388" s="15">
        <f t="shared" si="215"/>
        <v>225753</v>
      </c>
    </row>
    <row r="3389" spans="1:13" ht="13.15" customHeight="1" x14ac:dyDescent="0.2">
      <c r="A3389" s="11" t="str">
        <f t="shared" si="212"/>
        <v>PORT MACQUARIE2017</v>
      </c>
      <c r="B3389" s="3" t="s">
        <v>27</v>
      </c>
      <c r="C3389" s="12">
        <v>2017</v>
      </c>
      <c r="D3389" s="12">
        <v>30</v>
      </c>
      <c r="E3389" s="13">
        <v>113464</v>
      </c>
      <c r="F3389" s="13">
        <v>114380</v>
      </c>
      <c r="G3389" s="13">
        <v>227844</v>
      </c>
      <c r="H3389" s="13">
        <v>0</v>
      </c>
      <c r="I3389" s="13">
        <v>0</v>
      </c>
      <c r="J3389" s="13">
        <v>0</v>
      </c>
      <c r="K3389" s="15">
        <f t="shared" si="213"/>
        <v>113464</v>
      </c>
      <c r="L3389" s="15">
        <f t="shared" si="214"/>
        <v>114380</v>
      </c>
      <c r="M3389" s="15">
        <f t="shared" si="215"/>
        <v>227844</v>
      </c>
    </row>
    <row r="3390" spans="1:13" ht="13.15" customHeight="1" x14ac:dyDescent="0.2">
      <c r="A3390" s="11" t="str">
        <f t="shared" si="212"/>
        <v>PORT MACQUARIE2018</v>
      </c>
      <c r="B3390" s="3" t="s">
        <v>27</v>
      </c>
      <c r="C3390" s="12">
        <v>2018</v>
      </c>
      <c r="D3390" s="12">
        <v>32</v>
      </c>
      <c r="E3390" s="13">
        <v>107231</v>
      </c>
      <c r="F3390" s="13">
        <v>107498</v>
      </c>
      <c r="G3390" s="13">
        <v>214729</v>
      </c>
      <c r="H3390" s="13">
        <v>0</v>
      </c>
      <c r="I3390" s="13">
        <v>0</v>
      </c>
      <c r="J3390" s="13">
        <v>0</v>
      </c>
      <c r="K3390" s="15">
        <f t="shared" si="213"/>
        <v>107231</v>
      </c>
      <c r="L3390" s="15">
        <f t="shared" si="214"/>
        <v>107498</v>
      </c>
      <c r="M3390" s="15">
        <f t="shared" si="215"/>
        <v>214729</v>
      </c>
    </row>
    <row r="3391" spans="1:13" ht="13.15" customHeight="1" x14ac:dyDescent="0.2">
      <c r="A3391" s="11" t="str">
        <f t="shared" si="212"/>
        <v>PORT MACQUARIE2019</v>
      </c>
      <c r="B3391" s="92" t="s">
        <v>27</v>
      </c>
      <c r="C3391" s="85">
        <v>2019</v>
      </c>
      <c r="D3391" s="86">
        <v>32</v>
      </c>
      <c r="E3391" s="15">
        <v>108883</v>
      </c>
      <c r="F3391" s="15">
        <v>109621</v>
      </c>
      <c r="G3391" s="15">
        <v>218504</v>
      </c>
      <c r="H3391" s="87">
        <v>0</v>
      </c>
      <c r="I3391" s="87">
        <v>0</v>
      </c>
      <c r="J3391" s="15">
        <v>0</v>
      </c>
      <c r="K3391" s="15">
        <f t="shared" si="213"/>
        <v>108883</v>
      </c>
      <c r="L3391" s="15">
        <f t="shared" si="214"/>
        <v>109621</v>
      </c>
      <c r="M3391" s="15">
        <f t="shared" si="215"/>
        <v>218504</v>
      </c>
    </row>
    <row r="3392" spans="1:13" ht="13.15" customHeight="1" x14ac:dyDescent="0.2">
      <c r="A3392" s="11" t="str">
        <f t="shared" si="212"/>
        <v>PORT MACQUARIE2020</v>
      </c>
      <c r="B3392" s="3" t="s">
        <v>27</v>
      </c>
      <c r="C3392" s="12">
        <v>2020</v>
      </c>
      <c r="D3392" s="12">
        <v>35</v>
      </c>
      <c r="E3392" s="13">
        <v>30884</v>
      </c>
      <c r="F3392" s="13">
        <v>30733</v>
      </c>
      <c r="G3392" s="13">
        <v>61617</v>
      </c>
      <c r="H3392" s="13">
        <v>0</v>
      </c>
      <c r="I3392" s="13">
        <v>0</v>
      </c>
      <c r="J3392" s="13">
        <v>0</v>
      </c>
      <c r="K3392" s="15">
        <f t="shared" si="213"/>
        <v>30884</v>
      </c>
      <c r="L3392" s="15">
        <f t="shared" si="214"/>
        <v>30733</v>
      </c>
      <c r="M3392" s="15">
        <f t="shared" si="215"/>
        <v>61617</v>
      </c>
    </row>
    <row r="3393" spans="1:13" ht="13.15" customHeight="1" x14ac:dyDescent="0.2">
      <c r="A3393" s="11" t="str">
        <f t="shared" si="212"/>
        <v>PORT MACQUARIE2021</v>
      </c>
      <c r="B3393" s="90" t="s">
        <v>27</v>
      </c>
      <c r="C3393" s="85">
        <v>2021</v>
      </c>
      <c r="D3393" s="86">
        <v>45</v>
      </c>
      <c r="E3393" s="15">
        <v>33203</v>
      </c>
      <c r="F3393" s="15">
        <v>33877</v>
      </c>
      <c r="G3393" s="15">
        <v>67080</v>
      </c>
      <c r="H3393" s="15">
        <v>0</v>
      </c>
      <c r="I3393" s="15">
        <v>0</v>
      </c>
      <c r="J3393" s="15">
        <v>0</v>
      </c>
      <c r="K3393" s="15">
        <f t="shared" si="213"/>
        <v>33203</v>
      </c>
      <c r="L3393" s="15">
        <f t="shared" si="214"/>
        <v>33877</v>
      </c>
      <c r="M3393" s="15">
        <f t="shared" si="215"/>
        <v>67080</v>
      </c>
    </row>
    <row r="3394" spans="1:13" ht="13.15" customHeight="1" x14ac:dyDescent="0.2">
      <c r="A3394" s="11" t="str">
        <f t="shared" si="212"/>
        <v>PORT MACQUARIE2022</v>
      </c>
      <c r="B3394" s="3" t="s">
        <v>27</v>
      </c>
      <c r="C3394" s="12">
        <v>2022</v>
      </c>
      <c r="D3394" s="12">
        <v>35</v>
      </c>
      <c r="E3394" s="13">
        <v>81274</v>
      </c>
      <c r="F3394" s="13">
        <v>82620</v>
      </c>
      <c r="G3394" s="13">
        <v>163894</v>
      </c>
      <c r="H3394" s="13">
        <v>0</v>
      </c>
      <c r="I3394" s="13">
        <v>0</v>
      </c>
      <c r="J3394" s="13">
        <v>0</v>
      </c>
      <c r="K3394" s="15">
        <f t="shared" si="213"/>
        <v>81274</v>
      </c>
      <c r="L3394" s="15">
        <f t="shared" si="214"/>
        <v>82620</v>
      </c>
      <c r="M3394" s="15">
        <f t="shared" si="215"/>
        <v>163894</v>
      </c>
    </row>
    <row r="3395" spans="1:13" ht="13.15" customHeight="1" x14ac:dyDescent="0.2">
      <c r="A3395" s="11" t="str">
        <f t="shared" si="212"/>
        <v>PORT MACQUARIE2023</v>
      </c>
      <c r="B3395" s="88" t="s">
        <v>27</v>
      </c>
      <c r="C3395" s="16">
        <v>2023</v>
      </c>
      <c r="D3395" s="86">
        <v>33</v>
      </c>
      <c r="E3395" s="89">
        <v>108632</v>
      </c>
      <c r="F3395" s="89">
        <v>109170</v>
      </c>
      <c r="G3395" s="89">
        <v>217802</v>
      </c>
      <c r="H3395" s="89">
        <v>0</v>
      </c>
      <c r="I3395" s="89">
        <v>0</v>
      </c>
      <c r="J3395" s="89">
        <v>0</v>
      </c>
      <c r="K3395" s="15">
        <f t="shared" si="213"/>
        <v>108632</v>
      </c>
      <c r="L3395" s="15">
        <f t="shared" si="214"/>
        <v>109170</v>
      </c>
      <c r="M3395" s="15">
        <f t="shared" si="215"/>
        <v>217802</v>
      </c>
    </row>
    <row r="3396" spans="1:13" ht="13.15" customHeight="1" x14ac:dyDescent="0.2">
      <c r="A3396" s="11" t="str">
        <f t="shared" si="212"/>
        <v>PORT MACQUARIE2024</v>
      </c>
      <c r="B3396" s="3" t="s">
        <v>27</v>
      </c>
      <c r="C3396" s="12">
        <v>2024</v>
      </c>
      <c r="D3396" s="12">
        <v>34</v>
      </c>
      <c r="E3396" s="13">
        <v>102884</v>
      </c>
      <c r="F3396" s="13">
        <v>102935</v>
      </c>
      <c r="G3396" s="13">
        <v>205819</v>
      </c>
      <c r="H3396" s="13">
        <v>0</v>
      </c>
      <c r="I3396" s="13">
        <v>0</v>
      </c>
      <c r="J3396" s="13">
        <v>0</v>
      </c>
      <c r="K3396" s="15">
        <f t="shared" si="213"/>
        <v>102884</v>
      </c>
      <c r="L3396" s="15">
        <f t="shared" si="214"/>
        <v>102935</v>
      </c>
      <c r="M3396" s="15">
        <f t="shared" si="215"/>
        <v>205819</v>
      </c>
    </row>
    <row r="3397" spans="1:13" ht="13.15" customHeight="1" x14ac:dyDescent="0.2">
      <c r="A3397" s="11" t="str">
        <f t="shared" si="212"/>
        <v>PORT MACQUARIE2025</v>
      </c>
      <c r="B3397" s="3" t="s">
        <v>27</v>
      </c>
      <c r="C3397" s="12">
        <v>2025</v>
      </c>
      <c r="D3397" s="12">
        <v>34</v>
      </c>
      <c r="E3397" s="13">
        <v>96174</v>
      </c>
      <c r="F3397" s="13">
        <v>96689</v>
      </c>
      <c r="G3397" s="13">
        <v>192863</v>
      </c>
      <c r="H3397" s="13">
        <v>0</v>
      </c>
      <c r="I3397" s="13">
        <v>0</v>
      </c>
      <c r="J3397" s="13">
        <v>0</v>
      </c>
      <c r="K3397" s="15">
        <f t="shared" si="213"/>
        <v>96174</v>
      </c>
      <c r="L3397" s="15">
        <f t="shared" si="214"/>
        <v>96689</v>
      </c>
      <c r="M3397" s="15">
        <f t="shared" si="215"/>
        <v>192863</v>
      </c>
    </row>
    <row r="3398" spans="1:13" ht="13.15" customHeight="1" x14ac:dyDescent="0.2">
      <c r="A3398" s="11" t="str">
        <f t="shared" si="212"/>
        <v>PROSERPINE1985</v>
      </c>
      <c r="B3398" s="92" t="s">
        <v>26</v>
      </c>
      <c r="C3398" s="85">
        <v>1985</v>
      </c>
      <c r="D3398" s="86">
        <v>30</v>
      </c>
      <c r="E3398" s="15">
        <v>40665</v>
      </c>
      <c r="F3398" s="15">
        <v>41211</v>
      </c>
      <c r="G3398" s="15">
        <v>81876</v>
      </c>
      <c r="H3398" s="87">
        <v>0</v>
      </c>
      <c r="I3398" s="87">
        <v>0</v>
      </c>
      <c r="J3398" s="15">
        <v>0</v>
      </c>
      <c r="K3398" s="15">
        <f t="shared" si="213"/>
        <v>40665</v>
      </c>
      <c r="L3398" s="15">
        <f t="shared" si="214"/>
        <v>41211</v>
      </c>
      <c r="M3398" s="15">
        <f t="shared" si="215"/>
        <v>81876</v>
      </c>
    </row>
    <row r="3399" spans="1:13" ht="13.15" customHeight="1" x14ac:dyDescent="0.2">
      <c r="A3399" s="11" t="str">
        <f t="shared" si="212"/>
        <v>PROSERPINE1986</v>
      </c>
      <c r="B3399" s="93" t="s">
        <v>26</v>
      </c>
      <c r="C3399" s="85">
        <v>1986</v>
      </c>
      <c r="D3399" s="86">
        <v>33</v>
      </c>
      <c r="E3399" s="15">
        <v>40712</v>
      </c>
      <c r="F3399" s="15">
        <v>40161</v>
      </c>
      <c r="G3399" s="15">
        <v>80873</v>
      </c>
      <c r="H3399" s="15">
        <v>0</v>
      </c>
      <c r="I3399" s="15">
        <v>0</v>
      </c>
      <c r="J3399" s="15">
        <v>0</v>
      </c>
      <c r="K3399" s="15">
        <f t="shared" si="213"/>
        <v>40712</v>
      </c>
      <c r="L3399" s="15">
        <f t="shared" si="214"/>
        <v>40161</v>
      </c>
      <c r="M3399" s="15">
        <f t="shared" si="215"/>
        <v>80873</v>
      </c>
    </row>
    <row r="3400" spans="1:13" ht="13.15" customHeight="1" x14ac:dyDescent="0.2">
      <c r="A3400" s="11" t="str">
        <f t="shared" si="212"/>
        <v>PROSERPINE1987</v>
      </c>
      <c r="B3400" s="92" t="s">
        <v>26</v>
      </c>
      <c r="C3400" s="85">
        <v>1987</v>
      </c>
      <c r="D3400" s="86">
        <v>40</v>
      </c>
      <c r="E3400" s="15">
        <v>30594</v>
      </c>
      <c r="F3400" s="15">
        <v>30890</v>
      </c>
      <c r="G3400" s="15">
        <v>61484</v>
      </c>
      <c r="H3400" s="87">
        <v>0</v>
      </c>
      <c r="I3400" s="87">
        <v>0</v>
      </c>
      <c r="J3400" s="15">
        <v>0</v>
      </c>
      <c r="K3400" s="15">
        <f t="shared" si="213"/>
        <v>30594</v>
      </c>
      <c r="L3400" s="15">
        <f t="shared" si="214"/>
        <v>30890</v>
      </c>
      <c r="M3400" s="15">
        <f t="shared" si="215"/>
        <v>61484</v>
      </c>
    </row>
    <row r="3401" spans="1:13" ht="13.15" customHeight="1" x14ac:dyDescent="0.2">
      <c r="A3401" s="11" t="str">
        <f t="shared" si="212"/>
        <v>PROSERPINE1988</v>
      </c>
      <c r="B3401" s="92" t="s">
        <v>26</v>
      </c>
      <c r="C3401" s="85">
        <v>1988</v>
      </c>
      <c r="D3401" s="86">
        <v>40</v>
      </c>
      <c r="E3401" s="15">
        <v>31550</v>
      </c>
      <c r="F3401" s="15">
        <v>31708</v>
      </c>
      <c r="G3401" s="15">
        <v>63258</v>
      </c>
      <c r="H3401" s="87">
        <v>0</v>
      </c>
      <c r="I3401" s="87">
        <v>0</v>
      </c>
      <c r="J3401" s="15">
        <v>0</v>
      </c>
      <c r="K3401" s="15">
        <f t="shared" si="213"/>
        <v>31550</v>
      </c>
      <c r="L3401" s="15">
        <f t="shared" si="214"/>
        <v>31708</v>
      </c>
      <c r="M3401" s="15">
        <f t="shared" si="215"/>
        <v>63258</v>
      </c>
    </row>
    <row r="3402" spans="1:13" ht="13.15" customHeight="1" x14ac:dyDescent="0.2">
      <c r="A3402" s="11" t="str">
        <f t="shared" si="212"/>
        <v>PROSERPINE1989</v>
      </c>
      <c r="B3402" s="92" t="s">
        <v>26</v>
      </c>
      <c r="C3402" s="85">
        <v>1989</v>
      </c>
      <c r="D3402" s="86" t="s">
        <v>174</v>
      </c>
      <c r="E3402" s="15">
        <v>19976</v>
      </c>
      <c r="F3402" s="15">
        <v>20027</v>
      </c>
      <c r="G3402" s="15">
        <v>40003</v>
      </c>
      <c r="H3402" s="87">
        <v>0</v>
      </c>
      <c r="I3402" s="87">
        <v>0</v>
      </c>
      <c r="J3402" s="15">
        <v>0</v>
      </c>
      <c r="K3402" s="15">
        <f t="shared" si="213"/>
        <v>19976</v>
      </c>
      <c r="L3402" s="15">
        <f t="shared" si="214"/>
        <v>20027</v>
      </c>
      <c r="M3402" s="15">
        <f t="shared" si="215"/>
        <v>40003</v>
      </c>
    </row>
    <row r="3403" spans="1:13" ht="13.15" customHeight="1" x14ac:dyDescent="0.2">
      <c r="A3403" s="11" t="str">
        <f t="shared" si="212"/>
        <v>PROSERPINE1990</v>
      </c>
      <c r="B3403" s="3" t="s">
        <v>26</v>
      </c>
      <c r="C3403" s="12">
        <v>1990</v>
      </c>
      <c r="D3403" s="12" t="s">
        <v>174</v>
      </c>
      <c r="E3403" s="13">
        <v>20539</v>
      </c>
      <c r="F3403" s="13">
        <v>20170</v>
      </c>
      <c r="G3403" s="13">
        <v>40709</v>
      </c>
      <c r="H3403" s="13">
        <v>0</v>
      </c>
      <c r="I3403" s="13">
        <v>0</v>
      </c>
      <c r="J3403" s="13">
        <v>0</v>
      </c>
      <c r="K3403" s="15">
        <f t="shared" si="213"/>
        <v>20539</v>
      </c>
      <c r="L3403" s="15">
        <f t="shared" si="214"/>
        <v>20170</v>
      </c>
      <c r="M3403" s="15">
        <f t="shared" si="215"/>
        <v>40709</v>
      </c>
    </row>
    <row r="3404" spans="1:13" ht="13.15" customHeight="1" x14ac:dyDescent="0.2">
      <c r="A3404" s="11" t="str">
        <f t="shared" si="212"/>
        <v>PROSERPINE1991</v>
      </c>
      <c r="B3404" s="3" t="s">
        <v>26</v>
      </c>
      <c r="C3404" s="12">
        <v>1991</v>
      </c>
      <c r="D3404" s="12">
        <v>41</v>
      </c>
      <c r="E3404" s="13">
        <v>25143</v>
      </c>
      <c r="F3404" s="13">
        <v>25667</v>
      </c>
      <c r="G3404" s="13">
        <v>50810</v>
      </c>
      <c r="H3404" s="13">
        <v>0</v>
      </c>
      <c r="I3404" s="13">
        <v>0</v>
      </c>
      <c r="J3404" s="13">
        <v>0</v>
      </c>
      <c r="K3404" s="15">
        <f t="shared" si="213"/>
        <v>25143</v>
      </c>
      <c r="L3404" s="15">
        <f t="shared" si="214"/>
        <v>25667</v>
      </c>
      <c r="M3404" s="15">
        <f t="shared" si="215"/>
        <v>50810</v>
      </c>
    </row>
    <row r="3405" spans="1:13" ht="13.15" customHeight="1" x14ac:dyDescent="0.2">
      <c r="A3405" s="11" t="str">
        <f t="shared" si="212"/>
        <v>PROSERPINE1992</v>
      </c>
      <c r="B3405" s="3" t="s">
        <v>26</v>
      </c>
      <c r="C3405" s="12">
        <v>1992</v>
      </c>
      <c r="D3405" s="12">
        <v>43</v>
      </c>
      <c r="E3405" s="13">
        <v>25858</v>
      </c>
      <c r="F3405" s="13">
        <v>26616</v>
      </c>
      <c r="G3405" s="13">
        <v>52474</v>
      </c>
      <c r="H3405" s="13">
        <v>0</v>
      </c>
      <c r="I3405" s="13">
        <v>0</v>
      </c>
      <c r="J3405" s="13">
        <v>0</v>
      </c>
      <c r="K3405" s="15">
        <f t="shared" si="213"/>
        <v>25858</v>
      </c>
      <c r="L3405" s="15">
        <f t="shared" si="214"/>
        <v>26616</v>
      </c>
      <c r="M3405" s="15">
        <f t="shared" si="215"/>
        <v>52474</v>
      </c>
    </row>
    <row r="3406" spans="1:13" ht="13.15" customHeight="1" x14ac:dyDescent="0.2">
      <c r="A3406" s="11" t="str">
        <f t="shared" si="212"/>
        <v>PROSERPINE1993</v>
      </c>
      <c r="B3406" s="3" t="s">
        <v>26</v>
      </c>
      <c r="C3406" s="12">
        <v>1993</v>
      </c>
      <c r="D3406" s="12">
        <v>39</v>
      </c>
      <c r="E3406" s="13">
        <v>32867</v>
      </c>
      <c r="F3406" s="13">
        <v>33397</v>
      </c>
      <c r="G3406" s="13">
        <v>66264</v>
      </c>
      <c r="H3406" s="13">
        <v>0</v>
      </c>
      <c r="I3406" s="13">
        <v>0</v>
      </c>
      <c r="J3406" s="13">
        <v>0</v>
      </c>
      <c r="K3406" s="15">
        <f t="shared" si="213"/>
        <v>32867</v>
      </c>
      <c r="L3406" s="15">
        <f t="shared" si="214"/>
        <v>33397</v>
      </c>
      <c r="M3406" s="15">
        <f t="shared" si="215"/>
        <v>66264</v>
      </c>
    </row>
    <row r="3407" spans="1:13" ht="13.15" customHeight="1" x14ac:dyDescent="0.2">
      <c r="A3407" s="11" t="str">
        <f t="shared" si="212"/>
        <v>PROSERPINE1994</v>
      </c>
      <c r="B3407" s="92" t="s">
        <v>26</v>
      </c>
      <c r="C3407" s="85">
        <v>1994</v>
      </c>
      <c r="D3407" s="12">
        <v>33</v>
      </c>
      <c r="E3407" s="15">
        <v>44187</v>
      </c>
      <c r="F3407" s="15">
        <v>44250</v>
      </c>
      <c r="G3407" s="15">
        <v>88437</v>
      </c>
      <c r="H3407" s="87">
        <v>0</v>
      </c>
      <c r="I3407" s="87">
        <v>0</v>
      </c>
      <c r="J3407" s="15">
        <v>0</v>
      </c>
      <c r="K3407" s="15">
        <f t="shared" si="213"/>
        <v>44187</v>
      </c>
      <c r="L3407" s="15">
        <f t="shared" si="214"/>
        <v>44250</v>
      </c>
      <c r="M3407" s="15">
        <f t="shared" si="215"/>
        <v>88437</v>
      </c>
    </row>
    <row r="3408" spans="1:13" ht="13.15" customHeight="1" x14ac:dyDescent="0.2">
      <c r="A3408" s="11" t="str">
        <f t="shared" si="212"/>
        <v>PROSERPINE1995</v>
      </c>
      <c r="B3408" s="92" t="s">
        <v>26</v>
      </c>
      <c r="C3408" s="85">
        <v>1995</v>
      </c>
      <c r="D3408" s="17">
        <v>34</v>
      </c>
      <c r="E3408" s="15">
        <v>48544</v>
      </c>
      <c r="F3408" s="15">
        <v>48447</v>
      </c>
      <c r="G3408" s="15">
        <v>96991</v>
      </c>
      <c r="H3408" s="87">
        <v>0</v>
      </c>
      <c r="I3408" s="87">
        <v>0</v>
      </c>
      <c r="J3408" s="15">
        <v>0</v>
      </c>
      <c r="K3408" s="15">
        <f t="shared" si="213"/>
        <v>48544</v>
      </c>
      <c r="L3408" s="15">
        <f t="shared" si="214"/>
        <v>48447</v>
      </c>
      <c r="M3408" s="15">
        <f t="shared" si="215"/>
        <v>96991</v>
      </c>
    </row>
    <row r="3409" spans="1:13" ht="13.15" customHeight="1" x14ac:dyDescent="0.2">
      <c r="A3409" s="11" t="str">
        <f t="shared" si="212"/>
        <v>PROSERPINE1996</v>
      </c>
      <c r="B3409" s="3" t="s">
        <v>26</v>
      </c>
      <c r="C3409" s="12">
        <v>1996</v>
      </c>
      <c r="D3409" s="86">
        <v>34</v>
      </c>
      <c r="E3409" s="13">
        <v>47734</v>
      </c>
      <c r="F3409" s="13">
        <v>48187</v>
      </c>
      <c r="G3409" s="13">
        <v>95921</v>
      </c>
      <c r="H3409" s="13">
        <v>0</v>
      </c>
      <c r="I3409" s="13">
        <v>0</v>
      </c>
      <c r="J3409" s="13">
        <v>0</v>
      </c>
      <c r="K3409" s="15">
        <f t="shared" si="213"/>
        <v>47734</v>
      </c>
      <c r="L3409" s="15">
        <f t="shared" si="214"/>
        <v>48187</v>
      </c>
      <c r="M3409" s="15">
        <f t="shared" si="215"/>
        <v>95921</v>
      </c>
    </row>
    <row r="3410" spans="1:13" ht="13.15" customHeight="1" x14ac:dyDescent="0.2">
      <c r="A3410" s="11" t="str">
        <f t="shared" si="212"/>
        <v>PROSERPINE1997</v>
      </c>
      <c r="B3410" s="3" t="s">
        <v>26</v>
      </c>
      <c r="C3410" s="12">
        <v>1997</v>
      </c>
      <c r="D3410" s="12">
        <v>37</v>
      </c>
      <c r="E3410" s="13">
        <v>45113</v>
      </c>
      <c r="F3410" s="13">
        <v>45542</v>
      </c>
      <c r="G3410" s="13">
        <v>90655</v>
      </c>
      <c r="H3410" s="13">
        <v>0</v>
      </c>
      <c r="I3410" s="13">
        <v>0</v>
      </c>
      <c r="J3410" s="13">
        <v>0</v>
      </c>
      <c r="K3410" s="15">
        <f t="shared" si="213"/>
        <v>45113</v>
      </c>
      <c r="L3410" s="15">
        <f t="shared" si="214"/>
        <v>45542</v>
      </c>
      <c r="M3410" s="15">
        <f t="shared" si="215"/>
        <v>90655</v>
      </c>
    </row>
    <row r="3411" spans="1:13" ht="13.15" customHeight="1" x14ac:dyDescent="0.2">
      <c r="A3411" s="11" t="str">
        <f t="shared" si="212"/>
        <v>PROSERPINE1998</v>
      </c>
      <c r="B3411" s="92" t="s">
        <v>26</v>
      </c>
      <c r="C3411" s="85">
        <v>1998</v>
      </c>
      <c r="D3411" s="86">
        <v>37</v>
      </c>
      <c r="E3411" s="15">
        <v>44720</v>
      </c>
      <c r="F3411" s="15">
        <v>44922</v>
      </c>
      <c r="G3411" s="15">
        <v>89642</v>
      </c>
      <c r="H3411" s="87">
        <v>0</v>
      </c>
      <c r="I3411" s="87">
        <v>0</v>
      </c>
      <c r="J3411" s="15">
        <v>0</v>
      </c>
      <c r="K3411" s="15">
        <f t="shared" si="213"/>
        <v>44720</v>
      </c>
      <c r="L3411" s="15">
        <f t="shared" si="214"/>
        <v>44922</v>
      </c>
      <c r="M3411" s="15">
        <f t="shared" si="215"/>
        <v>89642</v>
      </c>
    </row>
    <row r="3412" spans="1:13" ht="13.15" customHeight="1" x14ac:dyDescent="0.2">
      <c r="A3412" s="11" t="str">
        <f t="shared" si="212"/>
        <v>PROSERPINE1999</v>
      </c>
      <c r="B3412" s="3" t="s">
        <v>26</v>
      </c>
      <c r="C3412" s="12">
        <v>1999</v>
      </c>
      <c r="D3412" s="12">
        <v>36</v>
      </c>
      <c r="E3412" s="13">
        <v>45142</v>
      </c>
      <c r="F3412" s="13">
        <v>45404</v>
      </c>
      <c r="G3412" s="13">
        <v>90546</v>
      </c>
      <c r="H3412" s="13">
        <v>0</v>
      </c>
      <c r="I3412" s="13">
        <v>0</v>
      </c>
      <c r="J3412" s="13">
        <v>0</v>
      </c>
      <c r="K3412" s="15">
        <f t="shared" si="213"/>
        <v>45142</v>
      </c>
      <c r="L3412" s="15">
        <f t="shared" si="214"/>
        <v>45404</v>
      </c>
      <c r="M3412" s="15">
        <f t="shared" si="215"/>
        <v>90546</v>
      </c>
    </row>
    <row r="3413" spans="1:13" ht="13.15" customHeight="1" x14ac:dyDescent="0.2">
      <c r="A3413" s="11" t="str">
        <f t="shared" si="212"/>
        <v>PROSERPINE2000</v>
      </c>
      <c r="B3413" s="93" t="s">
        <v>26</v>
      </c>
      <c r="C3413" s="85">
        <v>2000</v>
      </c>
      <c r="D3413" s="86">
        <v>37</v>
      </c>
      <c r="E3413" s="15">
        <v>42087</v>
      </c>
      <c r="F3413" s="15">
        <v>42392</v>
      </c>
      <c r="G3413" s="15">
        <v>84479</v>
      </c>
      <c r="H3413" s="15">
        <v>0</v>
      </c>
      <c r="I3413" s="15">
        <v>0</v>
      </c>
      <c r="J3413" s="15">
        <v>0</v>
      </c>
      <c r="K3413" s="15">
        <f t="shared" si="213"/>
        <v>42087</v>
      </c>
      <c r="L3413" s="15">
        <f t="shared" si="214"/>
        <v>42392</v>
      </c>
      <c r="M3413" s="15">
        <f t="shared" si="215"/>
        <v>84479</v>
      </c>
    </row>
    <row r="3414" spans="1:13" ht="13.15" customHeight="1" x14ac:dyDescent="0.2">
      <c r="A3414" s="11" t="str">
        <f t="shared" si="212"/>
        <v>PROSERPINE2001</v>
      </c>
      <c r="B3414" s="90" t="s">
        <v>26</v>
      </c>
      <c r="C3414" s="85">
        <v>2001</v>
      </c>
      <c r="D3414" s="86">
        <v>43</v>
      </c>
      <c r="E3414" s="15">
        <v>29301</v>
      </c>
      <c r="F3414" s="15">
        <v>29735</v>
      </c>
      <c r="G3414" s="15">
        <v>59036</v>
      </c>
      <c r="H3414" s="15">
        <v>0</v>
      </c>
      <c r="I3414" s="15">
        <v>0</v>
      </c>
      <c r="J3414" s="15">
        <v>0</v>
      </c>
      <c r="K3414" s="15">
        <f t="shared" si="213"/>
        <v>29301</v>
      </c>
      <c r="L3414" s="15">
        <f t="shared" si="214"/>
        <v>29735</v>
      </c>
      <c r="M3414" s="15">
        <f t="shared" si="215"/>
        <v>59036</v>
      </c>
    </row>
    <row r="3415" spans="1:13" ht="13.15" customHeight="1" x14ac:dyDescent="0.2">
      <c r="A3415" s="11" t="str">
        <f t="shared" si="212"/>
        <v>PROSERPINE2002</v>
      </c>
      <c r="B3415" s="3" t="s">
        <v>26</v>
      </c>
      <c r="C3415" s="12">
        <v>2002</v>
      </c>
      <c r="D3415" s="12">
        <v>38</v>
      </c>
      <c r="E3415" s="13">
        <v>33385</v>
      </c>
      <c r="F3415" s="13">
        <v>33246</v>
      </c>
      <c r="G3415" s="13">
        <v>66631</v>
      </c>
      <c r="H3415" s="13">
        <v>0</v>
      </c>
      <c r="I3415" s="13">
        <v>0</v>
      </c>
      <c r="J3415" s="13">
        <v>0</v>
      </c>
      <c r="K3415" s="15">
        <f t="shared" si="213"/>
        <v>33385</v>
      </c>
      <c r="L3415" s="15">
        <f t="shared" si="214"/>
        <v>33246</v>
      </c>
      <c r="M3415" s="15">
        <f t="shared" si="215"/>
        <v>66631</v>
      </c>
    </row>
    <row r="3416" spans="1:13" ht="13.15" customHeight="1" x14ac:dyDescent="0.2">
      <c r="A3416" s="11" t="str">
        <f t="shared" si="212"/>
        <v>PROSERPINE2003</v>
      </c>
      <c r="B3416" s="3" t="s">
        <v>26</v>
      </c>
      <c r="C3416" s="12">
        <v>2003</v>
      </c>
      <c r="D3416" s="12">
        <v>32</v>
      </c>
      <c r="E3416" s="13">
        <v>47207</v>
      </c>
      <c r="F3416" s="13">
        <v>47758</v>
      </c>
      <c r="G3416" s="13">
        <v>94965</v>
      </c>
      <c r="H3416" s="13">
        <v>0</v>
      </c>
      <c r="I3416" s="13">
        <v>0</v>
      </c>
      <c r="J3416" s="13">
        <v>0</v>
      </c>
      <c r="K3416" s="15">
        <f t="shared" si="213"/>
        <v>47207</v>
      </c>
      <c r="L3416" s="15">
        <f t="shared" si="214"/>
        <v>47758</v>
      </c>
      <c r="M3416" s="15">
        <f t="shared" si="215"/>
        <v>94965</v>
      </c>
    </row>
    <row r="3417" spans="1:13" ht="13.15" customHeight="1" x14ac:dyDescent="0.2">
      <c r="A3417" s="11" t="str">
        <f t="shared" si="212"/>
        <v>PROSERPINE2004</v>
      </c>
      <c r="B3417" s="90" t="s">
        <v>26</v>
      </c>
      <c r="C3417" s="85">
        <v>2004</v>
      </c>
      <c r="D3417" s="86">
        <v>23</v>
      </c>
      <c r="E3417" s="15">
        <v>91830</v>
      </c>
      <c r="F3417" s="15">
        <v>91616</v>
      </c>
      <c r="G3417" s="15">
        <v>183446</v>
      </c>
      <c r="H3417" s="15">
        <v>0</v>
      </c>
      <c r="I3417" s="15">
        <v>0</v>
      </c>
      <c r="J3417" s="15">
        <v>0</v>
      </c>
      <c r="K3417" s="15">
        <f t="shared" si="213"/>
        <v>91830</v>
      </c>
      <c r="L3417" s="15">
        <f t="shared" si="214"/>
        <v>91616</v>
      </c>
      <c r="M3417" s="15">
        <f t="shared" si="215"/>
        <v>183446</v>
      </c>
    </row>
    <row r="3418" spans="1:13" ht="13.15" customHeight="1" x14ac:dyDescent="0.2">
      <c r="A3418" s="11" t="str">
        <f t="shared" si="212"/>
        <v>PROSERPINE2005</v>
      </c>
      <c r="B3418" s="3" t="s">
        <v>26</v>
      </c>
      <c r="C3418" s="12">
        <v>2005</v>
      </c>
      <c r="D3418" s="12">
        <v>23</v>
      </c>
      <c r="E3418" s="13">
        <v>118118</v>
      </c>
      <c r="F3418" s="13">
        <v>119347</v>
      </c>
      <c r="G3418" s="13">
        <v>237465</v>
      </c>
      <c r="H3418" s="13">
        <v>0</v>
      </c>
      <c r="I3418" s="13">
        <v>0</v>
      </c>
      <c r="J3418" s="13">
        <v>0</v>
      </c>
      <c r="K3418" s="15">
        <f t="shared" si="213"/>
        <v>118118</v>
      </c>
      <c r="L3418" s="15">
        <f t="shared" si="214"/>
        <v>119347</v>
      </c>
      <c r="M3418" s="15">
        <f t="shared" si="215"/>
        <v>237465</v>
      </c>
    </row>
    <row r="3419" spans="1:13" ht="13.15" customHeight="1" x14ac:dyDescent="0.2">
      <c r="A3419" s="11" t="str">
        <f t="shared" si="212"/>
        <v>PROSERPINE2006</v>
      </c>
      <c r="B3419" s="3" t="s">
        <v>26</v>
      </c>
      <c r="C3419" s="12">
        <v>2006</v>
      </c>
      <c r="D3419" s="12">
        <v>24</v>
      </c>
      <c r="E3419" s="13">
        <v>117187</v>
      </c>
      <c r="F3419" s="13">
        <v>119772</v>
      </c>
      <c r="G3419" s="13">
        <v>236959</v>
      </c>
      <c r="H3419" s="13">
        <v>0</v>
      </c>
      <c r="I3419" s="13">
        <v>0</v>
      </c>
      <c r="J3419" s="13">
        <v>0</v>
      </c>
      <c r="K3419" s="15">
        <f t="shared" si="213"/>
        <v>117187</v>
      </c>
      <c r="L3419" s="15">
        <f t="shared" si="214"/>
        <v>119772</v>
      </c>
      <c r="M3419" s="15">
        <f t="shared" si="215"/>
        <v>236959</v>
      </c>
    </row>
    <row r="3420" spans="1:13" ht="13.15" customHeight="1" x14ac:dyDescent="0.2">
      <c r="A3420" s="11" t="str">
        <f t="shared" si="212"/>
        <v>PROSERPINE2007</v>
      </c>
      <c r="B3420" s="3" t="s">
        <v>26</v>
      </c>
      <c r="C3420" s="12">
        <v>2007</v>
      </c>
      <c r="D3420" s="12">
        <v>24</v>
      </c>
      <c r="E3420" s="13">
        <v>132543</v>
      </c>
      <c r="F3420" s="13">
        <v>134217</v>
      </c>
      <c r="G3420" s="13">
        <v>266760</v>
      </c>
      <c r="H3420" s="13">
        <v>0</v>
      </c>
      <c r="I3420" s="13">
        <v>0</v>
      </c>
      <c r="J3420" s="13">
        <v>0</v>
      </c>
      <c r="K3420" s="15">
        <f t="shared" si="213"/>
        <v>132543</v>
      </c>
      <c r="L3420" s="15">
        <f t="shared" si="214"/>
        <v>134217</v>
      </c>
      <c r="M3420" s="15">
        <f t="shared" si="215"/>
        <v>266760</v>
      </c>
    </row>
    <row r="3421" spans="1:13" ht="13.15" customHeight="1" x14ac:dyDescent="0.2">
      <c r="A3421" s="11" t="str">
        <f t="shared" si="212"/>
        <v>PROSERPINE2008</v>
      </c>
      <c r="B3421" s="90" t="s">
        <v>26</v>
      </c>
      <c r="C3421" s="85">
        <v>2008</v>
      </c>
      <c r="D3421" s="86">
        <v>26</v>
      </c>
      <c r="E3421" s="15">
        <v>122946</v>
      </c>
      <c r="F3421" s="15">
        <v>123221</v>
      </c>
      <c r="G3421" s="15">
        <v>246167</v>
      </c>
      <c r="H3421" s="15">
        <v>0</v>
      </c>
      <c r="I3421" s="15">
        <v>0</v>
      </c>
      <c r="J3421" s="15">
        <v>0</v>
      </c>
      <c r="K3421" s="15">
        <f t="shared" si="213"/>
        <v>122946</v>
      </c>
      <c r="L3421" s="15">
        <f t="shared" si="214"/>
        <v>123221</v>
      </c>
      <c r="M3421" s="15">
        <f t="shared" si="215"/>
        <v>246167</v>
      </c>
    </row>
    <row r="3422" spans="1:13" ht="13.15" customHeight="1" x14ac:dyDescent="0.2">
      <c r="A3422" s="11" t="str">
        <f t="shared" si="212"/>
        <v>PROSERPINE2009</v>
      </c>
      <c r="B3422" s="3" t="s">
        <v>26</v>
      </c>
      <c r="C3422" s="12">
        <v>2009</v>
      </c>
      <c r="D3422" s="12">
        <v>26</v>
      </c>
      <c r="E3422" s="13">
        <v>111233</v>
      </c>
      <c r="F3422" s="13">
        <v>109631</v>
      </c>
      <c r="G3422" s="13">
        <v>220864</v>
      </c>
      <c r="H3422" s="13">
        <v>0</v>
      </c>
      <c r="I3422" s="13">
        <v>0</v>
      </c>
      <c r="J3422" s="13">
        <v>0</v>
      </c>
      <c r="K3422" s="15">
        <f t="shared" si="213"/>
        <v>111233</v>
      </c>
      <c r="L3422" s="15">
        <f t="shared" si="214"/>
        <v>109631</v>
      </c>
      <c r="M3422" s="15">
        <f t="shared" si="215"/>
        <v>220864</v>
      </c>
    </row>
    <row r="3423" spans="1:13" ht="13.15" customHeight="1" x14ac:dyDescent="0.2">
      <c r="A3423" s="11" t="str">
        <f t="shared" si="212"/>
        <v>PROSERPINE2010</v>
      </c>
      <c r="B3423" s="3" t="s">
        <v>26</v>
      </c>
      <c r="C3423" s="12">
        <v>2010</v>
      </c>
      <c r="D3423" s="12">
        <v>29</v>
      </c>
      <c r="E3423" s="13">
        <v>105478</v>
      </c>
      <c r="F3423" s="13">
        <v>105038</v>
      </c>
      <c r="G3423" s="13">
        <v>210516</v>
      </c>
      <c r="H3423" s="13">
        <v>0</v>
      </c>
      <c r="I3423" s="13">
        <v>0</v>
      </c>
      <c r="J3423" s="13">
        <v>0</v>
      </c>
      <c r="K3423" s="15">
        <f t="shared" si="213"/>
        <v>105478</v>
      </c>
      <c r="L3423" s="15">
        <f t="shared" si="214"/>
        <v>105038</v>
      </c>
      <c r="M3423" s="15">
        <f t="shared" si="215"/>
        <v>210516</v>
      </c>
    </row>
    <row r="3424" spans="1:13" ht="13.15" customHeight="1" x14ac:dyDescent="0.2">
      <c r="A3424" s="11" t="str">
        <f t="shared" si="212"/>
        <v>PROSERPINE2011</v>
      </c>
      <c r="B3424" s="3" t="s">
        <v>26</v>
      </c>
      <c r="C3424" s="12">
        <v>2011</v>
      </c>
      <c r="D3424" s="12">
        <v>33</v>
      </c>
      <c r="E3424" s="13">
        <v>101679</v>
      </c>
      <c r="F3424" s="13">
        <v>103263</v>
      </c>
      <c r="G3424" s="13">
        <v>204942</v>
      </c>
      <c r="H3424" s="13">
        <v>0</v>
      </c>
      <c r="I3424" s="13">
        <v>0</v>
      </c>
      <c r="J3424" s="13">
        <v>0</v>
      </c>
      <c r="K3424" s="15">
        <f t="shared" si="213"/>
        <v>101679</v>
      </c>
      <c r="L3424" s="15">
        <f t="shared" si="214"/>
        <v>103263</v>
      </c>
      <c r="M3424" s="15">
        <f t="shared" si="215"/>
        <v>204942</v>
      </c>
    </row>
    <row r="3425" spans="1:13" ht="13.15" customHeight="1" x14ac:dyDescent="0.2">
      <c r="A3425" s="11" t="str">
        <f t="shared" si="212"/>
        <v>PROSERPINE2012</v>
      </c>
      <c r="B3425" s="88" t="s">
        <v>26</v>
      </c>
      <c r="C3425" s="16">
        <v>2012</v>
      </c>
      <c r="D3425" s="86">
        <v>32</v>
      </c>
      <c r="E3425" s="89">
        <v>114521</v>
      </c>
      <c r="F3425" s="89">
        <v>118292</v>
      </c>
      <c r="G3425" s="89">
        <v>232813</v>
      </c>
      <c r="H3425" s="89">
        <v>0</v>
      </c>
      <c r="I3425" s="89">
        <v>0</v>
      </c>
      <c r="J3425" s="89">
        <v>0</v>
      </c>
      <c r="K3425" s="15">
        <f t="shared" si="213"/>
        <v>114521</v>
      </c>
      <c r="L3425" s="15">
        <f t="shared" si="214"/>
        <v>118292</v>
      </c>
      <c r="M3425" s="15">
        <f t="shared" si="215"/>
        <v>232813</v>
      </c>
    </row>
    <row r="3426" spans="1:13" ht="13.15" customHeight="1" x14ac:dyDescent="0.2">
      <c r="A3426" s="11" t="str">
        <f t="shared" si="212"/>
        <v>PROSERPINE2013</v>
      </c>
      <c r="B3426" s="3" t="s">
        <v>26</v>
      </c>
      <c r="C3426" s="12">
        <v>2013</v>
      </c>
      <c r="D3426" s="12">
        <v>30</v>
      </c>
      <c r="E3426" s="13">
        <v>115471</v>
      </c>
      <c r="F3426" s="13">
        <v>118931</v>
      </c>
      <c r="G3426" s="13">
        <v>234402</v>
      </c>
      <c r="H3426" s="13">
        <v>0</v>
      </c>
      <c r="I3426" s="13">
        <v>0</v>
      </c>
      <c r="J3426" s="13">
        <v>0</v>
      </c>
      <c r="K3426" s="15">
        <f t="shared" si="213"/>
        <v>115471</v>
      </c>
      <c r="L3426" s="15">
        <f t="shared" si="214"/>
        <v>118931</v>
      </c>
      <c r="M3426" s="15">
        <f t="shared" si="215"/>
        <v>234402</v>
      </c>
    </row>
    <row r="3427" spans="1:13" ht="13.15" customHeight="1" x14ac:dyDescent="0.2">
      <c r="A3427" s="11" t="str">
        <f t="shared" ref="A3427:A3490" si="216">CONCATENATE(B3427,C3427)</f>
        <v>PROSERPINE2014</v>
      </c>
      <c r="B3427" s="90" t="s">
        <v>26</v>
      </c>
      <c r="C3427" s="12">
        <v>2014</v>
      </c>
      <c r="D3427" s="12">
        <v>27</v>
      </c>
      <c r="E3427" s="91">
        <v>130908</v>
      </c>
      <c r="F3427" s="91">
        <v>133430</v>
      </c>
      <c r="G3427" s="91">
        <v>264338</v>
      </c>
      <c r="H3427" s="91">
        <v>0</v>
      </c>
      <c r="I3427" s="91">
        <v>0</v>
      </c>
      <c r="J3427" s="91">
        <v>0</v>
      </c>
      <c r="K3427" s="15">
        <f t="shared" si="213"/>
        <v>130908</v>
      </c>
      <c r="L3427" s="15">
        <f t="shared" si="214"/>
        <v>133430</v>
      </c>
      <c r="M3427" s="15">
        <f t="shared" si="215"/>
        <v>264338</v>
      </c>
    </row>
    <row r="3428" spans="1:13" ht="13.15" customHeight="1" x14ac:dyDescent="0.2">
      <c r="A3428" s="11" t="str">
        <f t="shared" si="216"/>
        <v>PROSERPINE2015</v>
      </c>
      <c r="B3428" s="3" t="s">
        <v>26</v>
      </c>
      <c r="C3428" s="12">
        <v>2015</v>
      </c>
      <c r="D3428" s="12">
        <v>26</v>
      </c>
      <c r="E3428" s="13">
        <v>158287</v>
      </c>
      <c r="F3428" s="13">
        <v>160842</v>
      </c>
      <c r="G3428" s="13">
        <v>319129</v>
      </c>
      <c r="H3428" s="13">
        <v>0</v>
      </c>
      <c r="I3428" s="13">
        <v>0</v>
      </c>
      <c r="J3428" s="13">
        <v>0</v>
      </c>
      <c r="K3428" s="15">
        <f t="shared" si="213"/>
        <v>158287</v>
      </c>
      <c r="L3428" s="15">
        <f t="shared" si="214"/>
        <v>160842</v>
      </c>
      <c r="M3428" s="15">
        <f t="shared" si="215"/>
        <v>319129</v>
      </c>
    </row>
    <row r="3429" spans="1:13" ht="13.15" customHeight="1" x14ac:dyDescent="0.2">
      <c r="A3429" s="11" t="str">
        <f t="shared" si="216"/>
        <v>PROSERPINE2016</v>
      </c>
      <c r="B3429" s="92" t="s">
        <v>26</v>
      </c>
      <c r="C3429" s="85">
        <v>2016</v>
      </c>
      <c r="D3429" s="86">
        <v>25</v>
      </c>
      <c r="E3429" s="15">
        <v>169649</v>
      </c>
      <c r="F3429" s="15">
        <v>173189</v>
      </c>
      <c r="G3429" s="15">
        <v>342838</v>
      </c>
      <c r="H3429" s="87">
        <v>0</v>
      </c>
      <c r="I3429" s="87">
        <v>0</v>
      </c>
      <c r="J3429" s="15">
        <v>0</v>
      </c>
      <c r="K3429" s="15">
        <f t="shared" si="213"/>
        <v>169649</v>
      </c>
      <c r="L3429" s="15">
        <f t="shared" si="214"/>
        <v>173189</v>
      </c>
      <c r="M3429" s="15">
        <f t="shared" si="215"/>
        <v>342838</v>
      </c>
    </row>
    <row r="3430" spans="1:13" ht="13.15" customHeight="1" x14ac:dyDescent="0.2">
      <c r="A3430" s="11" t="str">
        <f t="shared" si="216"/>
        <v>PROSERPINE2017</v>
      </c>
      <c r="B3430" s="3" t="s">
        <v>26</v>
      </c>
      <c r="C3430" s="12">
        <v>2017</v>
      </c>
      <c r="D3430" s="12">
        <v>20</v>
      </c>
      <c r="E3430" s="13">
        <v>212285</v>
      </c>
      <c r="F3430" s="13">
        <v>213286</v>
      </c>
      <c r="G3430" s="13">
        <v>425571</v>
      </c>
      <c r="H3430" s="13">
        <v>0</v>
      </c>
      <c r="I3430" s="13">
        <v>0</v>
      </c>
      <c r="J3430" s="13">
        <v>0</v>
      </c>
      <c r="K3430" s="15">
        <f t="shared" si="213"/>
        <v>212285</v>
      </c>
      <c r="L3430" s="15">
        <f t="shared" si="214"/>
        <v>213286</v>
      </c>
      <c r="M3430" s="15">
        <f t="shared" si="215"/>
        <v>425571</v>
      </c>
    </row>
    <row r="3431" spans="1:13" ht="13.15" customHeight="1" x14ac:dyDescent="0.2">
      <c r="A3431" s="11" t="str">
        <f t="shared" si="216"/>
        <v>PROSERPINE2018</v>
      </c>
      <c r="B3431" s="3" t="s">
        <v>26</v>
      </c>
      <c r="C3431" s="12">
        <v>2018</v>
      </c>
      <c r="D3431" s="12">
        <v>19</v>
      </c>
      <c r="E3431" s="13">
        <v>222860</v>
      </c>
      <c r="F3431" s="13">
        <v>225715</v>
      </c>
      <c r="G3431" s="13">
        <v>448575</v>
      </c>
      <c r="H3431" s="13">
        <v>0</v>
      </c>
      <c r="I3431" s="13">
        <v>0</v>
      </c>
      <c r="J3431" s="13">
        <v>0</v>
      </c>
      <c r="K3431" s="15">
        <f t="shared" si="213"/>
        <v>222860</v>
      </c>
      <c r="L3431" s="15">
        <f t="shared" si="214"/>
        <v>225715</v>
      </c>
      <c r="M3431" s="15">
        <f t="shared" si="215"/>
        <v>448575</v>
      </c>
    </row>
    <row r="3432" spans="1:13" ht="13.15" customHeight="1" x14ac:dyDescent="0.2">
      <c r="A3432" s="11" t="str">
        <f t="shared" si="216"/>
        <v>PROSERPINE2019</v>
      </c>
      <c r="B3432" s="92" t="s">
        <v>26</v>
      </c>
      <c r="C3432" s="85">
        <v>2019</v>
      </c>
      <c r="D3432" s="86">
        <v>22</v>
      </c>
      <c r="E3432" s="15">
        <v>215556</v>
      </c>
      <c r="F3432" s="15">
        <v>217858</v>
      </c>
      <c r="G3432" s="15">
        <v>433414</v>
      </c>
      <c r="H3432" s="87">
        <v>0</v>
      </c>
      <c r="I3432" s="87">
        <v>0</v>
      </c>
      <c r="J3432" s="15">
        <v>0</v>
      </c>
      <c r="K3432" s="15">
        <f t="shared" si="213"/>
        <v>215556</v>
      </c>
      <c r="L3432" s="15">
        <f t="shared" si="214"/>
        <v>217858</v>
      </c>
      <c r="M3432" s="15">
        <f t="shared" si="215"/>
        <v>433414</v>
      </c>
    </row>
    <row r="3433" spans="1:13" ht="13.15" customHeight="1" x14ac:dyDescent="0.2">
      <c r="A3433" s="11" t="str">
        <f t="shared" si="216"/>
        <v>PROSERPINE2020</v>
      </c>
      <c r="B3433" s="92" t="s">
        <v>26</v>
      </c>
      <c r="C3433" s="85">
        <v>2020</v>
      </c>
      <c r="D3433" s="86">
        <v>22</v>
      </c>
      <c r="E3433" s="15">
        <v>102413</v>
      </c>
      <c r="F3433" s="15">
        <v>103253</v>
      </c>
      <c r="G3433" s="15">
        <v>205666</v>
      </c>
      <c r="H3433" s="87">
        <v>0</v>
      </c>
      <c r="I3433" s="87">
        <v>0</v>
      </c>
      <c r="J3433" s="15">
        <v>0</v>
      </c>
      <c r="K3433" s="15">
        <f t="shared" si="213"/>
        <v>102413</v>
      </c>
      <c r="L3433" s="15">
        <f t="shared" si="214"/>
        <v>103253</v>
      </c>
      <c r="M3433" s="15">
        <f t="shared" si="215"/>
        <v>205666</v>
      </c>
    </row>
    <row r="3434" spans="1:13" ht="13.15" customHeight="1" x14ac:dyDescent="0.2">
      <c r="A3434" s="11" t="str">
        <f t="shared" si="216"/>
        <v>PROSERPINE2021</v>
      </c>
      <c r="B3434" s="3" t="s">
        <v>26</v>
      </c>
      <c r="C3434" s="12">
        <v>2021</v>
      </c>
      <c r="D3434" s="12">
        <v>23</v>
      </c>
      <c r="E3434" s="13">
        <v>152294</v>
      </c>
      <c r="F3434" s="13">
        <v>152201</v>
      </c>
      <c r="G3434" s="13">
        <v>304495</v>
      </c>
      <c r="H3434" s="13">
        <v>0</v>
      </c>
      <c r="I3434" s="13">
        <v>0</v>
      </c>
      <c r="J3434" s="13">
        <v>0</v>
      </c>
      <c r="K3434" s="15">
        <f t="shared" si="213"/>
        <v>152294</v>
      </c>
      <c r="L3434" s="15">
        <f t="shared" si="214"/>
        <v>152201</v>
      </c>
      <c r="M3434" s="15">
        <f t="shared" si="215"/>
        <v>304495</v>
      </c>
    </row>
    <row r="3435" spans="1:13" ht="13.15" customHeight="1" x14ac:dyDescent="0.2">
      <c r="A3435" s="11" t="str">
        <f t="shared" si="216"/>
        <v>PROSERPINE2022</v>
      </c>
      <c r="B3435" s="92" t="s">
        <v>26</v>
      </c>
      <c r="C3435" s="85">
        <v>2022</v>
      </c>
      <c r="D3435" s="86">
        <v>20</v>
      </c>
      <c r="E3435" s="15">
        <v>231989</v>
      </c>
      <c r="F3435" s="15">
        <v>232551</v>
      </c>
      <c r="G3435" s="15">
        <v>464540</v>
      </c>
      <c r="H3435" s="87">
        <v>0</v>
      </c>
      <c r="I3435" s="87">
        <v>0</v>
      </c>
      <c r="J3435" s="15">
        <v>0</v>
      </c>
      <c r="K3435" s="15">
        <f t="shared" si="213"/>
        <v>231989</v>
      </c>
      <c r="L3435" s="15">
        <f t="shared" si="214"/>
        <v>232551</v>
      </c>
      <c r="M3435" s="15">
        <f t="shared" si="215"/>
        <v>464540</v>
      </c>
    </row>
    <row r="3436" spans="1:13" ht="13.15" customHeight="1" x14ac:dyDescent="0.2">
      <c r="A3436" s="11" t="str">
        <f t="shared" si="216"/>
        <v>PROSERPINE2023</v>
      </c>
      <c r="B3436" s="3" t="s">
        <v>26</v>
      </c>
      <c r="C3436" s="12">
        <v>2023</v>
      </c>
      <c r="D3436" s="12">
        <v>19</v>
      </c>
      <c r="E3436" s="13">
        <v>253755</v>
      </c>
      <c r="F3436" s="13">
        <v>256448</v>
      </c>
      <c r="G3436" s="13">
        <v>510203</v>
      </c>
      <c r="H3436" s="13">
        <v>0</v>
      </c>
      <c r="I3436" s="13">
        <v>0</v>
      </c>
      <c r="J3436" s="13">
        <v>0</v>
      </c>
      <c r="K3436" s="15">
        <f t="shared" si="213"/>
        <v>253755</v>
      </c>
      <c r="L3436" s="15">
        <f t="shared" si="214"/>
        <v>256448</v>
      </c>
      <c r="M3436" s="15">
        <f t="shared" si="215"/>
        <v>510203</v>
      </c>
    </row>
    <row r="3437" spans="1:13" ht="13.15" customHeight="1" x14ac:dyDescent="0.2">
      <c r="A3437" s="11" t="str">
        <f t="shared" si="216"/>
        <v>PROSERPINE2024</v>
      </c>
      <c r="B3437" s="92" t="s">
        <v>26</v>
      </c>
      <c r="C3437" s="85">
        <v>2024</v>
      </c>
      <c r="D3437" s="86">
        <v>19</v>
      </c>
      <c r="E3437" s="15">
        <v>252597</v>
      </c>
      <c r="F3437" s="15">
        <v>254647</v>
      </c>
      <c r="G3437" s="15">
        <v>507244</v>
      </c>
      <c r="H3437" s="87">
        <v>0</v>
      </c>
      <c r="I3437" s="87">
        <v>0</v>
      </c>
      <c r="J3437" s="15">
        <v>0</v>
      </c>
      <c r="K3437" s="15">
        <f t="shared" si="213"/>
        <v>252597</v>
      </c>
      <c r="L3437" s="15">
        <f t="shared" si="214"/>
        <v>254647</v>
      </c>
      <c r="M3437" s="15">
        <f t="shared" si="215"/>
        <v>507244</v>
      </c>
    </row>
    <row r="3438" spans="1:13" ht="13.15" customHeight="1" x14ac:dyDescent="0.2">
      <c r="A3438" s="11" t="str">
        <f t="shared" si="216"/>
        <v>PROSERPINE2025</v>
      </c>
      <c r="B3438" s="90" t="s">
        <v>26</v>
      </c>
      <c r="C3438" s="85">
        <v>2025</v>
      </c>
      <c r="D3438" s="86">
        <v>19</v>
      </c>
      <c r="E3438" s="15">
        <v>273807</v>
      </c>
      <c r="F3438" s="15">
        <v>275887</v>
      </c>
      <c r="G3438" s="15">
        <v>549694</v>
      </c>
      <c r="H3438" s="15">
        <v>0</v>
      </c>
      <c r="I3438" s="15">
        <v>0</v>
      </c>
      <c r="J3438" s="15">
        <v>0</v>
      </c>
      <c r="K3438" s="15">
        <f t="shared" si="213"/>
        <v>273807</v>
      </c>
      <c r="L3438" s="15">
        <f t="shared" si="214"/>
        <v>275887</v>
      </c>
      <c r="M3438" s="15">
        <f t="shared" si="215"/>
        <v>549694</v>
      </c>
    </row>
    <row r="3439" spans="1:13" ht="13.15" customHeight="1" x14ac:dyDescent="0.2">
      <c r="A3439" s="11" t="str">
        <f t="shared" si="216"/>
        <v>ROCKHAMPTON1985</v>
      </c>
      <c r="B3439" s="3" t="s">
        <v>54</v>
      </c>
      <c r="C3439" s="12">
        <v>1985</v>
      </c>
      <c r="D3439" s="12">
        <v>13</v>
      </c>
      <c r="E3439" s="13">
        <v>214746</v>
      </c>
      <c r="F3439" s="13">
        <v>215702</v>
      </c>
      <c r="G3439" s="13">
        <v>430448</v>
      </c>
      <c r="H3439" s="13">
        <v>0</v>
      </c>
      <c r="I3439" s="13">
        <v>0</v>
      </c>
      <c r="J3439" s="13">
        <v>0</v>
      </c>
      <c r="K3439" s="15">
        <f t="shared" si="213"/>
        <v>214746</v>
      </c>
      <c r="L3439" s="15">
        <f t="shared" si="214"/>
        <v>215702</v>
      </c>
      <c r="M3439" s="15">
        <f t="shared" si="215"/>
        <v>430448</v>
      </c>
    </row>
    <row r="3440" spans="1:13" ht="13.15" customHeight="1" x14ac:dyDescent="0.2">
      <c r="A3440" s="11" t="str">
        <f t="shared" si="216"/>
        <v>ROCKHAMPTON1986</v>
      </c>
      <c r="B3440" s="3" t="s">
        <v>54</v>
      </c>
      <c r="C3440" s="12">
        <v>1986</v>
      </c>
      <c r="D3440" s="12">
        <v>13</v>
      </c>
      <c r="E3440" s="13">
        <v>218648</v>
      </c>
      <c r="F3440" s="13">
        <v>218814</v>
      </c>
      <c r="G3440" s="13">
        <v>437462</v>
      </c>
      <c r="H3440" s="13">
        <v>0</v>
      </c>
      <c r="I3440" s="13">
        <v>0</v>
      </c>
      <c r="J3440" s="13">
        <v>0</v>
      </c>
      <c r="K3440" s="15">
        <f t="shared" si="213"/>
        <v>218648</v>
      </c>
      <c r="L3440" s="15">
        <f t="shared" si="214"/>
        <v>218814</v>
      </c>
      <c r="M3440" s="15">
        <f t="shared" si="215"/>
        <v>437462</v>
      </c>
    </row>
    <row r="3441" spans="1:13" ht="13.15" customHeight="1" x14ac:dyDescent="0.2">
      <c r="A3441" s="11" t="str">
        <f t="shared" si="216"/>
        <v>ROCKHAMPTON1987</v>
      </c>
      <c r="B3441" s="90" t="s">
        <v>54</v>
      </c>
      <c r="C3441" s="85">
        <v>1987</v>
      </c>
      <c r="D3441" s="86">
        <v>14</v>
      </c>
      <c r="E3441" s="15">
        <v>220660</v>
      </c>
      <c r="F3441" s="15">
        <v>220899</v>
      </c>
      <c r="G3441" s="15">
        <v>441559</v>
      </c>
      <c r="H3441" s="15">
        <v>0</v>
      </c>
      <c r="I3441" s="15">
        <v>0</v>
      </c>
      <c r="J3441" s="15">
        <v>0</v>
      </c>
      <c r="K3441" s="15">
        <f t="shared" ref="K3441:K3504" si="217">E3441+H3441</f>
        <v>220660</v>
      </c>
      <c r="L3441" s="15">
        <f t="shared" ref="L3441:L3504" si="218">F3441+I3441</f>
        <v>220899</v>
      </c>
      <c r="M3441" s="15">
        <f t="shared" ref="M3441:M3504" si="219">G3441+J3441</f>
        <v>441559</v>
      </c>
    </row>
    <row r="3442" spans="1:13" ht="13.15" customHeight="1" x14ac:dyDescent="0.2">
      <c r="A3442" s="11" t="str">
        <f t="shared" si="216"/>
        <v>ROCKHAMPTON1988</v>
      </c>
      <c r="B3442" s="3" t="s">
        <v>54</v>
      </c>
      <c r="C3442" s="12">
        <v>1988</v>
      </c>
      <c r="D3442" s="12">
        <v>14</v>
      </c>
      <c r="E3442" s="13">
        <v>219019</v>
      </c>
      <c r="F3442" s="13">
        <v>220669</v>
      </c>
      <c r="G3442" s="13">
        <v>439688</v>
      </c>
      <c r="H3442" s="13">
        <v>0</v>
      </c>
      <c r="I3442" s="13">
        <v>0</v>
      </c>
      <c r="J3442" s="13">
        <v>0</v>
      </c>
      <c r="K3442" s="15">
        <f t="shared" si="217"/>
        <v>219019</v>
      </c>
      <c r="L3442" s="15">
        <f t="shared" si="218"/>
        <v>220669</v>
      </c>
      <c r="M3442" s="15">
        <f t="shared" si="219"/>
        <v>439688</v>
      </c>
    </row>
    <row r="3443" spans="1:13" ht="13.15" customHeight="1" x14ac:dyDescent="0.2">
      <c r="A3443" s="11" t="str">
        <f t="shared" si="216"/>
        <v>ROCKHAMPTON1989</v>
      </c>
      <c r="B3443" s="90" t="s">
        <v>54</v>
      </c>
      <c r="C3443" s="85">
        <v>1989</v>
      </c>
      <c r="D3443" s="86">
        <v>14</v>
      </c>
      <c r="E3443" s="15">
        <v>135485</v>
      </c>
      <c r="F3443" s="15">
        <v>135904</v>
      </c>
      <c r="G3443" s="15">
        <v>271389</v>
      </c>
      <c r="H3443" s="15">
        <v>0</v>
      </c>
      <c r="I3443" s="15">
        <v>0</v>
      </c>
      <c r="J3443" s="15">
        <v>0</v>
      </c>
      <c r="K3443" s="15">
        <f t="shared" si="217"/>
        <v>135485</v>
      </c>
      <c r="L3443" s="15">
        <f t="shared" si="218"/>
        <v>135904</v>
      </c>
      <c r="M3443" s="15">
        <f t="shared" si="219"/>
        <v>271389</v>
      </c>
    </row>
    <row r="3444" spans="1:13" ht="13.15" customHeight="1" x14ac:dyDescent="0.2">
      <c r="A3444" s="11" t="str">
        <f t="shared" si="216"/>
        <v>ROCKHAMPTON1990</v>
      </c>
      <c r="B3444" s="92" t="s">
        <v>54</v>
      </c>
      <c r="C3444" s="85">
        <v>1990</v>
      </c>
      <c r="D3444" s="86">
        <v>14</v>
      </c>
      <c r="E3444" s="15">
        <v>127115</v>
      </c>
      <c r="F3444" s="15">
        <v>127258</v>
      </c>
      <c r="G3444" s="15">
        <v>254373</v>
      </c>
      <c r="H3444" s="87">
        <v>0</v>
      </c>
      <c r="I3444" s="87">
        <v>0</v>
      </c>
      <c r="J3444" s="15">
        <v>0</v>
      </c>
      <c r="K3444" s="15">
        <f t="shared" si="217"/>
        <v>127115</v>
      </c>
      <c r="L3444" s="15">
        <f t="shared" si="218"/>
        <v>127258</v>
      </c>
      <c r="M3444" s="15">
        <f t="shared" si="219"/>
        <v>254373</v>
      </c>
    </row>
    <row r="3445" spans="1:13" ht="13.15" customHeight="1" x14ac:dyDescent="0.2">
      <c r="A3445" s="11" t="str">
        <f t="shared" si="216"/>
        <v>ROCKHAMPTON1991</v>
      </c>
      <c r="B3445" s="3" t="s">
        <v>54</v>
      </c>
      <c r="C3445" s="12">
        <v>1991</v>
      </c>
      <c r="D3445" s="12">
        <v>14</v>
      </c>
      <c r="E3445" s="13">
        <v>142870</v>
      </c>
      <c r="F3445" s="13">
        <v>142639</v>
      </c>
      <c r="G3445" s="13">
        <v>285509</v>
      </c>
      <c r="H3445" s="13">
        <v>0</v>
      </c>
      <c r="I3445" s="13">
        <v>0</v>
      </c>
      <c r="J3445" s="13">
        <v>0</v>
      </c>
      <c r="K3445" s="15">
        <f t="shared" si="217"/>
        <v>142870</v>
      </c>
      <c r="L3445" s="15">
        <f t="shared" si="218"/>
        <v>142639</v>
      </c>
      <c r="M3445" s="15">
        <f t="shared" si="219"/>
        <v>285509</v>
      </c>
    </row>
    <row r="3446" spans="1:13" ht="13.15" customHeight="1" x14ac:dyDescent="0.2">
      <c r="A3446" s="11" t="str">
        <f t="shared" si="216"/>
        <v>ROCKHAMPTON1992</v>
      </c>
      <c r="B3446" s="92" t="s">
        <v>54</v>
      </c>
      <c r="C3446" s="85">
        <v>1992</v>
      </c>
      <c r="D3446" s="86">
        <v>14</v>
      </c>
      <c r="E3446" s="15">
        <v>154347</v>
      </c>
      <c r="F3446" s="15">
        <v>154361</v>
      </c>
      <c r="G3446" s="15">
        <v>308708</v>
      </c>
      <c r="H3446" s="87">
        <v>0</v>
      </c>
      <c r="I3446" s="87">
        <v>0</v>
      </c>
      <c r="J3446" s="15">
        <v>0</v>
      </c>
      <c r="K3446" s="15">
        <f t="shared" si="217"/>
        <v>154347</v>
      </c>
      <c r="L3446" s="15">
        <f t="shared" si="218"/>
        <v>154361</v>
      </c>
      <c r="M3446" s="15">
        <f t="shared" si="219"/>
        <v>308708</v>
      </c>
    </row>
    <row r="3447" spans="1:13" ht="13.15" customHeight="1" x14ac:dyDescent="0.2">
      <c r="A3447" s="11" t="str">
        <f t="shared" si="216"/>
        <v>ROCKHAMPTON1993</v>
      </c>
      <c r="B3447" s="90" t="s">
        <v>54</v>
      </c>
      <c r="C3447" s="85">
        <v>1993</v>
      </c>
      <c r="D3447" s="12">
        <v>14</v>
      </c>
      <c r="E3447" s="15">
        <v>155385</v>
      </c>
      <c r="F3447" s="15">
        <v>155646</v>
      </c>
      <c r="G3447" s="15">
        <v>311031</v>
      </c>
      <c r="H3447" s="15">
        <v>0</v>
      </c>
      <c r="I3447" s="15">
        <v>0</v>
      </c>
      <c r="J3447" s="15">
        <v>0</v>
      </c>
      <c r="K3447" s="15">
        <f t="shared" si="217"/>
        <v>155385</v>
      </c>
      <c r="L3447" s="15">
        <f t="shared" si="218"/>
        <v>155646</v>
      </c>
      <c r="M3447" s="15">
        <f t="shared" si="219"/>
        <v>311031</v>
      </c>
    </row>
    <row r="3448" spans="1:13" ht="13.15" customHeight="1" x14ac:dyDescent="0.2">
      <c r="A3448" s="11" t="str">
        <f t="shared" si="216"/>
        <v>ROCKHAMPTON1994</v>
      </c>
      <c r="B3448" s="92" t="s">
        <v>54</v>
      </c>
      <c r="C3448" s="85">
        <v>1994</v>
      </c>
      <c r="D3448" s="86">
        <v>15</v>
      </c>
      <c r="E3448" s="15">
        <v>151655</v>
      </c>
      <c r="F3448" s="15">
        <v>151674</v>
      </c>
      <c r="G3448" s="15">
        <v>303329</v>
      </c>
      <c r="H3448" s="87">
        <v>0</v>
      </c>
      <c r="I3448" s="87">
        <v>0</v>
      </c>
      <c r="J3448" s="15">
        <v>0</v>
      </c>
      <c r="K3448" s="15">
        <f t="shared" si="217"/>
        <v>151655</v>
      </c>
      <c r="L3448" s="15">
        <f t="shared" si="218"/>
        <v>151674</v>
      </c>
      <c r="M3448" s="15">
        <f t="shared" si="219"/>
        <v>303329</v>
      </c>
    </row>
    <row r="3449" spans="1:13" ht="13.15" customHeight="1" x14ac:dyDescent="0.2">
      <c r="A3449" s="11" t="str">
        <f t="shared" si="216"/>
        <v>ROCKHAMPTON1995</v>
      </c>
      <c r="B3449" s="3" t="s">
        <v>54</v>
      </c>
      <c r="C3449" s="12">
        <v>1995</v>
      </c>
      <c r="D3449" s="12">
        <v>14</v>
      </c>
      <c r="E3449" s="13">
        <v>153820</v>
      </c>
      <c r="F3449" s="13">
        <v>154244</v>
      </c>
      <c r="G3449" s="13">
        <v>308064</v>
      </c>
      <c r="H3449" s="13">
        <v>0</v>
      </c>
      <c r="I3449" s="13">
        <v>0</v>
      </c>
      <c r="J3449" s="13">
        <v>0</v>
      </c>
      <c r="K3449" s="15">
        <f t="shared" si="217"/>
        <v>153820</v>
      </c>
      <c r="L3449" s="15">
        <f t="shared" si="218"/>
        <v>154244</v>
      </c>
      <c r="M3449" s="15">
        <f t="shared" si="219"/>
        <v>308064</v>
      </c>
    </row>
    <row r="3450" spans="1:13" ht="13.15" customHeight="1" x14ac:dyDescent="0.2">
      <c r="A3450" s="11" t="str">
        <f t="shared" si="216"/>
        <v>ROCKHAMPTON1996</v>
      </c>
      <c r="B3450" s="90" t="s">
        <v>54</v>
      </c>
      <c r="C3450" s="85">
        <v>1996</v>
      </c>
      <c r="D3450" s="86">
        <v>16</v>
      </c>
      <c r="E3450" s="15">
        <v>152171</v>
      </c>
      <c r="F3450" s="15">
        <v>153077</v>
      </c>
      <c r="G3450" s="15">
        <v>305248</v>
      </c>
      <c r="H3450" s="15">
        <v>0</v>
      </c>
      <c r="I3450" s="15">
        <v>0</v>
      </c>
      <c r="J3450" s="15">
        <v>0</v>
      </c>
      <c r="K3450" s="15">
        <f t="shared" si="217"/>
        <v>152171</v>
      </c>
      <c r="L3450" s="15">
        <f t="shared" si="218"/>
        <v>153077</v>
      </c>
      <c r="M3450" s="15">
        <f t="shared" si="219"/>
        <v>305248</v>
      </c>
    </row>
    <row r="3451" spans="1:13" ht="13.15" customHeight="1" x14ac:dyDescent="0.2">
      <c r="A3451" s="11" t="str">
        <f t="shared" si="216"/>
        <v>ROCKHAMPTON1997</v>
      </c>
      <c r="B3451" s="92" t="s">
        <v>54</v>
      </c>
      <c r="C3451" s="85">
        <v>1997</v>
      </c>
      <c r="D3451" s="86">
        <v>15</v>
      </c>
      <c r="E3451" s="15">
        <v>156465</v>
      </c>
      <c r="F3451" s="15">
        <v>156798</v>
      </c>
      <c r="G3451" s="15">
        <v>313263</v>
      </c>
      <c r="H3451" s="87">
        <v>0</v>
      </c>
      <c r="I3451" s="87">
        <v>0</v>
      </c>
      <c r="J3451" s="15">
        <v>0</v>
      </c>
      <c r="K3451" s="15">
        <f t="shared" si="217"/>
        <v>156465</v>
      </c>
      <c r="L3451" s="15">
        <f t="shared" si="218"/>
        <v>156798</v>
      </c>
      <c r="M3451" s="15">
        <f t="shared" si="219"/>
        <v>313263</v>
      </c>
    </row>
    <row r="3452" spans="1:13" ht="13.15" customHeight="1" x14ac:dyDescent="0.2">
      <c r="A3452" s="11" t="str">
        <f t="shared" si="216"/>
        <v>ROCKHAMPTON1998</v>
      </c>
      <c r="B3452" s="3" t="s">
        <v>54</v>
      </c>
      <c r="C3452" s="12">
        <v>1998</v>
      </c>
      <c r="D3452" s="12">
        <v>15</v>
      </c>
      <c r="E3452" s="13">
        <v>150425</v>
      </c>
      <c r="F3452" s="13">
        <v>150508</v>
      </c>
      <c r="G3452" s="13">
        <v>300933</v>
      </c>
      <c r="H3452" s="13">
        <v>0</v>
      </c>
      <c r="I3452" s="13">
        <v>0</v>
      </c>
      <c r="J3452" s="13">
        <v>0</v>
      </c>
      <c r="K3452" s="15">
        <f t="shared" si="217"/>
        <v>150425</v>
      </c>
      <c r="L3452" s="15">
        <f t="shared" si="218"/>
        <v>150508</v>
      </c>
      <c r="M3452" s="15">
        <f t="shared" si="219"/>
        <v>300933</v>
      </c>
    </row>
    <row r="3453" spans="1:13" ht="13.15" customHeight="1" x14ac:dyDescent="0.2">
      <c r="A3453" s="11" t="str">
        <f t="shared" si="216"/>
        <v>ROCKHAMPTON1999</v>
      </c>
      <c r="B3453" s="3" t="s">
        <v>54</v>
      </c>
      <c r="C3453" s="12">
        <v>1999</v>
      </c>
      <c r="D3453" s="12">
        <v>17</v>
      </c>
      <c r="E3453" s="13">
        <v>142050</v>
      </c>
      <c r="F3453" s="13">
        <v>142074</v>
      </c>
      <c r="G3453" s="13">
        <v>284124</v>
      </c>
      <c r="H3453" s="13">
        <v>0</v>
      </c>
      <c r="I3453" s="13">
        <v>0</v>
      </c>
      <c r="J3453" s="13">
        <v>0</v>
      </c>
      <c r="K3453" s="15">
        <f t="shared" si="217"/>
        <v>142050</v>
      </c>
      <c r="L3453" s="15">
        <f t="shared" si="218"/>
        <v>142074</v>
      </c>
      <c r="M3453" s="15">
        <f t="shared" si="219"/>
        <v>284124</v>
      </c>
    </row>
    <row r="3454" spans="1:13" ht="13.15" customHeight="1" x14ac:dyDescent="0.2">
      <c r="A3454" s="11" t="str">
        <f t="shared" si="216"/>
        <v>ROCKHAMPTON2000</v>
      </c>
      <c r="B3454" s="90" t="s">
        <v>54</v>
      </c>
      <c r="C3454" s="85">
        <v>2000</v>
      </c>
      <c r="D3454" s="86">
        <v>16</v>
      </c>
      <c r="E3454" s="15">
        <v>149476</v>
      </c>
      <c r="F3454" s="15">
        <v>149904</v>
      </c>
      <c r="G3454" s="15">
        <v>299380</v>
      </c>
      <c r="H3454" s="15">
        <v>0</v>
      </c>
      <c r="I3454" s="15">
        <v>0</v>
      </c>
      <c r="J3454" s="15">
        <v>0</v>
      </c>
      <c r="K3454" s="15">
        <f t="shared" si="217"/>
        <v>149476</v>
      </c>
      <c r="L3454" s="15">
        <f t="shared" si="218"/>
        <v>149904</v>
      </c>
      <c r="M3454" s="15">
        <f t="shared" si="219"/>
        <v>299380</v>
      </c>
    </row>
    <row r="3455" spans="1:13" ht="13.15" customHeight="1" x14ac:dyDescent="0.2">
      <c r="A3455" s="11" t="str">
        <f t="shared" si="216"/>
        <v>ROCKHAMPTON2001</v>
      </c>
      <c r="B3455" s="88" t="s">
        <v>54</v>
      </c>
      <c r="C3455" s="85">
        <v>2001</v>
      </c>
      <c r="D3455" s="86">
        <v>17</v>
      </c>
      <c r="E3455" s="15">
        <v>124692</v>
      </c>
      <c r="F3455" s="15">
        <v>125050</v>
      </c>
      <c r="G3455" s="15">
        <v>249742</v>
      </c>
      <c r="H3455" s="15">
        <v>0</v>
      </c>
      <c r="I3455" s="15">
        <v>0</v>
      </c>
      <c r="J3455" s="15">
        <v>0</v>
      </c>
      <c r="K3455" s="15">
        <f t="shared" si="217"/>
        <v>124692</v>
      </c>
      <c r="L3455" s="15">
        <f t="shared" si="218"/>
        <v>125050</v>
      </c>
      <c r="M3455" s="15">
        <f t="shared" si="219"/>
        <v>249742</v>
      </c>
    </row>
    <row r="3456" spans="1:13" ht="13.15" customHeight="1" x14ac:dyDescent="0.2">
      <c r="A3456" s="11" t="str">
        <f t="shared" si="216"/>
        <v>ROCKHAMPTON2002</v>
      </c>
      <c r="B3456" s="3" t="s">
        <v>54</v>
      </c>
      <c r="C3456" s="12">
        <v>2002</v>
      </c>
      <c r="D3456" s="12">
        <v>18</v>
      </c>
      <c r="E3456" s="13">
        <v>120041</v>
      </c>
      <c r="F3456" s="13">
        <v>120330</v>
      </c>
      <c r="G3456" s="13">
        <v>240371</v>
      </c>
      <c r="H3456" s="13">
        <v>0</v>
      </c>
      <c r="I3456" s="13">
        <v>0</v>
      </c>
      <c r="J3456" s="13">
        <v>0</v>
      </c>
      <c r="K3456" s="15">
        <f t="shared" si="217"/>
        <v>120041</v>
      </c>
      <c r="L3456" s="15">
        <f t="shared" si="218"/>
        <v>120330</v>
      </c>
      <c r="M3456" s="15">
        <f t="shared" si="219"/>
        <v>240371</v>
      </c>
    </row>
    <row r="3457" spans="1:13" ht="13.15" customHeight="1" x14ac:dyDescent="0.2">
      <c r="A3457" s="11" t="str">
        <f t="shared" si="216"/>
        <v>ROCKHAMPTON2003</v>
      </c>
      <c r="B3457" s="92" t="s">
        <v>54</v>
      </c>
      <c r="C3457" s="85">
        <v>2003</v>
      </c>
      <c r="D3457" s="86">
        <v>16</v>
      </c>
      <c r="E3457" s="15">
        <v>181751</v>
      </c>
      <c r="F3457" s="15">
        <v>180715</v>
      </c>
      <c r="G3457" s="15">
        <v>362466</v>
      </c>
      <c r="H3457" s="15">
        <v>0</v>
      </c>
      <c r="I3457" s="15">
        <v>0</v>
      </c>
      <c r="J3457" s="15">
        <v>0</v>
      </c>
      <c r="K3457" s="15">
        <f t="shared" si="217"/>
        <v>181751</v>
      </c>
      <c r="L3457" s="15">
        <f t="shared" si="218"/>
        <v>180715</v>
      </c>
      <c r="M3457" s="15">
        <f t="shared" si="219"/>
        <v>362466</v>
      </c>
    </row>
    <row r="3458" spans="1:13" ht="13.15" customHeight="1" x14ac:dyDescent="0.2">
      <c r="A3458" s="11" t="str">
        <f t="shared" si="216"/>
        <v>ROCKHAMPTON2004</v>
      </c>
      <c r="B3458" s="90" t="s">
        <v>54</v>
      </c>
      <c r="C3458" s="85">
        <v>2004</v>
      </c>
      <c r="D3458" s="86">
        <v>16</v>
      </c>
      <c r="E3458" s="15">
        <v>237907</v>
      </c>
      <c r="F3458" s="15">
        <v>236289</v>
      </c>
      <c r="G3458" s="15">
        <v>474196</v>
      </c>
      <c r="H3458" s="15">
        <v>0</v>
      </c>
      <c r="I3458" s="15">
        <v>0</v>
      </c>
      <c r="J3458" s="15">
        <v>0</v>
      </c>
      <c r="K3458" s="15">
        <f t="shared" si="217"/>
        <v>237907</v>
      </c>
      <c r="L3458" s="15">
        <f t="shared" si="218"/>
        <v>236289</v>
      </c>
      <c r="M3458" s="15">
        <f t="shared" si="219"/>
        <v>474196</v>
      </c>
    </row>
    <row r="3459" spans="1:13" ht="13.15" customHeight="1" x14ac:dyDescent="0.2">
      <c r="A3459" s="11" t="str">
        <f t="shared" si="216"/>
        <v>ROCKHAMPTON2005</v>
      </c>
      <c r="B3459" s="3" t="s">
        <v>54</v>
      </c>
      <c r="C3459" s="12">
        <v>2005</v>
      </c>
      <c r="D3459" s="12">
        <v>17</v>
      </c>
      <c r="E3459" s="13">
        <v>289440</v>
      </c>
      <c r="F3459" s="13">
        <v>293059</v>
      </c>
      <c r="G3459" s="13">
        <v>582499</v>
      </c>
      <c r="H3459" s="13">
        <v>0</v>
      </c>
      <c r="I3459" s="13">
        <v>0</v>
      </c>
      <c r="J3459" s="13">
        <v>0</v>
      </c>
      <c r="K3459" s="15">
        <f t="shared" si="217"/>
        <v>289440</v>
      </c>
      <c r="L3459" s="15">
        <f t="shared" si="218"/>
        <v>293059</v>
      </c>
      <c r="M3459" s="15">
        <f t="shared" si="219"/>
        <v>582499</v>
      </c>
    </row>
    <row r="3460" spans="1:13" ht="13.15" customHeight="1" x14ac:dyDescent="0.2">
      <c r="A3460" s="11" t="str">
        <f t="shared" si="216"/>
        <v>ROCKHAMPTON2006</v>
      </c>
      <c r="B3460" s="90" t="s">
        <v>54</v>
      </c>
      <c r="C3460" s="12">
        <v>2006</v>
      </c>
      <c r="D3460" s="12">
        <v>17</v>
      </c>
      <c r="E3460" s="91">
        <v>305119</v>
      </c>
      <c r="F3460" s="91">
        <v>308171</v>
      </c>
      <c r="G3460" s="91">
        <v>613290</v>
      </c>
      <c r="H3460" s="91">
        <v>0</v>
      </c>
      <c r="I3460" s="91">
        <v>0</v>
      </c>
      <c r="J3460" s="91">
        <v>0</v>
      </c>
      <c r="K3460" s="15">
        <f t="shared" si="217"/>
        <v>305119</v>
      </c>
      <c r="L3460" s="15">
        <f t="shared" si="218"/>
        <v>308171</v>
      </c>
      <c r="M3460" s="15">
        <f t="shared" si="219"/>
        <v>613290</v>
      </c>
    </row>
    <row r="3461" spans="1:13" ht="13.15" customHeight="1" x14ac:dyDescent="0.2">
      <c r="A3461" s="11" t="str">
        <f t="shared" si="216"/>
        <v>ROCKHAMPTON2007</v>
      </c>
      <c r="B3461" s="90" t="s">
        <v>54</v>
      </c>
      <c r="C3461" s="85">
        <v>2007</v>
      </c>
      <c r="D3461" s="17">
        <v>16</v>
      </c>
      <c r="E3461" s="15">
        <v>330484</v>
      </c>
      <c r="F3461" s="15">
        <v>331385</v>
      </c>
      <c r="G3461" s="15">
        <v>661869</v>
      </c>
      <c r="H3461" s="15">
        <v>0</v>
      </c>
      <c r="I3461" s="15">
        <v>0</v>
      </c>
      <c r="J3461" s="15">
        <v>0</v>
      </c>
      <c r="K3461" s="15">
        <f t="shared" si="217"/>
        <v>330484</v>
      </c>
      <c r="L3461" s="15">
        <f t="shared" si="218"/>
        <v>331385</v>
      </c>
      <c r="M3461" s="15">
        <f t="shared" si="219"/>
        <v>661869</v>
      </c>
    </row>
    <row r="3462" spans="1:13" ht="13.15" customHeight="1" x14ac:dyDescent="0.2">
      <c r="A3462" s="11" t="str">
        <f t="shared" si="216"/>
        <v>ROCKHAMPTON2008</v>
      </c>
      <c r="B3462" s="3" t="s">
        <v>54</v>
      </c>
      <c r="C3462" s="12">
        <v>2008</v>
      </c>
      <c r="D3462" s="12">
        <v>16</v>
      </c>
      <c r="E3462" s="13">
        <v>355101</v>
      </c>
      <c r="F3462" s="13">
        <v>354790</v>
      </c>
      <c r="G3462" s="13">
        <v>709891</v>
      </c>
      <c r="H3462" s="13">
        <v>0</v>
      </c>
      <c r="I3462" s="13">
        <v>0</v>
      </c>
      <c r="J3462" s="13">
        <v>0</v>
      </c>
      <c r="K3462" s="15">
        <f t="shared" si="217"/>
        <v>355101</v>
      </c>
      <c r="L3462" s="15">
        <f t="shared" si="218"/>
        <v>354790</v>
      </c>
      <c r="M3462" s="15">
        <f t="shared" si="219"/>
        <v>709891</v>
      </c>
    </row>
    <row r="3463" spans="1:13" ht="13.15" customHeight="1" x14ac:dyDescent="0.2">
      <c r="A3463" s="11" t="str">
        <f t="shared" si="216"/>
        <v>ROCKHAMPTON2009</v>
      </c>
      <c r="B3463" s="90" t="s">
        <v>54</v>
      </c>
      <c r="C3463" s="85">
        <v>2009</v>
      </c>
      <c r="D3463" s="86">
        <v>16</v>
      </c>
      <c r="E3463" s="15">
        <v>371572</v>
      </c>
      <c r="F3463" s="15">
        <v>371765</v>
      </c>
      <c r="G3463" s="15">
        <v>743337</v>
      </c>
      <c r="H3463" s="15">
        <v>0</v>
      </c>
      <c r="I3463" s="15">
        <v>0</v>
      </c>
      <c r="J3463" s="15">
        <v>0</v>
      </c>
      <c r="K3463" s="15">
        <f t="shared" si="217"/>
        <v>371572</v>
      </c>
      <c r="L3463" s="15">
        <f t="shared" si="218"/>
        <v>371765</v>
      </c>
      <c r="M3463" s="15">
        <f t="shared" si="219"/>
        <v>743337</v>
      </c>
    </row>
    <row r="3464" spans="1:13" ht="13.15" customHeight="1" x14ac:dyDescent="0.2">
      <c r="A3464" s="11" t="str">
        <f t="shared" si="216"/>
        <v>ROCKHAMPTON2010</v>
      </c>
      <c r="B3464" s="90" t="s">
        <v>54</v>
      </c>
      <c r="C3464" s="85">
        <v>2010</v>
      </c>
      <c r="D3464" s="86">
        <v>16</v>
      </c>
      <c r="E3464" s="15">
        <v>387768</v>
      </c>
      <c r="F3464" s="15">
        <v>389444</v>
      </c>
      <c r="G3464" s="15">
        <v>777212</v>
      </c>
      <c r="H3464" s="15">
        <v>0</v>
      </c>
      <c r="I3464" s="15">
        <v>0</v>
      </c>
      <c r="J3464" s="15">
        <v>0</v>
      </c>
      <c r="K3464" s="15">
        <f t="shared" si="217"/>
        <v>387768</v>
      </c>
      <c r="L3464" s="15">
        <f t="shared" si="218"/>
        <v>389444</v>
      </c>
      <c r="M3464" s="15">
        <f t="shared" si="219"/>
        <v>777212</v>
      </c>
    </row>
    <row r="3465" spans="1:13" ht="13.15" customHeight="1" x14ac:dyDescent="0.2">
      <c r="A3465" s="11" t="str">
        <f t="shared" si="216"/>
        <v>ROCKHAMPTON2011</v>
      </c>
      <c r="B3465" s="92" t="s">
        <v>54</v>
      </c>
      <c r="C3465" s="85">
        <v>2011</v>
      </c>
      <c r="D3465" s="86">
        <v>17</v>
      </c>
      <c r="E3465" s="15">
        <v>348996</v>
      </c>
      <c r="F3465" s="15">
        <v>352031</v>
      </c>
      <c r="G3465" s="15">
        <v>701027</v>
      </c>
      <c r="H3465" s="15">
        <v>0</v>
      </c>
      <c r="I3465" s="15">
        <v>0</v>
      </c>
      <c r="J3465" s="15">
        <v>0</v>
      </c>
      <c r="K3465" s="15">
        <f t="shared" si="217"/>
        <v>348996</v>
      </c>
      <c r="L3465" s="15">
        <f t="shared" si="218"/>
        <v>352031</v>
      </c>
      <c r="M3465" s="15">
        <f t="shared" si="219"/>
        <v>701027</v>
      </c>
    </row>
    <row r="3466" spans="1:13" ht="13.15" customHeight="1" x14ac:dyDescent="0.2">
      <c r="A3466" s="11" t="str">
        <f t="shared" si="216"/>
        <v>ROCKHAMPTON2012</v>
      </c>
      <c r="B3466" s="3" t="s">
        <v>54</v>
      </c>
      <c r="C3466" s="12">
        <v>2012</v>
      </c>
      <c r="D3466" s="12">
        <v>17</v>
      </c>
      <c r="E3466" s="13">
        <v>368550</v>
      </c>
      <c r="F3466" s="13">
        <v>371927</v>
      </c>
      <c r="G3466" s="13">
        <v>740477</v>
      </c>
      <c r="H3466" s="13">
        <v>0</v>
      </c>
      <c r="I3466" s="13">
        <v>0</v>
      </c>
      <c r="J3466" s="13">
        <v>0</v>
      </c>
      <c r="K3466" s="15">
        <f t="shared" si="217"/>
        <v>368550</v>
      </c>
      <c r="L3466" s="15">
        <f t="shared" si="218"/>
        <v>371927</v>
      </c>
      <c r="M3466" s="15">
        <f t="shared" si="219"/>
        <v>740477</v>
      </c>
    </row>
    <row r="3467" spans="1:13" ht="13.15" customHeight="1" x14ac:dyDescent="0.2">
      <c r="A3467" s="11" t="str">
        <f t="shared" si="216"/>
        <v>ROCKHAMPTON2013</v>
      </c>
      <c r="B3467" s="3" t="s">
        <v>54</v>
      </c>
      <c r="C3467" s="12">
        <v>2013</v>
      </c>
      <c r="D3467" s="12">
        <v>17</v>
      </c>
      <c r="E3467" s="13">
        <v>347060</v>
      </c>
      <c r="F3467" s="13">
        <v>349442</v>
      </c>
      <c r="G3467" s="13">
        <v>696502</v>
      </c>
      <c r="H3467" s="13">
        <v>0</v>
      </c>
      <c r="I3467" s="13">
        <v>0</v>
      </c>
      <c r="J3467" s="13">
        <v>0</v>
      </c>
      <c r="K3467" s="15">
        <f t="shared" si="217"/>
        <v>347060</v>
      </c>
      <c r="L3467" s="15">
        <f t="shared" si="218"/>
        <v>349442</v>
      </c>
      <c r="M3467" s="15">
        <f t="shared" si="219"/>
        <v>696502</v>
      </c>
    </row>
    <row r="3468" spans="1:13" ht="13.15" customHeight="1" x14ac:dyDescent="0.2">
      <c r="A3468" s="11" t="str">
        <f t="shared" si="216"/>
        <v>ROCKHAMPTON2014</v>
      </c>
      <c r="B3468" s="92" t="s">
        <v>54</v>
      </c>
      <c r="C3468" s="85">
        <v>2014</v>
      </c>
      <c r="D3468" s="86">
        <v>17</v>
      </c>
      <c r="E3468" s="15">
        <v>324195</v>
      </c>
      <c r="F3468" s="15">
        <v>327216</v>
      </c>
      <c r="G3468" s="15">
        <v>651411</v>
      </c>
      <c r="H3468" s="87">
        <v>0</v>
      </c>
      <c r="I3468" s="87">
        <v>0</v>
      </c>
      <c r="J3468" s="15">
        <v>0</v>
      </c>
      <c r="K3468" s="15">
        <f t="shared" si="217"/>
        <v>324195</v>
      </c>
      <c r="L3468" s="15">
        <f t="shared" si="218"/>
        <v>327216</v>
      </c>
      <c r="M3468" s="15">
        <f t="shared" si="219"/>
        <v>651411</v>
      </c>
    </row>
    <row r="3469" spans="1:13" ht="13.15" customHeight="1" x14ac:dyDescent="0.2">
      <c r="A3469" s="11" t="str">
        <f t="shared" si="216"/>
        <v>ROCKHAMPTON2015</v>
      </c>
      <c r="B3469" s="3" t="s">
        <v>54</v>
      </c>
      <c r="C3469" s="12">
        <v>2015</v>
      </c>
      <c r="D3469" s="12">
        <v>16</v>
      </c>
      <c r="E3469" s="13">
        <v>306420</v>
      </c>
      <c r="F3469" s="13">
        <v>308045</v>
      </c>
      <c r="G3469" s="13">
        <v>614465</v>
      </c>
      <c r="H3469" s="13">
        <v>0</v>
      </c>
      <c r="I3469" s="13">
        <v>0</v>
      </c>
      <c r="J3469" s="13">
        <v>0</v>
      </c>
      <c r="K3469" s="15">
        <f t="shared" si="217"/>
        <v>306420</v>
      </c>
      <c r="L3469" s="15">
        <f t="shared" si="218"/>
        <v>308045</v>
      </c>
      <c r="M3469" s="15">
        <f t="shared" si="219"/>
        <v>614465</v>
      </c>
    </row>
    <row r="3470" spans="1:13" ht="13.15" customHeight="1" x14ac:dyDescent="0.2">
      <c r="A3470" s="11" t="str">
        <f t="shared" si="216"/>
        <v>ROCKHAMPTON2016</v>
      </c>
      <c r="B3470" s="90" t="s">
        <v>54</v>
      </c>
      <c r="C3470" s="85">
        <v>2016</v>
      </c>
      <c r="D3470" s="86">
        <v>17</v>
      </c>
      <c r="E3470" s="15">
        <v>291994</v>
      </c>
      <c r="F3470" s="15">
        <v>292253</v>
      </c>
      <c r="G3470" s="15">
        <v>584247</v>
      </c>
      <c r="H3470" s="15">
        <v>0</v>
      </c>
      <c r="I3470" s="15">
        <v>0</v>
      </c>
      <c r="J3470" s="15">
        <v>0</v>
      </c>
      <c r="K3470" s="15">
        <f t="shared" si="217"/>
        <v>291994</v>
      </c>
      <c r="L3470" s="15">
        <f t="shared" si="218"/>
        <v>292253</v>
      </c>
      <c r="M3470" s="15">
        <f t="shared" si="219"/>
        <v>584247</v>
      </c>
    </row>
    <row r="3471" spans="1:13" ht="13.15" customHeight="1" x14ac:dyDescent="0.2">
      <c r="A3471" s="11" t="str">
        <f t="shared" si="216"/>
        <v>ROCKHAMPTON2017</v>
      </c>
      <c r="B3471" s="3" t="s">
        <v>54</v>
      </c>
      <c r="C3471" s="12">
        <v>2017</v>
      </c>
      <c r="D3471" s="86">
        <v>17</v>
      </c>
      <c r="E3471" s="13">
        <v>278460</v>
      </c>
      <c r="F3471" s="13">
        <v>278054</v>
      </c>
      <c r="G3471" s="13">
        <v>556514</v>
      </c>
      <c r="H3471" s="13">
        <v>0</v>
      </c>
      <c r="I3471" s="13">
        <v>0</v>
      </c>
      <c r="J3471" s="13">
        <v>0</v>
      </c>
      <c r="K3471" s="15">
        <f t="shared" si="217"/>
        <v>278460</v>
      </c>
      <c r="L3471" s="15">
        <f t="shared" si="218"/>
        <v>278054</v>
      </c>
      <c r="M3471" s="15">
        <f t="shared" si="219"/>
        <v>556514</v>
      </c>
    </row>
    <row r="3472" spans="1:13" ht="13.15" customHeight="1" x14ac:dyDescent="0.2">
      <c r="A3472" s="11" t="str">
        <f t="shared" si="216"/>
        <v>ROCKHAMPTON2018</v>
      </c>
      <c r="B3472" s="3" t="s">
        <v>54</v>
      </c>
      <c r="C3472" s="12">
        <v>2018</v>
      </c>
      <c r="D3472" s="12">
        <v>17</v>
      </c>
      <c r="E3472" s="13">
        <v>276043</v>
      </c>
      <c r="F3472" s="13">
        <v>275553</v>
      </c>
      <c r="G3472" s="13">
        <v>551596</v>
      </c>
      <c r="H3472" s="13">
        <v>0</v>
      </c>
      <c r="I3472" s="13">
        <v>0</v>
      </c>
      <c r="J3472" s="13">
        <v>0</v>
      </c>
      <c r="K3472" s="15">
        <f t="shared" si="217"/>
        <v>276043</v>
      </c>
      <c r="L3472" s="15">
        <f t="shared" si="218"/>
        <v>275553</v>
      </c>
      <c r="M3472" s="15">
        <f t="shared" si="219"/>
        <v>551596</v>
      </c>
    </row>
    <row r="3473" spans="1:13" ht="13.15" customHeight="1" x14ac:dyDescent="0.2">
      <c r="A3473" s="11" t="str">
        <f t="shared" si="216"/>
        <v>ROCKHAMPTON2019</v>
      </c>
      <c r="B3473" s="90" t="s">
        <v>54</v>
      </c>
      <c r="C3473" s="85">
        <v>2019</v>
      </c>
      <c r="D3473" s="86">
        <v>16</v>
      </c>
      <c r="E3473" s="15">
        <v>285745</v>
      </c>
      <c r="F3473" s="15">
        <v>285798</v>
      </c>
      <c r="G3473" s="15">
        <v>571543</v>
      </c>
      <c r="H3473" s="15">
        <v>0</v>
      </c>
      <c r="I3473" s="15">
        <v>0</v>
      </c>
      <c r="J3473" s="15">
        <v>0</v>
      </c>
      <c r="K3473" s="15">
        <f t="shared" si="217"/>
        <v>285745</v>
      </c>
      <c r="L3473" s="15">
        <f t="shared" si="218"/>
        <v>285798</v>
      </c>
      <c r="M3473" s="15">
        <f t="shared" si="219"/>
        <v>571543</v>
      </c>
    </row>
    <row r="3474" spans="1:13" ht="13.15" customHeight="1" x14ac:dyDescent="0.2">
      <c r="A3474" s="11" t="str">
        <f t="shared" si="216"/>
        <v>ROCKHAMPTON2020</v>
      </c>
      <c r="B3474" s="3" t="s">
        <v>54</v>
      </c>
      <c r="C3474" s="12">
        <v>2020</v>
      </c>
      <c r="D3474" s="12">
        <v>17</v>
      </c>
      <c r="E3474" s="13">
        <v>138395</v>
      </c>
      <c r="F3474" s="13">
        <v>137376</v>
      </c>
      <c r="G3474" s="13">
        <v>275771</v>
      </c>
      <c r="H3474" s="13">
        <v>0</v>
      </c>
      <c r="I3474" s="13">
        <v>0</v>
      </c>
      <c r="J3474" s="13">
        <v>0</v>
      </c>
      <c r="K3474" s="15">
        <f t="shared" si="217"/>
        <v>138395</v>
      </c>
      <c r="L3474" s="15">
        <f t="shared" si="218"/>
        <v>137376</v>
      </c>
      <c r="M3474" s="15">
        <f t="shared" si="219"/>
        <v>275771</v>
      </c>
    </row>
    <row r="3475" spans="1:13" ht="13.15" customHeight="1" x14ac:dyDescent="0.2">
      <c r="A3475" s="11" t="str">
        <f t="shared" si="216"/>
        <v>ROCKHAMPTON2021</v>
      </c>
      <c r="B3475" s="3" t="s">
        <v>54</v>
      </c>
      <c r="C3475" s="12">
        <v>2021</v>
      </c>
      <c r="D3475" s="12">
        <v>19</v>
      </c>
      <c r="E3475" s="13">
        <v>199473</v>
      </c>
      <c r="F3475" s="13">
        <v>200609</v>
      </c>
      <c r="G3475" s="13">
        <v>400082</v>
      </c>
      <c r="H3475" s="13">
        <v>0</v>
      </c>
      <c r="I3475" s="13">
        <v>0</v>
      </c>
      <c r="J3475" s="13">
        <v>0</v>
      </c>
      <c r="K3475" s="15">
        <f t="shared" si="217"/>
        <v>199473</v>
      </c>
      <c r="L3475" s="15">
        <f t="shared" si="218"/>
        <v>200609</v>
      </c>
      <c r="M3475" s="15">
        <f t="shared" si="219"/>
        <v>400082</v>
      </c>
    </row>
    <row r="3476" spans="1:13" ht="13.15" customHeight="1" x14ac:dyDescent="0.2">
      <c r="A3476" s="11" t="str">
        <f t="shared" si="216"/>
        <v>ROCKHAMPTON2022</v>
      </c>
      <c r="B3476" s="3" t="s">
        <v>54</v>
      </c>
      <c r="C3476" s="12">
        <v>2022</v>
      </c>
      <c r="D3476" s="12">
        <v>19</v>
      </c>
      <c r="E3476" s="13">
        <v>241411</v>
      </c>
      <c r="F3476" s="13">
        <v>243300</v>
      </c>
      <c r="G3476" s="13">
        <v>484711</v>
      </c>
      <c r="H3476" s="13">
        <v>0</v>
      </c>
      <c r="I3476" s="13">
        <v>0</v>
      </c>
      <c r="J3476" s="13">
        <v>0</v>
      </c>
      <c r="K3476" s="15">
        <f t="shared" si="217"/>
        <v>241411</v>
      </c>
      <c r="L3476" s="15">
        <f t="shared" si="218"/>
        <v>243300</v>
      </c>
      <c r="M3476" s="15">
        <f t="shared" si="219"/>
        <v>484711</v>
      </c>
    </row>
    <row r="3477" spans="1:13" ht="13.15" customHeight="1" x14ac:dyDescent="0.2">
      <c r="A3477" s="11" t="str">
        <f t="shared" si="216"/>
        <v>ROCKHAMPTON2023</v>
      </c>
      <c r="B3477" s="3" t="s">
        <v>54</v>
      </c>
      <c r="C3477" s="12">
        <v>2023</v>
      </c>
      <c r="D3477" s="12">
        <v>17</v>
      </c>
      <c r="E3477" s="13">
        <v>316445</v>
      </c>
      <c r="F3477" s="13">
        <v>316338</v>
      </c>
      <c r="G3477" s="13">
        <v>632783</v>
      </c>
      <c r="H3477" s="13">
        <v>0</v>
      </c>
      <c r="I3477" s="13">
        <v>0</v>
      </c>
      <c r="J3477" s="13">
        <v>0</v>
      </c>
      <c r="K3477" s="15">
        <f t="shared" si="217"/>
        <v>316445</v>
      </c>
      <c r="L3477" s="15">
        <f t="shared" si="218"/>
        <v>316338</v>
      </c>
      <c r="M3477" s="15">
        <f t="shared" si="219"/>
        <v>632783</v>
      </c>
    </row>
    <row r="3478" spans="1:13" ht="13.15" customHeight="1" x14ac:dyDescent="0.2">
      <c r="A3478" s="11" t="str">
        <f t="shared" si="216"/>
        <v>ROCKHAMPTON2024</v>
      </c>
      <c r="B3478" s="90" t="s">
        <v>54</v>
      </c>
      <c r="C3478" s="12">
        <v>2024</v>
      </c>
      <c r="D3478" s="86">
        <v>16</v>
      </c>
      <c r="E3478" s="91">
        <v>327559</v>
      </c>
      <c r="F3478" s="91">
        <v>328327</v>
      </c>
      <c r="G3478" s="91">
        <v>655886</v>
      </c>
      <c r="H3478" s="91">
        <v>0</v>
      </c>
      <c r="I3478" s="91">
        <v>0</v>
      </c>
      <c r="J3478" s="91">
        <v>0</v>
      </c>
      <c r="K3478" s="15">
        <f t="shared" si="217"/>
        <v>327559</v>
      </c>
      <c r="L3478" s="15">
        <f t="shared" si="218"/>
        <v>328327</v>
      </c>
      <c r="M3478" s="15">
        <f t="shared" si="219"/>
        <v>655886</v>
      </c>
    </row>
    <row r="3479" spans="1:13" ht="13.15" customHeight="1" x14ac:dyDescent="0.2">
      <c r="A3479" s="11" t="str">
        <f t="shared" si="216"/>
        <v>ROCKHAMPTON2025</v>
      </c>
      <c r="B3479" s="3" t="s">
        <v>54</v>
      </c>
      <c r="C3479" s="12">
        <v>2025</v>
      </c>
      <c r="D3479" s="12">
        <v>17</v>
      </c>
      <c r="E3479" s="13">
        <v>320573</v>
      </c>
      <c r="F3479" s="13">
        <v>322204</v>
      </c>
      <c r="G3479" s="13">
        <v>642777</v>
      </c>
      <c r="H3479" s="13">
        <v>0</v>
      </c>
      <c r="I3479" s="13">
        <v>0</v>
      </c>
      <c r="J3479" s="13">
        <v>0</v>
      </c>
      <c r="K3479" s="15">
        <f t="shared" si="217"/>
        <v>320573</v>
      </c>
      <c r="L3479" s="15">
        <f t="shared" si="218"/>
        <v>322204</v>
      </c>
      <c r="M3479" s="15">
        <f t="shared" si="219"/>
        <v>642777</v>
      </c>
    </row>
    <row r="3480" spans="1:13" ht="13.15" customHeight="1" x14ac:dyDescent="0.2">
      <c r="A3480" s="11" t="str">
        <f t="shared" si="216"/>
        <v>ROMA1985</v>
      </c>
      <c r="B3480" s="92" t="s">
        <v>53</v>
      </c>
      <c r="C3480" s="85">
        <v>1985</v>
      </c>
      <c r="D3480" s="86" t="s">
        <v>174</v>
      </c>
      <c r="E3480" s="15">
        <v>8378</v>
      </c>
      <c r="F3480" s="15">
        <v>8310</v>
      </c>
      <c r="G3480" s="15">
        <v>16688</v>
      </c>
      <c r="H3480" s="87">
        <v>0</v>
      </c>
      <c r="I3480" s="87">
        <v>0</v>
      </c>
      <c r="J3480" s="15">
        <v>0</v>
      </c>
      <c r="K3480" s="15">
        <f t="shared" si="217"/>
        <v>8378</v>
      </c>
      <c r="L3480" s="15">
        <f t="shared" si="218"/>
        <v>8310</v>
      </c>
      <c r="M3480" s="15">
        <f t="shared" si="219"/>
        <v>16688</v>
      </c>
    </row>
    <row r="3481" spans="1:13" ht="13.15" customHeight="1" x14ac:dyDescent="0.2">
      <c r="A3481" s="11" t="str">
        <f t="shared" si="216"/>
        <v>ROMA1986</v>
      </c>
      <c r="B3481" s="90" t="s">
        <v>53</v>
      </c>
      <c r="C3481" s="85">
        <v>1986</v>
      </c>
      <c r="D3481" s="86" t="s">
        <v>174</v>
      </c>
      <c r="E3481" s="15">
        <v>7785</v>
      </c>
      <c r="F3481" s="15">
        <v>7712</v>
      </c>
      <c r="G3481" s="15">
        <v>15497</v>
      </c>
      <c r="H3481" s="15">
        <v>0</v>
      </c>
      <c r="I3481" s="15">
        <v>0</v>
      </c>
      <c r="J3481" s="15">
        <v>0</v>
      </c>
      <c r="K3481" s="15">
        <f t="shared" si="217"/>
        <v>7785</v>
      </c>
      <c r="L3481" s="15">
        <f t="shared" si="218"/>
        <v>7712</v>
      </c>
      <c r="M3481" s="15">
        <f t="shared" si="219"/>
        <v>15497</v>
      </c>
    </row>
    <row r="3482" spans="1:13" ht="13.15" customHeight="1" x14ac:dyDescent="0.2">
      <c r="A3482" s="11" t="str">
        <f t="shared" si="216"/>
        <v>ROMA1987</v>
      </c>
      <c r="B3482" s="3" t="s">
        <v>53</v>
      </c>
      <c r="C3482" s="12">
        <v>1987</v>
      </c>
      <c r="D3482" s="12" t="s">
        <v>174</v>
      </c>
      <c r="E3482" s="13">
        <v>1652</v>
      </c>
      <c r="F3482" s="13">
        <v>1647</v>
      </c>
      <c r="G3482" s="13">
        <v>3299</v>
      </c>
      <c r="H3482" s="13">
        <v>0</v>
      </c>
      <c r="I3482" s="13">
        <v>0</v>
      </c>
      <c r="J3482" s="13">
        <v>0</v>
      </c>
      <c r="K3482" s="15">
        <f t="shared" si="217"/>
        <v>1652</v>
      </c>
      <c r="L3482" s="15">
        <f t="shared" si="218"/>
        <v>1647</v>
      </c>
      <c r="M3482" s="15">
        <f t="shared" si="219"/>
        <v>3299</v>
      </c>
    </row>
    <row r="3483" spans="1:13" ht="13.15" customHeight="1" x14ac:dyDescent="0.2">
      <c r="A3483" s="11" t="str">
        <f t="shared" si="216"/>
        <v>ROMA1991</v>
      </c>
      <c r="B3483" s="3" t="s">
        <v>53</v>
      </c>
      <c r="C3483" s="12">
        <v>1991</v>
      </c>
      <c r="D3483" s="12" t="s">
        <v>174</v>
      </c>
      <c r="E3483" s="13">
        <v>2150</v>
      </c>
      <c r="F3483" s="13">
        <v>2357</v>
      </c>
      <c r="G3483" s="13">
        <v>4507</v>
      </c>
      <c r="H3483" s="13">
        <v>0</v>
      </c>
      <c r="I3483" s="13">
        <v>0</v>
      </c>
      <c r="J3483" s="13">
        <v>0</v>
      </c>
      <c r="K3483" s="15">
        <f t="shared" si="217"/>
        <v>2150</v>
      </c>
      <c r="L3483" s="15">
        <f t="shared" si="218"/>
        <v>2357</v>
      </c>
      <c r="M3483" s="15">
        <f t="shared" si="219"/>
        <v>4507</v>
      </c>
    </row>
    <row r="3484" spans="1:13" ht="13.15" customHeight="1" x14ac:dyDescent="0.2">
      <c r="A3484" s="11" t="str">
        <f t="shared" si="216"/>
        <v>ROMA1992</v>
      </c>
      <c r="B3484" s="3" t="s">
        <v>53</v>
      </c>
      <c r="C3484" s="12">
        <v>1992</v>
      </c>
      <c r="D3484" s="12" t="s">
        <v>174</v>
      </c>
      <c r="E3484" s="13">
        <v>3022</v>
      </c>
      <c r="F3484" s="13">
        <v>3094</v>
      </c>
      <c r="G3484" s="13">
        <v>6116</v>
      </c>
      <c r="H3484" s="13">
        <v>0</v>
      </c>
      <c r="I3484" s="13">
        <v>0</v>
      </c>
      <c r="J3484" s="13">
        <v>0</v>
      </c>
      <c r="K3484" s="15">
        <f t="shared" si="217"/>
        <v>3022</v>
      </c>
      <c r="L3484" s="15">
        <f t="shared" si="218"/>
        <v>3094</v>
      </c>
      <c r="M3484" s="15">
        <f t="shared" si="219"/>
        <v>6116</v>
      </c>
    </row>
    <row r="3485" spans="1:13" ht="13.15" customHeight="1" x14ac:dyDescent="0.2">
      <c r="A3485" s="11" t="str">
        <f t="shared" si="216"/>
        <v>ROMA1993</v>
      </c>
      <c r="B3485" s="3" t="s">
        <v>53</v>
      </c>
      <c r="C3485" s="12">
        <v>1993</v>
      </c>
      <c r="D3485" s="12" t="s">
        <v>174</v>
      </c>
      <c r="E3485" s="13">
        <v>3502</v>
      </c>
      <c r="F3485" s="13">
        <v>3558</v>
      </c>
      <c r="G3485" s="13">
        <v>7060</v>
      </c>
      <c r="H3485" s="13">
        <v>0</v>
      </c>
      <c r="I3485" s="13">
        <v>0</v>
      </c>
      <c r="J3485" s="13">
        <v>0</v>
      </c>
      <c r="K3485" s="15">
        <f t="shared" si="217"/>
        <v>3502</v>
      </c>
      <c r="L3485" s="15">
        <f t="shared" si="218"/>
        <v>3558</v>
      </c>
      <c r="M3485" s="15">
        <f t="shared" si="219"/>
        <v>7060</v>
      </c>
    </row>
    <row r="3486" spans="1:13" ht="13.15" customHeight="1" x14ac:dyDescent="0.2">
      <c r="A3486" s="11" t="str">
        <f t="shared" si="216"/>
        <v>ROMA1994</v>
      </c>
      <c r="B3486" s="3" t="s">
        <v>53</v>
      </c>
      <c r="C3486" s="12">
        <v>1994</v>
      </c>
      <c r="D3486" s="12" t="s">
        <v>174</v>
      </c>
      <c r="E3486" s="13">
        <v>3802</v>
      </c>
      <c r="F3486" s="13">
        <v>3884</v>
      </c>
      <c r="G3486" s="13">
        <v>7686</v>
      </c>
      <c r="H3486" s="13">
        <v>0</v>
      </c>
      <c r="I3486" s="13">
        <v>0</v>
      </c>
      <c r="J3486" s="13">
        <v>0</v>
      </c>
      <c r="K3486" s="15">
        <f t="shared" si="217"/>
        <v>3802</v>
      </c>
      <c r="L3486" s="15">
        <f t="shared" si="218"/>
        <v>3884</v>
      </c>
      <c r="M3486" s="15">
        <f t="shared" si="219"/>
        <v>7686</v>
      </c>
    </row>
    <row r="3487" spans="1:13" ht="13.15" customHeight="1" x14ac:dyDescent="0.2">
      <c r="A3487" s="11" t="str">
        <f t="shared" si="216"/>
        <v>ROMA1995</v>
      </c>
      <c r="B3487" s="3" t="s">
        <v>53</v>
      </c>
      <c r="C3487" s="12">
        <v>1995</v>
      </c>
      <c r="D3487" s="12" t="s">
        <v>174</v>
      </c>
      <c r="E3487" s="13">
        <v>4168</v>
      </c>
      <c r="F3487" s="13">
        <v>4197</v>
      </c>
      <c r="G3487" s="13">
        <v>8365</v>
      </c>
      <c r="H3487" s="13">
        <v>0</v>
      </c>
      <c r="I3487" s="13">
        <v>0</v>
      </c>
      <c r="J3487" s="13">
        <v>0</v>
      </c>
      <c r="K3487" s="15">
        <f t="shared" si="217"/>
        <v>4168</v>
      </c>
      <c r="L3487" s="15">
        <f t="shared" si="218"/>
        <v>4197</v>
      </c>
      <c r="M3487" s="15">
        <f t="shared" si="219"/>
        <v>8365</v>
      </c>
    </row>
    <row r="3488" spans="1:13" ht="13.15" customHeight="1" x14ac:dyDescent="0.2">
      <c r="A3488" s="11" t="str">
        <f t="shared" si="216"/>
        <v>ROMA1996</v>
      </c>
      <c r="B3488" s="3" t="s">
        <v>53</v>
      </c>
      <c r="C3488" s="12">
        <v>1996</v>
      </c>
      <c r="D3488" s="12" t="s">
        <v>174</v>
      </c>
      <c r="E3488" s="13">
        <v>4586</v>
      </c>
      <c r="F3488" s="13">
        <v>4708</v>
      </c>
      <c r="G3488" s="13">
        <v>9294</v>
      </c>
      <c r="H3488" s="13">
        <v>0</v>
      </c>
      <c r="I3488" s="13">
        <v>0</v>
      </c>
      <c r="J3488" s="13">
        <v>0</v>
      </c>
      <c r="K3488" s="15">
        <f t="shared" si="217"/>
        <v>4586</v>
      </c>
      <c r="L3488" s="15">
        <f t="shared" si="218"/>
        <v>4708</v>
      </c>
      <c r="M3488" s="15">
        <f t="shared" si="219"/>
        <v>9294</v>
      </c>
    </row>
    <row r="3489" spans="1:13" ht="13.15" customHeight="1" x14ac:dyDescent="0.2">
      <c r="A3489" s="11" t="str">
        <f t="shared" si="216"/>
        <v>ROMA1997</v>
      </c>
      <c r="B3489" s="3" t="s">
        <v>53</v>
      </c>
      <c r="C3489" s="12">
        <v>1997</v>
      </c>
      <c r="D3489" s="12" t="s">
        <v>174</v>
      </c>
      <c r="E3489" s="13">
        <v>5056</v>
      </c>
      <c r="F3489" s="13">
        <v>5065</v>
      </c>
      <c r="G3489" s="13">
        <v>10121</v>
      </c>
      <c r="H3489" s="13">
        <v>0</v>
      </c>
      <c r="I3489" s="13">
        <v>0</v>
      </c>
      <c r="J3489" s="13">
        <v>0</v>
      </c>
      <c r="K3489" s="15">
        <f t="shared" si="217"/>
        <v>5056</v>
      </c>
      <c r="L3489" s="15">
        <f t="shared" si="218"/>
        <v>5065</v>
      </c>
      <c r="M3489" s="15">
        <f t="shared" si="219"/>
        <v>10121</v>
      </c>
    </row>
    <row r="3490" spans="1:13" ht="13.15" customHeight="1" x14ac:dyDescent="0.2">
      <c r="A3490" s="11" t="str">
        <f t="shared" si="216"/>
        <v>ROMA1998</v>
      </c>
      <c r="B3490" s="90" t="s">
        <v>53</v>
      </c>
      <c r="C3490" s="85">
        <v>1998</v>
      </c>
      <c r="D3490" s="86" t="s">
        <v>174</v>
      </c>
      <c r="E3490" s="15">
        <v>5647</v>
      </c>
      <c r="F3490" s="15">
        <v>5659</v>
      </c>
      <c r="G3490" s="15">
        <v>11306</v>
      </c>
      <c r="H3490" s="15">
        <v>0</v>
      </c>
      <c r="I3490" s="15">
        <v>0</v>
      </c>
      <c r="J3490" s="15">
        <v>0</v>
      </c>
      <c r="K3490" s="15">
        <f t="shared" si="217"/>
        <v>5647</v>
      </c>
      <c r="L3490" s="15">
        <f t="shared" si="218"/>
        <v>5659</v>
      </c>
      <c r="M3490" s="15">
        <f t="shared" si="219"/>
        <v>11306</v>
      </c>
    </row>
    <row r="3491" spans="1:13" ht="13.15" customHeight="1" x14ac:dyDescent="0.2">
      <c r="A3491" s="11" t="str">
        <f t="shared" ref="A3491:A3554" si="220">CONCATENATE(B3491,C3491)</f>
        <v>ROMA1999</v>
      </c>
      <c r="B3491" s="3" t="s">
        <v>53</v>
      </c>
      <c r="C3491" s="12">
        <v>1999</v>
      </c>
      <c r="D3491" s="12" t="s">
        <v>174</v>
      </c>
      <c r="E3491" s="13">
        <v>5854</v>
      </c>
      <c r="F3491" s="13">
        <v>5944</v>
      </c>
      <c r="G3491" s="13">
        <v>11798</v>
      </c>
      <c r="H3491" s="13">
        <v>0</v>
      </c>
      <c r="I3491" s="13">
        <v>0</v>
      </c>
      <c r="J3491" s="13">
        <v>0</v>
      </c>
      <c r="K3491" s="15">
        <f t="shared" si="217"/>
        <v>5854</v>
      </c>
      <c r="L3491" s="15">
        <f t="shared" si="218"/>
        <v>5944</v>
      </c>
      <c r="M3491" s="15">
        <f t="shared" si="219"/>
        <v>11798</v>
      </c>
    </row>
    <row r="3492" spans="1:13" ht="13.15" customHeight="1" x14ac:dyDescent="0.2">
      <c r="A3492" s="11" t="str">
        <f t="shared" si="220"/>
        <v>ROMA2000</v>
      </c>
      <c r="B3492" s="92" t="s">
        <v>53</v>
      </c>
      <c r="C3492" s="85">
        <v>2000</v>
      </c>
      <c r="D3492" s="86" t="s">
        <v>174</v>
      </c>
      <c r="E3492" s="15">
        <v>5889</v>
      </c>
      <c r="F3492" s="15">
        <v>5753</v>
      </c>
      <c r="G3492" s="15">
        <v>11642</v>
      </c>
      <c r="H3492" s="87">
        <v>0</v>
      </c>
      <c r="I3492" s="87">
        <v>0</v>
      </c>
      <c r="J3492" s="15">
        <v>0</v>
      </c>
      <c r="K3492" s="15">
        <f t="shared" si="217"/>
        <v>5889</v>
      </c>
      <c r="L3492" s="15">
        <f t="shared" si="218"/>
        <v>5753</v>
      </c>
      <c r="M3492" s="15">
        <f t="shared" si="219"/>
        <v>11642</v>
      </c>
    </row>
    <row r="3493" spans="1:13" ht="13.15" customHeight="1" x14ac:dyDescent="0.2">
      <c r="A3493" s="11" t="str">
        <f t="shared" si="220"/>
        <v>ROMA2001</v>
      </c>
      <c r="B3493" s="90" t="s">
        <v>53</v>
      </c>
      <c r="C3493" s="12">
        <v>2001</v>
      </c>
      <c r="D3493" s="86" t="s">
        <v>174</v>
      </c>
      <c r="E3493" s="91">
        <v>5074</v>
      </c>
      <c r="F3493" s="91">
        <v>5024</v>
      </c>
      <c r="G3493" s="91">
        <v>10098</v>
      </c>
      <c r="H3493" s="91">
        <v>0</v>
      </c>
      <c r="I3493" s="91">
        <v>0</v>
      </c>
      <c r="J3493" s="91">
        <v>0</v>
      </c>
      <c r="K3493" s="15">
        <f t="shared" si="217"/>
        <v>5074</v>
      </c>
      <c r="L3493" s="15">
        <f t="shared" si="218"/>
        <v>5024</v>
      </c>
      <c r="M3493" s="15">
        <f t="shared" si="219"/>
        <v>10098</v>
      </c>
    </row>
    <row r="3494" spans="1:13" ht="13.15" customHeight="1" x14ac:dyDescent="0.2">
      <c r="A3494" s="11" t="str">
        <f t="shared" si="220"/>
        <v>ROMA2002</v>
      </c>
      <c r="B3494" s="90" t="s">
        <v>53</v>
      </c>
      <c r="C3494" s="85">
        <v>2002</v>
      </c>
      <c r="D3494" s="86" t="s">
        <v>174</v>
      </c>
      <c r="E3494" s="15">
        <v>5404</v>
      </c>
      <c r="F3494" s="15">
        <v>5399</v>
      </c>
      <c r="G3494" s="15">
        <v>10803</v>
      </c>
      <c r="H3494" s="15">
        <v>0</v>
      </c>
      <c r="I3494" s="15">
        <v>0</v>
      </c>
      <c r="J3494" s="15">
        <v>0</v>
      </c>
      <c r="K3494" s="15">
        <f t="shared" si="217"/>
        <v>5404</v>
      </c>
      <c r="L3494" s="15">
        <f t="shared" si="218"/>
        <v>5399</v>
      </c>
      <c r="M3494" s="15">
        <f t="shared" si="219"/>
        <v>10803</v>
      </c>
    </row>
    <row r="3495" spans="1:13" ht="13.15" customHeight="1" x14ac:dyDescent="0.2">
      <c r="A3495" s="11" t="str">
        <f t="shared" si="220"/>
        <v>ROMA2003</v>
      </c>
      <c r="B3495" s="3" t="s">
        <v>53</v>
      </c>
      <c r="C3495" s="12">
        <v>2003</v>
      </c>
      <c r="D3495" s="12" t="s">
        <v>174</v>
      </c>
      <c r="E3495" s="13">
        <v>5148</v>
      </c>
      <c r="F3495" s="13">
        <v>5070</v>
      </c>
      <c r="G3495" s="13">
        <v>10218</v>
      </c>
      <c r="H3495" s="13">
        <v>0</v>
      </c>
      <c r="I3495" s="13">
        <v>0</v>
      </c>
      <c r="J3495" s="13">
        <v>0</v>
      </c>
      <c r="K3495" s="15">
        <f t="shared" si="217"/>
        <v>5148</v>
      </c>
      <c r="L3495" s="15">
        <f t="shared" si="218"/>
        <v>5070</v>
      </c>
      <c r="M3495" s="15">
        <f t="shared" si="219"/>
        <v>10218</v>
      </c>
    </row>
    <row r="3496" spans="1:13" ht="13.15" customHeight="1" x14ac:dyDescent="0.2">
      <c r="A3496" s="11" t="str">
        <f t="shared" si="220"/>
        <v>ROMA2004</v>
      </c>
      <c r="B3496" s="90" t="s">
        <v>53</v>
      </c>
      <c r="C3496" s="85">
        <v>2004</v>
      </c>
      <c r="D3496" s="86" t="s">
        <v>174</v>
      </c>
      <c r="E3496" s="15">
        <v>6715</v>
      </c>
      <c r="F3496" s="15">
        <v>6729</v>
      </c>
      <c r="G3496" s="15">
        <v>13444</v>
      </c>
      <c r="H3496" s="15">
        <v>0</v>
      </c>
      <c r="I3496" s="15">
        <v>0</v>
      </c>
      <c r="J3496" s="15">
        <v>0</v>
      </c>
      <c r="K3496" s="15">
        <f t="shared" si="217"/>
        <v>6715</v>
      </c>
      <c r="L3496" s="15">
        <f t="shared" si="218"/>
        <v>6729</v>
      </c>
      <c r="M3496" s="15">
        <f t="shared" si="219"/>
        <v>13444</v>
      </c>
    </row>
    <row r="3497" spans="1:13" ht="13.15" customHeight="1" x14ac:dyDescent="0.2">
      <c r="A3497" s="11" t="str">
        <f t="shared" si="220"/>
        <v>ROMA2005</v>
      </c>
      <c r="B3497" s="3" t="s">
        <v>53</v>
      </c>
      <c r="C3497" s="12">
        <v>2005</v>
      </c>
      <c r="D3497" s="12" t="s">
        <v>174</v>
      </c>
      <c r="E3497" s="13">
        <v>7421</v>
      </c>
      <c r="F3497" s="13">
        <v>7522</v>
      </c>
      <c r="G3497" s="13">
        <v>14943</v>
      </c>
      <c r="H3497" s="13">
        <v>0</v>
      </c>
      <c r="I3497" s="13">
        <v>0</v>
      </c>
      <c r="J3497" s="13">
        <v>0</v>
      </c>
      <c r="K3497" s="15">
        <f t="shared" si="217"/>
        <v>7421</v>
      </c>
      <c r="L3497" s="15">
        <f t="shared" si="218"/>
        <v>7522</v>
      </c>
      <c r="M3497" s="15">
        <f t="shared" si="219"/>
        <v>14943</v>
      </c>
    </row>
    <row r="3498" spans="1:13" ht="13.15" customHeight="1" x14ac:dyDescent="0.2">
      <c r="A3498" s="11" t="str">
        <f t="shared" si="220"/>
        <v>ROMA2006</v>
      </c>
      <c r="B3498" s="3" t="s">
        <v>53</v>
      </c>
      <c r="C3498" s="12">
        <v>2006</v>
      </c>
      <c r="D3498" s="12" t="s">
        <v>174</v>
      </c>
      <c r="E3498" s="13">
        <v>9459</v>
      </c>
      <c r="F3498" s="13">
        <v>9535</v>
      </c>
      <c r="G3498" s="13">
        <v>18994</v>
      </c>
      <c r="H3498" s="13">
        <v>0</v>
      </c>
      <c r="I3498" s="13">
        <v>0</v>
      </c>
      <c r="J3498" s="13">
        <v>0</v>
      </c>
      <c r="K3498" s="15">
        <f t="shared" si="217"/>
        <v>9459</v>
      </c>
      <c r="L3498" s="15">
        <f t="shared" si="218"/>
        <v>9535</v>
      </c>
      <c r="M3498" s="15">
        <f t="shared" si="219"/>
        <v>18994</v>
      </c>
    </row>
    <row r="3499" spans="1:13" ht="13.15" customHeight="1" x14ac:dyDescent="0.2">
      <c r="A3499" s="11" t="str">
        <f t="shared" si="220"/>
        <v>ROMA2007</v>
      </c>
      <c r="B3499" s="3" t="s">
        <v>53</v>
      </c>
      <c r="C3499" s="12">
        <v>2007</v>
      </c>
      <c r="D3499" s="12" t="s">
        <v>174</v>
      </c>
      <c r="E3499" s="13">
        <v>12685</v>
      </c>
      <c r="F3499" s="13">
        <v>12854</v>
      </c>
      <c r="G3499" s="13">
        <v>25539</v>
      </c>
      <c r="H3499" s="13">
        <v>0</v>
      </c>
      <c r="I3499" s="13">
        <v>0</v>
      </c>
      <c r="J3499" s="13">
        <v>0</v>
      </c>
      <c r="K3499" s="15">
        <f t="shared" si="217"/>
        <v>12685</v>
      </c>
      <c r="L3499" s="15">
        <f t="shared" si="218"/>
        <v>12854</v>
      </c>
      <c r="M3499" s="15">
        <f t="shared" si="219"/>
        <v>25539</v>
      </c>
    </row>
    <row r="3500" spans="1:13" ht="13.15" customHeight="1" x14ac:dyDescent="0.2">
      <c r="A3500" s="11" t="str">
        <f t="shared" si="220"/>
        <v>ROMA2008</v>
      </c>
      <c r="B3500" s="90" t="s">
        <v>53</v>
      </c>
      <c r="C3500" s="85">
        <v>2008</v>
      </c>
      <c r="D3500" s="86" t="s">
        <v>174</v>
      </c>
      <c r="E3500" s="15">
        <v>17928</v>
      </c>
      <c r="F3500" s="15">
        <v>17887</v>
      </c>
      <c r="G3500" s="15">
        <v>35815</v>
      </c>
      <c r="H3500" s="15">
        <v>0</v>
      </c>
      <c r="I3500" s="15">
        <v>0</v>
      </c>
      <c r="J3500" s="15">
        <v>0</v>
      </c>
      <c r="K3500" s="15">
        <f t="shared" si="217"/>
        <v>17928</v>
      </c>
      <c r="L3500" s="15">
        <f t="shared" si="218"/>
        <v>17887</v>
      </c>
      <c r="M3500" s="15">
        <f t="shared" si="219"/>
        <v>35815</v>
      </c>
    </row>
    <row r="3501" spans="1:13" ht="13.15" customHeight="1" x14ac:dyDescent="0.2">
      <c r="A3501" s="11" t="str">
        <f t="shared" si="220"/>
        <v>ROMA2009</v>
      </c>
      <c r="B3501" s="90" t="s">
        <v>53</v>
      </c>
      <c r="C3501" s="85">
        <v>2009</v>
      </c>
      <c r="D3501" s="86" t="s">
        <v>174</v>
      </c>
      <c r="E3501" s="15">
        <v>21899</v>
      </c>
      <c r="F3501" s="15">
        <v>21746</v>
      </c>
      <c r="G3501" s="15">
        <v>43645</v>
      </c>
      <c r="H3501" s="15">
        <v>0</v>
      </c>
      <c r="I3501" s="15">
        <v>0</v>
      </c>
      <c r="J3501" s="15">
        <v>0</v>
      </c>
      <c r="K3501" s="15">
        <f t="shared" si="217"/>
        <v>21899</v>
      </c>
      <c r="L3501" s="15">
        <f t="shared" si="218"/>
        <v>21746</v>
      </c>
      <c r="M3501" s="15">
        <f t="shared" si="219"/>
        <v>43645</v>
      </c>
    </row>
    <row r="3502" spans="1:13" ht="13.15" customHeight="1" x14ac:dyDescent="0.2">
      <c r="A3502" s="11" t="str">
        <f t="shared" si="220"/>
        <v>ROMA2010</v>
      </c>
      <c r="B3502" s="3" t="s">
        <v>53</v>
      </c>
      <c r="C3502" s="12">
        <v>2010</v>
      </c>
      <c r="D3502" s="12">
        <v>58</v>
      </c>
      <c r="E3502" s="13">
        <v>26235</v>
      </c>
      <c r="F3502" s="13">
        <v>25997</v>
      </c>
      <c r="G3502" s="13">
        <v>52232</v>
      </c>
      <c r="H3502" s="13">
        <v>0</v>
      </c>
      <c r="I3502" s="13">
        <v>0</v>
      </c>
      <c r="J3502" s="13">
        <v>0</v>
      </c>
      <c r="K3502" s="15">
        <f t="shared" si="217"/>
        <v>26235</v>
      </c>
      <c r="L3502" s="15">
        <f t="shared" si="218"/>
        <v>25997</v>
      </c>
      <c r="M3502" s="15">
        <f t="shared" si="219"/>
        <v>52232</v>
      </c>
    </row>
    <row r="3503" spans="1:13" ht="13.15" customHeight="1" x14ac:dyDescent="0.2">
      <c r="A3503" s="11" t="str">
        <f t="shared" si="220"/>
        <v>ROMA2011</v>
      </c>
      <c r="B3503" s="90" t="s">
        <v>53</v>
      </c>
      <c r="C3503" s="85">
        <v>2011</v>
      </c>
      <c r="D3503" s="86">
        <v>50</v>
      </c>
      <c r="E3503" s="15">
        <v>36177</v>
      </c>
      <c r="F3503" s="15">
        <v>41253</v>
      </c>
      <c r="G3503" s="15">
        <v>77430</v>
      </c>
      <c r="H3503" s="15">
        <v>0</v>
      </c>
      <c r="I3503" s="15">
        <v>0</v>
      </c>
      <c r="J3503" s="15">
        <v>0</v>
      </c>
      <c r="K3503" s="15">
        <f t="shared" si="217"/>
        <v>36177</v>
      </c>
      <c r="L3503" s="15">
        <f t="shared" si="218"/>
        <v>41253</v>
      </c>
      <c r="M3503" s="15">
        <f t="shared" si="219"/>
        <v>77430</v>
      </c>
    </row>
    <row r="3504" spans="1:13" ht="13.15" customHeight="1" x14ac:dyDescent="0.2">
      <c r="A3504" s="11" t="str">
        <f t="shared" si="220"/>
        <v>ROMA2012</v>
      </c>
      <c r="B3504" s="90" t="s">
        <v>53</v>
      </c>
      <c r="C3504" s="12">
        <v>2012</v>
      </c>
      <c r="D3504" s="12">
        <v>43</v>
      </c>
      <c r="E3504" s="91">
        <v>64831</v>
      </c>
      <c r="F3504" s="91">
        <v>64679</v>
      </c>
      <c r="G3504" s="91">
        <v>129510</v>
      </c>
      <c r="H3504" s="91">
        <v>0</v>
      </c>
      <c r="I3504" s="91">
        <v>0</v>
      </c>
      <c r="J3504" s="91">
        <v>0</v>
      </c>
      <c r="K3504" s="15">
        <f t="shared" si="217"/>
        <v>64831</v>
      </c>
      <c r="L3504" s="15">
        <f t="shared" si="218"/>
        <v>64679</v>
      </c>
      <c r="M3504" s="15">
        <f t="shared" si="219"/>
        <v>129510</v>
      </c>
    </row>
    <row r="3505" spans="1:13" ht="13.15" customHeight="1" x14ac:dyDescent="0.2">
      <c r="A3505" s="11" t="str">
        <f t="shared" si="220"/>
        <v>ROMA2013</v>
      </c>
      <c r="B3505" s="3" t="s">
        <v>53</v>
      </c>
      <c r="C3505" s="12">
        <v>2013</v>
      </c>
      <c r="D3505" s="12">
        <v>35</v>
      </c>
      <c r="E3505" s="13">
        <v>107075</v>
      </c>
      <c r="F3505" s="13">
        <v>107533</v>
      </c>
      <c r="G3505" s="13">
        <v>214608</v>
      </c>
      <c r="H3505" s="13">
        <v>0</v>
      </c>
      <c r="I3505" s="13">
        <v>0</v>
      </c>
      <c r="J3505" s="13">
        <v>0</v>
      </c>
      <c r="K3505" s="15">
        <f t="shared" ref="K3505:K3568" si="221">E3505+H3505</f>
        <v>107075</v>
      </c>
      <c r="L3505" s="15">
        <f t="shared" ref="L3505:L3568" si="222">F3505+I3505</f>
        <v>107533</v>
      </c>
      <c r="M3505" s="15">
        <f t="shared" ref="M3505:M3568" si="223">G3505+J3505</f>
        <v>214608</v>
      </c>
    </row>
    <row r="3506" spans="1:13" ht="13.15" customHeight="1" x14ac:dyDescent="0.2">
      <c r="A3506" s="11" t="str">
        <f t="shared" si="220"/>
        <v>ROMA2014</v>
      </c>
      <c r="B3506" s="3" t="s">
        <v>53</v>
      </c>
      <c r="C3506" s="12">
        <v>2014</v>
      </c>
      <c r="D3506" s="12">
        <v>30</v>
      </c>
      <c r="E3506" s="13">
        <v>118539</v>
      </c>
      <c r="F3506" s="13">
        <v>121226</v>
      </c>
      <c r="G3506" s="13">
        <v>239765</v>
      </c>
      <c r="H3506" s="13">
        <v>0</v>
      </c>
      <c r="I3506" s="13">
        <v>0</v>
      </c>
      <c r="J3506" s="13">
        <v>0</v>
      </c>
      <c r="K3506" s="15">
        <f t="shared" si="221"/>
        <v>118539</v>
      </c>
      <c r="L3506" s="15">
        <f t="shared" si="222"/>
        <v>121226</v>
      </c>
      <c r="M3506" s="15">
        <f t="shared" si="223"/>
        <v>239765</v>
      </c>
    </row>
    <row r="3507" spans="1:13" ht="13.15" customHeight="1" x14ac:dyDescent="0.2">
      <c r="A3507" s="11" t="str">
        <f t="shared" si="220"/>
        <v>ROMA2015</v>
      </c>
      <c r="B3507" s="92" t="s">
        <v>53</v>
      </c>
      <c r="C3507" s="85">
        <v>2015</v>
      </c>
      <c r="D3507" s="86">
        <v>43</v>
      </c>
      <c r="E3507" s="15">
        <v>68267</v>
      </c>
      <c r="F3507" s="15">
        <v>69886</v>
      </c>
      <c r="G3507" s="15">
        <v>138153</v>
      </c>
      <c r="H3507" s="87">
        <v>0</v>
      </c>
      <c r="I3507" s="87">
        <v>0</v>
      </c>
      <c r="J3507" s="15">
        <v>0</v>
      </c>
      <c r="K3507" s="15">
        <f t="shared" si="221"/>
        <v>68267</v>
      </c>
      <c r="L3507" s="15">
        <f t="shared" si="222"/>
        <v>69886</v>
      </c>
      <c r="M3507" s="15">
        <f t="shared" si="223"/>
        <v>138153</v>
      </c>
    </row>
    <row r="3508" spans="1:13" ht="13.15" customHeight="1" x14ac:dyDescent="0.2">
      <c r="A3508" s="11" t="str">
        <f t="shared" si="220"/>
        <v>ROMA2016</v>
      </c>
      <c r="B3508" s="90" t="s">
        <v>53</v>
      </c>
      <c r="C3508" s="85">
        <v>2016</v>
      </c>
      <c r="D3508" s="86">
        <v>48</v>
      </c>
      <c r="E3508" s="15">
        <v>39522</v>
      </c>
      <c r="F3508" s="15">
        <v>39012</v>
      </c>
      <c r="G3508" s="15">
        <v>78534</v>
      </c>
      <c r="H3508" s="15">
        <v>0</v>
      </c>
      <c r="I3508" s="15">
        <v>0</v>
      </c>
      <c r="J3508" s="15">
        <v>0</v>
      </c>
      <c r="K3508" s="15">
        <f t="shared" si="221"/>
        <v>39522</v>
      </c>
      <c r="L3508" s="15">
        <f t="shared" si="222"/>
        <v>39012</v>
      </c>
      <c r="M3508" s="15">
        <f t="shared" si="223"/>
        <v>78534</v>
      </c>
    </row>
    <row r="3509" spans="1:13" ht="13.15" customHeight="1" x14ac:dyDescent="0.2">
      <c r="A3509" s="11" t="str">
        <f t="shared" si="220"/>
        <v>ROMA2017</v>
      </c>
      <c r="B3509" s="3" t="s">
        <v>53</v>
      </c>
      <c r="C3509" s="12">
        <v>2017</v>
      </c>
      <c r="D3509" s="12">
        <v>49</v>
      </c>
      <c r="E3509" s="13">
        <v>38144</v>
      </c>
      <c r="F3509" s="13">
        <v>37173</v>
      </c>
      <c r="G3509" s="13">
        <v>75317</v>
      </c>
      <c r="H3509" s="13">
        <v>0</v>
      </c>
      <c r="I3509" s="13">
        <v>0</v>
      </c>
      <c r="J3509" s="13">
        <v>0</v>
      </c>
      <c r="K3509" s="15">
        <f t="shared" si="221"/>
        <v>38144</v>
      </c>
      <c r="L3509" s="15">
        <f t="shared" si="222"/>
        <v>37173</v>
      </c>
      <c r="M3509" s="15">
        <f t="shared" si="223"/>
        <v>75317</v>
      </c>
    </row>
    <row r="3510" spans="1:13" ht="13.15" customHeight="1" x14ac:dyDescent="0.2">
      <c r="A3510" s="11" t="str">
        <f t="shared" si="220"/>
        <v>ROMA2018</v>
      </c>
      <c r="B3510" s="3" t="s">
        <v>53</v>
      </c>
      <c r="C3510" s="12">
        <v>2018</v>
      </c>
      <c r="D3510" s="12">
        <v>50</v>
      </c>
      <c r="E3510" s="13">
        <v>39277</v>
      </c>
      <c r="F3510" s="13">
        <v>38832</v>
      </c>
      <c r="G3510" s="13">
        <v>78109</v>
      </c>
      <c r="H3510" s="13">
        <v>0</v>
      </c>
      <c r="I3510" s="13">
        <v>0</v>
      </c>
      <c r="J3510" s="13">
        <v>0</v>
      </c>
      <c r="K3510" s="15">
        <f t="shared" si="221"/>
        <v>39277</v>
      </c>
      <c r="L3510" s="15">
        <f t="shared" si="222"/>
        <v>38832</v>
      </c>
      <c r="M3510" s="15">
        <f t="shared" si="223"/>
        <v>78109</v>
      </c>
    </row>
    <row r="3511" spans="1:13" ht="13.15" customHeight="1" x14ac:dyDescent="0.2">
      <c r="A3511" s="11" t="str">
        <f t="shared" si="220"/>
        <v>ROMA2019</v>
      </c>
      <c r="B3511" s="3" t="s">
        <v>53</v>
      </c>
      <c r="C3511" s="12">
        <v>2019</v>
      </c>
      <c r="D3511" s="12">
        <v>47</v>
      </c>
      <c r="E3511" s="13">
        <v>42951</v>
      </c>
      <c r="F3511" s="13">
        <v>43256</v>
      </c>
      <c r="G3511" s="13">
        <v>86207</v>
      </c>
      <c r="H3511" s="13">
        <v>0</v>
      </c>
      <c r="I3511" s="13">
        <v>0</v>
      </c>
      <c r="J3511" s="13">
        <v>0</v>
      </c>
      <c r="K3511" s="15">
        <f t="shared" si="221"/>
        <v>42951</v>
      </c>
      <c r="L3511" s="15">
        <f t="shared" si="222"/>
        <v>43256</v>
      </c>
      <c r="M3511" s="15">
        <f t="shared" si="223"/>
        <v>86207</v>
      </c>
    </row>
    <row r="3512" spans="1:13" ht="13.15" customHeight="1" x14ac:dyDescent="0.2">
      <c r="A3512" s="11" t="str">
        <f t="shared" si="220"/>
        <v>ROMA2020</v>
      </c>
      <c r="B3512" s="90" t="s">
        <v>53</v>
      </c>
      <c r="C3512" s="85">
        <v>2020</v>
      </c>
      <c r="D3512" s="86" t="s">
        <v>174</v>
      </c>
      <c r="E3512" s="15">
        <v>19278</v>
      </c>
      <c r="F3512" s="15">
        <v>19065</v>
      </c>
      <c r="G3512" s="15">
        <v>38343</v>
      </c>
      <c r="H3512" s="15">
        <v>0</v>
      </c>
      <c r="I3512" s="15">
        <v>0</v>
      </c>
      <c r="J3512" s="15">
        <v>0</v>
      </c>
      <c r="K3512" s="15">
        <f t="shared" si="221"/>
        <v>19278</v>
      </c>
      <c r="L3512" s="15">
        <f t="shared" si="222"/>
        <v>19065</v>
      </c>
      <c r="M3512" s="15">
        <f t="shared" si="223"/>
        <v>38343</v>
      </c>
    </row>
    <row r="3513" spans="1:13" ht="13.15" customHeight="1" x14ac:dyDescent="0.2">
      <c r="A3513" s="11" t="str">
        <f t="shared" si="220"/>
        <v>ROMA2021</v>
      </c>
      <c r="B3513" s="3" t="s">
        <v>53</v>
      </c>
      <c r="C3513" s="12">
        <v>2021</v>
      </c>
      <c r="D3513" s="12" t="s">
        <v>174</v>
      </c>
      <c r="E3513" s="13">
        <v>24363</v>
      </c>
      <c r="F3513" s="13">
        <v>24124</v>
      </c>
      <c r="G3513" s="13">
        <v>48487</v>
      </c>
      <c r="H3513" s="13">
        <v>0</v>
      </c>
      <c r="I3513" s="13">
        <v>0</v>
      </c>
      <c r="J3513" s="13">
        <v>0</v>
      </c>
      <c r="K3513" s="15">
        <f t="shared" si="221"/>
        <v>24363</v>
      </c>
      <c r="L3513" s="15">
        <f t="shared" si="222"/>
        <v>24124</v>
      </c>
      <c r="M3513" s="15">
        <f t="shared" si="223"/>
        <v>48487</v>
      </c>
    </row>
    <row r="3514" spans="1:13" ht="13.15" customHeight="1" x14ac:dyDescent="0.2">
      <c r="A3514" s="11" t="str">
        <f t="shared" si="220"/>
        <v>ROMA2022</v>
      </c>
      <c r="B3514" s="3" t="s">
        <v>53</v>
      </c>
      <c r="C3514" s="12">
        <v>2022</v>
      </c>
      <c r="D3514" s="12" t="s">
        <v>174</v>
      </c>
      <c r="E3514" s="13">
        <v>23910</v>
      </c>
      <c r="F3514" s="13">
        <v>24006</v>
      </c>
      <c r="G3514" s="13">
        <v>47916</v>
      </c>
      <c r="H3514" s="13">
        <v>0</v>
      </c>
      <c r="I3514" s="13">
        <v>0</v>
      </c>
      <c r="J3514" s="13">
        <v>0</v>
      </c>
      <c r="K3514" s="15">
        <f t="shared" si="221"/>
        <v>23910</v>
      </c>
      <c r="L3514" s="15">
        <f t="shared" si="222"/>
        <v>24006</v>
      </c>
      <c r="M3514" s="15">
        <f t="shared" si="223"/>
        <v>47916</v>
      </c>
    </row>
    <row r="3515" spans="1:13" ht="13.15" customHeight="1" x14ac:dyDescent="0.2">
      <c r="A3515" s="11" t="str">
        <f t="shared" si="220"/>
        <v>ROMA2023</v>
      </c>
      <c r="B3515" s="3" t="s">
        <v>53</v>
      </c>
      <c r="C3515" s="12">
        <v>2023</v>
      </c>
      <c r="D3515" s="12">
        <v>60</v>
      </c>
      <c r="E3515" s="13">
        <v>28759</v>
      </c>
      <c r="F3515" s="13">
        <v>28448</v>
      </c>
      <c r="G3515" s="13">
        <v>57207</v>
      </c>
      <c r="H3515" s="13">
        <v>0</v>
      </c>
      <c r="I3515" s="13">
        <v>0</v>
      </c>
      <c r="J3515" s="13">
        <v>0</v>
      </c>
      <c r="K3515" s="15">
        <f t="shared" si="221"/>
        <v>28759</v>
      </c>
      <c r="L3515" s="15">
        <f t="shared" si="222"/>
        <v>28448</v>
      </c>
      <c r="M3515" s="15">
        <f t="shared" si="223"/>
        <v>57207</v>
      </c>
    </row>
    <row r="3516" spans="1:13" ht="13.15" customHeight="1" x14ac:dyDescent="0.2">
      <c r="A3516" s="11" t="str">
        <f t="shared" si="220"/>
        <v>ROMA2024</v>
      </c>
      <c r="B3516" s="90" t="s">
        <v>53</v>
      </c>
      <c r="C3516" s="85">
        <v>2024</v>
      </c>
      <c r="D3516" s="86">
        <v>60</v>
      </c>
      <c r="E3516" s="15">
        <v>28194</v>
      </c>
      <c r="F3516" s="15">
        <v>28556</v>
      </c>
      <c r="G3516" s="15">
        <v>56750</v>
      </c>
      <c r="H3516" s="15">
        <v>0</v>
      </c>
      <c r="I3516" s="15">
        <v>0</v>
      </c>
      <c r="J3516" s="15">
        <v>0</v>
      </c>
      <c r="K3516" s="15">
        <f t="shared" si="221"/>
        <v>28194</v>
      </c>
      <c r="L3516" s="15">
        <f t="shared" si="222"/>
        <v>28556</v>
      </c>
      <c r="M3516" s="15">
        <f t="shared" si="223"/>
        <v>56750</v>
      </c>
    </row>
    <row r="3517" spans="1:13" ht="13.15" customHeight="1" x14ac:dyDescent="0.2">
      <c r="A3517" s="11" t="str">
        <f t="shared" si="220"/>
        <v>ROMA2025</v>
      </c>
      <c r="B3517" s="3" t="s">
        <v>53</v>
      </c>
      <c r="C3517" s="12">
        <v>2025</v>
      </c>
      <c r="D3517" s="12">
        <v>61</v>
      </c>
      <c r="E3517" s="13">
        <v>27375</v>
      </c>
      <c r="F3517" s="13">
        <v>27429</v>
      </c>
      <c r="G3517" s="13">
        <v>54804</v>
      </c>
      <c r="H3517" s="13">
        <v>0</v>
      </c>
      <c r="I3517" s="13">
        <v>0</v>
      </c>
      <c r="J3517" s="13">
        <v>0</v>
      </c>
      <c r="K3517" s="15">
        <f t="shared" si="221"/>
        <v>27375</v>
      </c>
      <c r="L3517" s="15">
        <f t="shared" si="222"/>
        <v>27429</v>
      </c>
      <c r="M3517" s="15">
        <f t="shared" si="223"/>
        <v>54804</v>
      </c>
    </row>
    <row r="3518" spans="1:13" ht="13.15" customHeight="1" x14ac:dyDescent="0.2">
      <c r="A3518" s="11" t="str">
        <f t="shared" si="220"/>
        <v>SUNSHINE COAST1985</v>
      </c>
      <c r="B3518" s="3" t="s">
        <v>122</v>
      </c>
      <c r="C3518" s="12">
        <v>1985</v>
      </c>
      <c r="D3518" s="12">
        <v>27</v>
      </c>
      <c r="E3518" s="13">
        <v>44186</v>
      </c>
      <c r="F3518" s="13">
        <v>44789</v>
      </c>
      <c r="G3518" s="13">
        <v>88975</v>
      </c>
      <c r="H3518" s="13">
        <v>0</v>
      </c>
      <c r="I3518" s="13">
        <v>0</v>
      </c>
      <c r="J3518" s="13">
        <v>0</v>
      </c>
      <c r="K3518" s="15">
        <f t="shared" si="221"/>
        <v>44186</v>
      </c>
      <c r="L3518" s="15">
        <f t="shared" si="222"/>
        <v>44789</v>
      </c>
      <c r="M3518" s="15">
        <f t="shared" si="223"/>
        <v>88975</v>
      </c>
    </row>
    <row r="3519" spans="1:13" ht="13.15" customHeight="1" x14ac:dyDescent="0.2">
      <c r="A3519" s="11" t="str">
        <f t="shared" si="220"/>
        <v>SUNSHINE COAST1986</v>
      </c>
      <c r="B3519" s="3" t="s">
        <v>122</v>
      </c>
      <c r="C3519" s="12">
        <v>1986</v>
      </c>
      <c r="D3519" s="12">
        <v>29</v>
      </c>
      <c r="E3519" s="13">
        <v>44183</v>
      </c>
      <c r="F3519" s="13">
        <v>44068</v>
      </c>
      <c r="G3519" s="13">
        <v>88251</v>
      </c>
      <c r="H3519" s="13">
        <v>0</v>
      </c>
      <c r="I3519" s="13">
        <v>0</v>
      </c>
      <c r="J3519" s="13">
        <v>0</v>
      </c>
      <c r="K3519" s="15">
        <f t="shared" si="221"/>
        <v>44183</v>
      </c>
      <c r="L3519" s="15">
        <f t="shared" si="222"/>
        <v>44068</v>
      </c>
      <c r="M3519" s="15">
        <f t="shared" si="223"/>
        <v>88251</v>
      </c>
    </row>
    <row r="3520" spans="1:13" ht="13.15" customHeight="1" x14ac:dyDescent="0.2">
      <c r="A3520" s="11" t="str">
        <f t="shared" si="220"/>
        <v>SUNSHINE COAST1987</v>
      </c>
      <c r="B3520" s="3" t="s">
        <v>122</v>
      </c>
      <c r="C3520" s="12">
        <v>1987</v>
      </c>
      <c r="D3520" s="12">
        <v>31</v>
      </c>
      <c r="E3520" s="13">
        <v>42263</v>
      </c>
      <c r="F3520" s="13">
        <v>42953</v>
      </c>
      <c r="G3520" s="13">
        <v>85216</v>
      </c>
      <c r="H3520" s="13">
        <v>0</v>
      </c>
      <c r="I3520" s="13">
        <v>0</v>
      </c>
      <c r="J3520" s="13">
        <v>0</v>
      </c>
      <c r="K3520" s="15">
        <f t="shared" si="221"/>
        <v>42263</v>
      </c>
      <c r="L3520" s="15">
        <f t="shared" si="222"/>
        <v>42953</v>
      </c>
      <c r="M3520" s="15">
        <f t="shared" si="223"/>
        <v>85216</v>
      </c>
    </row>
    <row r="3521" spans="1:13" ht="13.15" customHeight="1" x14ac:dyDescent="0.2">
      <c r="A3521" s="11" t="str">
        <f t="shared" si="220"/>
        <v>SUNSHINE COAST1988</v>
      </c>
      <c r="B3521" s="92" t="s">
        <v>122</v>
      </c>
      <c r="C3521" s="85">
        <v>1988</v>
      </c>
      <c r="D3521" s="86">
        <v>29</v>
      </c>
      <c r="E3521" s="15">
        <v>44621</v>
      </c>
      <c r="F3521" s="15">
        <v>44353</v>
      </c>
      <c r="G3521" s="15">
        <v>88974</v>
      </c>
      <c r="H3521" s="87">
        <v>0</v>
      </c>
      <c r="I3521" s="87">
        <v>0</v>
      </c>
      <c r="J3521" s="15">
        <v>0</v>
      </c>
      <c r="K3521" s="15">
        <f t="shared" si="221"/>
        <v>44621</v>
      </c>
      <c r="L3521" s="15">
        <f t="shared" si="222"/>
        <v>44353</v>
      </c>
      <c r="M3521" s="15">
        <f t="shared" si="223"/>
        <v>88974</v>
      </c>
    </row>
    <row r="3522" spans="1:13" ht="13.15" customHeight="1" x14ac:dyDescent="0.2">
      <c r="A3522" s="11" t="str">
        <f t="shared" si="220"/>
        <v>SUNSHINE COAST1989</v>
      </c>
      <c r="B3522" s="3" t="s">
        <v>122</v>
      </c>
      <c r="C3522" s="12">
        <v>1989</v>
      </c>
      <c r="D3522" s="86">
        <v>34</v>
      </c>
      <c r="E3522" s="13">
        <v>27934</v>
      </c>
      <c r="F3522" s="13">
        <v>29066</v>
      </c>
      <c r="G3522" s="13">
        <v>57000</v>
      </c>
      <c r="H3522" s="13">
        <v>0</v>
      </c>
      <c r="I3522" s="13">
        <v>0</v>
      </c>
      <c r="J3522" s="13">
        <v>0</v>
      </c>
      <c r="K3522" s="15">
        <f t="shared" si="221"/>
        <v>27934</v>
      </c>
      <c r="L3522" s="15">
        <f t="shared" si="222"/>
        <v>29066</v>
      </c>
      <c r="M3522" s="15">
        <f t="shared" si="223"/>
        <v>57000</v>
      </c>
    </row>
    <row r="3523" spans="1:13" ht="13.15" customHeight="1" x14ac:dyDescent="0.2">
      <c r="A3523" s="11" t="str">
        <f t="shared" si="220"/>
        <v>SUNSHINE COAST1990</v>
      </c>
      <c r="B3523" s="3" t="s">
        <v>122</v>
      </c>
      <c r="C3523" s="12">
        <v>1990</v>
      </c>
      <c r="D3523" s="12">
        <v>29</v>
      </c>
      <c r="E3523" s="13">
        <v>39953</v>
      </c>
      <c r="F3523" s="13">
        <v>38245</v>
      </c>
      <c r="G3523" s="13">
        <v>78198</v>
      </c>
      <c r="H3523" s="13">
        <v>0</v>
      </c>
      <c r="I3523" s="13">
        <v>0</v>
      </c>
      <c r="J3523" s="13">
        <v>0</v>
      </c>
      <c r="K3523" s="15">
        <f t="shared" si="221"/>
        <v>39953</v>
      </c>
      <c r="L3523" s="15">
        <f t="shared" si="222"/>
        <v>38245</v>
      </c>
      <c r="M3523" s="15">
        <f t="shared" si="223"/>
        <v>78198</v>
      </c>
    </row>
    <row r="3524" spans="1:13" ht="13.15" customHeight="1" x14ac:dyDescent="0.2">
      <c r="A3524" s="11" t="str">
        <f t="shared" si="220"/>
        <v>SUNSHINE COAST1991</v>
      </c>
      <c r="B3524" s="3" t="s">
        <v>122</v>
      </c>
      <c r="C3524" s="12">
        <v>1991</v>
      </c>
      <c r="D3524" s="12">
        <v>25</v>
      </c>
      <c r="E3524" s="13">
        <v>51196</v>
      </c>
      <c r="F3524" s="13">
        <v>50827</v>
      </c>
      <c r="G3524" s="13">
        <v>102023</v>
      </c>
      <c r="H3524" s="13">
        <v>0</v>
      </c>
      <c r="I3524" s="13">
        <v>0</v>
      </c>
      <c r="J3524" s="13">
        <v>0</v>
      </c>
      <c r="K3524" s="15">
        <f t="shared" si="221"/>
        <v>51196</v>
      </c>
      <c r="L3524" s="15">
        <f t="shared" si="222"/>
        <v>50827</v>
      </c>
      <c r="M3524" s="15">
        <f t="shared" si="223"/>
        <v>102023</v>
      </c>
    </row>
    <row r="3525" spans="1:13" ht="13.15" customHeight="1" x14ac:dyDescent="0.2">
      <c r="A3525" s="11" t="str">
        <f t="shared" si="220"/>
        <v>SUNSHINE COAST1992</v>
      </c>
      <c r="B3525" s="90" t="s">
        <v>122</v>
      </c>
      <c r="C3525" s="85">
        <v>1992</v>
      </c>
      <c r="D3525" s="86">
        <v>19</v>
      </c>
      <c r="E3525" s="15">
        <v>79725</v>
      </c>
      <c r="F3525" s="15">
        <v>78970</v>
      </c>
      <c r="G3525" s="15">
        <v>158695</v>
      </c>
      <c r="H3525" s="15">
        <v>0</v>
      </c>
      <c r="I3525" s="15">
        <v>0</v>
      </c>
      <c r="J3525" s="15">
        <v>0</v>
      </c>
      <c r="K3525" s="15">
        <f t="shared" si="221"/>
        <v>79725</v>
      </c>
      <c r="L3525" s="15">
        <f t="shared" si="222"/>
        <v>78970</v>
      </c>
      <c r="M3525" s="15">
        <f t="shared" si="223"/>
        <v>158695</v>
      </c>
    </row>
    <row r="3526" spans="1:13" ht="13.15" customHeight="1" x14ac:dyDescent="0.2">
      <c r="A3526" s="11" t="str">
        <f t="shared" si="220"/>
        <v>SUNSHINE COAST1993</v>
      </c>
      <c r="B3526" s="92" t="s">
        <v>122</v>
      </c>
      <c r="C3526" s="85">
        <v>1993</v>
      </c>
      <c r="D3526" s="86">
        <v>18</v>
      </c>
      <c r="E3526" s="15">
        <v>99737</v>
      </c>
      <c r="F3526" s="15">
        <v>98717</v>
      </c>
      <c r="G3526" s="15">
        <v>198454</v>
      </c>
      <c r="H3526" s="15">
        <v>0</v>
      </c>
      <c r="I3526" s="15">
        <v>0</v>
      </c>
      <c r="J3526" s="15">
        <v>0</v>
      </c>
      <c r="K3526" s="15">
        <f t="shared" si="221"/>
        <v>99737</v>
      </c>
      <c r="L3526" s="15">
        <f t="shared" si="222"/>
        <v>98717</v>
      </c>
      <c r="M3526" s="15">
        <f t="shared" si="223"/>
        <v>198454</v>
      </c>
    </row>
    <row r="3527" spans="1:13" ht="13.15" customHeight="1" x14ac:dyDescent="0.2">
      <c r="A3527" s="11" t="str">
        <f t="shared" si="220"/>
        <v>SUNSHINE COAST1994</v>
      </c>
      <c r="B3527" s="92" t="s">
        <v>122</v>
      </c>
      <c r="C3527" s="85">
        <v>1994</v>
      </c>
      <c r="D3527" s="86">
        <v>18</v>
      </c>
      <c r="E3527" s="15">
        <v>124716</v>
      </c>
      <c r="F3527" s="15">
        <v>124998</v>
      </c>
      <c r="G3527" s="15">
        <v>249714</v>
      </c>
      <c r="H3527" s="87">
        <v>0</v>
      </c>
      <c r="I3527" s="87">
        <v>0</v>
      </c>
      <c r="J3527" s="15">
        <v>0</v>
      </c>
      <c r="K3527" s="15">
        <f t="shared" si="221"/>
        <v>124716</v>
      </c>
      <c r="L3527" s="15">
        <f t="shared" si="222"/>
        <v>124998</v>
      </c>
      <c r="M3527" s="15">
        <f t="shared" si="223"/>
        <v>249714</v>
      </c>
    </row>
    <row r="3528" spans="1:13" ht="13.15" customHeight="1" x14ac:dyDescent="0.2">
      <c r="A3528" s="11" t="str">
        <f t="shared" si="220"/>
        <v>SUNSHINE COAST1995</v>
      </c>
      <c r="B3528" s="90" t="s">
        <v>122</v>
      </c>
      <c r="C3528" s="85">
        <v>1995</v>
      </c>
      <c r="D3528" s="86">
        <v>17</v>
      </c>
      <c r="E3528" s="15">
        <v>146487</v>
      </c>
      <c r="F3528" s="15">
        <v>145305</v>
      </c>
      <c r="G3528" s="15">
        <v>291792</v>
      </c>
      <c r="H3528" s="15">
        <v>0</v>
      </c>
      <c r="I3528" s="15">
        <v>0</v>
      </c>
      <c r="J3528" s="15">
        <v>0</v>
      </c>
      <c r="K3528" s="15">
        <f t="shared" si="221"/>
        <v>146487</v>
      </c>
      <c r="L3528" s="15">
        <f t="shared" si="222"/>
        <v>145305</v>
      </c>
      <c r="M3528" s="15">
        <f t="shared" si="223"/>
        <v>291792</v>
      </c>
    </row>
    <row r="3529" spans="1:13" ht="13.15" customHeight="1" x14ac:dyDescent="0.2">
      <c r="A3529" s="11" t="str">
        <f t="shared" si="220"/>
        <v>SUNSHINE COAST1996</v>
      </c>
      <c r="B3529" s="88" t="s">
        <v>122</v>
      </c>
      <c r="C3529" s="16">
        <v>1996</v>
      </c>
      <c r="D3529" s="86">
        <v>15</v>
      </c>
      <c r="E3529" s="89">
        <v>159907</v>
      </c>
      <c r="F3529" s="89">
        <v>159238</v>
      </c>
      <c r="G3529" s="89">
        <v>319145</v>
      </c>
      <c r="H3529" s="89">
        <v>0</v>
      </c>
      <c r="I3529" s="89">
        <v>0</v>
      </c>
      <c r="J3529" s="89">
        <v>0</v>
      </c>
      <c r="K3529" s="15">
        <f t="shared" si="221"/>
        <v>159907</v>
      </c>
      <c r="L3529" s="15">
        <f t="shared" si="222"/>
        <v>159238</v>
      </c>
      <c r="M3529" s="15">
        <f t="shared" si="223"/>
        <v>319145</v>
      </c>
    </row>
    <row r="3530" spans="1:13" ht="13.15" customHeight="1" x14ac:dyDescent="0.2">
      <c r="A3530" s="11" t="str">
        <f t="shared" si="220"/>
        <v>SUNSHINE COAST1997</v>
      </c>
      <c r="B3530" s="90" t="s">
        <v>122</v>
      </c>
      <c r="C3530" s="12">
        <v>1997</v>
      </c>
      <c r="D3530" s="86">
        <v>18</v>
      </c>
      <c r="E3530" s="91">
        <v>142675</v>
      </c>
      <c r="F3530" s="91">
        <v>140681</v>
      </c>
      <c r="G3530" s="91">
        <v>283356</v>
      </c>
      <c r="H3530" s="91">
        <v>0</v>
      </c>
      <c r="I3530" s="91">
        <v>0</v>
      </c>
      <c r="J3530" s="91">
        <v>0</v>
      </c>
      <c r="K3530" s="15">
        <f t="shared" si="221"/>
        <v>142675</v>
      </c>
      <c r="L3530" s="15">
        <f t="shared" si="222"/>
        <v>140681</v>
      </c>
      <c r="M3530" s="15">
        <f t="shared" si="223"/>
        <v>283356</v>
      </c>
    </row>
    <row r="3531" spans="1:13" ht="13.15" customHeight="1" x14ac:dyDescent="0.2">
      <c r="A3531" s="11" t="str">
        <f t="shared" si="220"/>
        <v>SUNSHINE COAST1998</v>
      </c>
      <c r="B3531" s="3" t="s">
        <v>122</v>
      </c>
      <c r="C3531" s="12">
        <v>1998</v>
      </c>
      <c r="D3531" s="12">
        <v>18</v>
      </c>
      <c r="E3531" s="13">
        <v>141052</v>
      </c>
      <c r="F3531" s="13">
        <v>138494</v>
      </c>
      <c r="G3531" s="13">
        <v>279546</v>
      </c>
      <c r="H3531" s="13">
        <v>0</v>
      </c>
      <c r="I3531" s="13">
        <v>0</v>
      </c>
      <c r="J3531" s="13">
        <v>0</v>
      </c>
      <c r="K3531" s="15">
        <f t="shared" si="221"/>
        <v>141052</v>
      </c>
      <c r="L3531" s="15">
        <f t="shared" si="222"/>
        <v>138494</v>
      </c>
      <c r="M3531" s="15">
        <f t="shared" si="223"/>
        <v>279546</v>
      </c>
    </row>
    <row r="3532" spans="1:13" ht="13.15" customHeight="1" x14ac:dyDescent="0.2">
      <c r="A3532" s="11" t="str">
        <f t="shared" si="220"/>
        <v>SUNSHINE COAST1999</v>
      </c>
      <c r="B3532" s="90" t="s">
        <v>122</v>
      </c>
      <c r="C3532" s="85">
        <v>1999</v>
      </c>
      <c r="D3532" s="86">
        <v>16</v>
      </c>
      <c r="E3532" s="15">
        <v>148995</v>
      </c>
      <c r="F3532" s="15">
        <v>149538</v>
      </c>
      <c r="G3532" s="15">
        <v>298533</v>
      </c>
      <c r="H3532" s="15">
        <v>0</v>
      </c>
      <c r="I3532" s="15">
        <v>0</v>
      </c>
      <c r="J3532" s="15">
        <v>0</v>
      </c>
      <c r="K3532" s="15">
        <f t="shared" si="221"/>
        <v>148995</v>
      </c>
      <c r="L3532" s="15">
        <f t="shared" si="222"/>
        <v>149538</v>
      </c>
      <c r="M3532" s="15">
        <f t="shared" si="223"/>
        <v>298533</v>
      </c>
    </row>
    <row r="3533" spans="1:13" ht="13.15" customHeight="1" x14ac:dyDescent="0.2">
      <c r="A3533" s="11" t="str">
        <f t="shared" si="220"/>
        <v>SUNSHINE COAST2000</v>
      </c>
      <c r="B3533" s="3" t="s">
        <v>122</v>
      </c>
      <c r="C3533" s="12">
        <v>2000</v>
      </c>
      <c r="D3533" s="12">
        <v>18</v>
      </c>
      <c r="E3533" s="13">
        <v>134344</v>
      </c>
      <c r="F3533" s="13">
        <v>133958</v>
      </c>
      <c r="G3533" s="13">
        <v>268302</v>
      </c>
      <c r="H3533" s="13">
        <v>0</v>
      </c>
      <c r="I3533" s="13">
        <v>0</v>
      </c>
      <c r="J3533" s="13">
        <v>0</v>
      </c>
      <c r="K3533" s="15">
        <f t="shared" si="221"/>
        <v>134344</v>
      </c>
      <c r="L3533" s="15">
        <f t="shared" si="222"/>
        <v>133958</v>
      </c>
      <c r="M3533" s="15">
        <f t="shared" si="223"/>
        <v>268302</v>
      </c>
    </row>
    <row r="3534" spans="1:13" ht="13.15" customHeight="1" x14ac:dyDescent="0.2">
      <c r="A3534" s="11" t="str">
        <f t="shared" si="220"/>
        <v>SUNSHINE COAST2001</v>
      </c>
      <c r="B3534" s="90" t="s">
        <v>122</v>
      </c>
      <c r="C3534" s="12">
        <v>2001</v>
      </c>
      <c r="D3534" s="12">
        <v>18</v>
      </c>
      <c r="E3534" s="91">
        <v>115307</v>
      </c>
      <c r="F3534" s="91">
        <v>115390</v>
      </c>
      <c r="G3534" s="91">
        <v>230697</v>
      </c>
      <c r="H3534" s="97">
        <v>0</v>
      </c>
      <c r="I3534" s="97">
        <v>0</v>
      </c>
      <c r="J3534" s="91">
        <v>0</v>
      </c>
      <c r="K3534" s="15">
        <f t="shared" si="221"/>
        <v>115307</v>
      </c>
      <c r="L3534" s="15">
        <f t="shared" si="222"/>
        <v>115390</v>
      </c>
      <c r="M3534" s="15">
        <f t="shared" si="223"/>
        <v>230697</v>
      </c>
    </row>
    <row r="3535" spans="1:13" ht="13.15" customHeight="1" x14ac:dyDescent="0.2">
      <c r="A3535" s="11" t="str">
        <f t="shared" si="220"/>
        <v>SUNSHINE COAST2002</v>
      </c>
      <c r="B3535" s="3" t="s">
        <v>122</v>
      </c>
      <c r="C3535" s="12">
        <v>2002</v>
      </c>
      <c r="D3535" s="12">
        <v>17</v>
      </c>
      <c r="E3535" s="13">
        <v>121847</v>
      </c>
      <c r="F3535" s="13">
        <v>119853</v>
      </c>
      <c r="G3535" s="13">
        <v>241700</v>
      </c>
      <c r="H3535" s="13">
        <v>0</v>
      </c>
      <c r="I3535" s="13">
        <v>0</v>
      </c>
      <c r="J3535" s="13">
        <v>0</v>
      </c>
      <c r="K3535" s="15">
        <f t="shared" si="221"/>
        <v>121847</v>
      </c>
      <c r="L3535" s="15">
        <f t="shared" si="222"/>
        <v>119853</v>
      </c>
      <c r="M3535" s="15">
        <f t="shared" si="223"/>
        <v>241700</v>
      </c>
    </row>
    <row r="3536" spans="1:13" ht="13.15" customHeight="1" x14ac:dyDescent="0.2">
      <c r="A3536" s="11" t="str">
        <f t="shared" si="220"/>
        <v>SUNSHINE COAST2003</v>
      </c>
      <c r="B3536" s="92" t="s">
        <v>122</v>
      </c>
      <c r="C3536" s="85">
        <v>2003</v>
      </c>
      <c r="D3536" s="86">
        <v>15</v>
      </c>
      <c r="E3536" s="15">
        <v>196537</v>
      </c>
      <c r="F3536" s="15">
        <v>195596</v>
      </c>
      <c r="G3536" s="15">
        <v>392133</v>
      </c>
      <c r="H3536" s="87">
        <v>0</v>
      </c>
      <c r="I3536" s="87">
        <v>0</v>
      </c>
      <c r="J3536" s="15">
        <v>0</v>
      </c>
      <c r="K3536" s="15">
        <f t="shared" si="221"/>
        <v>196537</v>
      </c>
      <c r="L3536" s="15">
        <f t="shared" si="222"/>
        <v>195596</v>
      </c>
      <c r="M3536" s="15">
        <f t="shared" si="223"/>
        <v>392133</v>
      </c>
    </row>
    <row r="3537" spans="1:13" ht="13.15" customHeight="1" x14ac:dyDescent="0.2">
      <c r="A3537" s="11" t="str">
        <f t="shared" si="220"/>
        <v>SUNSHINE COAST2004</v>
      </c>
      <c r="B3537" s="3" t="s">
        <v>122</v>
      </c>
      <c r="C3537" s="12">
        <v>2004</v>
      </c>
      <c r="D3537" s="12">
        <v>14</v>
      </c>
      <c r="E3537" s="13">
        <v>257760</v>
      </c>
      <c r="F3537" s="13">
        <v>258407</v>
      </c>
      <c r="G3537" s="13">
        <v>516167</v>
      </c>
      <c r="H3537" s="13">
        <v>0</v>
      </c>
      <c r="I3537" s="13">
        <v>0</v>
      </c>
      <c r="J3537" s="13">
        <v>0</v>
      </c>
      <c r="K3537" s="15">
        <f t="shared" si="221"/>
        <v>257760</v>
      </c>
      <c r="L3537" s="15">
        <f t="shared" si="222"/>
        <v>258407</v>
      </c>
      <c r="M3537" s="15">
        <f t="shared" si="223"/>
        <v>516167</v>
      </c>
    </row>
    <row r="3538" spans="1:13" ht="13.15" customHeight="1" x14ac:dyDescent="0.2">
      <c r="A3538" s="11" t="str">
        <f t="shared" si="220"/>
        <v>SUNSHINE COAST2005</v>
      </c>
      <c r="B3538" s="3" t="s">
        <v>122</v>
      </c>
      <c r="C3538" s="12">
        <v>2005</v>
      </c>
      <c r="D3538" s="12">
        <v>13</v>
      </c>
      <c r="E3538" s="13">
        <v>382299</v>
      </c>
      <c r="F3538" s="13">
        <v>381838</v>
      </c>
      <c r="G3538" s="13">
        <v>764137</v>
      </c>
      <c r="H3538" s="13">
        <v>0</v>
      </c>
      <c r="I3538" s="13">
        <v>0</v>
      </c>
      <c r="J3538" s="13">
        <v>0</v>
      </c>
      <c r="K3538" s="15">
        <f t="shared" si="221"/>
        <v>382299</v>
      </c>
      <c r="L3538" s="15">
        <f t="shared" si="222"/>
        <v>381838</v>
      </c>
      <c r="M3538" s="15">
        <f t="shared" si="223"/>
        <v>764137</v>
      </c>
    </row>
    <row r="3539" spans="1:13" ht="13.15" customHeight="1" x14ac:dyDescent="0.2">
      <c r="A3539" s="11" t="str">
        <f t="shared" si="220"/>
        <v>SUNSHINE COAST2006</v>
      </c>
      <c r="B3539" s="3" t="s">
        <v>122</v>
      </c>
      <c r="C3539" s="12">
        <v>2006</v>
      </c>
      <c r="D3539" s="12">
        <v>14</v>
      </c>
      <c r="E3539" s="13">
        <v>421910</v>
      </c>
      <c r="F3539" s="13">
        <v>424813</v>
      </c>
      <c r="G3539" s="13">
        <v>846723</v>
      </c>
      <c r="H3539" s="13">
        <v>0</v>
      </c>
      <c r="I3539" s="13">
        <v>0</v>
      </c>
      <c r="J3539" s="13">
        <v>0</v>
      </c>
      <c r="K3539" s="15">
        <f t="shared" si="221"/>
        <v>421910</v>
      </c>
      <c r="L3539" s="15">
        <f t="shared" si="222"/>
        <v>424813</v>
      </c>
      <c r="M3539" s="15">
        <f t="shared" si="223"/>
        <v>846723</v>
      </c>
    </row>
    <row r="3540" spans="1:13" ht="13.15" customHeight="1" x14ac:dyDescent="0.2">
      <c r="A3540" s="11" t="str">
        <f t="shared" si="220"/>
        <v>SUNSHINE COAST2007</v>
      </c>
      <c r="B3540" s="3" t="s">
        <v>122</v>
      </c>
      <c r="C3540" s="12">
        <v>2007</v>
      </c>
      <c r="D3540" s="12">
        <v>14</v>
      </c>
      <c r="E3540" s="13">
        <v>435196</v>
      </c>
      <c r="F3540" s="13">
        <v>432973</v>
      </c>
      <c r="G3540" s="13">
        <v>868169</v>
      </c>
      <c r="H3540" s="13">
        <v>0</v>
      </c>
      <c r="I3540" s="13">
        <v>0</v>
      </c>
      <c r="J3540" s="13">
        <v>0</v>
      </c>
      <c r="K3540" s="15">
        <f t="shared" si="221"/>
        <v>435196</v>
      </c>
      <c r="L3540" s="15">
        <f t="shared" si="222"/>
        <v>432973</v>
      </c>
      <c r="M3540" s="15">
        <f t="shared" si="223"/>
        <v>868169</v>
      </c>
    </row>
    <row r="3541" spans="1:13" ht="13.15" customHeight="1" x14ac:dyDescent="0.2">
      <c r="A3541" s="11" t="str">
        <f t="shared" si="220"/>
        <v>SUNSHINE COAST2008</v>
      </c>
      <c r="B3541" s="3" t="s">
        <v>122</v>
      </c>
      <c r="C3541" s="12">
        <v>2008</v>
      </c>
      <c r="D3541" s="12">
        <v>14</v>
      </c>
      <c r="E3541" s="13">
        <v>476109</v>
      </c>
      <c r="F3541" s="13">
        <v>474414</v>
      </c>
      <c r="G3541" s="13">
        <v>950523</v>
      </c>
      <c r="H3541" s="13">
        <v>0</v>
      </c>
      <c r="I3541" s="13">
        <v>0</v>
      </c>
      <c r="J3541" s="13">
        <v>0</v>
      </c>
      <c r="K3541" s="15">
        <f t="shared" si="221"/>
        <v>476109</v>
      </c>
      <c r="L3541" s="15">
        <f t="shared" si="222"/>
        <v>474414</v>
      </c>
      <c r="M3541" s="15">
        <f t="shared" si="223"/>
        <v>950523</v>
      </c>
    </row>
    <row r="3542" spans="1:13" ht="13.15" customHeight="1" x14ac:dyDescent="0.2">
      <c r="A3542" s="11" t="str">
        <f t="shared" si="220"/>
        <v>SUNSHINE COAST2009</v>
      </c>
      <c r="B3542" s="3" t="s">
        <v>122</v>
      </c>
      <c r="C3542" s="12">
        <v>2009</v>
      </c>
      <c r="D3542" s="12">
        <v>15</v>
      </c>
      <c r="E3542" s="13">
        <v>429738</v>
      </c>
      <c r="F3542" s="13">
        <v>429269</v>
      </c>
      <c r="G3542" s="13">
        <v>859007</v>
      </c>
      <c r="H3542" s="13">
        <v>0</v>
      </c>
      <c r="I3542" s="13">
        <v>0</v>
      </c>
      <c r="J3542" s="13">
        <v>0</v>
      </c>
      <c r="K3542" s="15">
        <f t="shared" si="221"/>
        <v>429738</v>
      </c>
      <c r="L3542" s="15">
        <f t="shared" si="222"/>
        <v>429269</v>
      </c>
      <c r="M3542" s="15">
        <f t="shared" si="223"/>
        <v>859007</v>
      </c>
    </row>
    <row r="3543" spans="1:13" ht="13.15" customHeight="1" x14ac:dyDescent="0.2">
      <c r="A3543" s="11" t="str">
        <f t="shared" si="220"/>
        <v>SUNSHINE COAST2010</v>
      </c>
      <c r="B3543" s="92" t="s">
        <v>122</v>
      </c>
      <c r="C3543" s="85">
        <v>2010</v>
      </c>
      <c r="D3543" s="86">
        <v>15</v>
      </c>
      <c r="E3543" s="15">
        <v>431498</v>
      </c>
      <c r="F3543" s="15">
        <v>432171</v>
      </c>
      <c r="G3543" s="15">
        <v>863669</v>
      </c>
      <c r="H3543" s="87">
        <v>0</v>
      </c>
      <c r="I3543" s="87">
        <v>0</v>
      </c>
      <c r="J3543" s="15">
        <v>0</v>
      </c>
      <c r="K3543" s="15">
        <f t="shared" si="221"/>
        <v>431498</v>
      </c>
      <c r="L3543" s="15">
        <f t="shared" si="222"/>
        <v>432171</v>
      </c>
      <c r="M3543" s="15">
        <f t="shared" si="223"/>
        <v>863669</v>
      </c>
    </row>
    <row r="3544" spans="1:13" ht="13.15" customHeight="1" x14ac:dyDescent="0.2">
      <c r="A3544" s="11" t="str">
        <f t="shared" si="220"/>
        <v>SUNSHINE COAST2011</v>
      </c>
      <c r="B3544" s="92" t="s">
        <v>122</v>
      </c>
      <c r="C3544" s="85">
        <v>2011</v>
      </c>
      <c r="D3544" s="86">
        <v>15</v>
      </c>
      <c r="E3544" s="15">
        <v>426912</v>
      </c>
      <c r="F3544" s="15">
        <v>430503</v>
      </c>
      <c r="G3544" s="15">
        <v>857415</v>
      </c>
      <c r="H3544" s="87">
        <v>0</v>
      </c>
      <c r="I3544" s="87">
        <v>0</v>
      </c>
      <c r="J3544" s="15">
        <v>0</v>
      </c>
      <c r="K3544" s="15">
        <f t="shared" si="221"/>
        <v>426912</v>
      </c>
      <c r="L3544" s="15">
        <f t="shared" si="222"/>
        <v>430503</v>
      </c>
      <c r="M3544" s="15">
        <f t="shared" si="223"/>
        <v>857415</v>
      </c>
    </row>
    <row r="3545" spans="1:13" ht="13.15" customHeight="1" x14ac:dyDescent="0.2">
      <c r="A3545" s="11" t="str">
        <f t="shared" si="220"/>
        <v>SUNSHINE COAST2012</v>
      </c>
      <c r="B3545" s="3" t="s">
        <v>122</v>
      </c>
      <c r="C3545" s="12">
        <v>2012</v>
      </c>
      <c r="D3545" s="12">
        <v>16</v>
      </c>
      <c r="E3545" s="13">
        <v>394371</v>
      </c>
      <c r="F3545" s="13">
        <v>395291</v>
      </c>
      <c r="G3545" s="13">
        <v>789662</v>
      </c>
      <c r="H3545" s="13">
        <v>2864</v>
      </c>
      <c r="I3545" s="13">
        <v>2849</v>
      </c>
      <c r="J3545" s="13">
        <v>5713</v>
      </c>
      <c r="K3545" s="15">
        <f t="shared" si="221"/>
        <v>397235</v>
      </c>
      <c r="L3545" s="15">
        <f t="shared" si="222"/>
        <v>398140</v>
      </c>
      <c r="M3545" s="15">
        <f t="shared" si="223"/>
        <v>795375</v>
      </c>
    </row>
    <row r="3546" spans="1:13" ht="13.15" customHeight="1" x14ac:dyDescent="0.2">
      <c r="A3546" s="11" t="str">
        <f t="shared" si="220"/>
        <v>SUNSHINE COAST2013</v>
      </c>
      <c r="B3546" s="3" t="s">
        <v>122</v>
      </c>
      <c r="C3546" s="12">
        <v>2013</v>
      </c>
      <c r="D3546" s="12">
        <v>15</v>
      </c>
      <c r="E3546" s="13">
        <v>428785</v>
      </c>
      <c r="F3546" s="13">
        <v>429314</v>
      </c>
      <c r="G3546" s="13">
        <v>858099</v>
      </c>
      <c r="H3546" s="13">
        <v>4398</v>
      </c>
      <c r="I3546" s="13">
        <v>4007</v>
      </c>
      <c r="J3546" s="13">
        <v>8405</v>
      </c>
      <c r="K3546" s="15">
        <f t="shared" si="221"/>
        <v>433183</v>
      </c>
      <c r="L3546" s="15">
        <f t="shared" si="222"/>
        <v>433321</v>
      </c>
      <c r="M3546" s="15">
        <f t="shared" si="223"/>
        <v>866504</v>
      </c>
    </row>
    <row r="3547" spans="1:13" ht="13.15" customHeight="1" x14ac:dyDescent="0.2">
      <c r="A3547" s="11" t="str">
        <f t="shared" si="220"/>
        <v>SUNSHINE COAST2014</v>
      </c>
      <c r="B3547" s="3" t="s">
        <v>122</v>
      </c>
      <c r="C3547" s="12">
        <v>2014</v>
      </c>
      <c r="D3547" s="12">
        <v>15</v>
      </c>
      <c r="E3547" s="13">
        <v>430049</v>
      </c>
      <c r="F3547" s="13">
        <v>432051</v>
      </c>
      <c r="G3547" s="13">
        <v>862100</v>
      </c>
      <c r="H3547" s="13">
        <v>5415</v>
      </c>
      <c r="I3547" s="13">
        <v>4833</v>
      </c>
      <c r="J3547" s="13">
        <v>10248</v>
      </c>
      <c r="K3547" s="15">
        <f t="shared" si="221"/>
        <v>435464</v>
      </c>
      <c r="L3547" s="15">
        <f t="shared" si="222"/>
        <v>436884</v>
      </c>
      <c r="M3547" s="15">
        <f t="shared" si="223"/>
        <v>872348</v>
      </c>
    </row>
    <row r="3548" spans="1:13" ht="13.15" customHeight="1" x14ac:dyDescent="0.2">
      <c r="A3548" s="11" t="str">
        <f t="shared" si="220"/>
        <v>SUNSHINE COAST2015</v>
      </c>
      <c r="B3548" s="3" t="s">
        <v>122</v>
      </c>
      <c r="C3548" s="12">
        <v>2015</v>
      </c>
      <c r="D3548" s="12">
        <v>14</v>
      </c>
      <c r="E3548" s="13">
        <v>443439</v>
      </c>
      <c r="F3548" s="13">
        <v>444667</v>
      </c>
      <c r="G3548" s="13">
        <v>888106</v>
      </c>
      <c r="H3548" s="13">
        <v>7056</v>
      </c>
      <c r="I3548" s="13">
        <v>6542</v>
      </c>
      <c r="J3548" s="13">
        <v>13598</v>
      </c>
      <c r="K3548" s="15">
        <f t="shared" si="221"/>
        <v>450495</v>
      </c>
      <c r="L3548" s="15">
        <f t="shared" si="222"/>
        <v>451209</v>
      </c>
      <c r="M3548" s="15">
        <f t="shared" si="223"/>
        <v>901704</v>
      </c>
    </row>
    <row r="3549" spans="1:13" ht="13.15" customHeight="1" x14ac:dyDescent="0.2">
      <c r="A3549" s="11" t="str">
        <f t="shared" si="220"/>
        <v>SUNSHINE COAST2016</v>
      </c>
      <c r="B3549" s="90" t="s">
        <v>122</v>
      </c>
      <c r="C3549" s="85">
        <v>2016</v>
      </c>
      <c r="D3549" s="86">
        <v>14</v>
      </c>
      <c r="E3549" s="15">
        <v>495416</v>
      </c>
      <c r="F3549" s="15">
        <v>497336</v>
      </c>
      <c r="G3549" s="15">
        <v>992752</v>
      </c>
      <c r="H3549" s="15">
        <v>9327</v>
      </c>
      <c r="I3549" s="15">
        <v>8179</v>
      </c>
      <c r="J3549" s="15">
        <v>17506</v>
      </c>
      <c r="K3549" s="15">
        <f t="shared" si="221"/>
        <v>504743</v>
      </c>
      <c r="L3549" s="15">
        <f t="shared" si="222"/>
        <v>505515</v>
      </c>
      <c r="M3549" s="15">
        <f t="shared" si="223"/>
        <v>1010258</v>
      </c>
    </row>
    <row r="3550" spans="1:13" ht="13.15" customHeight="1" x14ac:dyDescent="0.2">
      <c r="A3550" s="11" t="str">
        <f t="shared" si="220"/>
        <v>SUNSHINE COAST2017</v>
      </c>
      <c r="B3550" s="90" t="s">
        <v>122</v>
      </c>
      <c r="C3550" s="12">
        <v>2017</v>
      </c>
      <c r="D3550" s="12">
        <v>14</v>
      </c>
      <c r="E3550" s="91">
        <v>555993</v>
      </c>
      <c r="F3550" s="91">
        <v>556972</v>
      </c>
      <c r="G3550" s="91">
        <v>1112965</v>
      </c>
      <c r="H3550" s="91">
        <v>7445</v>
      </c>
      <c r="I3550" s="91">
        <v>6274</v>
      </c>
      <c r="J3550" s="91">
        <v>13719</v>
      </c>
      <c r="K3550" s="15">
        <f t="shared" si="221"/>
        <v>563438</v>
      </c>
      <c r="L3550" s="15">
        <f t="shared" si="222"/>
        <v>563246</v>
      </c>
      <c r="M3550" s="15">
        <f t="shared" si="223"/>
        <v>1126684</v>
      </c>
    </row>
    <row r="3551" spans="1:13" ht="13.15" customHeight="1" x14ac:dyDescent="0.2">
      <c r="A3551" s="11" t="str">
        <f t="shared" si="220"/>
        <v>SUNSHINE COAST2018</v>
      </c>
      <c r="B3551" s="3" t="s">
        <v>122</v>
      </c>
      <c r="C3551" s="12">
        <v>2018</v>
      </c>
      <c r="D3551" s="12">
        <v>14</v>
      </c>
      <c r="E3551" s="13">
        <v>609711</v>
      </c>
      <c r="F3551" s="13">
        <v>610891</v>
      </c>
      <c r="G3551" s="13">
        <v>1220602</v>
      </c>
      <c r="H3551" s="13">
        <v>7619</v>
      </c>
      <c r="I3551" s="13">
        <v>6684</v>
      </c>
      <c r="J3551" s="13">
        <v>14303</v>
      </c>
      <c r="K3551" s="15">
        <f t="shared" si="221"/>
        <v>617330</v>
      </c>
      <c r="L3551" s="15">
        <f t="shared" si="222"/>
        <v>617575</v>
      </c>
      <c r="M3551" s="15">
        <f t="shared" si="223"/>
        <v>1234905</v>
      </c>
    </row>
    <row r="3552" spans="1:13" ht="13.15" customHeight="1" x14ac:dyDescent="0.2">
      <c r="A3552" s="11" t="str">
        <f t="shared" si="220"/>
        <v>SUNSHINE COAST2019</v>
      </c>
      <c r="B3552" s="90" t="s">
        <v>122</v>
      </c>
      <c r="C3552" s="12">
        <v>2019</v>
      </c>
      <c r="D3552" s="12">
        <v>13</v>
      </c>
      <c r="E3552" s="91">
        <v>635509</v>
      </c>
      <c r="F3552" s="91">
        <v>634443</v>
      </c>
      <c r="G3552" s="91">
        <v>1269952</v>
      </c>
      <c r="H3552" s="91">
        <v>7088</v>
      </c>
      <c r="I3552" s="91">
        <v>5996</v>
      </c>
      <c r="J3552" s="91">
        <v>13084</v>
      </c>
      <c r="K3552" s="15">
        <f t="shared" si="221"/>
        <v>642597</v>
      </c>
      <c r="L3552" s="15">
        <f t="shared" si="222"/>
        <v>640439</v>
      </c>
      <c r="M3552" s="15">
        <f t="shared" si="223"/>
        <v>1283036</v>
      </c>
    </row>
    <row r="3553" spans="1:13" ht="13.15" customHeight="1" x14ac:dyDescent="0.2">
      <c r="A3553" s="11" t="str">
        <f t="shared" si="220"/>
        <v>SUNSHINE COAST2020</v>
      </c>
      <c r="B3553" s="90" t="s">
        <v>122</v>
      </c>
      <c r="C3553" s="12">
        <v>2020</v>
      </c>
      <c r="D3553" s="86">
        <v>16</v>
      </c>
      <c r="E3553" s="91">
        <v>163594</v>
      </c>
      <c r="F3553" s="91">
        <v>163762</v>
      </c>
      <c r="G3553" s="91">
        <v>327356</v>
      </c>
      <c r="H3553" s="91">
        <v>0</v>
      </c>
      <c r="I3553" s="91">
        <v>0</v>
      </c>
      <c r="J3553" s="91">
        <v>0</v>
      </c>
      <c r="K3553" s="15">
        <f t="shared" si="221"/>
        <v>163594</v>
      </c>
      <c r="L3553" s="15">
        <f t="shared" si="222"/>
        <v>163762</v>
      </c>
      <c r="M3553" s="15">
        <f t="shared" si="223"/>
        <v>327356</v>
      </c>
    </row>
    <row r="3554" spans="1:13" ht="13.15" customHeight="1" x14ac:dyDescent="0.2">
      <c r="A3554" s="11" t="str">
        <f t="shared" si="220"/>
        <v>SUNSHINE COAST2021</v>
      </c>
      <c r="B3554" s="3" t="s">
        <v>122</v>
      </c>
      <c r="C3554" s="12">
        <v>2021</v>
      </c>
      <c r="D3554" s="12">
        <v>14</v>
      </c>
      <c r="E3554" s="13">
        <v>283809</v>
      </c>
      <c r="F3554" s="13">
        <v>285055</v>
      </c>
      <c r="G3554" s="13">
        <v>568864</v>
      </c>
      <c r="H3554" s="13">
        <v>202</v>
      </c>
      <c r="I3554" s="13">
        <v>310</v>
      </c>
      <c r="J3554" s="13">
        <v>512</v>
      </c>
      <c r="K3554" s="15">
        <f t="shared" si="221"/>
        <v>284011</v>
      </c>
      <c r="L3554" s="15">
        <f t="shared" si="222"/>
        <v>285365</v>
      </c>
      <c r="M3554" s="15">
        <f t="shared" si="223"/>
        <v>569376</v>
      </c>
    </row>
    <row r="3555" spans="1:13" ht="13.15" customHeight="1" x14ac:dyDescent="0.2">
      <c r="A3555" s="11" t="str">
        <f t="shared" ref="A3555:A3618" si="224">CONCATENATE(B3555,C3555)</f>
        <v>SUNSHINE COAST2022</v>
      </c>
      <c r="B3555" s="92" t="s">
        <v>122</v>
      </c>
      <c r="C3555" s="85">
        <v>2022</v>
      </c>
      <c r="D3555" s="86">
        <v>12</v>
      </c>
      <c r="E3555" s="15">
        <v>737731</v>
      </c>
      <c r="F3555" s="15">
        <v>742439</v>
      </c>
      <c r="G3555" s="15">
        <v>1480170</v>
      </c>
      <c r="H3555" s="87">
        <v>4025</v>
      </c>
      <c r="I3555" s="87">
        <v>3877</v>
      </c>
      <c r="J3555" s="15">
        <v>7902</v>
      </c>
      <c r="K3555" s="15">
        <f t="shared" si="221"/>
        <v>741756</v>
      </c>
      <c r="L3555" s="15">
        <f t="shared" si="222"/>
        <v>746316</v>
      </c>
      <c r="M3555" s="15">
        <f t="shared" si="223"/>
        <v>1488072</v>
      </c>
    </row>
    <row r="3556" spans="1:13" ht="13.15" customHeight="1" x14ac:dyDescent="0.2">
      <c r="A3556" s="11" t="str">
        <f t="shared" si="224"/>
        <v>SUNSHINE COAST2023</v>
      </c>
      <c r="B3556" s="90" t="s">
        <v>122</v>
      </c>
      <c r="C3556" s="85">
        <v>2023</v>
      </c>
      <c r="D3556" s="86">
        <v>10</v>
      </c>
      <c r="E3556" s="15">
        <v>922876</v>
      </c>
      <c r="F3556" s="15">
        <v>915978</v>
      </c>
      <c r="G3556" s="15">
        <v>1838854</v>
      </c>
      <c r="H3556" s="15">
        <v>6446</v>
      </c>
      <c r="I3556" s="15">
        <v>6337</v>
      </c>
      <c r="J3556" s="15">
        <v>12783</v>
      </c>
      <c r="K3556" s="15">
        <f t="shared" si="221"/>
        <v>929322</v>
      </c>
      <c r="L3556" s="15">
        <f t="shared" si="222"/>
        <v>922315</v>
      </c>
      <c r="M3556" s="15">
        <f t="shared" si="223"/>
        <v>1851637</v>
      </c>
    </row>
    <row r="3557" spans="1:13" ht="13.15" customHeight="1" x14ac:dyDescent="0.2">
      <c r="A3557" s="11" t="str">
        <f t="shared" si="224"/>
        <v>SUNSHINE COAST2024</v>
      </c>
      <c r="B3557" s="3" t="s">
        <v>122</v>
      </c>
      <c r="C3557" s="12">
        <v>2024</v>
      </c>
      <c r="D3557" s="12">
        <v>11</v>
      </c>
      <c r="E3557" s="13">
        <v>840677</v>
      </c>
      <c r="F3557" s="13">
        <v>841679</v>
      </c>
      <c r="G3557" s="13">
        <v>1682356</v>
      </c>
      <c r="H3557" s="13">
        <v>8048</v>
      </c>
      <c r="I3557" s="13">
        <v>7889</v>
      </c>
      <c r="J3557" s="13">
        <v>15937</v>
      </c>
      <c r="K3557" s="15">
        <f t="shared" si="221"/>
        <v>848725</v>
      </c>
      <c r="L3557" s="15">
        <f t="shared" si="222"/>
        <v>849568</v>
      </c>
      <c r="M3557" s="15">
        <f t="shared" si="223"/>
        <v>1698293</v>
      </c>
    </row>
    <row r="3558" spans="1:13" ht="13.15" customHeight="1" x14ac:dyDescent="0.2">
      <c r="A3558" s="11" t="str">
        <f t="shared" si="224"/>
        <v>SUNSHINE COAST2025</v>
      </c>
      <c r="B3558" s="3" t="s">
        <v>122</v>
      </c>
      <c r="C3558" s="12">
        <v>2025</v>
      </c>
      <c r="D3558" s="12">
        <v>11</v>
      </c>
      <c r="E3558" s="13">
        <v>836650</v>
      </c>
      <c r="F3558" s="13">
        <v>835834</v>
      </c>
      <c r="G3558" s="13">
        <v>1672484</v>
      </c>
      <c r="H3558" s="13">
        <v>27537</v>
      </c>
      <c r="I3558" s="13">
        <v>28370</v>
      </c>
      <c r="J3558" s="13">
        <v>55907</v>
      </c>
      <c r="K3558" s="15">
        <f t="shared" si="221"/>
        <v>864187</v>
      </c>
      <c r="L3558" s="15">
        <f t="shared" si="222"/>
        <v>864204</v>
      </c>
      <c r="M3558" s="15">
        <f t="shared" si="223"/>
        <v>1728391</v>
      </c>
    </row>
    <row r="3559" spans="1:13" ht="13.15" customHeight="1" x14ac:dyDescent="0.2">
      <c r="A3559" s="11" t="str">
        <f t="shared" si="224"/>
        <v>SYDNEY1985</v>
      </c>
      <c r="B3559" s="3" t="s">
        <v>52</v>
      </c>
      <c r="C3559" s="12">
        <v>1985</v>
      </c>
      <c r="D3559" s="12">
        <v>1</v>
      </c>
      <c r="E3559" s="13">
        <v>3194709</v>
      </c>
      <c r="F3559" s="13">
        <v>3183325</v>
      </c>
      <c r="G3559" s="13">
        <v>6378034</v>
      </c>
      <c r="H3559" s="13">
        <v>1402153</v>
      </c>
      <c r="I3559" s="13">
        <v>1369967</v>
      </c>
      <c r="J3559" s="13">
        <v>2772120</v>
      </c>
      <c r="K3559" s="15">
        <f t="shared" si="221"/>
        <v>4596862</v>
      </c>
      <c r="L3559" s="15">
        <f t="shared" si="222"/>
        <v>4553292</v>
      </c>
      <c r="M3559" s="15">
        <f t="shared" si="223"/>
        <v>9150154</v>
      </c>
    </row>
    <row r="3560" spans="1:13" ht="13.15" customHeight="1" x14ac:dyDescent="0.2">
      <c r="A3560" s="11" t="str">
        <f t="shared" si="224"/>
        <v>SYDNEY1986</v>
      </c>
      <c r="B3560" s="90" t="s">
        <v>52</v>
      </c>
      <c r="C3560" s="85">
        <v>1986</v>
      </c>
      <c r="D3560" s="86">
        <v>1</v>
      </c>
      <c r="E3560" s="15">
        <v>3410103</v>
      </c>
      <c r="F3560" s="15">
        <v>3403111</v>
      </c>
      <c r="G3560" s="15">
        <v>6813214</v>
      </c>
      <c r="H3560" s="15">
        <v>1565404</v>
      </c>
      <c r="I3560" s="15">
        <v>1520933</v>
      </c>
      <c r="J3560" s="15">
        <v>3086337</v>
      </c>
      <c r="K3560" s="15">
        <f t="shared" si="221"/>
        <v>4975507</v>
      </c>
      <c r="L3560" s="15">
        <f t="shared" si="222"/>
        <v>4924044</v>
      </c>
      <c r="M3560" s="15">
        <f t="shared" si="223"/>
        <v>9899551</v>
      </c>
    </row>
    <row r="3561" spans="1:13" ht="13.15" customHeight="1" x14ac:dyDescent="0.2">
      <c r="A3561" s="11" t="str">
        <f t="shared" si="224"/>
        <v>SYDNEY1987</v>
      </c>
      <c r="B3561" s="90" t="s">
        <v>52</v>
      </c>
      <c r="C3561" s="85">
        <v>1987</v>
      </c>
      <c r="D3561" s="86">
        <v>1</v>
      </c>
      <c r="E3561" s="15">
        <v>3652839</v>
      </c>
      <c r="F3561" s="15">
        <v>3610677</v>
      </c>
      <c r="G3561" s="15">
        <v>7263516</v>
      </c>
      <c r="H3561" s="15">
        <v>1804592</v>
      </c>
      <c r="I3561" s="15">
        <v>1764917</v>
      </c>
      <c r="J3561" s="15">
        <v>3569509</v>
      </c>
      <c r="K3561" s="15">
        <f t="shared" si="221"/>
        <v>5457431</v>
      </c>
      <c r="L3561" s="15">
        <f t="shared" si="222"/>
        <v>5375594</v>
      </c>
      <c r="M3561" s="15">
        <f t="shared" si="223"/>
        <v>10833025</v>
      </c>
    </row>
    <row r="3562" spans="1:13" ht="13.15" customHeight="1" x14ac:dyDescent="0.2">
      <c r="A3562" s="11" t="str">
        <f t="shared" si="224"/>
        <v>SYDNEY1988</v>
      </c>
      <c r="B3562" s="3" t="s">
        <v>52</v>
      </c>
      <c r="C3562" s="12">
        <v>1988</v>
      </c>
      <c r="D3562" s="12">
        <v>1</v>
      </c>
      <c r="E3562" s="13">
        <v>4109920</v>
      </c>
      <c r="F3562" s="13">
        <v>4038008</v>
      </c>
      <c r="G3562" s="13">
        <v>8147928</v>
      </c>
      <c r="H3562" s="13">
        <v>2048596</v>
      </c>
      <c r="I3562" s="13">
        <v>2057864</v>
      </c>
      <c r="J3562" s="13">
        <v>4106460</v>
      </c>
      <c r="K3562" s="15">
        <f t="shared" si="221"/>
        <v>6158516</v>
      </c>
      <c r="L3562" s="15">
        <f t="shared" si="222"/>
        <v>6095872</v>
      </c>
      <c r="M3562" s="15">
        <f t="shared" si="223"/>
        <v>12254388</v>
      </c>
    </row>
    <row r="3563" spans="1:13" ht="13.15" customHeight="1" x14ac:dyDescent="0.2">
      <c r="A3563" s="11" t="str">
        <f t="shared" si="224"/>
        <v>SYDNEY1989</v>
      </c>
      <c r="B3563" s="3" t="s">
        <v>52</v>
      </c>
      <c r="C3563" s="12">
        <v>1989</v>
      </c>
      <c r="D3563" s="12">
        <v>1</v>
      </c>
      <c r="E3563" s="13">
        <v>3087975</v>
      </c>
      <c r="F3563" s="13">
        <v>3042685</v>
      </c>
      <c r="G3563" s="13">
        <v>6130660</v>
      </c>
      <c r="H3563" s="13">
        <v>2007167</v>
      </c>
      <c r="I3563" s="13">
        <v>2019129</v>
      </c>
      <c r="J3563" s="13">
        <v>4026296</v>
      </c>
      <c r="K3563" s="15">
        <f t="shared" si="221"/>
        <v>5095142</v>
      </c>
      <c r="L3563" s="15">
        <f t="shared" si="222"/>
        <v>5061814</v>
      </c>
      <c r="M3563" s="15">
        <f t="shared" si="223"/>
        <v>10156956</v>
      </c>
    </row>
    <row r="3564" spans="1:13" ht="13.15" customHeight="1" x14ac:dyDescent="0.2">
      <c r="A3564" s="11" t="str">
        <f t="shared" si="224"/>
        <v>SYDNEY1990</v>
      </c>
      <c r="B3564" s="90" t="s">
        <v>52</v>
      </c>
      <c r="C3564" s="85">
        <v>1990</v>
      </c>
      <c r="D3564" s="86">
        <v>1</v>
      </c>
      <c r="E3564" s="15">
        <v>3803772</v>
      </c>
      <c r="F3564" s="15">
        <v>3727373</v>
      </c>
      <c r="G3564" s="15">
        <v>7531145</v>
      </c>
      <c r="H3564" s="15">
        <v>2109365</v>
      </c>
      <c r="I3564" s="15">
        <v>2154726</v>
      </c>
      <c r="J3564" s="15">
        <v>4264091</v>
      </c>
      <c r="K3564" s="15">
        <f t="shared" si="221"/>
        <v>5913137</v>
      </c>
      <c r="L3564" s="15">
        <f t="shared" si="222"/>
        <v>5882099</v>
      </c>
      <c r="M3564" s="15">
        <f t="shared" si="223"/>
        <v>11795236</v>
      </c>
    </row>
    <row r="3565" spans="1:13" ht="13.15" customHeight="1" x14ac:dyDescent="0.2">
      <c r="A3565" s="11" t="str">
        <f t="shared" si="224"/>
        <v>SYDNEY1991</v>
      </c>
      <c r="B3565" s="3" t="s">
        <v>52</v>
      </c>
      <c r="C3565" s="12">
        <v>1991</v>
      </c>
      <c r="D3565" s="12">
        <v>1</v>
      </c>
      <c r="E3565" s="13">
        <v>4967461</v>
      </c>
      <c r="F3565" s="13">
        <v>4897902</v>
      </c>
      <c r="G3565" s="13">
        <v>9865363</v>
      </c>
      <c r="H3565" s="13">
        <v>2092851</v>
      </c>
      <c r="I3565" s="13">
        <v>2127421</v>
      </c>
      <c r="J3565" s="13">
        <v>4220272</v>
      </c>
      <c r="K3565" s="15">
        <f t="shared" si="221"/>
        <v>7060312</v>
      </c>
      <c r="L3565" s="15">
        <f t="shared" si="222"/>
        <v>7025323</v>
      </c>
      <c r="M3565" s="15">
        <f t="shared" si="223"/>
        <v>14085635</v>
      </c>
    </row>
    <row r="3566" spans="1:13" ht="13.15" customHeight="1" x14ac:dyDescent="0.2">
      <c r="A3566" s="11" t="str">
        <f t="shared" si="224"/>
        <v>SYDNEY1992</v>
      </c>
      <c r="B3566" s="88" t="s">
        <v>52</v>
      </c>
      <c r="C3566" s="16">
        <v>1992</v>
      </c>
      <c r="D3566" s="86">
        <v>1</v>
      </c>
      <c r="E3566" s="89">
        <v>5273781</v>
      </c>
      <c r="F3566" s="89">
        <v>5178851</v>
      </c>
      <c r="G3566" s="89">
        <v>10452632</v>
      </c>
      <c r="H3566" s="89">
        <v>2209085</v>
      </c>
      <c r="I3566" s="89">
        <v>2296571</v>
      </c>
      <c r="J3566" s="89">
        <v>4505656</v>
      </c>
      <c r="K3566" s="15">
        <f t="shared" si="221"/>
        <v>7482866</v>
      </c>
      <c r="L3566" s="15">
        <f t="shared" si="222"/>
        <v>7475422</v>
      </c>
      <c r="M3566" s="15">
        <f t="shared" si="223"/>
        <v>14958288</v>
      </c>
    </row>
    <row r="3567" spans="1:13" ht="13.15" customHeight="1" x14ac:dyDescent="0.2">
      <c r="A3567" s="11" t="str">
        <f t="shared" si="224"/>
        <v>SYDNEY1993</v>
      </c>
      <c r="B3567" s="3" t="s">
        <v>52</v>
      </c>
      <c r="C3567" s="12">
        <v>1993</v>
      </c>
      <c r="D3567" s="12">
        <v>1</v>
      </c>
      <c r="E3567" s="13">
        <v>5605666</v>
      </c>
      <c r="F3567" s="13">
        <v>5483727</v>
      </c>
      <c r="G3567" s="13">
        <v>11089393</v>
      </c>
      <c r="H3567" s="13">
        <v>2349534</v>
      </c>
      <c r="I3567" s="13">
        <v>2428481</v>
      </c>
      <c r="J3567" s="13">
        <v>4778015</v>
      </c>
      <c r="K3567" s="15">
        <f t="shared" si="221"/>
        <v>7955200</v>
      </c>
      <c r="L3567" s="15">
        <f t="shared" si="222"/>
        <v>7912208</v>
      </c>
      <c r="M3567" s="15">
        <f t="shared" si="223"/>
        <v>15867408</v>
      </c>
    </row>
    <row r="3568" spans="1:13" ht="13.15" customHeight="1" x14ac:dyDescent="0.2">
      <c r="A3568" s="11" t="str">
        <f t="shared" si="224"/>
        <v>SYDNEY1994</v>
      </c>
      <c r="B3568" s="92" t="s">
        <v>52</v>
      </c>
      <c r="C3568" s="85">
        <v>1994</v>
      </c>
      <c r="D3568" s="86">
        <v>1</v>
      </c>
      <c r="E3568" s="15">
        <v>6292521</v>
      </c>
      <c r="F3568" s="15">
        <v>6050575</v>
      </c>
      <c r="G3568" s="15">
        <v>12343096</v>
      </c>
      <c r="H3568" s="87">
        <v>2620935</v>
      </c>
      <c r="I3568" s="87">
        <v>2737559</v>
      </c>
      <c r="J3568" s="15">
        <v>5358494</v>
      </c>
      <c r="K3568" s="15">
        <f t="shared" si="221"/>
        <v>8913456</v>
      </c>
      <c r="L3568" s="15">
        <f t="shared" si="222"/>
        <v>8788134</v>
      </c>
      <c r="M3568" s="15">
        <f t="shared" si="223"/>
        <v>17701590</v>
      </c>
    </row>
    <row r="3569" spans="1:13" ht="13.15" customHeight="1" x14ac:dyDescent="0.2">
      <c r="A3569" s="11" t="str">
        <f t="shared" si="224"/>
        <v>SYDNEY1995</v>
      </c>
      <c r="B3569" s="3" t="s">
        <v>52</v>
      </c>
      <c r="C3569" s="12">
        <v>1995</v>
      </c>
      <c r="D3569" s="12">
        <v>1</v>
      </c>
      <c r="E3569" s="13">
        <v>6713009</v>
      </c>
      <c r="F3569" s="13">
        <v>6500543</v>
      </c>
      <c r="G3569" s="13">
        <v>13213552</v>
      </c>
      <c r="H3569" s="13">
        <v>2860569</v>
      </c>
      <c r="I3569" s="13">
        <v>2977882</v>
      </c>
      <c r="J3569" s="13">
        <v>5838451</v>
      </c>
      <c r="K3569" s="15">
        <f t="shared" ref="K3569:K3632" si="225">E3569+H3569</f>
        <v>9573578</v>
      </c>
      <c r="L3569" s="15">
        <f t="shared" ref="L3569:L3632" si="226">F3569+I3569</f>
        <v>9478425</v>
      </c>
      <c r="M3569" s="15">
        <f t="shared" ref="M3569:M3632" si="227">G3569+J3569</f>
        <v>19052003</v>
      </c>
    </row>
    <row r="3570" spans="1:13" ht="13.15" customHeight="1" x14ac:dyDescent="0.2">
      <c r="A3570" s="11" t="str">
        <f t="shared" si="224"/>
        <v>SYDNEY1996</v>
      </c>
      <c r="B3570" s="3" t="s">
        <v>52</v>
      </c>
      <c r="C3570" s="12">
        <v>1996</v>
      </c>
      <c r="D3570" s="12">
        <v>1</v>
      </c>
      <c r="E3570" s="13">
        <v>7066370</v>
      </c>
      <c r="F3570" s="13">
        <v>6835310</v>
      </c>
      <c r="G3570" s="13">
        <v>13901680</v>
      </c>
      <c r="H3570" s="13">
        <v>3164586</v>
      </c>
      <c r="I3570" s="13">
        <v>3313158</v>
      </c>
      <c r="J3570" s="13">
        <v>6477744</v>
      </c>
      <c r="K3570" s="15">
        <f t="shared" si="225"/>
        <v>10230956</v>
      </c>
      <c r="L3570" s="15">
        <f t="shared" si="226"/>
        <v>10148468</v>
      </c>
      <c r="M3570" s="15">
        <f t="shared" si="227"/>
        <v>20379424</v>
      </c>
    </row>
    <row r="3571" spans="1:13" ht="13.15" customHeight="1" x14ac:dyDescent="0.2">
      <c r="A3571" s="11" t="str">
        <f t="shared" si="224"/>
        <v>SYDNEY1997</v>
      </c>
      <c r="B3571" s="90" t="s">
        <v>52</v>
      </c>
      <c r="C3571" s="85">
        <v>1997</v>
      </c>
      <c r="D3571" s="86">
        <v>1</v>
      </c>
      <c r="E3571" s="15">
        <v>7146795</v>
      </c>
      <c r="F3571" s="15">
        <v>6923339</v>
      </c>
      <c r="G3571" s="15">
        <v>14070134</v>
      </c>
      <c r="H3571" s="15">
        <v>3322047</v>
      </c>
      <c r="I3571" s="15">
        <v>3518649</v>
      </c>
      <c r="J3571" s="15">
        <v>6840696</v>
      </c>
      <c r="K3571" s="15">
        <f t="shared" si="225"/>
        <v>10468842</v>
      </c>
      <c r="L3571" s="15">
        <f t="shared" si="226"/>
        <v>10441988</v>
      </c>
      <c r="M3571" s="15">
        <f t="shared" si="227"/>
        <v>20910830</v>
      </c>
    </row>
    <row r="3572" spans="1:13" ht="13.15" customHeight="1" x14ac:dyDescent="0.2">
      <c r="A3572" s="11" t="str">
        <f t="shared" si="224"/>
        <v>SYDNEY1998</v>
      </c>
      <c r="B3572" s="92" t="s">
        <v>52</v>
      </c>
      <c r="C3572" s="85">
        <v>1998</v>
      </c>
      <c r="D3572" s="86">
        <v>1</v>
      </c>
      <c r="E3572" s="15">
        <v>7235965</v>
      </c>
      <c r="F3572" s="15">
        <v>7039112</v>
      </c>
      <c r="G3572" s="15">
        <v>14275077</v>
      </c>
      <c r="H3572" s="87">
        <v>3381651</v>
      </c>
      <c r="I3572" s="87">
        <v>3551900</v>
      </c>
      <c r="J3572" s="15">
        <v>6933551</v>
      </c>
      <c r="K3572" s="15">
        <f t="shared" si="225"/>
        <v>10617616</v>
      </c>
      <c r="L3572" s="15">
        <f t="shared" si="226"/>
        <v>10591012</v>
      </c>
      <c r="M3572" s="15">
        <f t="shared" si="227"/>
        <v>21208628</v>
      </c>
    </row>
    <row r="3573" spans="1:13" ht="13.15" customHeight="1" x14ac:dyDescent="0.2">
      <c r="A3573" s="11" t="str">
        <f t="shared" si="224"/>
        <v>SYDNEY1999</v>
      </c>
      <c r="B3573" s="3" t="s">
        <v>52</v>
      </c>
      <c r="C3573" s="12">
        <v>1999</v>
      </c>
      <c r="D3573" s="12">
        <v>1</v>
      </c>
      <c r="E3573" s="13">
        <v>7529074</v>
      </c>
      <c r="F3573" s="13">
        <v>7348827</v>
      </c>
      <c r="G3573" s="13">
        <v>14877901</v>
      </c>
      <c r="H3573" s="13">
        <v>3641339</v>
      </c>
      <c r="I3573" s="13">
        <v>3746814</v>
      </c>
      <c r="J3573" s="13">
        <v>7388153</v>
      </c>
      <c r="K3573" s="15">
        <f t="shared" si="225"/>
        <v>11170413</v>
      </c>
      <c r="L3573" s="15">
        <f t="shared" si="226"/>
        <v>11095641</v>
      </c>
      <c r="M3573" s="15">
        <f t="shared" si="227"/>
        <v>22266054</v>
      </c>
    </row>
    <row r="3574" spans="1:13" ht="13.15" customHeight="1" x14ac:dyDescent="0.2">
      <c r="A3574" s="11" t="str">
        <f t="shared" si="224"/>
        <v>SYDNEY2000</v>
      </c>
      <c r="B3574" s="90" t="s">
        <v>52</v>
      </c>
      <c r="C3574" s="12">
        <v>2000</v>
      </c>
      <c r="D3574" s="12">
        <v>1</v>
      </c>
      <c r="E3574" s="91">
        <v>8146586</v>
      </c>
      <c r="F3574" s="91">
        <v>8093724</v>
      </c>
      <c r="G3574" s="91">
        <v>16240310</v>
      </c>
      <c r="H3574" s="91">
        <v>4033463</v>
      </c>
      <c r="I3574" s="91">
        <v>4203760</v>
      </c>
      <c r="J3574" s="91">
        <v>8237223</v>
      </c>
      <c r="K3574" s="15">
        <f t="shared" si="225"/>
        <v>12180049</v>
      </c>
      <c r="L3574" s="15">
        <f t="shared" si="226"/>
        <v>12297484</v>
      </c>
      <c r="M3574" s="15">
        <f t="shared" si="227"/>
        <v>24477533</v>
      </c>
    </row>
    <row r="3575" spans="1:13" ht="13.15" customHeight="1" x14ac:dyDescent="0.2">
      <c r="A3575" s="11" t="str">
        <f t="shared" si="224"/>
        <v>SYDNEY2001</v>
      </c>
      <c r="B3575" s="3" t="s">
        <v>52</v>
      </c>
      <c r="C3575" s="12">
        <v>2001</v>
      </c>
      <c r="D3575" s="12">
        <v>1</v>
      </c>
      <c r="E3575" s="13">
        <v>8328562</v>
      </c>
      <c r="F3575" s="13">
        <v>8234734</v>
      </c>
      <c r="G3575" s="13">
        <v>16563296</v>
      </c>
      <c r="H3575" s="13">
        <v>4050012</v>
      </c>
      <c r="I3575" s="13">
        <v>4178961</v>
      </c>
      <c r="J3575" s="13">
        <v>8228973</v>
      </c>
      <c r="K3575" s="15">
        <f t="shared" si="225"/>
        <v>12378574</v>
      </c>
      <c r="L3575" s="15">
        <f t="shared" si="226"/>
        <v>12413695</v>
      </c>
      <c r="M3575" s="15">
        <f t="shared" si="227"/>
        <v>24792269</v>
      </c>
    </row>
    <row r="3576" spans="1:13" ht="13.15" customHeight="1" x14ac:dyDescent="0.2">
      <c r="A3576" s="11" t="str">
        <f t="shared" si="224"/>
        <v>SYDNEY2002</v>
      </c>
      <c r="B3576" s="3" t="s">
        <v>52</v>
      </c>
      <c r="C3576" s="12">
        <v>2002</v>
      </c>
      <c r="D3576" s="12">
        <v>1</v>
      </c>
      <c r="E3576" s="13">
        <v>7644875</v>
      </c>
      <c r="F3576" s="13">
        <v>7543033</v>
      </c>
      <c r="G3576" s="13">
        <v>15187908</v>
      </c>
      <c r="H3576" s="13">
        <v>3942082</v>
      </c>
      <c r="I3576" s="13">
        <v>4064693</v>
      </c>
      <c r="J3576" s="13">
        <v>8006775</v>
      </c>
      <c r="K3576" s="15">
        <f t="shared" si="225"/>
        <v>11586957</v>
      </c>
      <c r="L3576" s="15">
        <f t="shared" si="226"/>
        <v>11607726</v>
      </c>
      <c r="M3576" s="15">
        <f t="shared" si="227"/>
        <v>23194683</v>
      </c>
    </row>
    <row r="3577" spans="1:13" ht="13.15" customHeight="1" x14ac:dyDescent="0.2">
      <c r="A3577" s="11" t="str">
        <f t="shared" si="224"/>
        <v>SYDNEY2003</v>
      </c>
      <c r="B3577" s="3" t="s">
        <v>52</v>
      </c>
      <c r="C3577" s="12">
        <v>2003</v>
      </c>
      <c r="D3577" s="12">
        <v>1</v>
      </c>
      <c r="E3577" s="13">
        <v>8306809</v>
      </c>
      <c r="F3577" s="13">
        <v>8241513</v>
      </c>
      <c r="G3577" s="13">
        <v>16548322</v>
      </c>
      <c r="H3577" s="13">
        <v>3922337</v>
      </c>
      <c r="I3577" s="13">
        <v>4007504</v>
      </c>
      <c r="J3577" s="13">
        <v>7929841</v>
      </c>
      <c r="K3577" s="15">
        <f t="shared" si="225"/>
        <v>12229146</v>
      </c>
      <c r="L3577" s="15">
        <f t="shared" si="226"/>
        <v>12249017</v>
      </c>
      <c r="M3577" s="15">
        <f t="shared" si="227"/>
        <v>24478163</v>
      </c>
    </row>
    <row r="3578" spans="1:13" ht="13.15" customHeight="1" x14ac:dyDescent="0.2">
      <c r="A3578" s="11" t="str">
        <f t="shared" si="224"/>
        <v>SYDNEY2004</v>
      </c>
      <c r="B3578" s="3" t="s">
        <v>52</v>
      </c>
      <c r="C3578" s="12">
        <v>2004</v>
      </c>
      <c r="D3578" s="12">
        <v>1</v>
      </c>
      <c r="E3578" s="13">
        <v>9161108</v>
      </c>
      <c r="F3578" s="13">
        <v>9085141</v>
      </c>
      <c r="G3578" s="13">
        <v>18246249</v>
      </c>
      <c r="H3578" s="13">
        <v>4425862</v>
      </c>
      <c r="I3578" s="13">
        <v>4525963</v>
      </c>
      <c r="J3578" s="13">
        <v>8951825</v>
      </c>
      <c r="K3578" s="15">
        <f t="shared" si="225"/>
        <v>13586970</v>
      </c>
      <c r="L3578" s="15">
        <f t="shared" si="226"/>
        <v>13611104</v>
      </c>
      <c r="M3578" s="15">
        <f t="shared" si="227"/>
        <v>27198074</v>
      </c>
    </row>
    <row r="3579" spans="1:13" ht="13.15" customHeight="1" x14ac:dyDescent="0.2">
      <c r="A3579" s="11" t="str">
        <f t="shared" si="224"/>
        <v>SYDNEY2005</v>
      </c>
      <c r="B3579" s="3" t="s">
        <v>52</v>
      </c>
      <c r="C3579" s="12">
        <v>2005</v>
      </c>
      <c r="D3579" s="12">
        <v>1</v>
      </c>
      <c r="E3579" s="13">
        <v>9517733</v>
      </c>
      <c r="F3579" s="13">
        <v>9422434</v>
      </c>
      <c r="G3579" s="13">
        <v>18940167</v>
      </c>
      <c r="H3579" s="13">
        <v>4734192</v>
      </c>
      <c r="I3579" s="13">
        <v>4781791</v>
      </c>
      <c r="J3579" s="13">
        <v>9515983</v>
      </c>
      <c r="K3579" s="15">
        <f t="shared" si="225"/>
        <v>14251925</v>
      </c>
      <c r="L3579" s="15">
        <f t="shared" si="226"/>
        <v>14204225</v>
      </c>
      <c r="M3579" s="15">
        <f t="shared" si="227"/>
        <v>28456150</v>
      </c>
    </row>
    <row r="3580" spans="1:13" ht="13.15" customHeight="1" x14ac:dyDescent="0.2">
      <c r="A3580" s="11" t="str">
        <f t="shared" si="224"/>
        <v>SYDNEY2006</v>
      </c>
      <c r="B3580" s="3" t="s">
        <v>52</v>
      </c>
      <c r="C3580" s="12">
        <v>2006</v>
      </c>
      <c r="D3580" s="12">
        <v>1</v>
      </c>
      <c r="E3580" s="13">
        <v>10100938</v>
      </c>
      <c r="F3580" s="13">
        <v>10018062</v>
      </c>
      <c r="G3580" s="13">
        <v>20119000</v>
      </c>
      <c r="H3580" s="13">
        <v>4941157</v>
      </c>
      <c r="I3580" s="13">
        <v>4924813</v>
      </c>
      <c r="J3580" s="13">
        <v>9865970</v>
      </c>
      <c r="K3580" s="15">
        <f t="shared" si="225"/>
        <v>15042095</v>
      </c>
      <c r="L3580" s="15">
        <f t="shared" si="226"/>
        <v>14942875</v>
      </c>
      <c r="M3580" s="15">
        <f t="shared" si="227"/>
        <v>29984970</v>
      </c>
    </row>
    <row r="3581" spans="1:13" ht="13.15" customHeight="1" x14ac:dyDescent="0.2">
      <c r="A3581" s="11" t="str">
        <f t="shared" si="224"/>
        <v>SYDNEY2007</v>
      </c>
      <c r="B3581" s="90" t="s">
        <v>52</v>
      </c>
      <c r="C3581" s="85">
        <v>2007</v>
      </c>
      <c r="D3581" s="86">
        <v>1</v>
      </c>
      <c r="E3581" s="15">
        <v>10769730</v>
      </c>
      <c r="F3581" s="15">
        <v>10699325</v>
      </c>
      <c r="G3581" s="15">
        <v>21469055</v>
      </c>
      <c r="H3581" s="15">
        <v>5207278</v>
      </c>
      <c r="I3581" s="15">
        <v>5170962</v>
      </c>
      <c r="J3581" s="15">
        <v>10378240</v>
      </c>
      <c r="K3581" s="15">
        <f t="shared" si="225"/>
        <v>15977008</v>
      </c>
      <c r="L3581" s="15">
        <f t="shared" si="226"/>
        <v>15870287</v>
      </c>
      <c r="M3581" s="15">
        <f t="shared" si="227"/>
        <v>31847295</v>
      </c>
    </row>
    <row r="3582" spans="1:13" ht="13.15" customHeight="1" x14ac:dyDescent="0.2">
      <c r="A3582" s="11" t="str">
        <f t="shared" si="224"/>
        <v>SYDNEY2008</v>
      </c>
      <c r="B3582" s="3" t="s">
        <v>52</v>
      </c>
      <c r="C3582" s="12">
        <v>2008</v>
      </c>
      <c r="D3582" s="12">
        <v>1</v>
      </c>
      <c r="E3582" s="13">
        <v>11173998</v>
      </c>
      <c r="F3582" s="13">
        <v>11171907</v>
      </c>
      <c r="G3582" s="13">
        <v>22345905</v>
      </c>
      <c r="H3582" s="13">
        <v>5325234</v>
      </c>
      <c r="I3582" s="13">
        <v>5227666</v>
      </c>
      <c r="J3582" s="13">
        <v>10552900</v>
      </c>
      <c r="K3582" s="15">
        <f t="shared" si="225"/>
        <v>16499232</v>
      </c>
      <c r="L3582" s="15">
        <f t="shared" si="226"/>
        <v>16399573</v>
      </c>
      <c r="M3582" s="15">
        <f t="shared" si="227"/>
        <v>32898805</v>
      </c>
    </row>
    <row r="3583" spans="1:13" ht="13.15" customHeight="1" x14ac:dyDescent="0.2">
      <c r="A3583" s="11" t="str">
        <f t="shared" si="224"/>
        <v>SYDNEY2009</v>
      </c>
      <c r="B3583" s="3" t="s">
        <v>52</v>
      </c>
      <c r="C3583" s="12">
        <v>2009</v>
      </c>
      <c r="D3583" s="12">
        <v>1</v>
      </c>
      <c r="E3583" s="13">
        <v>11173827</v>
      </c>
      <c r="F3583" s="13">
        <v>11188945</v>
      </c>
      <c r="G3583" s="13">
        <v>22362772</v>
      </c>
      <c r="H3583" s="13">
        <v>5369063</v>
      </c>
      <c r="I3583" s="13">
        <v>5266207</v>
      </c>
      <c r="J3583" s="13">
        <v>10635270</v>
      </c>
      <c r="K3583" s="15">
        <f t="shared" si="225"/>
        <v>16542890</v>
      </c>
      <c r="L3583" s="15">
        <f t="shared" si="226"/>
        <v>16455152</v>
      </c>
      <c r="M3583" s="15">
        <f t="shared" si="227"/>
        <v>32998042</v>
      </c>
    </row>
    <row r="3584" spans="1:13" ht="13.15" customHeight="1" x14ac:dyDescent="0.2">
      <c r="A3584" s="11" t="str">
        <f t="shared" si="224"/>
        <v>SYDNEY2010</v>
      </c>
      <c r="B3584" s="90" t="s">
        <v>52</v>
      </c>
      <c r="C3584" s="85">
        <v>2010</v>
      </c>
      <c r="D3584" s="86">
        <v>1</v>
      </c>
      <c r="E3584" s="15">
        <v>12096207</v>
      </c>
      <c r="F3584" s="15">
        <v>12098597</v>
      </c>
      <c r="G3584" s="15">
        <v>24194804</v>
      </c>
      <c r="H3584" s="15">
        <v>5743999</v>
      </c>
      <c r="I3584" s="15">
        <v>5711538</v>
      </c>
      <c r="J3584" s="15">
        <v>11455537</v>
      </c>
      <c r="K3584" s="15">
        <f t="shared" si="225"/>
        <v>17840206</v>
      </c>
      <c r="L3584" s="15">
        <f t="shared" si="226"/>
        <v>17810135</v>
      </c>
      <c r="M3584" s="15">
        <f t="shared" si="227"/>
        <v>35650341</v>
      </c>
    </row>
    <row r="3585" spans="1:13" ht="13.15" customHeight="1" x14ac:dyDescent="0.2">
      <c r="A3585" s="11" t="str">
        <f t="shared" si="224"/>
        <v>SYDNEY2011</v>
      </c>
      <c r="B3585" s="3" t="s">
        <v>52</v>
      </c>
      <c r="C3585" s="12">
        <v>2011</v>
      </c>
      <c r="D3585" s="12">
        <v>1</v>
      </c>
      <c r="E3585" s="13">
        <v>11966410</v>
      </c>
      <c r="F3585" s="13">
        <v>11958941</v>
      </c>
      <c r="G3585" s="13">
        <v>23925351</v>
      </c>
      <c r="H3585" s="13">
        <v>5895629</v>
      </c>
      <c r="I3585" s="13">
        <v>5852953</v>
      </c>
      <c r="J3585" s="13">
        <v>11748582</v>
      </c>
      <c r="K3585" s="15">
        <f t="shared" si="225"/>
        <v>17862039</v>
      </c>
      <c r="L3585" s="15">
        <f t="shared" si="226"/>
        <v>17811894</v>
      </c>
      <c r="M3585" s="15">
        <f t="shared" si="227"/>
        <v>35673933</v>
      </c>
    </row>
    <row r="3586" spans="1:13" ht="13.15" customHeight="1" x14ac:dyDescent="0.2">
      <c r="A3586" s="11" t="str">
        <f t="shared" si="224"/>
        <v>SYDNEY2012</v>
      </c>
      <c r="B3586" s="92" t="s">
        <v>52</v>
      </c>
      <c r="C3586" s="85">
        <v>2012</v>
      </c>
      <c r="D3586" s="86">
        <v>1</v>
      </c>
      <c r="E3586" s="15">
        <v>12334056</v>
      </c>
      <c r="F3586" s="15">
        <v>12304821</v>
      </c>
      <c r="G3586" s="15">
        <v>24638877</v>
      </c>
      <c r="H3586" s="87">
        <v>6202670</v>
      </c>
      <c r="I3586" s="87">
        <v>6166523</v>
      </c>
      <c r="J3586" s="15">
        <v>12369193</v>
      </c>
      <c r="K3586" s="15">
        <f t="shared" si="225"/>
        <v>18536726</v>
      </c>
      <c r="L3586" s="15">
        <f t="shared" si="226"/>
        <v>18471344</v>
      </c>
      <c r="M3586" s="15">
        <f t="shared" si="227"/>
        <v>37008070</v>
      </c>
    </row>
    <row r="3587" spans="1:13" ht="13.15" customHeight="1" x14ac:dyDescent="0.2">
      <c r="A3587" s="11" t="str">
        <f t="shared" si="224"/>
        <v>SYDNEY2013</v>
      </c>
      <c r="B3587" s="3" t="s">
        <v>52</v>
      </c>
      <c r="C3587" s="12">
        <v>2013</v>
      </c>
      <c r="D3587" s="12">
        <v>1</v>
      </c>
      <c r="E3587" s="13">
        <v>12627848</v>
      </c>
      <c r="F3587" s="13">
        <v>12588813</v>
      </c>
      <c r="G3587" s="13">
        <v>25216661</v>
      </c>
      <c r="H3587" s="13">
        <v>6483721</v>
      </c>
      <c r="I3587" s="13">
        <v>6450164</v>
      </c>
      <c r="J3587" s="13">
        <v>12933885</v>
      </c>
      <c r="K3587" s="15">
        <f t="shared" si="225"/>
        <v>19111569</v>
      </c>
      <c r="L3587" s="15">
        <f t="shared" si="226"/>
        <v>19038977</v>
      </c>
      <c r="M3587" s="15">
        <f t="shared" si="227"/>
        <v>38150546</v>
      </c>
    </row>
    <row r="3588" spans="1:13" ht="13.15" customHeight="1" x14ac:dyDescent="0.2">
      <c r="A3588" s="11" t="str">
        <f t="shared" si="224"/>
        <v>SYDNEY2014</v>
      </c>
      <c r="B3588" s="92" t="s">
        <v>52</v>
      </c>
      <c r="C3588" s="85">
        <v>2014</v>
      </c>
      <c r="D3588" s="86">
        <v>1</v>
      </c>
      <c r="E3588" s="15">
        <v>12733521</v>
      </c>
      <c r="F3588" s="15">
        <v>12683586</v>
      </c>
      <c r="G3588" s="15">
        <v>25417107</v>
      </c>
      <c r="H3588" s="87">
        <v>6652183</v>
      </c>
      <c r="I3588" s="87">
        <v>6663652</v>
      </c>
      <c r="J3588" s="15">
        <v>13315835</v>
      </c>
      <c r="K3588" s="15">
        <f t="shared" si="225"/>
        <v>19385704</v>
      </c>
      <c r="L3588" s="15">
        <f t="shared" si="226"/>
        <v>19347238</v>
      </c>
      <c r="M3588" s="15">
        <f t="shared" si="227"/>
        <v>38732942</v>
      </c>
    </row>
    <row r="3589" spans="1:13" ht="13.15" customHeight="1" x14ac:dyDescent="0.2">
      <c r="A3589" s="11" t="str">
        <f t="shared" si="224"/>
        <v>SYDNEY2015</v>
      </c>
      <c r="B3589" s="3" t="s">
        <v>52</v>
      </c>
      <c r="C3589" s="12">
        <v>2015</v>
      </c>
      <c r="D3589" s="12">
        <v>1</v>
      </c>
      <c r="E3589" s="13">
        <v>12959388</v>
      </c>
      <c r="F3589" s="13">
        <v>12938231</v>
      </c>
      <c r="G3589" s="13">
        <v>25897619</v>
      </c>
      <c r="H3589" s="13">
        <v>6978460</v>
      </c>
      <c r="I3589" s="13">
        <v>6932768</v>
      </c>
      <c r="J3589" s="13">
        <v>13911228</v>
      </c>
      <c r="K3589" s="15">
        <f t="shared" si="225"/>
        <v>19937848</v>
      </c>
      <c r="L3589" s="15">
        <f t="shared" si="226"/>
        <v>19870999</v>
      </c>
      <c r="M3589" s="15">
        <f t="shared" si="227"/>
        <v>39808847</v>
      </c>
    </row>
    <row r="3590" spans="1:13" ht="13.15" customHeight="1" x14ac:dyDescent="0.2">
      <c r="A3590" s="11" t="str">
        <f t="shared" si="224"/>
        <v>SYDNEY2016</v>
      </c>
      <c r="B3590" s="92" t="s">
        <v>52</v>
      </c>
      <c r="C3590" s="85">
        <v>2016</v>
      </c>
      <c r="D3590" s="86">
        <v>1</v>
      </c>
      <c r="E3590" s="15">
        <v>13463437</v>
      </c>
      <c r="F3590" s="15">
        <v>13442507</v>
      </c>
      <c r="G3590" s="15">
        <v>26905944</v>
      </c>
      <c r="H3590" s="87">
        <v>7593690</v>
      </c>
      <c r="I3590" s="87">
        <v>7518287</v>
      </c>
      <c r="J3590" s="15">
        <v>15111977</v>
      </c>
      <c r="K3590" s="15">
        <f t="shared" si="225"/>
        <v>21057127</v>
      </c>
      <c r="L3590" s="15">
        <f t="shared" si="226"/>
        <v>20960794</v>
      </c>
      <c r="M3590" s="15">
        <f t="shared" si="227"/>
        <v>42017921</v>
      </c>
    </row>
    <row r="3591" spans="1:13" ht="13.15" customHeight="1" x14ac:dyDescent="0.2">
      <c r="A3591" s="11" t="str">
        <f t="shared" si="224"/>
        <v>SYDNEY2017</v>
      </c>
      <c r="B3591" s="92" t="s">
        <v>52</v>
      </c>
      <c r="C3591" s="85">
        <v>2017</v>
      </c>
      <c r="D3591" s="86">
        <v>1</v>
      </c>
      <c r="E3591" s="15">
        <v>13662784</v>
      </c>
      <c r="F3591" s="15">
        <v>13629090</v>
      </c>
      <c r="G3591" s="15">
        <v>27291874</v>
      </c>
      <c r="H3591" s="87">
        <v>8057732</v>
      </c>
      <c r="I3591" s="87">
        <v>7980454</v>
      </c>
      <c r="J3591" s="15">
        <v>16038186</v>
      </c>
      <c r="K3591" s="15">
        <f t="shared" si="225"/>
        <v>21720516</v>
      </c>
      <c r="L3591" s="15">
        <f t="shared" si="226"/>
        <v>21609544</v>
      </c>
      <c r="M3591" s="15">
        <f t="shared" si="227"/>
        <v>43330060</v>
      </c>
    </row>
    <row r="3592" spans="1:13" ht="13.15" customHeight="1" x14ac:dyDescent="0.2">
      <c r="A3592" s="11" t="str">
        <f t="shared" si="224"/>
        <v>SYDNEY2018</v>
      </c>
      <c r="B3592" s="3" t="s">
        <v>52</v>
      </c>
      <c r="C3592" s="12">
        <v>2018</v>
      </c>
      <c r="D3592" s="12">
        <v>1</v>
      </c>
      <c r="E3592" s="13">
        <v>13851080</v>
      </c>
      <c r="F3592" s="13">
        <v>13816193</v>
      </c>
      <c r="G3592" s="13">
        <v>27667273</v>
      </c>
      <c r="H3592" s="13">
        <v>8416205</v>
      </c>
      <c r="I3592" s="13">
        <v>8346280</v>
      </c>
      <c r="J3592" s="13">
        <v>16762485</v>
      </c>
      <c r="K3592" s="15">
        <f t="shared" si="225"/>
        <v>22267285</v>
      </c>
      <c r="L3592" s="15">
        <f t="shared" si="226"/>
        <v>22162473</v>
      </c>
      <c r="M3592" s="15">
        <f t="shared" si="227"/>
        <v>44429758</v>
      </c>
    </row>
    <row r="3593" spans="1:13" ht="13.15" customHeight="1" x14ac:dyDescent="0.2">
      <c r="A3593" s="11" t="str">
        <f t="shared" si="224"/>
        <v>SYDNEY2019</v>
      </c>
      <c r="B3593" s="90" t="s">
        <v>52</v>
      </c>
      <c r="C3593" s="85">
        <v>2019</v>
      </c>
      <c r="D3593" s="86">
        <v>1</v>
      </c>
      <c r="E3593" s="15">
        <v>13780056</v>
      </c>
      <c r="F3593" s="15">
        <v>13758348</v>
      </c>
      <c r="G3593" s="15">
        <v>27538404</v>
      </c>
      <c r="H3593" s="15">
        <v>8463522</v>
      </c>
      <c r="I3593" s="15">
        <v>8426919</v>
      </c>
      <c r="J3593" s="15">
        <v>16890441</v>
      </c>
      <c r="K3593" s="15">
        <f t="shared" si="225"/>
        <v>22243578</v>
      </c>
      <c r="L3593" s="15">
        <f t="shared" si="226"/>
        <v>22185267</v>
      </c>
      <c r="M3593" s="15">
        <f t="shared" si="227"/>
        <v>44428845</v>
      </c>
    </row>
    <row r="3594" spans="1:13" ht="13.15" customHeight="1" x14ac:dyDescent="0.2">
      <c r="A3594" s="11" t="str">
        <f t="shared" si="224"/>
        <v>SYDNEY2020</v>
      </c>
      <c r="B3594" s="3" t="s">
        <v>52</v>
      </c>
      <c r="C3594" s="12">
        <v>2020</v>
      </c>
      <c r="D3594" s="12">
        <v>1</v>
      </c>
      <c r="E3594" s="13">
        <v>3757763</v>
      </c>
      <c r="F3594" s="13">
        <v>3687017</v>
      </c>
      <c r="G3594" s="13">
        <v>7444780</v>
      </c>
      <c r="H3594" s="13">
        <v>1921734</v>
      </c>
      <c r="I3594" s="13">
        <v>1861178</v>
      </c>
      <c r="J3594" s="13">
        <v>3782912</v>
      </c>
      <c r="K3594" s="15">
        <f t="shared" si="225"/>
        <v>5679497</v>
      </c>
      <c r="L3594" s="15">
        <f t="shared" si="226"/>
        <v>5548195</v>
      </c>
      <c r="M3594" s="15">
        <f t="shared" si="227"/>
        <v>11227692</v>
      </c>
    </row>
    <row r="3595" spans="1:13" ht="13.15" customHeight="1" x14ac:dyDescent="0.2">
      <c r="A3595" s="11" t="str">
        <f t="shared" si="224"/>
        <v>SYDNEY2021</v>
      </c>
      <c r="B3595" s="3" t="s">
        <v>52</v>
      </c>
      <c r="C3595" s="12">
        <v>2021</v>
      </c>
      <c r="D3595" s="12">
        <v>1</v>
      </c>
      <c r="E3595" s="13">
        <v>3596082</v>
      </c>
      <c r="F3595" s="13">
        <v>3575677</v>
      </c>
      <c r="G3595" s="13">
        <v>7171759</v>
      </c>
      <c r="H3595" s="13">
        <v>320996</v>
      </c>
      <c r="I3595" s="13">
        <v>408533</v>
      </c>
      <c r="J3595" s="13">
        <v>729529</v>
      </c>
      <c r="K3595" s="15">
        <f t="shared" si="225"/>
        <v>3917078</v>
      </c>
      <c r="L3595" s="15">
        <f t="shared" si="226"/>
        <v>3984210</v>
      </c>
      <c r="M3595" s="15">
        <f t="shared" si="227"/>
        <v>7901288</v>
      </c>
    </row>
    <row r="3596" spans="1:13" ht="13.15" customHeight="1" x14ac:dyDescent="0.2">
      <c r="A3596" s="11" t="str">
        <f t="shared" si="224"/>
        <v>SYDNEY2022</v>
      </c>
      <c r="B3596" s="90" t="s">
        <v>52</v>
      </c>
      <c r="C3596" s="85">
        <v>2022</v>
      </c>
      <c r="D3596" s="86">
        <v>1</v>
      </c>
      <c r="E3596" s="15">
        <v>10452080</v>
      </c>
      <c r="F3596" s="15">
        <v>10420841</v>
      </c>
      <c r="G3596" s="15">
        <v>20872921</v>
      </c>
      <c r="H3596" s="15">
        <v>4140270</v>
      </c>
      <c r="I3596" s="15">
        <v>4043030</v>
      </c>
      <c r="J3596" s="15">
        <v>8183300</v>
      </c>
      <c r="K3596" s="15">
        <f t="shared" si="225"/>
        <v>14592350</v>
      </c>
      <c r="L3596" s="15">
        <f t="shared" si="226"/>
        <v>14463871</v>
      </c>
      <c r="M3596" s="15">
        <f t="shared" si="227"/>
        <v>29056221</v>
      </c>
    </row>
    <row r="3597" spans="1:13" ht="13.15" customHeight="1" x14ac:dyDescent="0.2">
      <c r="A3597" s="11" t="str">
        <f t="shared" si="224"/>
        <v>SYDNEY2023</v>
      </c>
      <c r="B3597" s="3" t="s">
        <v>52</v>
      </c>
      <c r="C3597" s="12">
        <v>2023</v>
      </c>
      <c r="D3597" s="12">
        <v>1</v>
      </c>
      <c r="E3597" s="13">
        <v>12054430</v>
      </c>
      <c r="F3597" s="13">
        <v>12024302</v>
      </c>
      <c r="G3597" s="13">
        <v>24078732</v>
      </c>
      <c r="H3597" s="13">
        <v>7397185</v>
      </c>
      <c r="I3597" s="13">
        <v>7241856</v>
      </c>
      <c r="J3597" s="13">
        <v>14639041</v>
      </c>
      <c r="K3597" s="15">
        <f t="shared" si="225"/>
        <v>19451615</v>
      </c>
      <c r="L3597" s="15">
        <f t="shared" si="226"/>
        <v>19266158</v>
      </c>
      <c r="M3597" s="15">
        <f t="shared" si="227"/>
        <v>38717773</v>
      </c>
    </row>
    <row r="3598" spans="1:13" ht="13.15" customHeight="1" x14ac:dyDescent="0.2">
      <c r="A3598" s="11" t="str">
        <f t="shared" si="224"/>
        <v>SYDNEY2024</v>
      </c>
      <c r="B3598" s="3" t="s">
        <v>52</v>
      </c>
      <c r="C3598" s="12">
        <v>2024</v>
      </c>
      <c r="D3598" s="12">
        <v>1</v>
      </c>
      <c r="E3598" s="13">
        <v>12546739</v>
      </c>
      <c r="F3598" s="13">
        <v>12510153</v>
      </c>
      <c r="G3598" s="13">
        <v>25056892</v>
      </c>
      <c r="H3598" s="13">
        <v>8231806</v>
      </c>
      <c r="I3598" s="13">
        <v>8171835</v>
      </c>
      <c r="J3598" s="13">
        <v>16403641</v>
      </c>
      <c r="K3598" s="15">
        <f t="shared" si="225"/>
        <v>20778545</v>
      </c>
      <c r="L3598" s="15">
        <f t="shared" si="226"/>
        <v>20681988</v>
      </c>
      <c r="M3598" s="15">
        <f t="shared" si="227"/>
        <v>41460533</v>
      </c>
    </row>
    <row r="3599" spans="1:13" ht="13.15" customHeight="1" x14ac:dyDescent="0.2">
      <c r="A3599" s="11" t="str">
        <f t="shared" si="224"/>
        <v>SYDNEY2025</v>
      </c>
      <c r="B3599" s="88" t="s">
        <v>52</v>
      </c>
      <c r="C3599" s="16">
        <v>2025</v>
      </c>
      <c r="D3599" s="86">
        <v>1</v>
      </c>
      <c r="E3599" s="89">
        <v>12667253</v>
      </c>
      <c r="F3599" s="89">
        <v>12641472</v>
      </c>
      <c r="G3599" s="89">
        <v>25308725</v>
      </c>
      <c r="H3599" s="89">
        <v>8675942</v>
      </c>
      <c r="I3599" s="89">
        <v>8581860</v>
      </c>
      <c r="J3599" s="89">
        <v>17257802</v>
      </c>
      <c r="K3599" s="15">
        <f t="shared" si="225"/>
        <v>21343195</v>
      </c>
      <c r="L3599" s="15">
        <f t="shared" si="226"/>
        <v>21223332</v>
      </c>
      <c r="M3599" s="15">
        <f t="shared" si="227"/>
        <v>42566527</v>
      </c>
    </row>
    <row r="3600" spans="1:13" ht="13.15" customHeight="1" x14ac:dyDescent="0.2">
      <c r="A3600" s="11" t="str">
        <f t="shared" si="224"/>
        <v>TAMWORTH1985</v>
      </c>
      <c r="B3600" s="3" t="s">
        <v>51</v>
      </c>
      <c r="C3600" s="12">
        <v>1985</v>
      </c>
      <c r="D3600" s="12">
        <v>23</v>
      </c>
      <c r="E3600" s="13">
        <v>49434</v>
      </c>
      <c r="F3600" s="13">
        <v>49382</v>
      </c>
      <c r="G3600" s="13">
        <v>98816</v>
      </c>
      <c r="H3600" s="13">
        <v>0</v>
      </c>
      <c r="I3600" s="13">
        <v>0</v>
      </c>
      <c r="J3600" s="13">
        <v>0</v>
      </c>
      <c r="K3600" s="15">
        <f t="shared" si="225"/>
        <v>49434</v>
      </c>
      <c r="L3600" s="15">
        <f t="shared" si="226"/>
        <v>49382</v>
      </c>
      <c r="M3600" s="15">
        <f t="shared" si="227"/>
        <v>98816</v>
      </c>
    </row>
    <row r="3601" spans="1:13" ht="13.15" customHeight="1" x14ac:dyDescent="0.2">
      <c r="A3601" s="11" t="str">
        <f t="shared" si="224"/>
        <v>TAMWORTH1986</v>
      </c>
      <c r="B3601" s="3" t="s">
        <v>51</v>
      </c>
      <c r="C3601" s="12">
        <v>1986</v>
      </c>
      <c r="D3601" s="12">
        <v>22</v>
      </c>
      <c r="E3601" s="13">
        <v>49524</v>
      </c>
      <c r="F3601" s="13">
        <v>50067</v>
      </c>
      <c r="G3601" s="13">
        <v>99591</v>
      </c>
      <c r="H3601" s="13">
        <v>0</v>
      </c>
      <c r="I3601" s="13">
        <v>0</v>
      </c>
      <c r="J3601" s="13">
        <v>0</v>
      </c>
      <c r="K3601" s="15">
        <f t="shared" si="225"/>
        <v>49524</v>
      </c>
      <c r="L3601" s="15">
        <f t="shared" si="226"/>
        <v>50067</v>
      </c>
      <c r="M3601" s="15">
        <f t="shared" si="227"/>
        <v>99591</v>
      </c>
    </row>
    <row r="3602" spans="1:13" ht="13.15" customHeight="1" x14ac:dyDescent="0.2">
      <c r="A3602" s="11" t="str">
        <f t="shared" si="224"/>
        <v>TAMWORTH1987</v>
      </c>
      <c r="B3602" s="3" t="s">
        <v>51</v>
      </c>
      <c r="C3602" s="12">
        <v>1987</v>
      </c>
      <c r="D3602" s="12">
        <v>23</v>
      </c>
      <c r="E3602" s="13">
        <v>60034</v>
      </c>
      <c r="F3602" s="13">
        <v>59378</v>
      </c>
      <c r="G3602" s="13">
        <v>119412</v>
      </c>
      <c r="H3602" s="13">
        <v>0</v>
      </c>
      <c r="I3602" s="13">
        <v>0</v>
      </c>
      <c r="J3602" s="13">
        <v>0</v>
      </c>
      <c r="K3602" s="15">
        <f t="shared" si="225"/>
        <v>60034</v>
      </c>
      <c r="L3602" s="15">
        <f t="shared" si="226"/>
        <v>59378</v>
      </c>
      <c r="M3602" s="15">
        <f t="shared" si="227"/>
        <v>119412</v>
      </c>
    </row>
    <row r="3603" spans="1:13" ht="13.15" customHeight="1" x14ac:dyDescent="0.2">
      <c r="A3603" s="11" t="str">
        <f t="shared" si="224"/>
        <v>TAMWORTH1988</v>
      </c>
      <c r="B3603" s="90" t="s">
        <v>51</v>
      </c>
      <c r="C3603" s="85">
        <v>1988</v>
      </c>
      <c r="D3603" s="86">
        <v>23</v>
      </c>
      <c r="E3603" s="15">
        <v>60994</v>
      </c>
      <c r="F3603" s="15">
        <v>60979</v>
      </c>
      <c r="G3603" s="15">
        <v>121973</v>
      </c>
      <c r="H3603" s="15">
        <v>0</v>
      </c>
      <c r="I3603" s="15">
        <v>0</v>
      </c>
      <c r="J3603" s="15">
        <v>0</v>
      </c>
      <c r="K3603" s="15">
        <f t="shared" si="225"/>
        <v>60994</v>
      </c>
      <c r="L3603" s="15">
        <f t="shared" si="226"/>
        <v>60979</v>
      </c>
      <c r="M3603" s="15">
        <f t="shared" si="227"/>
        <v>121973</v>
      </c>
    </row>
    <row r="3604" spans="1:13" ht="13.15" customHeight="1" x14ac:dyDescent="0.2">
      <c r="A3604" s="11" t="str">
        <f t="shared" si="224"/>
        <v>TAMWORTH1989</v>
      </c>
      <c r="B3604" s="92" t="s">
        <v>51</v>
      </c>
      <c r="C3604" s="85">
        <v>1989</v>
      </c>
      <c r="D3604" s="86">
        <v>26</v>
      </c>
      <c r="E3604" s="15">
        <v>38845</v>
      </c>
      <c r="F3604" s="15">
        <v>39228</v>
      </c>
      <c r="G3604" s="15">
        <v>78073</v>
      </c>
      <c r="H3604" s="87">
        <v>0</v>
      </c>
      <c r="I3604" s="87">
        <v>0</v>
      </c>
      <c r="J3604" s="15">
        <v>0</v>
      </c>
      <c r="K3604" s="15">
        <f t="shared" si="225"/>
        <v>38845</v>
      </c>
      <c r="L3604" s="15">
        <f t="shared" si="226"/>
        <v>39228</v>
      </c>
      <c r="M3604" s="15">
        <f t="shared" si="227"/>
        <v>78073</v>
      </c>
    </row>
    <row r="3605" spans="1:13" ht="13.15" customHeight="1" x14ac:dyDescent="0.2">
      <c r="A3605" s="11" t="str">
        <f t="shared" si="224"/>
        <v>TAMWORTH1990</v>
      </c>
      <c r="B3605" s="3" t="s">
        <v>51</v>
      </c>
      <c r="C3605" s="12">
        <v>1990</v>
      </c>
      <c r="D3605" s="12">
        <v>32</v>
      </c>
      <c r="E3605" s="13">
        <v>36304</v>
      </c>
      <c r="F3605" s="13">
        <v>35769</v>
      </c>
      <c r="G3605" s="13">
        <v>72073</v>
      </c>
      <c r="H3605" s="13">
        <v>0</v>
      </c>
      <c r="I3605" s="13">
        <v>0</v>
      </c>
      <c r="J3605" s="13">
        <v>0</v>
      </c>
      <c r="K3605" s="15">
        <f t="shared" si="225"/>
        <v>36304</v>
      </c>
      <c r="L3605" s="15">
        <f t="shared" si="226"/>
        <v>35769</v>
      </c>
      <c r="M3605" s="15">
        <f t="shared" si="227"/>
        <v>72073</v>
      </c>
    </row>
    <row r="3606" spans="1:13" ht="13.15" customHeight="1" x14ac:dyDescent="0.2">
      <c r="A3606" s="11" t="str">
        <f t="shared" si="224"/>
        <v>TAMWORTH1991</v>
      </c>
      <c r="B3606" s="92" t="s">
        <v>51</v>
      </c>
      <c r="C3606" s="85">
        <v>1991</v>
      </c>
      <c r="D3606" s="86">
        <v>26</v>
      </c>
      <c r="E3606" s="15">
        <v>50085</v>
      </c>
      <c r="F3606" s="15">
        <v>49666</v>
      </c>
      <c r="G3606" s="15">
        <v>99751</v>
      </c>
      <c r="H3606" s="87">
        <v>0</v>
      </c>
      <c r="I3606" s="87">
        <v>0</v>
      </c>
      <c r="J3606" s="15">
        <v>0</v>
      </c>
      <c r="K3606" s="15">
        <f t="shared" si="225"/>
        <v>50085</v>
      </c>
      <c r="L3606" s="15">
        <f t="shared" si="226"/>
        <v>49666</v>
      </c>
      <c r="M3606" s="15">
        <f t="shared" si="227"/>
        <v>99751</v>
      </c>
    </row>
    <row r="3607" spans="1:13" ht="13.15" customHeight="1" x14ac:dyDescent="0.2">
      <c r="A3607" s="11" t="str">
        <f t="shared" si="224"/>
        <v>TAMWORTH1992</v>
      </c>
      <c r="B3607" s="92" t="s">
        <v>51</v>
      </c>
      <c r="C3607" s="85">
        <v>1992</v>
      </c>
      <c r="D3607" s="86">
        <v>35</v>
      </c>
      <c r="E3607" s="15">
        <v>34308</v>
      </c>
      <c r="F3607" s="15">
        <v>34148</v>
      </c>
      <c r="G3607" s="15">
        <v>68456</v>
      </c>
      <c r="H3607" s="87">
        <v>0</v>
      </c>
      <c r="I3607" s="87">
        <v>0</v>
      </c>
      <c r="J3607" s="15">
        <v>0</v>
      </c>
      <c r="K3607" s="15">
        <f t="shared" si="225"/>
        <v>34308</v>
      </c>
      <c r="L3607" s="15">
        <f t="shared" si="226"/>
        <v>34148</v>
      </c>
      <c r="M3607" s="15">
        <f t="shared" si="227"/>
        <v>68456</v>
      </c>
    </row>
    <row r="3608" spans="1:13" ht="13.15" customHeight="1" x14ac:dyDescent="0.2">
      <c r="A3608" s="11" t="str">
        <f t="shared" si="224"/>
        <v>TAMWORTH1993</v>
      </c>
      <c r="B3608" s="3" t="s">
        <v>51</v>
      </c>
      <c r="C3608" s="12">
        <v>1993</v>
      </c>
      <c r="D3608" s="12">
        <v>37</v>
      </c>
      <c r="E3608" s="13">
        <v>36527</v>
      </c>
      <c r="F3608" s="13">
        <v>36030</v>
      </c>
      <c r="G3608" s="13">
        <v>72557</v>
      </c>
      <c r="H3608" s="13">
        <v>0</v>
      </c>
      <c r="I3608" s="13">
        <v>0</v>
      </c>
      <c r="J3608" s="13">
        <v>0</v>
      </c>
      <c r="K3608" s="15">
        <f t="shared" si="225"/>
        <v>36527</v>
      </c>
      <c r="L3608" s="15">
        <f t="shared" si="226"/>
        <v>36030</v>
      </c>
      <c r="M3608" s="15">
        <f t="shared" si="227"/>
        <v>72557</v>
      </c>
    </row>
    <row r="3609" spans="1:13" ht="13.15" customHeight="1" x14ac:dyDescent="0.2">
      <c r="A3609" s="11" t="str">
        <f t="shared" si="224"/>
        <v>TAMWORTH1994</v>
      </c>
      <c r="B3609" s="3" t="s">
        <v>51</v>
      </c>
      <c r="C3609" s="12">
        <v>1994</v>
      </c>
      <c r="D3609" s="12">
        <v>37</v>
      </c>
      <c r="E3609" s="13">
        <v>41235</v>
      </c>
      <c r="F3609" s="13">
        <v>41318</v>
      </c>
      <c r="G3609" s="13">
        <v>82553</v>
      </c>
      <c r="H3609" s="13">
        <v>0</v>
      </c>
      <c r="I3609" s="13">
        <v>0</v>
      </c>
      <c r="J3609" s="13">
        <v>0</v>
      </c>
      <c r="K3609" s="15">
        <f t="shared" si="225"/>
        <v>41235</v>
      </c>
      <c r="L3609" s="15">
        <f t="shared" si="226"/>
        <v>41318</v>
      </c>
      <c r="M3609" s="15">
        <f t="shared" si="227"/>
        <v>82553</v>
      </c>
    </row>
    <row r="3610" spans="1:13" ht="13.15" customHeight="1" x14ac:dyDescent="0.2">
      <c r="A3610" s="11" t="str">
        <f t="shared" si="224"/>
        <v>TAMWORTH1995</v>
      </c>
      <c r="B3610" s="90" t="s">
        <v>51</v>
      </c>
      <c r="C3610" s="85">
        <v>1995</v>
      </c>
      <c r="D3610" s="86">
        <v>36</v>
      </c>
      <c r="E3610" s="15">
        <v>40920</v>
      </c>
      <c r="F3610" s="15">
        <v>40989</v>
      </c>
      <c r="G3610" s="15">
        <v>81909</v>
      </c>
      <c r="H3610" s="15">
        <v>0</v>
      </c>
      <c r="I3610" s="15">
        <v>0</v>
      </c>
      <c r="J3610" s="15">
        <v>0</v>
      </c>
      <c r="K3610" s="15">
        <f t="shared" si="225"/>
        <v>40920</v>
      </c>
      <c r="L3610" s="15">
        <f t="shared" si="226"/>
        <v>40989</v>
      </c>
      <c r="M3610" s="15">
        <f t="shared" si="227"/>
        <v>81909</v>
      </c>
    </row>
    <row r="3611" spans="1:13" ht="13.15" customHeight="1" x14ac:dyDescent="0.2">
      <c r="A3611" s="11" t="str">
        <f t="shared" si="224"/>
        <v>TAMWORTH1996</v>
      </c>
      <c r="B3611" s="3" t="s">
        <v>51</v>
      </c>
      <c r="C3611" s="12">
        <v>1996</v>
      </c>
      <c r="D3611" s="12">
        <v>38</v>
      </c>
      <c r="E3611" s="13">
        <v>40538</v>
      </c>
      <c r="F3611" s="13">
        <v>40828</v>
      </c>
      <c r="G3611" s="13">
        <v>81366</v>
      </c>
      <c r="H3611" s="13">
        <v>0</v>
      </c>
      <c r="I3611" s="13">
        <v>0</v>
      </c>
      <c r="J3611" s="13">
        <v>0</v>
      </c>
      <c r="K3611" s="15">
        <f t="shared" si="225"/>
        <v>40538</v>
      </c>
      <c r="L3611" s="15">
        <f t="shared" si="226"/>
        <v>40828</v>
      </c>
      <c r="M3611" s="15">
        <f t="shared" si="227"/>
        <v>81366</v>
      </c>
    </row>
    <row r="3612" spans="1:13" ht="13.15" customHeight="1" x14ac:dyDescent="0.2">
      <c r="A3612" s="11" t="str">
        <f t="shared" si="224"/>
        <v>TAMWORTH1997</v>
      </c>
      <c r="B3612" s="92" t="s">
        <v>51</v>
      </c>
      <c r="C3612" s="85">
        <v>1997</v>
      </c>
      <c r="D3612" s="86">
        <v>38</v>
      </c>
      <c r="E3612" s="15">
        <v>40913</v>
      </c>
      <c r="F3612" s="15">
        <v>41112</v>
      </c>
      <c r="G3612" s="15">
        <v>82025</v>
      </c>
      <c r="H3612" s="87">
        <v>0</v>
      </c>
      <c r="I3612" s="87">
        <v>0</v>
      </c>
      <c r="J3612" s="15">
        <v>0</v>
      </c>
      <c r="K3612" s="15">
        <f t="shared" si="225"/>
        <v>40913</v>
      </c>
      <c r="L3612" s="15">
        <f t="shared" si="226"/>
        <v>41112</v>
      </c>
      <c r="M3612" s="15">
        <f t="shared" si="227"/>
        <v>82025</v>
      </c>
    </row>
    <row r="3613" spans="1:13" ht="13.15" customHeight="1" x14ac:dyDescent="0.2">
      <c r="A3613" s="11" t="str">
        <f t="shared" si="224"/>
        <v>TAMWORTH1998</v>
      </c>
      <c r="B3613" s="3" t="s">
        <v>51</v>
      </c>
      <c r="C3613" s="12">
        <v>1998</v>
      </c>
      <c r="D3613" s="12">
        <v>39</v>
      </c>
      <c r="E3613" s="13">
        <v>39884</v>
      </c>
      <c r="F3613" s="13">
        <v>40127</v>
      </c>
      <c r="G3613" s="13">
        <v>80011</v>
      </c>
      <c r="H3613" s="13">
        <v>0</v>
      </c>
      <c r="I3613" s="13">
        <v>0</v>
      </c>
      <c r="J3613" s="13">
        <v>0</v>
      </c>
      <c r="K3613" s="15">
        <f t="shared" si="225"/>
        <v>39884</v>
      </c>
      <c r="L3613" s="15">
        <f t="shared" si="226"/>
        <v>40127</v>
      </c>
      <c r="M3613" s="15">
        <f t="shared" si="227"/>
        <v>80011</v>
      </c>
    </row>
    <row r="3614" spans="1:13" ht="13.15" customHeight="1" x14ac:dyDescent="0.2">
      <c r="A3614" s="11" t="str">
        <f t="shared" si="224"/>
        <v>TAMWORTH1999</v>
      </c>
      <c r="B3614" s="3" t="s">
        <v>51</v>
      </c>
      <c r="C3614" s="12">
        <v>1999</v>
      </c>
      <c r="D3614" s="12">
        <v>38</v>
      </c>
      <c r="E3614" s="13">
        <v>41588</v>
      </c>
      <c r="F3614" s="13">
        <v>41523</v>
      </c>
      <c r="G3614" s="13">
        <v>83111</v>
      </c>
      <c r="H3614" s="13">
        <v>0</v>
      </c>
      <c r="I3614" s="13">
        <v>0</v>
      </c>
      <c r="J3614" s="13">
        <v>0</v>
      </c>
      <c r="K3614" s="15">
        <f t="shared" si="225"/>
        <v>41588</v>
      </c>
      <c r="L3614" s="15">
        <f t="shared" si="226"/>
        <v>41523</v>
      </c>
      <c r="M3614" s="15">
        <f t="shared" si="227"/>
        <v>83111</v>
      </c>
    </row>
    <row r="3615" spans="1:13" ht="13.15" customHeight="1" x14ac:dyDescent="0.2">
      <c r="A3615" s="11" t="str">
        <f t="shared" si="224"/>
        <v>TAMWORTH2000</v>
      </c>
      <c r="B3615" s="92" t="s">
        <v>51</v>
      </c>
      <c r="C3615" s="85">
        <v>2000</v>
      </c>
      <c r="D3615" s="86">
        <v>35</v>
      </c>
      <c r="E3615" s="15">
        <v>47939</v>
      </c>
      <c r="F3615" s="15">
        <v>48304</v>
      </c>
      <c r="G3615" s="15">
        <v>96243</v>
      </c>
      <c r="H3615" s="87">
        <v>0</v>
      </c>
      <c r="I3615" s="87">
        <v>0</v>
      </c>
      <c r="J3615" s="15">
        <v>0</v>
      </c>
      <c r="K3615" s="15">
        <f t="shared" si="225"/>
        <v>47939</v>
      </c>
      <c r="L3615" s="15">
        <f t="shared" si="226"/>
        <v>48304</v>
      </c>
      <c r="M3615" s="15">
        <f t="shared" si="227"/>
        <v>96243</v>
      </c>
    </row>
    <row r="3616" spans="1:13" ht="13.15" customHeight="1" x14ac:dyDescent="0.2">
      <c r="A3616" s="11" t="str">
        <f t="shared" si="224"/>
        <v>TAMWORTH2001</v>
      </c>
      <c r="B3616" s="92" t="s">
        <v>51</v>
      </c>
      <c r="C3616" s="85">
        <v>2001</v>
      </c>
      <c r="D3616" s="86">
        <v>34</v>
      </c>
      <c r="E3616" s="15">
        <v>44942</v>
      </c>
      <c r="F3616" s="15">
        <v>44723</v>
      </c>
      <c r="G3616" s="15">
        <v>89665</v>
      </c>
      <c r="H3616" s="87">
        <v>0</v>
      </c>
      <c r="I3616" s="87">
        <v>0</v>
      </c>
      <c r="J3616" s="15">
        <v>0</v>
      </c>
      <c r="K3616" s="15">
        <f t="shared" si="225"/>
        <v>44942</v>
      </c>
      <c r="L3616" s="15">
        <f t="shared" si="226"/>
        <v>44723</v>
      </c>
      <c r="M3616" s="15">
        <f t="shared" si="227"/>
        <v>89665</v>
      </c>
    </row>
    <row r="3617" spans="1:13" ht="13.15" customHeight="1" x14ac:dyDescent="0.2">
      <c r="A3617" s="11" t="str">
        <f t="shared" si="224"/>
        <v>TAMWORTH2002</v>
      </c>
      <c r="B3617" s="3" t="s">
        <v>51</v>
      </c>
      <c r="C3617" s="12">
        <v>2002</v>
      </c>
      <c r="D3617" s="12">
        <v>36</v>
      </c>
      <c r="E3617" s="13">
        <v>36105</v>
      </c>
      <c r="F3617" s="13">
        <v>36133</v>
      </c>
      <c r="G3617" s="13">
        <v>72238</v>
      </c>
      <c r="H3617" s="13">
        <v>0</v>
      </c>
      <c r="I3617" s="13">
        <v>0</v>
      </c>
      <c r="J3617" s="13">
        <v>0</v>
      </c>
      <c r="K3617" s="15">
        <f t="shared" si="225"/>
        <v>36105</v>
      </c>
      <c r="L3617" s="15">
        <f t="shared" si="226"/>
        <v>36133</v>
      </c>
      <c r="M3617" s="15">
        <f t="shared" si="227"/>
        <v>72238</v>
      </c>
    </row>
    <row r="3618" spans="1:13" ht="13.15" customHeight="1" x14ac:dyDescent="0.2">
      <c r="A3618" s="11" t="str">
        <f t="shared" si="224"/>
        <v>TAMWORTH2003</v>
      </c>
      <c r="B3618" s="3" t="s">
        <v>51</v>
      </c>
      <c r="C3618" s="12">
        <v>2003</v>
      </c>
      <c r="D3618" s="12">
        <v>40</v>
      </c>
      <c r="E3618" s="13">
        <v>34877</v>
      </c>
      <c r="F3618" s="13">
        <v>34944</v>
      </c>
      <c r="G3618" s="13">
        <v>69821</v>
      </c>
      <c r="H3618" s="13">
        <v>0</v>
      </c>
      <c r="I3618" s="13">
        <v>0</v>
      </c>
      <c r="J3618" s="13">
        <v>0</v>
      </c>
      <c r="K3618" s="15">
        <f t="shared" si="225"/>
        <v>34877</v>
      </c>
      <c r="L3618" s="15">
        <f t="shared" si="226"/>
        <v>34944</v>
      </c>
      <c r="M3618" s="15">
        <f t="shared" si="227"/>
        <v>69821</v>
      </c>
    </row>
    <row r="3619" spans="1:13" ht="13.15" customHeight="1" x14ac:dyDescent="0.2">
      <c r="A3619" s="11" t="str">
        <f t="shared" ref="A3619:A3682" si="228">CONCATENATE(B3619,C3619)</f>
        <v>TAMWORTH2004</v>
      </c>
      <c r="B3619" s="3" t="s">
        <v>51</v>
      </c>
      <c r="C3619" s="12">
        <v>2004</v>
      </c>
      <c r="D3619" s="12">
        <v>39</v>
      </c>
      <c r="E3619" s="13">
        <v>40489</v>
      </c>
      <c r="F3619" s="13">
        <v>40643</v>
      </c>
      <c r="G3619" s="13">
        <v>81132</v>
      </c>
      <c r="H3619" s="13">
        <v>0</v>
      </c>
      <c r="I3619" s="13">
        <v>0</v>
      </c>
      <c r="J3619" s="13">
        <v>0</v>
      </c>
      <c r="K3619" s="15">
        <f t="shared" si="225"/>
        <v>40489</v>
      </c>
      <c r="L3619" s="15">
        <f t="shared" si="226"/>
        <v>40643</v>
      </c>
      <c r="M3619" s="15">
        <f t="shared" si="227"/>
        <v>81132</v>
      </c>
    </row>
    <row r="3620" spans="1:13" ht="13.15" customHeight="1" x14ac:dyDescent="0.2">
      <c r="A3620" s="11" t="str">
        <f t="shared" si="228"/>
        <v>TAMWORTH2005</v>
      </c>
      <c r="B3620" s="3" t="s">
        <v>51</v>
      </c>
      <c r="C3620" s="12">
        <v>2005</v>
      </c>
      <c r="D3620" s="12">
        <v>41</v>
      </c>
      <c r="E3620" s="13">
        <v>45749</v>
      </c>
      <c r="F3620" s="13">
        <v>44589</v>
      </c>
      <c r="G3620" s="13">
        <v>90338</v>
      </c>
      <c r="H3620" s="13">
        <v>0</v>
      </c>
      <c r="I3620" s="13">
        <v>0</v>
      </c>
      <c r="J3620" s="13">
        <v>0</v>
      </c>
      <c r="K3620" s="15">
        <f t="shared" si="225"/>
        <v>45749</v>
      </c>
      <c r="L3620" s="15">
        <f t="shared" si="226"/>
        <v>44589</v>
      </c>
      <c r="M3620" s="15">
        <f t="shared" si="227"/>
        <v>90338</v>
      </c>
    </row>
    <row r="3621" spans="1:13" ht="13.15" customHeight="1" x14ac:dyDescent="0.2">
      <c r="A3621" s="11" t="str">
        <f t="shared" si="228"/>
        <v>TAMWORTH2006</v>
      </c>
      <c r="B3621" s="3" t="s">
        <v>51</v>
      </c>
      <c r="C3621" s="12">
        <v>2006</v>
      </c>
      <c r="D3621" s="12">
        <v>41</v>
      </c>
      <c r="E3621" s="13">
        <v>48036</v>
      </c>
      <c r="F3621" s="13">
        <v>47347</v>
      </c>
      <c r="G3621" s="13">
        <v>95383</v>
      </c>
      <c r="H3621" s="13">
        <v>0</v>
      </c>
      <c r="I3621" s="13">
        <v>0</v>
      </c>
      <c r="J3621" s="13">
        <v>0</v>
      </c>
      <c r="K3621" s="15">
        <f t="shared" si="225"/>
        <v>48036</v>
      </c>
      <c r="L3621" s="15">
        <f t="shared" si="226"/>
        <v>47347</v>
      </c>
      <c r="M3621" s="15">
        <f t="shared" si="227"/>
        <v>95383</v>
      </c>
    </row>
    <row r="3622" spans="1:13" ht="13.15" customHeight="1" x14ac:dyDescent="0.2">
      <c r="A3622" s="11" t="str">
        <f t="shared" si="228"/>
        <v>TAMWORTH2007</v>
      </c>
      <c r="B3622" s="3" t="s">
        <v>51</v>
      </c>
      <c r="C3622" s="12">
        <v>2007</v>
      </c>
      <c r="D3622" s="12">
        <v>41</v>
      </c>
      <c r="E3622" s="13">
        <v>50580</v>
      </c>
      <c r="F3622" s="13">
        <v>51692</v>
      </c>
      <c r="G3622" s="13">
        <v>102272</v>
      </c>
      <c r="H3622" s="13">
        <v>0</v>
      </c>
      <c r="I3622" s="13">
        <v>0</v>
      </c>
      <c r="J3622" s="13">
        <v>0</v>
      </c>
      <c r="K3622" s="15">
        <f t="shared" si="225"/>
        <v>50580</v>
      </c>
      <c r="L3622" s="15">
        <f t="shared" si="226"/>
        <v>51692</v>
      </c>
      <c r="M3622" s="15">
        <f t="shared" si="227"/>
        <v>102272</v>
      </c>
    </row>
    <row r="3623" spans="1:13" ht="13.15" customHeight="1" x14ac:dyDescent="0.2">
      <c r="A3623" s="11" t="str">
        <f t="shared" si="228"/>
        <v>TAMWORTH2008</v>
      </c>
      <c r="B3623" s="90" t="s">
        <v>51</v>
      </c>
      <c r="C3623" s="85">
        <v>2008</v>
      </c>
      <c r="D3623" s="86">
        <v>41</v>
      </c>
      <c r="E3623" s="15">
        <v>56058</v>
      </c>
      <c r="F3623" s="15">
        <v>55924</v>
      </c>
      <c r="G3623" s="15">
        <v>111982</v>
      </c>
      <c r="H3623" s="15">
        <v>0</v>
      </c>
      <c r="I3623" s="15">
        <v>0</v>
      </c>
      <c r="J3623" s="15">
        <v>0</v>
      </c>
      <c r="K3623" s="15">
        <f t="shared" si="225"/>
        <v>56058</v>
      </c>
      <c r="L3623" s="15">
        <f t="shared" si="226"/>
        <v>55924</v>
      </c>
      <c r="M3623" s="15">
        <f t="shared" si="227"/>
        <v>111982</v>
      </c>
    </row>
    <row r="3624" spans="1:13" ht="13.15" customHeight="1" x14ac:dyDescent="0.2">
      <c r="A3624" s="11" t="str">
        <f t="shared" si="228"/>
        <v>TAMWORTH2009</v>
      </c>
      <c r="B3624" s="3" t="s">
        <v>51</v>
      </c>
      <c r="C3624" s="12">
        <v>2009</v>
      </c>
      <c r="D3624" s="12">
        <v>38</v>
      </c>
      <c r="E3624" s="13">
        <v>61485</v>
      </c>
      <c r="F3624" s="13">
        <v>61797</v>
      </c>
      <c r="G3624" s="13">
        <v>123282</v>
      </c>
      <c r="H3624" s="13">
        <v>0</v>
      </c>
      <c r="I3624" s="13">
        <v>0</v>
      </c>
      <c r="J3624" s="13">
        <v>0</v>
      </c>
      <c r="K3624" s="15">
        <f t="shared" si="225"/>
        <v>61485</v>
      </c>
      <c r="L3624" s="15">
        <f t="shared" si="226"/>
        <v>61797</v>
      </c>
      <c r="M3624" s="15">
        <f t="shared" si="227"/>
        <v>123282</v>
      </c>
    </row>
    <row r="3625" spans="1:13" ht="13.15" customHeight="1" x14ac:dyDescent="0.2">
      <c r="A3625" s="11" t="str">
        <f t="shared" si="228"/>
        <v>TAMWORTH2010</v>
      </c>
      <c r="B3625" s="90" t="s">
        <v>51</v>
      </c>
      <c r="C3625" s="85">
        <v>2010</v>
      </c>
      <c r="D3625" s="86">
        <v>38</v>
      </c>
      <c r="E3625" s="15">
        <v>74370</v>
      </c>
      <c r="F3625" s="15">
        <v>74438</v>
      </c>
      <c r="G3625" s="15">
        <v>148808</v>
      </c>
      <c r="H3625" s="15">
        <v>0</v>
      </c>
      <c r="I3625" s="15">
        <v>0</v>
      </c>
      <c r="J3625" s="15">
        <v>0</v>
      </c>
      <c r="K3625" s="15">
        <f t="shared" si="225"/>
        <v>74370</v>
      </c>
      <c r="L3625" s="15">
        <f t="shared" si="226"/>
        <v>74438</v>
      </c>
      <c r="M3625" s="15">
        <f t="shared" si="227"/>
        <v>148808</v>
      </c>
    </row>
    <row r="3626" spans="1:13" ht="13.15" customHeight="1" x14ac:dyDescent="0.2">
      <c r="A3626" s="11" t="str">
        <f t="shared" si="228"/>
        <v>TAMWORTH2011</v>
      </c>
      <c r="B3626" s="92" t="s">
        <v>51</v>
      </c>
      <c r="C3626" s="85">
        <v>2011</v>
      </c>
      <c r="D3626" s="86">
        <v>38</v>
      </c>
      <c r="E3626" s="15">
        <v>77021</v>
      </c>
      <c r="F3626" s="15">
        <v>76993</v>
      </c>
      <c r="G3626" s="15">
        <v>154014</v>
      </c>
      <c r="H3626" s="87">
        <v>0</v>
      </c>
      <c r="I3626" s="87">
        <v>0</v>
      </c>
      <c r="J3626" s="15">
        <v>0</v>
      </c>
      <c r="K3626" s="15">
        <f t="shared" si="225"/>
        <v>77021</v>
      </c>
      <c r="L3626" s="15">
        <f t="shared" si="226"/>
        <v>76993</v>
      </c>
      <c r="M3626" s="15">
        <f t="shared" si="227"/>
        <v>154014</v>
      </c>
    </row>
    <row r="3627" spans="1:13" ht="13.15" customHeight="1" x14ac:dyDescent="0.2">
      <c r="A3627" s="11" t="str">
        <f t="shared" si="228"/>
        <v>TAMWORTH2012</v>
      </c>
      <c r="B3627" s="3" t="s">
        <v>51</v>
      </c>
      <c r="C3627" s="12">
        <v>2012</v>
      </c>
      <c r="D3627" s="12">
        <v>38</v>
      </c>
      <c r="E3627" s="13">
        <v>78866</v>
      </c>
      <c r="F3627" s="13">
        <v>78931</v>
      </c>
      <c r="G3627" s="13">
        <v>157797</v>
      </c>
      <c r="H3627" s="13">
        <v>0</v>
      </c>
      <c r="I3627" s="13">
        <v>0</v>
      </c>
      <c r="J3627" s="13">
        <v>0</v>
      </c>
      <c r="K3627" s="15">
        <f t="shared" si="225"/>
        <v>78866</v>
      </c>
      <c r="L3627" s="15">
        <f t="shared" si="226"/>
        <v>78931</v>
      </c>
      <c r="M3627" s="15">
        <f t="shared" si="227"/>
        <v>157797</v>
      </c>
    </row>
    <row r="3628" spans="1:13" ht="13.15" customHeight="1" x14ac:dyDescent="0.2">
      <c r="A3628" s="11" t="str">
        <f t="shared" si="228"/>
        <v>TAMWORTH2013</v>
      </c>
      <c r="B3628" s="88" t="s">
        <v>51</v>
      </c>
      <c r="C3628" s="85">
        <v>2013</v>
      </c>
      <c r="D3628" s="17">
        <v>40</v>
      </c>
      <c r="E3628" s="15">
        <v>79004</v>
      </c>
      <c r="F3628" s="15">
        <v>78680</v>
      </c>
      <c r="G3628" s="15">
        <v>157684</v>
      </c>
      <c r="H3628" s="15">
        <v>0</v>
      </c>
      <c r="I3628" s="15">
        <v>0</v>
      </c>
      <c r="J3628" s="15">
        <v>0</v>
      </c>
      <c r="K3628" s="15">
        <f t="shared" si="225"/>
        <v>79004</v>
      </c>
      <c r="L3628" s="15">
        <f t="shared" si="226"/>
        <v>78680</v>
      </c>
      <c r="M3628" s="15">
        <f t="shared" si="227"/>
        <v>157684</v>
      </c>
    </row>
    <row r="3629" spans="1:13" ht="13.15" customHeight="1" x14ac:dyDescent="0.2">
      <c r="A3629" s="11" t="str">
        <f t="shared" si="228"/>
        <v>TAMWORTH2014</v>
      </c>
      <c r="B3629" s="90" t="s">
        <v>51</v>
      </c>
      <c r="C3629" s="85">
        <v>2014</v>
      </c>
      <c r="D3629" s="86">
        <v>42</v>
      </c>
      <c r="E3629" s="15">
        <v>77532</v>
      </c>
      <c r="F3629" s="15">
        <v>76571</v>
      </c>
      <c r="G3629" s="15">
        <v>154103</v>
      </c>
      <c r="H3629" s="15">
        <v>0</v>
      </c>
      <c r="I3629" s="15">
        <v>0</v>
      </c>
      <c r="J3629" s="15">
        <v>0</v>
      </c>
      <c r="K3629" s="15">
        <f t="shared" si="225"/>
        <v>77532</v>
      </c>
      <c r="L3629" s="15">
        <f t="shared" si="226"/>
        <v>76571</v>
      </c>
      <c r="M3629" s="15">
        <f t="shared" si="227"/>
        <v>154103</v>
      </c>
    </row>
    <row r="3630" spans="1:13" ht="13.15" customHeight="1" x14ac:dyDescent="0.2">
      <c r="A3630" s="11" t="str">
        <f t="shared" si="228"/>
        <v>TAMWORTH2015</v>
      </c>
      <c r="B3630" s="3" t="s">
        <v>51</v>
      </c>
      <c r="C3630" s="12">
        <v>2015</v>
      </c>
      <c r="D3630" s="12">
        <v>40</v>
      </c>
      <c r="E3630" s="13">
        <v>78506</v>
      </c>
      <c r="F3630" s="13">
        <v>78037</v>
      </c>
      <c r="G3630" s="13">
        <v>156543</v>
      </c>
      <c r="H3630" s="13">
        <v>0</v>
      </c>
      <c r="I3630" s="13">
        <v>0</v>
      </c>
      <c r="J3630" s="13">
        <v>0</v>
      </c>
      <c r="K3630" s="15">
        <f t="shared" si="225"/>
        <v>78506</v>
      </c>
      <c r="L3630" s="15">
        <f t="shared" si="226"/>
        <v>78037</v>
      </c>
      <c r="M3630" s="15">
        <f t="shared" si="227"/>
        <v>156543</v>
      </c>
    </row>
    <row r="3631" spans="1:13" ht="13.15" customHeight="1" x14ac:dyDescent="0.2">
      <c r="A3631" s="11" t="str">
        <f t="shared" si="228"/>
        <v>TAMWORTH2016</v>
      </c>
      <c r="B3631" s="3" t="s">
        <v>51</v>
      </c>
      <c r="C3631" s="12">
        <v>2016</v>
      </c>
      <c r="D3631" s="12">
        <v>37</v>
      </c>
      <c r="E3631" s="13">
        <v>87750</v>
      </c>
      <c r="F3631" s="13">
        <v>88182</v>
      </c>
      <c r="G3631" s="13">
        <v>175932</v>
      </c>
      <c r="H3631" s="13">
        <v>0</v>
      </c>
      <c r="I3631" s="13">
        <v>0</v>
      </c>
      <c r="J3631" s="13">
        <v>0</v>
      </c>
      <c r="K3631" s="15">
        <f t="shared" si="225"/>
        <v>87750</v>
      </c>
      <c r="L3631" s="15">
        <f t="shared" si="226"/>
        <v>88182</v>
      </c>
      <c r="M3631" s="15">
        <f t="shared" si="227"/>
        <v>175932</v>
      </c>
    </row>
    <row r="3632" spans="1:13" ht="13.15" customHeight="1" x14ac:dyDescent="0.2">
      <c r="A3632" s="11" t="str">
        <f t="shared" si="228"/>
        <v>TAMWORTH2017</v>
      </c>
      <c r="B3632" s="3" t="s">
        <v>51</v>
      </c>
      <c r="C3632" s="12">
        <v>2017</v>
      </c>
      <c r="D3632" s="12">
        <v>35</v>
      </c>
      <c r="E3632" s="13">
        <v>98126</v>
      </c>
      <c r="F3632" s="13">
        <v>97836</v>
      </c>
      <c r="G3632" s="13">
        <v>195962</v>
      </c>
      <c r="H3632" s="13">
        <v>0</v>
      </c>
      <c r="I3632" s="13">
        <v>0</v>
      </c>
      <c r="J3632" s="13">
        <v>0</v>
      </c>
      <c r="K3632" s="15">
        <f t="shared" si="225"/>
        <v>98126</v>
      </c>
      <c r="L3632" s="15">
        <f t="shared" si="226"/>
        <v>97836</v>
      </c>
      <c r="M3632" s="15">
        <f t="shared" si="227"/>
        <v>195962</v>
      </c>
    </row>
    <row r="3633" spans="1:13" ht="13.15" customHeight="1" x14ac:dyDescent="0.2">
      <c r="A3633" s="11" t="str">
        <f t="shared" si="228"/>
        <v>TAMWORTH2018</v>
      </c>
      <c r="B3633" s="3" t="s">
        <v>51</v>
      </c>
      <c r="C3633" s="12">
        <v>2018</v>
      </c>
      <c r="D3633" s="86">
        <v>36</v>
      </c>
      <c r="E3633" s="13">
        <v>94824</v>
      </c>
      <c r="F3633" s="13">
        <v>94578</v>
      </c>
      <c r="G3633" s="13">
        <v>189402</v>
      </c>
      <c r="H3633" s="13">
        <v>0</v>
      </c>
      <c r="I3633" s="13">
        <v>0</v>
      </c>
      <c r="J3633" s="13">
        <v>0</v>
      </c>
      <c r="K3633" s="15">
        <f t="shared" ref="K3633:K3696" si="229">E3633+H3633</f>
        <v>94824</v>
      </c>
      <c r="L3633" s="15">
        <f t="shared" ref="L3633:L3696" si="230">F3633+I3633</f>
        <v>94578</v>
      </c>
      <c r="M3633" s="15">
        <f t="shared" ref="M3633:M3696" si="231">G3633+J3633</f>
        <v>189402</v>
      </c>
    </row>
    <row r="3634" spans="1:13" ht="13.15" customHeight="1" x14ac:dyDescent="0.2">
      <c r="A3634" s="11" t="str">
        <f t="shared" si="228"/>
        <v>TAMWORTH2019</v>
      </c>
      <c r="B3634" s="3" t="s">
        <v>51</v>
      </c>
      <c r="C3634" s="12">
        <v>2019</v>
      </c>
      <c r="D3634" s="12">
        <v>37</v>
      </c>
      <c r="E3634" s="13">
        <v>94469</v>
      </c>
      <c r="F3634" s="13">
        <v>94445</v>
      </c>
      <c r="G3634" s="13">
        <v>188914</v>
      </c>
      <c r="H3634" s="13">
        <v>0</v>
      </c>
      <c r="I3634" s="13">
        <v>0</v>
      </c>
      <c r="J3634" s="13">
        <v>0</v>
      </c>
      <c r="K3634" s="15">
        <f t="shared" si="229"/>
        <v>94469</v>
      </c>
      <c r="L3634" s="15">
        <f t="shared" si="230"/>
        <v>94445</v>
      </c>
      <c r="M3634" s="15">
        <f t="shared" si="231"/>
        <v>188914</v>
      </c>
    </row>
    <row r="3635" spans="1:13" ht="13.15" customHeight="1" x14ac:dyDescent="0.2">
      <c r="A3635" s="11" t="str">
        <f t="shared" si="228"/>
        <v>TAMWORTH2020</v>
      </c>
      <c r="B3635" s="90" t="s">
        <v>51</v>
      </c>
      <c r="C3635" s="85">
        <v>2020</v>
      </c>
      <c r="D3635" s="86">
        <v>41</v>
      </c>
      <c r="E3635" s="15">
        <v>27934</v>
      </c>
      <c r="F3635" s="15">
        <v>26976</v>
      </c>
      <c r="G3635" s="15">
        <v>54910</v>
      </c>
      <c r="H3635" s="15">
        <v>0</v>
      </c>
      <c r="I3635" s="15">
        <v>0</v>
      </c>
      <c r="J3635" s="15">
        <v>0</v>
      </c>
      <c r="K3635" s="15">
        <f t="shared" si="229"/>
        <v>27934</v>
      </c>
      <c r="L3635" s="15">
        <f t="shared" si="230"/>
        <v>26976</v>
      </c>
      <c r="M3635" s="15">
        <f t="shared" si="231"/>
        <v>54910</v>
      </c>
    </row>
    <row r="3636" spans="1:13" ht="13.15" customHeight="1" x14ac:dyDescent="0.2">
      <c r="A3636" s="11" t="str">
        <f t="shared" si="228"/>
        <v>TAMWORTH2021</v>
      </c>
      <c r="B3636" s="92" t="s">
        <v>51</v>
      </c>
      <c r="C3636" s="85">
        <v>2021</v>
      </c>
      <c r="D3636" s="86">
        <v>46</v>
      </c>
      <c r="E3636" s="15">
        <v>28935</v>
      </c>
      <c r="F3636" s="15">
        <v>29003</v>
      </c>
      <c r="G3636" s="15">
        <v>57938</v>
      </c>
      <c r="H3636" s="87">
        <v>0</v>
      </c>
      <c r="I3636" s="87">
        <v>0</v>
      </c>
      <c r="J3636" s="15">
        <v>0</v>
      </c>
      <c r="K3636" s="15">
        <f t="shared" si="229"/>
        <v>28935</v>
      </c>
      <c r="L3636" s="15">
        <f t="shared" si="230"/>
        <v>29003</v>
      </c>
      <c r="M3636" s="15">
        <f t="shared" si="231"/>
        <v>57938</v>
      </c>
    </row>
    <row r="3637" spans="1:13" ht="13.15" customHeight="1" x14ac:dyDescent="0.2">
      <c r="A3637" s="11" t="str">
        <f t="shared" si="228"/>
        <v>TAMWORTH2022</v>
      </c>
      <c r="B3637" s="3" t="s">
        <v>51</v>
      </c>
      <c r="C3637" s="12">
        <v>2022</v>
      </c>
      <c r="D3637" s="12">
        <v>38</v>
      </c>
      <c r="E3637" s="13">
        <v>66874</v>
      </c>
      <c r="F3637" s="13">
        <v>66814</v>
      </c>
      <c r="G3637" s="13">
        <v>133688</v>
      </c>
      <c r="H3637" s="13">
        <v>0</v>
      </c>
      <c r="I3637" s="13">
        <v>0</v>
      </c>
      <c r="J3637" s="13">
        <v>0</v>
      </c>
      <c r="K3637" s="15">
        <f t="shared" si="229"/>
        <v>66874</v>
      </c>
      <c r="L3637" s="15">
        <f t="shared" si="230"/>
        <v>66814</v>
      </c>
      <c r="M3637" s="15">
        <f t="shared" si="231"/>
        <v>133688</v>
      </c>
    </row>
    <row r="3638" spans="1:13" ht="13.15" customHeight="1" x14ac:dyDescent="0.2">
      <c r="A3638" s="11" t="str">
        <f t="shared" si="228"/>
        <v>TAMWORTH2023</v>
      </c>
      <c r="B3638" s="3" t="s">
        <v>51</v>
      </c>
      <c r="C3638" s="12">
        <v>2023</v>
      </c>
      <c r="D3638" s="12">
        <v>38</v>
      </c>
      <c r="E3638" s="13">
        <v>84199</v>
      </c>
      <c r="F3638" s="13">
        <v>83247</v>
      </c>
      <c r="G3638" s="13">
        <v>167446</v>
      </c>
      <c r="H3638" s="13">
        <v>0</v>
      </c>
      <c r="I3638" s="13">
        <v>0</v>
      </c>
      <c r="J3638" s="13">
        <v>0</v>
      </c>
      <c r="K3638" s="15">
        <f t="shared" si="229"/>
        <v>84199</v>
      </c>
      <c r="L3638" s="15">
        <f t="shared" si="230"/>
        <v>83247</v>
      </c>
      <c r="M3638" s="15">
        <f t="shared" si="231"/>
        <v>167446</v>
      </c>
    </row>
    <row r="3639" spans="1:13" ht="13.15" customHeight="1" x14ac:dyDescent="0.2">
      <c r="A3639" s="11" t="str">
        <f t="shared" si="228"/>
        <v>TAMWORTH2024</v>
      </c>
      <c r="B3639" s="90" t="s">
        <v>51</v>
      </c>
      <c r="C3639" s="85">
        <v>2024</v>
      </c>
      <c r="D3639" s="86">
        <v>39</v>
      </c>
      <c r="E3639" s="15">
        <v>82585</v>
      </c>
      <c r="F3639" s="15">
        <v>82061</v>
      </c>
      <c r="G3639" s="15">
        <v>164646</v>
      </c>
      <c r="H3639" s="15">
        <v>0</v>
      </c>
      <c r="I3639" s="15">
        <v>0</v>
      </c>
      <c r="J3639" s="15">
        <v>0</v>
      </c>
      <c r="K3639" s="15">
        <f t="shared" si="229"/>
        <v>82585</v>
      </c>
      <c r="L3639" s="15">
        <f t="shared" si="230"/>
        <v>82061</v>
      </c>
      <c r="M3639" s="15">
        <f t="shared" si="231"/>
        <v>164646</v>
      </c>
    </row>
    <row r="3640" spans="1:13" ht="13.15" customHeight="1" x14ac:dyDescent="0.2">
      <c r="A3640" s="11" t="str">
        <f t="shared" si="228"/>
        <v>TAMWORTH2025</v>
      </c>
      <c r="B3640" s="3" t="s">
        <v>51</v>
      </c>
      <c r="C3640" s="12">
        <v>2025</v>
      </c>
      <c r="D3640" s="12">
        <v>39</v>
      </c>
      <c r="E3640" s="13">
        <v>79705</v>
      </c>
      <c r="F3640" s="13">
        <v>79309</v>
      </c>
      <c r="G3640" s="13">
        <v>159014</v>
      </c>
      <c r="H3640" s="13">
        <v>0</v>
      </c>
      <c r="I3640" s="13">
        <v>0</v>
      </c>
      <c r="J3640" s="13">
        <v>0</v>
      </c>
      <c r="K3640" s="15">
        <f t="shared" si="229"/>
        <v>79705</v>
      </c>
      <c r="L3640" s="15">
        <f t="shared" si="230"/>
        <v>79309</v>
      </c>
      <c r="M3640" s="15">
        <f t="shared" si="231"/>
        <v>159014</v>
      </c>
    </row>
    <row r="3641" spans="1:13" ht="13.15" customHeight="1" x14ac:dyDescent="0.2">
      <c r="A3641" s="11" t="str">
        <f t="shared" si="228"/>
        <v>THURSDAY ISLAND1985</v>
      </c>
      <c r="B3641" s="3" t="s">
        <v>50</v>
      </c>
      <c r="C3641" s="12">
        <v>1985</v>
      </c>
      <c r="D3641" s="12" t="s">
        <v>174</v>
      </c>
      <c r="E3641" s="13">
        <v>5981</v>
      </c>
      <c r="F3641" s="13">
        <v>6204</v>
      </c>
      <c r="G3641" s="13">
        <v>12185</v>
      </c>
      <c r="H3641" s="13">
        <v>0</v>
      </c>
      <c r="I3641" s="13">
        <v>0</v>
      </c>
      <c r="J3641" s="13">
        <v>0</v>
      </c>
      <c r="K3641" s="15">
        <f t="shared" si="229"/>
        <v>5981</v>
      </c>
      <c r="L3641" s="15">
        <f t="shared" si="230"/>
        <v>6204</v>
      </c>
      <c r="M3641" s="15">
        <f t="shared" si="231"/>
        <v>12185</v>
      </c>
    </row>
    <row r="3642" spans="1:13" ht="13.15" customHeight="1" x14ac:dyDescent="0.2">
      <c r="A3642" s="11" t="str">
        <f t="shared" si="228"/>
        <v>THURSDAY ISLAND1986</v>
      </c>
      <c r="B3642" s="90" t="s">
        <v>50</v>
      </c>
      <c r="C3642" s="12">
        <v>1986</v>
      </c>
      <c r="D3642" s="86" t="s">
        <v>174</v>
      </c>
      <c r="E3642" s="91">
        <v>8234</v>
      </c>
      <c r="F3642" s="91">
        <v>8416</v>
      </c>
      <c r="G3642" s="91">
        <v>16650</v>
      </c>
      <c r="H3642" s="91">
        <v>0</v>
      </c>
      <c r="I3642" s="91">
        <v>0</v>
      </c>
      <c r="J3642" s="91">
        <v>0</v>
      </c>
      <c r="K3642" s="15">
        <f t="shared" si="229"/>
        <v>8234</v>
      </c>
      <c r="L3642" s="15">
        <f t="shared" si="230"/>
        <v>8416</v>
      </c>
      <c r="M3642" s="15">
        <f t="shared" si="231"/>
        <v>16650</v>
      </c>
    </row>
    <row r="3643" spans="1:13" ht="13.15" customHeight="1" x14ac:dyDescent="0.2">
      <c r="A3643" s="11" t="str">
        <f t="shared" si="228"/>
        <v>THURSDAY ISLAND1987</v>
      </c>
      <c r="B3643" s="92" t="s">
        <v>50</v>
      </c>
      <c r="C3643" s="85">
        <v>1987</v>
      </c>
      <c r="D3643" s="86" t="s">
        <v>174</v>
      </c>
      <c r="E3643" s="15">
        <v>8772</v>
      </c>
      <c r="F3643" s="15">
        <v>9062</v>
      </c>
      <c r="G3643" s="15">
        <v>17834</v>
      </c>
      <c r="H3643" s="87">
        <v>0</v>
      </c>
      <c r="I3643" s="87">
        <v>0</v>
      </c>
      <c r="J3643" s="15">
        <v>0</v>
      </c>
      <c r="K3643" s="15">
        <f t="shared" si="229"/>
        <v>8772</v>
      </c>
      <c r="L3643" s="15">
        <f t="shared" si="230"/>
        <v>9062</v>
      </c>
      <c r="M3643" s="15">
        <f t="shared" si="231"/>
        <v>17834</v>
      </c>
    </row>
    <row r="3644" spans="1:13" ht="13.15" customHeight="1" x14ac:dyDescent="0.2">
      <c r="A3644" s="11" t="str">
        <f t="shared" si="228"/>
        <v>THURSDAY ISLAND1988</v>
      </c>
      <c r="B3644" s="3" t="s">
        <v>50</v>
      </c>
      <c r="C3644" s="12">
        <v>1988</v>
      </c>
      <c r="D3644" s="12" t="s">
        <v>174</v>
      </c>
      <c r="E3644" s="13">
        <v>12686</v>
      </c>
      <c r="F3644" s="13">
        <v>13619</v>
      </c>
      <c r="G3644" s="13">
        <v>26305</v>
      </c>
      <c r="H3644" s="13">
        <v>0</v>
      </c>
      <c r="I3644" s="13">
        <v>0</v>
      </c>
      <c r="J3644" s="13">
        <v>0</v>
      </c>
      <c r="K3644" s="15">
        <f t="shared" si="229"/>
        <v>12686</v>
      </c>
      <c r="L3644" s="15">
        <f t="shared" si="230"/>
        <v>13619</v>
      </c>
      <c r="M3644" s="15">
        <f t="shared" si="231"/>
        <v>26305</v>
      </c>
    </row>
    <row r="3645" spans="1:13" ht="13.15" customHeight="1" x14ac:dyDescent="0.2">
      <c r="A3645" s="11" t="str">
        <f t="shared" si="228"/>
        <v>THURSDAY ISLAND1989</v>
      </c>
      <c r="B3645" s="3" t="s">
        <v>50</v>
      </c>
      <c r="C3645" s="12">
        <v>1989</v>
      </c>
      <c r="D3645" s="12" t="s">
        <v>174</v>
      </c>
      <c r="E3645" s="13">
        <v>11472</v>
      </c>
      <c r="F3645" s="13">
        <v>11975</v>
      </c>
      <c r="G3645" s="13">
        <v>23447</v>
      </c>
      <c r="H3645" s="13">
        <v>0</v>
      </c>
      <c r="I3645" s="13">
        <v>0</v>
      </c>
      <c r="J3645" s="13">
        <v>0</v>
      </c>
      <c r="K3645" s="15">
        <f t="shared" si="229"/>
        <v>11472</v>
      </c>
      <c r="L3645" s="15">
        <f t="shared" si="230"/>
        <v>11975</v>
      </c>
      <c r="M3645" s="15">
        <f t="shared" si="231"/>
        <v>23447</v>
      </c>
    </row>
    <row r="3646" spans="1:13" ht="13.15" customHeight="1" x14ac:dyDescent="0.2">
      <c r="A3646" s="11" t="str">
        <f t="shared" si="228"/>
        <v>THURSDAY ISLAND1990</v>
      </c>
      <c r="B3646" s="90" t="s">
        <v>50</v>
      </c>
      <c r="C3646" s="85">
        <v>1990</v>
      </c>
      <c r="D3646" s="86" t="s">
        <v>174</v>
      </c>
      <c r="E3646" s="15">
        <v>8124</v>
      </c>
      <c r="F3646" s="15">
        <v>8484</v>
      </c>
      <c r="G3646" s="15">
        <v>16608</v>
      </c>
      <c r="H3646" s="15">
        <v>0</v>
      </c>
      <c r="I3646" s="15">
        <v>0</v>
      </c>
      <c r="J3646" s="15">
        <v>0</v>
      </c>
      <c r="K3646" s="15">
        <f t="shared" si="229"/>
        <v>8124</v>
      </c>
      <c r="L3646" s="15">
        <f t="shared" si="230"/>
        <v>8484</v>
      </c>
      <c r="M3646" s="15">
        <f t="shared" si="231"/>
        <v>16608</v>
      </c>
    </row>
    <row r="3647" spans="1:13" ht="13.15" customHeight="1" x14ac:dyDescent="0.2">
      <c r="A3647" s="11" t="str">
        <f t="shared" si="228"/>
        <v>THURSDAY ISLAND1991</v>
      </c>
      <c r="B3647" s="90" t="s">
        <v>50</v>
      </c>
      <c r="C3647" s="12">
        <v>1991</v>
      </c>
      <c r="D3647" s="86" t="s">
        <v>174</v>
      </c>
      <c r="E3647" s="91">
        <v>20119</v>
      </c>
      <c r="F3647" s="91">
        <v>21288</v>
      </c>
      <c r="G3647" s="91">
        <v>41407</v>
      </c>
      <c r="H3647" s="91">
        <v>0</v>
      </c>
      <c r="I3647" s="91">
        <v>0</v>
      </c>
      <c r="J3647" s="91">
        <v>0</v>
      </c>
      <c r="K3647" s="15">
        <f t="shared" si="229"/>
        <v>20119</v>
      </c>
      <c r="L3647" s="15">
        <f t="shared" si="230"/>
        <v>21288</v>
      </c>
      <c r="M3647" s="15">
        <f t="shared" si="231"/>
        <v>41407</v>
      </c>
    </row>
    <row r="3648" spans="1:13" ht="13.15" customHeight="1" x14ac:dyDescent="0.2">
      <c r="A3648" s="11" t="str">
        <f t="shared" si="228"/>
        <v>THURSDAY ISLAND1992</v>
      </c>
      <c r="B3648" s="3" t="s">
        <v>50</v>
      </c>
      <c r="C3648" s="12">
        <v>1992</v>
      </c>
      <c r="D3648" s="12">
        <v>45</v>
      </c>
      <c r="E3648" s="13">
        <v>25347</v>
      </c>
      <c r="F3648" s="13">
        <v>26222</v>
      </c>
      <c r="G3648" s="13">
        <v>51569</v>
      </c>
      <c r="H3648" s="13">
        <v>0</v>
      </c>
      <c r="I3648" s="13">
        <v>0</v>
      </c>
      <c r="J3648" s="13">
        <v>0</v>
      </c>
      <c r="K3648" s="15">
        <f t="shared" si="229"/>
        <v>25347</v>
      </c>
      <c r="L3648" s="15">
        <f t="shared" si="230"/>
        <v>26222</v>
      </c>
      <c r="M3648" s="15">
        <f t="shared" si="231"/>
        <v>51569</v>
      </c>
    </row>
    <row r="3649" spans="1:13" ht="13.15" customHeight="1" x14ac:dyDescent="0.2">
      <c r="A3649" s="11" t="str">
        <f t="shared" si="228"/>
        <v>THURSDAY ISLAND1993</v>
      </c>
      <c r="B3649" s="92" t="s">
        <v>50</v>
      </c>
      <c r="C3649" s="85">
        <v>1993</v>
      </c>
      <c r="D3649" s="86" t="s">
        <v>174</v>
      </c>
      <c r="E3649" s="15">
        <v>19370</v>
      </c>
      <c r="F3649" s="15">
        <v>19185</v>
      </c>
      <c r="G3649" s="15">
        <v>38555</v>
      </c>
      <c r="H3649" s="87">
        <v>0</v>
      </c>
      <c r="I3649" s="87">
        <v>0</v>
      </c>
      <c r="J3649" s="15">
        <v>0</v>
      </c>
      <c r="K3649" s="15">
        <f t="shared" si="229"/>
        <v>19370</v>
      </c>
      <c r="L3649" s="15">
        <f t="shared" si="230"/>
        <v>19185</v>
      </c>
      <c r="M3649" s="15">
        <f t="shared" si="231"/>
        <v>38555</v>
      </c>
    </row>
    <row r="3650" spans="1:13" ht="13.15" customHeight="1" x14ac:dyDescent="0.2">
      <c r="A3650" s="11" t="str">
        <f t="shared" si="228"/>
        <v>THURSDAY ISLAND1994</v>
      </c>
      <c r="B3650" s="92" t="s">
        <v>50</v>
      </c>
      <c r="C3650" s="85">
        <v>1994</v>
      </c>
      <c r="D3650" s="86" t="s">
        <v>174</v>
      </c>
      <c r="E3650" s="15">
        <v>17279</v>
      </c>
      <c r="F3650" s="15">
        <v>17376</v>
      </c>
      <c r="G3650" s="15">
        <v>34655</v>
      </c>
      <c r="H3650" s="87">
        <v>0</v>
      </c>
      <c r="I3650" s="87">
        <v>0</v>
      </c>
      <c r="J3650" s="15">
        <v>0</v>
      </c>
      <c r="K3650" s="15">
        <f t="shared" si="229"/>
        <v>17279</v>
      </c>
      <c r="L3650" s="15">
        <f t="shared" si="230"/>
        <v>17376</v>
      </c>
      <c r="M3650" s="15">
        <f t="shared" si="231"/>
        <v>34655</v>
      </c>
    </row>
    <row r="3651" spans="1:13" ht="13.15" customHeight="1" x14ac:dyDescent="0.2">
      <c r="A3651" s="11" t="str">
        <f t="shared" si="228"/>
        <v>THURSDAY ISLAND1995</v>
      </c>
      <c r="B3651" s="3" t="s">
        <v>50</v>
      </c>
      <c r="C3651" s="12">
        <v>1995</v>
      </c>
      <c r="D3651" s="12" t="s">
        <v>174</v>
      </c>
      <c r="E3651" s="13">
        <v>16983</v>
      </c>
      <c r="F3651" s="13">
        <v>17210</v>
      </c>
      <c r="G3651" s="13">
        <v>34193</v>
      </c>
      <c r="H3651" s="13">
        <v>0</v>
      </c>
      <c r="I3651" s="13">
        <v>0</v>
      </c>
      <c r="J3651" s="13">
        <v>0</v>
      </c>
      <c r="K3651" s="15">
        <f t="shared" si="229"/>
        <v>16983</v>
      </c>
      <c r="L3651" s="15">
        <f t="shared" si="230"/>
        <v>17210</v>
      </c>
      <c r="M3651" s="15">
        <f t="shared" si="231"/>
        <v>34193</v>
      </c>
    </row>
    <row r="3652" spans="1:13" ht="13.15" customHeight="1" x14ac:dyDescent="0.2">
      <c r="A3652" s="11" t="str">
        <f t="shared" si="228"/>
        <v>THURSDAY ISLAND1996</v>
      </c>
      <c r="B3652" s="92" t="s">
        <v>50</v>
      </c>
      <c r="C3652" s="85">
        <v>1996</v>
      </c>
      <c r="D3652" s="86" t="s">
        <v>174</v>
      </c>
      <c r="E3652" s="15">
        <v>18087</v>
      </c>
      <c r="F3652" s="15">
        <v>18404</v>
      </c>
      <c r="G3652" s="15">
        <v>36491</v>
      </c>
      <c r="H3652" s="87">
        <v>0</v>
      </c>
      <c r="I3652" s="87">
        <v>0</v>
      </c>
      <c r="J3652" s="15">
        <v>0</v>
      </c>
      <c r="K3652" s="15">
        <f t="shared" si="229"/>
        <v>18087</v>
      </c>
      <c r="L3652" s="15">
        <f t="shared" si="230"/>
        <v>18404</v>
      </c>
      <c r="M3652" s="15">
        <f t="shared" si="231"/>
        <v>36491</v>
      </c>
    </row>
    <row r="3653" spans="1:13" ht="13.15" customHeight="1" x14ac:dyDescent="0.2">
      <c r="A3653" s="11" t="str">
        <f t="shared" si="228"/>
        <v>THURSDAY ISLAND1997</v>
      </c>
      <c r="B3653" s="90" t="s">
        <v>50</v>
      </c>
      <c r="C3653" s="85">
        <v>1997</v>
      </c>
      <c r="D3653" s="86" t="s">
        <v>174</v>
      </c>
      <c r="E3653" s="15">
        <v>20855</v>
      </c>
      <c r="F3653" s="15">
        <v>21142</v>
      </c>
      <c r="G3653" s="15">
        <v>41997</v>
      </c>
      <c r="H3653" s="15">
        <v>0</v>
      </c>
      <c r="I3653" s="15">
        <v>0</v>
      </c>
      <c r="J3653" s="15">
        <v>0</v>
      </c>
      <c r="K3653" s="15">
        <f t="shared" si="229"/>
        <v>20855</v>
      </c>
      <c r="L3653" s="15">
        <f t="shared" si="230"/>
        <v>21142</v>
      </c>
      <c r="M3653" s="15">
        <f t="shared" si="231"/>
        <v>41997</v>
      </c>
    </row>
    <row r="3654" spans="1:13" ht="13.15" customHeight="1" x14ac:dyDescent="0.2">
      <c r="A3654" s="11" t="str">
        <f t="shared" si="228"/>
        <v>THURSDAY ISLAND1998</v>
      </c>
      <c r="B3654" s="3" t="s">
        <v>50</v>
      </c>
      <c r="C3654" s="12">
        <v>1998</v>
      </c>
      <c r="D3654" s="12" t="s">
        <v>174</v>
      </c>
      <c r="E3654" s="13">
        <v>22133</v>
      </c>
      <c r="F3654" s="13">
        <v>21967</v>
      </c>
      <c r="G3654" s="13">
        <v>44100</v>
      </c>
      <c r="H3654" s="13">
        <v>0</v>
      </c>
      <c r="I3654" s="13">
        <v>0</v>
      </c>
      <c r="J3654" s="13">
        <v>0</v>
      </c>
      <c r="K3654" s="15">
        <f t="shared" si="229"/>
        <v>22133</v>
      </c>
      <c r="L3654" s="15">
        <f t="shared" si="230"/>
        <v>21967</v>
      </c>
      <c r="M3654" s="15">
        <f t="shared" si="231"/>
        <v>44100</v>
      </c>
    </row>
    <row r="3655" spans="1:13" ht="13.15" customHeight="1" x14ac:dyDescent="0.2">
      <c r="A3655" s="11" t="str">
        <f t="shared" si="228"/>
        <v>THURSDAY ISLAND1999</v>
      </c>
      <c r="B3655" s="3" t="s">
        <v>50</v>
      </c>
      <c r="C3655" s="12">
        <v>1999</v>
      </c>
      <c r="D3655" s="12" t="s">
        <v>174</v>
      </c>
      <c r="E3655" s="13">
        <v>22943</v>
      </c>
      <c r="F3655" s="13">
        <v>23407</v>
      </c>
      <c r="G3655" s="13">
        <v>46350</v>
      </c>
      <c r="H3655" s="13">
        <v>0</v>
      </c>
      <c r="I3655" s="13">
        <v>0</v>
      </c>
      <c r="J3655" s="13">
        <v>0</v>
      </c>
      <c r="K3655" s="15">
        <f t="shared" si="229"/>
        <v>22943</v>
      </c>
      <c r="L3655" s="15">
        <f t="shared" si="230"/>
        <v>23407</v>
      </c>
      <c r="M3655" s="15">
        <f t="shared" si="231"/>
        <v>46350</v>
      </c>
    </row>
    <row r="3656" spans="1:13" ht="13.15" customHeight="1" x14ac:dyDescent="0.2">
      <c r="A3656" s="11" t="str">
        <f t="shared" si="228"/>
        <v>THURSDAY ISLAND2000</v>
      </c>
      <c r="B3656" s="90" t="s">
        <v>50</v>
      </c>
      <c r="C3656" s="85">
        <v>2000</v>
      </c>
      <c r="D3656" s="86" t="s">
        <v>174</v>
      </c>
      <c r="E3656" s="15">
        <v>23239</v>
      </c>
      <c r="F3656" s="15">
        <v>23613</v>
      </c>
      <c r="G3656" s="15">
        <v>46852</v>
      </c>
      <c r="H3656" s="15">
        <v>0</v>
      </c>
      <c r="I3656" s="15">
        <v>0</v>
      </c>
      <c r="J3656" s="15">
        <v>0</v>
      </c>
      <c r="K3656" s="15">
        <f t="shared" si="229"/>
        <v>23239</v>
      </c>
      <c r="L3656" s="15">
        <f t="shared" si="230"/>
        <v>23613</v>
      </c>
      <c r="M3656" s="15">
        <f t="shared" si="231"/>
        <v>46852</v>
      </c>
    </row>
    <row r="3657" spans="1:13" ht="13.15" customHeight="1" x14ac:dyDescent="0.2">
      <c r="A3657" s="11" t="str">
        <f t="shared" si="228"/>
        <v>THURSDAY ISLAND2001</v>
      </c>
      <c r="B3657" s="3" t="s">
        <v>50</v>
      </c>
      <c r="C3657" s="12">
        <v>2001</v>
      </c>
      <c r="D3657" s="12" t="s">
        <v>174</v>
      </c>
      <c r="E3657" s="13">
        <v>22197</v>
      </c>
      <c r="F3657" s="13">
        <v>22432</v>
      </c>
      <c r="G3657" s="13">
        <v>44629</v>
      </c>
      <c r="H3657" s="13">
        <v>0</v>
      </c>
      <c r="I3657" s="13">
        <v>0</v>
      </c>
      <c r="J3657" s="13">
        <v>0</v>
      </c>
      <c r="K3657" s="15">
        <f t="shared" si="229"/>
        <v>22197</v>
      </c>
      <c r="L3657" s="15">
        <f t="shared" si="230"/>
        <v>22432</v>
      </c>
      <c r="M3657" s="15">
        <f t="shared" si="231"/>
        <v>44629</v>
      </c>
    </row>
    <row r="3658" spans="1:13" ht="13.15" customHeight="1" x14ac:dyDescent="0.2">
      <c r="A3658" s="11" t="str">
        <f t="shared" si="228"/>
        <v>THURSDAY ISLAND2002</v>
      </c>
      <c r="B3658" s="90" t="s">
        <v>50</v>
      </c>
      <c r="C3658" s="85">
        <v>2002</v>
      </c>
      <c r="D3658" s="86" t="s">
        <v>174</v>
      </c>
      <c r="E3658" s="15">
        <v>22370</v>
      </c>
      <c r="F3658" s="15">
        <v>22443</v>
      </c>
      <c r="G3658" s="15">
        <v>44813</v>
      </c>
      <c r="H3658" s="15">
        <v>0</v>
      </c>
      <c r="I3658" s="15">
        <v>0</v>
      </c>
      <c r="J3658" s="15">
        <v>0</v>
      </c>
      <c r="K3658" s="15">
        <f t="shared" si="229"/>
        <v>22370</v>
      </c>
      <c r="L3658" s="15">
        <f t="shared" si="230"/>
        <v>22443</v>
      </c>
      <c r="M3658" s="15">
        <f t="shared" si="231"/>
        <v>44813</v>
      </c>
    </row>
    <row r="3659" spans="1:13" ht="13.15" customHeight="1" x14ac:dyDescent="0.2">
      <c r="A3659" s="11" t="str">
        <f t="shared" si="228"/>
        <v>THURSDAY ISLAND2003</v>
      </c>
      <c r="B3659" s="92" t="s">
        <v>50</v>
      </c>
      <c r="C3659" s="85">
        <v>2003</v>
      </c>
      <c r="D3659" s="86" t="s">
        <v>174</v>
      </c>
      <c r="E3659" s="15">
        <v>22840</v>
      </c>
      <c r="F3659" s="15">
        <v>22776</v>
      </c>
      <c r="G3659" s="15">
        <v>45616</v>
      </c>
      <c r="H3659" s="87">
        <v>0</v>
      </c>
      <c r="I3659" s="87">
        <v>0</v>
      </c>
      <c r="J3659" s="15">
        <v>0</v>
      </c>
      <c r="K3659" s="15">
        <f t="shared" si="229"/>
        <v>22840</v>
      </c>
      <c r="L3659" s="15">
        <f t="shared" si="230"/>
        <v>22776</v>
      </c>
      <c r="M3659" s="15">
        <f t="shared" si="231"/>
        <v>45616</v>
      </c>
    </row>
    <row r="3660" spans="1:13" ht="13.15" customHeight="1" x14ac:dyDescent="0.2">
      <c r="A3660" s="11" t="str">
        <f t="shared" si="228"/>
        <v>THURSDAY ISLAND2004</v>
      </c>
      <c r="B3660" s="92" t="s">
        <v>50</v>
      </c>
      <c r="C3660" s="85">
        <v>2004</v>
      </c>
      <c r="D3660" s="86" t="s">
        <v>174</v>
      </c>
      <c r="E3660" s="15">
        <v>23666</v>
      </c>
      <c r="F3660" s="15">
        <v>23929</v>
      </c>
      <c r="G3660" s="15">
        <v>47595</v>
      </c>
      <c r="H3660" s="87">
        <v>0</v>
      </c>
      <c r="I3660" s="87">
        <v>0</v>
      </c>
      <c r="J3660" s="15">
        <v>0</v>
      </c>
      <c r="K3660" s="15">
        <f t="shared" si="229"/>
        <v>23666</v>
      </c>
      <c r="L3660" s="15">
        <f t="shared" si="230"/>
        <v>23929</v>
      </c>
      <c r="M3660" s="15">
        <f t="shared" si="231"/>
        <v>47595</v>
      </c>
    </row>
    <row r="3661" spans="1:13" ht="13.15" customHeight="1" x14ac:dyDescent="0.2">
      <c r="A3661" s="11" t="str">
        <f t="shared" si="228"/>
        <v>THURSDAY ISLAND2005</v>
      </c>
      <c r="B3661" s="90" t="s">
        <v>50</v>
      </c>
      <c r="C3661" s="85">
        <v>2005</v>
      </c>
      <c r="D3661" s="86" t="s">
        <v>174</v>
      </c>
      <c r="E3661" s="15">
        <v>24181</v>
      </c>
      <c r="F3661" s="15">
        <v>24335</v>
      </c>
      <c r="G3661" s="15">
        <v>48516</v>
      </c>
      <c r="H3661" s="15">
        <v>0</v>
      </c>
      <c r="I3661" s="15">
        <v>0</v>
      </c>
      <c r="J3661" s="15">
        <v>0</v>
      </c>
      <c r="K3661" s="15">
        <f t="shared" si="229"/>
        <v>24181</v>
      </c>
      <c r="L3661" s="15">
        <f t="shared" si="230"/>
        <v>24335</v>
      </c>
      <c r="M3661" s="15">
        <f t="shared" si="231"/>
        <v>48516</v>
      </c>
    </row>
    <row r="3662" spans="1:13" ht="13.15" customHeight="1" x14ac:dyDescent="0.2">
      <c r="A3662" s="11" t="str">
        <f t="shared" si="228"/>
        <v>THURSDAY ISLAND2006</v>
      </c>
      <c r="B3662" s="3" t="s">
        <v>50</v>
      </c>
      <c r="C3662" s="12">
        <v>2006</v>
      </c>
      <c r="D3662" s="12">
        <v>54</v>
      </c>
      <c r="E3662" s="13">
        <v>26376</v>
      </c>
      <c r="F3662" s="13">
        <v>26312</v>
      </c>
      <c r="G3662" s="13">
        <v>52688</v>
      </c>
      <c r="H3662" s="13">
        <v>0</v>
      </c>
      <c r="I3662" s="13">
        <v>0</v>
      </c>
      <c r="J3662" s="13">
        <v>0</v>
      </c>
      <c r="K3662" s="15">
        <f t="shared" si="229"/>
        <v>26376</v>
      </c>
      <c r="L3662" s="15">
        <f t="shared" si="230"/>
        <v>26312</v>
      </c>
      <c r="M3662" s="15">
        <f t="shared" si="231"/>
        <v>52688</v>
      </c>
    </row>
    <row r="3663" spans="1:13" ht="13.15" customHeight="1" x14ac:dyDescent="0.2">
      <c r="A3663" s="11" t="str">
        <f t="shared" si="228"/>
        <v>THURSDAY ISLAND2007</v>
      </c>
      <c r="B3663" s="3" t="s">
        <v>50</v>
      </c>
      <c r="C3663" s="12">
        <v>2007</v>
      </c>
      <c r="D3663" s="86">
        <v>54</v>
      </c>
      <c r="E3663" s="13">
        <v>30016</v>
      </c>
      <c r="F3663" s="13">
        <v>30097</v>
      </c>
      <c r="G3663" s="13">
        <v>60113</v>
      </c>
      <c r="H3663" s="13">
        <v>0</v>
      </c>
      <c r="I3663" s="13">
        <v>0</v>
      </c>
      <c r="J3663" s="13">
        <v>0</v>
      </c>
      <c r="K3663" s="15">
        <f t="shared" si="229"/>
        <v>30016</v>
      </c>
      <c r="L3663" s="15">
        <f t="shared" si="230"/>
        <v>30097</v>
      </c>
      <c r="M3663" s="15">
        <f t="shared" si="231"/>
        <v>60113</v>
      </c>
    </row>
    <row r="3664" spans="1:13" ht="13.15" customHeight="1" x14ac:dyDescent="0.2">
      <c r="A3664" s="11" t="str">
        <f t="shared" si="228"/>
        <v>THURSDAY ISLAND2008</v>
      </c>
      <c r="B3664" s="3" t="s">
        <v>50</v>
      </c>
      <c r="C3664" s="12">
        <v>2008</v>
      </c>
      <c r="D3664" s="12">
        <v>51</v>
      </c>
      <c r="E3664" s="13">
        <v>32961</v>
      </c>
      <c r="F3664" s="13">
        <v>32977</v>
      </c>
      <c r="G3664" s="13">
        <v>65938</v>
      </c>
      <c r="H3664" s="13">
        <v>0</v>
      </c>
      <c r="I3664" s="13">
        <v>0</v>
      </c>
      <c r="J3664" s="13">
        <v>0</v>
      </c>
      <c r="K3664" s="15">
        <f t="shared" si="229"/>
        <v>32961</v>
      </c>
      <c r="L3664" s="15">
        <f t="shared" si="230"/>
        <v>32977</v>
      </c>
      <c r="M3664" s="15">
        <f t="shared" si="231"/>
        <v>65938</v>
      </c>
    </row>
    <row r="3665" spans="1:13" ht="13.15" customHeight="1" x14ac:dyDescent="0.2">
      <c r="A3665" s="11" t="str">
        <f t="shared" si="228"/>
        <v>THURSDAY ISLAND2009</v>
      </c>
      <c r="B3665" s="90" t="s">
        <v>50</v>
      </c>
      <c r="C3665" s="85">
        <v>2009</v>
      </c>
      <c r="D3665" s="86">
        <v>51</v>
      </c>
      <c r="E3665" s="15">
        <v>30768</v>
      </c>
      <c r="F3665" s="15">
        <v>29848</v>
      </c>
      <c r="G3665" s="15">
        <v>60616</v>
      </c>
      <c r="H3665" s="15">
        <v>0</v>
      </c>
      <c r="I3665" s="15">
        <v>0</v>
      </c>
      <c r="J3665" s="15">
        <v>0</v>
      </c>
      <c r="K3665" s="15">
        <f t="shared" si="229"/>
        <v>30768</v>
      </c>
      <c r="L3665" s="15">
        <f t="shared" si="230"/>
        <v>29848</v>
      </c>
      <c r="M3665" s="15">
        <f t="shared" si="231"/>
        <v>60616</v>
      </c>
    </row>
    <row r="3666" spans="1:13" ht="13.15" customHeight="1" x14ac:dyDescent="0.2">
      <c r="A3666" s="11" t="str">
        <f t="shared" si="228"/>
        <v>THURSDAY ISLAND2010</v>
      </c>
      <c r="B3666" s="3" t="s">
        <v>50</v>
      </c>
      <c r="C3666" s="12">
        <v>2010</v>
      </c>
      <c r="D3666" s="12">
        <v>52</v>
      </c>
      <c r="E3666" s="13">
        <v>31156</v>
      </c>
      <c r="F3666" s="13">
        <v>30341</v>
      </c>
      <c r="G3666" s="13">
        <v>61497</v>
      </c>
      <c r="H3666" s="13">
        <v>0</v>
      </c>
      <c r="I3666" s="13">
        <v>0</v>
      </c>
      <c r="J3666" s="13">
        <v>0</v>
      </c>
      <c r="K3666" s="15">
        <f t="shared" si="229"/>
        <v>31156</v>
      </c>
      <c r="L3666" s="15">
        <f t="shared" si="230"/>
        <v>30341</v>
      </c>
      <c r="M3666" s="15">
        <f t="shared" si="231"/>
        <v>61497</v>
      </c>
    </row>
    <row r="3667" spans="1:13" ht="13.15" customHeight="1" x14ac:dyDescent="0.2">
      <c r="A3667" s="11" t="str">
        <f t="shared" si="228"/>
        <v>THURSDAY ISLAND2011</v>
      </c>
      <c r="B3667" s="3" t="s">
        <v>50</v>
      </c>
      <c r="C3667" s="12">
        <v>2011</v>
      </c>
      <c r="D3667" s="12">
        <v>47</v>
      </c>
      <c r="E3667" s="13">
        <v>41785</v>
      </c>
      <c r="F3667" s="13">
        <v>42420</v>
      </c>
      <c r="G3667" s="13">
        <v>84205</v>
      </c>
      <c r="H3667" s="13">
        <v>0</v>
      </c>
      <c r="I3667" s="13">
        <v>0</v>
      </c>
      <c r="J3667" s="13">
        <v>0</v>
      </c>
      <c r="K3667" s="15">
        <f t="shared" si="229"/>
        <v>41785</v>
      </c>
      <c r="L3667" s="15">
        <f t="shared" si="230"/>
        <v>42420</v>
      </c>
      <c r="M3667" s="15">
        <f t="shared" si="231"/>
        <v>84205</v>
      </c>
    </row>
    <row r="3668" spans="1:13" ht="13.15" customHeight="1" x14ac:dyDescent="0.2">
      <c r="A3668" s="11" t="str">
        <f t="shared" si="228"/>
        <v>THURSDAY ISLAND2012</v>
      </c>
      <c r="B3668" s="3" t="s">
        <v>50</v>
      </c>
      <c r="C3668" s="12">
        <v>2012</v>
      </c>
      <c r="D3668" s="12">
        <v>47</v>
      </c>
      <c r="E3668" s="13">
        <v>47222</v>
      </c>
      <c r="F3668" s="13">
        <v>47416</v>
      </c>
      <c r="G3668" s="13">
        <v>94638</v>
      </c>
      <c r="H3668" s="13">
        <v>0</v>
      </c>
      <c r="I3668" s="13">
        <v>0</v>
      </c>
      <c r="J3668" s="13">
        <v>0</v>
      </c>
      <c r="K3668" s="15">
        <f t="shared" si="229"/>
        <v>47222</v>
      </c>
      <c r="L3668" s="15">
        <f t="shared" si="230"/>
        <v>47416</v>
      </c>
      <c r="M3668" s="15">
        <f t="shared" si="231"/>
        <v>94638</v>
      </c>
    </row>
    <row r="3669" spans="1:13" ht="13.15" customHeight="1" x14ac:dyDescent="0.2">
      <c r="A3669" s="11" t="str">
        <f t="shared" si="228"/>
        <v>THURSDAY ISLAND2013</v>
      </c>
      <c r="B3669" s="90" t="s">
        <v>50</v>
      </c>
      <c r="C3669" s="85">
        <v>2013</v>
      </c>
      <c r="D3669" s="86">
        <v>47</v>
      </c>
      <c r="E3669" s="15">
        <v>45804</v>
      </c>
      <c r="F3669" s="15">
        <v>46469</v>
      </c>
      <c r="G3669" s="15">
        <v>92273</v>
      </c>
      <c r="H3669" s="15">
        <v>0</v>
      </c>
      <c r="I3669" s="15">
        <v>0</v>
      </c>
      <c r="J3669" s="15">
        <v>0</v>
      </c>
      <c r="K3669" s="15">
        <f t="shared" si="229"/>
        <v>45804</v>
      </c>
      <c r="L3669" s="15">
        <f t="shared" si="230"/>
        <v>46469</v>
      </c>
      <c r="M3669" s="15">
        <f t="shared" si="231"/>
        <v>92273</v>
      </c>
    </row>
    <row r="3670" spans="1:13" ht="13.15" customHeight="1" x14ac:dyDescent="0.2">
      <c r="A3670" s="11" t="str">
        <f t="shared" si="228"/>
        <v>THURSDAY ISLAND2014</v>
      </c>
      <c r="B3670" s="3" t="s">
        <v>50</v>
      </c>
      <c r="C3670" s="12">
        <v>2014</v>
      </c>
      <c r="D3670" s="12">
        <v>47</v>
      </c>
      <c r="E3670" s="13">
        <v>42664</v>
      </c>
      <c r="F3670" s="13">
        <v>43611</v>
      </c>
      <c r="G3670" s="13">
        <v>86275</v>
      </c>
      <c r="H3670" s="13">
        <v>0</v>
      </c>
      <c r="I3670" s="13">
        <v>0</v>
      </c>
      <c r="J3670" s="13">
        <v>0</v>
      </c>
      <c r="K3670" s="15">
        <f t="shared" si="229"/>
        <v>42664</v>
      </c>
      <c r="L3670" s="15">
        <f t="shared" si="230"/>
        <v>43611</v>
      </c>
      <c r="M3670" s="15">
        <f t="shared" si="231"/>
        <v>86275</v>
      </c>
    </row>
    <row r="3671" spans="1:13" ht="13.15" customHeight="1" x14ac:dyDescent="0.2">
      <c r="A3671" s="11" t="str">
        <f t="shared" si="228"/>
        <v>THURSDAY ISLAND2015</v>
      </c>
      <c r="B3671" s="92" t="s">
        <v>50</v>
      </c>
      <c r="C3671" s="85">
        <v>2015</v>
      </c>
      <c r="D3671" s="86">
        <v>46</v>
      </c>
      <c r="E3671" s="15">
        <v>44776</v>
      </c>
      <c r="F3671" s="15">
        <v>45552</v>
      </c>
      <c r="G3671" s="15">
        <v>90328</v>
      </c>
      <c r="H3671" s="87">
        <v>0</v>
      </c>
      <c r="I3671" s="87">
        <v>0</v>
      </c>
      <c r="J3671" s="15">
        <v>0</v>
      </c>
      <c r="K3671" s="15">
        <f t="shared" si="229"/>
        <v>44776</v>
      </c>
      <c r="L3671" s="15">
        <f t="shared" si="230"/>
        <v>45552</v>
      </c>
      <c r="M3671" s="15">
        <f t="shared" si="231"/>
        <v>90328</v>
      </c>
    </row>
    <row r="3672" spans="1:13" ht="13.15" customHeight="1" x14ac:dyDescent="0.2">
      <c r="A3672" s="11" t="str">
        <f t="shared" si="228"/>
        <v>THURSDAY ISLAND2016</v>
      </c>
      <c r="B3672" s="3" t="s">
        <v>50</v>
      </c>
      <c r="C3672" s="12">
        <v>2016</v>
      </c>
      <c r="D3672" s="12">
        <v>46</v>
      </c>
      <c r="E3672" s="13">
        <v>48137</v>
      </c>
      <c r="F3672" s="13">
        <v>48424</v>
      </c>
      <c r="G3672" s="13">
        <v>96561</v>
      </c>
      <c r="H3672" s="13">
        <v>0</v>
      </c>
      <c r="I3672" s="13">
        <v>0</v>
      </c>
      <c r="J3672" s="13">
        <v>0</v>
      </c>
      <c r="K3672" s="15">
        <f t="shared" si="229"/>
        <v>48137</v>
      </c>
      <c r="L3672" s="15">
        <f t="shared" si="230"/>
        <v>48424</v>
      </c>
      <c r="M3672" s="15">
        <f t="shared" si="231"/>
        <v>96561</v>
      </c>
    </row>
    <row r="3673" spans="1:13" ht="13.15" customHeight="1" x14ac:dyDescent="0.2">
      <c r="A3673" s="11" t="str">
        <f t="shared" si="228"/>
        <v>THURSDAY ISLAND2017</v>
      </c>
      <c r="B3673" s="3" t="s">
        <v>50</v>
      </c>
      <c r="C3673" s="12">
        <v>2017</v>
      </c>
      <c r="D3673" s="12">
        <v>46</v>
      </c>
      <c r="E3673" s="13">
        <v>48483</v>
      </c>
      <c r="F3673" s="13">
        <v>50102</v>
      </c>
      <c r="G3673" s="13">
        <v>98585</v>
      </c>
      <c r="H3673" s="13">
        <v>0</v>
      </c>
      <c r="I3673" s="13">
        <v>0</v>
      </c>
      <c r="J3673" s="13">
        <v>0</v>
      </c>
      <c r="K3673" s="15">
        <f t="shared" si="229"/>
        <v>48483</v>
      </c>
      <c r="L3673" s="15">
        <f t="shared" si="230"/>
        <v>50102</v>
      </c>
      <c r="M3673" s="15">
        <f t="shared" si="231"/>
        <v>98585</v>
      </c>
    </row>
    <row r="3674" spans="1:13" ht="13.15" customHeight="1" x14ac:dyDescent="0.2">
      <c r="A3674" s="11" t="str">
        <f t="shared" si="228"/>
        <v>THURSDAY ISLAND2018</v>
      </c>
      <c r="B3674" s="3" t="s">
        <v>50</v>
      </c>
      <c r="C3674" s="12">
        <v>2018</v>
      </c>
      <c r="D3674" s="12">
        <v>46</v>
      </c>
      <c r="E3674" s="13">
        <v>49734</v>
      </c>
      <c r="F3674" s="13">
        <v>51009</v>
      </c>
      <c r="G3674" s="13">
        <v>100743</v>
      </c>
      <c r="H3674" s="13">
        <v>0</v>
      </c>
      <c r="I3674" s="13">
        <v>0</v>
      </c>
      <c r="J3674" s="13">
        <v>0</v>
      </c>
      <c r="K3674" s="15">
        <f t="shared" si="229"/>
        <v>49734</v>
      </c>
      <c r="L3674" s="15">
        <f t="shared" si="230"/>
        <v>51009</v>
      </c>
      <c r="M3674" s="15">
        <f t="shared" si="231"/>
        <v>100743</v>
      </c>
    </row>
    <row r="3675" spans="1:13" ht="13.15" customHeight="1" x14ac:dyDescent="0.2">
      <c r="A3675" s="11" t="str">
        <f t="shared" si="228"/>
        <v>THURSDAY ISLAND2019</v>
      </c>
      <c r="B3675" s="3" t="s">
        <v>50</v>
      </c>
      <c r="C3675" s="12">
        <v>2019</v>
      </c>
      <c r="D3675" s="12">
        <v>46</v>
      </c>
      <c r="E3675" s="13">
        <v>48141</v>
      </c>
      <c r="F3675" s="13">
        <v>48855</v>
      </c>
      <c r="G3675" s="13">
        <v>96996</v>
      </c>
      <c r="H3675" s="13">
        <v>0</v>
      </c>
      <c r="I3675" s="13">
        <v>0</v>
      </c>
      <c r="J3675" s="13">
        <v>0</v>
      </c>
      <c r="K3675" s="15">
        <f t="shared" si="229"/>
        <v>48141</v>
      </c>
      <c r="L3675" s="15">
        <f t="shared" si="230"/>
        <v>48855</v>
      </c>
      <c r="M3675" s="15">
        <f t="shared" si="231"/>
        <v>96996</v>
      </c>
    </row>
    <row r="3676" spans="1:13" ht="13.15" customHeight="1" x14ac:dyDescent="0.2">
      <c r="A3676" s="11" t="str">
        <f t="shared" si="228"/>
        <v>THURSDAY ISLAND2020</v>
      </c>
      <c r="B3676" s="90" t="s">
        <v>50</v>
      </c>
      <c r="C3676" s="85">
        <v>2020</v>
      </c>
      <c r="D3676" s="86">
        <v>38</v>
      </c>
      <c r="E3676" s="15">
        <v>30286</v>
      </c>
      <c r="F3676" s="15">
        <v>29558</v>
      </c>
      <c r="G3676" s="15">
        <v>59844</v>
      </c>
      <c r="H3676" s="15">
        <v>0</v>
      </c>
      <c r="I3676" s="15">
        <v>0</v>
      </c>
      <c r="J3676" s="15">
        <v>0</v>
      </c>
      <c r="K3676" s="15">
        <f t="shared" si="229"/>
        <v>30286</v>
      </c>
      <c r="L3676" s="15">
        <f t="shared" si="230"/>
        <v>29558</v>
      </c>
      <c r="M3676" s="15">
        <f t="shared" si="231"/>
        <v>59844</v>
      </c>
    </row>
    <row r="3677" spans="1:13" ht="13.15" customHeight="1" x14ac:dyDescent="0.2">
      <c r="A3677" s="11" t="str">
        <f t="shared" si="228"/>
        <v>THURSDAY ISLAND2021</v>
      </c>
      <c r="B3677" s="92" t="s">
        <v>50</v>
      </c>
      <c r="C3677" s="85">
        <v>2021</v>
      </c>
      <c r="D3677" s="86">
        <v>33</v>
      </c>
      <c r="E3677" s="15">
        <v>46860</v>
      </c>
      <c r="F3677" s="15">
        <v>46441</v>
      </c>
      <c r="G3677" s="15">
        <v>93301</v>
      </c>
      <c r="H3677" s="15">
        <v>0</v>
      </c>
      <c r="I3677" s="15">
        <v>0</v>
      </c>
      <c r="J3677" s="15">
        <v>0</v>
      </c>
      <c r="K3677" s="15">
        <f t="shared" si="229"/>
        <v>46860</v>
      </c>
      <c r="L3677" s="15">
        <f t="shared" si="230"/>
        <v>46441</v>
      </c>
      <c r="M3677" s="15">
        <f t="shared" si="231"/>
        <v>93301</v>
      </c>
    </row>
    <row r="3678" spans="1:13" ht="13.15" customHeight="1" x14ac:dyDescent="0.2">
      <c r="A3678" s="11" t="str">
        <f t="shared" si="228"/>
        <v>THURSDAY ISLAND2022</v>
      </c>
      <c r="B3678" s="92" t="s">
        <v>50</v>
      </c>
      <c r="C3678" s="85">
        <v>2022</v>
      </c>
      <c r="D3678" s="86">
        <v>45</v>
      </c>
      <c r="E3678" s="15">
        <v>47616</v>
      </c>
      <c r="F3678" s="15">
        <v>48341</v>
      </c>
      <c r="G3678" s="15">
        <v>95957</v>
      </c>
      <c r="H3678" s="87">
        <v>0</v>
      </c>
      <c r="I3678" s="87">
        <v>0</v>
      </c>
      <c r="J3678" s="15">
        <v>0</v>
      </c>
      <c r="K3678" s="15">
        <f t="shared" si="229"/>
        <v>47616</v>
      </c>
      <c r="L3678" s="15">
        <f t="shared" si="230"/>
        <v>48341</v>
      </c>
      <c r="M3678" s="15">
        <f t="shared" si="231"/>
        <v>95957</v>
      </c>
    </row>
    <row r="3679" spans="1:13" ht="13.15" customHeight="1" x14ac:dyDescent="0.2">
      <c r="A3679" s="11" t="str">
        <f t="shared" si="228"/>
        <v>THURSDAY ISLAND2023</v>
      </c>
      <c r="B3679" s="3" t="s">
        <v>50</v>
      </c>
      <c r="C3679" s="12">
        <v>2023</v>
      </c>
      <c r="D3679" s="12">
        <v>44</v>
      </c>
      <c r="E3679" s="13">
        <v>52593</v>
      </c>
      <c r="F3679" s="13">
        <v>54372</v>
      </c>
      <c r="G3679" s="13">
        <v>106965</v>
      </c>
      <c r="H3679" s="13">
        <v>0</v>
      </c>
      <c r="I3679" s="13">
        <v>0</v>
      </c>
      <c r="J3679" s="13">
        <v>0</v>
      </c>
      <c r="K3679" s="15">
        <f t="shared" si="229"/>
        <v>52593</v>
      </c>
      <c r="L3679" s="15">
        <f t="shared" si="230"/>
        <v>54372</v>
      </c>
      <c r="M3679" s="15">
        <f t="shared" si="231"/>
        <v>106965</v>
      </c>
    </row>
    <row r="3680" spans="1:13" ht="13.15" customHeight="1" x14ac:dyDescent="0.2">
      <c r="A3680" s="11" t="str">
        <f t="shared" si="228"/>
        <v>THURSDAY ISLAND2024</v>
      </c>
      <c r="B3680" s="3" t="s">
        <v>50</v>
      </c>
      <c r="C3680" s="12">
        <v>2024</v>
      </c>
      <c r="D3680" s="12">
        <v>43</v>
      </c>
      <c r="E3680" s="13">
        <v>58098</v>
      </c>
      <c r="F3680" s="13">
        <v>59090</v>
      </c>
      <c r="G3680" s="13">
        <v>117188</v>
      </c>
      <c r="H3680" s="13">
        <v>0</v>
      </c>
      <c r="I3680" s="13">
        <v>0</v>
      </c>
      <c r="J3680" s="13">
        <v>0</v>
      </c>
      <c r="K3680" s="15">
        <f t="shared" si="229"/>
        <v>58098</v>
      </c>
      <c r="L3680" s="15">
        <f t="shared" si="230"/>
        <v>59090</v>
      </c>
      <c r="M3680" s="15">
        <f t="shared" si="231"/>
        <v>117188</v>
      </c>
    </row>
    <row r="3681" spans="1:13" ht="13.15" customHeight="1" x14ac:dyDescent="0.2">
      <c r="A3681" s="11" t="str">
        <f t="shared" si="228"/>
        <v>THURSDAY ISLAND2025</v>
      </c>
      <c r="B3681" s="90" t="s">
        <v>50</v>
      </c>
      <c r="C3681" s="85">
        <v>2025</v>
      </c>
      <c r="D3681" s="86">
        <v>43</v>
      </c>
      <c r="E3681" s="15">
        <v>58203</v>
      </c>
      <c r="F3681" s="15">
        <v>58759</v>
      </c>
      <c r="G3681" s="15">
        <v>116962</v>
      </c>
      <c r="H3681" s="15">
        <v>0</v>
      </c>
      <c r="I3681" s="15">
        <v>0</v>
      </c>
      <c r="J3681" s="15">
        <v>0</v>
      </c>
      <c r="K3681" s="15">
        <f t="shared" si="229"/>
        <v>58203</v>
      </c>
      <c r="L3681" s="15">
        <f t="shared" si="230"/>
        <v>58759</v>
      </c>
      <c r="M3681" s="15">
        <f t="shared" si="231"/>
        <v>116962</v>
      </c>
    </row>
    <row r="3682" spans="1:13" ht="13.15" customHeight="1" x14ac:dyDescent="0.2">
      <c r="A3682" s="11" t="str">
        <f t="shared" si="228"/>
        <v>TOOWOOMBA WELLCAMP2014</v>
      </c>
      <c r="B3682" s="92" t="s">
        <v>147</v>
      </c>
      <c r="C3682" s="85">
        <v>2014</v>
      </c>
      <c r="D3682" s="86" t="s">
        <v>174</v>
      </c>
      <c r="E3682" s="15">
        <v>3102</v>
      </c>
      <c r="F3682" s="15">
        <v>2935</v>
      </c>
      <c r="G3682" s="15">
        <v>6037</v>
      </c>
      <c r="H3682" s="87">
        <v>0</v>
      </c>
      <c r="I3682" s="87">
        <v>0</v>
      </c>
      <c r="J3682" s="15">
        <v>0</v>
      </c>
      <c r="K3682" s="15">
        <f t="shared" si="229"/>
        <v>3102</v>
      </c>
      <c r="L3682" s="15">
        <f t="shared" si="230"/>
        <v>2935</v>
      </c>
      <c r="M3682" s="15">
        <f t="shared" si="231"/>
        <v>6037</v>
      </c>
    </row>
    <row r="3683" spans="1:13" ht="13.15" customHeight="1" x14ac:dyDescent="0.2">
      <c r="A3683" s="11" t="str">
        <f t="shared" ref="A3683:A3746" si="232">CONCATENATE(B3683,C3683)</f>
        <v>TOOWOOMBA WELLCAMP2015</v>
      </c>
      <c r="B3683" s="88" t="s">
        <v>147</v>
      </c>
      <c r="C3683" s="85">
        <v>2015</v>
      </c>
      <c r="D3683" s="86">
        <v>55</v>
      </c>
      <c r="E3683" s="15">
        <v>31573</v>
      </c>
      <c r="F3683" s="15">
        <v>30477</v>
      </c>
      <c r="G3683" s="15">
        <v>62050</v>
      </c>
      <c r="H3683" s="15">
        <v>0</v>
      </c>
      <c r="I3683" s="15">
        <v>0</v>
      </c>
      <c r="J3683" s="15">
        <v>0</v>
      </c>
      <c r="K3683" s="15">
        <f t="shared" si="229"/>
        <v>31573</v>
      </c>
      <c r="L3683" s="15">
        <f t="shared" si="230"/>
        <v>30477</v>
      </c>
      <c r="M3683" s="15">
        <f t="shared" si="231"/>
        <v>62050</v>
      </c>
    </row>
    <row r="3684" spans="1:13" ht="13.15" customHeight="1" x14ac:dyDescent="0.2">
      <c r="A3684" s="11" t="str">
        <f t="shared" si="232"/>
        <v>TOOWOOMBA WELLCAMP2016</v>
      </c>
      <c r="B3684" s="3" t="s">
        <v>147</v>
      </c>
      <c r="C3684" s="12">
        <v>2016</v>
      </c>
      <c r="D3684" s="12">
        <v>45</v>
      </c>
      <c r="E3684" s="13">
        <v>56951</v>
      </c>
      <c r="F3684" s="13">
        <v>55248</v>
      </c>
      <c r="G3684" s="13">
        <v>112199</v>
      </c>
      <c r="H3684" s="13">
        <v>0</v>
      </c>
      <c r="I3684" s="13">
        <v>0</v>
      </c>
      <c r="J3684" s="13">
        <v>0</v>
      </c>
      <c r="K3684" s="15">
        <f t="shared" si="229"/>
        <v>56951</v>
      </c>
      <c r="L3684" s="15">
        <f t="shared" si="230"/>
        <v>55248</v>
      </c>
      <c r="M3684" s="15">
        <f t="shared" si="231"/>
        <v>112199</v>
      </c>
    </row>
    <row r="3685" spans="1:13" ht="13.15" customHeight="1" x14ac:dyDescent="0.2">
      <c r="A3685" s="11" t="str">
        <f t="shared" si="232"/>
        <v>TOOWOOMBA WELLCAMP2017</v>
      </c>
      <c r="B3685" s="90" t="s">
        <v>147</v>
      </c>
      <c r="C3685" s="85">
        <v>2017</v>
      </c>
      <c r="D3685" s="86">
        <v>42</v>
      </c>
      <c r="E3685" s="15">
        <v>72355</v>
      </c>
      <c r="F3685" s="15">
        <v>70611</v>
      </c>
      <c r="G3685" s="15">
        <v>142966</v>
      </c>
      <c r="H3685" s="15">
        <v>0</v>
      </c>
      <c r="I3685" s="15">
        <v>0</v>
      </c>
      <c r="J3685" s="15">
        <v>0</v>
      </c>
      <c r="K3685" s="15">
        <f t="shared" si="229"/>
        <v>72355</v>
      </c>
      <c r="L3685" s="15">
        <f t="shared" si="230"/>
        <v>70611</v>
      </c>
      <c r="M3685" s="15">
        <f t="shared" si="231"/>
        <v>142966</v>
      </c>
    </row>
    <row r="3686" spans="1:13" ht="13.15" customHeight="1" x14ac:dyDescent="0.2">
      <c r="A3686" s="11" t="str">
        <f t="shared" si="232"/>
        <v>TOOWOOMBA WELLCAMP2018</v>
      </c>
      <c r="B3686" s="92" t="s">
        <v>147</v>
      </c>
      <c r="C3686" s="85">
        <v>2018</v>
      </c>
      <c r="D3686" s="86">
        <v>43</v>
      </c>
      <c r="E3686" s="15">
        <v>64829</v>
      </c>
      <c r="F3686" s="15">
        <v>62813</v>
      </c>
      <c r="G3686" s="15">
        <v>127642</v>
      </c>
      <c r="H3686" s="87">
        <v>0</v>
      </c>
      <c r="I3686" s="87">
        <v>0</v>
      </c>
      <c r="J3686" s="15">
        <v>0</v>
      </c>
      <c r="K3686" s="15">
        <f t="shared" si="229"/>
        <v>64829</v>
      </c>
      <c r="L3686" s="15">
        <f t="shared" si="230"/>
        <v>62813</v>
      </c>
      <c r="M3686" s="15">
        <f t="shared" si="231"/>
        <v>127642</v>
      </c>
    </row>
    <row r="3687" spans="1:13" ht="13.15" customHeight="1" x14ac:dyDescent="0.2">
      <c r="A3687" s="11" t="str">
        <f t="shared" si="232"/>
        <v>TOOWOOMBA WELLCAMP2019</v>
      </c>
      <c r="B3687" s="3" t="s">
        <v>147</v>
      </c>
      <c r="C3687" s="12">
        <v>2019</v>
      </c>
      <c r="D3687" s="12">
        <v>43</v>
      </c>
      <c r="E3687" s="13">
        <v>56574</v>
      </c>
      <c r="F3687" s="13">
        <v>53783</v>
      </c>
      <c r="G3687" s="13">
        <v>110357</v>
      </c>
      <c r="H3687" s="13">
        <v>0</v>
      </c>
      <c r="I3687" s="13">
        <v>0</v>
      </c>
      <c r="J3687" s="13">
        <v>0</v>
      </c>
      <c r="K3687" s="15">
        <f t="shared" si="229"/>
        <v>56574</v>
      </c>
      <c r="L3687" s="15">
        <f t="shared" si="230"/>
        <v>53783</v>
      </c>
      <c r="M3687" s="15">
        <f t="shared" si="231"/>
        <v>110357</v>
      </c>
    </row>
    <row r="3688" spans="1:13" ht="13.15" customHeight="1" x14ac:dyDescent="0.2">
      <c r="A3688" s="11" t="str">
        <f t="shared" si="232"/>
        <v>TOOWOOMBA WELLCAMP2020</v>
      </c>
      <c r="B3688" s="3" t="s">
        <v>147</v>
      </c>
      <c r="C3688" s="12">
        <v>2020</v>
      </c>
      <c r="D3688" s="12" t="s">
        <v>174</v>
      </c>
      <c r="E3688" s="13">
        <v>14483</v>
      </c>
      <c r="F3688" s="13">
        <v>13836</v>
      </c>
      <c r="G3688" s="13">
        <v>28319</v>
      </c>
      <c r="H3688" s="13">
        <v>0</v>
      </c>
      <c r="I3688" s="13">
        <v>0</v>
      </c>
      <c r="J3688" s="13">
        <v>0</v>
      </c>
      <c r="K3688" s="15">
        <f t="shared" si="229"/>
        <v>14483</v>
      </c>
      <c r="L3688" s="15">
        <f t="shared" si="230"/>
        <v>13836</v>
      </c>
      <c r="M3688" s="15">
        <f t="shared" si="231"/>
        <v>28319</v>
      </c>
    </row>
    <row r="3689" spans="1:13" ht="13.15" customHeight="1" x14ac:dyDescent="0.2">
      <c r="A3689" s="11" t="str">
        <f t="shared" si="232"/>
        <v>TOOWOOMBA WELLCAMP2021</v>
      </c>
      <c r="B3689" s="92" t="s">
        <v>147</v>
      </c>
      <c r="C3689" s="85">
        <v>2021</v>
      </c>
      <c r="D3689" s="86" t="s">
        <v>174</v>
      </c>
      <c r="E3689" s="15">
        <v>9065</v>
      </c>
      <c r="F3689" s="15">
        <v>9586</v>
      </c>
      <c r="G3689" s="15">
        <v>18651</v>
      </c>
      <c r="H3689" s="87">
        <v>0</v>
      </c>
      <c r="I3689" s="87">
        <v>0</v>
      </c>
      <c r="J3689" s="15">
        <v>0</v>
      </c>
      <c r="K3689" s="15">
        <f t="shared" si="229"/>
        <v>9065</v>
      </c>
      <c r="L3689" s="15">
        <f t="shared" si="230"/>
        <v>9586</v>
      </c>
      <c r="M3689" s="15">
        <f t="shared" si="231"/>
        <v>18651</v>
      </c>
    </row>
    <row r="3690" spans="1:13" ht="13.15" customHeight="1" x14ac:dyDescent="0.2">
      <c r="A3690" s="11" t="str">
        <f t="shared" si="232"/>
        <v>TOOWOOMBA WELLCAMP2022</v>
      </c>
      <c r="B3690" s="90" t="s">
        <v>147</v>
      </c>
      <c r="C3690" s="85">
        <v>2022</v>
      </c>
      <c r="D3690" s="86" t="s">
        <v>174</v>
      </c>
      <c r="E3690" s="15">
        <v>18503</v>
      </c>
      <c r="F3690" s="15">
        <v>18439</v>
      </c>
      <c r="G3690" s="15">
        <v>36942</v>
      </c>
      <c r="H3690" s="15">
        <v>0</v>
      </c>
      <c r="I3690" s="15">
        <v>0</v>
      </c>
      <c r="J3690" s="15">
        <v>0</v>
      </c>
      <c r="K3690" s="15">
        <f t="shared" si="229"/>
        <v>18503</v>
      </c>
      <c r="L3690" s="15">
        <f t="shared" si="230"/>
        <v>18439</v>
      </c>
      <c r="M3690" s="15">
        <f t="shared" si="231"/>
        <v>36942</v>
      </c>
    </row>
    <row r="3691" spans="1:13" ht="13.15" customHeight="1" x14ac:dyDescent="0.2">
      <c r="A3691" s="11" t="str">
        <f t="shared" si="232"/>
        <v>TOOWOOMBA WELLCAMP2023</v>
      </c>
      <c r="B3691" s="88" t="s">
        <v>147</v>
      </c>
      <c r="C3691" s="16">
        <v>2023</v>
      </c>
      <c r="D3691" s="12">
        <v>56</v>
      </c>
      <c r="E3691" s="89">
        <v>32994</v>
      </c>
      <c r="F3691" s="89">
        <v>32278</v>
      </c>
      <c r="G3691" s="89">
        <v>65272</v>
      </c>
      <c r="H3691" s="89">
        <v>0</v>
      </c>
      <c r="I3691" s="89">
        <v>0</v>
      </c>
      <c r="J3691" s="89">
        <v>0</v>
      </c>
      <c r="K3691" s="15">
        <f t="shared" si="229"/>
        <v>32994</v>
      </c>
      <c r="L3691" s="15">
        <f t="shared" si="230"/>
        <v>32278</v>
      </c>
      <c r="M3691" s="15">
        <f t="shared" si="231"/>
        <v>65272</v>
      </c>
    </row>
    <row r="3692" spans="1:13" ht="13.15" customHeight="1" x14ac:dyDescent="0.2">
      <c r="A3692" s="11" t="str">
        <f t="shared" si="232"/>
        <v>TOOWOOMBA WELLCAMP2024</v>
      </c>
      <c r="B3692" s="3" t="s">
        <v>147</v>
      </c>
      <c r="C3692" s="12">
        <v>2024</v>
      </c>
      <c r="D3692" s="12" t="s">
        <v>174</v>
      </c>
      <c r="E3692" s="13">
        <v>24593</v>
      </c>
      <c r="F3692" s="13">
        <v>24686</v>
      </c>
      <c r="G3692" s="13">
        <v>49279</v>
      </c>
      <c r="H3692" s="13">
        <v>0</v>
      </c>
      <c r="I3692" s="13">
        <v>0</v>
      </c>
      <c r="J3692" s="13">
        <v>0</v>
      </c>
      <c r="K3692" s="15">
        <f t="shared" si="229"/>
        <v>24593</v>
      </c>
      <c r="L3692" s="15">
        <f t="shared" si="230"/>
        <v>24686</v>
      </c>
      <c r="M3692" s="15">
        <f t="shared" si="231"/>
        <v>49279</v>
      </c>
    </row>
    <row r="3693" spans="1:13" ht="13.15" customHeight="1" x14ac:dyDescent="0.2">
      <c r="A3693" s="11" t="str">
        <f t="shared" si="232"/>
        <v>TOOWOOMBA WELLCAMP2025</v>
      </c>
      <c r="B3693" s="3" t="s">
        <v>147</v>
      </c>
      <c r="C3693" s="12">
        <v>2025</v>
      </c>
      <c r="D3693" s="12" t="s">
        <v>174</v>
      </c>
      <c r="E3693" s="13">
        <v>17136</v>
      </c>
      <c r="F3693" s="13">
        <v>16832</v>
      </c>
      <c r="G3693" s="13">
        <v>33968</v>
      </c>
      <c r="H3693" s="13">
        <v>0</v>
      </c>
      <c r="I3693" s="13">
        <v>0</v>
      </c>
      <c r="J3693" s="13">
        <v>0</v>
      </c>
      <c r="K3693" s="15">
        <f t="shared" si="229"/>
        <v>17136</v>
      </c>
      <c r="L3693" s="15">
        <f t="shared" si="230"/>
        <v>16832</v>
      </c>
      <c r="M3693" s="15">
        <f t="shared" si="231"/>
        <v>33968</v>
      </c>
    </row>
    <row r="3694" spans="1:13" ht="13.15" customHeight="1" x14ac:dyDescent="0.2">
      <c r="A3694" s="11" t="str">
        <f t="shared" si="232"/>
        <v>TOWNSVILLE1985</v>
      </c>
      <c r="B3694" s="3" t="s">
        <v>49</v>
      </c>
      <c r="C3694" s="12">
        <v>1985</v>
      </c>
      <c r="D3694" s="12">
        <v>6</v>
      </c>
      <c r="E3694" s="13">
        <v>481632</v>
      </c>
      <c r="F3694" s="13">
        <v>483559</v>
      </c>
      <c r="G3694" s="13">
        <v>965191</v>
      </c>
      <c r="H3694" s="13">
        <v>12982</v>
      </c>
      <c r="I3694" s="13">
        <v>12556</v>
      </c>
      <c r="J3694" s="13">
        <v>25538</v>
      </c>
      <c r="K3694" s="15">
        <f t="shared" si="229"/>
        <v>494614</v>
      </c>
      <c r="L3694" s="15">
        <f t="shared" si="230"/>
        <v>496115</v>
      </c>
      <c r="M3694" s="15">
        <f t="shared" si="231"/>
        <v>990729</v>
      </c>
    </row>
    <row r="3695" spans="1:13" ht="13.15" customHeight="1" x14ac:dyDescent="0.2">
      <c r="A3695" s="11" t="str">
        <f t="shared" si="232"/>
        <v>TOWNSVILLE1986</v>
      </c>
      <c r="B3695" s="90" t="s">
        <v>49</v>
      </c>
      <c r="C3695" s="85">
        <v>1986</v>
      </c>
      <c r="D3695" s="86">
        <v>7</v>
      </c>
      <c r="E3695" s="15">
        <v>494745</v>
      </c>
      <c r="F3695" s="15">
        <v>496179</v>
      </c>
      <c r="G3695" s="15">
        <v>990924</v>
      </c>
      <c r="H3695" s="15">
        <v>15171</v>
      </c>
      <c r="I3695" s="15">
        <v>14474</v>
      </c>
      <c r="J3695" s="15">
        <v>29645</v>
      </c>
      <c r="K3695" s="15">
        <f t="shared" si="229"/>
        <v>509916</v>
      </c>
      <c r="L3695" s="15">
        <f t="shared" si="230"/>
        <v>510653</v>
      </c>
      <c r="M3695" s="15">
        <f t="shared" si="231"/>
        <v>1020569</v>
      </c>
    </row>
    <row r="3696" spans="1:13" ht="13.15" customHeight="1" x14ac:dyDescent="0.2">
      <c r="A3696" s="11" t="str">
        <f t="shared" si="232"/>
        <v>TOWNSVILLE1987</v>
      </c>
      <c r="B3696" s="3" t="s">
        <v>49</v>
      </c>
      <c r="C3696" s="12">
        <v>1987</v>
      </c>
      <c r="D3696" s="12">
        <v>8</v>
      </c>
      <c r="E3696" s="13">
        <v>487307</v>
      </c>
      <c r="F3696" s="13">
        <v>490377</v>
      </c>
      <c r="G3696" s="13">
        <v>977684</v>
      </c>
      <c r="H3696" s="13">
        <v>12283</v>
      </c>
      <c r="I3696" s="13">
        <v>11946</v>
      </c>
      <c r="J3696" s="13">
        <v>24229</v>
      </c>
      <c r="K3696" s="15">
        <f t="shared" si="229"/>
        <v>499590</v>
      </c>
      <c r="L3696" s="15">
        <f t="shared" si="230"/>
        <v>502323</v>
      </c>
      <c r="M3696" s="15">
        <f t="shared" si="231"/>
        <v>1001913</v>
      </c>
    </row>
    <row r="3697" spans="1:13" ht="13.15" customHeight="1" x14ac:dyDescent="0.2">
      <c r="A3697" s="11" t="str">
        <f t="shared" si="232"/>
        <v>TOWNSVILLE1988</v>
      </c>
      <c r="B3697" s="3" t="s">
        <v>49</v>
      </c>
      <c r="C3697" s="12">
        <v>1988</v>
      </c>
      <c r="D3697" s="12">
        <v>9</v>
      </c>
      <c r="E3697" s="13">
        <v>480680</v>
      </c>
      <c r="F3697" s="13">
        <v>481929</v>
      </c>
      <c r="G3697" s="13">
        <v>962609</v>
      </c>
      <c r="H3697" s="13">
        <v>11423</v>
      </c>
      <c r="I3697" s="13">
        <v>10551</v>
      </c>
      <c r="J3697" s="13">
        <v>21974</v>
      </c>
      <c r="K3697" s="15">
        <f t="shared" ref="K3697:K3760" si="233">E3697+H3697</f>
        <v>492103</v>
      </c>
      <c r="L3697" s="15">
        <f t="shared" ref="L3697:L3760" si="234">F3697+I3697</f>
        <v>492480</v>
      </c>
      <c r="M3697" s="15">
        <f t="shared" ref="M3697:M3760" si="235">G3697+J3697</f>
        <v>984583</v>
      </c>
    </row>
    <row r="3698" spans="1:13" ht="13.15" customHeight="1" x14ac:dyDescent="0.2">
      <c r="A3698" s="11" t="str">
        <f t="shared" si="232"/>
        <v>TOWNSVILLE1989</v>
      </c>
      <c r="B3698" s="92" t="s">
        <v>49</v>
      </c>
      <c r="C3698" s="85">
        <v>1989</v>
      </c>
      <c r="D3698" s="86">
        <v>9</v>
      </c>
      <c r="E3698" s="15">
        <v>290206</v>
      </c>
      <c r="F3698" s="15">
        <v>289459</v>
      </c>
      <c r="G3698" s="15">
        <v>579665</v>
      </c>
      <c r="H3698" s="87">
        <v>9739</v>
      </c>
      <c r="I3698" s="87">
        <v>10053</v>
      </c>
      <c r="J3698" s="15">
        <v>19792</v>
      </c>
      <c r="K3698" s="15">
        <f t="shared" si="233"/>
        <v>299945</v>
      </c>
      <c r="L3698" s="15">
        <f t="shared" si="234"/>
        <v>299512</v>
      </c>
      <c r="M3698" s="15">
        <f t="shared" si="235"/>
        <v>599457</v>
      </c>
    </row>
    <row r="3699" spans="1:13" ht="13.15" customHeight="1" x14ac:dyDescent="0.2">
      <c r="A3699" s="11" t="str">
        <f t="shared" si="232"/>
        <v>TOWNSVILLE1990</v>
      </c>
      <c r="B3699" s="90" t="s">
        <v>49</v>
      </c>
      <c r="C3699" s="85">
        <v>1990</v>
      </c>
      <c r="D3699" s="86">
        <v>11</v>
      </c>
      <c r="E3699" s="15">
        <v>257202</v>
      </c>
      <c r="F3699" s="15">
        <v>257854</v>
      </c>
      <c r="G3699" s="15">
        <v>515056</v>
      </c>
      <c r="H3699" s="15">
        <v>8960</v>
      </c>
      <c r="I3699" s="15">
        <v>9145</v>
      </c>
      <c r="J3699" s="15">
        <v>18105</v>
      </c>
      <c r="K3699" s="15">
        <f t="shared" si="233"/>
        <v>266162</v>
      </c>
      <c r="L3699" s="15">
        <f t="shared" si="234"/>
        <v>266999</v>
      </c>
      <c r="M3699" s="15">
        <f t="shared" si="235"/>
        <v>533161</v>
      </c>
    </row>
    <row r="3700" spans="1:13" ht="13.15" customHeight="1" x14ac:dyDescent="0.2">
      <c r="A3700" s="11" t="str">
        <f t="shared" si="232"/>
        <v>TOWNSVILLE1991</v>
      </c>
      <c r="B3700" s="92" t="s">
        <v>49</v>
      </c>
      <c r="C3700" s="85">
        <v>1991</v>
      </c>
      <c r="D3700" s="86">
        <v>12</v>
      </c>
      <c r="E3700" s="15">
        <v>244424</v>
      </c>
      <c r="F3700" s="15">
        <v>248015</v>
      </c>
      <c r="G3700" s="15">
        <v>492439</v>
      </c>
      <c r="H3700" s="87">
        <v>1621</v>
      </c>
      <c r="I3700" s="87">
        <v>1259</v>
      </c>
      <c r="J3700" s="15">
        <v>2880</v>
      </c>
      <c r="K3700" s="15">
        <f t="shared" si="233"/>
        <v>246045</v>
      </c>
      <c r="L3700" s="15">
        <f t="shared" si="234"/>
        <v>249274</v>
      </c>
      <c r="M3700" s="15">
        <f t="shared" si="235"/>
        <v>495319</v>
      </c>
    </row>
    <row r="3701" spans="1:13" ht="13.15" customHeight="1" x14ac:dyDescent="0.2">
      <c r="A3701" s="11" t="str">
        <f t="shared" si="232"/>
        <v>TOWNSVILLE1992</v>
      </c>
      <c r="B3701" s="3" t="s">
        <v>49</v>
      </c>
      <c r="C3701" s="12">
        <v>1992</v>
      </c>
      <c r="D3701" s="12">
        <v>12</v>
      </c>
      <c r="E3701" s="13">
        <v>259360</v>
      </c>
      <c r="F3701" s="13">
        <v>260265</v>
      </c>
      <c r="G3701" s="13">
        <v>519625</v>
      </c>
      <c r="H3701" s="13">
        <v>362</v>
      </c>
      <c r="I3701" s="13">
        <v>543</v>
      </c>
      <c r="J3701" s="13">
        <v>905</v>
      </c>
      <c r="K3701" s="15">
        <f t="shared" si="233"/>
        <v>259722</v>
      </c>
      <c r="L3701" s="15">
        <f t="shared" si="234"/>
        <v>260808</v>
      </c>
      <c r="M3701" s="15">
        <f t="shared" si="235"/>
        <v>520530</v>
      </c>
    </row>
    <row r="3702" spans="1:13" ht="13.15" customHeight="1" x14ac:dyDescent="0.2">
      <c r="A3702" s="11" t="str">
        <f t="shared" si="232"/>
        <v>TOWNSVILLE1993</v>
      </c>
      <c r="B3702" s="88" t="s">
        <v>49</v>
      </c>
      <c r="C3702" s="16">
        <v>1993</v>
      </c>
      <c r="D3702" s="86">
        <v>12</v>
      </c>
      <c r="E3702" s="89">
        <v>255905</v>
      </c>
      <c r="F3702" s="89">
        <v>257410</v>
      </c>
      <c r="G3702" s="89">
        <v>513315</v>
      </c>
      <c r="H3702" s="89">
        <v>2435</v>
      </c>
      <c r="I3702" s="89">
        <v>2671</v>
      </c>
      <c r="J3702" s="89">
        <v>5106</v>
      </c>
      <c r="K3702" s="15">
        <f t="shared" si="233"/>
        <v>258340</v>
      </c>
      <c r="L3702" s="15">
        <f t="shared" si="234"/>
        <v>260081</v>
      </c>
      <c r="M3702" s="15">
        <f t="shared" si="235"/>
        <v>518421</v>
      </c>
    </row>
    <row r="3703" spans="1:13" ht="13.15" customHeight="1" x14ac:dyDescent="0.2">
      <c r="A3703" s="11" t="str">
        <f t="shared" si="232"/>
        <v>TOWNSVILLE1994</v>
      </c>
      <c r="B3703" s="3" t="s">
        <v>49</v>
      </c>
      <c r="C3703" s="12">
        <v>1994</v>
      </c>
      <c r="D3703" s="86">
        <v>12</v>
      </c>
      <c r="E3703" s="13">
        <v>272322</v>
      </c>
      <c r="F3703" s="13">
        <v>275543</v>
      </c>
      <c r="G3703" s="13">
        <v>547865</v>
      </c>
      <c r="H3703" s="13">
        <v>1737</v>
      </c>
      <c r="I3703" s="13">
        <v>2294</v>
      </c>
      <c r="J3703" s="13">
        <v>4031</v>
      </c>
      <c r="K3703" s="15">
        <f t="shared" si="233"/>
        <v>274059</v>
      </c>
      <c r="L3703" s="15">
        <f t="shared" si="234"/>
        <v>277837</v>
      </c>
      <c r="M3703" s="15">
        <f t="shared" si="235"/>
        <v>551896</v>
      </c>
    </row>
    <row r="3704" spans="1:13" ht="13.15" customHeight="1" x14ac:dyDescent="0.2">
      <c r="A3704" s="11" t="str">
        <f t="shared" si="232"/>
        <v>TOWNSVILLE1995</v>
      </c>
      <c r="B3704" s="90" t="s">
        <v>49</v>
      </c>
      <c r="C3704" s="85">
        <v>1995</v>
      </c>
      <c r="D3704" s="86">
        <v>12</v>
      </c>
      <c r="E3704" s="15">
        <v>293924</v>
      </c>
      <c r="F3704" s="15">
        <v>297353</v>
      </c>
      <c r="G3704" s="15">
        <v>591277</v>
      </c>
      <c r="H3704" s="15">
        <v>0</v>
      </c>
      <c r="I3704" s="15">
        <v>0</v>
      </c>
      <c r="J3704" s="15">
        <v>0</v>
      </c>
      <c r="K3704" s="15">
        <f t="shared" si="233"/>
        <v>293924</v>
      </c>
      <c r="L3704" s="15">
        <f t="shared" si="234"/>
        <v>297353</v>
      </c>
      <c r="M3704" s="15">
        <f t="shared" si="235"/>
        <v>591277</v>
      </c>
    </row>
    <row r="3705" spans="1:13" ht="13.15" customHeight="1" x14ac:dyDescent="0.2">
      <c r="A3705" s="11" t="str">
        <f t="shared" si="232"/>
        <v>TOWNSVILLE1996</v>
      </c>
      <c r="B3705" s="90" t="s">
        <v>49</v>
      </c>
      <c r="C3705" s="85">
        <v>1996</v>
      </c>
      <c r="D3705" s="17">
        <v>12</v>
      </c>
      <c r="E3705" s="15">
        <v>300676</v>
      </c>
      <c r="F3705" s="15">
        <v>304370</v>
      </c>
      <c r="G3705" s="15">
        <v>605046</v>
      </c>
      <c r="H3705" s="15">
        <v>0</v>
      </c>
      <c r="I3705" s="15">
        <v>0</v>
      </c>
      <c r="J3705" s="15">
        <v>0</v>
      </c>
      <c r="K3705" s="15">
        <f t="shared" si="233"/>
        <v>300676</v>
      </c>
      <c r="L3705" s="15">
        <f t="shared" si="234"/>
        <v>304370</v>
      </c>
      <c r="M3705" s="15">
        <f t="shared" si="235"/>
        <v>605046</v>
      </c>
    </row>
    <row r="3706" spans="1:13" ht="13.15" customHeight="1" x14ac:dyDescent="0.2">
      <c r="A3706" s="11" t="str">
        <f t="shared" si="232"/>
        <v>TOWNSVILLE1997</v>
      </c>
      <c r="B3706" s="88" t="s">
        <v>49</v>
      </c>
      <c r="C3706" s="16">
        <v>1997</v>
      </c>
      <c r="D3706" s="86">
        <v>12</v>
      </c>
      <c r="E3706" s="89">
        <v>306312</v>
      </c>
      <c r="F3706" s="89">
        <v>307773</v>
      </c>
      <c r="G3706" s="89">
        <v>614085</v>
      </c>
      <c r="H3706" s="89">
        <v>106</v>
      </c>
      <c r="I3706" s="89">
        <v>134</v>
      </c>
      <c r="J3706" s="89">
        <v>240</v>
      </c>
      <c r="K3706" s="15">
        <f t="shared" si="233"/>
        <v>306418</v>
      </c>
      <c r="L3706" s="15">
        <f t="shared" si="234"/>
        <v>307907</v>
      </c>
      <c r="M3706" s="15">
        <f t="shared" si="235"/>
        <v>614325</v>
      </c>
    </row>
    <row r="3707" spans="1:13" ht="13.15" customHeight="1" x14ac:dyDescent="0.2">
      <c r="A3707" s="11" t="str">
        <f t="shared" si="232"/>
        <v>TOWNSVILLE1998</v>
      </c>
      <c r="B3707" s="90" t="s">
        <v>49</v>
      </c>
      <c r="C3707" s="85">
        <v>1998</v>
      </c>
      <c r="D3707" s="86">
        <v>12</v>
      </c>
      <c r="E3707" s="15">
        <v>317408</v>
      </c>
      <c r="F3707" s="15">
        <v>319204</v>
      </c>
      <c r="G3707" s="15">
        <v>636612</v>
      </c>
      <c r="H3707" s="15">
        <v>247</v>
      </c>
      <c r="I3707" s="15">
        <v>169</v>
      </c>
      <c r="J3707" s="15">
        <v>416</v>
      </c>
      <c r="K3707" s="15">
        <f t="shared" si="233"/>
        <v>317655</v>
      </c>
      <c r="L3707" s="15">
        <f t="shared" si="234"/>
        <v>319373</v>
      </c>
      <c r="M3707" s="15">
        <f t="shared" si="235"/>
        <v>637028</v>
      </c>
    </row>
    <row r="3708" spans="1:13" ht="13.15" customHeight="1" x14ac:dyDescent="0.2">
      <c r="A3708" s="11" t="str">
        <f t="shared" si="232"/>
        <v>TOWNSVILLE1999</v>
      </c>
      <c r="B3708" s="3" t="s">
        <v>49</v>
      </c>
      <c r="C3708" s="12">
        <v>1999</v>
      </c>
      <c r="D3708" s="12">
        <v>12</v>
      </c>
      <c r="E3708" s="13">
        <v>333352</v>
      </c>
      <c r="F3708" s="13">
        <v>334706</v>
      </c>
      <c r="G3708" s="13">
        <v>668058</v>
      </c>
      <c r="H3708" s="13">
        <v>125</v>
      </c>
      <c r="I3708" s="13">
        <v>117</v>
      </c>
      <c r="J3708" s="13">
        <v>242</v>
      </c>
      <c r="K3708" s="15">
        <f t="shared" si="233"/>
        <v>333477</v>
      </c>
      <c r="L3708" s="15">
        <f t="shared" si="234"/>
        <v>334823</v>
      </c>
      <c r="M3708" s="15">
        <f t="shared" si="235"/>
        <v>668300</v>
      </c>
    </row>
    <row r="3709" spans="1:13" ht="13.15" customHeight="1" x14ac:dyDescent="0.2">
      <c r="A3709" s="11" t="str">
        <f t="shared" si="232"/>
        <v>TOWNSVILLE2000</v>
      </c>
      <c r="B3709" s="3" t="s">
        <v>49</v>
      </c>
      <c r="C3709" s="12">
        <v>2000</v>
      </c>
      <c r="D3709" s="12">
        <v>12</v>
      </c>
      <c r="E3709" s="13">
        <v>345337</v>
      </c>
      <c r="F3709" s="13">
        <v>346151</v>
      </c>
      <c r="G3709" s="13">
        <v>691488</v>
      </c>
      <c r="H3709" s="13">
        <v>0</v>
      </c>
      <c r="I3709" s="13">
        <v>0</v>
      </c>
      <c r="J3709" s="13">
        <v>0</v>
      </c>
      <c r="K3709" s="15">
        <f t="shared" si="233"/>
        <v>345337</v>
      </c>
      <c r="L3709" s="15">
        <f t="shared" si="234"/>
        <v>346151</v>
      </c>
      <c r="M3709" s="15">
        <f t="shared" si="235"/>
        <v>691488</v>
      </c>
    </row>
    <row r="3710" spans="1:13" ht="13.15" customHeight="1" x14ac:dyDescent="0.2">
      <c r="A3710" s="11" t="str">
        <f t="shared" si="232"/>
        <v>TOWNSVILLE2001</v>
      </c>
      <c r="B3710" s="3" t="s">
        <v>49</v>
      </c>
      <c r="C3710" s="12">
        <v>2001</v>
      </c>
      <c r="D3710" s="12">
        <v>11</v>
      </c>
      <c r="E3710" s="13">
        <v>368415</v>
      </c>
      <c r="F3710" s="13">
        <v>368227</v>
      </c>
      <c r="G3710" s="13">
        <v>736642</v>
      </c>
      <c r="H3710" s="13">
        <v>68</v>
      </c>
      <c r="I3710" s="13">
        <v>79</v>
      </c>
      <c r="J3710" s="13">
        <v>147</v>
      </c>
      <c r="K3710" s="15">
        <f t="shared" si="233"/>
        <v>368483</v>
      </c>
      <c r="L3710" s="15">
        <f t="shared" si="234"/>
        <v>368306</v>
      </c>
      <c r="M3710" s="15">
        <f t="shared" si="235"/>
        <v>736789</v>
      </c>
    </row>
    <row r="3711" spans="1:13" ht="13.15" customHeight="1" x14ac:dyDescent="0.2">
      <c r="A3711" s="11" t="str">
        <f t="shared" si="232"/>
        <v>TOWNSVILLE2002</v>
      </c>
      <c r="B3711" s="90" t="s">
        <v>49</v>
      </c>
      <c r="C3711" s="85">
        <v>2002</v>
      </c>
      <c r="D3711" s="86">
        <v>11</v>
      </c>
      <c r="E3711" s="15">
        <v>363042</v>
      </c>
      <c r="F3711" s="15">
        <v>365782</v>
      </c>
      <c r="G3711" s="15">
        <v>728824</v>
      </c>
      <c r="H3711" s="15">
        <v>0</v>
      </c>
      <c r="I3711" s="15">
        <v>0</v>
      </c>
      <c r="J3711" s="15">
        <v>0</v>
      </c>
      <c r="K3711" s="15">
        <f t="shared" si="233"/>
        <v>363042</v>
      </c>
      <c r="L3711" s="15">
        <f t="shared" si="234"/>
        <v>365782</v>
      </c>
      <c r="M3711" s="15">
        <f t="shared" si="235"/>
        <v>728824</v>
      </c>
    </row>
    <row r="3712" spans="1:13" ht="13.15" customHeight="1" x14ac:dyDescent="0.2">
      <c r="A3712" s="11" t="str">
        <f t="shared" si="232"/>
        <v>TOWNSVILLE2003</v>
      </c>
      <c r="B3712" s="92" t="s">
        <v>49</v>
      </c>
      <c r="C3712" s="85">
        <v>2003</v>
      </c>
      <c r="D3712" s="86">
        <v>11</v>
      </c>
      <c r="E3712" s="15">
        <v>416640</v>
      </c>
      <c r="F3712" s="15">
        <v>422759</v>
      </c>
      <c r="G3712" s="15">
        <v>839399</v>
      </c>
      <c r="H3712" s="87">
        <v>0</v>
      </c>
      <c r="I3712" s="87">
        <v>0</v>
      </c>
      <c r="J3712" s="15">
        <v>0</v>
      </c>
      <c r="K3712" s="15">
        <f t="shared" si="233"/>
        <v>416640</v>
      </c>
      <c r="L3712" s="15">
        <f t="shared" si="234"/>
        <v>422759</v>
      </c>
      <c r="M3712" s="15">
        <f t="shared" si="235"/>
        <v>839399</v>
      </c>
    </row>
    <row r="3713" spans="1:13" ht="13.15" customHeight="1" x14ac:dyDescent="0.2">
      <c r="A3713" s="11" t="str">
        <f t="shared" si="232"/>
        <v>TOWNSVILLE2004</v>
      </c>
      <c r="B3713" s="90" t="s">
        <v>49</v>
      </c>
      <c r="C3713" s="85">
        <v>2004</v>
      </c>
      <c r="D3713" s="86">
        <v>11</v>
      </c>
      <c r="E3713" s="15">
        <v>499874</v>
      </c>
      <c r="F3713" s="15">
        <v>503018</v>
      </c>
      <c r="G3713" s="15">
        <v>1002892</v>
      </c>
      <c r="H3713" s="15">
        <v>0</v>
      </c>
      <c r="I3713" s="15">
        <v>0</v>
      </c>
      <c r="J3713" s="15">
        <v>0</v>
      </c>
      <c r="K3713" s="15">
        <f t="shared" si="233"/>
        <v>499874</v>
      </c>
      <c r="L3713" s="15">
        <f t="shared" si="234"/>
        <v>503018</v>
      </c>
      <c r="M3713" s="15">
        <f t="shared" si="235"/>
        <v>1002892</v>
      </c>
    </row>
    <row r="3714" spans="1:13" ht="13.15" customHeight="1" x14ac:dyDescent="0.2">
      <c r="A3714" s="11" t="str">
        <f t="shared" si="232"/>
        <v>TOWNSVILLE2005</v>
      </c>
      <c r="B3714" s="3" t="s">
        <v>49</v>
      </c>
      <c r="C3714" s="12">
        <v>2005</v>
      </c>
      <c r="D3714" s="12">
        <v>11</v>
      </c>
      <c r="E3714" s="13">
        <v>548206</v>
      </c>
      <c r="F3714" s="13">
        <v>548623</v>
      </c>
      <c r="G3714" s="13">
        <v>1096829</v>
      </c>
      <c r="H3714" s="13">
        <v>0</v>
      </c>
      <c r="I3714" s="13">
        <v>0</v>
      </c>
      <c r="J3714" s="13">
        <v>0</v>
      </c>
      <c r="K3714" s="15">
        <f t="shared" si="233"/>
        <v>548206</v>
      </c>
      <c r="L3714" s="15">
        <f t="shared" si="234"/>
        <v>548623</v>
      </c>
      <c r="M3714" s="15">
        <f t="shared" si="235"/>
        <v>1096829</v>
      </c>
    </row>
    <row r="3715" spans="1:13" ht="13.15" customHeight="1" x14ac:dyDescent="0.2">
      <c r="A3715" s="11" t="str">
        <f t="shared" si="232"/>
        <v>TOWNSVILLE2006</v>
      </c>
      <c r="B3715" s="3" t="s">
        <v>49</v>
      </c>
      <c r="C3715" s="12">
        <v>2006</v>
      </c>
      <c r="D3715" s="12">
        <v>11</v>
      </c>
      <c r="E3715" s="13">
        <v>621735</v>
      </c>
      <c r="F3715" s="13">
        <v>624585</v>
      </c>
      <c r="G3715" s="13">
        <v>1246320</v>
      </c>
      <c r="H3715" s="13">
        <v>0</v>
      </c>
      <c r="I3715" s="13">
        <v>0</v>
      </c>
      <c r="J3715" s="13">
        <v>0</v>
      </c>
      <c r="K3715" s="15">
        <f t="shared" si="233"/>
        <v>621735</v>
      </c>
      <c r="L3715" s="15">
        <f t="shared" si="234"/>
        <v>624585</v>
      </c>
      <c r="M3715" s="15">
        <f t="shared" si="235"/>
        <v>1246320</v>
      </c>
    </row>
    <row r="3716" spans="1:13" ht="13.15" customHeight="1" x14ac:dyDescent="0.2">
      <c r="A3716" s="11" t="str">
        <f t="shared" si="232"/>
        <v>TOWNSVILLE2007</v>
      </c>
      <c r="B3716" s="3" t="s">
        <v>49</v>
      </c>
      <c r="C3716" s="12">
        <v>2007</v>
      </c>
      <c r="D3716" s="12">
        <v>11</v>
      </c>
      <c r="E3716" s="13">
        <v>654597</v>
      </c>
      <c r="F3716" s="13">
        <v>655559</v>
      </c>
      <c r="G3716" s="13">
        <v>1310156</v>
      </c>
      <c r="H3716" s="13">
        <v>0</v>
      </c>
      <c r="I3716" s="13">
        <v>0</v>
      </c>
      <c r="J3716" s="13">
        <v>0</v>
      </c>
      <c r="K3716" s="15">
        <f t="shared" si="233"/>
        <v>654597</v>
      </c>
      <c r="L3716" s="15">
        <f t="shared" si="234"/>
        <v>655559</v>
      </c>
      <c r="M3716" s="15">
        <f t="shared" si="235"/>
        <v>1310156</v>
      </c>
    </row>
    <row r="3717" spans="1:13" ht="13.15" customHeight="1" x14ac:dyDescent="0.2">
      <c r="A3717" s="11" t="str">
        <f t="shared" si="232"/>
        <v>TOWNSVILLE2008</v>
      </c>
      <c r="B3717" s="3" t="s">
        <v>49</v>
      </c>
      <c r="C3717" s="12">
        <v>2008</v>
      </c>
      <c r="D3717" s="12">
        <v>11</v>
      </c>
      <c r="E3717" s="13">
        <v>707037</v>
      </c>
      <c r="F3717" s="13">
        <v>704718</v>
      </c>
      <c r="G3717" s="13">
        <v>1411755</v>
      </c>
      <c r="H3717" s="13">
        <v>0</v>
      </c>
      <c r="I3717" s="13">
        <v>0</v>
      </c>
      <c r="J3717" s="13">
        <v>0</v>
      </c>
      <c r="K3717" s="15">
        <f t="shared" si="233"/>
        <v>707037</v>
      </c>
      <c r="L3717" s="15">
        <f t="shared" si="234"/>
        <v>704718</v>
      </c>
      <c r="M3717" s="15">
        <f t="shared" si="235"/>
        <v>1411755</v>
      </c>
    </row>
    <row r="3718" spans="1:13" ht="13.15" customHeight="1" x14ac:dyDescent="0.2">
      <c r="A3718" s="11" t="str">
        <f t="shared" si="232"/>
        <v>TOWNSVILLE2009</v>
      </c>
      <c r="B3718" s="90" t="s">
        <v>49</v>
      </c>
      <c r="C3718" s="85">
        <v>2009</v>
      </c>
      <c r="D3718" s="86">
        <v>11</v>
      </c>
      <c r="E3718" s="15">
        <v>744138</v>
      </c>
      <c r="F3718" s="15">
        <v>738092</v>
      </c>
      <c r="G3718" s="15">
        <v>1482230</v>
      </c>
      <c r="H3718" s="15">
        <v>0</v>
      </c>
      <c r="I3718" s="15">
        <v>0</v>
      </c>
      <c r="J3718" s="15">
        <v>0</v>
      </c>
      <c r="K3718" s="15">
        <f t="shared" si="233"/>
        <v>744138</v>
      </c>
      <c r="L3718" s="15">
        <f t="shared" si="234"/>
        <v>738092</v>
      </c>
      <c r="M3718" s="15">
        <f t="shared" si="235"/>
        <v>1482230</v>
      </c>
    </row>
    <row r="3719" spans="1:13" ht="13.15" customHeight="1" x14ac:dyDescent="0.2">
      <c r="A3719" s="11" t="str">
        <f t="shared" si="232"/>
        <v>TOWNSVILLE2010</v>
      </c>
      <c r="B3719" s="3" t="s">
        <v>49</v>
      </c>
      <c r="C3719" s="12">
        <v>2010</v>
      </c>
      <c r="D3719" s="12">
        <v>11</v>
      </c>
      <c r="E3719" s="13">
        <v>793836</v>
      </c>
      <c r="F3719" s="13">
        <v>794914</v>
      </c>
      <c r="G3719" s="13">
        <v>1588750</v>
      </c>
      <c r="H3719" s="13">
        <v>432</v>
      </c>
      <c r="I3719" s="13">
        <v>882</v>
      </c>
      <c r="J3719" s="13">
        <v>1314</v>
      </c>
      <c r="K3719" s="15">
        <f t="shared" si="233"/>
        <v>794268</v>
      </c>
      <c r="L3719" s="15">
        <f t="shared" si="234"/>
        <v>795796</v>
      </c>
      <c r="M3719" s="15">
        <f t="shared" si="235"/>
        <v>1590064</v>
      </c>
    </row>
    <row r="3720" spans="1:13" ht="13.15" customHeight="1" x14ac:dyDescent="0.2">
      <c r="A3720" s="11" t="str">
        <f t="shared" si="232"/>
        <v>TOWNSVILLE2011</v>
      </c>
      <c r="B3720" s="88" t="s">
        <v>49</v>
      </c>
      <c r="C3720" s="16">
        <v>2011</v>
      </c>
      <c r="D3720" s="17">
        <v>11</v>
      </c>
      <c r="E3720" s="89">
        <v>802745</v>
      </c>
      <c r="F3720" s="89">
        <v>804546</v>
      </c>
      <c r="G3720" s="89">
        <v>1607291</v>
      </c>
      <c r="H3720" s="89">
        <v>5046</v>
      </c>
      <c r="I3720" s="89">
        <v>4546</v>
      </c>
      <c r="J3720" s="89">
        <v>9592</v>
      </c>
      <c r="K3720" s="15">
        <f t="shared" si="233"/>
        <v>807791</v>
      </c>
      <c r="L3720" s="15">
        <f t="shared" si="234"/>
        <v>809092</v>
      </c>
      <c r="M3720" s="15">
        <f t="shared" si="235"/>
        <v>1616883</v>
      </c>
    </row>
    <row r="3721" spans="1:13" ht="13.15" customHeight="1" x14ac:dyDescent="0.2">
      <c r="A3721" s="11" t="str">
        <f t="shared" si="232"/>
        <v>TOWNSVILLE2012</v>
      </c>
      <c r="B3721" s="90" t="s">
        <v>49</v>
      </c>
      <c r="C3721" s="85">
        <v>2012</v>
      </c>
      <c r="D3721" s="12">
        <v>11</v>
      </c>
      <c r="E3721" s="15">
        <v>803208</v>
      </c>
      <c r="F3721" s="15">
        <v>806530</v>
      </c>
      <c r="G3721" s="15">
        <v>1609738</v>
      </c>
      <c r="H3721" s="15">
        <v>0</v>
      </c>
      <c r="I3721" s="15">
        <v>0</v>
      </c>
      <c r="J3721" s="15">
        <v>0</v>
      </c>
      <c r="K3721" s="15">
        <f t="shared" si="233"/>
        <v>803208</v>
      </c>
      <c r="L3721" s="15">
        <f t="shared" si="234"/>
        <v>806530</v>
      </c>
      <c r="M3721" s="15">
        <f t="shared" si="235"/>
        <v>1609738</v>
      </c>
    </row>
    <row r="3722" spans="1:13" ht="13.15" customHeight="1" x14ac:dyDescent="0.2">
      <c r="A3722" s="11" t="str">
        <f t="shared" si="232"/>
        <v>TOWNSVILLE2013</v>
      </c>
      <c r="B3722" s="3" t="s">
        <v>49</v>
      </c>
      <c r="C3722" s="12">
        <v>2013</v>
      </c>
      <c r="D3722" s="12">
        <v>11</v>
      </c>
      <c r="E3722" s="13">
        <v>778079</v>
      </c>
      <c r="F3722" s="13">
        <v>778500</v>
      </c>
      <c r="G3722" s="13">
        <v>1556579</v>
      </c>
      <c r="H3722" s="13">
        <v>0</v>
      </c>
      <c r="I3722" s="13">
        <v>0</v>
      </c>
      <c r="J3722" s="13">
        <v>0</v>
      </c>
      <c r="K3722" s="15">
        <f t="shared" si="233"/>
        <v>778079</v>
      </c>
      <c r="L3722" s="15">
        <f t="shared" si="234"/>
        <v>778500</v>
      </c>
      <c r="M3722" s="15">
        <f t="shared" si="235"/>
        <v>1556579</v>
      </c>
    </row>
    <row r="3723" spans="1:13" ht="13.15" customHeight="1" x14ac:dyDescent="0.2">
      <c r="A3723" s="11" t="str">
        <f t="shared" si="232"/>
        <v>TOWNSVILLE2014</v>
      </c>
      <c r="B3723" s="90" t="s">
        <v>49</v>
      </c>
      <c r="C3723" s="85">
        <v>2014</v>
      </c>
      <c r="D3723" s="86">
        <v>11</v>
      </c>
      <c r="E3723" s="15">
        <v>748303</v>
      </c>
      <c r="F3723" s="15">
        <v>749538</v>
      </c>
      <c r="G3723" s="15">
        <v>1497841</v>
      </c>
      <c r="H3723" s="15">
        <v>0</v>
      </c>
      <c r="I3723" s="15">
        <v>0</v>
      </c>
      <c r="J3723" s="15">
        <v>0</v>
      </c>
      <c r="K3723" s="15">
        <f t="shared" si="233"/>
        <v>748303</v>
      </c>
      <c r="L3723" s="15">
        <f t="shared" si="234"/>
        <v>749538</v>
      </c>
      <c r="M3723" s="15">
        <f t="shared" si="235"/>
        <v>1497841</v>
      </c>
    </row>
    <row r="3724" spans="1:13" ht="13.15" customHeight="1" x14ac:dyDescent="0.2">
      <c r="A3724" s="11" t="str">
        <f t="shared" si="232"/>
        <v>TOWNSVILLE2015</v>
      </c>
      <c r="B3724" s="90" t="s">
        <v>49</v>
      </c>
      <c r="C3724" s="85">
        <v>2015</v>
      </c>
      <c r="D3724" s="86">
        <v>11</v>
      </c>
      <c r="E3724" s="15">
        <v>749762</v>
      </c>
      <c r="F3724" s="15">
        <v>750349</v>
      </c>
      <c r="G3724" s="15">
        <v>1500111</v>
      </c>
      <c r="H3724" s="15">
        <v>4845</v>
      </c>
      <c r="I3724" s="15">
        <v>6278</v>
      </c>
      <c r="J3724" s="15">
        <v>11123</v>
      </c>
      <c r="K3724" s="15">
        <f t="shared" si="233"/>
        <v>754607</v>
      </c>
      <c r="L3724" s="15">
        <f t="shared" si="234"/>
        <v>756627</v>
      </c>
      <c r="M3724" s="15">
        <f t="shared" si="235"/>
        <v>1511234</v>
      </c>
    </row>
    <row r="3725" spans="1:13" ht="13.15" customHeight="1" x14ac:dyDescent="0.2">
      <c r="A3725" s="11" t="str">
        <f t="shared" si="232"/>
        <v>TOWNSVILLE2016</v>
      </c>
      <c r="B3725" s="3" t="s">
        <v>49</v>
      </c>
      <c r="C3725" s="12">
        <v>2016</v>
      </c>
      <c r="D3725" s="12">
        <v>11</v>
      </c>
      <c r="E3725" s="13">
        <v>744116</v>
      </c>
      <c r="F3725" s="13">
        <v>743884</v>
      </c>
      <c r="G3725" s="13">
        <v>1488000</v>
      </c>
      <c r="H3725" s="13">
        <v>20409</v>
      </c>
      <c r="I3725" s="13">
        <v>21070</v>
      </c>
      <c r="J3725" s="13">
        <v>41479</v>
      </c>
      <c r="K3725" s="15">
        <f t="shared" si="233"/>
        <v>764525</v>
      </c>
      <c r="L3725" s="15">
        <f t="shared" si="234"/>
        <v>764954</v>
      </c>
      <c r="M3725" s="15">
        <f t="shared" si="235"/>
        <v>1529479</v>
      </c>
    </row>
    <row r="3726" spans="1:13" ht="13.15" customHeight="1" x14ac:dyDescent="0.2">
      <c r="A3726" s="11" t="str">
        <f t="shared" si="232"/>
        <v>TOWNSVILLE2017</v>
      </c>
      <c r="B3726" s="3" t="s">
        <v>49</v>
      </c>
      <c r="C3726" s="12">
        <v>2017</v>
      </c>
      <c r="D3726" s="12">
        <v>11</v>
      </c>
      <c r="E3726" s="13">
        <v>768506</v>
      </c>
      <c r="F3726" s="13">
        <v>772984</v>
      </c>
      <c r="G3726" s="13">
        <v>1541490</v>
      </c>
      <c r="H3726" s="13">
        <v>23978</v>
      </c>
      <c r="I3726" s="13">
        <v>24557</v>
      </c>
      <c r="J3726" s="13">
        <v>48535</v>
      </c>
      <c r="K3726" s="15">
        <f t="shared" si="233"/>
        <v>792484</v>
      </c>
      <c r="L3726" s="15">
        <f t="shared" si="234"/>
        <v>797541</v>
      </c>
      <c r="M3726" s="15">
        <f t="shared" si="235"/>
        <v>1590025</v>
      </c>
    </row>
    <row r="3727" spans="1:13" ht="13.15" customHeight="1" x14ac:dyDescent="0.2">
      <c r="A3727" s="11" t="str">
        <f t="shared" si="232"/>
        <v>TOWNSVILLE2018</v>
      </c>
      <c r="B3727" s="90" t="s">
        <v>49</v>
      </c>
      <c r="C3727" s="85">
        <v>2018</v>
      </c>
      <c r="D3727" s="86">
        <v>11</v>
      </c>
      <c r="E3727" s="15">
        <v>795366</v>
      </c>
      <c r="F3727" s="15">
        <v>798745</v>
      </c>
      <c r="G3727" s="15">
        <v>1594111</v>
      </c>
      <c r="H3727" s="15">
        <v>8287</v>
      </c>
      <c r="I3727" s="15">
        <v>7900</v>
      </c>
      <c r="J3727" s="15">
        <v>16187</v>
      </c>
      <c r="K3727" s="15">
        <f t="shared" si="233"/>
        <v>803653</v>
      </c>
      <c r="L3727" s="15">
        <f t="shared" si="234"/>
        <v>806645</v>
      </c>
      <c r="M3727" s="15">
        <f t="shared" si="235"/>
        <v>1610298</v>
      </c>
    </row>
    <row r="3728" spans="1:13" ht="13.15" customHeight="1" x14ac:dyDescent="0.2">
      <c r="A3728" s="11" t="str">
        <f t="shared" si="232"/>
        <v>TOWNSVILLE2019</v>
      </c>
      <c r="B3728" s="3" t="s">
        <v>49</v>
      </c>
      <c r="C3728" s="12">
        <v>2019</v>
      </c>
      <c r="D3728" s="12">
        <v>11</v>
      </c>
      <c r="E3728" s="13">
        <v>802304</v>
      </c>
      <c r="F3728" s="13">
        <v>804970</v>
      </c>
      <c r="G3728" s="13">
        <v>1607274</v>
      </c>
      <c r="H3728" s="13">
        <v>0</v>
      </c>
      <c r="I3728" s="13">
        <v>0</v>
      </c>
      <c r="J3728" s="13">
        <v>0</v>
      </c>
      <c r="K3728" s="15">
        <f t="shared" si="233"/>
        <v>802304</v>
      </c>
      <c r="L3728" s="15">
        <f t="shared" si="234"/>
        <v>804970</v>
      </c>
      <c r="M3728" s="15">
        <f t="shared" si="235"/>
        <v>1607274</v>
      </c>
    </row>
    <row r="3729" spans="1:13" ht="13.15" customHeight="1" x14ac:dyDescent="0.2">
      <c r="A3729" s="11" t="str">
        <f t="shared" si="232"/>
        <v>TOWNSVILLE2020</v>
      </c>
      <c r="B3729" s="3" t="s">
        <v>49</v>
      </c>
      <c r="C3729" s="12">
        <v>2020</v>
      </c>
      <c r="D3729" s="12">
        <v>10</v>
      </c>
      <c r="E3729" s="13">
        <v>381828</v>
      </c>
      <c r="F3729" s="13">
        <v>375214</v>
      </c>
      <c r="G3729" s="13">
        <v>757042</v>
      </c>
      <c r="H3729" s="13">
        <v>0</v>
      </c>
      <c r="I3729" s="13">
        <v>0</v>
      </c>
      <c r="J3729" s="13">
        <v>0</v>
      </c>
      <c r="K3729" s="15">
        <f t="shared" si="233"/>
        <v>381828</v>
      </c>
      <c r="L3729" s="15">
        <f t="shared" si="234"/>
        <v>375214</v>
      </c>
      <c r="M3729" s="15">
        <f t="shared" si="235"/>
        <v>757042</v>
      </c>
    </row>
    <row r="3730" spans="1:13" ht="13.15" customHeight="1" x14ac:dyDescent="0.2">
      <c r="A3730" s="11" t="str">
        <f t="shared" si="232"/>
        <v>TOWNSVILLE2021</v>
      </c>
      <c r="B3730" s="92" t="s">
        <v>49</v>
      </c>
      <c r="C3730" s="85">
        <v>2021</v>
      </c>
      <c r="D3730" s="86">
        <v>10</v>
      </c>
      <c r="E3730" s="15">
        <v>535608</v>
      </c>
      <c r="F3730" s="15">
        <v>538390</v>
      </c>
      <c r="G3730" s="15">
        <v>1073998</v>
      </c>
      <c r="H3730" s="87">
        <v>0</v>
      </c>
      <c r="I3730" s="87">
        <v>0</v>
      </c>
      <c r="J3730" s="15">
        <v>0</v>
      </c>
      <c r="K3730" s="15">
        <f t="shared" si="233"/>
        <v>535608</v>
      </c>
      <c r="L3730" s="15">
        <f t="shared" si="234"/>
        <v>538390</v>
      </c>
      <c r="M3730" s="15">
        <f t="shared" si="235"/>
        <v>1073998</v>
      </c>
    </row>
    <row r="3731" spans="1:13" ht="13.15" customHeight="1" x14ac:dyDescent="0.2">
      <c r="A3731" s="11" t="str">
        <f t="shared" si="232"/>
        <v>TOWNSVILLE2022</v>
      </c>
      <c r="B3731" s="90" t="s">
        <v>49</v>
      </c>
      <c r="C3731" s="85">
        <v>2022</v>
      </c>
      <c r="D3731" s="86">
        <v>11</v>
      </c>
      <c r="E3731" s="15">
        <v>749760</v>
      </c>
      <c r="F3731" s="15">
        <v>755548</v>
      </c>
      <c r="G3731" s="15">
        <v>1505308</v>
      </c>
      <c r="H3731" s="15">
        <v>0</v>
      </c>
      <c r="I3731" s="15">
        <v>0</v>
      </c>
      <c r="J3731" s="15">
        <v>0</v>
      </c>
      <c r="K3731" s="15">
        <f t="shared" si="233"/>
        <v>749760</v>
      </c>
      <c r="L3731" s="15">
        <f t="shared" si="234"/>
        <v>755548</v>
      </c>
      <c r="M3731" s="15">
        <f t="shared" si="235"/>
        <v>1505308</v>
      </c>
    </row>
    <row r="3732" spans="1:13" ht="13.15" customHeight="1" x14ac:dyDescent="0.2">
      <c r="A3732" s="11" t="str">
        <f t="shared" si="232"/>
        <v>TOWNSVILLE2023</v>
      </c>
      <c r="B3732" s="3" t="s">
        <v>49</v>
      </c>
      <c r="C3732" s="12">
        <v>2023</v>
      </c>
      <c r="D3732" s="12">
        <v>12</v>
      </c>
      <c r="E3732" s="13">
        <v>834320</v>
      </c>
      <c r="F3732" s="13">
        <v>835764</v>
      </c>
      <c r="G3732" s="13">
        <v>1670084</v>
      </c>
      <c r="H3732" s="13">
        <v>0</v>
      </c>
      <c r="I3732" s="13">
        <v>0</v>
      </c>
      <c r="J3732" s="13">
        <v>0</v>
      </c>
      <c r="K3732" s="15">
        <f t="shared" si="233"/>
        <v>834320</v>
      </c>
      <c r="L3732" s="15">
        <f t="shared" si="234"/>
        <v>835764</v>
      </c>
      <c r="M3732" s="15">
        <f t="shared" si="235"/>
        <v>1670084</v>
      </c>
    </row>
    <row r="3733" spans="1:13" ht="13.15" customHeight="1" x14ac:dyDescent="0.2">
      <c r="A3733" s="11" t="str">
        <f t="shared" si="232"/>
        <v>TOWNSVILLE2024</v>
      </c>
      <c r="B3733" s="3" t="s">
        <v>49</v>
      </c>
      <c r="C3733" s="12">
        <v>2024</v>
      </c>
      <c r="D3733" s="12">
        <v>12</v>
      </c>
      <c r="E3733" s="13">
        <v>822340</v>
      </c>
      <c r="F3733" s="13">
        <v>824276</v>
      </c>
      <c r="G3733" s="13">
        <v>1646616</v>
      </c>
      <c r="H3733" s="13">
        <v>0</v>
      </c>
      <c r="I3733" s="13">
        <v>0</v>
      </c>
      <c r="J3733" s="13">
        <v>0</v>
      </c>
      <c r="K3733" s="15">
        <f t="shared" si="233"/>
        <v>822340</v>
      </c>
      <c r="L3733" s="15">
        <f t="shared" si="234"/>
        <v>824276</v>
      </c>
      <c r="M3733" s="15">
        <f t="shared" si="235"/>
        <v>1646616</v>
      </c>
    </row>
    <row r="3734" spans="1:13" ht="13.15" customHeight="1" x14ac:dyDescent="0.2">
      <c r="A3734" s="11" t="str">
        <f t="shared" si="232"/>
        <v>TOWNSVILLE2025</v>
      </c>
      <c r="B3734" s="92" t="s">
        <v>49</v>
      </c>
      <c r="C3734" s="85">
        <v>2025</v>
      </c>
      <c r="D3734" s="86">
        <v>12</v>
      </c>
      <c r="E3734" s="15">
        <v>821707</v>
      </c>
      <c r="F3734" s="15">
        <v>824937</v>
      </c>
      <c r="G3734" s="15">
        <v>1646644</v>
      </c>
      <c r="H3734" s="15">
        <v>0</v>
      </c>
      <c r="I3734" s="15">
        <v>0</v>
      </c>
      <c r="J3734" s="15">
        <v>0</v>
      </c>
      <c r="K3734" s="15">
        <f t="shared" si="233"/>
        <v>821707</v>
      </c>
      <c r="L3734" s="15">
        <f t="shared" si="234"/>
        <v>824937</v>
      </c>
      <c r="M3734" s="15">
        <f t="shared" si="235"/>
        <v>1646644</v>
      </c>
    </row>
    <row r="3735" spans="1:13" ht="13.15" customHeight="1" x14ac:dyDescent="0.2">
      <c r="A3735" s="11" t="str">
        <f t="shared" si="232"/>
        <v>WAGGA WAGGA1985</v>
      </c>
      <c r="B3735" s="90" t="s">
        <v>48</v>
      </c>
      <c r="C3735" s="85">
        <v>1985</v>
      </c>
      <c r="D3735" s="86">
        <v>29</v>
      </c>
      <c r="E3735" s="15">
        <v>41881</v>
      </c>
      <c r="F3735" s="15">
        <v>42152</v>
      </c>
      <c r="G3735" s="15">
        <v>84033</v>
      </c>
      <c r="H3735" s="15">
        <v>0</v>
      </c>
      <c r="I3735" s="15">
        <v>0</v>
      </c>
      <c r="J3735" s="15">
        <v>0</v>
      </c>
      <c r="K3735" s="15">
        <f t="shared" si="233"/>
        <v>41881</v>
      </c>
      <c r="L3735" s="15">
        <f t="shared" si="234"/>
        <v>42152</v>
      </c>
      <c r="M3735" s="15">
        <f t="shared" si="235"/>
        <v>84033</v>
      </c>
    </row>
    <row r="3736" spans="1:13" ht="13.15" customHeight="1" x14ac:dyDescent="0.2">
      <c r="A3736" s="11" t="str">
        <f t="shared" si="232"/>
        <v>WAGGA WAGGA1986</v>
      </c>
      <c r="B3736" s="3" t="s">
        <v>48</v>
      </c>
      <c r="C3736" s="12">
        <v>1986</v>
      </c>
      <c r="D3736" s="12">
        <v>28</v>
      </c>
      <c r="E3736" s="13">
        <v>43953</v>
      </c>
      <c r="F3736" s="13">
        <v>44551</v>
      </c>
      <c r="G3736" s="13">
        <v>88504</v>
      </c>
      <c r="H3736" s="13">
        <v>0</v>
      </c>
      <c r="I3736" s="13">
        <v>0</v>
      </c>
      <c r="J3736" s="13">
        <v>0</v>
      </c>
      <c r="K3736" s="15">
        <f t="shared" si="233"/>
        <v>43953</v>
      </c>
      <c r="L3736" s="15">
        <f t="shared" si="234"/>
        <v>44551</v>
      </c>
      <c r="M3736" s="15">
        <f t="shared" si="235"/>
        <v>88504</v>
      </c>
    </row>
    <row r="3737" spans="1:13" ht="13.15" customHeight="1" x14ac:dyDescent="0.2">
      <c r="A3737" s="11" t="str">
        <f t="shared" si="232"/>
        <v>WAGGA WAGGA1987</v>
      </c>
      <c r="B3737" s="3" t="s">
        <v>48</v>
      </c>
      <c r="C3737" s="12">
        <v>1987</v>
      </c>
      <c r="D3737" s="12">
        <v>30</v>
      </c>
      <c r="E3737" s="13">
        <v>43368</v>
      </c>
      <c r="F3737" s="13">
        <v>43408</v>
      </c>
      <c r="G3737" s="13">
        <v>86776</v>
      </c>
      <c r="H3737" s="13">
        <v>0</v>
      </c>
      <c r="I3737" s="13">
        <v>0</v>
      </c>
      <c r="J3737" s="13">
        <v>0</v>
      </c>
      <c r="K3737" s="15">
        <f t="shared" si="233"/>
        <v>43368</v>
      </c>
      <c r="L3737" s="15">
        <f t="shared" si="234"/>
        <v>43408</v>
      </c>
      <c r="M3737" s="15">
        <f t="shared" si="235"/>
        <v>86776</v>
      </c>
    </row>
    <row r="3738" spans="1:13" ht="13.15" customHeight="1" x14ac:dyDescent="0.2">
      <c r="A3738" s="11" t="str">
        <f t="shared" si="232"/>
        <v>WAGGA WAGGA1988</v>
      </c>
      <c r="B3738" s="90" t="s">
        <v>48</v>
      </c>
      <c r="C3738" s="85">
        <v>1988</v>
      </c>
      <c r="D3738" s="12">
        <v>27</v>
      </c>
      <c r="E3738" s="15">
        <v>45889</v>
      </c>
      <c r="F3738" s="15">
        <v>45256</v>
      </c>
      <c r="G3738" s="15">
        <v>91145</v>
      </c>
      <c r="H3738" s="15">
        <v>0</v>
      </c>
      <c r="I3738" s="15">
        <v>0</v>
      </c>
      <c r="J3738" s="15">
        <v>0</v>
      </c>
      <c r="K3738" s="15">
        <f t="shared" si="233"/>
        <v>45889</v>
      </c>
      <c r="L3738" s="15">
        <f t="shared" si="234"/>
        <v>45256</v>
      </c>
      <c r="M3738" s="15">
        <f t="shared" si="235"/>
        <v>91145</v>
      </c>
    </row>
    <row r="3739" spans="1:13" ht="13.15" customHeight="1" x14ac:dyDescent="0.2">
      <c r="A3739" s="11" t="str">
        <f t="shared" si="232"/>
        <v>WAGGA WAGGA1989</v>
      </c>
      <c r="B3739" s="3" t="s">
        <v>48</v>
      </c>
      <c r="C3739" s="12">
        <v>1989</v>
      </c>
      <c r="D3739" s="12">
        <v>28</v>
      </c>
      <c r="E3739" s="13">
        <v>37336</v>
      </c>
      <c r="F3739" s="13">
        <v>36379</v>
      </c>
      <c r="G3739" s="13">
        <v>73715</v>
      </c>
      <c r="H3739" s="13">
        <v>0</v>
      </c>
      <c r="I3739" s="13">
        <v>0</v>
      </c>
      <c r="J3739" s="13">
        <v>0</v>
      </c>
      <c r="K3739" s="15">
        <f t="shared" si="233"/>
        <v>37336</v>
      </c>
      <c r="L3739" s="15">
        <f t="shared" si="234"/>
        <v>36379</v>
      </c>
      <c r="M3739" s="15">
        <f t="shared" si="235"/>
        <v>73715</v>
      </c>
    </row>
    <row r="3740" spans="1:13" ht="13.15" customHeight="1" x14ac:dyDescent="0.2">
      <c r="A3740" s="11" t="str">
        <f t="shared" si="232"/>
        <v>WAGGA WAGGA1990</v>
      </c>
      <c r="B3740" s="90" t="s">
        <v>48</v>
      </c>
      <c r="C3740" s="85">
        <v>1990</v>
      </c>
      <c r="D3740" s="86">
        <v>23</v>
      </c>
      <c r="E3740" s="15">
        <v>48082</v>
      </c>
      <c r="F3740" s="15">
        <v>47466</v>
      </c>
      <c r="G3740" s="15">
        <v>95548</v>
      </c>
      <c r="H3740" s="15">
        <v>0</v>
      </c>
      <c r="I3740" s="15">
        <v>0</v>
      </c>
      <c r="J3740" s="15">
        <v>0</v>
      </c>
      <c r="K3740" s="15">
        <f t="shared" si="233"/>
        <v>48082</v>
      </c>
      <c r="L3740" s="15">
        <f t="shared" si="234"/>
        <v>47466</v>
      </c>
      <c r="M3740" s="15">
        <f t="shared" si="235"/>
        <v>95548</v>
      </c>
    </row>
    <row r="3741" spans="1:13" ht="13.15" customHeight="1" x14ac:dyDescent="0.2">
      <c r="A3741" s="11" t="str">
        <f t="shared" si="232"/>
        <v>WAGGA WAGGA1991</v>
      </c>
      <c r="B3741" s="3" t="s">
        <v>48</v>
      </c>
      <c r="C3741" s="12">
        <v>1991</v>
      </c>
      <c r="D3741" s="12">
        <v>24</v>
      </c>
      <c r="E3741" s="13">
        <v>53630</v>
      </c>
      <c r="F3741" s="13">
        <v>52234</v>
      </c>
      <c r="G3741" s="13">
        <v>105864</v>
      </c>
      <c r="H3741" s="13">
        <v>0</v>
      </c>
      <c r="I3741" s="13">
        <v>0</v>
      </c>
      <c r="J3741" s="13">
        <v>0</v>
      </c>
      <c r="K3741" s="15">
        <f t="shared" si="233"/>
        <v>53630</v>
      </c>
      <c r="L3741" s="15">
        <f t="shared" si="234"/>
        <v>52234</v>
      </c>
      <c r="M3741" s="15">
        <f t="shared" si="235"/>
        <v>105864</v>
      </c>
    </row>
    <row r="3742" spans="1:13" ht="13.15" customHeight="1" x14ac:dyDescent="0.2">
      <c r="A3742" s="11" t="str">
        <f t="shared" si="232"/>
        <v>WAGGA WAGGA1992</v>
      </c>
      <c r="B3742" s="92" t="s">
        <v>48</v>
      </c>
      <c r="C3742" s="85">
        <v>1992</v>
      </c>
      <c r="D3742" s="86">
        <v>22</v>
      </c>
      <c r="E3742" s="15">
        <v>60925</v>
      </c>
      <c r="F3742" s="15">
        <v>60602</v>
      </c>
      <c r="G3742" s="15">
        <v>121527</v>
      </c>
      <c r="H3742" s="87">
        <v>0</v>
      </c>
      <c r="I3742" s="87">
        <v>0</v>
      </c>
      <c r="J3742" s="15">
        <v>0</v>
      </c>
      <c r="K3742" s="15">
        <f t="shared" si="233"/>
        <v>60925</v>
      </c>
      <c r="L3742" s="15">
        <f t="shared" si="234"/>
        <v>60602</v>
      </c>
      <c r="M3742" s="15">
        <f t="shared" si="235"/>
        <v>121527</v>
      </c>
    </row>
    <row r="3743" spans="1:13" ht="13.15" customHeight="1" x14ac:dyDescent="0.2">
      <c r="A3743" s="11" t="str">
        <f t="shared" si="232"/>
        <v>WAGGA WAGGA1993</v>
      </c>
      <c r="B3743" s="90" t="s">
        <v>48</v>
      </c>
      <c r="C3743" s="85">
        <v>1993</v>
      </c>
      <c r="D3743" s="12">
        <v>24</v>
      </c>
      <c r="E3743" s="15">
        <v>60968</v>
      </c>
      <c r="F3743" s="15">
        <v>61502</v>
      </c>
      <c r="G3743" s="15">
        <v>122470</v>
      </c>
      <c r="H3743" s="15">
        <v>0</v>
      </c>
      <c r="I3743" s="15">
        <v>0</v>
      </c>
      <c r="J3743" s="15">
        <v>0</v>
      </c>
      <c r="K3743" s="15">
        <f t="shared" si="233"/>
        <v>60968</v>
      </c>
      <c r="L3743" s="15">
        <f t="shared" si="234"/>
        <v>61502</v>
      </c>
      <c r="M3743" s="15">
        <f t="shared" si="235"/>
        <v>122470</v>
      </c>
    </row>
    <row r="3744" spans="1:13" ht="13.15" customHeight="1" x14ac:dyDescent="0.2">
      <c r="A3744" s="11" t="str">
        <f t="shared" si="232"/>
        <v>WAGGA WAGGA1994</v>
      </c>
      <c r="B3744" s="3" t="s">
        <v>48</v>
      </c>
      <c r="C3744" s="12">
        <v>1994</v>
      </c>
      <c r="D3744" s="12">
        <v>27</v>
      </c>
      <c r="E3744" s="13">
        <v>57993</v>
      </c>
      <c r="F3744" s="13">
        <v>58524</v>
      </c>
      <c r="G3744" s="13">
        <v>116517</v>
      </c>
      <c r="H3744" s="13">
        <v>0</v>
      </c>
      <c r="I3744" s="13">
        <v>0</v>
      </c>
      <c r="J3744" s="13">
        <v>0</v>
      </c>
      <c r="K3744" s="15">
        <f t="shared" si="233"/>
        <v>57993</v>
      </c>
      <c r="L3744" s="15">
        <f t="shared" si="234"/>
        <v>58524</v>
      </c>
      <c r="M3744" s="15">
        <f t="shared" si="235"/>
        <v>116517</v>
      </c>
    </row>
    <row r="3745" spans="1:13" ht="13.15" customHeight="1" x14ac:dyDescent="0.2">
      <c r="A3745" s="11" t="str">
        <f t="shared" si="232"/>
        <v>WAGGA WAGGA1995</v>
      </c>
      <c r="B3745" s="90" t="s">
        <v>48</v>
      </c>
      <c r="C3745" s="85">
        <v>1995</v>
      </c>
      <c r="D3745" s="86">
        <v>29</v>
      </c>
      <c r="E3745" s="15">
        <v>58314</v>
      </c>
      <c r="F3745" s="15">
        <v>58244</v>
      </c>
      <c r="G3745" s="15">
        <v>116558</v>
      </c>
      <c r="H3745" s="15">
        <v>0</v>
      </c>
      <c r="I3745" s="15">
        <v>0</v>
      </c>
      <c r="J3745" s="15">
        <v>0</v>
      </c>
      <c r="K3745" s="15">
        <f t="shared" si="233"/>
        <v>58314</v>
      </c>
      <c r="L3745" s="15">
        <f t="shared" si="234"/>
        <v>58244</v>
      </c>
      <c r="M3745" s="15">
        <f t="shared" si="235"/>
        <v>116558</v>
      </c>
    </row>
    <row r="3746" spans="1:13" ht="13.15" customHeight="1" x14ac:dyDescent="0.2">
      <c r="A3746" s="11" t="str">
        <f t="shared" si="232"/>
        <v>WAGGA WAGGA1996</v>
      </c>
      <c r="B3746" s="90" t="s">
        <v>48</v>
      </c>
      <c r="C3746" s="85">
        <v>1996</v>
      </c>
      <c r="D3746" s="86">
        <v>25</v>
      </c>
      <c r="E3746" s="15">
        <v>64284</v>
      </c>
      <c r="F3746" s="15">
        <v>64252</v>
      </c>
      <c r="G3746" s="15">
        <v>128536</v>
      </c>
      <c r="H3746" s="15">
        <v>0</v>
      </c>
      <c r="I3746" s="15">
        <v>0</v>
      </c>
      <c r="J3746" s="15">
        <v>0</v>
      </c>
      <c r="K3746" s="15">
        <f t="shared" si="233"/>
        <v>64284</v>
      </c>
      <c r="L3746" s="15">
        <f t="shared" si="234"/>
        <v>64252</v>
      </c>
      <c r="M3746" s="15">
        <f t="shared" si="235"/>
        <v>128536</v>
      </c>
    </row>
    <row r="3747" spans="1:13" ht="13.15" customHeight="1" x14ac:dyDescent="0.2">
      <c r="A3747" s="11" t="str">
        <f t="shared" ref="A3747:A3810" si="236">CONCATENATE(B3747,C3747)</f>
        <v>WAGGA WAGGA1997</v>
      </c>
      <c r="B3747" s="3" t="s">
        <v>48</v>
      </c>
      <c r="C3747" s="12">
        <v>1997</v>
      </c>
      <c r="D3747" s="12">
        <v>25</v>
      </c>
      <c r="E3747" s="13">
        <v>67280</v>
      </c>
      <c r="F3747" s="13">
        <v>67526</v>
      </c>
      <c r="G3747" s="13">
        <v>134806</v>
      </c>
      <c r="H3747" s="13">
        <v>0</v>
      </c>
      <c r="I3747" s="13">
        <v>0</v>
      </c>
      <c r="J3747" s="13">
        <v>0</v>
      </c>
      <c r="K3747" s="15">
        <f t="shared" si="233"/>
        <v>67280</v>
      </c>
      <c r="L3747" s="15">
        <f t="shared" si="234"/>
        <v>67526</v>
      </c>
      <c r="M3747" s="15">
        <f t="shared" si="235"/>
        <v>134806</v>
      </c>
    </row>
    <row r="3748" spans="1:13" ht="13.15" customHeight="1" x14ac:dyDescent="0.2">
      <c r="A3748" s="11" t="str">
        <f t="shared" si="236"/>
        <v>WAGGA WAGGA1998</v>
      </c>
      <c r="B3748" s="3" t="s">
        <v>48</v>
      </c>
      <c r="C3748" s="12">
        <v>1998</v>
      </c>
      <c r="D3748" s="12">
        <v>27</v>
      </c>
      <c r="E3748" s="13">
        <v>65238</v>
      </c>
      <c r="F3748" s="13">
        <v>65144</v>
      </c>
      <c r="G3748" s="13">
        <v>130382</v>
      </c>
      <c r="H3748" s="13">
        <v>0</v>
      </c>
      <c r="I3748" s="13">
        <v>0</v>
      </c>
      <c r="J3748" s="13">
        <v>0</v>
      </c>
      <c r="K3748" s="15">
        <f t="shared" si="233"/>
        <v>65238</v>
      </c>
      <c r="L3748" s="15">
        <f t="shared" si="234"/>
        <v>65144</v>
      </c>
      <c r="M3748" s="15">
        <f t="shared" si="235"/>
        <v>130382</v>
      </c>
    </row>
    <row r="3749" spans="1:13" ht="13.15" customHeight="1" x14ac:dyDescent="0.2">
      <c r="A3749" s="11" t="str">
        <f t="shared" si="236"/>
        <v>WAGGA WAGGA1999</v>
      </c>
      <c r="B3749" s="90" t="s">
        <v>48</v>
      </c>
      <c r="C3749" s="85">
        <v>1999</v>
      </c>
      <c r="D3749" s="86">
        <v>28</v>
      </c>
      <c r="E3749" s="15">
        <v>64675</v>
      </c>
      <c r="F3749" s="15">
        <v>65234</v>
      </c>
      <c r="G3749" s="15">
        <v>129909</v>
      </c>
      <c r="H3749" s="15">
        <v>0</v>
      </c>
      <c r="I3749" s="15">
        <v>0</v>
      </c>
      <c r="J3749" s="15">
        <v>0</v>
      </c>
      <c r="K3749" s="15">
        <f t="shared" si="233"/>
        <v>64675</v>
      </c>
      <c r="L3749" s="15">
        <f t="shared" si="234"/>
        <v>65234</v>
      </c>
      <c r="M3749" s="15">
        <f t="shared" si="235"/>
        <v>129909</v>
      </c>
    </row>
    <row r="3750" spans="1:13" ht="13.15" customHeight="1" x14ac:dyDescent="0.2">
      <c r="A3750" s="11" t="str">
        <f t="shared" si="236"/>
        <v>WAGGA WAGGA2000</v>
      </c>
      <c r="B3750" s="92" t="s">
        <v>48</v>
      </c>
      <c r="C3750" s="85">
        <v>2000</v>
      </c>
      <c r="D3750" s="86">
        <v>28</v>
      </c>
      <c r="E3750" s="15">
        <v>65811</v>
      </c>
      <c r="F3750" s="15">
        <v>65766</v>
      </c>
      <c r="G3750" s="15">
        <v>131577</v>
      </c>
      <c r="H3750" s="15">
        <v>0</v>
      </c>
      <c r="I3750" s="15">
        <v>0</v>
      </c>
      <c r="J3750" s="15">
        <v>0</v>
      </c>
      <c r="K3750" s="15">
        <f t="shared" si="233"/>
        <v>65811</v>
      </c>
      <c r="L3750" s="15">
        <f t="shared" si="234"/>
        <v>65766</v>
      </c>
      <c r="M3750" s="15">
        <f t="shared" si="235"/>
        <v>131577</v>
      </c>
    </row>
    <row r="3751" spans="1:13" ht="13.15" customHeight="1" x14ac:dyDescent="0.2">
      <c r="A3751" s="11" t="str">
        <f t="shared" si="236"/>
        <v>WAGGA WAGGA2001</v>
      </c>
      <c r="B3751" s="90" t="s">
        <v>48</v>
      </c>
      <c r="C3751" s="85">
        <v>2001</v>
      </c>
      <c r="D3751" s="86">
        <v>26</v>
      </c>
      <c r="E3751" s="15">
        <v>60297</v>
      </c>
      <c r="F3751" s="15">
        <v>60653</v>
      </c>
      <c r="G3751" s="15">
        <v>120950</v>
      </c>
      <c r="H3751" s="15">
        <v>0</v>
      </c>
      <c r="I3751" s="15">
        <v>0</v>
      </c>
      <c r="J3751" s="15">
        <v>0</v>
      </c>
      <c r="K3751" s="15">
        <f t="shared" si="233"/>
        <v>60297</v>
      </c>
      <c r="L3751" s="15">
        <f t="shared" si="234"/>
        <v>60653</v>
      </c>
      <c r="M3751" s="15">
        <f t="shared" si="235"/>
        <v>120950</v>
      </c>
    </row>
    <row r="3752" spans="1:13" ht="13.15" customHeight="1" x14ac:dyDescent="0.2">
      <c r="A3752" s="11" t="str">
        <f t="shared" si="236"/>
        <v>WAGGA WAGGA2002</v>
      </c>
      <c r="B3752" s="3" t="s">
        <v>48</v>
      </c>
      <c r="C3752" s="12">
        <v>2002</v>
      </c>
      <c r="D3752" s="12">
        <v>26</v>
      </c>
      <c r="E3752" s="13">
        <v>52865</v>
      </c>
      <c r="F3752" s="13">
        <v>53438</v>
      </c>
      <c r="G3752" s="13">
        <v>106303</v>
      </c>
      <c r="H3752" s="13">
        <v>0</v>
      </c>
      <c r="I3752" s="13">
        <v>0</v>
      </c>
      <c r="J3752" s="13">
        <v>0</v>
      </c>
      <c r="K3752" s="15">
        <f t="shared" si="233"/>
        <v>52865</v>
      </c>
      <c r="L3752" s="15">
        <f t="shared" si="234"/>
        <v>53438</v>
      </c>
      <c r="M3752" s="15">
        <f t="shared" si="235"/>
        <v>106303</v>
      </c>
    </row>
    <row r="3753" spans="1:13" ht="13.15" customHeight="1" x14ac:dyDescent="0.2">
      <c r="A3753" s="11" t="str">
        <f t="shared" si="236"/>
        <v>WAGGA WAGGA2003</v>
      </c>
      <c r="B3753" s="3" t="s">
        <v>48</v>
      </c>
      <c r="C3753" s="12">
        <v>2003</v>
      </c>
      <c r="D3753" s="12">
        <v>26</v>
      </c>
      <c r="E3753" s="13">
        <v>58391</v>
      </c>
      <c r="F3753" s="13">
        <v>59434</v>
      </c>
      <c r="G3753" s="13">
        <v>117825</v>
      </c>
      <c r="H3753" s="13">
        <v>0</v>
      </c>
      <c r="I3753" s="13">
        <v>0</v>
      </c>
      <c r="J3753" s="13">
        <v>0</v>
      </c>
      <c r="K3753" s="15">
        <f t="shared" si="233"/>
        <v>58391</v>
      </c>
      <c r="L3753" s="15">
        <f t="shared" si="234"/>
        <v>59434</v>
      </c>
      <c r="M3753" s="15">
        <f t="shared" si="235"/>
        <v>117825</v>
      </c>
    </row>
    <row r="3754" spans="1:13" ht="13.15" customHeight="1" x14ac:dyDescent="0.2">
      <c r="A3754" s="11" t="str">
        <f t="shared" si="236"/>
        <v>WAGGA WAGGA2004</v>
      </c>
      <c r="B3754" s="3" t="s">
        <v>48</v>
      </c>
      <c r="C3754" s="12">
        <v>2004</v>
      </c>
      <c r="D3754" s="12">
        <v>26</v>
      </c>
      <c r="E3754" s="13">
        <v>73445</v>
      </c>
      <c r="F3754" s="13">
        <v>74539</v>
      </c>
      <c r="G3754" s="13">
        <v>147984</v>
      </c>
      <c r="H3754" s="13">
        <v>0</v>
      </c>
      <c r="I3754" s="13">
        <v>0</v>
      </c>
      <c r="J3754" s="13">
        <v>0</v>
      </c>
      <c r="K3754" s="15">
        <f t="shared" si="233"/>
        <v>73445</v>
      </c>
      <c r="L3754" s="15">
        <f t="shared" si="234"/>
        <v>74539</v>
      </c>
      <c r="M3754" s="15">
        <f t="shared" si="235"/>
        <v>147984</v>
      </c>
    </row>
    <row r="3755" spans="1:13" ht="13.15" customHeight="1" x14ac:dyDescent="0.2">
      <c r="A3755" s="11" t="str">
        <f t="shared" si="236"/>
        <v>WAGGA WAGGA2005</v>
      </c>
      <c r="B3755" s="92" t="s">
        <v>48</v>
      </c>
      <c r="C3755" s="85">
        <v>2005</v>
      </c>
      <c r="D3755" s="86">
        <v>27</v>
      </c>
      <c r="E3755" s="15">
        <v>81255</v>
      </c>
      <c r="F3755" s="15">
        <v>82319</v>
      </c>
      <c r="G3755" s="15">
        <v>163574</v>
      </c>
      <c r="H3755" s="87">
        <v>0</v>
      </c>
      <c r="I3755" s="87">
        <v>0</v>
      </c>
      <c r="J3755" s="15">
        <v>0</v>
      </c>
      <c r="K3755" s="15">
        <f t="shared" si="233"/>
        <v>81255</v>
      </c>
      <c r="L3755" s="15">
        <f t="shared" si="234"/>
        <v>82319</v>
      </c>
      <c r="M3755" s="15">
        <f t="shared" si="235"/>
        <v>163574</v>
      </c>
    </row>
    <row r="3756" spans="1:13" ht="13.15" customHeight="1" x14ac:dyDescent="0.2">
      <c r="A3756" s="11" t="str">
        <f t="shared" si="236"/>
        <v>WAGGA WAGGA2006</v>
      </c>
      <c r="B3756" s="3" t="s">
        <v>48</v>
      </c>
      <c r="C3756" s="12">
        <v>2006</v>
      </c>
      <c r="D3756" s="12">
        <v>27</v>
      </c>
      <c r="E3756" s="13">
        <v>92463</v>
      </c>
      <c r="F3756" s="13">
        <v>93641</v>
      </c>
      <c r="G3756" s="13">
        <v>186104</v>
      </c>
      <c r="H3756" s="13">
        <v>0</v>
      </c>
      <c r="I3756" s="13">
        <v>0</v>
      </c>
      <c r="J3756" s="13">
        <v>0</v>
      </c>
      <c r="K3756" s="15">
        <f t="shared" si="233"/>
        <v>92463</v>
      </c>
      <c r="L3756" s="15">
        <f t="shared" si="234"/>
        <v>93641</v>
      </c>
      <c r="M3756" s="15">
        <f t="shared" si="235"/>
        <v>186104</v>
      </c>
    </row>
    <row r="3757" spans="1:13" ht="13.15" customHeight="1" x14ac:dyDescent="0.2">
      <c r="A3757" s="11" t="str">
        <f t="shared" si="236"/>
        <v>WAGGA WAGGA2007</v>
      </c>
      <c r="B3757" s="92" t="s">
        <v>48</v>
      </c>
      <c r="C3757" s="85">
        <v>2007</v>
      </c>
      <c r="D3757" s="86">
        <v>27</v>
      </c>
      <c r="E3757" s="15">
        <v>107672</v>
      </c>
      <c r="F3757" s="15">
        <v>109975</v>
      </c>
      <c r="G3757" s="15">
        <v>217647</v>
      </c>
      <c r="H3757" s="87">
        <v>0</v>
      </c>
      <c r="I3757" s="87">
        <v>0</v>
      </c>
      <c r="J3757" s="15">
        <v>0</v>
      </c>
      <c r="K3757" s="15">
        <f t="shared" si="233"/>
        <v>107672</v>
      </c>
      <c r="L3757" s="15">
        <f t="shared" si="234"/>
        <v>109975</v>
      </c>
      <c r="M3757" s="15">
        <f t="shared" si="235"/>
        <v>217647</v>
      </c>
    </row>
    <row r="3758" spans="1:13" ht="13.15" customHeight="1" x14ac:dyDescent="0.2">
      <c r="A3758" s="11" t="str">
        <f t="shared" si="236"/>
        <v>WAGGA WAGGA2008</v>
      </c>
      <c r="B3758" s="92" t="s">
        <v>48</v>
      </c>
      <c r="C3758" s="85">
        <v>2008</v>
      </c>
      <c r="D3758" s="86">
        <v>27</v>
      </c>
      <c r="E3758" s="15">
        <v>109128</v>
      </c>
      <c r="F3758" s="15">
        <v>110728</v>
      </c>
      <c r="G3758" s="15">
        <v>219856</v>
      </c>
      <c r="H3758" s="87">
        <v>0</v>
      </c>
      <c r="I3758" s="87">
        <v>0</v>
      </c>
      <c r="J3758" s="15">
        <v>0</v>
      </c>
      <c r="K3758" s="15">
        <f t="shared" si="233"/>
        <v>109128</v>
      </c>
      <c r="L3758" s="15">
        <f t="shared" si="234"/>
        <v>110728</v>
      </c>
      <c r="M3758" s="15">
        <f t="shared" si="235"/>
        <v>219856</v>
      </c>
    </row>
    <row r="3759" spans="1:13" ht="13.15" customHeight="1" x14ac:dyDescent="0.2">
      <c r="A3759" s="11" t="str">
        <f t="shared" si="236"/>
        <v>WAGGA WAGGA2009</v>
      </c>
      <c r="B3759" s="92" t="s">
        <v>48</v>
      </c>
      <c r="C3759" s="85">
        <v>2009</v>
      </c>
      <c r="D3759" s="86">
        <v>28</v>
      </c>
      <c r="E3759" s="15">
        <v>103134</v>
      </c>
      <c r="F3759" s="15">
        <v>104153</v>
      </c>
      <c r="G3759" s="15">
        <v>207287</v>
      </c>
      <c r="H3759" s="87">
        <v>0</v>
      </c>
      <c r="I3759" s="87">
        <v>0</v>
      </c>
      <c r="J3759" s="15">
        <v>0</v>
      </c>
      <c r="K3759" s="15">
        <f t="shared" si="233"/>
        <v>103134</v>
      </c>
      <c r="L3759" s="15">
        <f t="shared" si="234"/>
        <v>104153</v>
      </c>
      <c r="M3759" s="15">
        <f t="shared" si="235"/>
        <v>207287</v>
      </c>
    </row>
    <row r="3760" spans="1:13" ht="13.15" customHeight="1" x14ac:dyDescent="0.2">
      <c r="A3760" s="11" t="str">
        <f t="shared" si="236"/>
        <v>WAGGA WAGGA2010</v>
      </c>
      <c r="B3760" s="3" t="s">
        <v>48</v>
      </c>
      <c r="C3760" s="12">
        <v>2010</v>
      </c>
      <c r="D3760" s="12">
        <v>28</v>
      </c>
      <c r="E3760" s="13">
        <v>107349</v>
      </c>
      <c r="F3760" s="13">
        <v>108330</v>
      </c>
      <c r="G3760" s="13">
        <v>215679</v>
      </c>
      <c r="H3760" s="13">
        <v>0</v>
      </c>
      <c r="I3760" s="13">
        <v>0</v>
      </c>
      <c r="J3760" s="13">
        <v>0</v>
      </c>
      <c r="K3760" s="15">
        <f t="shared" si="233"/>
        <v>107349</v>
      </c>
      <c r="L3760" s="15">
        <f t="shared" si="234"/>
        <v>108330</v>
      </c>
      <c r="M3760" s="15">
        <f t="shared" si="235"/>
        <v>215679</v>
      </c>
    </row>
    <row r="3761" spans="1:13" ht="13.15" customHeight="1" x14ac:dyDescent="0.2">
      <c r="A3761" s="11" t="str">
        <f t="shared" si="236"/>
        <v>WAGGA WAGGA2011</v>
      </c>
      <c r="B3761" s="3" t="s">
        <v>48</v>
      </c>
      <c r="C3761" s="12">
        <v>2011</v>
      </c>
      <c r="D3761" s="12">
        <v>32</v>
      </c>
      <c r="E3761" s="13">
        <v>103249</v>
      </c>
      <c r="F3761" s="13">
        <v>103878</v>
      </c>
      <c r="G3761" s="13">
        <v>207127</v>
      </c>
      <c r="H3761" s="13">
        <v>0</v>
      </c>
      <c r="I3761" s="13">
        <v>0</v>
      </c>
      <c r="J3761" s="13">
        <v>0</v>
      </c>
      <c r="K3761" s="15">
        <f t="shared" ref="K3761:K3824" si="237">E3761+H3761</f>
        <v>103249</v>
      </c>
      <c r="L3761" s="15">
        <f t="shared" ref="L3761:L3824" si="238">F3761+I3761</f>
        <v>103878</v>
      </c>
      <c r="M3761" s="15">
        <f t="shared" ref="M3761:M3824" si="239">G3761+J3761</f>
        <v>207127</v>
      </c>
    </row>
    <row r="3762" spans="1:13" ht="13.15" customHeight="1" x14ac:dyDescent="0.2">
      <c r="A3762" s="11" t="str">
        <f t="shared" si="236"/>
        <v>WAGGA WAGGA2012</v>
      </c>
      <c r="B3762" s="3" t="s">
        <v>48</v>
      </c>
      <c r="C3762" s="12">
        <v>2012</v>
      </c>
      <c r="D3762" s="12">
        <v>35</v>
      </c>
      <c r="E3762" s="13">
        <v>103870</v>
      </c>
      <c r="F3762" s="13">
        <v>104603</v>
      </c>
      <c r="G3762" s="13">
        <v>208473</v>
      </c>
      <c r="H3762" s="13">
        <v>0</v>
      </c>
      <c r="I3762" s="13">
        <v>0</v>
      </c>
      <c r="J3762" s="13">
        <v>0</v>
      </c>
      <c r="K3762" s="15">
        <f t="shared" si="237"/>
        <v>103870</v>
      </c>
      <c r="L3762" s="15">
        <f t="shared" si="238"/>
        <v>104603</v>
      </c>
      <c r="M3762" s="15">
        <f t="shared" si="239"/>
        <v>208473</v>
      </c>
    </row>
    <row r="3763" spans="1:13" ht="13.15" customHeight="1" x14ac:dyDescent="0.2">
      <c r="A3763" s="11" t="str">
        <f t="shared" si="236"/>
        <v>WAGGA WAGGA2013</v>
      </c>
      <c r="B3763" s="3" t="s">
        <v>48</v>
      </c>
      <c r="C3763" s="12">
        <v>2013</v>
      </c>
      <c r="D3763" s="12">
        <v>36</v>
      </c>
      <c r="E3763" s="13">
        <v>103801</v>
      </c>
      <c r="F3763" s="13">
        <v>104824</v>
      </c>
      <c r="G3763" s="13">
        <v>208625</v>
      </c>
      <c r="H3763" s="13">
        <v>0</v>
      </c>
      <c r="I3763" s="13">
        <v>0</v>
      </c>
      <c r="J3763" s="13">
        <v>0</v>
      </c>
      <c r="K3763" s="15">
        <f t="shared" si="237"/>
        <v>103801</v>
      </c>
      <c r="L3763" s="15">
        <f t="shared" si="238"/>
        <v>104824</v>
      </c>
      <c r="M3763" s="15">
        <f t="shared" si="239"/>
        <v>208625</v>
      </c>
    </row>
    <row r="3764" spans="1:13" ht="13.15" customHeight="1" x14ac:dyDescent="0.2">
      <c r="A3764" s="11" t="str">
        <f t="shared" si="236"/>
        <v>WAGGA WAGGA2014</v>
      </c>
      <c r="B3764" s="3" t="s">
        <v>48</v>
      </c>
      <c r="C3764" s="12">
        <v>2014</v>
      </c>
      <c r="D3764" s="12">
        <v>35</v>
      </c>
      <c r="E3764" s="13">
        <v>104858</v>
      </c>
      <c r="F3764" s="13">
        <v>106176</v>
      </c>
      <c r="G3764" s="13">
        <v>211034</v>
      </c>
      <c r="H3764" s="13">
        <v>0</v>
      </c>
      <c r="I3764" s="13">
        <v>0</v>
      </c>
      <c r="J3764" s="13">
        <v>0</v>
      </c>
      <c r="K3764" s="15">
        <f t="shared" si="237"/>
        <v>104858</v>
      </c>
      <c r="L3764" s="15">
        <f t="shared" si="238"/>
        <v>106176</v>
      </c>
      <c r="M3764" s="15">
        <f t="shared" si="239"/>
        <v>211034</v>
      </c>
    </row>
    <row r="3765" spans="1:13" ht="13.15" customHeight="1" x14ac:dyDescent="0.2">
      <c r="A3765" s="11" t="str">
        <f t="shared" si="236"/>
        <v>WAGGA WAGGA2015</v>
      </c>
      <c r="B3765" s="3" t="s">
        <v>48</v>
      </c>
      <c r="C3765" s="12">
        <v>2015</v>
      </c>
      <c r="D3765" s="12">
        <v>33</v>
      </c>
      <c r="E3765" s="13">
        <v>104277</v>
      </c>
      <c r="F3765" s="13">
        <v>105602</v>
      </c>
      <c r="G3765" s="13">
        <v>209879</v>
      </c>
      <c r="H3765" s="13">
        <v>0</v>
      </c>
      <c r="I3765" s="13">
        <v>0</v>
      </c>
      <c r="J3765" s="13">
        <v>0</v>
      </c>
      <c r="K3765" s="15">
        <f t="shared" si="237"/>
        <v>104277</v>
      </c>
      <c r="L3765" s="15">
        <f t="shared" si="238"/>
        <v>105602</v>
      </c>
      <c r="M3765" s="15">
        <f t="shared" si="239"/>
        <v>209879</v>
      </c>
    </row>
    <row r="3766" spans="1:13" ht="13.15" customHeight="1" x14ac:dyDescent="0.2">
      <c r="A3766" s="11" t="str">
        <f t="shared" si="236"/>
        <v>WAGGA WAGGA2016</v>
      </c>
      <c r="B3766" s="3" t="s">
        <v>48</v>
      </c>
      <c r="C3766" s="12">
        <v>2016</v>
      </c>
      <c r="D3766" s="12">
        <v>32</v>
      </c>
      <c r="E3766" s="13">
        <v>106601</v>
      </c>
      <c r="F3766" s="13">
        <v>107799</v>
      </c>
      <c r="G3766" s="13">
        <v>214400</v>
      </c>
      <c r="H3766" s="13">
        <v>0</v>
      </c>
      <c r="I3766" s="13">
        <v>0</v>
      </c>
      <c r="J3766" s="13">
        <v>0</v>
      </c>
      <c r="K3766" s="15">
        <f t="shared" si="237"/>
        <v>106601</v>
      </c>
      <c r="L3766" s="15">
        <f t="shared" si="238"/>
        <v>107799</v>
      </c>
      <c r="M3766" s="15">
        <f t="shared" si="239"/>
        <v>214400</v>
      </c>
    </row>
    <row r="3767" spans="1:13" ht="13.15" customHeight="1" x14ac:dyDescent="0.2">
      <c r="A3767" s="11" t="str">
        <f t="shared" si="236"/>
        <v>WAGGA WAGGA2017</v>
      </c>
      <c r="B3767" s="3" t="s">
        <v>48</v>
      </c>
      <c r="C3767" s="12">
        <v>2017</v>
      </c>
      <c r="D3767" s="12">
        <v>33</v>
      </c>
      <c r="E3767" s="13">
        <v>112046</v>
      </c>
      <c r="F3767" s="13">
        <v>112320</v>
      </c>
      <c r="G3767" s="13">
        <v>224366</v>
      </c>
      <c r="H3767" s="13">
        <v>0</v>
      </c>
      <c r="I3767" s="13">
        <v>0</v>
      </c>
      <c r="J3767" s="13">
        <v>0</v>
      </c>
      <c r="K3767" s="15">
        <f t="shared" si="237"/>
        <v>112046</v>
      </c>
      <c r="L3767" s="15">
        <f t="shared" si="238"/>
        <v>112320</v>
      </c>
      <c r="M3767" s="15">
        <f t="shared" si="239"/>
        <v>224366</v>
      </c>
    </row>
    <row r="3768" spans="1:13" ht="13.15" customHeight="1" x14ac:dyDescent="0.2">
      <c r="A3768" s="11" t="str">
        <f t="shared" si="236"/>
        <v>WAGGA WAGGA2018</v>
      </c>
      <c r="B3768" s="3" t="s">
        <v>48</v>
      </c>
      <c r="C3768" s="12">
        <v>2018</v>
      </c>
      <c r="D3768" s="12">
        <v>31</v>
      </c>
      <c r="E3768" s="13">
        <v>107635</v>
      </c>
      <c r="F3768" s="13">
        <v>108385</v>
      </c>
      <c r="G3768" s="13">
        <v>216020</v>
      </c>
      <c r="H3768" s="13">
        <v>0</v>
      </c>
      <c r="I3768" s="13">
        <v>0</v>
      </c>
      <c r="J3768" s="13">
        <v>0</v>
      </c>
      <c r="K3768" s="15">
        <f t="shared" si="237"/>
        <v>107635</v>
      </c>
      <c r="L3768" s="15">
        <f t="shared" si="238"/>
        <v>108385</v>
      </c>
      <c r="M3768" s="15">
        <f t="shared" si="239"/>
        <v>216020</v>
      </c>
    </row>
    <row r="3769" spans="1:13" ht="13.15" customHeight="1" x14ac:dyDescent="0.2">
      <c r="A3769" s="11" t="str">
        <f t="shared" si="236"/>
        <v>WAGGA WAGGA2019</v>
      </c>
      <c r="B3769" s="3" t="s">
        <v>48</v>
      </c>
      <c r="C3769" s="12">
        <v>2019</v>
      </c>
      <c r="D3769" s="12">
        <v>33</v>
      </c>
      <c r="E3769" s="13">
        <v>103353</v>
      </c>
      <c r="F3769" s="13">
        <v>104064</v>
      </c>
      <c r="G3769" s="13">
        <v>207417</v>
      </c>
      <c r="H3769" s="13">
        <v>0</v>
      </c>
      <c r="I3769" s="13">
        <v>0</v>
      </c>
      <c r="J3769" s="13">
        <v>0</v>
      </c>
      <c r="K3769" s="15">
        <f t="shared" si="237"/>
        <v>103353</v>
      </c>
      <c r="L3769" s="15">
        <f t="shared" si="238"/>
        <v>104064</v>
      </c>
      <c r="M3769" s="15">
        <f t="shared" si="239"/>
        <v>207417</v>
      </c>
    </row>
    <row r="3770" spans="1:13" ht="13.15" customHeight="1" x14ac:dyDescent="0.2">
      <c r="A3770" s="11" t="str">
        <f t="shared" si="236"/>
        <v>WAGGA WAGGA2020</v>
      </c>
      <c r="B3770" s="3" t="s">
        <v>48</v>
      </c>
      <c r="C3770" s="12">
        <v>2020</v>
      </c>
      <c r="D3770" s="12">
        <v>37</v>
      </c>
      <c r="E3770" s="13">
        <v>30447</v>
      </c>
      <c r="F3770" s="13">
        <v>30746</v>
      </c>
      <c r="G3770" s="13">
        <v>61193</v>
      </c>
      <c r="H3770" s="13">
        <v>0</v>
      </c>
      <c r="I3770" s="13">
        <v>0</v>
      </c>
      <c r="J3770" s="13">
        <v>0</v>
      </c>
      <c r="K3770" s="15">
        <f t="shared" si="237"/>
        <v>30447</v>
      </c>
      <c r="L3770" s="15">
        <f t="shared" si="238"/>
        <v>30746</v>
      </c>
      <c r="M3770" s="15">
        <f t="shared" si="239"/>
        <v>61193</v>
      </c>
    </row>
    <row r="3771" spans="1:13" ht="13.15" customHeight="1" x14ac:dyDescent="0.2">
      <c r="A3771" s="11" t="str">
        <f t="shared" si="236"/>
        <v>WAGGA WAGGA2021</v>
      </c>
      <c r="B3771" s="90" t="s">
        <v>48</v>
      </c>
      <c r="C3771" s="85">
        <v>2021</v>
      </c>
      <c r="D3771" s="86">
        <v>44</v>
      </c>
      <c r="E3771" s="15">
        <v>33555</v>
      </c>
      <c r="F3771" s="15">
        <v>34573</v>
      </c>
      <c r="G3771" s="15">
        <v>68128</v>
      </c>
      <c r="H3771" s="15">
        <v>0</v>
      </c>
      <c r="I3771" s="15">
        <v>0</v>
      </c>
      <c r="J3771" s="15">
        <v>0</v>
      </c>
      <c r="K3771" s="15">
        <f t="shared" si="237"/>
        <v>33555</v>
      </c>
      <c r="L3771" s="15">
        <f t="shared" si="238"/>
        <v>34573</v>
      </c>
      <c r="M3771" s="15">
        <f t="shared" si="239"/>
        <v>68128</v>
      </c>
    </row>
    <row r="3772" spans="1:13" ht="13.15" customHeight="1" x14ac:dyDescent="0.2">
      <c r="A3772" s="11" t="str">
        <f t="shared" si="236"/>
        <v>WAGGA WAGGA2022</v>
      </c>
      <c r="B3772" s="3" t="s">
        <v>48</v>
      </c>
      <c r="C3772" s="12">
        <v>2022</v>
      </c>
      <c r="D3772" s="12">
        <v>32</v>
      </c>
      <c r="E3772" s="13">
        <v>85847</v>
      </c>
      <c r="F3772" s="13">
        <v>87003</v>
      </c>
      <c r="G3772" s="13">
        <v>172850</v>
      </c>
      <c r="H3772" s="13">
        <v>0</v>
      </c>
      <c r="I3772" s="13">
        <v>0</v>
      </c>
      <c r="J3772" s="13">
        <v>0</v>
      </c>
      <c r="K3772" s="15">
        <f t="shared" si="237"/>
        <v>85847</v>
      </c>
      <c r="L3772" s="15">
        <f t="shared" si="238"/>
        <v>87003</v>
      </c>
      <c r="M3772" s="15">
        <f t="shared" si="239"/>
        <v>172850</v>
      </c>
    </row>
    <row r="3773" spans="1:13" ht="13.15" customHeight="1" x14ac:dyDescent="0.2">
      <c r="A3773" s="11" t="str">
        <f t="shared" si="236"/>
        <v>WAGGA WAGGA2023</v>
      </c>
      <c r="B3773" s="3" t="s">
        <v>48</v>
      </c>
      <c r="C3773" s="12">
        <v>2023</v>
      </c>
      <c r="D3773" s="12">
        <v>34</v>
      </c>
      <c r="E3773" s="13">
        <v>98462</v>
      </c>
      <c r="F3773" s="13">
        <v>98505</v>
      </c>
      <c r="G3773" s="13">
        <v>196967</v>
      </c>
      <c r="H3773" s="13">
        <v>0</v>
      </c>
      <c r="I3773" s="13">
        <v>0</v>
      </c>
      <c r="J3773" s="13">
        <v>0</v>
      </c>
      <c r="K3773" s="15">
        <f t="shared" si="237"/>
        <v>98462</v>
      </c>
      <c r="L3773" s="15">
        <f t="shared" si="238"/>
        <v>98505</v>
      </c>
      <c r="M3773" s="15">
        <f t="shared" si="239"/>
        <v>196967</v>
      </c>
    </row>
    <row r="3774" spans="1:13" ht="13.15" customHeight="1" x14ac:dyDescent="0.2">
      <c r="A3774" s="11" t="str">
        <f t="shared" si="236"/>
        <v>WAGGA WAGGA2024</v>
      </c>
      <c r="B3774" s="3" t="s">
        <v>48</v>
      </c>
      <c r="C3774" s="12">
        <v>2024</v>
      </c>
      <c r="D3774" s="86">
        <v>33</v>
      </c>
      <c r="E3774" s="13">
        <v>103847</v>
      </c>
      <c r="F3774" s="13">
        <v>103637</v>
      </c>
      <c r="G3774" s="13">
        <v>207484</v>
      </c>
      <c r="H3774" s="13">
        <v>0</v>
      </c>
      <c r="I3774" s="13">
        <v>0</v>
      </c>
      <c r="J3774" s="13">
        <v>0</v>
      </c>
      <c r="K3774" s="15">
        <f t="shared" si="237"/>
        <v>103847</v>
      </c>
      <c r="L3774" s="15">
        <f t="shared" si="238"/>
        <v>103637</v>
      </c>
      <c r="M3774" s="15">
        <f t="shared" si="239"/>
        <v>207484</v>
      </c>
    </row>
    <row r="3775" spans="1:13" ht="13.15" customHeight="1" x14ac:dyDescent="0.2">
      <c r="A3775" s="11" t="str">
        <f t="shared" si="236"/>
        <v>WAGGA WAGGA2025</v>
      </c>
      <c r="B3775" s="90" t="s">
        <v>48</v>
      </c>
      <c r="C3775" s="12">
        <v>2025</v>
      </c>
      <c r="D3775" s="86">
        <v>31</v>
      </c>
      <c r="E3775" s="91">
        <v>110340</v>
      </c>
      <c r="F3775" s="91">
        <v>110729</v>
      </c>
      <c r="G3775" s="91">
        <v>221069</v>
      </c>
      <c r="H3775" s="91">
        <v>0</v>
      </c>
      <c r="I3775" s="91">
        <v>0</v>
      </c>
      <c r="J3775" s="91">
        <v>0</v>
      </c>
      <c r="K3775" s="15">
        <f t="shared" si="237"/>
        <v>110340</v>
      </c>
      <c r="L3775" s="15">
        <f t="shared" si="238"/>
        <v>110729</v>
      </c>
      <c r="M3775" s="15">
        <f t="shared" si="239"/>
        <v>221069</v>
      </c>
    </row>
    <row r="3776" spans="1:13" ht="13.15" customHeight="1" x14ac:dyDescent="0.2">
      <c r="A3776" s="11" t="str">
        <f t="shared" si="236"/>
        <v>WEIPA1985</v>
      </c>
      <c r="B3776" s="3" t="s">
        <v>47</v>
      </c>
      <c r="C3776" s="12">
        <v>1985</v>
      </c>
      <c r="D3776" s="12" t="s">
        <v>174</v>
      </c>
      <c r="E3776" s="13">
        <v>17151</v>
      </c>
      <c r="F3776" s="13">
        <v>17216</v>
      </c>
      <c r="G3776" s="13">
        <v>34367</v>
      </c>
      <c r="H3776" s="13">
        <v>0</v>
      </c>
      <c r="I3776" s="13">
        <v>0</v>
      </c>
      <c r="J3776" s="13">
        <v>0</v>
      </c>
      <c r="K3776" s="15">
        <f t="shared" si="237"/>
        <v>17151</v>
      </c>
      <c r="L3776" s="15">
        <f t="shared" si="238"/>
        <v>17216</v>
      </c>
      <c r="M3776" s="15">
        <f t="shared" si="239"/>
        <v>34367</v>
      </c>
    </row>
    <row r="3777" spans="1:13" ht="13.15" customHeight="1" x14ac:dyDescent="0.2">
      <c r="A3777" s="11" t="str">
        <f t="shared" si="236"/>
        <v>WEIPA1986</v>
      </c>
      <c r="B3777" s="92" t="s">
        <v>47</v>
      </c>
      <c r="C3777" s="85">
        <v>1986</v>
      </c>
      <c r="D3777" s="86" t="s">
        <v>174</v>
      </c>
      <c r="E3777" s="15">
        <v>21974</v>
      </c>
      <c r="F3777" s="15">
        <v>21921</v>
      </c>
      <c r="G3777" s="15">
        <v>43895</v>
      </c>
      <c r="H3777" s="87">
        <v>0</v>
      </c>
      <c r="I3777" s="87">
        <v>0</v>
      </c>
      <c r="J3777" s="15">
        <v>0</v>
      </c>
      <c r="K3777" s="15">
        <f t="shared" si="237"/>
        <v>21974</v>
      </c>
      <c r="L3777" s="15">
        <f t="shared" si="238"/>
        <v>21921</v>
      </c>
      <c r="M3777" s="15">
        <f t="shared" si="239"/>
        <v>43895</v>
      </c>
    </row>
    <row r="3778" spans="1:13" ht="13.15" customHeight="1" x14ac:dyDescent="0.2">
      <c r="A3778" s="11" t="str">
        <f t="shared" si="236"/>
        <v>WEIPA1987</v>
      </c>
      <c r="B3778" s="3" t="s">
        <v>47</v>
      </c>
      <c r="C3778" s="12">
        <v>1987</v>
      </c>
      <c r="D3778" s="12" t="s">
        <v>174</v>
      </c>
      <c r="E3778" s="13">
        <v>19322</v>
      </c>
      <c r="F3778" s="13">
        <v>19425</v>
      </c>
      <c r="G3778" s="13">
        <v>38747</v>
      </c>
      <c r="H3778" s="13">
        <v>0</v>
      </c>
      <c r="I3778" s="13">
        <v>0</v>
      </c>
      <c r="J3778" s="13">
        <v>0</v>
      </c>
      <c r="K3778" s="15">
        <f t="shared" si="237"/>
        <v>19322</v>
      </c>
      <c r="L3778" s="15">
        <f t="shared" si="238"/>
        <v>19425</v>
      </c>
      <c r="M3778" s="15">
        <f t="shared" si="239"/>
        <v>38747</v>
      </c>
    </row>
    <row r="3779" spans="1:13" ht="13.15" customHeight="1" x14ac:dyDescent="0.2">
      <c r="A3779" s="11" t="str">
        <f t="shared" si="236"/>
        <v>WEIPA1988</v>
      </c>
      <c r="B3779" s="3" t="s">
        <v>47</v>
      </c>
      <c r="C3779" s="12">
        <v>1988</v>
      </c>
      <c r="D3779" s="12" t="s">
        <v>174</v>
      </c>
      <c r="E3779" s="13">
        <v>20940</v>
      </c>
      <c r="F3779" s="13">
        <v>21184</v>
      </c>
      <c r="G3779" s="13">
        <v>42124</v>
      </c>
      <c r="H3779" s="13">
        <v>0</v>
      </c>
      <c r="I3779" s="13">
        <v>0</v>
      </c>
      <c r="J3779" s="13">
        <v>0</v>
      </c>
      <c r="K3779" s="15">
        <f t="shared" si="237"/>
        <v>20940</v>
      </c>
      <c r="L3779" s="15">
        <f t="shared" si="238"/>
        <v>21184</v>
      </c>
      <c r="M3779" s="15">
        <f t="shared" si="239"/>
        <v>42124</v>
      </c>
    </row>
    <row r="3780" spans="1:13" ht="13.15" customHeight="1" x14ac:dyDescent="0.2">
      <c r="A3780" s="11" t="str">
        <f t="shared" si="236"/>
        <v>WEIPA1989</v>
      </c>
      <c r="B3780" s="92" t="s">
        <v>47</v>
      </c>
      <c r="C3780" s="85">
        <v>1989</v>
      </c>
      <c r="D3780" s="86" t="s">
        <v>174</v>
      </c>
      <c r="E3780" s="15">
        <v>15266</v>
      </c>
      <c r="F3780" s="15">
        <v>15156</v>
      </c>
      <c r="G3780" s="15">
        <v>30422</v>
      </c>
      <c r="H3780" s="87">
        <v>0</v>
      </c>
      <c r="I3780" s="87">
        <v>0</v>
      </c>
      <c r="J3780" s="15">
        <v>0</v>
      </c>
      <c r="K3780" s="15">
        <f t="shared" si="237"/>
        <v>15266</v>
      </c>
      <c r="L3780" s="15">
        <f t="shared" si="238"/>
        <v>15156</v>
      </c>
      <c r="M3780" s="15">
        <f t="shared" si="239"/>
        <v>30422</v>
      </c>
    </row>
    <row r="3781" spans="1:13" ht="13.15" customHeight="1" x14ac:dyDescent="0.2">
      <c r="A3781" s="11" t="str">
        <f t="shared" si="236"/>
        <v>WEIPA1990</v>
      </c>
      <c r="B3781" s="3" t="s">
        <v>47</v>
      </c>
      <c r="C3781" s="12">
        <v>1990</v>
      </c>
      <c r="D3781" s="12" t="s">
        <v>174</v>
      </c>
      <c r="E3781" s="13">
        <v>7528</v>
      </c>
      <c r="F3781" s="13">
        <v>8385</v>
      </c>
      <c r="G3781" s="13">
        <v>15913</v>
      </c>
      <c r="H3781" s="13">
        <v>0</v>
      </c>
      <c r="I3781" s="13">
        <v>0</v>
      </c>
      <c r="J3781" s="13">
        <v>0</v>
      </c>
      <c r="K3781" s="15">
        <f t="shared" si="237"/>
        <v>7528</v>
      </c>
      <c r="L3781" s="15">
        <f t="shared" si="238"/>
        <v>8385</v>
      </c>
      <c r="M3781" s="15">
        <f t="shared" si="239"/>
        <v>15913</v>
      </c>
    </row>
    <row r="3782" spans="1:13" ht="13.15" customHeight="1" x14ac:dyDescent="0.2">
      <c r="A3782" s="11" t="str">
        <f t="shared" si="236"/>
        <v>WEIPA1991</v>
      </c>
      <c r="B3782" s="3" t="s">
        <v>47</v>
      </c>
      <c r="C3782" s="12">
        <v>1991</v>
      </c>
      <c r="D3782" s="12" t="s">
        <v>174</v>
      </c>
      <c r="E3782" s="13">
        <v>12527</v>
      </c>
      <c r="F3782" s="13">
        <v>12939</v>
      </c>
      <c r="G3782" s="13">
        <v>25466</v>
      </c>
      <c r="H3782" s="13">
        <v>0</v>
      </c>
      <c r="I3782" s="13">
        <v>0</v>
      </c>
      <c r="J3782" s="13">
        <v>0</v>
      </c>
      <c r="K3782" s="15">
        <f t="shared" si="237"/>
        <v>12527</v>
      </c>
      <c r="L3782" s="15">
        <f t="shared" si="238"/>
        <v>12939</v>
      </c>
      <c r="M3782" s="15">
        <f t="shared" si="239"/>
        <v>25466</v>
      </c>
    </row>
    <row r="3783" spans="1:13" ht="13.15" customHeight="1" x14ac:dyDescent="0.2">
      <c r="A3783" s="11" t="str">
        <f t="shared" si="236"/>
        <v>WEIPA1992</v>
      </c>
      <c r="B3783" s="3" t="s">
        <v>47</v>
      </c>
      <c r="C3783" s="12">
        <v>1992</v>
      </c>
      <c r="D3783" s="12" t="s">
        <v>174</v>
      </c>
      <c r="E3783" s="13">
        <v>11390</v>
      </c>
      <c r="F3783" s="13">
        <v>11745</v>
      </c>
      <c r="G3783" s="13">
        <v>23135</v>
      </c>
      <c r="H3783" s="13">
        <v>0</v>
      </c>
      <c r="I3783" s="13">
        <v>0</v>
      </c>
      <c r="J3783" s="13">
        <v>0</v>
      </c>
      <c r="K3783" s="15">
        <f t="shared" si="237"/>
        <v>11390</v>
      </c>
      <c r="L3783" s="15">
        <f t="shared" si="238"/>
        <v>11745</v>
      </c>
      <c r="M3783" s="15">
        <f t="shared" si="239"/>
        <v>23135</v>
      </c>
    </row>
    <row r="3784" spans="1:13" ht="13.15" customHeight="1" x14ac:dyDescent="0.2">
      <c r="A3784" s="11" t="str">
        <f t="shared" si="236"/>
        <v>WEIPA1993</v>
      </c>
      <c r="B3784" s="90" t="s">
        <v>47</v>
      </c>
      <c r="C3784" s="85">
        <v>1993</v>
      </c>
      <c r="D3784" s="86" t="s">
        <v>174</v>
      </c>
      <c r="E3784" s="15">
        <v>11572</v>
      </c>
      <c r="F3784" s="15">
        <v>11732</v>
      </c>
      <c r="G3784" s="15">
        <v>23304</v>
      </c>
      <c r="H3784" s="15">
        <v>0</v>
      </c>
      <c r="I3784" s="15">
        <v>0</v>
      </c>
      <c r="J3784" s="15">
        <v>0</v>
      </c>
      <c r="K3784" s="15">
        <f t="shared" si="237"/>
        <v>11572</v>
      </c>
      <c r="L3784" s="15">
        <f t="shared" si="238"/>
        <v>11732</v>
      </c>
      <c r="M3784" s="15">
        <f t="shared" si="239"/>
        <v>23304</v>
      </c>
    </row>
    <row r="3785" spans="1:13" ht="13.15" customHeight="1" x14ac:dyDescent="0.2">
      <c r="A3785" s="11" t="str">
        <f t="shared" si="236"/>
        <v>WEIPA1994</v>
      </c>
      <c r="B3785" s="90" t="s">
        <v>47</v>
      </c>
      <c r="C3785" s="85">
        <v>1994</v>
      </c>
      <c r="D3785" s="86" t="s">
        <v>174</v>
      </c>
      <c r="E3785" s="15">
        <v>13226</v>
      </c>
      <c r="F3785" s="15">
        <v>13483</v>
      </c>
      <c r="G3785" s="15">
        <v>26709</v>
      </c>
      <c r="H3785" s="15">
        <v>0</v>
      </c>
      <c r="I3785" s="15">
        <v>0</v>
      </c>
      <c r="J3785" s="15">
        <v>0</v>
      </c>
      <c r="K3785" s="15">
        <f t="shared" si="237"/>
        <v>13226</v>
      </c>
      <c r="L3785" s="15">
        <f t="shared" si="238"/>
        <v>13483</v>
      </c>
      <c r="M3785" s="15">
        <f t="shared" si="239"/>
        <v>26709</v>
      </c>
    </row>
    <row r="3786" spans="1:13" ht="13.15" customHeight="1" x14ac:dyDescent="0.2">
      <c r="A3786" s="11" t="str">
        <f t="shared" si="236"/>
        <v>WEIPA1995</v>
      </c>
      <c r="B3786" s="3" t="s">
        <v>47</v>
      </c>
      <c r="C3786" s="12">
        <v>1995</v>
      </c>
      <c r="D3786" s="12" t="s">
        <v>174</v>
      </c>
      <c r="E3786" s="13">
        <v>14820</v>
      </c>
      <c r="F3786" s="13">
        <v>14965</v>
      </c>
      <c r="G3786" s="13">
        <v>29785</v>
      </c>
      <c r="H3786" s="13">
        <v>0</v>
      </c>
      <c r="I3786" s="13">
        <v>0</v>
      </c>
      <c r="J3786" s="13">
        <v>0</v>
      </c>
      <c r="K3786" s="15">
        <f t="shared" si="237"/>
        <v>14820</v>
      </c>
      <c r="L3786" s="15">
        <f t="shared" si="238"/>
        <v>14965</v>
      </c>
      <c r="M3786" s="15">
        <f t="shared" si="239"/>
        <v>29785</v>
      </c>
    </row>
    <row r="3787" spans="1:13" ht="13.15" customHeight="1" x14ac:dyDescent="0.2">
      <c r="A3787" s="11" t="str">
        <f t="shared" si="236"/>
        <v>WEIPA1996</v>
      </c>
      <c r="B3787" s="3" t="s">
        <v>47</v>
      </c>
      <c r="C3787" s="12">
        <v>1996</v>
      </c>
      <c r="D3787" s="12" t="s">
        <v>174</v>
      </c>
      <c r="E3787" s="13">
        <v>15671</v>
      </c>
      <c r="F3787" s="13">
        <v>16221</v>
      </c>
      <c r="G3787" s="13">
        <v>31892</v>
      </c>
      <c r="H3787" s="13">
        <v>0</v>
      </c>
      <c r="I3787" s="13">
        <v>0</v>
      </c>
      <c r="J3787" s="13">
        <v>0</v>
      </c>
      <c r="K3787" s="15">
        <f t="shared" si="237"/>
        <v>15671</v>
      </c>
      <c r="L3787" s="15">
        <f t="shared" si="238"/>
        <v>16221</v>
      </c>
      <c r="M3787" s="15">
        <f t="shared" si="239"/>
        <v>31892</v>
      </c>
    </row>
    <row r="3788" spans="1:13" ht="13.15" customHeight="1" x14ac:dyDescent="0.2">
      <c r="A3788" s="11" t="str">
        <f t="shared" si="236"/>
        <v>WEIPA1997</v>
      </c>
      <c r="B3788" s="90" t="s">
        <v>47</v>
      </c>
      <c r="C3788" s="12">
        <v>1997</v>
      </c>
      <c r="D3788" s="86" t="s">
        <v>174</v>
      </c>
      <c r="E3788" s="91">
        <v>14709</v>
      </c>
      <c r="F3788" s="91">
        <v>15094</v>
      </c>
      <c r="G3788" s="91">
        <v>29803</v>
      </c>
      <c r="H3788" s="91">
        <v>0</v>
      </c>
      <c r="I3788" s="91">
        <v>0</v>
      </c>
      <c r="J3788" s="91">
        <v>0</v>
      </c>
      <c r="K3788" s="15">
        <f t="shared" si="237"/>
        <v>14709</v>
      </c>
      <c r="L3788" s="15">
        <f t="shared" si="238"/>
        <v>15094</v>
      </c>
      <c r="M3788" s="15">
        <f t="shared" si="239"/>
        <v>29803</v>
      </c>
    </row>
    <row r="3789" spans="1:13" ht="13.15" customHeight="1" x14ac:dyDescent="0.2">
      <c r="A3789" s="11" t="str">
        <f t="shared" si="236"/>
        <v>WEIPA1998</v>
      </c>
      <c r="B3789" s="92" t="s">
        <v>47</v>
      </c>
      <c r="C3789" s="85">
        <v>1998</v>
      </c>
      <c r="D3789" s="86" t="s">
        <v>174</v>
      </c>
      <c r="E3789" s="15">
        <v>17081</v>
      </c>
      <c r="F3789" s="15">
        <v>17323</v>
      </c>
      <c r="G3789" s="15">
        <v>34404</v>
      </c>
      <c r="H3789" s="87">
        <v>0</v>
      </c>
      <c r="I3789" s="87">
        <v>0</v>
      </c>
      <c r="J3789" s="15">
        <v>0</v>
      </c>
      <c r="K3789" s="15">
        <f t="shared" si="237"/>
        <v>17081</v>
      </c>
      <c r="L3789" s="15">
        <f t="shared" si="238"/>
        <v>17323</v>
      </c>
      <c r="M3789" s="15">
        <f t="shared" si="239"/>
        <v>34404</v>
      </c>
    </row>
    <row r="3790" spans="1:13" ht="13.15" customHeight="1" x14ac:dyDescent="0.2">
      <c r="A3790" s="11" t="str">
        <f t="shared" si="236"/>
        <v>WEIPA1999</v>
      </c>
      <c r="B3790" s="3" t="s">
        <v>47</v>
      </c>
      <c r="C3790" s="12">
        <v>1999</v>
      </c>
      <c r="D3790" s="12" t="s">
        <v>174</v>
      </c>
      <c r="E3790" s="13">
        <v>15512</v>
      </c>
      <c r="F3790" s="13">
        <v>15675</v>
      </c>
      <c r="G3790" s="13">
        <v>31187</v>
      </c>
      <c r="H3790" s="13">
        <v>0</v>
      </c>
      <c r="I3790" s="13">
        <v>0</v>
      </c>
      <c r="J3790" s="13">
        <v>0</v>
      </c>
      <c r="K3790" s="15">
        <f t="shared" si="237"/>
        <v>15512</v>
      </c>
      <c r="L3790" s="15">
        <f t="shared" si="238"/>
        <v>15675</v>
      </c>
      <c r="M3790" s="15">
        <f t="shared" si="239"/>
        <v>31187</v>
      </c>
    </row>
    <row r="3791" spans="1:13" ht="13.15" customHeight="1" x14ac:dyDescent="0.2">
      <c r="A3791" s="11" t="str">
        <f t="shared" si="236"/>
        <v>WEIPA2000</v>
      </c>
      <c r="B3791" s="92" t="s">
        <v>47</v>
      </c>
      <c r="C3791" s="85">
        <v>2000</v>
      </c>
      <c r="D3791" s="86" t="s">
        <v>174</v>
      </c>
      <c r="E3791" s="15">
        <v>14882</v>
      </c>
      <c r="F3791" s="15">
        <v>14935</v>
      </c>
      <c r="G3791" s="15">
        <v>29817</v>
      </c>
      <c r="H3791" s="87">
        <v>0</v>
      </c>
      <c r="I3791" s="87">
        <v>0</v>
      </c>
      <c r="J3791" s="15">
        <v>0</v>
      </c>
      <c r="K3791" s="15">
        <f t="shared" si="237"/>
        <v>14882</v>
      </c>
      <c r="L3791" s="15">
        <f t="shared" si="238"/>
        <v>14935</v>
      </c>
      <c r="M3791" s="15">
        <f t="shared" si="239"/>
        <v>29817</v>
      </c>
    </row>
    <row r="3792" spans="1:13" ht="13.15" customHeight="1" x14ac:dyDescent="0.2">
      <c r="A3792" s="11" t="str">
        <f t="shared" si="236"/>
        <v>WEIPA2001</v>
      </c>
      <c r="B3792" s="3" t="s">
        <v>47</v>
      </c>
      <c r="C3792" s="12">
        <v>2001</v>
      </c>
      <c r="D3792" s="12" t="s">
        <v>174</v>
      </c>
      <c r="E3792" s="13">
        <v>13989</v>
      </c>
      <c r="F3792" s="13">
        <v>13992</v>
      </c>
      <c r="G3792" s="13">
        <v>27981</v>
      </c>
      <c r="H3792" s="13">
        <v>0</v>
      </c>
      <c r="I3792" s="13">
        <v>0</v>
      </c>
      <c r="J3792" s="13">
        <v>0</v>
      </c>
      <c r="K3792" s="15">
        <f t="shared" si="237"/>
        <v>13989</v>
      </c>
      <c r="L3792" s="15">
        <f t="shared" si="238"/>
        <v>13992</v>
      </c>
      <c r="M3792" s="15">
        <f t="shared" si="239"/>
        <v>27981</v>
      </c>
    </row>
    <row r="3793" spans="1:13" ht="13.15" customHeight="1" x14ac:dyDescent="0.2">
      <c r="A3793" s="11" t="str">
        <f t="shared" si="236"/>
        <v>WEIPA2002</v>
      </c>
      <c r="B3793" s="92" t="s">
        <v>47</v>
      </c>
      <c r="C3793" s="85">
        <v>2002</v>
      </c>
      <c r="D3793" s="86" t="s">
        <v>174</v>
      </c>
      <c r="E3793" s="15">
        <v>15004</v>
      </c>
      <c r="F3793" s="15">
        <v>15379</v>
      </c>
      <c r="G3793" s="15">
        <v>30383</v>
      </c>
      <c r="H3793" s="87">
        <v>0</v>
      </c>
      <c r="I3793" s="87">
        <v>0</v>
      </c>
      <c r="J3793" s="15">
        <v>0</v>
      </c>
      <c r="K3793" s="15">
        <f t="shared" si="237"/>
        <v>15004</v>
      </c>
      <c r="L3793" s="15">
        <f t="shared" si="238"/>
        <v>15379</v>
      </c>
      <c r="M3793" s="15">
        <f t="shared" si="239"/>
        <v>30383</v>
      </c>
    </row>
    <row r="3794" spans="1:13" ht="13.15" customHeight="1" x14ac:dyDescent="0.2">
      <c r="A3794" s="11" t="str">
        <f t="shared" si="236"/>
        <v>WEIPA2003</v>
      </c>
      <c r="B3794" s="90" t="s">
        <v>47</v>
      </c>
      <c r="C3794" s="85">
        <v>2003</v>
      </c>
      <c r="D3794" s="86" t="s">
        <v>174</v>
      </c>
      <c r="E3794" s="15">
        <v>16606</v>
      </c>
      <c r="F3794" s="15">
        <v>16760</v>
      </c>
      <c r="G3794" s="15">
        <v>33366</v>
      </c>
      <c r="H3794" s="15">
        <v>0</v>
      </c>
      <c r="I3794" s="15">
        <v>0</v>
      </c>
      <c r="J3794" s="15">
        <v>0</v>
      </c>
      <c r="K3794" s="15">
        <f t="shared" si="237"/>
        <v>16606</v>
      </c>
      <c r="L3794" s="15">
        <f t="shared" si="238"/>
        <v>16760</v>
      </c>
      <c r="M3794" s="15">
        <f t="shared" si="239"/>
        <v>33366</v>
      </c>
    </row>
    <row r="3795" spans="1:13" ht="13.15" customHeight="1" x14ac:dyDescent="0.2">
      <c r="A3795" s="11" t="str">
        <f t="shared" si="236"/>
        <v>WEIPA2004</v>
      </c>
      <c r="B3795" s="92" t="s">
        <v>47</v>
      </c>
      <c r="C3795" s="85">
        <v>2004</v>
      </c>
      <c r="D3795" s="86" t="s">
        <v>174</v>
      </c>
      <c r="E3795" s="15">
        <v>22032</v>
      </c>
      <c r="F3795" s="15">
        <v>22423</v>
      </c>
      <c r="G3795" s="15">
        <v>44455</v>
      </c>
      <c r="H3795" s="87">
        <v>0</v>
      </c>
      <c r="I3795" s="87">
        <v>0</v>
      </c>
      <c r="J3795" s="15">
        <v>0</v>
      </c>
      <c r="K3795" s="15">
        <f t="shared" si="237"/>
        <v>22032</v>
      </c>
      <c r="L3795" s="15">
        <f t="shared" si="238"/>
        <v>22423</v>
      </c>
      <c r="M3795" s="15">
        <f t="shared" si="239"/>
        <v>44455</v>
      </c>
    </row>
    <row r="3796" spans="1:13" ht="13.15" customHeight="1" x14ac:dyDescent="0.2">
      <c r="A3796" s="11" t="str">
        <f t="shared" si="236"/>
        <v>WEIPA2005</v>
      </c>
      <c r="B3796" s="3" t="s">
        <v>47</v>
      </c>
      <c r="C3796" s="12">
        <v>2005</v>
      </c>
      <c r="D3796" s="12" t="s">
        <v>174</v>
      </c>
      <c r="E3796" s="13">
        <v>20738</v>
      </c>
      <c r="F3796" s="13">
        <v>21250</v>
      </c>
      <c r="G3796" s="13">
        <v>41988</v>
      </c>
      <c r="H3796" s="13">
        <v>0</v>
      </c>
      <c r="I3796" s="13">
        <v>0</v>
      </c>
      <c r="J3796" s="13">
        <v>0</v>
      </c>
      <c r="K3796" s="15">
        <f t="shared" si="237"/>
        <v>20738</v>
      </c>
      <c r="L3796" s="15">
        <f t="shared" si="238"/>
        <v>21250</v>
      </c>
      <c r="M3796" s="15">
        <f t="shared" si="239"/>
        <v>41988</v>
      </c>
    </row>
    <row r="3797" spans="1:13" ht="13.15" customHeight="1" x14ac:dyDescent="0.2">
      <c r="A3797" s="11" t="str">
        <f t="shared" si="236"/>
        <v>WEIPA2006</v>
      </c>
      <c r="B3797" s="92" t="s">
        <v>47</v>
      </c>
      <c r="C3797" s="85">
        <v>2006</v>
      </c>
      <c r="D3797" s="86" t="s">
        <v>174</v>
      </c>
      <c r="E3797" s="15">
        <v>23530</v>
      </c>
      <c r="F3797" s="15">
        <v>23749</v>
      </c>
      <c r="G3797" s="15">
        <v>47279</v>
      </c>
      <c r="H3797" s="87">
        <v>0</v>
      </c>
      <c r="I3797" s="87">
        <v>0</v>
      </c>
      <c r="J3797" s="15">
        <v>0</v>
      </c>
      <c r="K3797" s="15">
        <f t="shared" si="237"/>
        <v>23530</v>
      </c>
      <c r="L3797" s="15">
        <f t="shared" si="238"/>
        <v>23749</v>
      </c>
      <c r="M3797" s="15">
        <f t="shared" si="239"/>
        <v>47279</v>
      </c>
    </row>
    <row r="3798" spans="1:13" ht="13.15" customHeight="1" x14ac:dyDescent="0.2">
      <c r="A3798" s="11" t="str">
        <f t="shared" si="236"/>
        <v>WEIPA2007</v>
      </c>
      <c r="B3798" s="92" t="s">
        <v>47</v>
      </c>
      <c r="C3798" s="85">
        <v>2007</v>
      </c>
      <c r="D3798" s="86" t="s">
        <v>174</v>
      </c>
      <c r="E3798" s="15">
        <v>24363</v>
      </c>
      <c r="F3798" s="15">
        <v>24754</v>
      </c>
      <c r="G3798" s="15">
        <v>49117</v>
      </c>
      <c r="H3798" s="87">
        <v>0</v>
      </c>
      <c r="I3798" s="87">
        <v>0</v>
      </c>
      <c r="J3798" s="15">
        <v>0</v>
      </c>
      <c r="K3798" s="15">
        <f t="shared" si="237"/>
        <v>24363</v>
      </c>
      <c r="L3798" s="15">
        <f t="shared" si="238"/>
        <v>24754</v>
      </c>
      <c r="M3798" s="15">
        <f t="shared" si="239"/>
        <v>49117</v>
      </c>
    </row>
    <row r="3799" spans="1:13" ht="13.15" customHeight="1" x14ac:dyDescent="0.2">
      <c r="A3799" s="11" t="str">
        <f t="shared" si="236"/>
        <v>WEIPA2008</v>
      </c>
      <c r="B3799" s="3" t="s">
        <v>47</v>
      </c>
      <c r="C3799" s="12">
        <v>2008</v>
      </c>
      <c r="D3799" s="12">
        <v>54</v>
      </c>
      <c r="E3799" s="13">
        <v>30113</v>
      </c>
      <c r="F3799" s="13">
        <v>30320</v>
      </c>
      <c r="G3799" s="13">
        <v>60433</v>
      </c>
      <c r="H3799" s="13">
        <v>0</v>
      </c>
      <c r="I3799" s="13">
        <v>0</v>
      </c>
      <c r="J3799" s="13">
        <v>0</v>
      </c>
      <c r="K3799" s="15">
        <f t="shared" si="237"/>
        <v>30113</v>
      </c>
      <c r="L3799" s="15">
        <f t="shared" si="238"/>
        <v>30320</v>
      </c>
      <c r="M3799" s="15">
        <f t="shared" si="239"/>
        <v>60433</v>
      </c>
    </row>
    <row r="3800" spans="1:13" ht="13.15" customHeight="1" x14ac:dyDescent="0.2">
      <c r="A3800" s="11" t="str">
        <f t="shared" si="236"/>
        <v>WEIPA2009</v>
      </c>
      <c r="B3800" s="88" t="s">
        <v>47</v>
      </c>
      <c r="C3800" s="85">
        <v>2009</v>
      </c>
      <c r="D3800" s="86">
        <v>53</v>
      </c>
      <c r="E3800" s="15">
        <v>28278</v>
      </c>
      <c r="F3800" s="15">
        <v>28824</v>
      </c>
      <c r="G3800" s="15">
        <v>57102</v>
      </c>
      <c r="H3800" s="15">
        <v>0</v>
      </c>
      <c r="I3800" s="15">
        <v>0</v>
      </c>
      <c r="J3800" s="15">
        <v>0</v>
      </c>
      <c r="K3800" s="15">
        <f t="shared" si="237"/>
        <v>28278</v>
      </c>
      <c r="L3800" s="15">
        <f t="shared" si="238"/>
        <v>28824</v>
      </c>
      <c r="M3800" s="15">
        <f t="shared" si="239"/>
        <v>57102</v>
      </c>
    </row>
    <row r="3801" spans="1:13" ht="13.15" customHeight="1" x14ac:dyDescent="0.2">
      <c r="A3801" s="11" t="str">
        <f t="shared" si="236"/>
        <v>WEIPA2010</v>
      </c>
      <c r="B3801" s="3" t="s">
        <v>47</v>
      </c>
      <c r="C3801" s="12">
        <v>2010</v>
      </c>
      <c r="D3801" s="12">
        <v>56</v>
      </c>
      <c r="E3801" s="13">
        <v>26833</v>
      </c>
      <c r="F3801" s="13">
        <v>26996</v>
      </c>
      <c r="G3801" s="13">
        <v>53829</v>
      </c>
      <c r="H3801" s="13">
        <v>0</v>
      </c>
      <c r="I3801" s="13">
        <v>0</v>
      </c>
      <c r="J3801" s="13">
        <v>0</v>
      </c>
      <c r="K3801" s="15">
        <f t="shared" si="237"/>
        <v>26833</v>
      </c>
      <c r="L3801" s="15">
        <f t="shared" si="238"/>
        <v>26996</v>
      </c>
      <c r="M3801" s="15">
        <f t="shared" si="239"/>
        <v>53829</v>
      </c>
    </row>
    <row r="3802" spans="1:13" ht="13.15" customHeight="1" x14ac:dyDescent="0.2">
      <c r="A3802" s="11" t="str">
        <f t="shared" si="236"/>
        <v>WEIPA2011</v>
      </c>
      <c r="B3802" s="90" t="s">
        <v>47</v>
      </c>
      <c r="C3802" s="85">
        <v>2011</v>
      </c>
      <c r="D3802" s="86">
        <v>55</v>
      </c>
      <c r="E3802" s="15">
        <v>32374</v>
      </c>
      <c r="F3802" s="15">
        <v>33021</v>
      </c>
      <c r="G3802" s="15">
        <v>65395</v>
      </c>
      <c r="H3802" s="15">
        <v>0</v>
      </c>
      <c r="I3802" s="15">
        <v>0</v>
      </c>
      <c r="J3802" s="15">
        <v>0</v>
      </c>
      <c r="K3802" s="15">
        <f t="shared" si="237"/>
        <v>32374</v>
      </c>
      <c r="L3802" s="15">
        <f t="shared" si="238"/>
        <v>33021</v>
      </c>
      <c r="M3802" s="15">
        <f t="shared" si="239"/>
        <v>65395</v>
      </c>
    </row>
    <row r="3803" spans="1:13" ht="13.15" customHeight="1" x14ac:dyDescent="0.2">
      <c r="A3803" s="11" t="str">
        <f t="shared" si="236"/>
        <v>WEIPA2012</v>
      </c>
      <c r="B3803" s="3" t="s">
        <v>47</v>
      </c>
      <c r="C3803" s="12">
        <v>2012</v>
      </c>
      <c r="D3803" s="12">
        <v>53</v>
      </c>
      <c r="E3803" s="13">
        <v>34865</v>
      </c>
      <c r="F3803" s="13">
        <v>35730</v>
      </c>
      <c r="G3803" s="13">
        <v>70595</v>
      </c>
      <c r="H3803" s="13">
        <v>0</v>
      </c>
      <c r="I3803" s="13">
        <v>0</v>
      </c>
      <c r="J3803" s="13">
        <v>0</v>
      </c>
      <c r="K3803" s="15">
        <f t="shared" si="237"/>
        <v>34865</v>
      </c>
      <c r="L3803" s="15">
        <f t="shared" si="238"/>
        <v>35730</v>
      </c>
      <c r="M3803" s="15">
        <f t="shared" si="239"/>
        <v>70595</v>
      </c>
    </row>
    <row r="3804" spans="1:13" ht="13.15" customHeight="1" x14ac:dyDescent="0.2">
      <c r="A3804" s="11" t="str">
        <f t="shared" si="236"/>
        <v>WEIPA2013</v>
      </c>
      <c r="B3804" s="92" t="s">
        <v>47</v>
      </c>
      <c r="C3804" s="85">
        <v>2013</v>
      </c>
      <c r="D3804" s="86">
        <v>52</v>
      </c>
      <c r="E3804" s="15">
        <v>34492</v>
      </c>
      <c r="F3804" s="15">
        <v>35438</v>
      </c>
      <c r="G3804" s="15">
        <v>69930</v>
      </c>
      <c r="H3804" s="87">
        <v>0</v>
      </c>
      <c r="I3804" s="87">
        <v>0</v>
      </c>
      <c r="J3804" s="15">
        <v>0</v>
      </c>
      <c r="K3804" s="15">
        <f t="shared" si="237"/>
        <v>34492</v>
      </c>
      <c r="L3804" s="15">
        <f t="shared" si="238"/>
        <v>35438</v>
      </c>
      <c r="M3804" s="15">
        <f t="shared" si="239"/>
        <v>69930</v>
      </c>
    </row>
    <row r="3805" spans="1:13" ht="13.15" customHeight="1" x14ac:dyDescent="0.2">
      <c r="A3805" s="11" t="str">
        <f t="shared" si="236"/>
        <v>WEIPA2014</v>
      </c>
      <c r="B3805" s="90" t="s">
        <v>47</v>
      </c>
      <c r="C3805" s="85">
        <v>2014</v>
      </c>
      <c r="D3805" s="86">
        <v>52</v>
      </c>
      <c r="E3805" s="15">
        <v>33286</v>
      </c>
      <c r="F3805" s="15">
        <v>33485</v>
      </c>
      <c r="G3805" s="15">
        <v>66771</v>
      </c>
      <c r="H3805" s="15">
        <v>0</v>
      </c>
      <c r="I3805" s="15">
        <v>0</v>
      </c>
      <c r="J3805" s="15">
        <v>0</v>
      </c>
      <c r="K3805" s="15">
        <f t="shared" si="237"/>
        <v>33286</v>
      </c>
      <c r="L3805" s="15">
        <f t="shared" si="238"/>
        <v>33485</v>
      </c>
      <c r="M3805" s="15">
        <f t="shared" si="239"/>
        <v>66771</v>
      </c>
    </row>
    <row r="3806" spans="1:13" ht="13.15" customHeight="1" x14ac:dyDescent="0.2">
      <c r="A3806" s="11" t="str">
        <f t="shared" si="236"/>
        <v>WEIPA2015</v>
      </c>
      <c r="B3806" s="3" t="s">
        <v>47</v>
      </c>
      <c r="C3806" s="12">
        <v>2015</v>
      </c>
      <c r="D3806" s="12">
        <v>51</v>
      </c>
      <c r="E3806" s="13">
        <v>33157</v>
      </c>
      <c r="F3806" s="13">
        <v>33299</v>
      </c>
      <c r="G3806" s="13">
        <v>66456</v>
      </c>
      <c r="H3806" s="13">
        <v>0</v>
      </c>
      <c r="I3806" s="13">
        <v>0</v>
      </c>
      <c r="J3806" s="13">
        <v>0</v>
      </c>
      <c r="K3806" s="15">
        <f t="shared" si="237"/>
        <v>33157</v>
      </c>
      <c r="L3806" s="15">
        <f t="shared" si="238"/>
        <v>33299</v>
      </c>
      <c r="M3806" s="15">
        <f t="shared" si="239"/>
        <v>66456</v>
      </c>
    </row>
    <row r="3807" spans="1:13" ht="13.15" customHeight="1" x14ac:dyDescent="0.2">
      <c r="A3807" s="11" t="str">
        <f t="shared" si="236"/>
        <v>WEIPA2016</v>
      </c>
      <c r="B3807" s="3" t="s">
        <v>47</v>
      </c>
      <c r="C3807" s="12">
        <v>2016</v>
      </c>
      <c r="D3807" s="12">
        <v>51</v>
      </c>
      <c r="E3807" s="13">
        <v>34494</v>
      </c>
      <c r="F3807" s="13">
        <v>34297</v>
      </c>
      <c r="G3807" s="13">
        <v>68791</v>
      </c>
      <c r="H3807" s="13">
        <v>0</v>
      </c>
      <c r="I3807" s="13">
        <v>0</v>
      </c>
      <c r="J3807" s="13">
        <v>0</v>
      </c>
      <c r="K3807" s="15">
        <f t="shared" si="237"/>
        <v>34494</v>
      </c>
      <c r="L3807" s="15">
        <f t="shared" si="238"/>
        <v>34297</v>
      </c>
      <c r="M3807" s="15">
        <f t="shared" si="239"/>
        <v>68791</v>
      </c>
    </row>
    <row r="3808" spans="1:13" ht="13.15" customHeight="1" x14ac:dyDescent="0.2">
      <c r="A3808" s="11" t="str">
        <f t="shared" si="236"/>
        <v>WEIPA2017</v>
      </c>
      <c r="B3808" s="90" t="s">
        <v>47</v>
      </c>
      <c r="C3808" s="12">
        <v>2017</v>
      </c>
      <c r="D3808" s="86">
        <v>50</v>
      </c>
      <c r="E3808" s="91">
        <v>37796</v>
      </c>
      <c r="F3808" s="91">
        <v>37290</v>
      </c>
      <c r="G3808" s="91">
        <v>75086</v>
      </c>
      <c r="H3808" s="91">
        <v>0</v>
      </c>
      <c r="I3808" s="91">
        <v>0</v>
      </c>
      <c r="J3808" s="91">
        <v>0</v>
      </c>
      <c r="K3808" s="15">
        <f t="shared" si="237"/>
        <v>37796</v>
      </c>
      <c r="L3808" s="15">
        <f t="shared" si="238"/>
        <v>37290</v>
      </c>
      <c r="M3808" s="15">
        <f t="shared" si="239"/>
        <v>75086</v>
      </c>
    </row>
    <row r="3809" spans="1:13" ht="13.15" customHeight="1" x14ac:dyDescent="0.2">
      <c r="A3809" s="11" t="str">
        <f t="shared" si="236"/>
        <v>WEIPA2018</v>
      </c>
      <c r="B3809" s="92" t="s">
        <v>47</v>
      </c>
      <c r="C3809" s="85">
        <v>2018</v>
      </c>
      <c r="D3809" s="86">
        <v>49</v>
      </c>
      <c r="E3809" s="15">
        <v>40239</v>
      </c>
      <c r="F3809" s="15">
        <v>40168</v>
      </c>
      <c r="G3809" s="15">
        <v>80407</v>
      </c>
      <c r="H3809" s="87">
        <v>0</v>
      </c>
      <c r="I3809" s="87">
        <v>0</v>
      </c>
      <c r="J3809" s="15">
        <v>0</v>
      </c>
      <c r="K3809" s="15">
        <f t="shared" si="237"/>
        <v>40239</v>
      </c>
      <c r="L3809" s="15">
        <f t="shared" si="238"/>
        <v>40168</v>
      </c>
      <c r="M3809" s="15">
        <f t="shared" si="239"/>
        <v>80407</v>
      </c>
    </row>
    <row r="3810" spans="1:13" ht="13.15" customHeight="1" x14ac:dyDescent="0.2">
      <c r="A3810" s="11" t="str">
        <f t="shared" si="236"/>
        <v>WEIPA2019</v>
      </c>
      <c r="B3810" s="92" t="s">
        <v>47</v>
      </c>
      <c r="C3810" s="85">
        <v>2019</v>
      </c>
      <c r="D3810" s="86">
        <v>56</v>
      </c>
      <c r="E3810" s="15">
        <v>36111</v>
      </c>
      <c r="F3810" s="15">
        <v>36070</v>
      </c>
      <c r="G3810" s="15">
        <v>72181</v>
      </c>
      <c r="H3810" s="15">
        <v>0</v>
      </c>
      <c r="I3810" s="15">
        <v>0</v>
      </c>
      <c r="J3810" s="15">
        <v>0</v>
      </c>
      <c r="K3810" s="15">
        <f t="shared" si="237"/>
        <v>36111</v>
      </c>
      <c r="L3810" s="15">
        <f t="shared" si="238"/>
        <v>36070</v>
      </c>
      <c r="M3810" s="15">
        <f t="shared" si="239"/>
        <v>72181</v>
      </c>
    </row>
    <row r="3811" spans="1:13" ht="13.15" customHeight="1" x14ac:dyDescent="0.2">
      <c r="A3811" s="11" t="str">
        <f t="shared" ref="A3811:A3875" si="240">CONCATENATE(B3811,C3811)</f>
        <v>WEIPA2020</v>
      </c>
      <c r="B3811" s="92" t="s">
        <v>47</v>
      </c>
      <c r="C3811" s="85">
        <v>2020</v>
      </c>
      <c r="D3811" s="86" t="s">
        <v>174</v>
      </c>
      <c r="E3811" s="15">
        <v>20192</v>
      </c>
      <c r="F3811" s="15">
        <v>21259</v>
      </c>
      <c r="G3811" s="15">
        <v>41451</v>
      </c>
      <c r="H3811" s="87">
        <v>0</v>
      </c>
      <c r="I3811" s="87">
        <v>0</v>
      </c>
      <c r="J3811" s="15">
        <v>0</v>
      </c>
      <c r="K3811" s="15">
        <f t="shared" si="237"/>
        <v>20192</v>
      </c>
      <c r="L3811" s="15">
        <f t="shared" si="238"/>
        <v>21259</v>
      </c>
      <c r="M3811" s="15">
        <f t="shared" si="239"/>
        <v>41451</v>
      </c>
    </row>
    <row r="3812" spans="1:13" ht="13.15" customHeight="1" x14ac:dyDescent="0.2">
      <c r="A3812" s="11" t="str">
        <f t="shared" si="240"/>
        <v>WEIPA2021</v>
      </c>
      <c r="B3812" s="3" t="s">
        <v>47</v>
      </c>
      <c r="C3812" s="12">
        <v>2021</v>
      </c>
      <c r="D3812" s="12">
        <v>37</v>
      </c>
      <c r="E3812" s="13">
        <v>37634</v>
      </c>
      <c r="F3812" s="13">
        <v>38165</v>
      </c>
      <c r="G3812" s="13">
        <v>75799</v>
      </c>
      <c r="H3812" s="13">
        <v>0</v>
      </c>
      <c r="I3812" s="13">
        <v>0</v>
      </c>
      <c r="J3812" s="13">
        <v>0</v>
      </c>
      <c r="K3812" s="15">
        <f t="shared" si="237"/>
        <v>37634</v>
      </c>
      <c r="L3812" s="15">
        <f t="shared" si="238"/>
        <v>38165</v>
      </c>
      <c r="M3812" s="15">
        <f t="shared" si="239"/>
        <v>75799</v>
      </c>
    </row>
    <row r="3813" spans="1:13" ht="13.15" customHeight="1" x14ac:dyDescent="0.2">
      <c r="A3813" s="11" t="str">
        <f t="shared" si="240"/>
        <v>WEIPA2022</v>
      </c>
      <c r="B3813" s="3" t="s">
        <v>47</v>
      </c>
      <c r="C3813" s="12">
        <v>2022</v>
      </c>
      <c r="D3813" s="12">
        <v>49</v>
      </c>
      <c r="E3813" s="13">
        <v>42407</v>
      </c>
      <c r="F3813" s="13">
        <v>41965</v>
      </c>
      <c r="G3813" s="13">
        <v>84372</v>
      </c>
      <c r="H3813" s="13">
        <v>0</v>
      </c>
      <c r="I3813" s="13">
        <v>0</v>
      </c>
      <c r="J3813" s="13">
        <v>0</v>
      </c>
      <c r="K3813" s="15">
        <f t="shared" si="237"/>
        <v>42407</v>
      </c>
      <c r="L3813" s="15">
        <f t="shared" si="238"/>
        <v>41965</v>
      </c>
      <c r="M3813" s="15">
        <f t="shared" si="239"/>
        <v>84372</v>
      </c>
    </row>
    <row r="3814" spans="1:13" ht="13.15" customHeight="1" x14ac:dyDescent="0.2">
      <c r="A3814" s="11" t="str">
        <f t="shared" si="240"/>
        <v>WEIPA2023</v>
      </c>
      <c r="B3814" s="90" t="s">
        <v>47</v>
      </c>
      <c r="C3814" s="85">
        <v>2023</v>
      </c>
      <c r="D3814" s="86">
        <v>50</v>
      </c>
      <c r="E3814" s="15">
        <v>44152</v>
      </c>
      <c r="F3814" s="15">
        <v>43005</v>
      </c>
      <c r="G3814" s="15">
        <v>87157</v>
      </c>
      <c r="H3814" s="15">
        <v>0</v>
      </c>
      <c r="I3814" s="15">
        <v>0</v>
      </c>
      <c r="J3814" s="15">
        <v>0</v>
      </c>
      <c r="K3814" s="15">
        <f t="shared" si="237"/>
        <v>44152</v>
      </c>
      <c r="L3814" s="15">
        <f t="shared" si="238"/>
        <v>43005</v>
      </c>
      <c r="M3814" s="15">
        <f t="shared" si="239"/>
        <v>87157</v>
      </c>
    </row>
    <row r="3815" spans="1:13" ht="13.15" customHeight="1" x14ac:dyDescent="0.2">
      <c r="A3815" s="11" t="str">
        <f t="shared" si="240"/>
        <v>WEIPA2024</v>
      </c>
      <c r="B3815" s="90" t="s">
        <v>47</v>
      </c>
      <c r="C3815" s="85">
        <v>2024</v>
      </c>
      <c r="D3815" s="86">
        <v>50</v>
      </c>
      <c r="E3815" s="15">
        <v>46150</v>
      </c>
      <c r="F3815" s="15">
        <v>46287</v>
      </c>
      <c r="G3815" s="15">
        <v>92437</v>
      </c>
      <c r="H3815" s="15">
        <v>0</v>
      </c>
      <c r="I3815" s="15">
        <v>0</v>
      </c>
      <c r="J3815" s="15">
        <v>0</v>
      </c>
      <c r="K3815" s="15">
        <f t="shared" si="237"/>
        <v>46150</v>
      </c>
      <c r="L3815" s="15">
        <f t="shared" si="238"/>
        <v>46287</v>
      </c>
      <c r="M3815" s="15">
        <f t="shared" si="239"/>
        <v>92437</v>
      </c>
    </row>
    <row r="3816" spans="1:13" ht="13.15" customHeight="1" x14ac:dyDescent="0.2">
      <c r="A3816" s="11" t="str">
        <f t="shared" si="240"/>
        <v>WEIPA2025</v>
      </c>
      <c r="B3816" s="92" t="s">
        <v>47</v>
      </c>
      <c r="C3816" s="85">
        <v>2025</v>
      </c>
      <c r="D3816" s="86">
        <v>50</v>
      </c>
      <c r="E3816" s="15">
        <v>49855</v>
      </c>
      <c r="F3816" s="15">
        <v>49985</v>
      </c>
      <c r="G3816" s="15">
        <v>99840</v>
      </c>
      <c r="H3816" s="87">
        <v>0</v>
      </c>
      <c r="I3816" s="87">
        <v>0</v>
      </c>
      <c r="J3816" s="15">
        <v>0</v>
      </c>
      <c r="K3816" s="15">
        <f t="shared" si="237"/>
        <v>49855</v>
      </c>
      <c r="L3816" s="15">
        <f t="shared" si="238"/>
        <v>49985</v>
      </c>
      <c r="M3816" s="15">
        <f t="shared" si="239"/>
        <v>99840</v>
      </c>
    </row>
    <row r="3817" spans="1:13" ht="13.15" customHeight="1" x14ac:dyDescent="0.2">
      <c r="A3817" s="11" t="str">
        <f t="shared" si="240"/>
        <v>WHYALLA1985</v>
      </c>
      <c r="B3817" s="3" t="s">
        <v>71</v>
      </c>
      <c r="C3817" s="12">
        <v>1985</v>
      </c>
      <c r="D3817" s="12">
        <v>44</v>
      </c>
      <c r="E3817" s="13">
        <v>25603</v>
      </c>
      <c r="F3817" s="13">
        <v>26139</v>
      </c>
      <c r="G3817" s="13">
        <v>51742</v>
      </c>
      <c r="H3817" s="13">
        <v>0</v>
      </c>
      <c r="I3817" s="13">
        <v>0</v>
      </c>
      <c r="J3817" s="13">
        <v>0</v>
      </c>
      <c r="K3817" s="15">
        <f t="shared" si="237"/>
        <v>25603</v>
      </c>
      <c r="L3817" s="15">
        <f t="shared" si="238"/>
        <v>26139</v>
      </c>
      <c r="M3817" s="15">
        <f t="shared" si="239"/>
        <v>51742</v>
      </c>
    </row>
    <row r="3818" spans="1:13" ht="13.15" customHeight="1" x14ac:dyDescent="0.2">
      <c r="A3818" s="11" t="str">
        <f t="shared" si="240"/>
        <v>WHYALLA1986</v>
      </c>
      <c r="B3818" s="92" t="s">
        <v>71</v>
      </c>
      <c r="C3818" s="85">
        <v>1986</v>
      </c>
      <c r="D3818" s="86" t="s">
        <v>174</v>
      </c>
      <c r="E3818" s="15">
        <v>24485</v>
      </c>
      <c r="F3818" s="15">
        <v>24303</v>
      </c>
      <c r="G3818" s="15">
        <v>48788</v>
      </c>
      <c r="H3818" s="87">
        <v>0</v>
      </c>
      <c r="I3818" s="87">
        <v>0</v>
      </c>
      <c r="J3818" s="15">
        <v>0</v>
      </c>
      <c r="K3818" s="15">
        <f t="shared" si="237"/>
        <v>24485</v>
      </c>
      <c r="L3818" s="15">
        <f t="shared" si="238"/>
        <v>24303</v>
      </c>
      <c r="M3818" s="15">
        <f t="shared" si="239"/>
        <v>48788</v>
      </c>
    </row>
    <row r="3819" spans="1:13" ht="13.15" customHeight="1" x14ac:dyDescent="0.2">
      <c r="A3819" s="11" t="str">
        <f t="shared" si="240"/>
        <v>WHYALLA1987</v>
      </c>
      <c r="B3819" s="92" t="s">
        <v>71</v>
      </c>
      <c r="C3819" s="85">
        <v>1987</v>
      </c>
      <c r="D3819" s="86" t="s">
        <v>174</v>
      </c>
      <c r="E3819" s="15">
        <v>19258</v>
      </c>
      <c r="F3819" s="15">
        <v>19036</v>
      </c>
      <c r="G3819" s="15">
        <v>38294</v>
      </c>
      <c r="H3819" s="87">
        <v>0</v>
      </c>
      <c r="I3819" s="87">
        <v>0</v>
      </c>
      <c r="J3819" s="15">
        <v>0</v>
      </c>
      <c r="K3819" s="15">
        <f t="shared" si="237"/>
        <v>19258</v>
      </c>
      <c r="L3819" s="15">
        <f t="shared" si="238"/>
        <v>19036</v>
      </c>
      <c r="M3819" s="15">
        <f t="shared" si="239"/>
        <v>38294</v>
      </c>
    </row>
    <row r="3820" spans="1:13" ht="13.15" customHeight="1" x14ac:dyDescent="0.2">
      <c r="A3820" s="11" t="str">
        <f t="shared" si="240"/>
        <v>WHYALLA1988</v>
      </c>
      <c r="B3820" s="3" t="s">
        <v>71</v>
      </c>
      <c r="C3820" s="12">
        <v>1988</v>
      </c>
      <c r="D3820" s="12" t="s">
        <v>174</v>
      </c>
      <c r="E3820" s="13">
        <v>19420</v>
      </c>
      <c r="F3820" s="13">
        <v>18444</v>
      </c>
      <c r="G3820" s="13">
        <v>37864</v>
      </c>
      <c r="H3820" s="13">
        <v>0</v>
      </c>
      <c r="I3820" s="13">
        <v>0</v>
      </c>
      <c r="J3820" s="13">
        <v>0</v>
      </c>
      <c r="K3820" s="15">
        <f t="shared" si="237"/>
        <v>19420</v>
      </c>
      <c r="L3820" s="15">
        <f t="shared" si="238"/>
        <v>18444</v>
      </c>
      <c r="M3820" s="15">
        <f t="shared" si="239"/>
        <v>37864</v>
      </c>
    </row>
    <row r="3821" spans="1:13" ht="13.15" customHeight="1" x14ac:dyDescent="0.2">
      <c r="A3821" s="11" t="str">
        <f t="shared" si="240"/>
        <v>WHYALLA1989</v>
      </c>
      <c r="B3821" s="3" t="s">
        <v>71</v>
      </c>
      <c r="C3821" s="12">
        <v>1989</v>
      </c>
      <c r="D3821" s="12" t="s">
        <v>174</v>
      </c>
      <c r="E3821" s="13">
        <v>20597</v>
      </c>
      <c r="F3821" s="13">
        <v>19910</v>
      </c>
      <c r="G3821" s="13">
        <v>40507</v>
      </c>
      <c r="H3821" s="13">
        <v>0</v>
      </c>
      <c r="I3821" s="13">
        <v>0</v>
      </c>
      <c r="J3821" s="13">
        <v>0</v>
      </c>
      <c r="K3821" s="15">
        <f t="shared" si="237"/>
        <v>20597</v>
      </c>
      <c r="L3821" s="15">
        <f t="shared" si="238"/>
        <v>19910</v>
      </c>
      <c r="M3821" s="15">
        <f t="shared" si="239"/>
        <v>40507</v>
      </c>
    </row>
    <row r="3822" spans="1:13" ht="13.15" customHeight="1" x14ac:dyDescent="0.2">
      <c r="A3822" s="11" t="str">
        <f t="shared" si="240"/>
        <v>WHYALLA1990</v>
      </c>
      <c r="B3822" s="3" t="s">
        <v>71</v>
      </c>
      <c r="C3822" s="12">
        <v>1990</v>
      </c>
      <c r="D3822" s="12" t="s">
        <v>174</v>
      </c>
      <c r="E3822" s="13">
        <v>21713</v>
      </c>
      <c r="F3822" s="13">
        <v>21221</v>
      </c>
      <c r="G3822" s="13">
        <v>42934</v>
      </c>
      <c r="H3822" s="13">
        <v>0</v>
      </c>
      <c r="I3822" s="13">
        <v>0</v>
      </c>
      <c r="J3822" s="13">
        <v>0</v>
      </c>
      <c r="K3822" s="15">
        <f t="shared" si="237"/>
        <v>21713</v>
      </c>
      <c r="L3822" s="15">
        <f t="shared" si="238"/>
        <v>21221</v>
      </c>
      <c r="M3822" s="15">
        <f t="shared" si="239"/>
        <v>42934</v>
      </c>
    </row>
    <row r="3823" spans="1:13" ht="13.15" customHeight="1" x14ac:dyDescent="0.2">
      <c r="A3823" s="11" t="str">
        <f t="shared" si="240"/>
        <v>WHYALLA1991</v>
      </c>
      <c r="B3823" s="3" t="s">
        <v>71</v>
      </c>
      <c r="C3823" s="12">
        <v>1991</v>
      </c>
      <c r="D3823" s="12" t="s">
        <v>174</v>
      </c>
      <c r="E3823" s="13">
        <v>24418</v>
      </c>
      <c r="F3823" s="13">
        <v>24230</v>
      </c>
      <c r="G3823" s="13">
        <v>48648</v>
      </c>
      <c r="H3823" s="13">
        <v>0</v>
      </c>
      <c r="I3823" s="13">
        <v>0</v>
      </c>
      <c r="J3823" s="13">
        <v>0</v>
      </c>
      <c r="K3823" s="15">
        <f t="shared" si="237"/>
        <v>24418</v>
      </c>
      <c r="L3823" s="15">
        <f t="shared" si="238"/>
        <v>24230</v>
      </c>
      <c r="M3823" s="15">
        <f t="shared" si="239"/>
        <v>48648</v>
      </c>
    </row>
    <row r="3824" spans="1:13" ht="13.15" customHeight="1" x14ac:dyDescent="0.2">
      <c r="A3824" s="11" t="str">
        <f t="shared" si="240"/>
        <v>WHYALLA1992</v>
      </c>
      <c r="B3824" s="3" t="s">
        <v>71</v>
      </c>
      <c r="C3824" s="12">
        <v>1992</v>
      </c>
      <c r="D3824" s="12" t="s">
        <v>174</v>
      </c>
      <c r="E3824" s="13">
        <v>22853</v>
      </c>
      <c r="F3824" s="13">
        <v>22897</v>
      </c>
      <c r="G3824" s="13">
        <v>45750</v>
      </c>
      <c r="H3824" s="13">
        <v>0</v>
      </c>
      <c r="I3824" s="13">
        <v>0</v>
      </c>
      <c r="J3824" s="13">
        <v>0</v>
      </c>
      <c r="K3824" s="15">
        <f t="shared" si="237"/>
        <v>22853</v>
      </c>
      <c r="L3824" s="15">
        <f t="shared" si="238"/>
        <v>22897</v>
      </c>
      <c r="M3824" s="15">
        <f t="shared" si="239"/>
        <v>45750</v>
      </c>
    </row>
    <row r="3825" spans="1:13" ht="13.15" customHeight="1" x14ac:dyDescent="0.2">
      <c r="A3825" s="11" t="str">
        <f t="shared" si="240"/>
        <v>WHYALLA1993</v>
      </c>
      <c r="B3825" s="92" t="s">
        <v>71</v>
      </c>
      <c r="C3825" s="85">
        <v>1993</v>
      </c>
      <c r="D3825" s="17" t="s">
        <v>174</v>
      </c>
      <c r="E3825" s="15">
        <v>22718</v>
      </c>
      <c r="F3825" s="15">
        <v>22743</v>
      </c>
      <c r="G3825" s="15">
        <v>45461</v>
      </c>
      <c r="H3825" s="87">
        <v>0</v>
      </c>
      <c r="I3825" s="87">
        <v>0</v>
      </c>
      <c r="J3825" s="15">
        <v>0</v>
      </c>
      <c r="K3825" s="15">
        <f t="shared" ref="K3825:K3879" si="241">E3825+H3825</f>
        <v>22718</v>
      </c>
      <c r="L3825" s="15">
        <f t="shared" ref="L3825:L3879" si="242">F3825+I3825</f>
        <v>22743</v>
      </c>
      <c r="M3825" s="15">
        <f t="shared" ref="M3825:M3879" si="243">G3825+J3825</f>
        <v>45461</v>
      </c>
    </row>
    <row r="3826" spans="1:13" ht="13.15" customHeight="1" x14ac:dyDescent="0.2">
      <c r="A3826" s="11" t="str">
        <f t="shared" si="240"/>
        <v>WHYALLA1994</v>
      </c>
      <c r="B3826" s="3" t="s">
        <v>71</v>
      </c>
      <c r="C3826" s="12">
        <v>1994</v>
      </c>
      <c r="D3826" s="12" t="s">
        <v>174</v>
      </c>
      <c r="E3826" s="13">
        <v>24458</v>
      </c>
      <c r="F3826" s="13">
        <v>24590</v>
      </c>
      <c r="G3826" s="13">
        <v>49048</v>
      </c>
      <c r="H3826" s="13">
        <v>0</v>
      </c>
      <c r="I3826" s="13">
        <v>0</v>
      </c>
      <c r="J3826" s="13">
        <v>0</v>
      </c>
      <c r="K3826" s="15">
        <f t="shared" si="241"/>
        <v>24458</v>
      </c>
      <c r="L3826" s="15">
        <f t="shared" si="242"/>
        <v>24590</v>
      </c>
      <c r="M3826" s="15">
        <f t="shared" si="243"/>
        <v>49048</v>
      </c>
    </row>
    <row r="3827" spans="1:13" ht="13.15" customHeight="1" x14ac:dyDescent="0.2">
      <c r="A3827" s="11" t="str">
        <f t="shared" si="240"/>
        <v>WHYALLA1995</v>
      </c>
      <c r="B3827" s="3" t="s">
        <v>71</v>
      </c>
      <c r="C3827" s="12">
        <v>1995</v>
      </c>
      <c r="D3827" s="12">
        <v>48</v>
      </c>
      <c r="E3827" s="13">
        <v>25766</v>
      </c>
      <c r="F3827" s="13">
        <v>25837</v>
      </c>
      <c r="G3827" s="13">
        <v>51603</v>
      </c>
      <c r="H3827" s="13">
        <v>0</v>
      </c>
      <c r="I3827" s="13">
        <v>0</v>
      </c>
      <c r="J3827" s="13">
        <v>0</v>
      </c>
      <c r="K3827" s="15">
        <f t="shared" si="241"/>
        <v>25766</v>
      </c>
      <c r="L3827" s="15">
        <f t="shared" si="242"/>
        <v>25837</v>
      </c>
      <c r="M3827" s="15">
        <f t="shared" si="243"/>
        <v>51603</v>
      </c>
    </row>
    <row r="3828" spans="1:13" ht="13.15" customHeight="1" x14ac:dyDescent="0.2">
      <c r="A3828" s="11" t="str">
        <f t="shared" si="240"/>
        <v>WHYALLA1996</v>
      </c>
      <c r="B3828" s="3" t="s">
        <v>71</v>
      </c>
      <c r="C3828" s="12">
        <v>1996</v>
      </c>
      <c r="D3828" s="12">
        <v>46</v>
      </c>
      <c r="E3828" s="13">
        <v>25528</v>
      </c>
      <c r="F3828" s="13">
        <v>25572</v>
      </c>
      <c r="G3828" s="13">
        <v>51100</v>
      </c>
      <c r="H3828" s="13">
        <v>0</v>
      </c>
      <c r="I3828" s="13">
        <v>0</v>
      </c>
      <c r="J3828" s="13">
        <v>0</v>
      </c>
      <c r="K3828" s="15">
        <f t="shared" si="241"/>
        <v>25528</v>
      </c>
      <c r="L3828" s="15">
        <f t="shared" si="242"/>
        <v>25572</v>
      </c>
      <c r="M3828" s="15">
        <f t="shared" si="243"/>
        <v>51100</v>
      </c>
    </row>
    <row r="3829" spans="1:13" ht="13.15" customHeight="1" x14ac:dyDescent="0.2">
      <c r="A3829" s="11" t="str">
        <f t="shared" si="240"/>
        <v>WHYALLA1997</v>
      </c>
      <c r="B3829" s="90" t="s">
        <v>71</v>
      </c>
      <c r="C3829" s="12">
        <v>1997</v>
      </c>
      <c r="D3829" s="86">
        <v>46</v>
      </c>
      <c r="E3829" s="91">
        <v>24992</v>
      </c>
      <c r="F3829" s="91">
        <v>25160</v>
      </c>
      <c r="G3829" s="91">
        <v>50152</v>
      </c>
      <c r="H3829" s="91">
        <v>0</v>
      </c>
      <c r="I3829" s="91">
        <v>0</v>
      </c>
      <c r="J3829" s="91">
        <v>0</v>
      </c>
      <c r="K3829" s="15">
        <f t="shared" si="241"/>
        <v>24992</v>
      </c>
      <c r="L3829" s="15">
        <f t="shared" si="242"/>
        <v>25160</v>
      </c>
      <c r="M3829" s="15">
        <f t="shared" si="243"/>
        <v>50152</v>
      </c>
    </row>
    <row r="3830" spans="1:13" ht="13.15" customHeight="1" x14ac:dyDescent="0.2">
      <c r="A3830" s="11" t="str">
        <f t="shared" si="240"/>
        <v>WHYALLA1998</v>
      </c>
      <c r="B3830" s="3" t="s">
        <v>71</v>
      </c>
      <c r="C3830" s="12">
        <v>1998</v>
      </c>
      <c r="D3830" s="12">
        <v>46</v>
      </c>
      <c r="E3830" s="13">
        <v>25252</v>
      </c>
      <c r="F3830" s="13">
        <v>25466</v>
      </c>
      <c r="G3830" s="13">
        <v>50718</v>
      </c>
      <c r="H3830" s="13">
        <v>0</v>
      </c>
      <c r="I3830" s="13">
        <v>0</v>
      </c>
      <c r="J3830" s="13">
        <v>0</v>
      </c>
      <c r="K3830" s="15">
        <f t="shared" si="241"/>
        <v>25252</v>
      </c>
      <c r="L3830" s="15">
        <f t="shared" si="242"/>
        <v>25466</v>
      </c>
      <c r="M3830" s="15">
        <f t="shared" si="243"/>
        <v>50718</v>
      </c>
    </row>
    <row r="3831" spans="1:13" ht="13.15" customHeight="1" x14ac:dyDescent="0.2">
      <c r="A3831" s="11" t="str">
        <f t="shared" si="240"/>
        <v>WHYALLA1999</v>
      </c>
      <c r="B3831" s="92" t="s">
        <v>71</v>
      </c>
      <c r="C3831" s="85">
        <v>1999</v>
      </c>
      <c r="D3831" s="86" t="s">
        <v>174</v>
      </c>
      <c r="E3831" s="15">
        <v>24144</v>
      </c>
      <c r="F3831" s="15">
        <v>24541</v>
      </c>
      <c r="G3831" s="15">
        <v>48685</v>
      </c>
      <c r="H3831" s="87">
        <v>0</v>
      </c>
      <c r="I3831" s="87">
        <v>0</v>
      </c>
      <c r="J3831" s="15">
        <v>0</v>
      </c>
      <c r="K3831" s="15">
        <f t="shared" si="241"/>
        <v>24144</v>
      </c>
      <c r="L3831" s="15">
        <f t="shared" si="242"/>
        <v>24541</v>
      </c>
      <c r="M3831" s="15">
        <f t="shared" si="243"/>
        <v>48685</v>
      </c>
    </row>
    <row r="3832" spans="1:13" ht="13.15" customHeight="1" x14ac:dyDescent="0.2">
      <c r="A3832" s="11" t="str">
        <f t="shared" si="240"/>
        <v>WHYALLA2000</v>
      </c>
      <c r="B3832" s="3" t="s">
        <v>71</v>
      </c>
      <c r="C3832" s="12">
        <v>2000</v>
      </c>
      <c r="D3832" s="12" t="s">
        <v>174</v>
      </c>
      <c r="E3832" s="13">
        <v>21670</v>
      </c>
      <c r="F3832" s="13">
        <v>22017</v>
      </c>
      <c r="G3832" s="13">
        <v>43687</v>
      </c>
      <c r="H3832" s="13">
        <v>0</v>
      </c>
      <c r="I3832" s="13">
        <v>0</v>
      </c>
      <c r="J3832" s="13">
        <v>0</v>
      </c>
      <c r="K3832" s="15">
        <f t="shared" si="241"/>
        <v>21670</v>
      </c>
      <c r="L3832" s="15">
        <f t="shared" si="242"/>
        <v>22017</v>
      </c>
      <c r="M3832" s="15">
        <f t="shared" si="243"/>
        <v>43687</v>
      </c>
    </row>
    <row r="3833" spans="1:13" ht="13.15" customHeight="1" x14ac:dyDescent="0.2">
      <c r="A3833" s="11" t="str">
        <f t="shared" si="240"/>
        <v>WHYALLA2001</v>
      </c>
      <c r="B3833" s="3" t="s">
        <v>71</v>
      </c>
      <c r="C3833" s="12">
        <v>2001</v>
      </c>
      <c r="D3833" s="12" t="s">
        <v>174</v>
      </c>
      <c r="E3833" s="13">
        <v>20269</v>
      </c>
      <c r="F3833" s="13">
        <v>20757</v>
      </c>
      <c r="G3833" s="13">
        <v>41026</v>
      </c>
      <c r="H3833" s="13">
        <v>0</v>
      </c>
      <c r="I3833" s="13">
        <v>0</v>
      </c>
      <c r="J3833" s="13">
        <v>0</v>
      </c>
      <c r="K3833" s="15">
        <f t="shared" si="241"/>
        <v>20269</v>
      </c>
      <c r="L3833" s="15">
        <f t="shared" si="242"/>
        <v>20757</v>
      </c>
      <c r="M3833" s="15">
        <f t="shared" si="243"/>
        <v>41026</v>
      </c>
    </row>
    <row r="3834" spans="1:13" ht="13.15" customHeight="1" x14ac:dyDescent="0.2">
      <c r="A3834" s="11" t="str">
        <f t="shared" si="240"/>
        <v>WHYALLA2002</v>
      </c>
      <c r="B3834" s="3" t="s">
        <v>71</v>
      </c>
      <c r="C3834" s="12">
        <v>2002</v>
      </c>
      <c r="D3834" s="12" t="s">
        <v>174</v>
      </c>
      <c r="E3834" s="13">
        <v>17773</v>
      </c>
      <c r="F3834" s="13">
        <v>18251</v>
      </c>
      <c r="G3834" s="13">
        <v>36024</v>
      </c>
      <c r="H3834" s="13">
        <v>0</v>
      </c>
      <c r="I3834" s="13">
        <v>0</v>
      </c>
      <c r="J3834" s="13">
        <v>0</v>
      </c>
      <c r="K3834" s="15">
        <f t="shared" si="241"/>
        <v>17773</v>
      </c>
      <c r="L3834" s="15">
        <f t="shared" si="242"/>
        <v>18251</v>
      </c>
      <c r="M3834" s="15">
        <f t="shared" si="243"/>
        <v>36024</v>
      </c>
    </row>
    <row r="3835" spans="1:13" ht="13.15" customHeight="1" x14ac:dyDescent="0.2">
      <c r="A3835" s="11" t="str">
        <f t="shared" si="240"/>
        <v>WHYALLA2003</v>
      </c>
      <c r="B3835" s="3" t="s">
        <v>71</v>
      </c>
      <c r="C3835" s="12">
        <v>2003</v>
      </c>
      <c r="D3835" s="12" t="s">
        <v>174</v>
      </c>
      <c r="E3835" s="13">
        <v>19605</v>
      </c>
      <c r="F3835" s="13">
        <v>19981</v>
      </c>
      <c r="G3835" s="13">
        <v>39586</v>
      </c>
      <c r="H3835" s="13">
        <v>0</v>
      </c>
      <c r="I3835" s="13">
        <v>0</v>
      </c>
      <c r="J3835" s="13">
        <v>0</v>
      </c>
      <c r="K3835" s="15">
        <f t="shared" si="241"/>
        <v>19605</v>
      </c>
      <c r="L3835" s="15">
        <f t="shared" si="242"/>
        <v>19981</v>
      </c>
      <c r="M3835" s="15">
        <f t="shared" si="243"/>
        <v>39586</v>
      </c>
    </row>
    <row r="3836" spans="1:13" ht="13.15" customHeight="1" x14ac:dyDescent="0.2">
      <c r="A3836" s="11" t="str">
        <f t="shared" si="240"/>
        <v>WHYALLA2004</v>
      </c>
      <c r="B3836" s="90" t="s">
        <v>71</v>
      </c>
      <c r="C3836" s="85">
        <v>2004</v>
      </c>
      <c r="D3836" s="86">
        <v>49</v>
      </c>
      <c r="E3836" s="15">
        <v>24985</v>
      </c>
      <c r="F3836" s="15">
        <v>25396</v>
      </c>
      <c r="G3836" s="15">
        <v>50381</v>
      </c>
      <c r="H3836" s="15">
        <v>0</v>
      </c>
      <c r="I3836" s="15">
        <v>0</v>
      </c>
      <c r="J3836" s="15">
        <v>0</v>
      </c>
      <c r="K3836" s="15">
        <f t="shared" si="241"/>
        <v>24985</v>
      </c>
      <c r="L3836" s="15">
        <f t="shared" si="242"/>
        <v>25396</v>
      </c>
      <c r="M3836" s="15">
        <f t="shared" si="243"/>
        <v>50381</v>
      </c>
    </row>
    <row r="3837" spans="1:13" ht="13.15" customHeight="1" x14ac:dyDescent="0.2">
      <c r="A3837" s="11" t="str">
        <f t="shared" si="240"/>
        <v>WHYALLA2005</v>
      </c>
      <c r="B3837" s="3" t="s">
        <v>71</v>
      </c>
      <c r="C3837" s="12">
        <v>2005</v>
      </c>
      <c r="D3837" s="12">
        <v>49</v>
      </c>
      <c r="E3837" s="13">
        <v>29263</v>
      </c>
      <c r="F3837" s="13">
        <v>29601</v>
      </c>
      <c r="G3837" s="13">
        <v>58864</v>
      </c>
      <c r="H3837" s="13">
        <v>0</v>
      </c>
      <c r="I3837" s="13">
        <v>0</v>
      </c>
      <c r="J3837" s="13">
        <v>0</v>
      </c>
      <c r="K3837" s="15">
        <f t="shared" si="241"/>
        <v>29263</v>
      </c>
      <c r="L3837" s="15">
        <f t="shared" si="242"/>
        <v>29601</v>
      </c>
      <c r="M3837" s="15">
        <f t="shared" si="243"/>
        <v>58864</v>
      </c>
    </row>
    <row r="3838" spans="1:13" ht="13.15" customHeight="1" x14ac:dyDescent="0.2">
      <c r="A3838" s="11" t="str">
        <f t="shared" si="240"/>
        <v>WHYALLA2006</v>
      </c>
      <c r="B3838" s="92" t="s">
        <v>71</v>
      </c>
      <c r="C3838" s="85">
        <v>2006</v>
      </c>
      <c r="D3838" s="86">
        <v>47</v>
      </c>
      <c r="E3838" s="15">
        <v>34695</v>
      </c>
      <c r="F3838" s="15">
        <v>35254</v>
      </c>
      <c r="G3838" s="15">
        <v>69949</v>
      </c>
      <c r="H3838" s="87">
        <v>0</v>
      </c>
      <c r="I3838" s="87">
        <v>0</v>
      </c>
      <c r="J3838" s="15">
        <v>0</v>
      </c>
      <c r="K3838" s="15">
        <f t="shared" si="241"/>
        <v>34695</v>
      </c>
      <c r="L3838" s="15">
        <f t="shared" si="242"/>
        <v>35254</v>
      </c>
      <c r="M3838" s="15">
        <f t="shared" si="243"/>
        <v>69949</v>
      </c>
    </row>
    <row r="3839" spans="1:13" ht="13.15" customHeight="1" x14ac:dyDescent="0.2">
      <c r="A3839" s="11" t="str">
        <f t="shared" si="240"/>
        <v>WHYALLA2007</v>
      </c>
      <c r="B3839" s="92" t="s">
        <v>71</v>
      </c>
      <c r="C3839" s="85">
        <v>2007</v>
      </c>
      <c r="D3839" s="86">
        <v>47</v>
      </c>
      <c r="E3839" s="15">
        <v>39454</v>
      </c>
      <c r="F3839" s="15">
        <v>39712</v>
      </c>
      <c r="G3839" s="15">
        <v>79166</v>
      </c>
      <c r="H3839" s="87">
        <v>0</v>
      </c>
      <c r="I3839" s="87">
        <v>0</v>
      </c>
      <c r="J3839" s="15">
        <v>0</v>
      </c>
      <c r="K3839" s="15">
        <f t="shared" si="241"/>
        <v>39454</v>
      </c>
      <c r="L3839" s="15">
        <f t="shared" si="242"/>
        <v>39712</v>
      </c>
      <c r="M3839" s="15">
        <f t="shared" si="243"/>
        <v>79166</v>
      </c>
    </row>
    <row r="3840" spans="1:13" ht="13.15" customHeight="1" x14ac:dyDescent="0.2">
      <c r="A3840" s="11" t="str">
        <f t="shared" si="240"/>
        <v>WHYALLA2008</v>
      </c>
      <c r="B3840" s="3" t="s">
        <v>71</v>
      </c>
      <c r="C3840" s="12">
        <v>2008</v>
      </c>
      <c r="D3840" s="12">
        <v>48</v>
      </c>
      <c r="E3840" s="13">
        <v>38054</v>
      </c>
      <c r="F3840" s="13">
        <v>38704</v>
      </c>
      <c r="G3840" s="13">
        <v>76758</v>
      </c>
      <c r="H3840" s="13">
        <v>0</v>
      </c>
      <c r="I3840" s="13">
        <v>0</v>
      </c>
      <c r="J3840" s="13">
        <v>0</v>
      </c>
      <c r="K3840" s="15">
        <f t="shared" si="241"/>
        <v>38054</v>
      </c>
      <c r="L3840" s="15">
        <f t="shared" si="242"/>
        <v>38704</v>
      </c>
      <c r="M3840" s="15">
        <f t="shared" si="243"/>
        <v>76758</v>
      </c>
    </row>
    <row r="3841" spans="1:13" ht="13.15" customHeight="1" x14ac:dyDescent="0.2">
      <c r="A3841" s="11" t="str">
        <f t="shared" si="240"/>
        <v>WHYALLA2009</v>
      </c>
      <c r="B3841" s="3" t="s">
        <v>71</v>
      </c>
      <c r="C3841" s="12">
        <v>2009</v>
      </c>
      <c r="D3841" s="12">
        <v>50</v>
      </c>
      <c r="E3841" s="13">
        <v>30712</v>
      </c>
      <c r="F3841" s="13">
        <v>31282</v>
      </c>
      <c r="G3841" s="13">
        <v>61994</v>
      </c>
      <c r="H3841" s="13">
        <v>0</v>
      </c>
      <c r="I3841" s="13">
        <v>0</v>
      </c>
      <c r="J3841" s="13">
        <v>0</v>
      </c>
      <c r="K3841" s="15">
        <f t="shared" si="241"/>
        <v>30712</v>
      </c>
      <c r="L3841" s="15">
        <f t="shared" si="242"/>
        <v>31282</v>
      </c>
      <c r="M3841" s="15">
        <f t="shared" si="243"/>
        <v>61994</v>
      </c>
    </row>
    <row r="3842" spans="1:13" ht="13.15" customHeight="1" x14ac:dyDescent="0.2">
      <c r="A3842" s="11" t="str">
        <f t="shared" si="240"/>
        <v>WHYALLA2010</v>
      </c>
      <c r="B3842" s="90" t="s">
        <v>71</v>
      </c>
      <c r="C3842" s="85">
        <v>2010</v>
      </c>
      <c r="D3842" s="86">
        <v>49</v>
      </c>
      <c r="E3842" s="15">
        <v>32058</v>
      </c>
      <c r="F3842" s="15">
        <v>32538</v>
      </c>
      <c r="G3842" s="15">
        <v>64596</v>
      </c>
      <c r="H3842" s="15">
        <v>0</v>
      </c>
      <c r="I3842" s="15">
        <v>0</v>
      </c>
      <c r="J3842" s="15">
        <v>0</v>
      </c>
      <c r="K3842" s="15">
        <f t="shared" si="241"/>
        <v>32058</v>
      </c>
      <c r="L3842" s="15">
        <f t="shared" si="242"/>
        <v>32538</v>
      </c>
      <c r="M3842" s="15">
        <f t="shared" si="243"/>
        <v>64596</v>
      </c>
    </row>
    <row r="3843" spans="1:13" ht="13.15" customHeight="1" x14ac:dyDescent="0.2">
      <c r="A3843" s="11" t="str">
        <f t="shared" si="240"/>
        <v>WHYALLA2011</v>
      </c>
      <c r="B3843" s="3" t="s">
        <v>71</v>
      </c>
      <c r="C3843" s="12">
        <v>2011</v>
      </c>
      <c r="D3843" s="12">
        <v>53</v>
      </c>
      <c r="E3843" s="13">
        <v>33718</v>
      </c>
      <c r="F3843" s="13">
        <v>34362</v>
      </c>
      <c r="G3843" s="13">
        <v>68080</v>
      </c>
      <c r="H3843" s="13">
        <v>0</v>
      </c>
      <c r="I3843" s="13">
        <v>0</v>
      </c>
      <c r="J3843" s="13">
        <v>0</v>
      </c>
      <c r="K3843" s="15">
        <f t="shared" si="241"/>
        <v>33718</v>
      </c>
      <c r="L3843" s="15">
        <f t="shared" si="242"/>
        <v>34362</v>
      </c>
      <c r="M3843" s="15">
        <f t="shared" si="243"/>
        <v>68080</v>
      </c>
    </row>
    <row r="3844" spans="1:13" ht="13.15" customHeight="1" x14ac:dyDescent="0.2">
      <c r="A3844" s="11" t="str">
        <f t="shared" si="240"/>
        <v>WHYALLA2012</v>
      </c>
      <c r="B3844" s="3" t="s">
        <v>71</v>
      </c>
      <c r="C3844" s="12">
        <v>2012</v>
      </c>
      <c r="D3844" s="12">
        <v>52</v>
      </c>
      <c r="E3844" s="13">
        <v>36163</v>
      </c>
      <c r="F3844" s="13">
        <v>37030</v>
      </c>
      <c r="G3844" s="13">
        <v>73193</v>
      </c>
      <c r="H3844" s="13">
        <v>0</v>
      </c>
      <c r="I3844" s="13">
        <v>0</v>
      </c>
      <c r="J3844" s="13">
        <v>0</v>
      </c>
      <c r="K3844" s="15">
        <f t="shared" si="241"/>
        <v>36163</v>
      </c>
      <c r="L3844" s="15">
        <f t="shared" si="242"/>
        <v>37030</v>
      </c>
      <c r="M3844" s="15">
        <f t="shared" si="243"/>
        <v>73193</v>
      </c>
    </row>
    <row r="3845" spans="1:13" ht="13.15" customHeight="1" x14ac:dyDescent="0.2">
      <c r="A3845" s="11" t="str">
        <f t="shared" si="240"/>
        <v>WHYALLA2013</v>
      </c>
      <c r="B3845" s="3" t="s">
        <v>71</v>
      </c>
      <c r="C3845" s="12">
        <v>2013</v>
      </c>
      <c r="D3845" s="12">
        <v>54</v>
      </c>
      <c r="E3845" s="13">
        <v>33090</v>
      </c>
      <c r="F3845" s="13">
        <v>33738</v>
      </c>
      <c r="G3845" s="13">
        <v>66828</v>
      </c>
      <c r="H3845" s="13">
        <v>0</v>
      </c>
      <c r="I3845" s="13">
        <v>0</v>
      </c>
      <c r="J3845" s="13">
        <v>0</v>
      </c>
      <c r="K3845" s="15">
        <f t="shared" si="241"/>
        <v>33090</v>
      </c>
      <c r="L3845" s="15">
        <f t="shared" si="242"/>
        <v>33738</v>
      </c>
      <c r="M3845" s="15">
        <f t="shared" si="243"/>
        <v>66828</v>
      </c>
    </row>
    <row r="3846" spans="1:13" ht="13.15" customHeight="1" x14ac:dyDescent="0.2">
      <c r="A3846" s="11" t="str">
        <f t="shared" si="240"/>
        <v>WHYALLA2014</v>
      </c>
      <c r="B3846" s="90" t="s">
        <v>71</v>
      </c>
      <c r="C3846" s="85">
        <v>2014</v>
      </c>
      <c r="D3846" s="86">
        <v>55</v>
      </c>
      <c r="E3846" s="15">
        <v>30094</v>
      </c>
      <c r="F3846" s="15">
        <v>30653</v>
      </c>
      <c r="G3846" s="15">
        <v>60747</v>
      </c>
      <c r="H3846" s="15">
        <v>0</v>
      </c>
      <c r="I3846" s="15">
        <v>0</v>
      </c>
      <c r="J3846" s="15">
        <v>0</v>
      </c>
      <c r="K3846" s="15">
        <f t="shared" si="241"/>
        <v>30094</v>
      </c>
      <c r="L3846" s="15">
        <f t="shared" si="242"/>
        <v>30653</v>
      </c>
      <c r="M3846" s="15">
        <f t="shared" si="243"/>
        <v>60747</v>
      </c>
    </row>
    <row r="3847" spans="1:13" ht="13.15" customHeight="1" x14ac:dyDescent="0.2">
      <c r="A3847" s="11" t="str">
        <f t="shared" si="240"/>
        <v>WHYALLA2015</v>
      </c>
      <c r="B3847" s="3" t="s">
        <v>71</v>
      </c>
      <c r="C3847" s="12">
        <v>2015</v>
      </c>
      <c r="D3847" s="12">
        <v>50</v>
      </c>
      <c r="E3847" s="13">
        <v>33062</v>
      </c>
      <c r="F3847" s="13">
        <v>33817</v>
      </c>
      <c r="G3847" s="13">
        <v>66879</v>
      </c>
      <c r="H3847" s="13">
        <v>0</v>
      </c>
      <c r="I3847" s="13">
        <v>0</v>
      </c>
      <c r="J3847" s="13">
        <v>0</v>
      </c>
      <c r="K3847" s="15">
        <f t="shared" si="241"/>
        <v>33062</v>
      </c>
      <c r="L3847" s="15">
        <f t="shared" si="242"/>
        <v>33817</v>
      </c>
      <c r="M3847" s="15">
        <f t="shared" si="243"/>
        <v>66879</v>
      </c>
    </row>
    <row r="3848" spans="1:13" ht="13.15" customHeight="1" x14ac:dyDescent="0.2">
      <c r="A3848" s="11" t="str">
        <f t="shared" si="240"/>
        <v>WHYALLA2016</v>
      </c>
      <c r="B3848" s="90" t="s">
        <v>71</v>
      </c>
      <c r="C3848" s="85">
        <v>2016</v>
      </c>
      <c r="D3848" s="86">
        <v>54</v>
      </c>
      <c r="E3848" s="15">
        <v>30910</v>
      </c>
      <c r="F3848" s="15">
        <v>31717</v>
      </c>
      <c r="G3848" s="15">
        <v>62627</v>
      </c>
      <c r="H3848" s="15">
        <v>0</v>
      </c>
      <c r="I3848" s="15">
        <v>0</v>
      </c>
      <c r="J3848" s="15">
        <v>0</v>
      </c>
      <c r="K3848" s="15">
        <f t="shared" si="241"/>
        <v>30910</v>
      </c>
      <c r="L3848" s="15">
        <f t="shared" si="242"/>
        <v>31717</v>
      </c>
      <c r="M3848" s="15">
        <f t="shared" si="243"/>
        <v>62627</v>
      </c>
    </row>
    <row r="3849" spans="1:13" ht="13.15" customHeight="1" x14ac:dyDescent="0.2">
      <c r="A3849" s="11" t="str">
        <f t="shared" si="240"/>
        <v>WHYALLA2017</v>
      </c>
      <c r="B3849" s="92" t="s">
        <v>71</v>
      </c>
      <c r="C3849" s="85">
        <v>2017</v>
      </c>
      <c r="D3849" s="86">
        <v>54</v>
      </c>
      <c r="E3849" s="15">
        <v>31993</v>
      </c>
      <c r="F3849" s="15">
        <v>32590</v>
      </c>
      <c r="G3849" s="15">
        <v>64583</v>
      </c>
      <c r="H3849" s="87">
        <v>0</v>
      </c>
      <c r="I3849" s="87">
        <v>0</v>
      </c>
      <c r="J3849" s="15">
        <v>0</v>
      </c>
      <c r="K3849" s="15">
        <f t="shared" si="241"/>
        <v>31993</v>
      </c>
      <c r="L3849" s="15">
        <f t="shared" si="242"/>
        <v>32590</v>
      </c>
      <c r="M3849" s="15">
        <f t="shared" si="243"/>
        <v>64583</v>
      </c>
    </row>
    <row r="3850" spans="1:13" ht="13.15" customHeight="1" x14ac:dyDescent="0.2">
      <c r="A3850" s="11" t="str">
        <f t="shared" si="240"/>
        <v>WHYALLA2018</v>
      </c>
      <c r="B3850" s="92" t="s">
        <v>71</v>
      </c>
      <c r="C3850" s="85">
        <v>2018</v>
      </c>
      <c r="D3850" s="86">
        <v>52</v>
      </c>
      <c r="E3850" s="15">
        <v>37523</v>
      </c>
      <c r="F3850" s="15">
        <v>38437</v>
      </c>
      <c r="G3850" s="15">
        <v>75960</v>
      </c>
      <c r="H3850" s="87">
        <v>0</v>
      </c>
      <c r="I3850" s="87">
        <v>0</v>
      </c>
      <c r="J3850" s="15">
        <v>0</v>
      </c>
      <c r="K3850" s="15">
        <f t="shared" si="241"/>
        <v>37523</v>
      </c>
      <c r="L3850" s="15">
        <f t="shared" si="242"/>
        <v>38437</v>
      </c>
      <c r="M3850" s="15">
        <f t="shared" si="243"/>
        <v>75960</v>
      </c>
    </row>
    <row r="3851" spans="1:13" ht="13.15" customHeight="1" x14ac:dyDescent="0.2">
      <c r="A3851" s="11" t="str">
        <f t="shared" si="240"/>
        <v>WHYALLA2019</v>
      </c>
      <c r="B3851" s="3" t="s">
        <v>71</v>
      </c>
      <c r="C3851" s="12">
        <v>2019</v>
      </c>
      <c r="D3851" s="12">
        <v>52</v>
      </c>
      <c r="E3851" s="13">
        <v>38871</v>
      </c>
      <c r="F3851" s="13">
        <v>39916</v>
      </c>
      <c r="G3851" s="13">
        <v>78787</v>
      </c>
      <c r="H3851" s="13">
        <v>0</v>
      </c>
      <c r="I3851" s="13">
        <v>0</v>
      </c>
      <c r="J3851" s="13">
        <v>0</v>
      </c>
      <c r="K3851" s="15">
        <f t="shared" si="241"/>
        <v>38871</v>
      </c>
      <c r="L3851" s="15">
        <f t="shared" si="242"/>
        <v>39916</v>
      </c>
      <c r="M3851" s="15">
        <f t="shared" si="243"/>
        <v>78787</v>
      </c>
    </row>
    <row r="3852" spans="1:13" ht="13.15" customHeight="1" x14ac:dyDescent="0.2">
      <c r="A3852" s="11" t="str">
        <f t="shared" si="240"/>
        <v>WHYALLA2020</v>
      </c>
      <c r="B3852" s="88" t="s">
        <v>71</v>
      </c>
      <c r="C3852" s="16">
        <v>2020</v>
      </c>
      <c r="D3852" s="86" t="s">
        <v>174</v>
      </c>
      <c r="E3852" s="89">
        <v>13984</v>
      </c>
      <c r="F3852" s="89">
        <v>14202</v>
      </c>
      <c r="G3852" s="89">
        <v>28186</v>
      </c>
      <c r="H3852" s="89">
        <v>0</v>
      </c>
      <c r="I3852" s="89">
        <v>0</v>
      </c>
      <c r="J3852" s="89">
        <v>0</v>
      </c>
      <c r="K3852" s="15">
        <f t="shared" si="241"/>
        <v>13984</v>
      </c>
      <c r="L3852" s="15">
        <f t="shared" si="242"/>
        <v>14202</v>
      </c>
      <c r="M3852" s="15">
        <f t="shared" si="243"/>
        <v>28186</v>
      </c>
    </row>
    <row r="3853" spans="1:13" ht="13.15" customHeight="1" x14ac:dyDescent="0.2">
      <c r="A3853" s="11" t="str">
        <f t="shared" si="240"/>
        <v>WHYALLA2021</v>
      </c>
      <c r="B3853" s="3" t="s">
        <v>71</v>
      </c>
      <c r="C3853" s="12">
        <v>2021</v>
      </c>
      <c r="D3853" s="12" t="s">
        <v>174</v>
      </c>
      <c r="E3853" s="13">
        <v>23739</v>
      </c>
      <c r="F3853" s="13">
        <v>24132</v>
      </c>
      <c r="G3853" s="13">
        <v>47871</v>
      </c>
      <c r="H3853" s="13">
        <v>0</v>
      </c>
      <c r="I3853" s="13">
        <v>0</v>
      </c>
      <c r="J3853" s="13">
        <v>0</v>
      </c>
      <c r="K3853" s="15">
        <f t="shared" si="241"/>
        <v>23739</v>
      </c>
      <c r="L3853" s="15">
        <f t="shared" si="242"/>
        <v>24132</v>
      </c>
      <c r="M3853" s="15">
        <f t="shared" si="243"/>
        <v>47871</v>
      </c>
    </row>
    <row r="3854" spans="1:13" ht="13.15" customHeight="1" x14ac:dyDescent="0.2">
      <c r="A3854" s="11" t="str">
        <f t="shared" si="240"/>
        <v>WHYALLA2022</v>
      </c>
      <c r="B3854" s="92" t="s">
        <v>71</v>
      </c>
      <c r="C3854" s="85">
        <v>2022</v>
      </c>
      <c r="D3854" s="86">
        <v>57</v>
      </c>
      <c r="E3854" s="15">
        <v>27314</v>
      </c>
      <c r="F3854" s="15">
        <v>27581</v>
      </c>
      <c r="G3854" s="15">
        <v>54895</v>
      </c>
      <c r="H3854" s="87">
        <v>0</v>
      </c>
      <c r="I3854" s="87">
        <v>0</v>
      </c>
      <c r="J3854" s="15">
        <v>0</v>
      </c>
      <c r="K3854" s="15">
        <f t="shared" si="241"/>
        <v>27314</v>
      </c>
      <c r="L3854" s="15">
        <f t="shared" si="242"/>
        <v>27581</v>
      </c>
      <c r="M3854" s="15">
        <f t="shared" si="243"/>
        <v>54895</v>
      </c>
    </row>
    <row r="3855" spans="1:13" ht="13.15" customHeight="1" x14ac:dyDescent="0.2">
      <c r="A3855" s="11" t="str">
        <f t="shared" si="240"/>
        <v>WHYALLA2023</v>
      </c>
      <c r="B3855" s="92" t="s">
        <v>71</v>
      </c>
      <c r="C3855" s="85">
        <v>2023</v>
      </c>
      <c r="D3855" s="86">
        <v>62</v>
      </c>
      <c r="E3855" s="15">
        <v>26094</v>
      </c>
      <c r="F3855" s="15">
        <v>26357</v>
      </c>
      <c r="G3855" s="15">
        <v>52451</v>
      </c>
      <c r="H3855" s="87">
        <v>0</v>
      </c>
      <c r="I3855" s="87">
        <v>0</v>
      </c>
      <c r="J3855" s="15">
        <v>0</v>
      </c>
      <c r="K3855" s="15">
        <f t="shared" si="241"/>
        <v>26094</v>
      </c>
      <c r="L3855" s="15">
        <f t="shared" si="242"/>
        <v>26357</v>
      </c>
      <c r="M3855" s="15">
        <f t="shared" si="243"/>
        <v>52451</v>
      </c>
    </row>
    <row r="3856" spans="1:13" ht="13.15" customHeight="1" x14ac:dyDescent="0.2">
      <c r="A3856" s="11" t="str">
        <f t="shared" si="240"/>
        <v>WHYALLA2024</v>
      </c>
      <c r="B3856" s="92" t="s">
        <v>71</v>
      </c>
      <c r="C3856" s="85">
        <v>2024</v>
      </c>
      <c r="D3856" s="86" t="s">
        <v>174</v>
      </c>
      <c r="E3856" s="15">
        <v>21819</v>
      </c>
      <c r="F3856" s="15">
        <v>21937</v>
      </c>
      <c r="G3856" s="15">
        <v>43756</v>
      </c>
      <c r="H3856" s="87">
        <v>0</v>
      </c>
      <c r="I3856" s="87">
        <v>0</v>
      </c>
      <c r="J3856" s="15">
        <v>0</v>
      </c>
      <c r="K3856" s="15">
        <f t="shared" si="241"/>
        <v>21819</v>
      </c>
      <c r="L3856" s="15">
        <f t="shared" si="242"/>
        <v>21937</v>
      </c>
      <c r="M3856" s="15">
        <f t="shared" si="243"/>
        <v>43756</v>
      </c>
    </row>
    <row r="3857" spans="1:13" ht="13.15" customHeight="1" x14ac:dyDescent="0.2">
      <c r="A3857" s="11" t="str">
        <f t="shared" si="240"/>
        <v>WHYALLA2025</v>
      </c>
      <c r="B3857" s="90" t="s">
        <v>71</v>
      </c>
      <c r="C3857" s="85">
        <v>2025</v>
      </c>
      <c r="D3857" s="86" t="s">
        <v>174</v>
      </c>
      <c r="E3857" s="15">
        <v>22663</v>
      </c>
      <c r="F3857" s="15">
        <v>23092</v>
      </c>
      <c r="G3857" s="15">
        <v>45755</v>
      </c>
      <c r="H3857" s="15">
        <v>0</v>
      </c>
      <c r="I3857" s="15">
        <v>0</v>
      </c>
      <c r="J3857" s="15">
        <v>0</v>
      </c>
      <c r="K3857" s="15">
        <f t="shared" si="241"/>
        <v>22663</v>
      </c>
      <c r="L3857" s="15">
        <f t="shared" si="242"/>
        <v>23092</v>
      </c>
      <c r="M3857" s="15">
        <f t="shared" si="243"/>
        <v>45755</v>
      </c>
    </row>
    <row r="3858" spans="1:13" ht="13.15" customHeight="1" x14ac:dyDescent="0.2">
      <c r="A3858" s="11" t="str">
        <f t="shared" si="240"/>
        <v>WOLLONGONG1985</v>
      </c>
      <c r="B3858" s="3" t="s">
        <v>149</v>
      </c>
      <c r="C3858" s="12">
        <v>1985</v>
      </c>
      <c r="D3858" s="12" t="s">
        <v>174</v>
      </c>
      <c r="E3858" s="13">
        <v>704</v>
      </c>
      <c r="F3858" s="13">
        <v>635</v>
      </c>
      <c r="G3858" s="13">
        <v>1339</v>
      </c>
      <c r="H3858" s="13">
        <v>0</v>
      </c>
      <c r="I3858" s="13">
        <v>0</v>
      </c>
      <c r="J3858" s="13">
        <v>0</v>
      </c>
      <c r="K3858" s="15">
        <f t="shared" si="241"/>
        <v>704</v>
      </c>
      <c r="L3858" s="15">
        <f t="shared" si="242"/>
        <v>635</v>
      </c>
      <c r="M3858" s="15">
        <f t="shared" si="243"/>
        <v>1339</v>
      </c>
    </row>
    <row r="3859" spans="1:13" ht="13.15" customHeight="1" x14ac:dyDescent="0.2">
      <c r="A3859" s="11" t="str">
        <f t="shared" si="240"/>
        <v>WOLLONGONG1986</v>
      </c>
      <c r="B3859" s="90" t="s">
        <v>149</v>
      </c>
      <c r="C3859" s="85">
        <v>1986</v>
      </c>
      <c r="D3859" s="86" t="s">
        <v>174</v>
      </c>
      <c r="E3859" s="15">
        <v>536</v>
      </c>
      <c r="F3859" s="15">
        <v>548</v>
      </c>
      <c r="G3859" s="15">
        <v>1084</v>
      </c>
      <c r="H3859" s="15">
        <v>0</v>
      </c>
      <c r="I3859" s="15">
        <v>0</v>
      </c>
      <c r="J3859" s="15">
        <v>0</v>
      </c>
      <c r="K3859" s="15">
        <f t="shared" si="241"/>
        <v>536</v>
      </c>
      <c r="L3859" s="15">
        <f t="shared" si="242"/>
        <v>548</v>
      </c>
      <c r="M3859" s="15">
        <f t="shared" si="243"/>
        <v>1084</v>
      </c>
    </row>
    <row r="3860" spans="1:13" ht="13.15" customHeight="1" x14ac:dyDescent="0.2">
      <c r="A3860" s="11" t="str">
        <f t="shared" si="240"/>
        <v>WOLLONGONG1987</v>
      </c>
      <c r="B3860" s="3" t="s">
        <v>149</v>
      </c>
      <c r="C3860" s="12">
        <v>1987</v>
      </c>
      <c r="D3860" s="12" t="s">
        <v>174</v>
      </c>
      <c r="E3860" s="13">
        <v>381</v>
      </c>
      <c r="F3860" s="13">
        <v>361</v>
      </c>
      <c r="G3860" s="13">
        <v>742</v>
      </c>
      <c r="H3860" s="13">
        <v>0</v>
      </c>
      <c r="I3860" s="13">
        <v>0</v>
      </c>
      <c r="J3860" s="13">
        <v>0</v>
      </c>
      <c r="K3860" s="15">
        <f t="shared" si="241"/>
        <v>381</v>
      </c>
      <c r="L3860" s="15">
        <f t="shared" si="242"/>
        <v>361</v>
      </c>
      <c r="M3860" s="15">
        <f t="shared" si="243"/>
        <v>742</v>
      </c>
    </row>
    <row r="3861" spans="1:13" ht="13.15" customHeight="1" x14ac:dyDescent="0.2">
      <c r="A3861" s="11" t="str">
        <f t="shared" si="240"/>
        <v>WOLLONGONG1994</v>
      </c>
      <c r="B3861" s="3" t="s">
        <v>149</v>
      </c>
      <c r="C3861" s="12">
        <v>1994</v>
      </c>
      <c r="D3861" s="12" t="s">
        <v>174</v>
      </c>
      <c r="E3861" s="13">
        <v>150</v>
      </c>
      <c r="F3861" s="13">
        <v>150</v>
      </c>
      <c r="G3861" s="13">
        <v>300</v>
      </c>
      <c r="H3861" s="13">
        <v>0</v>
      </c>
      <c r="I3861" s="13">
        <v>0</v>
      </c>
      <c r="J3861" s="13">
        <v>0</v>
      </c>
      <c r="K3861" s="15">
        <f t="shared" si="241"/>
        <v>150</v>
      </c>
      <c r="L3861" s="15">
        <f t="shared" si="242"/>
        <v>150</v>
      </c>
      <c r="M3861" s="15">
        <f t="shared" si="243"/>
        <v>300</v>
      </c>
    </row>
    <row r="3862" spans="1:13" ht="13.15" customHeight="1" x14ac:dyDescent="0.2">
      <c r="A3862" s="11" t="str">
        <f t="shared" si="240"/>
        <v>WOLLONGONG1997</v>
      </c>
      <c r="B3862" s="90" t="s">
        <v>149</v>
      </c>
      <c r="C3862" s="85">
        <v>1997</v>
      </c>
      <c r="D3862" s="86" t="s">
        <v>174</v>
      </c>
      <c r="E3862" s="15">
        <v>205</v>
      </c>
      <c r="F3862" s="15">
        <v>205</v>
      </c>
      <c r="G3862" s="15">
        <v>410</v>
      </c>
      <c r="H3862" s="15">
        <v>0</v>
      </c>
      <c r="I3862" s="15">
        <v>0</v>
      </c>
      <c r="J3862" s="15">
        <v>0</v>
      </c>
      <c r="K3862" s="15">
        <f t="shared" si="241"/>
        <v>205</v>
      </c>
      <c r="L3862" s="15">
        <f t="shared" si="242"/>
        <v>205</v>
      </c>
      <c r="M3862" s="15">
        <f t="shared" si="243"/>
        <v>410</v>
      </c>
    </row>
    <row r="3863" spans="1:13" ht="13.15" customHeight="1" x14ac:dyDescent="0.2">
      <c r="A3863" s="11" t="str">
        <f t="shared" si="240"/>
        <v>WOLLONGONG1998</v>
      </c>
      <c r="B3863" s="3" t="s">
        <v>149</v>
      </c>
      <c r="C3863" s="12">
        <v>1998</v>
      </c>
      <c r="D3863" s="12" t="s">
        <v>174</v>
      </c>
      <c r="E3863" s="13">
        <v>1341</v>
      </c>
      <c r="F3863" s="13">
        <v>1341</v>
      </c>
      <c r="G3863" s="13">
        <v>2682</v>
      </c>
      <c r="H3863" s="13">
        <v>0</v>
      </c>
      <c r="I3863" s="13">
        <v>0</v>
      </c>
      <c r="J3863" s="13">
        <v>0</v>
      </c>
      <c r="K3863" s="15">
        <f t="shared" si="241"/>
        <v>1341</v>
      </c>
      <c r="L3863" s="15">
        <f t="shared" si="242"/>
        <v>1341</v>
      </c>
      <c r="M3863" s="15">
        <f t="shared" si="243"/>
        <v>2682</v>
      </c>
    </row>
    <row r="3864" spans="1:13" ht="13.15" customHeight="1" x14ac:dyDescent="0.2">
      <c r="A3864" s="11" t="str">
        <f t="shared" si="240"/>
        <v>WOLLONGONG1999</v>
      </c>
      <c r="B3864" s="92" t="s">
        <v>149</v>
      </c>
      <c r="C3864" s="85">
        <v>1999</v>
      </c>
      <c r="D3864" s="86" t="s">
        <v>174</v>
      </c>
      <c r="E3864" s="15">
        <v>2298</v>
      </c>
      <c r="F3864" s="15">
        <v>2298</v>
      </c>
      <c r="G3864" s="15">
        <v>4596</v>
      </c>
      <c r="H3864" s="15">
        <v>0</v>
      </c>
      <c r="I3864" s="15">
        <v>0</v>
      </c>
      <c r="J3864" s="15">
        <v>0</v>
      </c>
      <c r="K3864" s="15">
        <f t="shared" si="241"/>
        <v>2298</v>
      </c>
      <c r="L3864" s="15">
        <f t="shared" si="242"/>
        <v>2298</v>
      </c>
      <c r="M3864" s="15">
        <f t="shared" si="243"/>
        <v>4596</v>
      </c>
    </row>
    <row r="3865" spans="1:13" ht="13.15" customHeight="1" x14ac:dyDescent="0.2">
      <c r="A3865" s="11" t="str">
        <f t="shared" si="240"/>
        <v>WOLLONGONG2000</v>
      </c>
      <c r="B3865" s="3" t="s">
        <v>149</v>
      </c>
      <c r="C3865" s="12">
        <v>2000</v>
      </c>
      <c r="D3865" s="12" t="s">
        <v>174</v>
      </c>
      <c r="E3865" s="13">
        <v>1683</v>
      </c>
      <c r="F3865" s="13">
        <v>1801</v>
      </c>
      <c r="G3865" s="13">
        <v>3484</v>
      </c>
      <c r="H3865" s="13">
        <v>0</v>
      </c>
      <c r="I3865" s="13">
        <v>0</v>
      </c>
      <c r="J3865" s="13">
        <v>0</v>
      </c>
      <c r="K3865" s="15">
        <f t="shared" si="241"/>
        <v>1683</v>
      </c>
      <c r="L3865" s="15">
        <f t="shared" si="242"/>
        <v>1801</v>
      </c>
      <c r="M3865" s="15">
        <f t="shared" si="243"/>
        <v>3484</v>
      </c>
    </row>
    <row r="3866" spans="1:13" ht="13.15" customHeight="1" x14ac:dyDescent="0.2">
      <c r="A3866" s="11" t="str">
        <f t="shared" si="240"/>
        <v>WOLLONGONG2001</v>
      </c>
      <c r="B3866" s="3" t="s">
        <v>149</v>
      </c>
      <c r="C3866" s="12">
        <v>2001</v>
      </c>
      <c r="D3866" s="12" t="s">
        <v>174</v>
      </c>
      <c r="E3866" s="13">
        <v>68</v>
      </c>
      <c r="F3866" s="13">
        <v>97</v>
      </c>
      <c r="G3866" s="13">
        <v>165</v>
      </c>
      <c r="H3866" s="13">
        <v>0</v>
      </c>
      <c r="I3866" s="13">
        <v>0</v>
      </c>
      <c r="J3866" s="13">
        <v>0</v>
      </c>
      <c r="K3866" s="15">
        <f t="shared" si="241"/>
        <v>68</v>
      </c>
      <c r="L3866" s="15">
        <f t="shared" si="242"/>
        <v>97</v>
      </c>
      <c r="M3866" s="15">
        <f t="shared" si="243"/>
        <v>165</v>
      </c>
    </row>
    <row r="3867" spans="1:13" ht="13.15" customHeight="1" x14ac:dyDescent="0.2">
      <c r="A3867" s="11" t="str">
        <f t="shared" si="240"/>
        <v>WOLLONGONG2005</v>
      </c>
      <c r="B3867" s="92" t="s">
        <v>149</v>
      </c>
      <c r="C3867" s="85">
        <v>2005</v>
      </c>
      <c r="D3867" s="86" t="s">
        <v>174</v>
      </c>
      <c r="E3867" s="15">
        <v>4961</v>
      </c>
      <c r="F3867" s="15">
        <v>4543</v>
      </c>
      <c r="G3867" s="15">
        <v>9504</v>
      </c>
      <c r="H3867" s="87">
        <v>0</v>
      </c>
      <c r="I3867" s="87">
        <v>0</v>
      </c>
      <c r="J3867" s="15">
        <v>0</v>
      </c>
      <c r="K3867" s="15">
        <f t="shared" si="241"/>
        <v>4961</v>
      </c>
      <c r="L3867" s="15">
        <f t="shared" si="242"/>
        <v>4543</v>
      </c>
      <c r="M3867" s="15">
        <f t="shared" si="243"/>
        <v>9504</v>
      </c>
    </row>
    <row r="3868" spans="1:13" ht="13.15" customHeight="1" x14ac:dyDescent="0.2">
      <c r="A3868" s="11" t="str">
        <f t="shared" si="240"/>
        <v>WOLLONGONG2006</v>
      </c>
      <c r="B3868" s="3" t="s">
        <v>149</v>
      </c>
      <c r="C3868" s="12">
        <v>2006</v>
      </c>
      <c r="D3868" s="12" t="s">
        <v>174</v>
      </c>
      <c r="E3868" s="13">
        <v>7986</v>
      </c>
      <c r="F3868" s="13">
        <v>7583</v>
      </c>
      <c r="G3868" s="13">
        <v>15569</v>
      </c>
      <c r="H3868" s="13">
        <v>0</v>
      </c>
      <c r="I3868" s="13">
        <v>0</v>
      </c>
      <c r="J3868" s="13">
        <v>0</v>
      </c>
      <c r="K3868" s="15">
        <f t="shared" si="241"/>
        <v>7986</v>
      </c>
      <c r="L3868" s="15">
        <f t="shared" si="242"/>
        <v>7583</v>
      </c>
      <c r="M3868" s="15">
        <f t="shared" si="243"/>
        <v>15569</v>
      </c>
    </row>
    <row r="3869" spans="1:13" ht="13.15" customHeight="1" x14ac:dyDescent="0.2">
      <c r="A3869" s="11" t="str">
        <f t="shared" si="240"/>
        <v>WOLLONGONG2007</v>
      </c>
      <c r="B3869" s="92" t="s">
        <v>149</v>
      </c>
      <c r="C3869" s="85">
        <v>2007</v>
      </c>
      <c r="D3869" s="86" t="s">
        <v>174</v>
      </c>
      <c r="E3869" s="15">
        <v>8266</v>
      </c>
      <c r="F3869" s="15">
        <v>8359</v>
      </c>
      <c r="G3869" s="15">
        <v>16625</v>
      </c>
      <c r="H3869" s="87">
        <v>0</v>
      </c>
      <c r="I3869" s="87">
        <v>0</v>
      </c>
      <c r="J3869" s="15">
        <v>0</v>
      </c>
      <c r="K3869" s="15">
        <f t="shared" si="241"/>
        <v>8266</v>
      </c>
      <c r="L3869" s="15">
        <f t="shared" si="242"/>
        <v>8359</v>
      </c>
      <c r="M3869" s="15">
        <f t="shared" si="243"/>
        <v>16625</v>
      </c>
    </row>
    <row r="3870" spans="1:13" ht="13.15" customHeight="1" x14ac:dyDescent="0.2">
      <c r="A3870" s="11" t="str">
        <f t="shared" si="240"/>
        <v>WOLLONGONG2008</v>
      </c>
      <c r="B3870" s="3" t="s">
        <v>149</v>
      </c>
      <c r="C3870" s="12">
        <v>2008</v>
      </c>
      <c r="D3870" s="12" t="s">
        <v>174</v>
      </c>
      <c r="E3870" s="13">
        <v>4508</v>
      </c>
      <c r="F3870" s="13">
        <v>4443</v>
      </c>
      <c r="G3870" s="13">
        <v>8951</v>
      </c>
      <c r="H3870" s="13">
        <v>0</v>
      </c>
      <c r="I3870" s="13">
        <v>0</v>
      </c>
      <c r="J3870" s="13">
        <v>0</v>
      </c>
      <c r="K3870" s="15">
        <f t="shared" si="241"/>
        <v>4508</v>
      </c>
      <c r="L3870" s="15">
        <f t="shared" si="242"/>
        <v>4443</v>
      </c>
      <c r="M3870" s="15">
        <f t="shared" si="243"/>
        <v>8951</v>
      </c>
    </row>
    <row r="3871" spans="1:13" ht="13.15" customHeight="1" x14ac:dyDescent="0.2">
      <c r="A3871" s="11" t="str">
        <f t="shared" si="240"/>
        <v>WOLLONGONG2017</v>
      </c>
      <c r="B3871" s="90" t="s">
        <v>149</v>
      </c>
      <c r="C3871" s="85">
        <v>2017</v>
      </c>
      <c r="D3871" s="86" t="s">
        <v>174</v>
      </c>
      <c r="E3871" s="15">
        <v>2917</v>
      </c>
      <c r="F3871" s="15">
        <v>2922</v>
      </c>
      <c r="G3871" s="15">
        <v>5839</v>
      </c>
      <c r="H3871" s="15">
        <v>0</v>
      </c>
      <c r="I3871" s="15">
        <v>0</v>
      </c>
      <c r="J3871" s="15">
        <v>0</v>
      </c>
      <c r="K3871" s="15">
        <f t="shared" si="241"/>
        <v>2917</v>
      </c>
      <c r="L3871" s="15">
        <f t="shared" si="242"/>
        <v>2922</v>
      </c>
      <c r="M3871" s="15">
        <f t="shared" si="243"/>
        <v>5839</v>
      </c>
    </row>
    <row r="3872" spans="1:13" ht="13.15" customHeight="1" x14ac:dyDescent="0.2">
      <c r="A3872" s="11" t="str">
        <f t="shared" si="240"/>
        <v>WOLLONGONG2018</v>
      </c>
      <c r="B3872" s="3" t="s">
        <v>149</v>
      </c>
      <c r="C3872" s="12">
        <v>2018</v>
      </c>
      <c r="D3872" s="12" t="s">
        <v>174</v>
      </c>
      <c r="E3872" s="13">
        <v>7935</v>
      </c>
      <c r="F3872" s="13">
        <v>8070</v>
      </c>
      <c r="G3872" s="13">
        <v>16005</v>
      </c>
      <c r="H3872" s="13">
        <v>0</v>
      </c>
      <c r="I3872" s="13">
        <v>0</v>
      </c>
      <c r="J3872" s="13">
        <v>0</v>
      </c>
      <c r="K3872" s="15">
        <f t="shared" si="241"/>
        <v>7935</v>
      </c>
      <c r="L3872" s="15">
        <f t="shared" si="242"/>
        <v>8070</v>
      </c>
      <c r="M3872" s="15">
        <f t="shared" si="243"/>
        <v>16005</v>
      </c>
    </row>
    <row r="3873" spans="1:13" ht="13.15" customHeight="1" x14ac:dyDescent="0.2">
      <c r="A3873" s="11" t="str">
        <f t="shared" si="240"/>
        <v>WOLLONGONG2019</v>
      </c>
      <c r="B3873" s="88" t="s">
        <v>149</v>
      </c>
      <c r="C3873" s="16">
        <v>2019</v>
      </c>
      <c r="D3873" s="86" t="s">
        <v>174</v>
      </c>
      <c r="E3873" s="89">
        <v>8667</v>
      </c>
      <c r="F3873" s="89">
        <v>13681</v>
      </c>
      <c r="G3873" s="89">
        <v>22348</v>
      </c>
      <c r="H3873" s="89">
        <v>0</v>
      </c>
      <c r="I3873" s="89">
        <v>0</v>
      </c>
      <c r="J3873" s="89">
        <v>0</v>
      </c>
      <c r="K3873" s="15">
        <f t="shared" si="241"/>
        <v>8667</v>
      </c>
      <c r="L3873" s="15">
        <f t="shared" si="242"/>
        <v>13681</v>
      </c>
      <c r="M3873" s="15">
        <f t="shared" si="243"/>
        <v>22348</v>
      </c>
    </row>
    <row r="3874" spans="1:13" ht="13.15" customHeight="1" x14ac:dyDescent="0.2">
      <c r="A3874" s="11" t="str">
        <f t="shared" si="240"/>
        <v>WOLLONGONG2020</v>
      </c>
      <c r="B3874" s="3" t="s">
        <v>149</v>
      </c>
      <c r="C3874" s="12">
        <v>2020</v>
      </c>
      <c r="D3874" s="12" t="s">
        <v>174</v>
      </c>
      <c r="E3874" s="13">
        <v>4259</v>
      </c>
      <c r="F3874" s="13">
        <v>4209</v>
      </c>
      <c r="G3874" s="13">
        <v>8468</v>
      </c>
      <c r="H3874" s="13">
        <v>0</v>
      </c>
      <c r="I3874" s="13">
        <v>0</v>
      </c>
      <c r="J3874" s="13">
        <v>0</v>
      </c>
      <c r="K3874" s="15">
        <f t="shared" si="241"/>
        <v>4259</v>
      </c>
      <c r="L3874" s="15">
        <f t="shared" si="242"/>
        <v>4209</v>
      </c>
      <c r="M3874" s="15">
        <f t="shared" si="243"/>
        <v>8468</v>
      </c>
    </row>
    <row r="3875" spans="1:13" ht="13.15" customHeight="1" x14ac:dyDescent="0.2">
      <c r="A3875" s="11" t="str">
        <f t="shared" si="240"/>
        <v>WOLLONGONG2021</v>
      </c>
      <c r="B3875" s="3" t="s">
        <v>149</v>
      </c>
      <c r="C3875" s="12">
        <v>2021</v>
      </c>
      <c r="D3875" s="12" t="s">
        <v>174</v>
      </c>
      <c r="E3875" s="13">
        <v>4092</v>
      </c>
      <c r="F3875" s="13">
        <v>3962</v>
      </c>
      <c r="G3875" s="13">
        <v>8054</v>
      </c>
      <c r="H3875" s="13">
        <v>0</v>
      </c>
      <c r="I3875" s="13">
        <v>0</v>
      </c>
      <c r="J3875" s="13">
        <v>0</v>
      </c>
      <c r="K3875" s="15">
        <f t="shared" si="241"/>
        <v>4092</v>
      </c>
      <c r="L3875" s="15">
        <f t="shared" si="242"/>
        <v>3962</v>
      </c>
      <c r="M3875" s="15">
        <f t="shared" si="243"/>
        <v>8054</v>
      </c>
    </row>
    <row r="3876" spans="1:13" ht="13.15" customHeight="1" x14ac:dyDescent="0.2">
      <c r="A3876" s="11" t="str">
        <f t="shared" ref="A3876:A3879" si="244">CONCATENATE(B3876,C3876)</f>
        <v>WOLLONGONG2022</v>
      </c>
      <c r="B3876" s="3" t="s">
        <v>149</v>
      </c>
      <c r="C3876" s="12">
        <v>2022</v>
      </c>
      <c r="D3876" s="12" t="s">
        <v>174</v>
      </c>
      <c r="E3876" s="13">
        <v>9766</v>
      </c>
      <c r="F3876" s="13">
        <v>9763</v>
      </c>
      <c r="G3876" s="13">
        <v>19529</v>
      </c>
      <c r="H3876" s="13">
        <v>0</v>
      </c>
      <c r="I3876" s="13">
        <v>0</v>
      </c>
      <c r="J3876" s="13">
        <v>0</v>
      </c>
      <c r="K3876" s="15">
        <f t="shared" si="241"/>
        <v>9766</v>
      </c>
      <c r="L3876" s="15">
        <f t="shared" si="242"/>
        <v>9763</v>
      </c>
      <c r="M3876" s="15">
        <f t="shared" si="243"/>
        <v>19529</v>
      </c>
    </row>
    <row r="3877" spans="1:13" ht="13.15" customHeight="1" x14ac:dyDescent="0.2">
      <c r="A3877" s="11" t="str">
        <f t="shared" si="244"/>
        <v>WOLLONGONG2023</v>
      </c>
      <c r="B3877" s="90" t="s">
        <v>149</v>
      </c>
      <c r="C3877" s="85">
        <v>2023</v>
      </c>
      <c r="D3877" s="86" t="s">
        <v>174</v>
      </c>
      <c r="E3877" s="15">
        <v>11296</v>
      </c>
      <c r="F3877" s="15">
        <v>11262</v>
      </c>
      <c r="G3877" s="15">
        <v>22558</v>
      </c>
      <c r="H3877" s="15">
        <v>0</v>
      </c>
      <c r="I3877" s="15">
        <v>0</v>
      </c>
      <c r="J3877" s="15">
        <v>0</v>
      </c>
      <c r="K3877" s="15">
        <f t="shared" si="241"/>
        <v>11296</v>
      </c>
      <c r="L3877" s="15">
        <f t="shared" si="242"/>
        <v>11262</v>
      </c>
      <c r="M3877" s="15">
        <f t="shared" si="243"/>
        <v>22558</v>
      </c>
    </row>
    <row r="3878" spans="1:13" ht="13.15" customHeight="1" x14ac:dyDescent="0.2">
      <c r="A3878" s="11" t="str">
        <f t="shared" si="244"/>
        <v>WOLLONGONG2024</v>
      </c>
      <c r="B3878" s="92" t="s">
        <v>149</v>
      </c>
      <c r="C3878" s="85">
        <v>2024</v>
      </c>
      <c r="D3878" s="86" t="s">
        <v>174</v>
      </c>
      <c r="E3878" s="15">
        <v>8866</v>
      </c>
      <c r="F3878" s="15">
        <v>8988</v>
      </c>
      <c r="G3878" s="15">
        <v>17854</v>
      </c>
      <c r="H3878" s="87">
        <v>0</v>
      </c>
      <c r="I3878" s="87">
        <v>0</v>
      </c>
      <c r="J3878" s="15">
        <v>0</v>
      </c>
      <c r="K3878" s="15">
        <f t="shared" si="241"/>
        <v>8866</v>
      </c>
      <c r="L3878" s="15">
        <f t="shared" si="242"/>
        <v>8988</v>
      </c>
      <c r="M3878" s="15">
        <f t="shared" si="243"/>
        <v>17854</v>
      </c>
    </row>
    <row r="3879" spans="1:13" ht="13.15" customHeight="1" x14ac:dyDescent="0.2">
      <c r="A3879" s="11" t="str">
        <f t="shared" si="244"/>
        <v>WOLLONGONG2025</v>
      </c>
      <c r="B3879" s="3" t="s">
        <v>149</v>
      </c>
      <c r="C3879" s="12">
        <v>2025</v>
      </c>
      <c r="D3879" s="12" t="s">
        <v>174</v>
      </c>
      <c r="E3879" s="13">
        <v>8006</v>
      </c>
      <c r="F3879" s="13">
        <v>7997</v>
      </c>
      <c r="G3879" s="13">
        <v>16003</v>
      </c>
      <c r="H3879" s="13">
        <v>0</v>
      </c>
      <c r="I3879" s="13">
        <v>0</v>
      </c>
      <c r="J3879" s="13">
        <v>0</v>
      </c>
      <c r="K3879" s="15">
        <f t="shared" si="241"/>
        <v>8006</v>
      </c>
      <c r="L3879" s="15">
        <f t="shared" si="242"/>
        <v>7997</v>
      </c>
      <c r="M3879" s="15">
        <f t="shared" si="243"/>
        <v>16003</v>
      </c>
    </row>
  </sheetData>
  <sortState ref="B49:M3879">
    <sortCondition ref="B49:B3879"/>
    <sortCondition ref="C49:C3879"/>
  </sortState>
  <dataConsolidate>
    <dataRefs count="1">
      <dataRef ref="C2647:M2698" sheet="Airport Passengers"/>
    </dataRefs>
  </dataConsolidate>
  <mergeCells count="6">
    <mergeCell ref="K5:M5"/>
    <mergeCell ref="E6:G6"/>
    <mergeCell ref="H6:J6"/>
    <mergeCell ref="K6:M6"/>
    <mergeCell ref="E5:G5"/>
    <mergeCell ref="H5:J5"/>
  </mergeCells>
  <conditionalFormatting sqref="D68:D1759">
    <cfRule type="containsText" dxfId="1" priority="6" stopIfTrue="1" operator="containsText" text="XX">
      <formula>NOT(ISERROR(SEARCH("XX",D68)))</formula>
    </cfRule>
  </conditionalFormatting>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sheetPr>
  <dimension ref="A1:X3879"/>
  <sheetViews>
    <sheetView showGridLines="0" zoomScaleNormal="100" workbookViewId="0">
      <pane xSplit="3" ySplit="7" topLeftCell="D40" activePane="bottomRight" state="frozen"/>
      <selection activeCell="L1026" sqref="L1026"/>
      <selection pane="topRight" activeCell="L1026" sqref="L1026"/>
      <selection pane="bottomLeft" activeCell="L1026" sqref="L1026"/>
      <selection pane="bottomRight" activeCell="P42" sqref="P42"/>
    </sheetView>
  </sheetViews>
  <sheetFormatPr defaultColWidth="9.1796875" defaultRowHeight="10" x14ac:dyDescent="0.2"/>
  <cols>
    <col min="1" max="1" width="0.54296875" style="3" customWidth="1"/>
    <col min="2" max="2" width="22.81640625" style="3" customWidth="1"/>
    <col min="3" max="4" width="10" style="12" customWidth="1"/>
    <col min="5" max="7" width="10.7265625" style="13" customWidth="1"/>
    <col min="8" max="11" width="10" style="13" customWidth="1"/>
    <col min="12" max="12" width="9.1796875" style="13"/>
    <col min="13" max="13" width="9.54296875" style="13" bestFit="1" customWidth="1"/>
    <col min="14" max="16384" width="9.1796875" style="3"/>
  </cols>
  <sheetData>
    <row r="1" spans="1:24" s="11" customFormat="1" ht="13" x14ac:dyDescent="0.3">
      <c r="B1" s="102" t="str">
        <f>'Airport Passengers'!B1</f>
        <v>REPORT PERIOD: 1985 to 2025</v>
      </c>
      <c r="C1" s="75"/>
      <c r="D1" s="75"/>
      <c r="E1"/>
      <c r="F1"/>
      <c r="G1"/>
      <c r="H1"/>
      <c r="I1"/>
      <c r="J1" s="99"/>
      <c r="K1" s="99"/>
      <c r="L1" s="99"/>
      <c r="M1" s="99"/>
    </row>
    <row r="2" spans="1:24" ht="13" x14ac:dyDescent="0.3">
      <c r="B2" s="102" t="s">
        <v>74</v>
      </c>
      <c r="C2" s="75"/>
      <c r="D2" s="75"/>
      <c r="E2"/>
      <c r="F2"/>
      <c r="G2"/>
      <c r="H2"/>
      <c r="I2"/>
      <c r="S2" s="8"/>
      <c r="T2" s="8"/>
    </row>
    <row r="3" spans="1:24" ht="15.75" customHeight="1" x14ac:dyDescent="0.3">
      <c r="B3" s="103" t="s">
        <v>101</v>
      </c>
      <c r="C3" s="77"/>
      <c r="D3" s="77"/>
      <c r="E3" s="100"/>
      <c r="F3"/>
      <c r="G3"/>
      <c r="H3"/>
      <c r="S3" s="13"/>
      <c r="T3" s="13"/>
      <c r="U3" s="13"/>
      <c r="V3" s="13"/>
      <c r="W3" s="13"/>
      <c r="X3" s="13"/>
    </row>
    <row r="4" spans="1:24" ht="11" thickBot="1" x14ac:dyDescent="0.25">
      <c r="C4" s="77"/>
      <c r="D4" s="77"/>
      <c r="E4" s="100"/>
      <c r="F4" s="100"/>
      <c r="G4" s="81"/>
      <c r="V4" s="13"/>
      <c r="W4" s="13"/>
      <c r="X4" s="13"/>
    </row>
    <row r="5" spans="1:24" ht="10.5" x14ac:dyDescent="0.25">
      <c r="B5" s="78"/>
      <c r="C5" s="79"/>
      <c r="D5" s="79"/>
      <c r="E5" s="126" t="s">
        <v>138</v>
      </c>
      <c r="F5" s="126"/>
      <c r="G5" s="126"/>
      <c r="H5" s="129" t="s">
        <v>85</v>
      </c>
      <c r="I5" s="129"/>
      <c r="J5" s="129"/>
      <c r="K5" s="128" t="s">
        <v>81</v>
      </c>
      <c r="L5" s="128"/>
      <c r="M5" s="128"/>
    </row>
    <row r="6" spans="1:24" ht="11" thickBot="1" x14ac:dyDescent="0.25">
      <c r="B6" s="76"/>
      <c r="C6" s="75"/>
      <c r="D6" s="75"/>
      <c r="E6" s="125" t="s">
        <v>82</v>
      </c>
      <c r="F6" s="125"/>
      <c r="G6" s="125"/>
      <c r="H6" s="125" t="s">
        <v>82</v>
      </c>
      <c r="I6" s="125"/>
      <c r="J6" s="125"/>
      <c r="K6" s="125" t="s">
        <v>82</v>
      </c>
      <c r="L6" s="125"/>
      <c r="M6" s="125"/>
    </row>
    <row r="7" spans="1:24" ht="18" customHeight="1" thickBot="1" x14ac:dyDescent="0.25">
      <c r="B7" s="30" t="s">
        <v>77</v>
      </c>
      <c r="C7" s="31" t="s">
        <v>0</v>
      </c>
      <c r="D7" s="31" t="s">
        <v>89</v>
      </c>
      <c r="E7" s="83" t="s">
        <v>78</v>
      </c>
      <c r="F7" s="83" t="s">
        <v>79</v>
      </c>
      <c r="G7" s="83" t="s">
        <v>80</v>
      </c>
      <c r="H7" s="83" t="s">
        <v>78</v>
      </c>
      <c r="I7" s="83" t="s">
        <v>79</v>
      </c>
      <c r="J7" s="83" t="s">
        <v>80</v>
      </c>
      <c r="K7" s="83" t="s">
        <v>78</v>
      </c>
      <c r="L7" s="83" t="s">
        <v>79</v>
      </c>
      <c r="M7" s="83" t="s">
        <v>80</v>
      </c>
    </row>
    <row r="8" spans="1:24" ht="13.15" customHeight="1" x14ac:dyDescent="0.2">
      <c r="A8" s="11" t="str">
        <f t="shared" ref="A8:A33" si="0">CONCATENATE(B8,C8)</f>
        <v>TOTAL AUSTRALIA1985</v>
      </c>
      <c r="B8" s="84" t="s">
        <v>72</v>
      </c>
      <c r="C8" s="85">
        <v>1985</v>
      </c>
      <c r="E8" s="15">
        <v>425190</v>
      </c>
      <c r="F8" s="15">
        <v>425190</v>
      </c>
      <c r="G8" s="15">
        <v>850380</v>
      </c>
      <c r="H8" s="15">
        <v>21063</v>
      </c>
      <c r="I8" s="15">
        <v>20828</v>
      </c>
      <c r="J8" s="15">
        <v>41891</v>
      </c>
      <c r="K8" s="15">
        <v>446253</v>
      </c>
      <c r="L8" s="15">
        <v>446018</v>
      </c>
      <c r="M8" s="15">
        <v>892271</v>
      </c>
      <c r="O8" s="13"/>
      <c r="P8" s="13"/>
    </row>
    <row r="9" spans="1:24" ht="13.15" customHeight="1" x14ac:dyDescent="0.2">
      <c r="A9" s="11" t="str">
        <f t="shared" si="0"/>
        <v>TOTAL AUSTRALIA1986</v>
      </c>
      <c r="B9" s="84" t="s">
        <v>72</v>
      </c>
      <c r="C9" s="85">
        <v>1986</v>
      </c>
      <c r="E9" s="15">
        <v>427697</v>
      </c>
      <c r="F9" s="15">
        <v>427697</v>
      </c>
      <c r="G9" s="15">
        <v>855394</v>
      </c>
      <c r="H9" s="15">
        <v>24150</v>
      </c>
      <c r="I9" s="15">
        <v>24068</v>
      </c>
      <c r="J9" s="15">
        <v>48218</v>
      </c>
      <c r="K9" s="15">
        <v>451847</v>
      </c>
      <c r="L9" s="15">
        <v>451765</v>
      </c>
      <c r="M9" s="15">
        <v>903612</v>
      </c>
      <c r="O9" s="13"/>
      <c r="P9" s="13"/>
    </row>
    <row r="10" spans="1:24" ht="13.15" customHeight="1" x14ac:dyDescent="0.2">
      <c r="A10" s="11" t="str">
        <f t="shared" si="0"/>
        <v>TOTAL AUSTRALIA1987</v>
      </c>
      <c r="B10" s="84" t="s">
        <v>72</v>
      </c>
      <c r="C10" s="85">
        <v>1987</v>
      </c>
      <c r="E10" s="15">
        <v>429913</v>
      </c>
      <c r="F10" s="15">
        <v>429913</v>
      </c>
      <c r="G10" s="15">
        <v>859826</v>
      </c>
      <c r="H10" s="15">
        <v>26795</v>
      </c>
      <c r="I10" s="15">
        <v>26669</v>
      </c>
      <c r="J10" s="15">
        <v>53464</v>
      </c>
      <c r="K10" s="15">
        <v>456708</v>
      </c>
      <c r="L10" s="15">
        <v>456582</v>
      </c>
      <c r="M10" s="15">
        <v>913290</v>
      </c>
      <c r="O10" s="13"/>
      <c r="P10" s="13"/>
    </row>
    <row r="11" spans="1:24" ht="13.15" customHeight="1" x14ac:dyDescent="0.2">
      <c r="A11" s="11" t="str">
        <f t="shared" si="0"/>
        <v>TOTAL AUSTRALIA1988</v>
      </c>
      <c r="B11" s="84" t="s">
        <v>72</v>
      </c>
      <c r="C11" s="85">
        <v>1988</v>
      </c>
      <c r="E11" s="15">
        <v>450480</v>
      </c>
      <c r="F11" s="15">
        <v>450480</v>
      </c>
      <c r="G11" s="15">
        <v>900960</v>
      </c>
      <c r="H11" s="15">
        <v>30215</v>
      </c>
      <c r="I11" s="15">
        <v>29919</v>
      </c>
      <c r="J11" s="15">
        <v>60134</v>
      </c>
      <c r="K11" s="15">
        <v>480695</v>
      </c>
      <c r="L11" s="15">
        <v>480399</v>
      </c>
      <c r="M11" s="15">
        <v>961094</v>
      </c>
      <c r="O11" s="13"/>
      <c r="P11" s="13"/>
    </row>
    <row r="12" spans="1:24" ht="13.15" customHeight="1" x14ac:dyDescent="0.2">
      <c r="A12" s="11" t="str">
        <f t="shared" si="0"/>
        <v>TOTAL AUSTRALIA1989</v>
      </c>
      <c r="B12" s="84" t="s">
        <v>72</v>
      </c>
      <c r="C12" s="85">
        <v>1989</v>
      </c>
      <c r="E12" s="15">
        <v>386320</v>
      </c>
      <c r="F12" s="15">
        <v>386320</v>
      </c>
      <c r="G12" s="15">
        <v>772640</v>
      </c>
      <c r="H12" s="15">
        <v>33784</v>
      </c>
      <c r="I12" s="15">
        <v>33221</v>
      </c>
      <c r="J12" s="15">
        <v>67005</v>
      </c>
      <c r="K12" s="15">
        <v>420104</v>
      </c>
      <c r="L12" s="15">
        <v>419541</v>
      </c>
      <c r="M12" s="15">
        <v>839645</v>
      </c>
      <c r="O12" s="13"/>
      <c r="P12" s="13"/>
    </row>
    <row r="13" spans="1:24" ht="13.15" customHeight="1" x14ac:dyDescent="0.2">
      <c r="A13" s="11" t="str">
        <f t="shared" si="0"/>
        <v>TOTAL AUSTRALIA1990</v>
      </c>
      <c r="B13" s="84" t="s">
        <v>72</v>
      </c>
      <c r="C13" s="85">
        <v>1990</v>
      </c>
      <c r="E13" s="15">
        <v>415192</v>
      </c>
      <c r="F13" s="15">
        <v>415192</v>
      </c>
      <c r="G13" s="15">
        <v>830384</v>
      </c>
      <c r="H13" s="15">
        <v>36401</v>
      </c>
      <c r="I13" s="15">
        <v>35956</v>
      </c>
      <c r="J13" s="15">
        <v>72357</v>
      </c>
      <c r="K13" s="15">
        <v>451593</v>
      </c>
      <c r="L13" s="15">
        <v>451148</v>
      </c>
      <c r="M13" s="15">
        <v>902741</v>
      </c>
      <c r="O13" s="13"/>
      <c r="P13" s="13"/>
    </row>
    <row r="14" spans="1:24" ht="13.15" customHeight="1" x14ac:dyDescent="0.2">
      <c r="A14" s="11" t="str">
        <f t="shared" si="0"/>
        <v>TOTAL AUSTRALIA1991</v>
      </c>
      <c r="B14" s="84" t="s">
        <v>72</v>
      </c>
      <c r="C14" s="85">
        <v>1991</v>
      </c>
      <c r="E14" s="15">
        <v>469821</v>
      </c>
      <c r="F14" s="15">
        <v>469821</v>
      </c>
      <c r="G14" s="15">
        <v>939642</v>
      </c>
      <c r="H14" s="15">
        <v>37088</v>
      </c>
      <c r="I14" s="15">
        <v>36930</v>
      </c>
      <c r="J14" s="15">
        <v>74018</v>
      </c>
      <c r="K14" s="15">
        <v>506909</v>
      </c>
      <c r="L14" s="15">
        <v>506751</v>
      </c>
      <c r="M14" s="15">
        <v>1013660</v>
      </c>
      <c r="O14" s="13"/>
      <c r="P14" s="13"/>
    </row>
    <row r="15" spans="1:24" ht="13.15" customHeight="1" x14ac:dyDescent="0.2">
      <c r="A15" s="11" t="str">
        <f t="shared" si="0"/>
        <v>TOTAL AUSTRALIA1992</v>
      </c>
      <c r="B15" s="84" t="s">
        <v>72</v>
      </c>
      <c r="C15" s="85">
        <v>1992</v>
      </c>
      <c r="E15" s="15">
        <v>508792</v>
      </c>
      <c r="F15" s="15">
        <v>508792</v>
      </c>
      <c r="G15" s="15">
        <v>1017584</v>
      </c>
      <c r="H15" s="15">
        <v>40560</v>
      </c>
      <c r="I15" s="15">
        <v>40430</v>
      </c>
      <c r="J15" s="15">
        <v>80990</v>
      </c>
      <c r="K15" s="15">
        <v>549352</v>
      </c>
      <c r="L15" s="15">
        <v>549222</v>
      </c>
      <c r="M15" s="15">
        <v>1098574</v>
      </c>
      <c r="O15" s="13"/>
      <c r="P15" s="13"/>
    </row>
    <row r="16" spans="1:24" ht="13.15" customHeight="1" x14ac:dyDescent="0.2">
      <c r="A16" s="11" t="str">
        <f t="shared" si="0"/>
        <v>TOTAL AUSTRALIA1993</v>
      </c>
      <c r="B16" s="84" t="s">
        <v>72</v>
      </c>
      <c r="C16" s="85">
        <v>1993</v>
      </c>
      <c r="E16" s="15">
        <v>527512</v>
      </c>
      <c r="F16" s="15">
        <v>527512</v>
      </c>
      <c r="G16" s="15">
        <v>1055024</v>
      </c>
      <c r="H16" s="15">
        <v>43677</v>
      </c>
      <c r="I16" s="15">
        <v>43491</v>
      </c>
      <c r="J16" s="15">
        <v>87168</v>
      </c>
      <c r="K16" s="15">
        <v>571189</v>
      </c>
      <c r="L16" s="15">
        <v>571003</v>
      </c>
      <c r="M16" s="15">
        <v>1142192</v>
      </c>
      <c r="O16" s="13"/>
      <c r="P16" s="13"/>
    </row>
    <row r="17" spans="1:16" ht="13.15" customHeight="1" x14ac:dyDescent="0.2">
      <c r="A17" s="11" t="str">
        <f t="shared" si="0"/>
        <v>TOTAL AUSTRALIA1994</v>
      </c>
      <c r="B17" s="84" t="s">
        <v>72</v>
      </c>
      <c r="C17" s="85">
        <v>1994</v>
      </c>
      <c r="E17" s="15">
        <v>550023</v>
      </c>
      <c r="F17" s="15">
        <v>550023</v>
      </c>
      <c r="G17" s="15">
        <v>1100046</v>
      </c>
      <c r="H17" s="15">
        <v>44127</v>
      </c>
      <c r="I17" s="15">
        <v>43829</v>
      </c>
      <c r="J17" s="15">
        <v>87956</v>
      </c>
      <c r="K17" s="15">
        <v>594150</v>
      </c>
      <c r="L17" s="15">
        <v>593852</v>
      </c>
      <c r="M17" s="15">
        <v>1188002</v>
      </c>
      <c r="O17" s="13"/>
      <c r="P17" s="13"/>
    </row>
    <row r="18" spans="1:16" ht="13.15" customHeight="1" x14ac:dyDescent="0.2">
      <c r="A18" s="11" t="str">
        <f t="shared" si="0"/>
        <v>TOTAL AUSTRALIA1995</v>
      </c>
      <c r="B18" s="84" t="s">
        <v>72</v>
      </c>
      <c r="C18" s="85">
        <v>1995</v>
      </c>
      <c r="E18" s="15">
        <v>570943</v>
      </c>
      <c r="F18" s="15">
        <v>570943</v>
      </c>
      <c r="G18" s="15">
        <v>1141886</v>
      </c>
      <c r="H18" s="15">
        <v>47721</v>
      </c>
      <c r="I18" s="15">
        <v>47246</v>
      </c>
      <c r="J18" s="15">
        <v>94967</v>
      </c>
      <c r="K18" s="15">
        <v>618664</v>
      </c>
      <c r="L18" s="15">
        <v>618189</v>
      </c>
      <c r="M18" s="15">
        <v>1236853</v>
      </c>
      <c r="O18" s="13"/>
      <c r="P18" s="13"/>
    </row>
    <row r="19" spans="1:16" ht="13.15" customHeight="1" x14ac:dyDescent="0.2">
      <c r="A19" s="11" t="str">
        <f t="shared" si="0"/>
        <v>TOTAL AUSTRALIA1996</v>
      </c>
      <c r="B19" s="84" t="s">
        <v>72</v>
      </c>
      <c r="C19" s="85">
        <v>1996</v>
      </c>
      <c r="E19" s="15">
        <v>588791</v>
      </c>
      <c r="F19" s="15">
        <v>588791</v>
      </c>
      <c r="G19" s="15">
        <v>1177582</v>
      </c>
      <c r="H19" s="87">
        <v>51423</v>
      </c>
      <c r="I19" s="87">
        <v>50900</v>
      </c>
      <c r="J19" s="15">
        <v>102323</v>
      </c>
      <c r="K19" s="15">
        <v>640214</v>
      </c>
      <c r="L19" s="15">
        <v>639691</v>
      </c>
      <c r="M19" s="15">
        <v>1279905</v>
      </c>
      <c r="O19" s="13"/>
      <c r="P19" s="13"/>
    </row>
    <row r="20" spans="1:16" ht="13.15" customHeight="1" x14ac:dyDescent="0.2">
      <c r="A20" s="11" t="str">
        <f t="shared" si="0"/>
        <v>TOTAL AUSTRALIA1997</v>
      </c>
      <c r="B20" s="84" t="s">
        <v>72</v>
      </c>
      <c r="C20" s="85">
        <v>1997</v>
      </c>
      <c r="E20" s="15">
        <v>581723</v>
      </c>
      <c r="F20" s="15">
        <v>581723</v>
      </c>
      <c r="G20" s="15">
        <v>1163446</v>
      </c>
      <c r="H20" s="87">
        <v>52919</v>
      </c>
      <c r="I20" s="87">
        <v>52283</v>
      </c>
      <c r="J20" s="15">
        <v>105202</v>
      </c>
      <c r="K20" s="15">
        <v>634642</v>
      </c>
      <c r="L20" s="15">
        <v>634006</v>
      </c>
      <c r="M20" s="15">
        <v>1268648</v>
      </c>
      <c r="O20" s="13"/>
      <c r="P20" s="13"/>
    </row>
    <row r="21" spans="1:16" ht="13.15" customHeight="1" x14ac:dyDescent="0.2">
      <c r="A21" s="11" t="str">
        <f t="shared" si="0"/>
        <v>TOTAL AUSTRALIA1998</v>
      </c>
      <c r="B21" s="84" t="s">
        <v>72</v>
      </c>
      <c r="C21" s="85">
        <v>1998</v>
      </c>
      <c r="E21" s="15">
        <v>584513</v>
      </c>
      <c r="F21" s="15">
        <v>584513</v>
      </c>
      <c r="G21" s="15">
        <v>1169026</v>
      </c>
      <c r="H21" s="87">
        <v>53347</v>
      </c>
      <c r="I21" s="87">
        <v>52791</v>
      </c>
      <c r="J21" s="15">
        <v>106138</v>
      </c>
      <c r="K21" s="15">
        <v>637860</v>
      </c>
      <c r="L21" s="15">
        <v>637304</v>
      </c>
      <c r="M21" s="15">
        <v>1275164</v>
      </c>
      <c r="O21" s="13"/>
      <c r="P21" s="13"/>
    </row>
    <row r="22" spans="1:16" ht="13.15" customHeight="1" x14ac:dyDescent="0.2">
      <c r="A22" s="11" t="str">
        <f t="shared" si="0"/>
        <v>TOTAL AUSTRALIA1999</v>
      </c>
      <c r="B22" s="84" t="s">
        <v>72</v>
      </c>
      <c r="C22" s="85">
        <v>1999</v>
      </c>
      <c r="E22" s="15">
        <v>587612</v>
      </c>
      <c r="F22" s="15">
        <v>587612</v>
      </c>
      <c r="G22" s="15">
        <v>1175224</v>
      </c>
      <c r="H22" s="87">
        <v>52822</v>
      </c>
      <c r="I22" s="87">
        <v>52332</v>
      </c>
      <c r="J22" s="15">
        <v>105154</v>
      </c>
      <c r="K22" s="15">
        <v>640434</v>
      </c>
      <c r="L22" s="15">
        <v>639944</v>
      </c>
      <c r="M22" s="15">
        <v>1280378</v>
      </c>
      <c r="O22" s="13"/>
      <c r="P22" s="13"/>
    </row>
    <row r="23" spans="1:16" ht="13.15" customHeight="1" x14ac:dyDescent="0.2">
      <c r="A23" s="11" t="str">
        <f t="shared" si="0"/>
        <v>TOTAL AUSTRALIA2000</v>
      </c>
      <c r="B23" s="84" t="s">
        <v>72</v>
      </c>
      <c r="C23" s="85">
        <v>2000</v>
      </c>
      <c r="E23" s="15">
        <v>605780</v>
      </c>
      <c r="F23" s="15">
        <v>605780</v>
      </c>
      <c r="G23" s="15">
        <v>1211560</v>
      </c>
      <c r="H23" s="87">
        <v>56196</v>
      </c>
      <c r="I23" s="87">
        <v>55658</v>
      </c>
      <c r="J23" s="15">
        <v>111854</v>
      </c>
      <c r="K23" s="15">
        <v>661976</v>
      </c>
      <c r="L23" s="15">
        <v>661438</v>
      </c>
      <c r="M23" s="15">
        <v>1323414</v>
      </c>
      <c r="O23" s="13"/>
      <c r="P23" s="13"/>
    </row>
    <row r="24" spans="1:16" ht="13.15" customHeight="1" x14ac:dyDescent="0.2">
      <c r="A24" s="11" t="str">
        <f t="shared" si="0"/>
        <v>TOTAL AUSTRALIA2001</v>
      </c>
      <c r="B24" s="84" t="s">
        <v>72</v>
      </c>
      <c r="C24" s="85">
        <v>2001</v>
      </c>
      <c r="E24" s="15">
        <v>563927</v>
      </c>
      <c r="F24" s="15">
        <v>563927</v>
      </c>
      <c r="G24" s="15">
        <v>1127854</v>
      </c>
      <c r="H24" s="87">
        <v>55081</v>
      </c>
      <c r="I24" s="87">
        <v>54631</v>
      </c>
      <c r="J24" s="15">
        <v>109712</v>
      </c>
      <c r="K24" s="15">
        <v>619008</v>
      </c>
      <c r="L24" s="15">
        <v>618558</v>
      </c>
      <c r="M24" s="15">
        <v>1237566</v>
      </c>
      <c r="O24" s="13"/>
      <c r="P24" s="13"/>
    </row>
    <row r="25" spans="1:16" ht="13.15" customHeight="1" x14ac:dyDescent="0.2">
      <c r="A25" s="11" t="str">
        <f t="shared" si="0"/>
        <v>TOTAL AUSTRALIA2002</v>
      </c>
      <c r="B25" s="84" t="s">
        <v>72</v>
      </c>
      <c r="C25" s="85">
        <v>2002</v>
      </c>
      <c r="E25" s="15">
        <v>478711</v>
      </c>
      <c r="F25" s="15">
        <v>478711</v>
      </c>
      <c r="G25" s="15">
        <v>957422</v>
      </c>
      <c r="H25" s="87">
        <v>52748</v>
      </c>
      <c r="I25" s="87">
        <v>52537</v>
      </c>
      <c r="J25" s="15">
        <v>105285</v>
      </c>
      <c r="K25" s="15">
        <v>531459</v>
      </c>
      <c r="L25" s="15">
        <v>531248</v>
      </c>
      <c r="M25" s="15">
        <v>1062707</v>
      </c>
      <c r="O25" s="13"/>
      <c r="P25" s="13"/>
    </row>
    <row r="26" spans="1:16" ht="13.15" customHeight="1" x14ac:dyDescent="0.2">
      <c r="A26" s="11" t="str">
        <f t="shared" si="0"/>
        <v>TOTAL AUSTRALIA2003</v>
      </c>
      <c r="B26" s="84" t="s">
        <v>72</v>
      </c>
      <c r="C26" s="85">
        <v>2003</v>
      </c>
      <c r="E26" s="15">
        <v>478087</v>
      </c>
      <c r="F26" s="15">
        <v>478087</v>
      </c>
      <c r="G26" s="15">
        <v>956174</v>
      </c>
      <c r="H26" s="87">
        <v>54353</v>
      </c>
      <c r="I26" s="87">
        <v>54211</v>
      </c>
      <c r="J26" s="15">
        <v>108564</v>
      </c>
      <c r="K26" s="15">
        <v>532440</v>
      </c>
      <c r="L26" s="15">
        <v>532298</v>
      </c>
      <c r="M26" s="15">
        <v>1064738</v>
      </c>
      <c r="O26" s="13"/>
      <c r="P26" s="13"/>
    </row>
    <row r="27" spans="1:16" ht="13.15" customHeight="1" x14ac:dyDescent="0.2">
      <c r="A27" s="11" t="str">
        <f t="shared" si="0"/>
        <v>TOTAL AUSTRALIA2004</v>
      </c>
      <c r="B27" s="3" t="s">
        <v>72</v>
      </c>
      <c r="C27" s="12">
        <v>2004</v>
      </c>
      <c r="E27" s="13">
        <v>523634</v>
      </c>
      <c r="F27" s="13">
        <v>523634</v>
      </c>
      <c r="G27" s="13">
        <v>1047268</v>
      </c>
      <c r="H27" s="13">
        <v>63977</v>
      </c>
      <c r="I27" s="13">
        <v>63989</v>
      </c>
      <c r="J27" s="13">
        <v>127966</v>
      </c>
      <c r="K27" s="15">
        <v>587611</v>
      </c>
      <c r="L27" s="15">
        <v>587623</v>
      </c>
      <c r="M27" s="15">
        <v>1175234</v>
      </c>
      <c r="O27" s="13"/>
      <c r="P27" s="13"/>
    </row>
    <row r="28" spans="1:16" ht="13.15" customHeight="1" x14ac:dyDescent="0.2">
      <c r="A28" s="11" t="str">
        <f t="shared" si="0"/>
        <v>TOTAL AUSTRALIA2005</v>
      </c>
      <c r="B28" s="3" t="s">
        <v>72</v>
      </c>
      <c r="C28" s="12">
        <v>2005</v>
      </c>
      <c r="E28" s="13">
        <v>541591</v>
      </c>
      <c r="F28" s="13">
        <v>541591</v>
      </c>
      <c r="G28" s="13">
        <v>1083182</v>
      </c>
      <c r="H28" s="13">
        <v>67194</v>
      </c>
      <c r="I28" s="13">
        <v>67129</v>
      </c>
      <c r="J28" s="13">
        <v>134323</v>
      </c>
      <c r="K28" s="15">
        <v>608785</v>
      </c>
      <c r="L28" s="15">
        <v>608720</v>
      </c>
      <c r="M28" s="15">
        <v>1217505</v>
      </c>
      <c r="O28" s="13"/>
      <c r="P28" s="13"/>
    </row>
    <row r="29" spans="1:16" ht="13.15" customHeight="1" x14ac:dyDescent="0.2">
      <c r="A29" s="11" t="str">
        <f t="shared" si="0"/>
        <v>TOTAL AUSTRALIA2006</v>
      </c>
      <c r="B29" s="3" t="s">
        <v>72</v>
      </c>
      <c r="C29" s="12">
        <v>2006</v>
      </c>
      <c r="E29" s="13">
        <v>538902</v>
      </c>
      <c r="F29" s="13">
        <v>538902</v>
      </c>
      <c r="G29" s="13">
        <v>1077804</v>
      </c>
      <c r="H29" s="13">
        <v>65812</v>
      </c>
      <c r="I29" s="13">
        <v>65738</v>
      </c>
      <c r="J29" s="13">
        <v>131550</v>
      </c>
      <c r="K29" s="15">
        <v>604714</v>
      </c>
      <c r="L29" s="15">
        <v>604640</v>
      </c>
      <c r="M29" s="15">
        <v>1209354</v>
      </c>
      <c r="O29" s="13"/>
      <c r="P29" s="13"/>
    </row>
    <row r="30" spans="1:16" ht="13.15" customHeight="1" x14ac:dyDescent="0.2">
      <c r="A30" s="11" t="str">
        <f t="shared" si="0"/>
        <v>TOTAL AUSTRALIA2007</v>
      </c>
      <c r="B30" s="3" t="s">
        <v>72</v>
      </c>
      <c r="C30" s="12">
        <v>2007</v>
      </c>
      <c r="E30" s="13">
        <v>545378</v>
      </c>
      <c r="F30" s="13">
        <v>545378</v>
      </c>
      <c r="G30" s="13">
        <v>1090756</v>
      </c>
      <c r="H30" s="13">
        <v>67344</v>
      </c>
      <c r="I30" s="13">
        <v>67186</v>
      </c>
      <c r="J30" s="13">
        <v>134530</v>
      </c>
      <c r="K30" s="15">
        <v>612722</v>
      </c>
      <c r="L30" s="15">
        <v>612564</v>
      </c>
      <c r="M30" s="15">
        <v>1225286</v>
      </c>
      <c r="O30" s="13"/>
      <c r="P30" s="13"/>
    </row>
    <row r="31" spans="1:16" ht="13.15" customHeight="1" x14ac:dyDescent="0.2">
      <c r="A31" s="11" t="str">
        <f t="shared" si="0"/>
        <v>TOTAL AUSTRALIA2008</v>
      </c>
      <c r="B31" s="3" t="s">
        <v>72</v>
      </c>
      <c r="C31" s="12">
        <v>2008</v>
      </c>
      <c r="E31" s="13">
        <v>568002</v>
      </c>
      <c r="F31" s="13">
        <v>568002</v>
      </c>
      <c r="G31" s="13">
        <v>1136004</v>
      </c>
      <c r="H31" s="13">
        <v>71732</v>
      </c>
      <c r="I31" s="13">
        <v>71610</v>
      </c>
      <c r="J31" s="13">
        <v>143342</v>
      </c>
      <c r="K31" s="15">
        <v>639734</v>
      </c>
      <c r="L31" s="15">
        <v>639612</v>
      </c>
      <c r="M31" s="15">
        <v>1279346</v>
      </c>
      <c r="O31" s="13"/>
      <c r="P31" s="13"/>
    </row>
    <row r="32" spans="1:16" ht="13.15" customHeight="1" x14ac:dyDescent="0.2">
      <c r="A32" s="11" t="str">
        <f t="shared" si="0"/>
        <v>TOTAL AUSTRALIA2009</v>
      </c>
      <c r="B32" s="3" t="s">
        <v>72</v>
      </c>
      <c r="C32" s="12">
        <v>2009</v>
      </c>
      <c r="E32" s="13">
        <v>555303</v>
      </c>
      <c r="F32" s="13">
        <v>555303</v>
      </c>
      <c r="G32" s="13">
        <v>1110606</v>
      </c>
      <c r="H32" s="13">
        <v>74811</v>
      </c>
      <c r="I32" s="13">
        <v>74456</v>
      </c>
      <c r="J32" s="13">
        <v>149267</v>
      </c>
      <c r="K32" s="15">
        <v>630114</v>
      </c>
      <c r="L32" s="15">
        <v>629759</v>
      </c>
      <c r="M32" s="15">
        <v>1259873</v>
      </c>
      <c r="O32" s="13"/>
      <c r="P32" s="13"/>
    </row>
    <row r="33" spans="1:16" ht="13.15" customHeight="1" x14ac:dyDescent="0.2">
      <c r="A33" s="11" t="str">
        <f t="shared" si="0"/>
        <v>TOTAL AUSTRALIA2010</v>
      </c>
      <c r="B33" s="3" t="s">
        <v>72</v>
      </c>
      <c r="C33" s="12">
        <v>2010</v>
      </c>
      <c r="E33" s="13">
        <v>599861</v>
      </c>
      <c r="F33" s="13">
        <v>599861</v>
      </c>
      <c r="G33" s="13">
        <v>1199722</v>
      </c>
      <c r="H33" s="13">
        <v>78991</v>
      </c>
      <c r="I33" s="13">
        <v>78773</v>
      </c>
      <c r="J33" s="13">
        <v>157764</v>
      </c>
      <c r="K33" s="15">
        <v>678852</v>
      </c>
      <c r="L33" s="15">
        <v>678634</v>
      </c>
      <c r="M33" s="15">
        <v>1357486</v>
      </c>
      <c r="O33" s="13"/>
      <c r="P33" s="13"/>
    </row>
    <row r="34" spans="1:16" s="90" customFormat="1" ht="13.15" customHeight="1" x14ac:dyDescent="0.2">
      <c r="A34" s="11" t="str">
        <f t="shared" ref="A34:A65" si="1">CONCATENATE(B34,C34)</f>
        <v>TOTAL AUSTRALIA2011</v>
      </c>
      <c r="B34" s="3" t="s">
        <v>72</v>
      </c>
      <c r="C34" s="85">
        <v>2011</v>
      </c>
      <c r="D34" s="12"/>
      <c r="E34" s="15">
        <v>605556</v>
      </c>
      <c r="F34" s="15">
        <v>605556</v>
      </c>
      <c r="G34" s="15">
        <v>1211112</v>
      </c>
      <c r="H34" s="87">
        <v>81855</v>
      </c>
      <c r="I34" s="87">
        <v>81693</v>
      </c>
      <c r="J34" s="15">
        <v>163548</v>
      </c>
      <c r="K34" s="15">
        <v>687411</v>
      </c>
      <c r="L34" s="15">
        <v>687249</v>
      </c>
      <c r="M34" s="15">
        <v>1374660</v>
      </c>
      <c r="O34" s="13"/>
      <c r="P34" s="13"/>
    </row>
    <row r="35" spans="1:16" s="90" customFormat="1" ht="13.15" customHeight="1" x14ac:dyDescent="0.2">
      <c r="A35" s="11" t="str">
        <f t="shared" si="1"/>
        <v>TOTAL AUSTRALIA2012</v>
      </c>
      <c r="B35" s="3" t="s">
        <v>72</v>
      </c>
      <c r="C35" s="85">
        <v>2012</v>
      </c>
      <c r="D35" s="12"/>
      <c r="E35" s="15">
        <v>631862</v>
      </c>
      <c r="F35" s="15">
        <v>631862</v>
      </c>
      <c r="G35" s="15">
        <v>1263724</v>
      </c>
      <c r="H35" s="87">
        <v>83645</v>
      </c>
      <c r="I35" s="87">
        <v>83453</v>
      </c>
      <c r="J35" s="15">
        <v>167098</v>
      </c>
      <c r="K35" s="15">
        <v>715507</v>
      </c>
      <c r="L35" s="15">
        <v>715315</v>
      </c>
      <c r="M35" s="15">
        <v>1430822</v>
      </c>
      <c r="O35" s="13"/>
      <c r="P35" s="13"/>
    </row>
    <row r="36" spans="1:16" s="90" customFormat="1" ht="13.15" customHeight="1" x14ac:dyDescent="0.2">
      <c r="A36" s="11" t="str">
        <f t="shared" si="1"/>
        <v>TOTAL AUSTRALIA2013</v>
      </c>
      <c r="B36" s="3" t="s">
        <v>72</v>
      </c>
      <c r="C36" s="85">
        <v>2013</v>
      </c>
      <c r="D36" s="12"/>
      <c r="E36" s="15">
        <v>642695</v>
      </c>
      <c r="F36" s="15">
        <v>642695</v>
      </c>
      <c r="G36" s="15">
        <v>1285390</v>
      </c>
      <c r="H36" s="87">
        <v>88067</v>
      </c>
      <c r="I36" s="87">
        <v>87872</v>
      </c>
      <c r="J36" s="15">
        <v>175939</v>
      </c>
      <c r="K36" s="15">
        <v>730762</v>
      </c>
      <c r="L36" s="15">
        <v>730567</v>
      </c>
      <c r="M36" s="15">
        <v>1461329</v>
      </c>
      <c r="O36" s="13"/>
      <c r="P36" s="13"/>
    </row>
    <row r="37" spans="1:16" s="90" customFormat="1" ht="13.15" customHeight="1" x14ac:dyDescent="0.2">
      <c r="A37" s="11" t="str">
        <f>CONCATENATE(B37,C37)</f>
        <v>TOTAL AUSTRALIA2014</v>
      </c>
      <c r="B37" s="3" t="s">
        <v>72</v>
      </c>
      <c r="C37" s="85">
        <v>2014</v>
      </c>
      <c r="D37" s="12"/>
      <c r="E37" s="15">
        <v>633661</v>
      </c>
      <c r="F37" s="15">
        <v>633661</v>
      </c>
      <c r="G37" s="15">
        <v>1267322</v>
      </c>
      <c r="H37" s="87">
        <v>90868</v>
      </c>
      <c r="I37" s="87">
        <v>90727</v>
      </c>
      <c r="J37" s="15">
        <v>181595</v>
      </c>
      <c r="K37" s="15">
        <v>724529</v>
      </c>
      <c r="L37" s="15">
        <v>724388</v>
      </c>
      <c r="M37" s="15">
        <v>1448917</v>
      </c>
      <c r="O37" s="13"/>
      <c r="P37" s="13"/>
    </row>
    <row r="38" spans="1:16" s="90" customFormat="1" ht="13.15" customHeight="1" x14ac:dyDescent="0.2">
      <c r="A38" s="11" t="str">
        <f>CONCATENATE(B38,C38)</f>
        <v>TOTAL AUSTRALIA2015</v>
      </c>
      <c r="B38" s="3" t="s">
        <v>72</v>
      </c>
      <c r="C38" s="85">
        <v>2015</v>
      </c>
      <c r="D38" s="12"/>
      <c r="E38" s="15">
        <v>636923</v>
      </c>
      <c r="F38" s="15">
        <v>636923</v>
      </c>
      <c r="G38" s="15">
        <v>1273846</v>
      </c>
      <c r="H38" s="87">
        <v>89957</v>
      </c>
      <c r="I38" s="87">
        <v>89815</v>
      </c>
      <c r="J38" s="15">
        <v>179772</v>
      </c>
      <c r="K38" s="15">
        <v>726880</v>
      </c>
      <c r="L38" s="15">
        <v>726738</v>
      </c>
      <c r="M38" s="15">
        <v>1453618</v>
      </c>
      <c r="O38" s="13"/>
      <c r="P38" s="13"/>
    </row>
    <row r="39" spans="1:16" s="90" customFormat="1" ht="13.15" customHeight="1" x14ac:dyDescent="0.2">
      <c r="A39" s="11" t="str">
        <f t="shared" si="1"/>
        <v>TOTAL AUSTRALIA2016</v>
      </c>
      <c r="B39" s="3" t="s">
        <v>72</v>
      </c>
      <c r="C39" s="12">
        <v>2016</v>
      </c>
      <c r="D39" s="12"/>
      <c r="E39" s="13">
        <v>643670</v>
      </c>
      <c r="F39" s="13">
        <v>643670</v>
      </c>
      <c r="G39" s="13">
        <v>1287340</v>
      </c>
      <c r="H39" s="13">
        <v>96816</v>
      </c>
      <c r="I39" s="13">
        <v>96791</v>
      </c>
      <c r="J39" s="13">
        <v>193607</v>
      </c>
      <c r="K39" s="15">
        <v>740486</v>
      </c>
      <c r="L39" s="15">
        <v>740461</v>
      </c>
      <c r="M39" s="15">
        <v>1480947</v>
      </c>
      <c r="O39" s="13"/>
      <c r="P39" s="13"/>
    </row>
    <row r="40" spans="1:16" s="90" customFormat="1" ht="13.15" customHeight="1" x14ac:dyDescent="0.2">
      <c r="A40" s="11" t="str">
        <f t="shared" si="1"/>
        <v>TOTAL AUSTRALIA2017</v>
      </c>
      <c r="B40" s="3" t="s">
        <v>72</v>
      </c>
      <c r="C40" s="85">
        <v>2017</v>
      </c>
      <c r="D40" s="12"/>
      <c r="E40" s="15">
        <v>638210</v>
      </c>
      <c r="F40" s="15">
        <v>638210</v>
      </c>
      <c r="G40" s="15">
        <v>1276420</v>
      </c>
      <c r="H40" s="87">
        <v>100635</v>
      </c>
      <c r="I40" s="87">
        <v>100551</v>
      </c>
      <c r="J40" s="15">
        <v>201186</v>
      </c>
      <c r="K40" s="15">
        <v>738845</v>
      </c>
      <c r="L40" s="15">
        <v>738761</v>
      </c>
      <c r="M40" s="15">
        <v>1477606</v>
      </c>
      <c r="O40" s="13"/>
      <c r="P40" s="13"/>
    </row>
    <row r="41" spans="1:16" s="90" customFormat="1" ht="13.15" customHeight="1" x14ac:dyDescent="0.2">
      <c r="A41" s="11" t="str">
        <f t="shared" si="1"/>
        <v>TOTAL AUSTRALIA2018</v>
      </c>
      <c r="B41" s="3" t="s">
        <v>72</v>
      </c>
      <c r="C41" s="85">
        <v>2018</v>
      </c>
      <c r="D41" s="12"/>
      <c r="E41" s="15">
        <v>629140</v>
      </c>
      <c r="F41" s="15">
        <v>629140</v>
      </c>
      <c r="G41" s="15">
        <v>1258280</v>
      </c>
      <c r="H41" s="87">
        <v>105194</v>
      </c>
      <c r="I41" s="87">
        <v>105161</v>
      </c>
      <c r="J41" s="15">
        <v>210355</v>
      </c>
      <c r="K41" s="15">
        <v>734334</v>
      </c>
      <c r="L41" s="15">
        <v>734301</v>
      </c>
      <c r="M41" s="15">
        <v>1468635</v>
      </c>
      <c r="O41" s="13"/>
      <c r="P41" s="13"/>
    </row>
    <row r="42" spans="1:16" s="90" customFormat="1" ht="13.15" customHeight="1" x14ac:dyDescent="0.2">
      <c r="A42" s="11" t="str">
        <f t="shared" si="1"/>
        <v>TOTAL AUSTRALIA2019</v>
      </c>
      <c r="B42" s="3" t="s">
        <v>72</v>
      </c>
      <c r="C42" s="12">
        <v>2019</v>
      </c>
      <c r="D42" s="12"/>
      <c r="E42" s="13">
        <v>635568</v>
      </c>
      <c r="F42" s="13">
        <v>635568</v>
      </c>
      <c r="G42" s="13">
        <v>1271136</v>
      </c>
      <c r="H42" s="13">
        <v>105814</v>
      </c>
      <c r="I42" s="13">
        <v>105855</v>
      </c>
      <c r="J42" s="13">
        <v>211669</v>
      </c>
      <c r="K42" s="15">
        <v>741382</v>
      </c>
      <c r="L42" s="15">
        <v>741423</v>
      </c>
      <c r="M42" s="15">
        <v>1482805</v>
      </c>
      <c r="O42" s="13"/>
      <c r="P42" s="13"/>
    </row>
    <row r="43" spans="1:16" s="90" customFormat="1" ht="13.15" customHeight="1" x14ac:dyDescent="0.2">
      <c r="A43" s="11" t="str">
        <f t="shared" si="1"/>
        <v>TOTAL AUSTRALIA2020</v>
      </c>
      <c r="B43" s="3" t="s">
        <v>72</v>
      </c>
      <c r="C43" s="85">
        <v>2020</v>
      </c>
      <c r="D43" s="86"/>
      <c r="E43" s="15">
        <v>282436</v>
      </c>
      <c r="F43" s="15">
        <v>282436</v>
      </c>
      <c r="G43" s="15">
        <v>564872</v>
      </c>
      <c r="H43" s="15">
        <v>39202</v>
      </c>
      <c r="I43" s="15">
        <v>39074</v>
      </c>
      <c r="J43" s="15">
        <v>78276</v>
      </c>
      <c r="K43" s="15">
        <v>321638</v>
      </c>
      <c r="L43" s="15">
        <v>321510</v>
      </c>
      <c r="M43" s="15">
        <v>643148</v>
      </c>
      <c r="O43" s="13"/>
      <c r="P43" s="13"/>
    </row>
    <row r="44" spans="1:16" s="90" customFormat="1" ht="13.15" customHeight="1" x14ac:dyDescent="0.2">
      <c r="A44" s="11" t="str">
        <f t="shared" ref="A44" si="2">CONCATENATE(B44,C44)</f>
        <v>TOTAL AUSTRALIA2021</v>
      </c>
      <c r="B44" s="3" t="s">
        <v>72</v>
      </c>
      <c r="C44" s="85">
        <v>2021</v>
      </c>
      <c r="D44" s="86"/>
      <c r="E44" s="15">
        <v>366572</v>
      </c>
      <c r="F44" s="15">
        <v>366572</v>
      </c>
      <c r="G44" s="15">
        <v>733144</v>
      </c>
      <c r="H44" s="15">
        <v>27268</v>
      </c>
      <c r="I44" s="15">
        <v>26966</v>
      </c>
      <c r="J44" s="15">
        <v>54234</v>
      </c>
      <c r="K44" s="15">
        <v>393840</v>
      </c>
      <c r="L44" s="15">
        <v>393538</v>
      </c>
      <c r="M44" s="15">
        <v>787378</v>
      </c>
      <c r="O44" s="114"/>
      <c r="P44" s="13"/>
    </row>
    <row r="45" spans="1:16" s="90" customFormat="1" ht="13.15" customHeight="1" x14ac:dyDescent="0.2">
      <c r="A45" s="11" t="str">
        <f t="shared" si="1"/>
        <v>TOTAL AUSTRALIA2022</v>
      </c>
      <c r="B45" s="3" t="s">
        <v>72</v>
      </c>
      <c r="C45" s="85">
        <v>2022</v>
      </c>
      <c r="D45" s="86"/>
      <c r="E45" s="15">
        <v>555826</v>
      </c>
      <c r="F45" s="15">
        <v>555826</v>
      </c>
      <c r="G45" s="15">
        <v>1111652</v>
      </c>
      <c r="H45" s="87">
        <v>56841</v>
      </c>
      <c r="I45" s="87">
        <v>56560</v>
      </c>
      <c r="J45" s="15">
        <v>113401</v>
      </c>
      <c r="K45" s="15">
        <v>612667</v>
      </c>
      <c r="L45" s="15">
        <v>612386</v>
      </c>
      <c r="M45" s="15">
        <v>1225053</v>
      </c>
      <c r="O45" s="13"/>
      <c r="P45" s="13"/>
    </row>
    <row r="46" spans="1:16" s="90" customFormat="1" ht="13.15" customHeight="1" x14ac:dyDescent="0.2">
      <c r="A46" s="11" t="str">
        <f t="shared" si="1"/>
        <v>TOTAL AUSTRALIA2023</v>
      </c>
      <c r="B46" s="3" t="s">
        <v>72</v>
      </c>
      <c r="C46" s="12">
        <v>2023</v>
      </c>
      <c r="D46" s="12"/>
      <c r="E46" s="13">
        <v>610224</v>
      </c>
      <c r="F46" s="13">
        <v>610224</v>
      </c>
      <c r="G46" s="13">
        <v>1220448</v>
      </c>
      <c r="H46" s="13">
        <v>92162</v>
      </c>
      <c r="I46" s="13">
        <v>92081</v>
      </c>
      <c r="J46" s="13">
        <v>184243</v>
      </c>
      <c r="K46" s="15">
        <v>702386</v>
      </c>
      <c r="L46" s="15">
        <v>702305</v>
      </c>
      <c r="M46" s="15">
        <v>1404691</v>
      </c>
      <c r="O46" s="13"/>
      <c r="P46" s="13"/>
    </row>
    <row r="47" spans="1:16" s="90" customFormat="1" ht="13.15" customHeight="1" x14ac:dyDescent="0.2">
      <c r="A47" s="11" t="str">
        <f t="shared" si="1"/>
        <v>TOTAL AUSTRALIA2024</v>
      </c>
      <c r="B47" s="3" t="s">
        <v>72</v>
      </c>
      <c r="C47" s="12">
        <v>2024</v>
      </c>
      <c r="D47" s="12"/>
      <c r="E47" s="13">
        <v>612576</v>
      </c>
      <c r="F47" s="13">
        <v>612576</v>
      </c>
      <c r="G47" s="13">
        <v>1225152</v>
      </c>
      <c r="H47" s="13">
        <v>104254</v>
      </c>
      <c r="I47" s="13">
        <v>104170</v>
      </c>
      <c r="J47" s="13">
        <v>208424</v>
      </c>
      <c r="K47" s="15">
        <v>716830</v>
      </c>
      <c r="L47" s="15">
        <v>716746</v>
      </c>
      <c r="M47" s="15">
        <v>1433576</v>
      </c>
      <c r="O47" s="13"/>
      <c r="P47" s="13"/>
    </row>
    <row r="48" spans="1:16" s="90" customFormat="1" ht="13.15" customHeight="1" x14ac:dyDescent="0.2">
      <c r="A48" s="11" t="str">
        <f t="shared" si="1"/>
        <v>TOTAL AUSTRALIA2025</v>
      </c>
      <c r="B48" s="3" t="s">
        <v>72</v>
      </c>
      <c r="C48" s="12">
        <v>2025</v>
      </c>
      <c r="D48" s="12"/>
      <c r="E48" s="91">
        <v>600824</v>
      </c>
      <c r="F48" s="91">
        <v>600824</v>
      </c>
      <c r="G48" s="91">
        <v>1201648</v>
      </c>
      <c r="H48" s="91">
        <v>111354</v>
      </c>
      <c r="I48" s="91">
        <v>111002</v>
      </c>
      <c r="J48" s="91">
        <v>222356</v>
      </c>
      <c r="K48" s="15">
        <v>712178</v>
      </c>
      <c r="L48" s="15">
        <v>711826</v>
      </c>
      <c r="M48" s="15">
        <v>1424004</v>
      </c>
      <c r="O48" s="13"/>
      <c r="P48" s="13"/>
    </row>
    <row r="49" spans="1:16" s="90" customFormat="1" ht="13.15" customHeight="1" x14ac:dyDescent="0.2">
      <c r="A49" s="11" t="str">
        <f t="shared" si="1"/>
        <v>ADELAIDE1985</v>
      </c>
      <c r="B49" s="3" t="s">
        <v>2</v>
      </c>
      <c r="C49" s="12">
        <v>1985</v>
      </c>
      <c r="D49" s="12">
        <v>4</v>
      </c>
      <c r="E49" s="13">
        <v>23526</v>
      </c>
      <c r="F49" s="13">
        <v>23498</v>
      </c>
      <c r="G49" s="13">
        <v>47024</v>
      </c>
      <c r="H49" s="13">
        <v>443</v>
      </c>
      <c r="I49" s="13">
        <v>443</v>
      </c>
      <c r="J49" s="13">
        <v>886</v>
      </c>
      <c r="K49" s="15">
        <f t="shared" ref="K49:K112" si="3">E49+H49</f>
        <v>23969</v>
      </c>
      <c r="L49" s="15">
        <f t="shared" ref="L49:L112" si="4">F49+I49</f>
        <v>23941</v>
      </c>
      <c r="M49" s="15">
        <f t="shared" ref="M49:M112" si="5">G49+J49</f>
        <v>47910</v>
      </c>
      <c r="O49" s="13"/>
      <c r="P49" s="13"/>
    </row>
    <row r="50" spans="1:16" s="90" customFormat="1" ht="13.15" customHeight="1" x14ac:dyDescent="0.2">
      <c r="A50" s="11" t="str">
        <f t="shared" si="1"/>
        <v>ADELAIDE1986</v>
      </c>
      <c r="B50" s="92" t="s">
        <v>2</v>
      </c>
      <c r="C50" s="85">
        <v>1986</v>
      </c>
      <c r="D50" s="86">
        <v>3</v>
      </c>
      <c r="E50" s="15">
        <v>26266</v>
      </c>
      <c r="F50" s="15">
        <v>26330</v>
      </c>
      <c r="G50" s="15">
        <v>52596</v>
      </c>
      <c r="H50" s="87">
        <v>834</v>
      </c>
      <c r="I50" s="87">
        <v>837</v>
      </c>
      <c r="J50" s="15">
        <v>1671</v>
      </c>
      <c r="K50" s="15">
        <f t="shared" si="3"/>
        <v>27100</v>
      </c>
      <c r="L50" s="15">
        <f t="shared" si="4"/>
        <v>27167</v>
      </c>
      <c r="M50" s="15">
        <f t="shared" si="5"/>
        <v>54267</v>
      </c>
      <c r="O50" s="13"/>
      <c r="P50" s="13"/>
    </row>
    <row r="51" spans="1:16" s="90" customFormat="1" ht="13.15" customHeight="1" x14ac:dyDescent="0.2">
      <c r="A51" s="11" t="str">
        <f t="shared" si="1"/>
        <v>ADELAIDE1987</v>
      </c>
      <c r="B51" s="90" t="s">
        <v>2</v>
      </c>
      <c r="C51" s="85">
        <v>1987</v>
      </c>
      <c r="D51" s="86">
        <v>4</v>
      </c>
      <c r="E51" s="15">
        <v>23042</v>
      </c>
      <c r="F51" s="15">
        <v>22929</v>
      </c>
      <c r="G51" s="15">
        <v>45971</v>
      </c>
      <c r="H51" s="15">
        <v>817</v>
      </c>
      <c r="I51" s="15">
        <v>819</v>
      </c>
      <c r="J51" s="15">
        <v>1636</v>
      </c>
      <c r="K51" s="15">
        <f t="shared" si="3"/>
        <v>23859</v>
      </c>
      <c r="L51" s="15">
        <f t="shared" si="4"/>
        <v>23748</v>
      </c>
      <c r="M51" s="15">
        <f t="shared" si="5"/>
        <v>47607</v>
      </c>
      <c r="O51" s="13"/>
      <c r="P51" s="13"/>
    </row>
    <row r="52" spans="1:16" s="90" customFormat="1" ht="13.15" customHeight="1" x14ac:dyDescent="0.2">
      <c r="A52" s="11" t="str">
        <f t="shared" si="1"/>
        <v>ADELAIDE1988</v>
      </c>
      <c r="B52" s="90" t="s">
        <v>2</v>
      </c>
      <c r="C52" s="85">
        <v>1988</v>
      </c>
      <c r="D52" s="86">
        <v>4</v>
      </c>
      <c r="E52" s="15">
        <v>23631</v>
      </c>
      <c r="F52" s="15">
        <v>23619</v>
      </c>
      <c r="G52" s="15">
        <v>47250</v>
      </c>
      <c r="H52" s="15">
        <v>814</v>
      </c>
      <c r="I52" s="15">
        <v>813</v>
      </c>
      <c r="J52" s="15">
        <v>1627</v>
      </c>
      <c r="K52" s="15">
        <f t="shared" si="3"/>
        <v>24445</v>
      </c>
      <c r="L52" s="15">
        <f t="shared" si="4"/>
        <v>24432</v>
      </c>
      <c r="M52" s="15">
        <f t="shared" si="5"/>
        <v>48877</v>
      </c>
      <c r="O52" s="13"/>
      <c r="P52" s="13"/>
    </row>
    <row r="53" spans="1:16" s="90" customFormat="1" ht="13.15" customHeight="1" x14ac:dyDescent="0.2">
      <c r="A53" s="11" t="str">
        <f t="shared" si="1"/>
        <v>ADELAIDE1989</v>
      </c>
      <c r="B53" s="3" t="s">
        <v>2</v>
      </c>
      <c r="C53" s="12">
        <v>1989</v>
      </c>
      <c r="D53" s="12">
        <v>4</v>
      </c>
      <c r="E53" s="13">
        <v>21611</v>
      </c>
      <c r="F53" s="13">
        <v>21726</v>
      </c>
      <c r="G53" s="13">
        <v>43337</v>
      </c>
      <c r="H53" s="13">
        <v>985</v>
      </c>
      <c r="I53" s="13">
        <v>980</v>
      </c>
      <c r="J53" s="13">
        <v>1965</v>
      </c>
      <c r="K53" s="15">
        <f t="shared" si="3"/>
        <v>22596</v>
      </c>
      <c r="L53" s="15">
        <f t="shared" si="4"/>
        <v>22706</v>
      </c>
      <c r="M53" s="15">
        <f t="shared" si="5"/>
        <v>45302</v>
      </c>
      <c r="O53" s="13"/>
      <c r="P53" s="13"/>
    </row>
    <row r="54" spans="1:16" s="90" customFormat="1" ht="13.15" customHeight="1" x14ac:dyDescent="0.2">
      <c r="A54" s="11" t="str">
        <f t="shared" si="1"/>
        <v>ADELAIDE1990</v>
      </c>
      <c r="B54" s="3" t="s">
        <v>2</v>
      </c>
      <c r="C54" s="12">
        <v>1990</v>
      </c>
      <c r="D54" s="12">
        <v>4</v>
      </c>
      <c r="E54" s="13">
        <v>21588</v>
      </c>
      <c r="F54" s="13">
        <v>21650</v>
      </c>
      <c r="G54" s="13">
        <v>43238</v>
      </c>
      <c r="H54" s="13">
        <v>1103</v>
      </c>
      <c r="I54" s="13">
        <v>1101</v>
      </c>
      <c r="J54" s="13">
        <v>2204</v>
      </c>
      <c r="K54" s="15">
        <f t="shared" si="3"/>
        <v>22691</v>
      </c>
      <c r="L54" s="15">
        <f t="shared" si="4"/>
        <v>22751</v>
      </c>
      <c r="M54" s="15">
        <f t="shared" si="5"/>
        <v>45442</v>
      </c>
      <c r="O54" s="13"/>
      <c r="P54" s="13"/>
    </row>
    <row r="55" spans="1:16" s="90" customFormat="1" ht="13.15" customHeight="1" x14ac:dyDescent="0.2">
      <c r="A55" s="11" t="str">
        <f t="shared" si="1"/>
        <v>ADELAIDE1991</v>
      </c>
      <c r="B55" s="3" t="s">
        <v>2</v>
      </c>
      <c r="C55" s="12">
        <v>1991</v>
      </c>
      <c r="D55" s="12">
        <v>4</v>
      </c>
      <c r="E55" s="13">
        <v>25791</v>
      </c>
      <c r="F55" s="13">
        <v>25734</v>
      </c>
      <c r="G55" s="13">
        <v>51525</v>
      </c>
      <c r="H55" s="13">
        <v>1152</v>
      </c>
      <c r="I55" s="13">
        <v>1159</v>
      </c>
      <c r="J55" s="13">
        <v>2311</v>
      </c>
      <c r="K55" s="15">
        <f t="shared" si="3"/>
        <v>26943</v>
      </c>
      <c r="L55" s="15">
        <f t="shared" si="4"/>
        <v>26893</v>
      </c>
      <c r="M55" s="15">
        <f t="shared" si="5"/>
        <v>53836</v>
      </c>
      <c r="O55" s="13"/>
      <c r="P55" s="13"/>
    </row>
    <row r="56" spans="1:16" s="90" customFormat="1" ht="13.15" customHeight="1" x14ac:dyDescent="0.2">
      <c r="A56" s="11" t="str">
        <f t="shared" si="1"/>
        <v>ADELAIDE1992</v>
      </c>
      <c r="B56" s="90" t="s">
        <v>2</v>
      </c>
      <c r="C56" s="85">
        <v>1992</v>
      </c>
      <c r="D56" s="86">
        <v>4</v>
      </c>
      <c r="E56" s="15">
        <v>27621</v>
      </c>
      <c r="F56" s="15">
        <v>27592</v>
      </c>
      <c r="G56" s="15">
        <v>55213</v>
      </c>
      <c r="H56" s="15">
        <v>1187</v>
      </c>
      <c r="I56" s="15">
        <v>1185</v>
      </c>
      <c r="J56" s="15">
        <v>2372</v>
      </c>
      <c r="K56" s="15">
        <f t="shared" si="3"/>
        <v>28808</v>
      </c>
      <c r="L56" s="15">
        <f t="shared" si="4"/>
        <v>28777</v>
      </c>
      <c r="M56" s="15">
        <f t="shared" si="5"/>
        <v>57585</v>
      </c>
      <c r="O56" s="13"/>
      <c r="P56" s="13"/>
    </row>
    <row r="57" spans="1:16" s="90" customFormat="1" ht="13.15" customHeight="1" x14ac:dyDescent="0.2">
      <c r="A57" s="11" t="str">
        <f t="shared" si="1"/>
        <v>ADELAIDE1993</v>
      </c>
      <c r="B57" s="90" t="s">
        <v>2</v>
      </c>
      <c r="C57" s="12">
        <v>1993</v>
      </c>
      <c r="D57" s="12">
        <v>4</v>
      </c>
      <c r="E57" s="91">
        <v>28223</v>
      </c>
      <c r="F57" s="91">
        <v>28148</v>
      </c>
      <c r="G57" s="91">
        <v>56371</v>
      </c>
      <c r="H57" s="91">
        <v>1133</v>
      </c>
      <c r="I57" s="91">
        <v>1134</v>
      </c>
      <c r="J57" s="91">
        <v>2267</v>
      </c>
      <c r="K57" s="15">
        <f t="shared" si="3"/>
        <v>29356</v>
      </c>
      <c r="L57" s="15">
        <f t="shared" si="4"/>
        <v>29282</v>
      </c>
      <c r="M57" s="15">
        <f t="shared" si="5"/>
        <v>58638</v>
      </c>
      <c r="O57" s="13"/>
      <c r="P57" s="13"/>
    </row>
    <row r="58" spans="1:16" s="90" customFormat="1" ht="13.15" customHeight="1" x14ac:dyDescent="0.2">
      <c r="A58" s="11" t="str">
        <f t="shared" si="1"/>
        <v>ADELAIDE1994</v>
      </c>
      <c r="B58" s="3" t="s">
        <v>2</v>
      </c>
      <c r="C58" s="12">
        <v>1994</v>
      </c>
      <c r="D58" s="12">
        <v>4</v>
      </c>
      <c r="E58" s="13">
        <v>29483</v>
      </c>
      <c r="F58" s="13">
        <v>29472</v>
      </c>
      <c r="G58" s="13">
        <v>58955</v>
      </c>
      <c r="H58" s="13">
        <v>1146</v>
      </c>
      <c r="I58" s="13">
        <v>1146</v>
      </c>
      <c r="J58" s="13">
        <v>2292</v>
      </c>
      <c r="K58" s="15">
        <f t="shared" si="3"/>
        <v>30629</v>
      </c>
      <c r="L58" s="15">
        <f t="shared" si="4"/>
        <v>30618</v>
      </c>
      <c r="M58" s="15">
        <f t="shared" si="5"/>
        <v>61247</v>
      </c>
      <c r="O58" s="13"/>
      <c r="P58" s="13"/>
    </row>
    <row r="59" spans="1:16" s="90" customFormat="1" ht="13.15" customHeight="1" x14ac:dyDescent="0.2">
      <c r="A59" s="11" t="str">
        <f t="shared" si="1"/>
        <v>ADELAIDE1995</v>
      </c>
      <c r="B59" s="3" t="s">
        <v>2</v>
      </c>
      <c r="C59" s="12">
        <v>1995</v>
      </c>
      <c r="D59" s="12">
        <v>4</v>
      </c>
      <c r="E59" s="13">
        <v>31700</v>
      </c>
      <c r="F59" s="13">
        <v>31637</v>
      </c>
      <c r="G59" s="13">
        <v>63337</v>
      </c>
      <c r="H59" s="13">
        <v>1067</v>
      </c>
      <c r="I59" s="13">
        <v>1068</v>
      </c>
      <c r="J59" s="13">
        <v>2135</v>
      </c>
      <c r="K59" s="15">
        <f t="shared" si="3"/>
        <v>32767</v>
      </c>
      <c r="L59" s="15">
        <f t="shared" si="4"/>
        <v>32705</v>
      </c>
      <c r="M59" s="15">
        <f t="shared" si="5"/>
        <v>65472</v>
      </c>
      <c r="O59" s="13"/>
      <c r="P59" s="13"/>
    </row>
    <row r="60" spans="1:16" s="90" customFormat="1" ht="13.15" customHeight="1" x14ac:dyDescent="0.2">
      <c r="A60" s="11" t="str">
        <f t="shared" si="1"/>
        <v>ADELAIDE1996</v>
      </c>
      <c r="B60" s="3" t="s">
        <v>2</v>
      </c>
      <c r="C60" s="12">
        <v>1996</v>
      </c>
      <c r="D60" s="12">
        <v>4</v>
      </c>
      <c r="E60" s="13">
        <v>32932</v>
      </c>
      <c r="F60" s="13">
        <v>32898</v>
      </c>
      <c r="G60" s="13">
        <v>65830</v>
      </c>
      <c r="H60" s="13">
        <v>1087</v>
      </c>
      <c r="I60" s="13">
        <v>1080</v>
      </c>
      <c r="J60" s="13">
        <v>2167</v>
      </c>
      <c r="K60" s="15">
        <f t="shared" si="3"/>
        <v>34019</v>
      </c>
      <c r="L60" s="15">
        <f t="shared" si="4"/>
        <v>33978</v>
      </c>
      <c r="M60" s="15">
        <f t="shared" si="5"/>
        <v>67997</v>
      </c>
      <c r="O60" s="13"/>
      <c r="P60" s="13"/>
    </row>
    <row r="61" spans="1:16" s="90" customFormat="1" ht="13.15" customHeight="1" x14ac:dyDescent="0.2">
      <c r="A61" s="11" t="str">
        <f t="shared" si="1"/>
        <v>ADELAIDE1997</v>
      </c>
      <c r="B61" s="3" t="s">
        <v>2</v>
      </c>
      <c r="C61" s="12">
        <v>1997</v>
      </c>
      <c r="D61" s="12">
        <v>4</v>
      </c>
      <c r="E61" s="13">
        <v>34339</v>
      </c>
      <c r="F61" s="13">
        <v>34316</v>
      </c>
      <c r="G61" s="13">
        <v>68655</v>
      </c>
      <c r="H61" s="13">
        <v>1021</v>
      </c>
      <c r="I61" s="13">
        <v>1013</v>
      </c>
      <c r="J61" s="13">
        <v>2034</v>
      </c>
      <c r="K61" s="15">
        <f t="shared" si="3"/>
        <v>35360</v>
      </c>
      <c r="L61" s="15">
        <f t="shared" si="4"/>
        <v>35329</v>
      </c>
      <c r="M61" s="15">
        <f t="shared" si="5"/>
        <v>70689</v>
      </c>
      <c r="O61" s="13"/>
      <c r="P61" s="13"/>
    </row>
    <row r="62" spans="1:16" s="90" customFormat="1" ht="13.15" customHeight="1" x14ac:dyDescent="0.2">
      <c r="A62" s="11" t="str">
        <f>CONCATENATE(B62,C62)</f>
        <v>ADELAIDE1998</v>
      </c>
      <c r="B62" s="3" t="s">
        <v>2</v>
      </c>
      <c r="C62" s="12">
        <v>1998</v>
      </c>
      <c r="D62" s="12">
        <v>4</v>
      </c>
      <c r="E62" s="13">
        <v>35724</v>
      </c>
      <c r="F62" s="13">
        <v>35668</v>
      </c>
      <c r="G62" s="13">
        <v>71392</v>
      </c>
      <c r="H62" s="13">
        <v>1018</v>
      </c>
      <c r="I62" s="13">
        <v>1025</v>
      </c>
      <c r="J62" s="13">
        <v>2043</v>
      </c>
      <c r="K62" s="15">
        <f t="shared" si="3"/>
        <v>36742</v>
      </c>
      <c r="L62" s="15">
        <f t="shared" si="4"/>
        <v>36693</v>
      </c>
      <c r="M62" s="15">
        <f t="shared" si="5"/>
        <v>73435</v>
      </c>
      <c r="O62" s="13"/>
      <c r="P62" s="13"/>
    </row>
    <row r="63" spans="1:16" s="90" customFormat="1" ht="13.15" customHeight="1" x14ac:dyDescent="0.2">
      <c r="A63" s="11" t="str">
        <f>CONCATENATE(B63,C63)</f>
        <v>ADELAIDE1999</v>
      </c>
      <c r="B63" s="90" t="s">
        <v>2</v>
      </c>
      <c r="C63" s="85">
        <v>1999</v>
      </c>
      <c r="D63" s="86">
        <v>4</v>
      </c>
      <c r="E63" s="15">
        <v>35087</v>
      </c>
      <c r="F63" s="15">
        <v>35105</v>
      </c>
      <c r="G63" s="15">
        <v>70192</v>
      </c>
      <c r="H63" s="15">
        <v>983</v>
      </c>
      <c r="I63" s="15">
        <v>968</v>
      </c>
      <c r="J63" s="15">
        <v>1951</v>
      </c>
      <c r="K63" s="15">
        <f t="shared" si="3"/>
        <v>36070</v>
      </c>
      <c r="L63" s="15">
        <f t="shared" si="4"/>
        <v>36073</v>
      </c>
      <c r="M63" s="15">
        <f t="shared" si="5"/>
        <v>72143</v>
      </c>
      <c r="O63" s="13"/>
      <c r="P63" s="13"/>
    </row>
    <row r="64" spans="1:16" s="90" customFormat="1" ht="13.15" customHeight="1" x14ac:dyDescent="0.2">
      <c r="A64" s="11" t="str">
        <f>CONCATENATE(B64,C64)</f>
        <v>ADELAIDE2000</v>
      </c>
      <c r="B64" s="3" t="s">
        <v>2</v>
      </c>
      <c r="C64" s="12">
        <v>2000</v>
      </c>
      <c r="D64" s="12">
        <v>4</v>
      </c>
      <c r="E64" s="13">
        <v>34669</v>
      </c>
      <c r="F64" s="13">
        <v>34669</v>
      </c>
      <c r="G64" s="13">
        <v>69338</v>
      </c>
      <c r="H64" s="13">
        <v>947</v>
      </c>
      <c r="I64" s="13">
        <v>974</v>
      </c>
      <c r="J64" s="13">
        <v>1921</v>
      </c>
      <c r="K64" s="15">
        <f t="shared" si="3"/>
        <v>35616</v>
      </c>
      <c r="L64" s="15">
        <f t="shared" si="4"/>
        <v>35643</v>
      </c>
      <c r="M64" s="15">
        <f t="shared" si="5"/>
        <v>71259</v>
      </c>
      <c r="O64" s="13"/>
      <c r="P64" s="13"/>
    </row>
    <row r="65" spans="1:16" s="90" customFormat="1" ht="13.15" customHeight="1" x14ac:dyDescent="0.2">
      <c r="A65" s="11" t="str">
        <f t="shared" si="1"/>
        <v>ADELAIDE2001</v>
      </c>
      <c r="B65" s="3" t="s">
        <v>2</v>
      </c>
      <c r="C65" s="12">
        <v>2001</v>
      </c>
      <c r="D65" s="12">
        <v>4</v>
      </c>
      <c r="E65" s="13">
        <v>35128</v>
      </c>
      <c r="F65" s="13">
        <v>35068</v>
      </c>
      <c r="G65" s="13">
        <v>70196</v>
      </c>
      <c r="H65" s="13">
        <v>879</v>
      </c>
      <c r="I65" s="13">
        <v>937</v>
      </c>
      <c r="J65" s="13">
        <v>1816</v>
      </c>
      <c r="K65" s="15">
        <f t="shared" si="3"/>
        <v>36007</v>
      </c>
      <c r="L65" s="15">
        <f t="shared" si="4"/>
        <v>36005</v>
      </c>
      <c r="M65" s="15">
        <f t="shared" si="5"/>
        <v>72012</v>
      </c>
      <c r="O65" s="13"/>
      <c r="P65" s="13"/>
    </row>
    <row r="66" spans="1:16" s="90" customFormat="1" ht="13.15" customHeight="1" x14ac:dyDescent="0.2">
      <c r="A66" s="11" t="str">
        <f t="shared" ref="A66:A129" si="6">CONCATENATE(B66,C66)</f>
        <v>ADELAIDE2002</v>
      </c>
      <c r="B66" s="92" t="s">
        <v>2</v>
      </c>
      <c r="C66" s="85">
        <v>2002</v>
      </c>
      <c r="D66" s="86">
        <v>4</v>
      </c>
      <c r="E66" s="15">
        <v>32300</v>
      </c>
      <c r="F66" s="15">
        <v>32243</v>
      </c>
      <c r="G66" s="15">
        <v>64543</v>
      </c>
      <c r="H66" s="87">
        <v>820</v>
      </c>
      <c r="I66" s="87">
        <v>883</v>
      </c>
      <c r="J66" s="15">
        <v>1703</v>
      </c>
      <c r="K66" s="15">
        <f t="shared" si="3"/>
        <v>33120</v>
      </c>
      <c r="L66" s="15">
        <f t="shared" si="4"/>
        <v>33126</v>
      </c>
      <c r="M66" s="15">
        <f t="shared" si="5"/>
        <v>66246</v>
      </c>
      <c r="O66" s="13"/>
      <c r="P66" s="13"/>
    </row>
    <row r="67" spans="1:16" s="90" customFormat="1" ht="13.15" customHeight="1" x14ac:dyDescent="0.2">
      <c r="A67" s="11" t="str">
        <f t="shared" si="6"/>
        <v>ADELAIDE2003</v>
      </c>
      <c r="B67" s="90" t="s">
        <v>2</v>
      </c>
      <c r="C67" s="85">
        <v>2003</v>
      </c>
      <c r="D67" s="86">
        <v>4</v>
      </c>
      <c r="E67" s="15">
        <v>31712</v>
      </c>
      <c r="F67" s="15">
        <v>31723</v>
      </c>
      <c r="G67" s="15">
        <v>63435</v>
      </c>
      <c r="H67" s="15">
        <v>888</v>
      </c>
      <c r="I67" s="15">
        <v>885</v>
      </c>
      <c r="J67" s="15">
        <v>1773</v>
      </c>
      <c r="K67" s="15">
        <f t="shared" si="3"/>
        <v>32600</v>
      </c>
      <c r="L67" s="15">
        <f t="shared" si="4"/>
        <v>32608</v>
      </c>
      <c r="M67" s="15">
        <f t="shared" si="5"/>
        <v>65208</v>
      </c>
      <c r="O67" s="13"/>
      <c r="P67" s="13"/>
    </row>
    <row r="68" spans="1:16" s="90" customFormat="1" ht="13.15" customHeight="1" x14ac:dyDescent="0.2">
      <c r="A68" s="11" t="str">
        <f t="shared" si="6"/>
        <v>ADELAIDE2004</v>
      </c>
      <c r="B68" s="92" t="s">
        <v>2</v>
      </c>
      <c r="C68" s="85">
        <v>2004</v>
      </c>
      <c r="D68" s="86">
        <v>4</v>
      </c>
      <c r="E68" s="15">
        <v>33617</v>
      </c>
      <c r="F68" s="15">
        <v>33687</v>
      </c>
      <c r="G68" s="15">
        <v>67304</v>
      </c>
      <c r="H68" s="87">
        <v>995</v>
      </c>
      <c r="I68" s="87">
        <v>995</v>
      </c>
      <c r="J68" s="15">
        <v>1990</v>
      </c>
      <c r="K68" s="15">
        <f t="shared" si="3"/>
        <v>34612</v>
      </c>
      <c r="L68" s="15">
        <f t="shared" si="4"/>
        <v>34682</v>
      </c>
      <c r="M68" s="15">
        <f t="shared" si="5"/>
        <v>69294</v>
      </c>
      <c r="O68" s="13"/>
      <c r="P68" s="13"/>
    </row>
    <row r="69" spans="1:16" s="90" customFormat="1" ht="13.15" customHeight="1" x14ac:dyDescent="0.2">
      <c r="A69" s="11" t="str">
        <f t="shared" si="6"/>
        <v>ADELAIDE2005</v>
      </c>
      <c r="B69" s="3" t="s">
        <v>2</v>
      </c>
      <c r="C69" s="12">
        <v>2005</v>
      </c>
      <c r="D69" s="12">
        <v>4</v>
      </c>
      <c r="E69" s="13">
        <v>34149</v>
      </c>
      <c r="F69" s="13">
        <v>34203</v>
      </c>
      <c r="G69" s="13">
        <v>68352</v>
      </c>
      <c r="H69" s="13">
        <v>1169</v>
      </c>
      <c r="I69" s="13">
        <v>1170</v>
      </c>
      <c r="J69" s="13">
        <v>2339</v>
      </c>
      <c r="K69" s="15">
        <f t="shared" si="3"/>
        <v>35318</v>
      </c>
      <c r="L69" s="15">
        <f t="shared" si="4"/>
        <v>35373</v>
      </c>
      <c r="M69" s="15">
        <f t="shared" si="5"/>
        <v>70691</v>
      </c>
      <c r="O69" s="13"/>
      <c r="P69" s="13"/>
    </row>
    <row r="70" spans="1:16" s="90" customFormat="1" ht="13.15" customHeight="1" x14ac:dyDescent="0.2">
      <c r="A70" s="11" t="str">
        <f t="shared" si="6"/>
        <v>ADELAIDE2006</v>
      </c>
      <c r="B70" s="92" t="s">
        <v>2</v>
      </c>
      <c r="C70" s="85">
        <v>2006</v>
      </c>
      <c r="D70" s="86">
        <v>4</v>
      </c>
      <c r="E70" s="15">
        <v>34273</v>
      </c>
      <c r="F70" s="15">
        <v>34271</v>
      </c>
      <c r="G70" s="15">
        <v>68544</v>
      </c>
      <c r="H70" s="87">
        <v>1423</v>
      </c>
      <c r="I70" s="87">
        <v>1422</v>
      </c>
      <c r="J70" s="15">
        <v>2845</v>
      </c>
      <c r="K70" s="15">
        <f t="shared" si="3"/>
        <v>35696</v>
      </c>
      <c r="L70" s="15">
        <f t="shared" si="4"/>
        <v>35693</v>
      </c>
      <c r="M70" s="15">
        <f t="shared" si="5"/>
        <v>71389</v>
      </c>
      <c r="O70" s="13"/>
      <c r="P70" s="13"/>
    </row>
    <row r="71" spans="1:16" s="90" customFormat="1" ht="13.15" customHeight="1" x14ac:dyDescent="0.2">
      <c r="A71" s="11" t="str">
        <f t="shared" si="6"/>
        <v>ADELAIDE2007</v>
      </c>
      <c r="B71" s="3" t="s">
        <v>2</v>
      </c>
      <c r="C71" s="12">
        <v>2007</v>
      </c>
      <c r="D71" s="12">
        <v>4</v>
      </c>
      <c r="E71" s="13">
        <v>35670</v>
      </c>
      <c r="F71" s="13">
        <v>35722</v>
      </c>
      <c r="G71" s="13">
        <v>71392</v>
      </c>
      <c r="H71" s="13">
        <v>1526</v>
      </c>
      <c r="I71" s="13">
        <v>1522</v>
      </c>
      <c r="J71" s="13">
        <v>3048</v>
      </c>
      <c r="K71" s="15">
        <f t="shared" si="3"/>
        <v>37196</v>
      </c>
      <c r="L71" s="15">
        <f t="shared" si="4"/>
        <v>37244</v>
      </c>
      <c r="M71" s="15">
        <f t="shared" si="5"/>
        <v>74440</v>
      </c>
      <c r="O71" s="13"/>
      <c r="P71" s="13"/>
    </row>
    <row r="72" spans="1:16" s="90" customFormat="1" ht="13.15" customHeight="1" x14ac:dyDescent="0.2">
      <c r="A72" s="11" t="str">
        <f t="shared" si="6"/>
        <v>ADELAIDE2008</v>
      </c>
      <c r="B72" s="90" t="s">
        <v>2</v>
      </c>
      <c r="C72" s="85">
        <v>2008</v>
      </c>
      <c r="D72" s="86">
        <v>4</v>
      </c>
      <c r="E72" s="15">
        <v>35755</v>
      </c>
      <c r="F72" s="15">
        <v>35682</v>
      </c>
      <c r="G72" s="15">
        <v>71437</v>
      </c>
      <c r="H72" s="15">
        <v>1662</v>
      </c>
      <c r="I72" s="15">
        <v>1662</v>
      </c>
      <c r="J72" s="15">
        <v>3324</v>
      </c>
      <c r="K72" s="15">
        <f t="shared" si="3"/>
        <v>37417</v>
      </c>
      <c r="L72" s="15">
        <f t="shared" si="4"/>
        <v>37344</v>
      </c>
      <c r="M72" s="15">
        <f t="shared" si="5"/>
        <v>74761</v>
      </c>
      <c r="O72" s="13"/>
      <c r="P72" s="13"/>
    </row>
    <row r="73" spans="1:16" s="90" customFormat="1" ht="13.15" customHeight="1" x14ac:dyDescent="0.2">
      <c r="A73" s="11" t="str">
        <f t="shared" si="6"/>
        <v>ADELAIDE2009</v>
      </c>
      <c r="B73" s="92" t="s">
        <v>2</v>
      </c>
      <c r="C73" s="85">
        <v>2009</v>
      </c>
      <c r="D73" s="86">
        <v>5</v>
      </c>
      <c r="E73" s="15">
        <v>34719</v>
      </c>
      <c r="F73" s="15">
        <v>34765</v>
      </c>
      <c r="G73" s="15">
        <v>69484</v>
      </c>
      <c r="H73" s="87">
        <v>1761</v>
      </c>
      <c r="I73" s="87">
        <v>1760</v>
      </c>
      <c r="J73" s="15">
        <v>3521</v>
      </c>
      <c r="K73" s="15">
        <f t="shared" si="3"/>
        <v>36480</v>
      </c>
      <c r="L73" s="15">
        <f t="shared" si="4"/>
        <v>36525</v>
      </c>
      <c r="M73" s="15">
        <f t="shared" si="5"/>
        <v>73005</v>
      </c>
      <c r="O73" s="13"/>
      <c r="P73" s="13"/>
    </row>
    <row r="74" spans="1:16" s="90" customFormat="1" ht="13.15" customHeight="1" x14ac:dyDescent="0.2">
      <c r="A74" s="11" t="str">
        <f t="shared" si="6"/>
        <v>ADELAIDE2010</v>
      </c>
      <c r="B74" s="3" t="s">
        <v>2</v>
      </c>
      <c r="C74" s="12">
        <v>2010</v>
      </c>
      <c r="D74" s="12">
        <v>5</v>
      </c>
      <c r="E74" s="13">
        <v>37063</v>
      </c>
      <c r="F74" s="13">
        <v>37023</v>
      </c>
      <c r="G74" s="13">
        <v>74086</v>
      </c>
      <c r="H74" s="13">
        <v>1643</v>
      </c>
      <c r="I74" s="13">
        <v>1642</v>
      </c>
      <c r="J74" s="13">
        <v>3285</v>
      </c>
      <c r="K74" s="15">
        <f t="shared" si="3"/>
        <v>38706</v>
      </c>
      <c r="L74" s="15">
        <f t="shared" si="4"/>
        <v>38665</v>
      </c>
      <c r="M74" s="15">
        <f t="shared" si="5"/>
        <v>77371</v>
      </c>
      <c r="O74" s="13"/>
      <c r="P74" s="13"/>
    </row>
    <row r="75" spans="1:16" s="90" customFormat="1" ht="13.15" customHeight="1" x14ac:dyDescent="0.2">
      <c r="A75" s="11" t="str">
        <f t="shared" si="6"/>
        <v>ADELAIDE2011</v>
      </c>
      <c r="B75" s="92" t="s">
        <v>2</v>
      </c>
      <c r="C75" s="85">
        <v>2011</v>
      </c>
      <c r="D75" s="86">
        <v>5</v>
      </c>
      <c r="E75" s="15">
        <v>35038</v>
      </c>
      <c r="F75" s="15">
        <v>34993</v>
      </c>
      <c r="G75" s="15">
        <v>70031</v>
      </c>
      <c r="H75" s="87">
        <v>1728</v>
      </c>
      <c r="I75" s="87">
        <v>1727</v>
      </c>
      <c r="J75" s="15">
        <v>3455</v>
      </c>
      <c r="K75" s="15">
        <f t="shared" si="3"/>
        <v>36766</v>
      </c>
      <c r="L75" s="15">
        <f t="shared" si="4"/>
        <v>36720</v>
      </c>
      <c r="M75" s="15">
        <f t="shared" si="5"/>
        <v>73486</v>
      </c>
      <c r="O75" s="13"/>
      <c r="P75" s="13"/>
    </row>
    <row r="76" spans="1:16" s="90" customFormat="1" ht="13.15" customHeight="1" x14ac:dyDescent="0.2">
      <c r="A76" s="11" t="str">
        <f t="shared" si="6"/>
        <v>ADELAIDE2012</v>
      </c>
      <c r="B76" s="92" t="s">
        <v>2</v>
      </c>
      <c r="C76" s="85">
        <v>2012</v>
      </c>
      <c r="D76" s="86">
        <v>5</v>
      </c>
      <c r="E76" s="15">
        <v>34994</v>
      </c>
      <c r="F76" s="15">
        <v>34964</v>
      </c>
      <c r="G76" s="15">
        <v>69958</v>
      </c>
      <c r="H76" s="87">
        <v>2020</v>
      </c>
      <c r="I76" s="87">
        <v>2026</v>
      </c>
      <c r="J76" s="15">
        <v>4046</v>
      </c>
      <c r="K76" s="15">
        <f t="shared" si="3"/>
        <v>37014</v>
      </c>
      <c r="L76" s="15">
        <f t="shared" si="4"/>
        <v>36990</v>
      </c>
      <c r="M76" s="15">
        <f t="shared" si="5"/>
        <v>74004</v>
      </c>
      <c r="O76" s="13"/>
      <c r="P76" s="13"/>
    </row>
    <row r="77" spans="1:16" s="90" customFormat="1" ht="13.15" customHeight="1" x14ac:dyDescent="0.2">
      <c r="A77" s="11" t="str">
        <f t="shared" si="6"/>
        <v>ADELAIDE2013</v>
      </c>
      <c r="B77" s="3" t="s">
        <v>2</v>
      </c>
      <c r="C77" s="12">
        <v>2013</v>
      </c>
      <c r="D77" s="12">
        <v>5</v>
      </c>
      <c r="E77" s="13">
        <v>35541</v>
      </c>
      <c r="F77" s="13">
        <v>35520</v>
      </c>
      <c r="G77" s="13">
        <v>71061</v>
      </c>
      <c r="H77" s="13">
        <v>2353</v>
      </c>
      <c r="I77" s="13">
        <v>2357</v>
      </c>
      <c r="J77" s="13">
        <v>4710</v>
      </c>
      <c r="K77" s="15">
        <f t="shared" si="3"/>
        <v>37894</v>
      </c>
      <c r="L77" s="15">
        <f t="shared" si="4"/>
        <v>37877</v>
      </c>
      <c r="M77" s="15">
        <f t="shared" si="5"/>
        <v>75771</v>
      </c>
      <c r="O77" s="13"/>
      <c r="P77" s="13"/>
    </row>
    <row r="78" spans="1:16" s="90" customFormat="1" ht="13.15" customHeight="1" x14ac:dyDescent="0.2">
      <c r="A78" s="11" t="str">
        <f t="shared" si="6"/>
        <v>ADELAIDE2014</v>
      </c>
      <c r="B78" s="3" t="s">
        <v>2</v>
      </c>
      <c r="C78" s="12">
        <v>2014</v>
      </c>
      <c r="D78" s="12">
        <v>5</v>
      </c>
      <c r="E78" s="13">
        <v>36359</v>
      </c>
      <c r="F78" s="13">
        <v>36369</v>
      </c>
      <c r="G78" s="13">
        <v>72728</v>
      </c>
      <c r="H78" s="13">
        <v>2668</v>
      </c>
      <c r="I78" s="13">
        <v>2680</v>
      </c>
      <c r="J78" s="13">
        <v>5348</v>
      </c>
      <c r="K78" s="15">
        <f t="shared" si="3"/>
        <v>39027</v>
      </c>
      <c r="L78" s="15">
        <f t="shared" si="4"/>
        <v>39049</v>
      </c>
      <c r="M78" s="15">
        <f t="shared" si="5"/>
        <v>78076</v>
      </c>
      <c r="O78" s="13"/>
      <c r="P78" s="13"/>
    </row>
    <row r="79" spans="1:16" s="90" customFormat="1" ht="13.15" customHeight="1" x14ac:dyDescent="0.2">
      <c r="A79" s="11" t="str">
        <f t="shared" si="6"/>
        <v>ADELAIDE2015</v>
      </c>
      <c r="B79" s="3" t="s">
        <v>2</v>
      </c>
      <c r="C79" s="12">
        <v>2015</v>
      </c>
      <c r="D79" s="12">
        <v>5</v>
      </c>
      <c r="E79" s="13">
        <v>37064</v>
      </c>
      <c r="F79" s="13">
        <v>37050</v>
      </c>
      <c r="G79" s="13">
        <v>74114</v>
      </c>
      <c r="H79" s="13">
        <v>2147</v>
      </c>
      <c r="I79" s="13">
        <v>2145</v>
      </c>
      <c r="J79" s="13">
        <v>4292</v>
      </c>
      <c r="K79" s="15">
        <f t="shared" si="3"/>
        <v>39211</v>
      </c>
      <c r="L79" s="15">
        <f t="shared" si="4"/>
        <v>39195</v>
      </c>
      <c r="M79" s="15">
        <f t="shared" si="5"/>
        <v>78406</v>
      </c>
      <c r="O79" s="13"/>
      <c r="P79" s="13"/>
    </row>
    <row r="80" spans="1:16" s="90" customFormat="1" ht="13.15" customHeight="1" x14ac:dyDescent="0.2">
      <c r="A80" s="11" t="str">
        <f t="shared" si="6"/>
        <v>ADELAIDE2016</v>
      </c>
      <c r="B80" s="3" t="s">
        <v>2</v>
      </c>
      <c r="C80" s="12">
        <v>2016</v>
      </c>
      <c r="D80" s="12">
        <v>5</v>
      </c>
      <c r="E80" s="13">
        <v>37201</v>
      </c>
      <c r="F80" s="13">
        <v>37177</v>
      </c>
      <c r="G80" s="13">
        <v>74378</v>
      </c>
      <c r="H80" s="13">
        <v>2322</v>
      </c>
      <c r="I80" s="13">
        <v>2336</v>
      </c>
      <c r="J80" s="13">
        <v>4658</v>
      </c>
      <c r="K80" s="15">
        <f t="shared" si="3"/>
        <v>39523</v>
      </c>
      <c r="L80" s="15">
        <f t="shared" si="4"/>
        <v>39513</v>
      </c>
      <c r="M80" s="15">
        <f t="shared" si="5"/>
        <v>79036</v>
      </c>
      <c r="O80" s="13"/>
      <c r="P80" s="13"/>
    </row>
    <row r="81" spans="1:16" s="90" customFormat="1" ht="13.15" customHeight="1" x14ac:dyDescent="0.2">
      <c r="A81" s="11" t="str">
        <f t="shared" si="6"/>
        <v>ADELAIDE2017</v>
      </c>
      <c r="B81" s="92" t="s">
        <v>2</v>
      </c>
      <c r="C81" s="85">
        <v>2017</v>
      </c>
      <c r="D81" s="86">
        <v>5</v>
      </c>
      <c r="E81" s="15">
        <v>36626</v>
      </c>
      <c r="F81" s="15">
        <v>36626</v>
      </c>
      <c r="G81" s="15">
        <v>73252</v>
      </c>
      <c r="H81" s="87">
        <v>2386</v>
      </c>
      <c r="I81" s="87">
        <v>2380</v>
      </c>
      <c r="J81" s="15">
        <v>4766</v>
      </c>
      <c r="K81" s="15">
        <f t="shared" si="3"/>
        <v>39012</v>
      </c>
      <c r="L81" s="15">
        <f t="shared" si="4"/>
        <v>39006</v>
      </c>
      <c r="M81" s="15">
        <f t="shared" si="5"/>
        <v>78018</v>
      </c>
      <c r="O81" s="13"/>
      <c r="P81" s="13"/>
    </row>
    <row r="82" spans="1:16" s="90" customFormat="1" ht="13.15" customHeight="1" x14ac:dyDescent="0.2">
      <c r="A82" s="11" t="str">
        <f t="shared" si="6"/>
        <v>ADELAIDE2018</v>
      </c>
      <c r="B82" s="3" t="s">
        <v>2</v>
      </c>
      <c r="C82" s="12">
        <v>2018</v>
      </c>
      <c r="D82" s="12">
        <v>5</v>
      </c>
      <c r="E82" s="13">
        <v>36572</v>
      </c>
      <c r="F82" s="13">
        <v>36550</v>
      </c>
      <c r="G82" s="13">
        <v>73122</v>
      </c>
      <c r="H82" s="13">
        <v>2490</v>
      </c>
      <c r="I82" s="13">
        <v>2485</v>
      </c>
      <c r="J82" s="13">
        <v>4975</v>
      </c>
      <c r="K82" s="15">
        <f t="shared" si="3"/>
        <v>39062</v>
      </c>
      <c r="L82" s="15">
        <f t="shared" si="4"/>
        <v>39035</v>
      </c>
      <c r="M82" s="15">
        <f t="shared" si="5"/>
        <v>78097</v>
      </c>
      <c r="O82" s="13"/>
      <c r="P82" s="13"/>
    </row>
    <row r="83" spans="1:16" s="90" customFormat="1" ht="13.15" customHeight="1" x14ac:dyDescent="0.2">
      <c r="A83" s="11" t="str">
        <f t="shared" si="6"/>
        <v>ADELAIDE2019</v>
      </c>
      <c r="B83" s="3" t="s">
        <v>2</v>
      </c>
      <c r="C83" s="12">
        <v>2019</v>
      </c>
      <c r="D83" s="12">
        <v>5</v>
      </c>
      <c r="E83" s="13">
        <v>36911</v>
      </c>
      <c r="F83" s="13">
        <v>36855</v>
      </c>
      <c r="G83" s="13">
        <v>73766</v>
      </c>
      <c r="H83" s="13">
        <v>2711</v>
      </c>
      <c r="I83" s="13">
        <v>2722</v>
      </c>
      <c r="J83" s="13">
        <v>5433</v>
      </c>
      <c r="K83" s="15">
        <f t="shared" si="3"/>
        <v>39622</v>
      </c>
      <c r="L83" s="15">
        <f t="shared" si="4"/>
        <v>39577</v>
      </c>
      <c r="M83" s="15">
        <f t="shared" si="5"/>
        <v>79199</v>
      </c>
      <c r="O83" s="13"/>
      <c r="P83" s="13"/>
    </row>
    <row r="84" spans="1:16" s="90" customFormat="1" ht="13.15" customHeight="1" x14ac:dyDescent="0.2">
      <c r="A84" s="11" t="str">
        <f t="shared" si="6"/>
        <v>ADELAIDE2020</v>
      </c>
      <c r="B84" s="92" t="s">
        <v>2</v>
      </c>
      <c r="C84" s="85">
        <v>2020</v>
      </c>
      <c r="D84" s="86">
        <v>5</v>
      </c>
      <c r="E84" s="15">
        <v>15819</v>
      </c>
      <c r="F84" s="15">
        <v>15781</v>
      </c>
      <c r="G84" s="15">
        <v>31600</v>
      </c>
      <c r="H84" s="87">
        <v>779</v>
      </c>
      <c r="I84" s="87">
        <v>789</v>
      </c>
      <c r="J84" s="15">
        <v>1568</v>
      </c>
      <c r="K84" s="15">
        <f t="shared" si="3"/>
        <v>16598</v>
      </c>
      <c r="L84" s="15">
        <f t="shared" si="4"/>
        <v>16570</v>
      </c>
      <c r="M84" s="15">
        <f t="shared" si="5"/>
        <v>33168</v>
      </c>
      <c r="O84" s="13"/>
      <c r="P84" s="13"/>
    </row>
    <row r="85" spans="1:16" s="90" customFormat="1" ht="13.15" customHeight="1" x14ac:dyDescent="0.2">
      <c r="A85" s="11" t="str">
        <f t="shared" si="6"/>
        <v>ADELAIDE2021</v>
      </c>
      <c r="B85" s="3" t="s">
        <v>2</v>
      </c>
      <c r="C85" s="12">
        <v>2021</v>
      </c>
      <c r="D85" s="12">
        <v>5</v>
      </c>
      <c r="E85" s="13">
        <v>21409</v>
      </c>
      <c r="F85" s="13">
        <v>21405</v>
      </c>
      <c r="G85" s="13">
        <v>42814</v>
      </c>
      <c r="H85" s="13">
        <v>488</v>
      </c>
      <c r="I85" s="13">
        <v>489</v>
      </c>
      <c r="J85" s="13">
        <v>977</v>
      </c>
      <c r="K85" s="15">
        <f t="shared" si="3"/>
        <v>21897</v>
      </c>
      <c r="L85" s="15">
        <f t="shared" si="4"/>
        <v>21894</v>
      </c>
      <c r="M85" s="15">
        <f t="shared" si="5"/>
        <v>43791</v>
      </c>
      <c r="O85" s="13"/>
      <c r="P85" s="13"/>
    </row>
    <row r="86" spans="1:16" s="90" customFormat="1" ht="13.15" customHeight="1" x14ac:dyDescent="0.2">
      <c r="A86" s="11" t="str">
        <f t="shared" si="6"/>
        <v>ADELAIDE2022</v>
      </c>
      <c r="B86" s="3" t="s">
        <v>2</v>
      </c>
      <c r="C86" s="12">
        <v>2022</v>
      </c>
      <c r="D86" s="12">
        <v>5</v>
      </c>
      <c r="E86" s="13">
        <v>31147</v>
      </c>
      <c r="F86" s="13">
        <v>31091</v>
      </c>
      <c r="G86" s="13">
        <v>62238</v>
      </c>
      <c r="H86" s="13">
        <v>1383</v>
      </c>
      <c r="I86" s="13">
        <v>1386</v>
      </c>
      <c r="J86" s="13">
        <v>2769</v>
      </c>
      <c r="K86" s="15">
        <f t="shared" si="3"/>
        <v>32530</v>
      </c>
      <c r="L86" s="15">
        <f t="shared" si="4"/>
        <v>32477</v>
      </c>
      <c r="M86" s="15">
        <f t="shared" si="5"/>
        <v>65007</v>
      </c>
      <c r="O86" s="13"/>
      <c r="P86" s="13"/>
    </row>
    <row r="87" spans="1:16" s="90" customFormat="1" ht="13.15" customHeight="1" x14ac:dyDescent="0.2">
      <c r="A87" s="11" t="str">
        <f t="shared" si="6"/>
        <v>ADELAIDE2023</v>
      </c>
      <c r="B87" s="92" t="s">
        <v>2</v>
      </c>
      <c r="C87" s="85">
        <v>2023</v>
      </c>
      <c r="D87" s="86">
        <v>5</v>
      </c>
      <c r="E87" s="15">
        <v>35445</v>
      </c>
      <c r="F87" s="15">
        <v>35351</v>
      </c>
      <c r="G87" s="15">
        <v>70796</v>
      </c>
      <c r="H87" s="87">
        <v>2769</v>
      </c>
      <c r="I87" s="87">
        <v>2774</v>
      </c>
      <c r="J87" s="15">
        <v>5543</v>
      </c>
      <c r="K87" s="15">
        <f t="shared" si="3"/>
        <v>38214</v>
      </c>
      <c r="L87" s="15">
        <f t="shared" si="4"/>
        <v>38125</v>
      </c>
      <c r="M87" s="15">
        <f t="shared" si="5"/>
        <v>76339</v>
      </c>
      <c r="O87" s="13"/>
      <c r="P87" s="13"/>
    </row>
    <row r="88" spans="1:16" s="90" customFormat="1" ht="13.15" customHeight="1" x14ac:dyDescent="0.2">
      <c r="A88" s="11" t="str">
        <f t="shared" si="6"/>
        <v>ADELAIDE2024</v>
      </c>
      <c r="B88" s="3" t="s">
        <v>2</v>
      </c>
      <c r="C88" s="12">
        <v>2024</v>
      </c>
      <c r="D88" s="12">
        <v>5</v>
      </c>
      <c r="E88" s="13">
        <v>35254</v>
      </c>
      <c r="F88" s="13">
        <v>35188</v>
      </c>
      <c r="G88" s="13">
        <v>70442</v>
      </c>
      <c r="H88" s="13">
        <v>2597</v>
      </c>
      <c r="I88" s="13">
        <v>2597</v>
      </c>
      <c r="J88" s="13">
        <v>5194</v>
      </c>
      <c r="K88" s="15">
        <f t="shared" si="3"/>
        <v>37851</v>
      </c>
      <c r="L88" s="15">
        <f t="shared" si="4"/>
        <v>37785</v>
      </c>
      <c r="M88" s="15">
        <f t="shared" si="5"/>
        <v>75636</v>
      </c>
      <c r="O88" s="13"/>
      <c r="P88" s="13"/>
    </row>
    <row r="89" spans="1:16" s="90" customFormat="1" ht="13.15" customHeight="1" x14ac:dyDescent="0.2">
      <c r="A89" s="11" t="str">
        <f t="shared" si="6"/>
        <v>ADELAIDE2025</v>
      </c>
      <c r="B89" s="90" t="s">
        <v>2</v>
      </c>
      <c r="C89" s="85">
        <v>2025</v>
      </c>
      <c r="D89" s="86">
        <v>5</v>
      </c>
      <c r="E89" s="15">
        <v>34405</v>
      </c>
      <c r="F89" s="15">
        <v>34331</v>
      </c>
      <c r="G89" s="15">
        <v>68736</v>
      </c>
      <c r="H89" s="15">
        <v>3098</v>
      </c>
      <c r="I89" s="15">
        <v>3082</v>
      </c>
      <c r="J89" s="15">
        <v>6180</v>
      </c>
      <c r="K89" s="15">
        <f t="shared" si="3"/>
        <v>37503</v>
      </c>
      <c r="L89" s="15">
        <f t="shared" si="4"/>
        <v>37413</v>
      </c>
      <c r="M89" s="15">
        <f t="shared" si="5"/>
        <v>74916</v>
      </c>
      <c r="O89" s="13"/>
      <c r="P89" s="13"/>
    </row>
    <row r="90" spans="1:16" s="90" customFormat="1" ht="13.15" customHeight="1" x14ac:dyDescent="0.2">
      <c r="A90" s="11" t="str">
        <f t="shared" si="6"/>
        <v>ALBANY1985</v>
      </c>
      <c r="B90" s="92" t="s">
        <v>3</v>
      </c>
      <c r="C90" s="85">
        <v>1985</v>
      </c>
      <c r="D90" s="86" t="s">
        <v>174</v>
      </c>
      <c r="E90" s="15">
        <v>596</v>
      </c>
      <c r="F90" s="15">
        <v>596</v>
      </c>
      <c r="G90" s="15">
        <v>1192</v>
      </c>
      <c r="H90" s="87">
        <v>0</v>
      </c>
      <c r="I90" s="87">
        <v>0</v>
      </c>
      <c r="J90" s="15">
        <v>0</v>
      </c>
      <c r="K90" s="15">
        <f t="shared" si="3"/>
        <v>596</v>
      </c>
      <c r="L90" s="15">
        <f t="shared" si="4"/>
        <v>596</v>
      </c>
      <c r="M90" s="15">
        <f t="shared" si="5"/>
        <v>1192</v>
      </c>
      <c r="O90" s="13"/>
      <c r="P90" s="13"/>
    </row>
    <row r="91" spans="1:16" s="90" customFormat="1" ht="13.15" customHeight="1" x14ac:dyDescent="0.2">
      <c r="A91" s="11" t="str">
        <f t="shared" si="6"/>
        <v>ALBANY1986</v>
      </c>
      <c r="B91" s="3" t="s">
        <v>3</v>
      </c>
      <c r="C91" s="12">
        <v>1986</v>
      </c>
      <c r="D91" s="12" t="s">
        <v>174</v>
      </c>
      <c r="E91" s="13">
        <v>624</v>
      </c>
      <c r="F91" s="13">
        <v>624</v>
      </c>
      <c r="G91" s="13">
        <v>1248</v>
      </c>
      <c r="H91" s="13">
        <v>0</v>
      </c>
      <c r="I91" s="13">
        <v>0</v>
      </c>
      <c r="J91" s="13">
        <v>0</v>
      </c>
      <c r="K91" s="15">
        <f t="shared" si="3"/>
        <v>624</v>
      </c>
      <c r="L91" s="15">
        <f t="shared" si="4"/>
        <v>624</v>
      </c>
      <c r="M91" s="15">
        <f t="shared" si="5"/>
        <v>1248</v>
      </c>
      <c r="O91" s="13"/>
      <c r="P91" s="13"/>
    </row>
    <row r="92" spans="1:16" s="90" customFormat="1" ht="13.15" customHeight="1" x14ac:dyDescent="0.2">
      <c r="A92" s="11" t="str">
        <f t="shared" si="6"/>
        <v>ALBANY1987</v>
      </c>
      <c r="B92" s="92" t="s">
        <v>3</v>
      </c>
      <c r="C92" s="85">
        <v>1987</v>
      </c>
      <c r="D92" s="86" t="s">
        <v>174</v>
      </c>
      <c r="E92" s="15">
        <v>631</v>
      </c>
      <c r="F92" s="15">
        <v>630</v>
      </c>
      <c r="G92" s="15">
        <v>1261</v>
      </c>
      <c r="H92" s="87">
        <v>0</v>
      </c>
      <c r="I92" s="87">
        <v>0</v>
      </c>
      <c r="J92" s="15">
        <v>0</v>
      </c>
      <c r="K92" s="15">
        <f t="shared" si="3"/>
        <v>631</v>
      </c>
      <c r="L92" s="15">
        <f t="shared" si="4"/>
        <v>630</v>
      </c>
      <c r="M92" s="15">
        <f t="shared" si="5"/>
        <v>1261</v>
      </c>
      <c r="O92" s="13"/>
      <c r="P92" s="13"/>
    </row>
    <row r="93" spans="1:16" s="90" customFormat="1" ht="13.15" customHeight="1" x14ac:dyDescent="0.2">
      <c r="A93" s="11" t="str">
        <f t="shared" si="6"/>
        <v>ALBANY1988</v>
      </c>
      <c r="B93" s="92" t="s">
        <v>3</v>
      </c>
      <c r="C93" s="85">
        <v>1988</v>
      </c>
      <c r="D93" s="86" t="s">
        <v>174</v>
      </c>
      <c r="E93" s="15">
        <v>623</v>
      </c>
      <c r="F93" s="15">
        <v>623</v>
      </c>
      <c r="G93" s="15">
        <v>1246</v>
      </c>
      <c r="H93" s="87">
        <v>0</v>
      </c>
      <c r="I93" s="87">
        <v>0</v>
      </c>
      <c r="J93" s="15">
        <v>0</v>
      </c>
      <c r="K93" s="15">
        <f t="shared" si="3"/>
        <v>623</v>
      </c>
      <c r="L93" s="15">
        <f t="shared" si="4"/>
        <v>623</v>
      </c>
      <c r="M93" s="15">
        <f t="shared" si="5"/>
        <v>1246</v>
      </c>
      <c r="O93" s="13"/>
      <c r="P93" s="13"/>
    </row>
    <row r="94" spans="1:16" s="90" customFormat="1" ht="13.15" customHeight="1" x14ac:dyDescent="0.2">
      <c r="A94" s="11" t="str">
        <f t="shared" si="6"/>
        <v>ALBANY1989</v>
      </c>
      <c r="B94" s="3" t="s">
        <v>3</v>
      </c>
      <c r="C94" s="12">
        <v>1989</v>
      </c>
      <c r="D94" s="12" t="s">
        <v>174</v>
      </c>
      <c r="E94" s="13">
        <v>621</v>
      </c>
      <c r="F94" s="13">
        <v>621</v>
      </c>
      <c r="G94" s="13">
        <v>1242</v>
      </c>
      <c r="H94" s="13">
        <v>0</v>
      </c>
      <c r="I94" s="13">
        <v>0</v>
      </c>
      <c r="J94" s="13">
        <v>0</v>
      </c>
      <c r="K94" s="15">
        <f t="shared" si="3"/>
        <v>621</v>
      </c>
      <c r="L94" s="15">
        <f t="shared" si="4"/>
        <v>621</v>
      </c>
      <c r="M94" s="15">
        <f t="shared" si="5"/>
        <v>1242</v>
      </c>
      <c r="O94" s="13"/>
      <c r="P94" s="13"/>
    </row>
    <row r="95" spans="1:16" s="90" customFormat="1" ht="13.15" customHeight="1" x14ac:dyDescent="0.2">
      <c r="A95" s="11" t="str">
        <f t="shared" si="6"/>
        <v>ALBANY1990</v>
      </c>
      <c r="B95" s="92" t="s">
        <v>3</v>
      </c>
      <c r="C95" s="85">
        <v>1990</v>
      </c>
      <c r="D95" s="86" t="s">
        <v>174</v>
      </c>
      <c r="E95" s="15">
        <v>592</v>
      </c>
      <c r="F95" s="15">
        <v>592</v>
      </c>
      <c r="G95" s="15">
        <v>1184</v>
      </c>
      <c r="H95" s="87">
        <v>0</v>
      </c>
      <c r="I95" s="87">
        <v>0</v>
      </c>
      <c r="J95" s="15">
        <v>0</v>
      </c>
      <c r="K95" s="15">
        <f t="shared" si="3"/>
        <v>592</v>
      </c>
      <c r="L95" s="15">
        <f t="shared" si="4"/>
        <v>592</v>
      </c>
      <c r="M95" s="15">
        <f t="shared" si="5"/>
        <v>1184</v>
      </c>
      <c r="O95" s="13"/>
      <c r="P95" s="13"/>
    </row>
    <row r="96" spans="1:16" s="90" customFormat="1" ht="13.15" customHeight="1" x14ac:dyDescent="0.2">
      <c r="A96" s="11" t="str">
        <f t="shared" si="6"/>
        <v>ALBANY1991</v>
      </c>
      <c r="B96" s="92" t="s">
        <v>3</v>
      </c>
      <c r="C96" s="85">
        <v>1991</v>
      </c>
      <c r="D96" s="86" t="s">
        <v>174</v>
      </c>
      <c r="E96" s="15">
        <v>613</v>
      </c>
      <c r="F96" s="15">
        <v>615</v>
      </c>
      <c r="G96" s="15">
        <v>1228</v>
      </c>
      <c r="H96" s="87">
        <v>0</v>
      </c>
      <c r="I96" s="87">
        <v>0</v>
      </c>
      <c r="J96" s="15">
        <v>0</v>
      </c>
      <c r="K96" s="15">
        <f t="shared" si="3"/>
        <v>613</v>
      </c>
      <c r="L96" s="15">
        <f t="shared" si="4"/>
        <v>615</v>
      </c>
      <c r="M96" s="15">
        <f t="shared" si="5"/>
        <v>1228</v>
      </c>
      <c r="O96" s="13"/>
      <c r="P96" s="13"/>
    </row>
    <row r="97" spans="1:16" s="90" customFormat="1" ht="13.15" customHeight="1" x14ac:dyDescent="0.2">
      <c r="A97" s="11" t="str">
        <f t="shared" si="6"/>
        <v>ALBANY1992</v>
      </c>
      <c r="B97" s="90" t="s">
        <v>3</v>
      </c>
      <c r="C97" s="12">
        <v>1992</v>
      </c>
      <c r="D97" s="86" t="s">
        <v>174</v>
      </c>
      <c r="E97" s="91">
        <v>614</v>
      </c>
      <c r="F97" s="91">
        <v>614</v>
      </c>
      <c r="G97" s="91">
        <v>1228</v>
      </c>
      <c r="H97" s="91">
        <v>0</v>
      </c>
      <c r="I97" s="91">
        <v>0</v>
      </c>
      <c r="J97" s="91">
        <v>0</v>
      </c>
      <c r="K97" s="15">
        <f t="shared" si="3"/>
        <v>614</v>
      </c>
      <c r="L97" s="15">
        <f t="shared" si="4"/>
        <v>614</v>
      </c>
      <c r="M97" s="15">
        <f t="shared" si="5"/>
        <v>1228</v>
      </c>
      <c r="O97" s="13"/>
      <c r="P97" s="13"/>
    </row>
    <row r="98" spans="1:16" s="90" customFormat="1" ht="13.15" customHeight="1" x14ac:dyDescent="0.2">
      <c r="A98" s="11" t="str">
        <f t="shared" si="6"/>
        <v>ALBANY1993</v>
      </c>
      <c r="B98" s="3" t="s">
        <v>3</v>
      </c>
      <c r="C98" s="12">
        <v>1993</v>
      </c>
      <c r="D98" s="12" t="s">
        <v>174</v>
      </c>
      <c r="E98" s="13">
        <v>616</v>
      </c>
      <c r="F98" s="13">
        <v>616</v>
      </c>
      <c r="G98" s="13">
        <v>1232</v>
      </c>
      <c r="H98" s="13">
        <v>0</v>
      </c>
      <c r="I98" s="13">
        <v>0</v>
      </c>
      <c r="J98" s="13">
        <v>0</v>
      </c>
      <c r="K98" s="15">
        <f t="shared" si="3"/>
        <v>616</v>
      </c>
      <c r="L98" s="15">
        <f t="shared" si="4"/>
        <v>616</v>
      </c>
      <c r="M98" s="15">
        <f t="shared" si="5"/>
        <v>1232</v>
      </c>
      <c r="O98" s="13"/>
      <c r="P98" s="13"/>
    </row>
    <row r="99" spans="1:16" s="90" customFormat="1" ht="13.15" customHeight="1" x14ac:dyDescent="0.2">
      <c r="A99" s="11" t="str">
        <f t="shared" si="6"/>
        <v>ALBANY1994</v>
      </c>
      <c r="B99" s="3" t="s">
        <v>3</v>
      </c>
      <c r="C99" s="12">
        <v>1994</v>
      </c>
      <c r="D99" s="12" t="s">
        <v>174</v>
      </c>
      <c r="E99" s="13">
        <v>642</v>
      </c>
      <c r="F99" s="13">
        <v>640</v>
      </c>
      <c r="G99" s="13">
        <v>1282</v>
      </c>
      <c r="H99" s="13">
        <v>0</v>
      </c>
      <c r="I99" s="13">
        <v>0</v>
      </c>
      <c r="J99" s="13">
        <v>0</v>
      </c>
      <c r="K99" s="15">
        <f t="shared" si="3"/>
        <v>642</v>
      </c>
      <c r="L99" s="15">
        <f t="shared" si="4"/>
        <v>640</v>
      </c>
      <c r="M99" s="15">
        <f t="shared" si="5"/>
        <v>1282</v>
      </c>
      <c r="O99" s="13"/>
      <c r="P99" s="13"/>
    </row>
    <row r="100" spans="1:16" s="90" customFormat="1" ht="13.15" customHeight="1" x14ac:dyDescent="0.2">
      <c r="A100" s="11" t="str">
        <f t="shared" si="6"/>
        <v>ALBANY1995</v>
      </c>
      <c r="B100" s="3" t="s">
        <v>3</v>
      </c>
      <c r="C100" s="12">
        <v>1995</v>
      </c>
      <c r="D100" s="12" t="s">
        <v>174</v>
      </c>
      <c r="E100" s="13">
        <v>636</v>
      </c>
      <c r="F100" s="13">
        <v>638</v>
      </c>
      <c r="G100" s="13">
        <v>1274</v>
      </c>
      <c r="H100" s="13">
        <v>0</v>
      </c>
      <c r="I100" s="13">
        <v>0</v>
      </c>
      <c r="J100" s="13">
        <v>0</v>
      </c>
      <c r="K100" s="15">
        <f t="shared" si="3"/>
        <v>636</v>
      </c>
      <c r="L100" s="15">
        <f t="shared" si="4"/>
        <v>638</v>
      </c>
      <c r="M100" s="15">
        <f t="shared" si="5"/>
        <v>1274</v>
      </c>
      <c r="O100" s="13"/>
      <c r="P100" s="13"/>
    </row>
    <row r="101" spans="1:16" s="90" customFormat="1" ht="13.15" customHeight="1" x14ac:dyDescent="0.2">
      <c r="A101" s="11" t="str">
        <f t="shared" si="6"/>
        <v>ALBANY1996</v>
      </c>
      <c r="B101" s="92" t="s">
        <v>3</v>
      </c>
      <c r="C101" s="85">
        <v>1996</v>
      </c>
      <c r="D101" s="86" t="s">
        <v>174</v>
      </c>
      <c r="E101" s="15">
        <v>632</v>
      </c>
      <c r="F101" s="15">
        <v>633</v>
      </c>
      <c r="G101" s="15">
        <v>1265</v>
      </c>
      <c r="H101" s="87">
        <v>0</v>
      </c>
      <c r="I101" s="87">
        <v>0</v>
      </c>
      <c r="J101" s="15">
        <v>0</v>
      </c>
      <c r="K101" s="15">
        <f t="shared" si="3"/>
        <v>632</v>
      </c>
      <c r="L101" s="15">
        <f t="shared" si="4"/>
        <v>633</v>
      </c>
      <c r="M101" s="15">
        <f t="shared" si="5"/>
        <v>1265</v>
      </c>
      <c r="O101" s="13"/>
      <c r="P101" s="13"/>
    </row>
    <row r="102" spans="1:16" s="90" customFormat="1" ht="13.15" customHeight="1" x14ac:dyDescent="0.2">
      <c r="A102" s="11" t="str">
        <f t="shared" si="6"/>
        <v>ALBANY1997</v>
      </c>
      <c r="B102" s="92" t="s">
        <v>3</v>
      </c>
      <c r="C102" s="85">
        <v>1997</v>
      </c>
      <c r="D102" s="86" t="s">
        <v>174</v>
      </c>
      <c r="E102" s="15">
        <v>618</v>
      </c>
      <c r="F102" s="15">
        <v>616</v>
      </c>
      <c r="G102" s="15">
        <v>1234</v>
      </c>
      <c r="H102" s="87">
        <v>0</v>
      </c>
      <c r="I102" s="87">
        <v>0</v>
      </c>
      <c r="J102" s="15">
        <v>0</v>
      </c>
      <c r="K102" s="15">
        <f t="shared" si="3"/>
        <v>618</v>
      </c>
      <c r="L102" s="15">
        <f t="shared" si="4"/>
        <v>616</v>
      </c>
      <c r="M102" s="15">
        <f t="shared" si="5"/>
        <v>1234</v>
      </c>
      <c r="O102" s="13"/>
      <c r="P102" s="13"/>
    </row>
    <row r="103" spans="1:16" s="90" customFormat="1" ht="13.15" customHeight="1" x14ac:dyDescent="0.2">
      <c r="A103" s="11" t="str">
        <f t="shared" si="6"/>
        <v>ALBANY1998</v>
      </c>
      <c r="B103" s="92" t="s">
        <v>3</v>
      </c>
      <c r="C103" s="85">
        <v>1998</v>
      </c>
      <c r="D103" s="86" t="s">
        <v>174</v>
      </c>
      <c r="E103" s="15">
        <v>614</v>
      </c>
      <c r="F103" s="15">
        <v>616</v>
      </c>
      <c r="G103" s="15">
        <v>1230</v>
      </c>
      <c r="H103" s="87">
        <v>0</v>
      </c>
      <c r="I103" s="87">
        <v>0</v>
      </c>
      <c r="J103" s="15">
        <v>0</v>
      </c>
      <c r="K103" s="15">
        <f t="shared" si="3"/>
        <v>614</v>
      </c>
      <c r="L103" s="15">
        <f t="shared" si="4"/>
        <v>616</v>
      </c>
      <c r="M103" s="15">
        <f t="shared" si="5"/>
        <v>1230</v>
      </c>
      <c r="O103" s="13"/>
      <c r="P103" s="13"/>
    </row>
    <row r="104" spans="1:16" s="90" customFormat="1" ht="13.15" customHeight="1" x14ac:dyDescent="0.2">
      <c r="A104" s="11" t="str">
        <f t="shared" si="6"/>
        <v>ALBANY1999</v>
      </c>
      <c r="B104" s="3" t="s">
        <v>3</v>
      </c>
      <c r="C104" s="12">
        <v>1999</v>
      </c>
      <c r="D104" s="12" t="s">
        <v>174</v>
      </c>
      <c r="E104" s="13">
        <v>658</v>
      </c>
      <c r="F104" s="13">
        <v>658</v>
      </c>
      <c r="G104" s="13">
        <v>1316</v>
      </c>
      <c r="H104" s="13">
        <v>0</v>
      </c>
      <c r="I104" s="13">
        <v>0</v>
      </c>
      <c r="J104" s="13">
        <v>0</v>
      </c>
      <c r="K104" s="15">
        <f t="shared" si="3"/>
        <v>658</v>
      </c>
      <c r="L104" s="15">
        <f t="shared" si="4"/>
        <v>658</v>
      </c>
      <c r="M104" s="15">
        <f t="shared" si="5"/>
        <v>1316</v>
      </c>
      <c r="O104" s="13"/>
      <c r="P104" s="13"/>
    </row>
    <row r="105" spans="1:16" s="90" customFormat="1" ht="13.15" customHeight="1" x14ac:dyDescent="0.2">
      <c r="A105" s="11" t="str">
        <f t="shared" si="6"/>
        <v>ALBANY2000</v>
      </c>
      <c r="B105" s="90" t="s">
        <v>3</v>
      </c>
      <c r="C105" s="85">
        <v>2000</v>
      </c>
      <c r="D105" s="86" t="s">
        <v>174</v>
      </c>
      <c r="E105" s="15">
        <v>778</v>
      </c>
      <c r="F105" s="15">
        <v>778</v>
      </c>
      <c r="G105" s="15">
        <v>1556</v>
      </c>
      <c r="H105" s="15">
        <v>0</v>
      </c>
      <c r="I105" s="15">
        <v>0</v>
      </c>
      <c r="J105" s="15">
        <v>0</v>
      </c>
      <c r="K105" s="15">
        <f t="shared" si="3"/>
        <v>778</v>
      </c>
      <c r="L105" s="15">
        <f t="shared" si="4"/>
        <v>778</v>
      </c>
      <c r="M105" s="15">
        <f t="shared" si="5"/>
        <v>1556</v>
      </c>
      <c r="O105" s="13"/>
      <c r="P105" s="13"/>
    </row>
    <row r="106" spans="1:16" s="90" customFormat="1" ht="13.15" customHeight="1" x14ac:dyDescent="0.2">
      <c r="A106" s="11" t="str">
        <f t="shared" si="6"/>
        <v>ALBANY2001</v>
      </c>
      <c r="B106" s="92" t="s">
        <v>3</v>
      </c>
      <c r="C106" s="85">
        <v>2001</v>
      </c>
      <c r="D106" s="86" t="s">
        <v>174</v>
      </c>
      <c r="E106" s="15">
        <v>679</v>
      </c>
      <c r="F106" s="15">
        <v>679</v>
      </c>
      <c r="G106" s="15">
        <v>1358</v>
      </c>
      <c r="H106" s="87">
        <v>0</v>
      </c>
      <c r="I106" s="87">
        <v>0</v>
      </c>
      <c r="J106" s="15">
        <v>0</v>
      </c>
      <c r="K106" s="15">
        <f t="shared" si="3"/>
        <v>679</v>
      </c>
      <c r="L106" s="15">
        <f t="shared" si="4"/>
        <v>679</v>
      </c>
      <c r="M106" s="15">
        <f t="shared" si="5"/>
        <v>1358</v>
      </c>
      <c r="O106" s="13"/>
      <c r="P106" s="13"/>
    </row>
    <row r="107" spans="1:16" s="90" customFormat="1" ht="13.15" customHeight="1" x14ac:dyDescent="0.2">
      <c r="A107" s="11" t="str">
        <f t="shared" si="6"/>
        <v>ALBANY2002</v>
      </c>
      <c r="B107" s="3" t="s">
        <v>3</v>
      </c>
      <c r="C107" s="12">
        <v>2002</v>
      </c>
      <c r="D107" s="12" t="s">
        <v>174</v>
      </c>
      <c r="E107" s="13">
        <v>677</v>
      </c>
      <c r="F107" s="13">
        <v>676</v>
      </c>
      <c r="G107" s="13">
        <v>1353</v>
      </c>
      <c r="H107" s="13">
        <v>0</v>
      </c>
      <c r="I107" s="13">
        <v>0</v>
      </c>
      <c r="J107" s="13">
        <v>0</v>
      </c>
      <c r="K107" s="15">
        <f t="shared" si="3"/>
        <v>677</v>
      </c>
      <c r="L107" s="15">
        <f t="shared" si="4"/>
        <v>676</v>
      </c>
      <c r="M107" s="15">
        <f t="shared" si="5"/>
        <v>1353</v>
      </c>
      <c r="O107" s="13"/>
      <c r="P107" s="13"/>
    </row>
    <row r="108" spans="1:16" s="90" customFormat="1" ht="13.15" customHeight="1" x14ac:dyDescent="0.2">
      <c r="A108" s="11" t="str">
        <f t="shared" si="6"/>
        <v>ALBANY2003</v>
      </c>
      <c r="B108" s="3" t="s">
        <v>3</v>
      </c>
      <c r="C108" s="12">
        <v>2003</v>
      </c>
      <c r="D108" s="12" t="s">
        <v>174</v>
      </c>
      <c r="E108" s="13">
        <v>670</v>
      </c>
      <c r="F108" s="13">
        <v>670</v>
      </c>
      <c r="G108" s="13">
        <v>1340</v>
      </c>
      <c r="H108" s="13">
        <v>0</v>
      </c>
      <c r="I108" s="13">
        <v>0</v>
      </c>
      <c r="J108" s="13">
        <v>0</v>
      </c>
      <c r="K108" s="15">
        <f t="shared" si="3"/>
        <v>670</v>
      </c>
      <c r="L108" s="15">
        <f t="shared" si="4"/>
        <v>670</v>
      </c>
      <c r="M108" s="15">
        <f t="shared" si="5"/>
        <v>1340</v>
      </c>
      <c r="O108" s="13"/>
      <c r="P108" s="13"/>
    </row>
    <row r="109" spans="1:16" s="90" customFormat="1" ht="13.15" customHeight="1" x14ac:dyDescent="0.2">
      <c r="A109" s="11" t="str">
        <f t="shared" si="6"/>
        <v>ALBANY2004</v>
      </c>
      <c r="B109" s="3" t="s">
        <v>3</v>
      </c>
      <c r="C109" s="12">
        <v>2004</v>
      </c>
      <c r="D109" s="12" t="s">
        <v>174</v>
      </c>
      <c r="E109" s="13">
        <v>686</v>
      </c>
      <c r="F109" s="13">
        <v>686</v>
      </c>
      <c r="G109" s="13">
        <v>1372</v>
      </c>
      <c r="H109" s="13">
        <v>0</v>
      </c>
      <c r="I109" s="13">
        <v>0</v>
      </c>
      <c r="J109" s="13">
        <v>0</v>
      </c>
      <c r="K109" s="15">
        <f t="shared" si="3"/>
        <v>686</v>
      </c>
      <c r="L109" s="15">
        <f t="shared" si="4"/>
        <v>686</v>
      </c>
      <c r="M109" s="15">
        <f t="shared" si="5"/>
        <v>1372</v>
      </c>
      <c r="O109" s="13"/>
      <c r="P109" s="13"/>
    </row>
    <row r="110" spans="1:16" s="90" customFormat="1" ht="13.15" customHeight="1" x14ac:dyDescent="0.2">
      <c r="A110" s="11" t="str">
        <f t="shared" si="6"/>
        <v>ALBANY2005</v>
      </c>
      <c r="B110" s="3" t="s">
        <v>3</v>
      </c>
      <c r="C110" s="12">
        <v>2005</v>
      </c>
      <c r="D110" s="12" t="s">
        <v>174</v>
      </c>
      <c r="E110" s="13">
        <v>739</v>
      </c>
      <c r="F110" s="13">
        <v>738</v>
      </c>
      <c r="G110" s="13">
        <v>1477</v>
      </c>
      <c r="H110" s="13">
        <v>0</v>
      </c>
      <c r="I110" s="13">
        <v>0</v>
      </c>
      <c r="J110" s="13">
        <v>0</v>
      </c>
      <c r="K110" s="15">
        <f t="shared" si="3"/>
        <v>739</v>
      </c>
      <c r="L110" s="15">
        <f t="shared" si="4"/>
        <v>738</v>
      </c>
      <c r="M110" s="15">
        <f t="shared" si="5"/>
        <v>1477</v>
      </c>
      <c r="O110" s="13"/>
      <c r="P110" s="13"/>
    </row>
    <row r="111" spans="1:16" s="90" customFormat="1" ht="13.15" customHeight="1" x14ac:dyDescent="0.2">
      <c r="A111" s="11" t="str">
        <f t="shared" si="6"/>
        <v>ALBANY2006</v>
      </c>
      <c r="B111" s="3" t="s">
        <v>3</v>
      </c>
      <c r="C111" s="12">
        <v>2006</v>
      </c>
      <c r="D111" s="12" t="s">
        <v>174</v>
      </c>
      <c r="E111" s="13">
        <v>802</v>
      </c>
      <c r="F111" s="13">
        <v>807</v>
      </c>
      <c r="G111" s="13">
        <v>1609</v>
      </c>
      <c r="H111" s="13">
        <v>0</v>
      </c>
      <c r="I111" s="13">
        <v>0</v>
      </c>
      <c r="J111" s="13">
        <v>0</v>
      </c>
      <c r="K111" s="15">
        <f t="shared" si="3"/>
        <v>802</v>
      </c>
      <c r="L111" s="15">
        <f t="shared" si="4"/>
        <v>807</v>
      </c>
      <c r="M111" s="15">
        <f t="shared" si="5"/>
        <v>1609</v>
      </c>
      <c r="O111" s="13"/>
      <c r="P111" s="13"/>
    </row>
    <row r="112" spans="1:16" s="90" customFormat="1" ht="13.15" customHeight="1" x14ac:dyDescent="0.2">
      <c r="A112" s="11" t="str">
        <f t="shared" si="6"/>
        <v>ALBANY2007</v>
      </c>
      <c r="B112" s="92" t="s">
        <v>3</v>
      </c>
      <c r="C112" s="85">
        <v>2007</v>
      </c>
      <c r="D112" s="86" t="s">
        <v>174</v>
      </c>
      <c r="E112" s="15">
        <v>862</v>
      </c>
      <c r="F112" s="15">
        <v>861</v>
      </c>
      <c r="G112" s="15">
        <v>1723</v>
      </c>
      <c r="H112" s="87">
        <v>0</v>
      </c>
      <c r="I112" s="87">
        <v>0</v>
      </c>
      <c r="J112" s="15">
        <v>0</v>
      </c>
      <c r="K112" s="15">
        <f t="shared" si="3"/>
        <v>862</v>
      </c>
      <c r="L112" s="15">
        <f t="shared" si="4"/>
        <v>861</v>
      </c>
      <c r="M112" s="15">
        <f t="shared" si="5"/>
        <v>1723</v>
      </c>
      <c r="O112" s="13"/>
      <c r="P112" s="13"/>
    </row>
    <row r="113" spans="1:16" s="90" customFormat="1" ht="13.15" customHeight="1" x14ac:dyDescent="0.2">
      <c r="A113" s="11" t="str">
        <f t="shared" si="6"/>
        <v>ALBANY2008</v>
      </c>
      <c r="B113" s="3" t="s">
        <v>3</v>
      </c>
      <c r="C113" s="12">
        <v>2008</v>
      </c>
      <c r="D113" s="12" t="s">
        <v>174</v>
      </c>
      <c r="E113" s="13">
        <v>939</v>
      </c>
      <c r="F113" s="13">
        <v>937</v>
      </c>
      <c r="G113" s="13">
        <v>1876</v>
      </c>
      <c r="H113" s="13">
        <v>0</v>
      </c>
      <c r="I113" s="13">
        <v>0</v>
      </c>
      <c r="J113" s="13">
        <v>0</v>
      </c>
      <c r="K113" s="15">
        <f t="shared" ref="K113:K176" si="7">E113+H113</f>
        <v>939</v>
      </c>
      <c r="L113" s="15">
        <f t="shared" ref="L113:L176" si="8">F113+I113</f>
        <v>937</v>
      </c>
      <c r="M113" s="15">
        <f t="shared" ref="M113:M176" si="9">G113+J113</f>
        <v>1876</v>
      </c>
      <c r="O113" s="13"/>
      <c r="P113" s="13"/>
    </row>
    <row r="114" spans="1:16" s="90" customFormat="1" ht="13.15" customHeight="1" x14ac:dyDescent="0.2">
      <c r="A114" s="11" t="str">
        <f t="shared" si="6"/>
        <v>ALBANY2009</v>
      </c>
      <c r="B114" s="92" t="s">
        <v>3</v>
      </c>
      <c r="C114" s="85">
        <v>2009</v>
      </c>
      <c r="D114" s="86" t="s">
        <v>174</v>
      </c>
      <c r="E114" s="15">
        <v>871</v>
      </c>
      <c r="F114" s="15">
        <v>871</v>
      </c>
      <c r="G114" s="15">
        <v>1742</v>
      </c>
      <c r="H114" s="87">
        <v>0</v>
      </c>
      <c r="I114" s="87">
        <v>0</v>
      </c>
      <c r="J114" s="15">
        <v>0</v>
      </c>
      <c r="K114" s="15">
        <f t="shared" si="7"/>
        <v>871</v>
      </c>
      <c r="L114" s="15">
        <f t="shared" si="8"/>
        <v>871</v>
      </c>
      <c r="M114" s="15">
        <f t="shared" si="9"/>
        <v>1742</v>
      </c>
      <c r="O114" s="13"/>
      <c r="P114" s="13"/>
    </row>
    <row r="115" spans="1:16" s="90" customFormat="1" ht="13.15" customHeight="1" x14ac:dyDescent="0.2">
      <c r="A115" s="11" t="str">
        <f t="shared" si="6"/>
        <v>ALBANY2010</v>
      </c>
      <c r="B115" s="3" t="s">
        <v>3</v>
      </c>
      <c r="C115" s="12">
        <v>2010</v>
      </c>
      <c r="D115" s="12" t="s">
        <v>174</v>
      </c>
      <c r="E115" s="13">
        <v>894</v>
      </c>
      <c r="F115" s="13">
        <v>894</v>
      </c>
      <c r="G115" s="13">
        <v>1788</v>
      </c>
      <c r="H115" s="13">
        <v>0</v>
      </c>
      <c r="I115" s="13">
        <v>0</v>
      </c>
      <c r="J115" s="13">
        <v>0</v>
      </c>
      <c r="K115" s="15">
        <f t="shared" si="7"/>
        <v>894</v>
      </c>
      <c r="L115" s="15">
        <f t="shared" si="8"/>
        <v>894</v>
      </c>
      <c r="M115" s="15">
        <f t="shared" si="9"/>
        <v>1788</v>
      </c>
      <c r="O115" s="13"/>
      <c r="P115" s="13"/>
    </row>
    <row r="116" spans="1:16" s="90" customFormat="1" ht="13.15" customHeight="1" x14ac:dyDescent="0.2">
      <c r="A116" s="11" t="str">
        <f t="shared" si="6"/>
        <v>ALBANY2011</v>
      </c>
      <c r="B116" s="3" t="s">
        <v>3</v>
      </c>
      <c r="C116" s="12">
        <v>2011</v>
      </c>
      <c r="D116" s="12" t="s">
        <v>174</v>
      </c>
      <c r="E116" s="13">
        <v>952</v>
      </c>
      <c r="F116" s="13">
        <v>951</v>
      </c>
      <c r="G116" s="13">
        <v>1903</v>
      </c>
      <c r="H116" s="13">
        <v>0</v>
      </c>
      <c r="I116" s="13">
        <v>0</v>
      </c>
      <c r="J116" s="13">
        <v>0</v>
      </c>
      <c r="K116" s="15">
        <f t="shared" si="7"/>
        <v>952</v>
      </c>
      <c r="L116" s="15">
        <f t="shared" si="8"/>
        <v>951</v>
      </c>
      <c r="M116" s="15">
        <f t="shared" si="9"/>
        <v>1903</v>
      </c>
      <c r="O116" s="13"/>
      <c r="P116" s="13"/>
    </row>
    <row r="117" spans="1:16" s="90" customFormat="1" ht="13.15" customHeight="1" x14ac:dyDescent="0.2">
      <c r="A117" s="11" t="str">
        <f t="shared" si="6"/>
        <v>ALBANY2012</v>
      </c>
      <c r="B117" s="90" t="s">
        <v>3</v>
      </c>
      <c r="C117" s="85">
        <v>2012</v>
      </c>
      <c r="D117" s="86" t="s">
        <v>174</v>
      </c>
      <c r="E117" s="15">
        <v>1000</v>
      </c>
      <c r="F117" s="15">
        <v>999</v>
      </c>
      <c r="G117" s="15">
        <v>1999</v>
      </c>
      <c r="H117" s="15">
        <v>0</v>
      </c>
      <c r="I117" s="15">
        <v>0</v>
      </c>
      <c r="J117" s="15">
        <v>0</v>
      </c>
      <c r="K117" s="15">
        <f t="shared" si="7"/>
        <v>1000</v>
      </c>
      <c r="L117" s="15">
        <f t="shared" si="8"/>
        <v>999</v>
      </c>
      <c r="M117" s="15">
        <f t="shared" si="9"/>
        <v>1999</v>
      </c>
      <c r="O117" s="13"/>
      <c r="P117" s="13"/>
    </row>
    <row r="118" spans="1:16" s="90" customFormat="1" ht="13.15" customHeight="1" x14ac:dyDescent="0.2">
      <c r="A118" s="11" t="str">
        <f t="shared" si="6"/>
        <v>ALBANY2013</v>
      </c>
      <c r="B118" s="3" t="s">
        <v>3</v>
      </c>
      <c r="C118" s="12">
        <v>2013</v>
      </c>
      <c r="D118" s="12" t="s">
        <v>174</v>
      </c>
      <c r="E118" s="13">
        <v>996</v>
      </c>
      <c r="F118" s="13">
        <v>995</v>
      </c>
      <c r="G118" s="13">
        <v>1991</v>
      </c>
      <c r="H118" s="13">
        <v>0</v>
      </c>
      <c r="I118" s="13">
        <v>0</v>
      </c>
      <c r="J118" s="13">
        <v>0</v>
      </c>
      <c r="K118" s="15">
        <f t="shared" si="7"/>
        <v>996</v>
      </c>
      <c r="L118" s="15">
        <f t="shared" si="8"/>
        <v>995</v>
      </c>
      <c r="M118" s="15">
        <f t="shared" si="9"/>
        <v>1991</v>
      </c>
      <c r="O118" s="13"/>
      <c r="P118" s="13"/>
    </row>
    <row r="119" spans="1:16" s="90" customFormat="1" ht="13.15" customHeight="1" x14ac:dyDescent="0.2">
      <c r="A119" s="11" t="str">
        <f t="shared" si="6"/>
        <v>ALBANY2014</v>
      </c>
      <c r="B119" s="3" t="s">
        <v>3</v>
      </c>
      <c r="C119" s="12">
        <v>2014</v>
      </c>
      <c r="D119" s="12" t="s">
        <v>174</v>
      </c>
      <c r="E119" s="13">
        <v>990</v>
      </c>
      <c r="F119" s="13">
        <v>992</v>
      </c>
      <c r="G119" s="13">
        <v>1982</v>
      </c>
      <c r="H119" s="13">
        <v>0</v>
      </c>
      <c r="I119" s="13">
        <v>0</v>
      </c>
      <c r="J119" s="13">
        <v>0</v>
      </c>
      <c r="K119" s="15">
        <f t="shared" si="7"/>
        <v>990</v>
      </c>
      <c r="L119" s="15">
        <f t="shared" si="8"/>
        <v>992</v>
      </c>
      <c r="M119" s="15">
        <f t="shared" si="9"/>
        <v>1982</v>
      </c>
      <c r="O119" s="13"/>
      <c r="P119" s="13"/>
    </row>
    <row r="120" spans="1:16" s="90" customFormat="1" ht="13.15" customHeight="1" x14ac:dyDescent="0.2">
      <c r="A120" s="11" t="str">
        <f t="shared" si="6"/>
        <v>ALBANY2015</v>
      </c>
      <c r="B120" s="90" t="s">
        <v>3</v>
      </c>
      <c r="C120" s="85">
        <v>2015</v>
      </c>
      <c r="D120" s="12" t="s">
        <v>174</v>
      </c>
      <c r="E120" s="15">
        <v>765</v>
      </c>
      <c r="F120" s="15">
        <v>764</v>
      </c>
      <c r="G120" s="15">
        <v>1529</v>
      </c>
      <c r="H120" s="15">
        <v>0</v>
      </c>
      <c r="I120" s="15">
        <v>0</v>
      </c>
      <c r="J120" s="15">
        <v>0</v>
      </c>
      <c r="K120" s="15">
        <f t="shared" si="7"/>
        <v>765</v>
      </c>
      <c r="L120" s="15">
        <f t="shared" si="8"/>
        <v>764</v>
      </c>
      <c r="M120" s="15">
        <f t="shared" si="9"/>
        <v>1529</v>
      </c>
      <c r="O120" s="13"/>
      <c r="P120" s="13"/>
    </row>
    <row r="121" spans="1:16" s="90" customFormat="1" ht="13.15" customHeight="1" x14ac:dyDescent="0.2">
      <c r="A121" s="11" t="str">
        <f t="shared" si="6"/>
        <v>ALBANY2016</v>
      </c>
      <c r="B121" s="3" t="s">
        <v>3</v>
      </c>
      <c r="C121" s="12">
        <v>2016</v>
      </c>
      <c r="D121" s="12" t="s">
        <v>174</v>
      </c>
      <c r="E121" s="13">
        <v>1110</v>
      </c>
      <c r="F121" s="13">
        <v>1112</v>
      </c>
      <c r="G121" s="13">
        <v>2222</v>
      </c>
      <c r="H121" s="13">
        <v>0</v>
      </c>
      <c r="I121" s="13">
        <v>0</v>
      </c>
      <c r="J121" s="13">
        <v>0</v>
      </c>
      <c r="K121" s="15">
        <f t="shared" si="7"/>
        <v>1110</v>
      </c>
      <c r="L121" s="15">
        <f t="shared" si="8"/>
        <v>1112</v>
      </c>
      <c r="M121" s="15">
        <f t="shared" si="9"/>
        <v>2222</v>
      </c>
      <c r="O121" s="13"/>
      <c r="P121" s="13"/>
    </row>
    <row r="122" spans="1:16" s="90" customFormat="1" ht="13.15" customHeight="1" x14ac:dyDescent="0.2">
      <c r="A122" s="11" t="str">
        <f t="shared" si="6"/>
        <v>ALBANY2017</v>
      </c>
      <c r="B122" s="3" t="s">
        <v>3</v>
      </c>
      <c r="C122" s="12">
        <v>2017</v>
      </c>
      <c r="D122" s="12" t="s">
        <v>174</v>
      </c>
      <c r="E122" s="13">
        <v>1164</v>
      </c>
      <c r="F122" s="13">
        <v>1162</v>
      </c>
      <c r="G122" s="13">
        <v>2326</v>
      </c>
      <c r="H122" s="13">
        <v>0</v>
      </c>
      <c r="I122" s="13">
        <v>0</v>
      </c>
      <c r="J122" s="13">
        <v>0</v>
      </c>
      <c r="K122" s="15">
        <f t="shared" si="7"/>
        <v>1164</v>
      </c>
      <c r="L122" s="15">
        <f t="shared" si="8"/>
        <v>1162</v>
      </c>
      <c r="M122" s="15">
        <f t="shared" si="9"/>
        <v>2326</v>
      </c>
      <c r="O122" s="13"/>
      <c r="P122" s="13"/>
    </row>
    <row r="123" spans="1:16" s="90" customFormat="1" ht="13.15" customHeight="1" x14ac:dyDescent="0.2">
      <c r="A123" s="11" t="str">
        <f t="shared" si="6"/>
        <v>ALBANY2018</v>
      </c>
      <c r="B123" s="3" t="s">
        <v>3</v>
      </c>
      <c r="C123" s="12">
        <v>2018</v>
      </c>
      <c r="D123" s="12" t="s">
        <v>174</v>
      </c>
      <c r="E123" s="13">
        <v>1165</v>
      </c>
      <c r="F123" s="13">
        <v>1164</v>
      </c>
      <c r="G123" s="13">
        <v>2329</v>
      </c>
      <c r="H123" s="13">
        <v>0</v>
      </c>
      <c r="I123" s="13">
        <v>0</v>
      </c>
      <c r="J123" s="13">
        <v>0</v>
      </c>
      <c r="K123" s="15">
        <f t="shared" si="7"/>
        <v>1165</v>
      </c>
      <c r="L123" s="15">
        <f t="shared" si="8"/>
        <v>1164</v>
      </c>
      <c r="M123" s="15">
        <f t="shared" si="9"/>
        <v>2329</v>
      </c>
      <c r="O123" s="13"/>
      <c r="P123" s="13"/>
    </row>
    <row r="124" spans="1:16" s="90" customFormat="1" ht="13.15" customHeight="1" x14ac:dyDescent="0.2">
      <c r="A124" s="11" t="str">
        <f t="shared" si="6"/>
        <v>ALBANY2019</v>
      </c>
      <c r="B124" s="92" t="s">
        <v>3</v>
      </c>
      <c r="C124" s="85">
        <v>2019</v>
      </c>
      <c r="D124" s="86" t="s">
        <v>174</v>
      </c>
      <c r="E124" s="15">
        <v>1171</v>
      </c>
      <c r="F124" s="15">
        <v>1171</v>
      </c>
      <c r="G124" s="15">
        <v>2342</v>
      </c>
      <c r="H124" s="87">
        <v>0</v>
      </c>
      <c r="I124" s="87">
        <v>0</v>
      </c>
      <c r="J124" s="15">
        <v>0</v>
      </c>
      <c r="K124" s="15">
        <f t="shared" si="7"/>
        <v>1171</v>
      </c>
      <c r="L124" s="15">
        <f t="shared" si="8"/>
        <v>1171</v>
      </c>
      <c r="M124" s="15">
        <f t="shared" si="9"/>
        <v>2342</v>
      </c>
      <c r="O124" s="13"/>
      <c r="P124" s="13"/>
    </row>
    <row r="125" spans="1:16" s="90" customFormat="1" ht="13.15" customHeight="1" x14ac:dyDescent="0.2">
      <c r="A125" s="11" t="str">
        <f t="shared" si="6"/>
        <v>ALBANY2020</v>
      </c>
      <c r="B125" s="3" t="s">
        <v>3</v>
      </c>
      <c r="C125" s="12">
        <v>2020</v>
      </c>
      <c r="D125" s="12" t="s">
        <v>174</v>
      </c>
      <c r="E125" s="13">
        <v>671</v>
      </c>
      <c r="F125" s="13">
        <v>671</v>
      </c>
      <c r="G125" s="13">
        <v>1342</v>
      </c>
      <c r="H125" s="13">
        <v>0</v>
      </c>
      <c r="I125" s="13">
        <v>0</v>
      </c>
      <c r="J125" s="13">
        <v>0</v>
      </c>
      <c r="K125" s="15">
        <f t="shared" si="7"/>
        <v>671</v>
      </c>
      <c r="L125" s="15">
        <f t="shared" si="8"/>
        <v>671</v>
      </c>
      <c r="M125" s="15">
        <f t="shared" si="9"/>
        <v>1342</v>
      </c>
      <c r="O125" s="13"/>
      <c r="P125" s="13"/>
    </row>
    <row r="126" spans="1:16" s="90" customFormat="1" ht="13.15" customHeight="1" x14ac:dyDescent="0.2">
      <c r="A126" s="11" t="str">
        <f t="shared" si="6"/>
        <v>ALBANY2021</v>
      </c>
      <c r="B126" s="3" t="s">
        <v>3</v>
      </c>
      <c r="C126" s="12">
        <v>2021</v>
      </c>
      <c r="D126" s="12" t="s">
        <v>174</v>
      </c>
      <c r="E126" s="13">
        <v>908</v>
      </c>
      <c r="F126" s="13">
        <v>906</v>
      </c>
      <c r="G126" s="13">
        <v>1814</v>
      </c>
      <c r="H126" s="13">
        <v>0</v>
      </c>
      <c r="I126" s="13">
        <v>0</v>
      </c>
      <c r="J126" s="13">
        <v>0</v>
      </c>
      <c r="K126" s="15">
        <f t="shared" si="7"/>
        <v>908</v>
      </c>
      <c r="L126" s="15">
        <f t="shared" si="8"/>
        <v>906</v>
      </c>
      <c r="M126" s="15">
        <f t="shared" si="9"/>
        <v>1814</v>
      </c>
      <c r="O126" s="13"/>
      <c r="P126" s="13"/>
    </row>
    <row r="127" spans="1:16" s="90" customFormat="1" ht="13.15" customHeight="1" x14ac:dyDescent="0.2">
      <c r="A127" s="11" t="str">
        <f t="shared" si="6"/>
        <v>ALBANY2022</v>
      </c>
      <c r="B127" s="3" t="s">
        <v>3</v>
      </c>
      <c r="C127" s="12">
        <v>2022</v>
      </c>
      <c r="D127" s="12" t="s">
        <v>174</v>
      </c>
      <c r="E127" s="13">
        <v>965</v>
      </c>
      <c r="F127" s="13">
        <v>966</v>
      </c>
      <c r="G127" s="13">
        <v>1931</v>
      </c>
      <c r="H127" s="13">
        <v>0</v>
      </c>
      <c r="I127" s="13">
        <v>0</v>
      </c>
      <c r="J127" s="13">
        <v>0</v>
      </c>
      <c r="K127" s="15">
        <f t="shared" si="7"/>
        <v>965</v>
      </c>
      <c r="L127" s="15">
        <f t="shared" si="8"/>
        <v>966</v>
      </c>
      <c r="M127" s="15">
        <f t="shared" si="9"/>
        <v>1931</v>
      </c>
      <c r="O127" s="13"/>
      <c r="P127" s="13"/>
    </row>
    <row r="128" spans="1:16" s="90" customFormat="1" ht="13.15" customHeight="1" x14ac:dyDescent="0.2">
      <c r="A128" s="11" t="str">
        <f t="shared" si="6"/>
        <v>ALBANY2023</v>
      </c>
      <c r="B128" s="92" t="s">
        <v>3</v>
      </c>
      <c r="C128" s="85">
        <v>2023</v>
      </c>
      <c r="D128" s="86" t="s">
        <v>174</v>
      </c>
      <c r="E128" s="15">
        <v>1177</v>
      </c>
      <c r="F128" s="15">
        <v>1176</v>
      </c>
      <c r="G128" s="15">
        <v>2353</v>
      </c>
      <c r="H128" s="87">
        <v>0</v>
      </c>
      <c r="I128" s="87">
        <v>0</v>
      </c>
      <c r="J128" s="15">
        <v>0</v>
      </c>
      <c r="K128" s="15">
        <f t="shared" si="7"/>
        <v>1177</v>
      </c>
      <c r="L128" s="15">
        <f t="shared" si="8"/>
        <v>1176</v>
      </c>
      <c r="M128" s="15">
        <f t="shared" si="9"/>
        <v>2353</v>
      </c>
      <c r="O128" s="13"/>
      <c r="P128" s="13"/>
    </row>
    <row r="129" spans="1:16" s="90" customFormat="1" ht="13.15" customHeight="1" x14ac:dyDescent="0.2">
      <c r="A129" s="11" t="str">
        <f t="shared" si="6"/>
        <v>ALBANY2024</v>
      </c>
      <c r="B129" s="92" t="s">
        <v>3</v>
      </c>
      <c r="C129" s="85">
        <v>2024</v>
      </c>
      <c r="D129" s="86" t="s">
        <v>174</v>
      </c>
      <c r="E129" s="15">
        <v>1225</v>
      </c>
      <c r="F129" s="15">
        <v>1223</v>
      </c>
      <c r="G129" s="15">
        <v>2448</v>
      </c>
      <c r="H129" s="87">
        <v>0</v>
      </c>
      <c r="I129" s="87">
        <v>0</v>
      </c>
      <c r="J129" s="15">
        <v>0</v>
      </c>
      <c r="K129" s="15">
        <f t="shared" si="7"/>
        <v>1225</v>
      </c>
      <c r="L129" s="15">
        <f t="shared" si="8"/>
        <v>1223</v>
      </c>
      <c r="M129" s="15">
        <f t="shared" si="9"/>
        <v>2448</v>
      </c>
      <c r="O129" s="13"/>
      <c r="P129" s="13"/>
    </row>
    <row r="130" spans="1:16" s="90" customFormat="1" ht="13.15" customHeight="1" x14ac:dyDescent="0.2">
      <c r="A130" s="11" t="str">
        <f t="shared" ref="A130:A189" si="10">CONCATENATE(B130,C130)</f>
        <v>ALBANY2025</v>
      </c>
      <c r="B130" s="3" t="s">
        <v>3</v>
      </c>
      <c r="C130" s="12">
        <v>2025</v>
      </c>
      <c r="D130" s="12" t="s">
        <v>174</v>
      </c>
      <c r="E130" s="13">
        <v>1205</v>
      </c>
      <c r="F130" s="13">
        <v>1202</v>
      </c>
      <c r="G130" s="13">
        <v>2407</v>
      </c>
      <c r="H130" s="13">
        <v>0</v>
      </c>
      <c r="I130" s="13">
        <v>0</v>
      </c>
      <c r="J130" s="13">
        <v>0</v>
      </c>
      <c r="K130" s="15">
        <f t="shared" si="7"/>
        <v>1205</v>
      </c>
      <c r="L130" s="15">
        <f t="shared" si="8"/>
        <v>1202</v>
      </c>
      <c r="M130" s="15">
        <f t="shared" si="9"/>
        <v>2407</v>
      </c>
      <c r="O130" s="13"/>
      <c r="P130" s="13"/>
    </row>
    <row r="131" spans="1:16" s="90" customFormat="1" ht="13.15" customHeight="1" x14ac:dyDescent="0.2">
      <c r="A131" s="11" t="str">
        <f t="shared" si="10"/>
        <v>ALBURY1985</v>
      </c>
      <c r="B131" s="92" t="s">
        <v>4</v>
      </c>
      <c r="C131" s="85">
        <v>1985</v>
      </c>
      <c r="D131" s="86">
        <v>12</v>
      </c>
      <c r="E131" s="15">
        <v>5499</v>
      </c>
      <c r="F131" s="15">
        <v>5495</v>
      </c>
      <c r="G131" s="15">
        <v>10994</v>
      </c>
      <c r="H131" s="87">
        <v>0</v>
      </c>
      <c r="I131" s="87">
        <v>0</v>
      </c>
      <c r="J131" s="15">
        <v>0</v>
      </c>
      <c r="K131" s="15">
        <f t="shared" si="7"/>
        <v>5499</v>
      </c>
      <c r="L131" s="15">
        <f t="shared" si="8"/>
        <v>5495</v>
      </c>
      <c r="M131" s="15">
        <f t="shared" si="9"/>
        <v>10994</v>
      </c>
      <c r="O131" s="13"/>
      <c r="P131" s="13"/>
    </row>
    <row r="132" spans="1:16" s="90" customFormat="1" ht="13.15" customHeight="1" x14ac:dyDescent="0.2">
      <c r="A132" s="11" t="str">
        <f t="shared" si="10"/>
        <v>ALBURY1986</v>
      </c>
      <c r="B132" s="3" t="s">
        <v>4</v>
      </c>
      <c r="C132" s="12">
        <v>1986</v>
      </c>
      <c r="D132" s="12">
        <v>13</v>
      </c>
      <c r="E132" s="13">
        <v>5919</v>
      </c>
      <c r="F132" s="13">
        <v>5899</v>
      </c>
      <c r="G132" s="13">
        <v>11818</v>
      </c>
      <c r="H132" s="13">
        <v>0</v>
      </c>
      <c r="I132" s="13">
        <v>0</v>
      </c>
      <c r="J132" s="13">
        <v>0</v>
      </c>
      <c r="K132" s="15">
        <f t="shared" si="7"/>
        <v>5919</v>
      </c>
      <c r="L132" s="15">
        <f t="shared" si="8"/>
        <v>5899</v>
      </c>
      <c r="M132" s="15">
        <f t="shared" si="9"/>
        <v>11818</v>
      </c>
      <c r="O132" s="13"/>
      <c r="P132" s="13"/>
    </row>
    <row r="133" spans="1:16" s="90" customFormat="1" ht="13.15" customHeight="1" x14ac:dyDescent="0.2">
      <c r="A133" s="11" t="str">
        <f t="shared" si="10"/>
        <v>ALBURY1987</v>
      </c>
      <c r="B133" s="92" t="s">
        <v>4</v>
      </c>
      <c r="C133" s="85">
        <v>1987</v>
      </c>
      <c r="D133" s="86">
        <v>13</v>
      </c>
      <c r="E133" s="15">
        <v>5849</v>
      </c>
      <c r="F133" s="15">
        <v>5839</v>
      </c>
      <c r="G133" s="15">
        <v>11688</v>
      </c>
      <c r="H133" s="87">
        <v>0</v>
      </c>
      <c r="I133" s="87">
        <v>0</v>
      </c>
      <c r="J133" s="15">
        <v>0</v>
      </c>
      <c r="K133" s="15">
        <f t="shared" si="7"/>
        <v>5849</v>
      </c>
      <c r="L133" s="15">
        <f t="shared" si="8"/>
        <v>5839</v>
      </c>
      <c r="M133" s="15">
        <f t="shared" si="9"/>
        <v>11688</v>
      </c>
      <c r="O133" s="13"/>
      <c r="P133" s="13"/>
    </row>
    <row r="134" spans="1:16" s="90" customFormat="1" ht="13.15" customHeight="1" x14ac:dyDescent="0.2">
      <c r="A134" s="11" t="str">
        <f t="shared" si="10"/>
        <v>ALBURY1988</v>
      </c>
      <c r="B134" s="90" t="s">
        <v>4</v>
      </c>
      <c r="C134" s="85">
        <v>1988</v>
      </c>
      <c r="D134" s="86">
        <v>15</v>
      </c>
      <c r="E134" s="15">
        <v>5058</v>
      </c>
      <c r="F134" s="15">
        <v>5052</v>
      </c>
      <c r="G134" s="15">
        <v>10110</v>
      </c>
      <c r="H134" s="15">
        <v>0</v>
      </c>
      <c r="I134" s="15">
        <v>0</v>
      </c>
      <c r="J134" s="15">
        <v>0</v>
      </c>
      <c r="K134" s="15">
        <f t="shared" si="7"/>
        <v>5058</v>
      </c>
      <c r="L134" s="15">
        <f t="shared" si="8"/>
        <v>5052</v>
      </c>
      <c r="M134" s="15">
        <f t="shared" si="9"/>
        <v>10110</v>
      </c>
      <c r="O134" s="13"/>
      <c r="P134" s="13"/>
    </row>
    <row r="135" spans="1:16" s="90" customFormat="1" ht="13.15" customHeight="1" x14ac:dyDescent="0.2">
      <c r="A135" s="11" t="str">
        <f t="shared" si="10"/>
        <v>ALBURY1989</v>
      </c>
      <c r="B135" s="92" t="s">
        <v>4</v>
      </c>
      <c r="C135" s="85">
        <v>1989</v>
      </c>
      <c r="D135" s="86">
        <v>16</v>
      </c>
      <c r="E135" s="15">
        <v>3956</v>
      </c>
      <c r="F135" s="15">
        <v>3940</v>
      </c>
      <c r="G135" s="15">
        <v>7896</v>
      </c>
      <c r="H135" s="87">
        <v>0</v>
      </c>
      <c r="I135" s="87">
        <v>0</v>
      </c>
      <c r="J135" s="15">
        <v>0</v>
      </c>
      <c r="K135" s="15">
        <f t="shared" si="7"/>
        <v>3956</v>
      </c>
      <c r="L135" s="15">
        <f t="shared" si="8"/>
        <v>3940</v>
      </c>
      <c r="M135" s="15">
        <f t="shared" si="9"/>
        <v>7896</v>
      </c>
      <c r="O135" s="13"/>
      <c r="P135" s="13"/>
    </row>
    <row r="136" spans="1:16" s="90" customFormat="1" ht="13.15" customHeight="1" x14ac:dyDescent="0.2">
      <c r="A136" s="11" t="str">
        <f t="shared" si="10"/>
        <v>ALBURY1990</v>
      </c>
      <c r="B136" s="90" t="s">
        <v>4</v>
      </c>
      <c r="C136" s="85">
        <v>1990</v>
      </c>
      <c r="D136" s="86">
        <v>22</v>
      </c>
      <c r="E136" s="15">
        <v>3882</v>
      </c>
      <c r="F136" s="15">
        <v>3820</v>
      </c>
      <c r="G136" s="15">
        <v>7702</v>
      </c>
      <c r="H136" s="15">
        <v>0</v>
      </c>
      <c r="I136" s="15">
        <v>0</v>
      </c>
      <c r="J136" s="15">
        <v>0</v>
      </c>
      <c r="K136" s="15">
        <f t="shared" si="7"/>
        <v>3882</v>
      </c>
      <c r="L136" s="15">
        <f t="shared" si="8"/>
        <v>3820</v>
      </c>
      <c r="M136" s="15">
        <f t="shared" si="9"/>
        <v>7702</v>
      </c>
      <c r="O136" s="13"/>
      <c r="P136" s="13"/>
    </row>
    <row r="137" spans="1:16" s="90" customFormat="1" ht="13.15" customHeight="1" x14ac:dyDescent="0.2">
      <c r="A137" s="11" t="str">
        <f t="shared" si="10"/>
        <v>ALBURY1991</v>
      </c>
      <c r="B137" s="3" t="s">
        <v>4</v>
      </c>
      <c r="C137" s="12">
        <v>1991</v>
      </c>
      <c r="D137" s="12">
        <v>20</v>
      </c>
      <c r="E137" s="13">
        <v>4198</v>
      </c>
      <c r="F137" s="13">
        <v>4253</v>
      </c>
      <c r="G137" s="13">
        <v>8451</v>
      </c>
      <c r="H137" s="13">
        <v>0</v>
      </c>
      <c r="I137" s="13">
        <v>0</v>
      </c>
      <c r="J137" s="13">
        <v>0</v>
      </c>
      <c r="K137" s="15">
        <f t="shared" si="7"/>
        <v>4198</v>
      </c>
      <c r="L137" s="15">
        <f t="shared" si="8"/>
        <v>4253</v>
      </c>
      <c r="M137" s="15">
        <f t="shared" si="9"/>
        <v>8451</v>
      </c>
      <c r="O137" s="13"/>
      <c r="P137" s="13"/>
    </row>
    <row r="138" spans="1:16" s="90" customFormat="1" ht="13.15" customHeight="1" x14ac:dyDescent="0.2">
      <c r="A138" s="11" t="str">
        <f t="shared" si="10"/>
        <v>ALBURY1992</v>
      </c>
      <c r="B138" s="3" t="s">
        <v>4</v>
      </c>
      <c r="C138" s="12">
        <v>1992</v>
      </c>
      <c r="D138" s="12">
        <v>21</v>
      </c>
      <c r="E138" s="13">
        <v>4366</v>
      </c>
      <c r="F138" s="13">
        <v>4305</v>
      </c>
      <c r="G138" s="13">
        <v>8671</v>
      </c>
      <c r="H138" s="13">
        <v>0</v>
      </c>
      <c r="I138" s="13">
        <v>0</v>
      </c>
      <c r="J138" s="13">
        <v>0</v>
      </c>
      <c r="K138" s="15">
        <f t="shared" si="7"/>
        <v>4366</v>
      </c>
      <c r="L138" s="15">
        <f t="shared" si="8"/>
        <v>4305</v>
      </c>
      <c r="M138" s="15">
        <f t="shared" si="9"/>
        <v>8671</v>
      </c>
      <c r="O138" s="13"/>
      <c r="P138" s="13"/>
    </row>
    <row r="139" spans="1:16" s="90" customFormat="1" ht="13.15" customHeight="1" x14ac:dyDescent="0.2">
      <c r="A139" s="11" t="str">
        <f t="shared" si="10"/>
        <v>ALBURY1993</v>
      </c>
      <c r="B139" s="3" t="s">
        <v>4</v>
      </c>
      <c r="C139" s="12">
        <v>1993</v>
      </c>
      <c r="D139" s="12">
        <v>16</v>
      </c>
      <c r="E139" s="13">
        <v>5487</v>
      </c>
      <c r="F139" s="13">
        <v>5518</v>
      </c>
      <c r="G139" s="13">
        <v>11005</v>
      </c>
      <c r="H139" s="13">
        <v>0</v>
      </c>
      <c r="I139" s="13">
        <v>0</v>
      </c>
      <c r="J139" s="13">
        <v>0</v>
      </c>
      <c r="K139" s="15">
        <f t="shared" si="7"/>
        <v>5487</v>
      </c>
      <c r="L139" s="15">
        <f t="shared" si="8"/>
        <v>5518</v>
      </c>
      <c r="M139" s="15">
        <f t="shared" si="9"/>
        <v>11005</v>
      </c>
      <c r="O139" s="13"/>
      <c r="P139" s="13"/>
    </row>
    <row r="140" spans="1:16" s="90" customFormat="1" ht="13.15" customHeight="1" x14ac:dyDescent="0.2">
      <c r="A140" s="11" t="str">
        <f t="shared" si="10"/>
        <v>ALBURY1994</v>
      </c>
      <c r="B140" s="92" t="s">
        <v>4</v>
      </c>
      <c r="C140" s="85">
        <v>1994</v>
      </c>
      <c r="D140" s="86">
        <v>14</v>
      </c>
      <c r="E140" s="15">
        <v>6282</v>
      </c>
      <c r="F140" s="15">
        <v>6281</v>
      </c>
      <c r="G140" s="15">
        <v>12563</v>
      </c>
      <c r="H140" s="87">
        <v>0</v>
      </c>
      <c r="I140" s="87">
        <v>0</v>
      </c>
      <c r="J140" s="15">
        <v>0</v>
      </c>
      <c r="K140" s="15">
        <f t="shared" si="7"/>
        <v>6282</v>
      </c>
      <c r="L140" s="15">
        <f t="shared" si="8"/>
        <v>6281</v>
      </c>
      <c r="M140" s="15">
        <f t="shared" si="9"/>
        <v>12563</v>
      </c>
      <c r="O140" s="13"/>
      <c r="P140" s="13"/>
    </row>
    <row r="141" spans="1:16" s="90" customFormat="1" ht="13.15" customHeight="1" x14ac:dyDescent="0.2">
      <c r="A141" s="11" t="str">
        <f t="shared" si="10"/>
        <v>ALBURY1995</v>
      </c>
      <c r="B141" s="3" t="s">
        <v>4</v>
      </c>
      <c r="C141" s="12">
        <v>1995</v>
      </c>
      <c r="D141" s="12">
        <v>13</v>
      </c>
      <c r="E141" s="13">
        <v>6505</v>
      </c>
      <c r="F141" s="13">
        <v>6488</v>
      </c>
      <c r="G141" s="13">
        <v>12993</v>
      </c>
      <c r="H141" s="13">
        <v>0</v>
      </c>
      <c r="I141" s="13">
        <v>0</v>
      </c>
      <c r="J141" s="13">
        <v>0</v>
      </c>
      <c r="K141" s="15">
        <f t="shared" si="7"/>
        <v>6505</v>
      </c>
      <c r="L141" s="15">
        <f t="shared" si="8"/>
        <v>6488</v>
      </c>
      <c r="M141" s="15">
        <f t="shared" si="9"/>
        <v>12993</v>
      </c>
      <c r="O141" s="13"/>
      <c r="P141" s="13"/>
    </row>
    <row r="142" spans="1:16" s="90" customFormat="1" ht="13.15" customHeight="1" x14ac:dyDescent="0.2">
      <c r="A142" s="11" t="str">
        <f t="shared" si="10"/>
        <v>ALBURY1996</v>
      </c>
      <c r="B142" s="90" t="s">
        <v>4</v>
      </c>
      <c r="C142" s="12">
        <v>1996</v>
      </c>
      <c r="D142" s="12">
        <v>14</v>
      </c>
      <c r="E142" s="91">
        <v>6101</v>
      </c>
      <c r="F142" s="91">
        <v>6103</v>
      </c>
      <c r="G142" s="91">
        <v>12204</v>
      </c>
      <c r="H142" s="91">
        <v>0</v>
      </c>
      <c r="I142" s="91">
        <v>0</v>
      </c>
      <c r="J142" s="91">
        <v>0</v>
      </c>
      <c r="K142" s="15">
        <f t="shared" si="7"/>
        <v>6101</v>
      </c>
      <c r="L142" s="15">
        <f t="shared" si="8"/>
        <v>6103</v>
      </c>
      <c r="M142" s="15">
        <f t="shared" si="9"/>
        <v>12204</v>
      </c>
      <c r="O142" s="13"/>
      <c r="P142" s="13"/>
    </row>
    <row r="143" spans="1:16" s="90" customFormat="1" ht="13.15" customHeight="1" x14ac:dyDescent="0.2">
      <c r="A143" s="11" t="str">
        <f t="shared" si="10"/>
        <v>ALBURY1997</v>
      </c>
      <c r="B143" s="3" t="s">
        <v>4</v>
      </c>
      <c r="C143" s="12">
        <v>1997</v>
      </c>
      <c r="D143" s="12">
        <v>16</v>
      </c>
      <c r="E143" s="13">
        <v>5780</v>
      </c>
      <c r="F143" s="13">
        <v>5791</v>
      </c>
      <c r="G143" s="13">
        <v>11571</v>
      </c>
      <c r="H143" s="13">
        <v>0</v>
      </c>
      <c r="I143" s="13">
        <v>0</v>
      </c>
      <c r="J143" s="13">
        <v>0</v>
      </c>
      <c r="K143" s="15">
        <f t="shared" si="7"/>
        <v>5780</v>
      </c>
      <c r="L143" s="15">
        <f t="shared" si="8"/>
        <v>5791</v>
      </c>
      <c r="M143" s="15">
        <f t="shared" si="9"/>
        <v>11571</v>
      </c>
      <c r="O143" s="13"/>
      <c r="P143" s="13"/>
    </row>
    <row r="144" spans="1:16" s="90" customFormat="1" ht="13.15" customHeight="1" x14ac:dyDescent="0.2">
      <c r="A144" s="11" t="str">
        <f t="shared" si="10"/>
        <v>ALBURY1998</v>
      </c>
      <c r="B144" s="92" t="s">
        <v>4</v>
      </c>
      <c r="C144" s="85">
        <v>1998</v>
      </c>
      <c r="D144" s="86">
        <v>17</v>
      </c>
      <c r="E144" s="15">
        <v>5685</v>
      </c>
      <c r="F144" s="15">
        <v>5695</v>
      </c>
      <c r="G144" s="15">
        <v>11380</v>
      </c>
      <c r="H144" s="87">
        <v>0</v>
      </c>
      <c r="I144" s="87">
        <v>0</v>
      </c>
      <c r="J144" s="15">
        <v>0</v>
      </c>
      <c r="K144" s="15">
        <f t="shared" si="7"/>
        <v>5685</v>
      </c>
      <c r="L144" s="15">
        <f t="shared" si="8"/>
        <v>5695</v>
      </c>
      <c r="M144" s="15">
        <f t="shared" si="9"/>
        <v>11380</v>
      </c>
      <c r="O144" s="13"/>
      <c r="P144" s="13"/>
    </row>
    <row r="145" spans="1:16" s="90" customFormat="1" ht="13.15" customHeight="1" x14ac:dyDescent="0.2">
      <c r="A145" s="11" t="str">
        <f t="shared" si="10"/>
        <v>ALBURY1999</v>
      </c>
      <c r="B145" s="92" t="s">
        <v>4</v>
      </c>
      <c r="C145" s="85">
        <v>1999</v>
      </c>
      <c r="D145" s="86">
        <v>14</v>
      </c>
      <c r="E145" s="15">
        <v>5759</v>
      </c>
      <c r="F145" s="15">
        <v>5764</v>
      </c>
      <c r="G145" s="15">
        <v>11523</v>
      </c>
      <c r="H145" s="87">
        <v>0</v>
      </c>
      <c r="I145" s="87">
        <v>0</v>
      </c>
      <c r="J145" s="15">
        <v>0</v>
      </c>
      <c r="K145" s="15">
        <f t="shared" si="7"/>
        <v>5759</v>
      </c>
      <c r="L145" s="15">
        <f t="shared" si="8"/>
        <v>5764</v>
      </c>
      <c r="M145" s="15">
        <f t="shared" si="9"/>
        <v>11523</v>
      </c>
      <c r="O145" s="13"/>
      <c r="P145" s="13"/>
    </row>
    <row r="146" spans="1:16" s="90" customFormat="1" ht="13.15" customHeight="1" x14ac:dyDescent="0.2">
      <c r="A146" s="11" t="str">
        <f t="shared" si="10"/>
        <v>ALBURY2000</v>
      </c>
      <c r="B146" s="90" t="s">
        <v>4</v>
      </c>
      <c r="C146" s="85">
        <v>2000</v>
      </c>
      <c r="D146" s="86">
        <v>16</v>
      </c>
      <c r="E146" s="15">
        <v>6094</v>
      </c>
      <c r="F146" s="15">
        <v>6096</v>
      </c>
      <c r="G146" s="15">
        <v>12190</v>
      </c>
      <c r="H146" s="15">
        <v>0</v>
      </c>
      <c r="I146" s="15">
        <v>0</v>
      </c>
      <c r="J146" s="15">
        <v>0</v>
      </c>
      <c r="K146" s="15">
        <f t="shared" si="7"/>
        <v>6094</v>
      </c>
      <c r="L146" s="15">
        <f t="shared" si="8"/>
        <v>6096</v>
      </c>
      <c r="M146" s="15">
        <f t="shared" si="9"/>
        <v>12190</v>
      </c>
      <c r="O146" s="13"/>
      <c r="P146" s="13"/>
    </row>
    <row r="147" spans="1:16" s="90" customFormat="1" ht="13.15" customHeight="1" x14ac:dyDescent="0.2">
      <c r="A147" s="11" t="str">
        <f t="shared" si="10"/>
        <v>ALBURY2001</v>
      </c>
      <c r="B147" s="3" t="s">
        <v>4</v>
      </c>
      <c r="C147" s="12">
        <v>2001</v>
      </c>
      <c r="D147" s="12">
        <v>16</v>
      </c>
      <c r="E147" s="13">
        <v>5299</v>
      </c>
      <c r="F147" s="13">
        <v>5300</v>
      </c>
      <c r="G147" s="13">
        <v>10599</v>
      </c>
      <c r="H147" s="13">
        <v>0</v>
      </c>
      <c r="I147" s="13">
        <v>0</v>
      </c>
      <c r="J147" s="13">
        <v>0</v>
      </c>
      <c r="K147" s="15">
        <f t="shared" si="7"/>
        <v>5299</v>
      </c>
      <c r="L147" s="15">
        <f t="shared" si="8"/>
        <v>5300</v>
      </c>
      <c r="M147" s="15">
        <f t="shared" si="9"/>
        <v>10599</v>
      </c>
      <c r="O147" s="13"/>
      <c r="P147" s="13"/>
    </row>
    <row r="148" spans="1:16" s="90" customFormat="1" ht="13.15" customHeight="1" x14ac:dyDescent="0.2">
      <c r="A148" s="11" t="str">
        <f t="shared" si="10"/>
        <v>ALBURY2002</v>
      </c>
      <c r="B148" s="90" t="s">
        <v>4</v>
      </c>
      <c r="C148" s="85">
        <v>2002</v>
      </c>
      <c r="D148" s="86">
        <v>20</v>
      </c>
      <c r="E148" s="15">
        <v>3582</v>
      </c>
      <c r="F148" s="15">
        <v>3570</v>
      </c>
      <c r="G148" s="15">
        <v>7152</v>
      </c>
      <c r="H148" s="15">
        <v>0</v>
      </c>
      <c r="I148" s="15">
        <v>0</v>
      </c>
      <c r="J148" s="15">
        <v>0</v>
      </c>
      <c r="K148" s="15">
        <f t="shared" si="7"/>
        <v>3582</v>
      </c>
      <c r="L148" s="15">
        <f t="shared" si="8"/>
        <v>3570</v>
      </c>
      <c r="M148" s="15">
        <f t="shared" si="9"/>
        <v>7152</v>
      </c>
      <c r="O148" s="13"/>
      <c r="P148" s="13"/>
    </row>
    <row r="149" spans="1:16" s="90" customFormat="1" ht="13.15" customHeight="1" x14ac:dyDescent="0.2">
      <c r="A149" s="11" t="str">
        <f t="shared" si="10"/>
        <v>ALBURY2003</v>
      </c>
      <c r="B149" s="3" t="s">
        <v>4</v>
      </c>
      <c r="C149" s="12">
        <v>2003</v>
      </c>
      <c r="D149" s="86">
        <v>14</v>
      </c>
      <c r="E149" s="13">
        <v>4072</v>
      </c>
      <c r="F149" s="13">
        <v>4069</v>
      </c>
      <c r="G149" s="13">
        <v>8141</v>
      </c>
      <c r="H149" s="13">
        <v>0</v>
      </c>
      <c r="I149" s="13">
        <v>0</v>
      </c>
      <c r="J149" s="13">
        <v>0</v>
      </c>
      <c r="K149" s="15">
        <f t="shared" si="7"/>
        <v>4072</v>
      </c>
      <c r="L149" s="15">
        <f t="shared" si="8"/>
        <v>4069</v>
      </c>
      <c r="M149" s="15">
        <f t="shared" si="9"/>
        <v>8141</v>
      </c>
      <c r="O149" s="13"/>
      <c r="P149" s="13"/>
    </row>
    <row r="150" spans="1:16" s="90" customFormat="1" ht="13.15" customHeight="1" x14ac:dyDescent="0.2">
      <c r="A150" s="11" t="str">
        <f t="shared" si="10"/>
        <v>ALBURY2004</v>
      </c>
      <c r="B150" s="92" t="s">
        <v>4</v>
      </c>
      <c r="C150" s="85">
        <v>2004</v>
      </c>
      <c r="D150" s="86">
        <v>16</v>
      </c>
      <c r="E150" s="15">
        <v>4276</v>
      </c>
      <c r="F150" s="15">
        <v>4284</v>
      </c>
      <c r="G150" s="15">
        <v>8560</v>
      </c>
      <c r="H150" s="15">
        <v>0</v>
      </c>
      <c r="I150" s="15">
        <v>0</v>
      </c>
      <c r="J150" s="15">
        <v>0</v>
      </c>
      <c r="K150" s="15">
        <f t="shared" si="7"/>
        <v>4276</v>
      </c>
      <c r="L150" s="15">
        <f t="shared" si="8"/>
        <v>4284</v>
      </c>
      <c r="M150" s="15">
        <f t="shared" si="9"/>
        <v>8560</v>
      </c>
      <c r="O150" s="13"/>
      <c r="P150" s="13"/>
    </row>
    <row r="151" spans="1:16" s="90" customFormat="1" ht="13.15" customHeight="1" x14ac:dyDescent="0.2">
      <c r="A151" s="11" t="str">
        <f t="shared" si="10"/>
        <v>ALBURY2005</v>
      </c>
      <c r="B151" s="3" t="s">
        <v>4</v>
      </c>
      <c r="C151" s="12">
        <v>2005</v>
      </c>
      <c r="D151" s="12">
        <v>17</v>
      </c>
      <c r="E151" s="13">
        <v>4288</v>
      </c>
      <c r="F151" s="13">
        <v>4286</v>
      </c>
      <c r="G151" s="13">
        <v>8574</v>
      </c>
      <c r="H151" s="13">
        <v>0</v>
      </c>
      <c r="I151" s="13">
        <v>0</v>
      </c>
      <c r="J151" s="13">
        <v>0</v>
      </c>
      <c r="K151" s="15">
        <f t="shared" si="7"/>
        <v>4288</v>
      </c>
      <c r="L151" s="15">
        <f t="shared" si="8"/>
        <v>4286</v>
      </c>
      <c r="M151" s="15">
        <f t="shared" si="9"/>
        <v>8574</v>
      </c>
      <c r="O151" s="13"/>
      <c r="P151" s="13"/>
    </row>
    <row r="152" spans="1:16" s="90" customFormat="1" ht="13.15" customHeight="1" x14ac:dyDescent="0.2">
      <c r="A152" s="11" t="str">
        <f t="shared" si="10"/>
        <v>ALBURY2006</v>
      </c>
      <c r="B152" s="90" t="s">
        <v>4</v>
      </c>
      <c r="C152" s="12">
        <v>2006</v>
      </c>
      <c r="D152" s="86">
        <v>17</v>
      </c>
      <c r="E152" s="91">
        <v>4398</v>
      </c>
      <c r="F152" s="91">
        <v>4396</v>
      </c>
      <c r="G152" s="91">
        <v>8794</v>
      </c>
      <c r="H152" s="91">
        <v>0</v>
      </c>
      <c r="I152" s="91">
        <v>0</v>
      </c>
      <c r="J152" s="91">
        <v>0</v>
      </c>
      <c r="K152" s="15">
        <f t="shared" si="7"/>
        <v>4398</v>
      </c>
      <c r="L152" s="15">
        <f t="shared" si="8"/>
        <v>4396</v>
      </c>
      <c r="M152" s="15">
        <f t="shared" si="9"/>
        <v>8794</v>
      </c>
      <c r="O152" s="13"/>
      <c r="P152" s="13"/>
    </row>
    <row r="153" spans="1:16" s="90" customFormat="1" ht="13.15" customHeight="1" x14ac:dyDescent="0.2">
      <c r="A153" s="11" t="str">
        <f t="shared" si="10"/>
        <v>ALBURY2007</v>
      </c>
      <c r="B153" s="3" t="s">
        <v>4</v>
      </c>
      <c r="C153" s="12">
        <v>2007</v>
      </c>
      <c r="D153" s="86">
        <v>17</v>
      </c>
      <c r="E153" s="13">
        <v>4475</v>
      </c>
      <c r="F153" s="13">
        <v>4470</v>
      </c>
      <c r="G153" s="13">
        <v>8945</v>
      </c>
      <c r="H153" s="13">
        <v>0</v>
      </c>
      <c r="I153" s="13">
        <v>0</v>
      </c>
      <c r="J153" s="13">
        <v>0</v>
      </c>
      <c r="K153" s="15">
        <f t="shared" si="7"/>
        <v>4475</v>
      </c>
      <c r="L153" s="15">
        <f t="shared" si="8"/>
        <v>4470</v>
      </c>
      <c r="M153" s="15">
        <f t="shared" si="9"/>
        <v>8945</v>
      </c>
      <c r="O153" s="13"/>
      <c r="P153" s="13"/>
    </row>
    <row r="154" spans="1:16" s="90" customFormat="1" ht="13.15" customHeight="1" x14ac:dyDescent="0.2">
      <c r="A154" s="11" t="str">
        <f t="shared" si="10"/>
        <v>ALBURY2008</v>
      </c>
      <c r="B154" s="92" t="s">
        <v>4</v>
      </c>
      <c r="C154" s="85">
        <v>2008</v>
      </c>
      <c r="D154" s="86">
        <v>16</v>
      </c>
      <c r="E154" s="15">
        <v>4943</v>
      </c>
      <c r="F154" s="15">
        <v>4944</v>
      </c>
      <c r="G154" s="15">
        <v>9887</v>
      </c>
      <c r="H154" s="87">
        <v>0</v>
      </c>
      <c r="I154" s="87">
        <v>0</v>
      </c>
      <c r="J154" s="15">
        <v>0</v>
      </c>
      <c r="K154" s="15">
        <f t="shared" si="7"/>
        <v>4943</v>
      </c>
      <c r="L154" s="15">
        <f t="shared" si="8"/>
        <v>4944</v>
      </c>
      <c r="M154" s="15">
        <f t="shared" si="9"/>
        <v>9887</v>
      </c>
      <c r="O154" s="13"/>
      <c r="P154" s="13"/>
    </row>
    <row r="155" spans="1:16" s="90" customFormat="1" ht="13.15" customHeight="1" x14ac:dyDescent="0.2">
      <c r="A155" s="11" t="str">
        <f t="shared" si="10"/>
        <v>ALBURY2009</v>
      </c>
      <c r="B155" s="88" t="s">
        <v>4</v>
      </c>
      <c r="C155" s="12">
        <v>2009</v>
      </c>
      <c r="D155" s="12">
        <v>16</v>
      </c>
      <c r="E155" s="13">
        <v>4658</v>
      </c>
      <c r="F155" s="13">
        <v>4674</v>
      </c>
      <c r="G155" s="13">
        <v>9332</v>
      </c>
      <c r="H155" s="13">
        <v>0</v>
      </c>
      <c r="I155" s="13">
        <v>0</v>
      </c>
      <c r="J155" s="13">
        <v>0</v>
      </c>
      <c r="K155" s="15">
        <f t="shared" si="7"/>
        <v>4658</v>
      </c>
      <c r="L155" s="15">
        <f t="shared" si="8"/>
        <v>4674</v>
      </c>
      <c r="M155" s="15">
        <f t="shared" si="9"/>
        <v>9332</v>
      </c>
      <c r="O155" s="13"/>
      <c r="P155" s="13"/>
    </row>
    <row r="156" spans="1:16" s="90" customFormat="1" ht="13.15" customHeight="1" x14ac:dyDescent="0.2">
      <c r="A156" s="11" t="str">
        <f t="shared" si="10"/>
        <v>ALBURY2010</v>
      </c>
      <c r="B156" s="3" t="s">
        <v>4</v>
      </c>
      <c r="C156" s="12">
        <v>2010</v>
      </c>
      <c r="D156" s="12">
        <v>16</v>
      </c>
      <c r="E156" s="13">
        <v>4647</v>
      </c>
      <c r="F156" s="13">
        <v>4653</v>
      </c>
      <c r="G156" s="13">
        <v>9300</v>
      </c>
      <c r="H156" s="13">
        <v>0</v>
      </c>
      <c r="I156" s="13">
        <v>0</v>
      </c>
      <c r="J156" s="13">
        <v>0</v>
      </c>
      <c r="K156" s="15">
        <f t="shared" si="7"/>
        <v>4647</v>
      </c>
      <c r="L156" s="15">
        <f t="shared" si="8"/>
        <v>4653</v>
      </c>
      <c r="M156" s="15">
        <f t="shared" si="9"/>
        <v>9300</v>
      </c>
      <c r="O156" s="13"/>
      <c r="P156" s="13"/>
    </row>
    <row r="157" spans="1:16" s="90" customFormat="1" ht="13.15" customHeight="1" x14ac:dyDescent="0.2">
      <c r="A157" s="11" t="str">
        <f t="shared" si="10"/>
        <v>ALBURY2011</v>
      </c>
      <c r="B157" s="92" t="s">
        <v>4</v>
      </c>
      <c r="C157" s="85">
        <v>2011</v>
      </c>
      <c r="D157" s="86">
        <v>16</v>
      </c>
      <c r="E157" s="15">
        <v>4615</v>
      </c>
      <c r="F157" s="15">
        <v>4622</v>
      </c>
      <c r="G157" s="15">
        <v>9237</v>
      </c>
      <c r="H157" s="87">
        <v>0</v>
      </c>
      <c r="I157" s="87">
        <v>0</v>
      </c>
      <c r="J157" s="15">
        <v>0</v>
      </c>
      <c r="K157" s="15">
        <f t="shared" si="7"/>
        <v>4615</v>
      </c>
      <c r="L157" s="15">
        <f t="shared" si="8"/>
        <v>4622</v>
      </c>
      <c r="M157" s="15">
        <f t="shared" si="9"/>
        <v>9237</v>
      </c>
      <c r="O157" s="13"/>
      <c r="P157" s="13"/>
    </row>
    <row r="158" spans="1:16" s="90" customFormat="1" ht="13.15" customHeight="1" x14ac:dyDescent="0.2">
      <c r="A158" s="11" t="str">
        <f t="shared" si="10"/>
        <v>ALBURY2012</v>
      </c>
      <c r="B158" s="92" t="s">
        <v>4</v>
      </c>
      <c r="C158" s="85">
        <v>2012</v>
      </c>
      <c r="D158" s="86">
        <v>18</v>
      </c>
      <c r="E158" s="15">
        <v>4221</v>
      </c>
      <c r="F158" s="15">
        <v>4249</v>
      </c>
      <c r="G158" s="15">
        <v>8470</v>
      </c>
      <c r="H158" s="87">
        <v>0</v>
      </c>
      <c r="I158" s="87">
        <v>0</v>
      </c>
      <c r="J158" s="15">
        <v>0</v>
      </c>
      <c r="K158" s="15">
        <f t="shared" si="7"/>
        <v>4221</v>
      </c>
      <c r="L158" s="15">
        <f t="shared" si="8"/>
        <v>4249</v>
      </c>
      <c r="M158" s="15">
        <f t="shared" si="9"/>
        <v>8470</v>
      </c>
      <c r="O158" s="13"/>
      <c r="P158" s="13"/>
    </row>
    <row r="159" spans="1:16" s="90" customFormat="1" ht="13.15" customHeight="1" x14ac:dyDescent="0.2">
      <c r="A159" s="11" t="str">
        <f t="shared" si="10"/>
        <v>ALBURY2013</v>
      </c>
      <c r="B159" s="90" t="s">
        <v>4</v>
      </c>
      <c r="C159" s="12">
        <v>2013</v>
      </c>
      <c r="D159" s="86">
        <v>18</v>
      </c>
      <c r="E159" s="91">
        <v>4087</v>
      </c>
      <c r="F159" s="91">
        <v>4126</v>
      </c>
      <c r="G159" s="91">
        <v>8213</v>
      </c>
      <c r="H159" s="91">
        <v>0</v>
      </c>
      <c r="I159" s="91">
        <v>0</v>
      </c>
      <c r="J159" s="91">
        <v>0</v>
      </c>
      <c r="K159" s="15">
        <f t="shared" si="7"/>
        <v>4087</v>
      </c>
      <c r="L159" s="15">
        <f t="shared" si="8"/>
        <v>4126</v>
      </c>
      <c r="M159" s="15">
        <f t="shared" si="9"/>
        <v>8213</v>
      </c>
      <c r="O159" s="13"/>
      <c r="P159" s="13"/>
    </row>
    <row r="160" spans="1:16" s="90" customFormat="1" ht="13.15" customHeight="1" x14ac:dyDescent="0.2">
      <c r="A160" s="11" t="str">
        <f t="shared" si="10"/>
        <v>ALBURY2014</v>
      </c>
      <c r="B160" s="3" t="s">
        <v>4</v>
      </c>
      <c r="C160" s="12">
        <v>2014</v>
      </c>
      <c r="D160" s="12">
        <v>18</v>
      </c>
      <c r="E160" s="13">
        <v>3971</v>
      </c>
      <c r="F160" s="13">
        <v>3968</v>
      </c>
      <c r="G160" s="13">
        <v>7939</v>
      </c>
      <c r="H160" s="13">
        <v>0</v>
      </c>
      <c r="I160" s="13">
        <v>0</v>
      </c>
      <c r="J160" s="13">
        <v>0</v>
      </c>
      <c r="K160" s="15">
        <f t="shared" si="7"/>
        <v>3971</v>
      </c>
      <c r="L160" s="15">
        <f t="shared" si="8"/>
        <v>3968</v>
      </c>
      <c r="M160" s="15">
        <f t="shared" si="9"/>
        <v>7939</v>
      </c>
      <c r="O160" s="13"/>
      <c r="P160" s="13"/>
    </row>
    <row r="161" spans="1:16" s="90" customFormat="1" ht="13.15" customHeight="1" x14ac:dyDescent="0.2">
      <c r="A161" s="11" t="str">
        <f t="shared" si="10"/>
        <v>ALBURY2015</v>
      </c>
      <c r="B161" s="3" t="s">
        <v>4</v>
      </c>
      <c r="C161" s="12">
        <v>2015</v>
      </c>
      <c r="D161" s="12">
        <v>18</v>
      </c>
      <c r="E161" s="13">
        <v>3798</v>
      </c>
      <c r="F161" s="13">
        <v>3797</v>
      </c>
      <c r="G161" s="13">
        <v>7595</v>
      </c>
      <c r="H161" s="13">
        <v>0</v>
      </c>
      <c r="I161" s="13">
        <v>0</v>
      </c>
      <c r="J161" s="13">
        <v>0</v>
      </c>
      <c r="K161" s="15">
        <f t="shared" si="7"/>
        <v>3798</v>
      </c>
      <c r="L161" s="15">
        <f t="shared" si="8"/>
        <v>3797</v>
      </c>
      <c r="M161" s="15">
        <f t="shared" si="9"/>
        <v>7595</v>
      </c>
      <c r="O161" s="13"/>
      <c r="P161" s="13"/>
    </row>
    <row r="162" spans="1:16" s="90" customFormat="1" ht="13.15" customHeight="1" x14ac:dyDescent="0.2">
      <c r="A162" s="11" t="str">
        <f t="shared" si="10"/>
        <v>ALBURY2016</v>
      </c>
      <c r="B162" s="3" t="s">
        <v>4</v>
      </c>
      <c r="C162" s="12">
        <v>2016</v>
      </c>
      <c r="D162" s="12">
        <v>16</v>
      </c>
      <c r="E162" s="13">
        <v>4018</v>
      </c>
      <c r="F162" s="13">
        <v>3981</v>
      </c>
      <c r="G162" s="13">
        <v>7999</v>
      </c>
      <c r="H162" s="13">
        <v>0</v>
      </c>
      <c r="I162" s="13">
        <v>0</v>
      </c>
      <c r="J162" s="13">
        <v>0</v>
      </c>
      <c r="K162" s="15">
        <f t="shared" si="7"/>
        <v>4018</v>
      </c>
      <c r="L162" s="15">
        <f t="shared" si="8"/>
        <v>3981</v>
      </c>
      <c r="M162" s="15">
        <f t="shared" si="9"/>
        <v>7999</v>
      </c>
      <c r="O162" s="13"/>
      <c r="P162" s="13"/>
    </row>
    <row r="163" spans="1:16" s="90" customFormat="1" ht="13.15" customHeight="1" x14ac:dyDescent="0.2">
      <c r="A163" s="11" t="str">
        <f t="shared" si="10"/>
        <v>ALBURY2017</v>
      </c>
      <c r="B163" s="90" t="s">
        <v>4</v>
      </c>
      <c r="C163" s="85">
        <v>2017</v>
      </c>
      <c r="D163" s="86">
        <v>17</v>
      </c>
      <c r="E163" s="15">
        <v>4282</v>
      </c>
      <c r="F163" s="15">
        <v>4272</v>
      </c>
      <c r="G163" s="15">
        <v>8554</v>
      </c>
      <c r="H163" s="15">
        <v>0</v>
      </c>
      <c r="I163" s="15">
        <v>0</v>
      </c>
      <c r="J163" s="15">
        <v>0</v>
      </c>
      <c r="K163" s="15">
        <f t="shared" si="7"/>
        <v>4282</v>
      </c>
      <c r="L163" s="15">
        <f t="shared" si="8"/>
        <v>4272</v>
      </c>
      <c r="M163" s="15">
        <f t="shared" si="9"/>
        <v>8554</v>
      </c>
      <c r="O163" s="13"/>
      <c r="P163" s="13"/>
    </row>
    <row r="164" spans="1:16" s="90" customFormat="1" ht="13.15" customHeight="1" x14ac:dyDescent="0.2">
      <c r="A164" s="11" t="str">
        <f t="shared" si="10"/>
        <v>ALBURY2018</v>
      </c>
      <c r="B164" s="3" t="s">
        <v>4</v>
      </c>
      <c r="C164" s="12">
        <v>2018</v>
      </c>
      <c r="D164" s="12">
        <v>17</v>
      </c>
      <c r="E164" s="13">
        <v>3876</v>
      </c>
      <c r="F164" s="13">
        <v>3867</v>
      </c>
      <c r="G164" s="13">
        <v>7743</v>
      </c>
      <c r="H164" s="13">
        <v>0</v>
      </c>
      <c r="I164" s="13">
        <v>0</v>
      </c>
      <c r="J164" s="13">
        <v>0</v>
      </c>
      <c r="K164" s="15">
        <f t="shared" si="7"/>
        <v>3876</v>
      </c>
      <c r="L164" s="15">
        <f t="shared" si="8"/>
        <v>3867</v>
      </c>
      <c r="M164" s="15">
        <f t="shared" si="9"/>
        <v>7743</v>
      </c>
      <c r="O164" s="13"/>
      <c r="P164" s="13"/>
    </row>
    <row r="165" spans="1:16" s="90" customFormat="1" ht="13.15" customHeight="1" x14ac:dyDescent="0.2">
      <c r="A165" s="11" t="str">
        <f t="shared" si="10"/>
        <v>ALBURY2019</v>
      </c>
      <c r="B165" s="3" t="s">
        <v>4</v>
      </c>
      <c r="C165" s="12">
        <v>2019</v>
      </c>
      <c r="D165" s="12">
        <v>18</v>
      </c>
      <c r="E165" s="13">
        <v>3876</v>
      </c>
      <c r="F165" s="13">
        <v>3866</v>
      </c>
      <c r="G165" s="13">
        <v>7742</v>
      </c>
      <c r="H165" s="13">
        <v>0</v>
      </c>
      <c r="I165" s="13">
        <v>0</v>
      </c>
      <c r="J165" s="13">
        <v>0</v>
      </c>
      <c r="K165" s="15">
        <f t="shared" si="7"/>
        <v>3876</v>
      </c>
      <c r="L165" s="15">
        <f t="shared" si="8"/>
        <v>3866</v>
      </c>
      <c r="M165" s="15">
        <f t="shared" si="9"/>
        <v>7742</v>
      </c>
      <c r="O165" s="13"/>
      <c r="P165" s="13"/>
    </row>
    <row r="166" spans="1:16" s="90" customFormat="1" ht="13.15" customHeight="1" x14ac:dyDescent="0.2">
      <c r="A166" s="11" t="str">
        <f t="shared" si="10"/>
        <v>ALBURY2020</v>
      </c>
      <c r="B166" s="3" t="s">
        <v>4</v>
      </c>
      <c r="C166" s="12">
        <v>2020</v>
      </c>
      <c r="D166" s="12" t="s">
        <v>174</v>
      </c>
      <c r="E166" s="13">
        <v>1404</v>
      </c>
      <c r="F166" s="13">
        <v>1405</v>
      </c>
      <c r="G166" s="13">
        <v>2809</v>
      </c>
      <c r="H166" s="13">
        <v>0</v>
      </c>
      <c r="I166" s="13">
        <v>0</v>
      </c>
      <c r="J166" s="13">
        <v>0</v>
      </c>
      <c r="K166" s="15">
        <f t="shared" si="7"/>
        <v>1404</v>
      </c>
      <c r="L166" s="15">
        <f t="shared" si="8"/>
        <v>1405</v>
      </c>
      <c r="M166" s="15">
        <f t="shared" si="9"/>
        <v>2809</v>
      </c>
      <c r="O166" s="13"/>
      <c r="P166" s="13"/>
    </row>
    <row r="167" spans="1:16" s="90" customFormat="1" ht="13.15" customHeight="1" x14ac:dyDescent="0.2">
      <c r="A167" s="11" t="str">
        <f t="shared" si="10"/>
        <v>ALBURY2021</v>
      </c>
      <c r="B167" s="90" t="s">
        <v>4</v>
      </c>
      <c r="C167" s="85">
        <v>2021</v>
      </c>
      <c r="D167" s="86" t="s">
        <v>174</v>
      </c>
      <c r="E167" s="15">
        <v>1540</v>
      </c>
      <c r="F167" s="15">
        <v>1538</v>
      </c>
      <c r="G167" s="15">
        <v>3078</v>
      </c>
      <c r="H167" s="15">
        <v>0</v>
      </c>
      <c r="I167" s="15">
        <v>0</v>
      </c>
      <c r="J167" s="15">
        <v>0</v>
      </c>
      <c r="K167" s="15">
        <f t="shared" si="7"/>
        <v>1540</v>
      </c>
      <c r="L167" s="15">
        <f t="shared" si="8"/>
        <v>1538</v>
      </c>
      <c r="M167" s="15">
        <f t="shared" si="9"/>
        <v>3078</v>
      </c>
      <c r="O167" s="13"/>
      <c r="P167" s="13"/>
    </row>
    <row r="168" spans="1:16" s="90" customFormat="1" ht="13.15" customHeight="1" x14ac:dyDescent="0.2">
      <c r="A168" s="11" t="str">
        <f t="shared" si="10"/>
        <v>ALBURY2022</v>
      </c>
      <c r="B168" s="3" t="s">
        <v>4</v>
      </c>
      <c r="C168" s="12">
        <v>2022</v>
      </c>
      <c r="D168" s="12">
        <v>22</v>
      </c>
      <c r="E168" s="13">
        <v>3121</v>
      </c>
      <c r="F168" s="13">
        <v>3108</v>
      </c>
      <c r="G168" s="13">
        <v>6229</v>
      </c>
      <c r="H168" s="13">
        <v>0</v>
      </c>
      <c r="I168" s="13">
        <v>0</v>
      </c>
      <c r="J168" s="13">
        <v>0</v>
      </c>
      <c r="K168" s="15">
        <f t="shared" si="7"/>
        <v>3121</v>
      </c>
      <c r="L168" s="15">
        <f t="shared" si="8"/>
        <v>3108</v>
      </c>
      <c r="M168" s="15">
        <f t="shared" si="9"/>
        <v>6229</v>
      </c>
      <c r="O168" s="13"/>
      <c r="P168" s="13"/>
    </row>
    <row r="169" spans="1:16" s="90" customFormat="1" ht="13.15" customHeight="1" x14ac:dyDescent="0.2">
      <c r="A169" s="11" t="str">
        <f t="shared" si="10"/>
        <v>ALBURY2023</v>
      </c>
      <c r="B169" s="3" t="s">
        <v>4</v>
      </c>
      <c r="C169" s="12">
        <v>2023</v>
      </c>
      <c r="D169" s="12">
        <v>21</v>
      </c>
      <c r="E169" s="13">
        <v>3316</v>
      </c>
      <c r="F169" s="13">
        <v>3303</v>
      </c>
      <c r="G169" s="13">
        <v>6619</v>
      </c>
      <c r="H169" s="13">
        <v>0</v>
      </c>
      <c r="I169" s="13">
        <v>0</v>
      </c>
      <c r="J169" s="13">
        <v>0</v>
      </c>
      <c r="K169" s="15">
        <f t="shared" si="7"/>
        <v>3316</v>
      </c>
      <c r="L169" s="15">
        <f t="shared" si="8"/>
        <v>3303</v>
      </c>
      <c r="M169" s="15">
        <f t="shared" si="9"/>
        <v>6619</v>
      </c>
      <c r="O169" s="13"/>
      <c r="P169" s="13"/>
    </row>
    <row r="170" spans="1:16" s="90" customFormat="1" ht="13.15" customHeight="1" x14ac:dyDescent="0.2">
      <c r="A170" s="11" t="str">
        <f t="shared" si="10"/>
        <v>ALBURY2024</v>
      </c>
      <c r="B170" s="3" t="s">
        <v>4</v>
      </c>
      <c r="C170" s="12">
        <v>2024</v>
      </c>
      <c r="D170" s="12">
        <v>25</v>
      </c>
      <c r="E170" s="13">
        <v>2847</v>
      </c>
      <c r="F170" s="13">
        <v>2841</v>
      </c>
      <c r="G170" s="13">
        <v>5688</v>
      </c>
      <c r="H170" s="13">
        <v>0</v>
      </c>
      <c r="I170" s="13">
        <v>0</v>
      </c>
      <c r="J170" s="13">
        <v>0</v>
      </c>
      <c r="K170" s="15">
        <f t="shared" si="7"/>
        <v>2847</v>
      </c>
      <c r="L170" s="15">
        <f t="shared" si="8"/>
        <v>2841</v>
      </c>
      <c r="M170" s="15">
        <f t="shared" si="9"/>
        <v>5688</v>
      </c>
      <c r="O170" s="13"/>
      <c r="P170" s="13"/>
    </row>
    <row r="171" spans="1:16" s="90" customFormat="1" ht="13.15" customHeight="1" x14ac:dyDescent="0.2">
      <c r="A171" s="11" t="str">
        <f t="shared" si="10"/>
        <v>ALBURY2025</v>
      </c>
      <c r="B171" s="90" t="s">
        <v>4</v>
      </c>
      <c r="C171" s="85">
        <v>2025</v>
      </c>
      <c r="D171" s="86">
        <v>29</v>
      </c>
      <c r="E171" s="15">
        <v>2520</v>
      </c>
      <c r="F171" s="15">
        <v>2508</v>
      </c>
      <c r="G171" s="15">
        <v>5028</v>
      </c>
      <c r="H171" s="15">
        <v>0</v>
      </c>
      <c r="I171" s="15">
        <v>0</v>
      </c>
      <c r="J171" s="15">
        <v>0</v>
      </c>
      <c r="K171" s="15">
        <f t="shared" si="7"/>
        <v>2520</v>
      </c>
      <c r="L171" s="15">
        <f t="shared" si="8"/>
        <v>2508</v>
      </c>
      <c r="M171" s="15">
        <f t="shared" si="9"/>
        <v>5028</v>
      </c>
      <c r="O171" s="13"/>
      <c r="P171" s="13"/>
    </row>
    <row r="172" spans="1:16" s="90" customFormat="1" ht="13.15" customHeight="1" x14ac:dyDescent="0.2">
      <c r="A172" s="11" t="str">
        <f t="shared" si="10"/>
        <v>ALICE SPRINGS1985</v>
      </c>
      <c r="B172" s="3" t="s">
        <v>5</v>
      </c>
      <c r="C172" s="12">
        <v>1985</v>
      </c>
      <c r="D172" s="12">
        <v>23</v>
      </c>
      <c r="E172" s="13">
        <v>3502</v>
      </c>
      <c r="F172" s="13">
        <v>3472</v>
      </c>
      <c r="G172" s="13">
        <v>6974</v>
      </c>
      <c r="H172" s="13">
        <v>0</v>
      </c>
      <c r="I172" s="13">
        <v>0</v>
      </c>
      <c r="J172" s="13">
        <v>0</v>
      </c>
      <c r="K172" s="15">
        <f t="shared" si="7"/>
        <v>3502</v>
      </c>
      <c r="L172" s="15">
        <f t="shared" si="8"/>
        <v>3472</v>
      </c>
      <c r="M172" s="15">
        <f t="shared" si="9"/>
        <v>6974</v>
      </c>
      <c r="O172" s="13"/>
      <c r="P172" s="13"/>
    </row>
    <row r="173" spans="1:16" s="90" customFormat="1" ht="13.15" customHeight="1" x14ac:dyDescent="0.2">
      <c r="A173" s="11" t="str">
        <f t="shared" si="10"/>
        <v>ALICE SPRINGS1986</v>
      </c>
      <c r="B173" s="3" t="s">
        <v>5</v>
      </c>
      <c r="C173" s="12">
        <v>1986</v>
      </c>
      <c r="D173" s="12">
        <v>23</v>
      </c>
      <c r="E173" s="13">
        <v>4100</v>
      </c>
      <c r="F173" s="13">
        <v>4097</v>
      </c>
      <c r="G173" s="13">
        <v>8197</v>
      </c>
      <c r="H173" s="13">
        <v>0</v>
      </c>
      <c r="I173" s="13">
        <v>0</v>
      </c>
      <c r="J173" s="13">
        <v>0</v>
      </c>
      <c r="K173" s="15">
        <f t="shared" si="7"/>
        <v>4100</v>
      </c>
      <c r="L173" s="15">
        <f t="shared" si="8"/>
        <v>4097</v>
      </c>
      <c r="M173" s="15">
        <f t="shared" si="9"/>
        <v>8197</v>
      </c>
      <c r="O173" s="13"/>
      <c r="P173" s="13"/>
    </row>
    <row r="174" spans="1:16" s="90" customFormat="1" ht="13.15" customHeight="1" x14ac:dyDescent="0.2">
      <c r="A174" s="11" t="str">
        <f t="shared" si="10"/>
        <v>ALICE SPRINGS1987</v>
      </c>
      <c r="B174" s="3" t="s">
        <v>5</v>
      </c>
      <c r="C174" s="12">
        <v>1987</v>
      </c>
      <c r="D174" s="12">
        <v>18</v>
      </c>
      <c r="E174" s="13">
        <v>5043</v>
      </c>
      <c r="F174" s="13">
        <v>5063</v>
      </c>
      <c r="G174" s="13">
        <v>10106</v>
      </c>
      <c r="H174" s="13">
        <v>0</v>
      </c>
      <c r="I174" s="13">
        <v>0</v>
      </c>
      <c r="J174" s="13">
        <v>0</v>
      </c>
      <c r="K174" s="15">
        <f t="shared" si="7"/>
        <v>5043</v>
      </c>
      <c r="L174" s="15">
        <f t="shared" si="8"/>
        <v>5063</v>
      </c>
      <c r="M174" s="15">
        <f t="shared" si="9"/>
        <v>10106</v>
      </c>
      <c r="O174" s="13"/>
      <c r="P174" s="13"/>
    </row>
    <row r="175" spans="1:16" s="90" customFormat="1" ht="13.15" customHeight="1" x14ac:dyDescent="0.2">
      <c r="A175" s="11" t="str">
        <f t="shared" si="10"/>
        <v>ALICE SPRINGS1988</v>
      </c>
      <c r="B175" s="90" t="s">
        <v>5</v>
      </c>
      <c r="C175" s="85">
        <v>1988</v>
      </c>
      <c r="D175" s="86">
        <v>16</v>
      </c>
      <c r="E175" s="15">
        <v>4840</v>
      </c>
      <c r="F175" s="15">
        <v>4819</v>
      </c>
      <c r="G175" s="15">
        <v>9659</v>
      </c>
      <c r="H175" s="15">
        <v>0</v>
      </c>
      <c r="I175" s="15">
        <v>0</v>
      </c>
      <c r="J175" s="15">
        <v>0</v>
      </c>
      <c r="K175" s="15">
        <f t="shared" si="7"/>
        <v>4840</v>
      </c>
      <c r="L175" s="15">
        <f t="shared" si="8"/>
        <v>4819</v>
      </c>
      <c r="M175" s="15">
        <f t="shared" si="9"/>
        <v>9659</v>
      </c>
      <c r="O175" s="13"/>
      <c r="P175" s="13"/>
    </row>
    <row r="176" spans="1:16" s="90" customFormat="1" ht="13.15" customHeight="1" x14ac:dyDescent="0.2">
      <c r="A176" s="11" t="str">
        <f t="shared" si="10"/>
        <v>ALICE SPRINGS1989</v>
      </c>
      <c r="B176" s="3" t="s">
        <v>5</v>
      </c>
      <c r="C176" s="12">
        <v>1989</v>
      </c>
      <c r="D176" s="12">
        <v>19</v>
      </c>
      <c r="E176" s="13">
        <v>3353</v>
      </c>
      <c r="F176" s="13">
        <v>3356</v>
      </c>
      <c r="G176" s="13">
        <v>6709</v>
      </c>
      <c r="H176" s="13">
        <v>0</v>
      </c>
      <c r="I176" s="13">
        <v>0</v>
      </c>
      <c r="J176" s="13">
        <v>0</v>
      </c>
      <c r="K176" s="15">
        <f t="shared" si="7"/>
        <v>3353</v>
      </c>
      <c r="L176" s="15">
        <f t="shared" si="8"/>
        <v>3356</v>
      </c>
      <c r="M176" s="15">
        <f t="shared" si="9"/>
        <v>6709</v>
      </c>
      <c r="O176" s="13"/>
      <c r="P176" s="13"/>
    </row>
    <row r="177" spans="1:16" s="90" customFormat="1" ht="13.15" customHeight="1" x14ac:dyDescent="0.2">
      <c r="A177" s="11" t="str">
        <f t="shared" si="10"/>
        <v>ALICE SPRINGS1990</v>
      </c>
      <c r="B177" s="3" t="s">
        <v>5</v>
      </c>
      <c r="C177" s="12">
        <v>1990</v>
      </c>
      <c r="D177" s="12">
        <v>14</v>
      </c>
      <c r="E177" s="13">
        <v>4548</v>
      </c>
      <c r="F177" s="13">
        <v>4544</v>
      </c>
      <c r="G177" s="13">
        <v>9092</v>
      </c>
      <c r="H177" s="13">
        <v>0</v>
      </c>
      <c r="I177" s="13">
        <v>0</v>
      </c>
      <c r="J177" s="13">
        <v>0</v>
      </c>
      <c r="K177" s="15">
        <f t="shared" ref="K177:K240" si="11">E177+H177</f>
        <v>4548</v>
      </c>
      <c r="L177" s="15">
        <f t="shared" ref="L177:L240" si="12">F177+I177</f>
        <v>4544</v>
      </c>
      <c r="M177" s="15">
        <f t="shared" ref="M177:M240" si="13">G177+J177</f>
        <v>9092</v>
      </c>
      <c r="O177" s="13"/>
      <c r="P177" s="13"/>
    </row>
    <row r="178" spans="1:16" s="90" customFormat="1" ht="13.15" customHeight="1" x14ac:dyDescent="0.2">
      <c r="A178" s="11" t="str">
        <f t="shared" si="10"/>
        <v>ALICE SPRINGS1991</v>
      </c>
      <c r="B178" s="92" t="s">
        <v>5</v>
      </c>
      <c r="C178" s="85">
        <v>1991</v>
      </c>
      <c r="D178" s="86">
        <v>14</v>
      </c>
      <c r="E178" s="15">
        <v>5057</v>
      </c>
      <c r="F178" s="15">
        <v>5056</v>
      </c>
      <c r="G178" s="15">
        <v>10113</v>
      </c>
      <c r="H178" s="87">
        <v>0</v>
      </c>
      <c r="I178" s="87">
        <v>0</v>
      </c>
      <c r="J178" s="15">
        <v>0</v>
      </c>
      <c r="K178" s="15">
        <f t="shared" si="11"/>
        <v>5057</v>
      </c>
      <c r="L178" s="15">
        <f t="shared" si="12"/>
        <v>5056</v>
      </c>
      <c r="M178" s="15">
        <f t="shared" si="13"/>
        <v>10113</v>
      </c>
      <c r="O178" s="13"/>
      <c r="P178" s="13"/>
    </row>
    <row r="179" spans="1:16" s="90" customFormat="1" ht="13.15" customHeight="1" x14ac:dyDescent="0.2">
      <c r="A179" s="11" t="str">
        <f t="shared" si="10"/>
        <v>ALICE SPRINGS1992</v>
      </c>
      <c r="B179" s="3" t="s">
        <v>5</v>
      </c>
      <c r="C179" s="12">
        <v>1992</v>
      </c>
      <c r="D179" s="12">
        <v>13</v>
      </c>
      <c r="E179" s="13">
        <v>5322</v>
      </c>
      <c r="F179" s="13">
        <v>5325</v>
      </c>
      <c r="G179" s="13">
        <v>10647</v>
      </c>
      <c r="H179" s="13">
        <v>0</v>
      </c>
      <c r="I179" s="13">
        <v>0</v>
      </c>
      <c r="J179" s="13">
        <v>0</v>
      </c>
      <c r="K179" s="15">
        <f t="shared" si="11"/>
        <v>5322</v>
      </c>
      <c r="L179" s="15">
        <f t="shared" si="12"/>
        <v>5325</v>
      </c>
      <c r="M179" s="15">
        <f t="shared" si="13"/>
        <v>10647</v>
      </c>
      <c r="O179" s="13"/>
      <c r="P179" s="13"/>
    </row>
    <row r="180" spans="1:16" s="90" customFormat="1" ht="13.15" customHeight="1" x14ac:dyDescent="0.2">
      <c r="A180" s="11" t="str">
        <f t="shared" si="10"/>
        <v>ALICE SPRINGS1993</v>
      </c>
      <c r="B180" s="3" t="s">
        <v>5</v>
      </c>
      <c r="C180" s="12">
        <v>1993</v>
      </c>
      <c r="D180" s="12">
        <v>14</v>
      </c>
      <c r="E180" s="13">
        <v>6048</v>
      </c>
      <c r="F180" s="13">
        <v>6033</v>
      </c>
      <c r="G180" s="13">
        <v>12081</v>
      </c>
      <c r="H180" s="13">
        <v>0</v>
      </c>
      <c r="I180" s="13">
        <v>0</v>
      </c>
      <c r="J180" s="13">
        <v>0</v>
      </c>
      <c r="K180" s="15">
        <f t="shared" si="11"/>
        <v>6048</v>
      </c>
      <c r="L180" s="15">
        <f t="shared" si="12"/>
        <v>6033</v>
      </c>
      <c r="M180" s="15">
        <f t="shared" si="13"/>
        <v>12081</v>
      </c>
      <c r="O180" s="13"/>
      <c r="P180" s="13"/>
    </row>
    <row r="181" spans="1:16" s="90" customFormat="1" ht="13.15" customHeight="1" x14ac:dyDescent="0.2">
      <c r="A181" s="11" t="str">
        <f t="shared" si="10"/>
        <v>ALICE SPRINGS1994</v>
      </c>
      <c r="B181" s="3" t="s">
        <v>5</v>
      </c>
      <c r="C181" s="12">
        <v>1994</v>
      </c>
      <c r="D181" s="12">
        <v>12</v>
      </c>
      <c r="E181" s="13">
        <v>6687</v>
      </c>
      <c r="F181" s="13">
        <v>6688</v>
      </c>
      <c r="G181" s="13">
        <v>13375</v>
      </c>
      <c r="H181" s="13">
        <v>0</v>
      </c>
      <c r="I181" s="13">
        <v>0</v>
      </c>
      <c r="J181" s="13">
        <v>0</v>
      </c>
      <c r="K181" s="15">
        <f t="shared" si="11"/>
        <v>6687</v>
      </c>
      <c r="L181" s="15">
        <f t="shared" si="12"/>
        <v>6688</v>
      </c>
      <c r="M181" s="15">
        <f t="shared" si="13"/>
        <v>13375</v>
      </c>
      <c r="O181" s="13"/>
      <c r="P181" s="13"/>
    </row>
    <row r="182" spans="1:16" s="90" customFormat="1" ht="13.15" customHeight="1" x14ac:dyDescent="0.2">
      <c r="A182" s="11" t="str">
        <f t="shared" si="10"/>
        <v>ALICE SPRINGS1995</v>
      </c>
      <c r="B182" s="3" t="s">
        <v>5</v>
      </c>
      <c r="C182" s="12">
        <v>1995</v>
      </c>
      <c r="D182" s="12">
        <v>12</v>
      </c>
      <c r="E182" s="13">
        <v>6815</v>
      </c>
      <c r="F182" s="13">
        <v>6813</v>
      </c>
      <c r="G182" s="13">
        <v>13628</v>
      </c>
      <c r="H182" s="13">
        <v>0</v>
      </c>
      <c r="I182" s="13">
        <v>0</v>
      </c>
      <c r="J182" s="13">
        <v>0</v>
      </c>
      <c r="K182" s="15">
        <f t="shared" si="11"/>
        <v>6815</v>
      </c>
      <c r="L182" s="15">
        <f t="shared" si="12"/>
        <v>6813</v>
      </c>
      <c r="M182" s="15">
        <f t="shared" si="13"/>
        <v>13628</v>
      </c>
      <c r="O182" s="13"/>
      <c r="P182" s="13"/>
    </row>
    <row r="183" spans="1:16" s="90" customFormat="1" ht="13.15" customHeight="1" x14ac:dyDescent="0.2">
      <c r="A183" s="11" t="str">
        <f t="shared" si="10"/>
        <v>ALICE SPRINGS1996</v>
      </c>
      <c r="B183" s="3" t="s">
        <v>5</v>
      </c>
      <c r="C183" s="12">
        <v>1996</v>
      </c>
      <c r="D183" s="12">
        <v>12</v>
      </c>
      <c r="E183" s="13">
        <v>6504</v>
      </c>
      <c r="F183" s="13">
        <v>6504</v>
      </c>
      <c r="G183" s="13">
        <v>13008</v>
      </c>
      <c r="H183" s="13">
        <v>0</v>
      </c>
      <c r="I183" s="13">
        <v>0</v>
      </c>
      <c r="J183" s="13">
        <v>0</v>
      </c>
      <c r="K183" s="15">
        <f t="shared" si="11"/>
        <v>6504</v>
      </c>
      <c r="L183" s="15">
        <f t="shared" si="12"/>
        <v>6504</v>
      </c>
      <c r="M183" s="15">
        <f t="shared" si="13"/>
        <v>13008</v>
      </c>
      <c r="O183" s="13"/>
      <c r="P183" s="13"/>
    </row>
    <row r="184" spans="1:16" s="90" customFormat="1" ht="13.15" customHeight="1" x14ac:dyDescent="0.2">
      <c r="A184" s="11" t="str">
        <f t="shared" si="10"/>
        <v>ALICE SPRINGS1997</v>
      </c>
      <c r="B184" s="92" t="s">
        <v>5</v>
      </c>
      <c r="C184" s="85">
        <v>1997</v>
      </c>
      <c r="D184" s="86">
        <v>13</v>
      </c>
      <c r="E184" s="15">
        <v>6632</v>
      </c>
      <c r="F184" s="15">
        <v>6628</v>
      </c>
      <c r="G184" s="15">
        <v>13260</v>
      </c>
      <c r="H184" s="87">
        <v>0</v>
      </c>
      <c r="I184" s="87">
        <v>0</v>
      </c>
      <c r="J184" s="15">
        <v>0</v>
      </c>
      <c r="K184" s="15">
        <f t="shared" si="11"/>
        <v>6632</v>
      </c>
      <c r="L184" s="15">
        <f t="shared" si="12"/>
        <v>6628</v>
      </c>
      <c r="M184" s="15">
        <f t="shared" si="13"/>
        <v>13260</v>
      </c>
      <c r="O184" s="13"/>
      <c r="P184" s="13"/>
    </row>
    <row r="185" spans="1:16" s="90" customFormat="1" ht="13.15" customHeight="1" x14ac:dyDescent="0.2">
      <c r="A185" s="11" t="str">
        <f t="shared" si="10"/>
        <v>ALICE SPRINGS1998</v>
      </c>
      <c r="B185" s="88" t="s">
        <v>5</v>
      </c>
      <c r="C185" s="16">
        <v>1998</v>
      </c>
      <c r="D185" s="86">
        <v>12</v>
      </c>
      <c r="E185" s="89">
        <v>6504</v>
      </c>
      <c r="F185" s="89">
        <v>6505</v>
      </c>
      <c r="G185" s="89">
        <v>13009</v>
      </c>
      <c r="H185" s="89">
        <v>0</v>
      </c>
      <c r="I185" s="89">
        <v>0</v>
      </c>
      <c r="J185" s="89">
        <v>0</v>
      </c>
      <c r="K185" s="15">
        <f t="shared" si="11"/>
        <v>6504</v>
      </c>
      <c r="L185" s="15">
        <f t="shared" si="12"/>
        <v>6505</v>
      </c>
      <c r="M185" s="15">
        <f t="shared" si="13"/>
        <v>13009</v>
      </c>
      <c r="O185" s="13"/>
      <c r="P185" s="13"/>
    </row>
    <row r="186" spans="1:16" s="90" customFormat="1" ht="13.15" customHeight="1" x14ac:dyDescent="0.2">
      <c r="A186" s="11" t="str">
        <f t="shared" si="10"/>
        <v>ALICE SPRINGS1999</v>
      </c>
      <c r="B186" s="92" t="s">
        <v>5</v>
      </c>
      <c r="C186" s="85">
        <v>1999</v>
      </c>
      <c r="D186" s="86">
        <v>12</v>
      </c>
      <c r="E186" s="15">
        <v>6291</v>
      </c>
      <c r="F186" s="15">
        <v>6296</v>
      </c>
      <c r="G186" s="15">
        <v>12587</v>
      </c>
      <c r="H186" s="87">
        <v>0</v>
      </c>
      <c r="I186" s="87">
        <v>0</v>
      </c>
      <c r="J186" s="15">
        <v>0</v>
      </c>
      <c r="K186" s="15">
        <f t="shared" si="11"/>
        <v>6291</v>
      </c>
      <c r="L186" s="15">
        <f t="shared" si="12"/>
        <v>6296</v>
      </c>
      <c r="M186" s="15">
        <f t="shared" si="13"/>
        <v>12587</v>
      </c>
      <c r="O186" s="13"/>
      <c r="P186" s="13"/>
    </row>
    <row r="187" spans="1:16" s="90" customFormat="1" ht="13.15" customHeight="1" x14ac:dyDescent="0.2">
      <c r="A187" s="11" t="str">
        <f t="shared" si="10"/>
        <v>ALICE SPRINGS2000</v>
      </c>
      <c r="B187" s="3" t="s">
        <v>5</v>
      </c>
      <c r="C187" s="12">
        <v>2000</v>
      </c>
      <c r="D187" s="12">
        <v>17</v>
      </c>
      <c r="E187" s="13">
        <v>5966</v>
      </c>
      <c r="F187" s="13">
        <v>5963</v>
      </c>
      <c r="G187" s="13">
        <v>11929</v>
      </c>
      <c r="H187" s="13">
        <v>0</v>
      </c>
      <c r="I187" s="13">
        <v>0</v>
      </c>
      <c r="J187" s="13">
        <v>0</v>
      </c>
      <c r="K187" s="15">
        <f t="shared" si="11"/>
        <v>5966</v>
      </c>
      <c r="L187" s="15">
        <f t="shared" si="12"/>
        <v>5963</v>
      </c>
      <c r="M187" s="15">
        <f t="shared" si="13"/>
        <v>11929</v>
      </c>
      <c r="O187" s="13"/>
      <c r="P187" s="13"/>
    </row>
    <row r="188" spans="1:16" s="90" customFormat="1" ht="13.15" customHeight="1" x14ac:dyDescent="0.2">
      <c r="A188" s="11" t="str">
        <f t="shared" si="10"/>
        <v>ALICE SPRINGS2001</v>
      </c>
      <c r="B188" s="3" t="s">
        <v>5</v>
      </c>
      <c r="C188" s="12">
        <v>2001</v>
      </c>
      <c r="D188" s="12">
        <v>17</v>
      </c>
      <c r="E188" s="13">
        <v>5018</v>
      </c>
      <c r="F188" s="13">
        <v>5035</v>
      </c>
      <c r="G188" s="13">
        <v>10053</v>
      </c>
      <c r="H188" s="13">
        <v>0</v>
      </c>
      <c r="I188" s="13">
        <v>0</v>
      </c>
      <c r="J188" s="13">
        <v>0</v>
      </c>
      <c r="K188" s="15">
        <f t="shared" si="11"/>
        <v>5018</v>
      </c>
      <c r="L188" s="15">
        <f t="shared" si="12"/>
        <v>5035</v>
      </c>
      <c r="M188" s="15">
        <f t="shared" si="13"/>
        <v>10053</v>
      </c>
      <c r="O188" s="13"/>
      <c r="P188" s="13"/>
    </row>
    <row r="189" spans="1:16" s="90" customFormat="1" ht="13.15" customHeight="1" x14ac:dyDescent="0.2">
      <c r="A189" s="11" t="str">
        <f t="shared" si="10"/>
        <v>ALICE SPRINGS2002</v>
      </c>
      <c r="B189" s="92" t="s">
        <v>5</v>
      </c>
      <c r="C189" s="85">
        <v>2002</v>
      </c>
      <c r="D189" s="86">
        <v>19</v>
      </c>
      <c r="E189" s="15">
        <v>3688</v>
      </c>
      <c r="F189" s="15">
        <v>3682</v>
      </c>
      <c r="G189" s="15">
        <v>7370</v>
      </c>
      <c r="H189" s="87">
        <v>0</v>
      </c>
      <c r="I189" s="87">
        <v>0</v>
      </c>
      <c r="J189" s="15">
        <v>0</v>
      </c>
      <c r="K189" s="15">
        <f t="shared" si="11"/>
        <v>3688</v>
      </c>
      <c r="L189" s="15">
        <f t="shared" si="12"/>
        <v>3682</v>
      </c>
      <c r="M189" s="15">
        <f t="shared" si="13"/>
        <v>7370</v>
      </c>
      <c r="O189" s="13"/>
      <c r="P189" s="13"/>
    </row>
    <row r="190" spans="1:16" s="90" customFormat="1" ht="13.15" customHeight="1" x14ac:dyDescent="0.2">
      <c r="A190" s="11" t="str">
        <f t="shared" ref="A190:A232" si="14">CONCATENATE(B190,C190)</f>
        <v>ALICE SPRINGS2003</v>
      </c>
      <c r="B190" s="3" t="s">
        <v>5</v>
      </c>
      <c r="C190" s="12">
        <v>2003</v>
      </c>
      <c r="D190" s="12">
        <v>15</v>
      </c>
      <c r="E190" s="13">
        <v>3940</v>
      </c>
      <c r="F190" s="13">
        <v>3942</v>
      </c>
      <c r="G190" s="13">
        <v>7882</v>
      </c>
      <c r="H190" s="13">
        <v>0</v>
      </c>
      <c r="I190" s="13">
        <v>0</v>
      </c>
      <c r="J190" s="13">
        <v>0</v>
      </c>
      <c r="K190" s="15">
        <f t="shared" si="11"/>
        <v>3940</v>
      </c>
      <c r="L190" s="15">
        <f t="shared" si="12"/>
        <v>3942</v>
      </c>
      <c r="M190" s="15">
        <f t="shared" si="13"/>
        <v>7882</v>
      </c>
      <c r="O190" s="13"/>
      <c r="P190" s="13"/>
    </row>
    <row r="191" spans="1:16" s="90" customFormat="1" ht="13.15" customHeight="1" x14ac:dyDescent="0.2">
      <c r="A191" s="11" t="str">
        <f t="shared" si="14"/>
        <v>ALICE SPRINGS2004</v>
      </c>
      <c r="B191" s="3" t="s">
        <v>5</v>
      </c>
      <c r="C191" s="12">
        <v>2004</v>
      </c>
      <c r="D191" s="12">
        <v>18</v>
      </c>
      <c r="E191" s="13">
        <v>3767</v>
      </c>
      <c r="F191" s="13">
        <v>3769</v>
      </c>
      <c r="G191" s="13">
        <v>7536</v>
      </c>
      <c r="H191" s="13">
        <v>0</v>
      </c>
      <c r="I191" s="13">
        <v>0</v>
      </c>
      <c r="J191" s="13">
        <v>0</v>
      </c>
      <c r="K191" s="15">
        <f t="shared" si="11"/>
        <v>3767</v>
      </c>
      <c r="L191" s="15">
        <f t="shared" si="12"/>
        <v>3769</v>
      </c>
      <c r="M191" s="15">
        <f t="shared" si="13"/>
        <v>7536</v>
      </c>
      <c r="O191" s="13"/>
      <c r="P191" s="13"/>
    </row>
    <row r="192" spans="1:16" s="90" customFormat="1" ht="13.15" customHeight="1" x14ac:dyDescent="0.2">
      <c r="A192" s="11" t="str">
        <f t="shared" si="14"/>
        <v>ALICE SPRINGS2005</v>
      </c>
      <c r="B192" s="92" t="s">
        <v>5</v>
      </c>
      <c r="C192" s="85">
        <v>2005</v>
      </c>
      <c r="D192" s="86">
        <v>22</v>
      </c>
      <c r="E192" s="15">
        <v>3628</v>
      </c>
      <c r="F192" s="15">
        <v>3627</v>
      </c>
      <c r="G192" s="15">
        <v>7255</v>
      </c>
      <c r="H192" s="87">
        <v>0</v>
      </c>
      <c r="I192" s="87">
        <v>0</v>
      </c>
      <c r="J192" s="15">
        <v>0</v>
      </c>
      <c r="K192" s="15">
        <f t="shared" si="11"/>
        <v>3628</v>
      </c>
      <c r="L192" s="15">
        <f t="shared" si="12"/>
        <v>3627</v>
      </c>
      <c r="M192" s="15">
        <f t="shared" si="13"/>
        <v>7255</v>
      </c>
      <c r="O192" s="13"/>
      <c r="P192" s="13"/>
    </row>
    <row r="193" spans="1:16" s="90" customFormat="1" ht="13.15" customHeight="1" x14ac:dyDescent="0.2">
      <c r="A193" s="11" t="str">
        <f t="shared" si="14"/>
        <v>ALICE SPRINGS2006</v>
      </c>
      <c r="B193" s="3" t="s">
        <v>5</v>
      </c>
      <c r="C193" s="12">
        <v>2006</v>
      </c>
      <c r="D193" s="12">
        <v>22</v>
      </c>
      <c r="E193" s="13">
        <v>3372</v>
      </c>
      <c r="F193" s="13">
        <v>3363</v>
      </c>
      <c r="G193" s="13">
        <v>6735</v>
      </c>
      <c r="H193" s="13">
        <v>0</v>
      </c>
      <c r="I193" s="13">
        <v>0</v>
      </c>
      <c r="J193" s="13">
        <v>0</v>
      </c>
      <c r="K193" s="15">
        <f t="shared" si="11"/>
        <v>3372</v>
      </c>
      <c r="L193" s="15">
        <f t="shared" si="12"/>
        <v>3363</v>
      </c>
      <c r="M193" s="15">
        <f t="shared" si="13"/>
        <v>6735</v>
      </c>
      <c r="O193" s="13"/>
      <c r="P193" s="13"/>
    </row>
    <row r="194" spans="1:16" s="90" customFormat="1" ht="13.15" customHeight="1" x14ac:dyDescent="0.2">
      <c r="A194" s="11" t="str">
        <f t="shared" si="14"/>
        <v>ALICE SPRINGS2007</v>
      </c>
      <c r="B194" s="90" t="s">
        <v>5</v>
      </c>
      <c r="C194" s="85">
        <v>2007</v>
      </c>
      <c r="D194" s="86">
        <v>23</v>
      </c>
      <c r="E194" s="15">
        <v>3073</v>
      </c>
      <c r="F194" s="15">
        <v>3077</v>
      </c>
      <c r="G194" s="15">
        <v>6150</v>
      </c>
      <c r="H194" s="15">
        <v>0</v>
      </c>
      <c r="I194" s="15">
        <v>0</v>
      </c>
      <c r="J194" s="15">
        <v>0</v>
      </c>
      <c r="K194" s="15">
        <f t="shared" si="11"/>
        <v>3073</v>
      </c>
      <c r="L194" s="15">
        <f t="shared" si="12"/>
        <v>3077</v>
      </c>
      <c r="M194" s="15">
        <f t="shared" si="13"/>
        <v>6150</v>
      </c>
      <c r="O194" s="13"/>
      <c r="P194" s="13"/>
    </row>
    <row r="195" spans="1:16" s="90" customFormat="1" ht="13.15" customHeight="1" x14ac:dyDescent="0.2">
      <c r="A195" s="11" t="str">
        <f t="shared" si="14"/>
        <v>ALICE SPRINGS2008</v>
      </c>
      <c r="B195" s="3" t="s">
        <v>5</v>
      </c>
      <c r="C195" s="12">
        <v>2008</v>
      </c>
      <c r="D195" s="12">
        <v>22</v>
      </c>
      <c r="E195" s="13">
        <v>3312</v>
      </c>
      <c r="F195" s="13">
        <v>3311</v>
      </c>
      <c r="G195" s="13">
        <v>6623</v>
      </c>
      <c r="H195" s="13">
        <v>0</v>
      </c>
      <c r="I195" s="13">
        <v>0</v>
      </c>
      <c r="J195" s="13">
        <v>0</v>
      </c>
      <c r="K195" s="15">
        <f t="shared" si="11"/>
        <v>3312</v>
      </c>
      <c r="L195" s="15">
        <f t="shared" si="12"/>
        <v>3311</v>
      </c>
      <c r="M195" s="15">
        <f t="shared" si="13"/>
        <v>6623</v>
      </c>
      <c r="O195" s="13"/>
      <c r="P195" s="13"/>
    </row>
    <row r="196" spans="1:16" s="90" customFormat="1" ht="13.15" customHeight="1" x14ac:dyDescent="0.2">
      <c r="A196" s="11" t="str">
        <f t="shared" si="14"/>
        <v>ALICE SPRINGS2009</v>
      </c>
      <c r="B196" s="3" t="s">
        <v>5</v>
      </c>
      <c r="C196" s="12">
        <v>2009</v>
      </c>
      <c r="D196" s="12">
        <v>19</v>
      </c>
      <c r="E196" s="13">
        <v>3326</v>
      </c>
      <c r="F196" s="13">
        <v>3322</v>
      </c>
      <c r="G196" s="13">
        <v>6648</v>
      </c>
      <c r="H196" s="13">
        <v>0</v>
      </c>
      <c r="I196" s="13">
        <v>0</v>
      </c>
      <c r="J196" s="13">
        <v>0</v>
      </c>
      <c r="K196" s="15">
        <f t="shared" si="11"/>
        <v>3326</v>
      </c>
      <c r="L196" s="15">
        <f t="shared" si="12"/>
        <v>3322</v>
      </c>
      <c r="M196" s="15">
        <f t="shared" si="13"/>
        <v>6648</v>
      </c>
      <c r="O196" s="13"/>
      <c r="P196" s="13"/>
    </row>
    <row r="197" spans="1:16" s="90" customFormat="1" ht="13.15" customHeight="1" x14ac:dyDescent="0.2">
      <c r="A197" s="11" t="str">
        <f t="shared" si="14"/>
        <v>ALICE SPRINGS2010</v>
      </c>
      <c r="B197" s="3" t="s">
        <v>5</v>
      </c>
      <c r="C197" s="12">
        <v>2010</v>
      </c>
      <c r="D197" s="12">
        <v>21</v>
      </c>
      <c r="E197" s="13">
        <v>3434</v>
      </c>
      <c r="F197" s="13">
        <v>3430</v>
      </c>
      <c r="G197" s="13">
        <v>6864</v>
      </c>
      <c r="H197" s="13">
        <v>0</v>
      </c>
      <c r="I197" s="13">
        <v>0</v>
      </c>
      <c r="J197" s="13">
        <v>0</v>
      </c>
      <c r="K197" s="15">
        <f t="shared" si="11"/>
        <v>3434</v>
      </c>
      <c r="L197" s="15">
        <f t="shared" si="12"/>
        <v>3430</v>
      </c>
      <c r="M197" s="15">
        <f t="shared" si="13"/>
        <v>6864</v>
      </c>
      <c r="O197" s="13"/>
      <c r="P197" s="13"/>
    </row>
    <row r="198" spans="1:16" s="90" customFormat="1" ht="13.15" customHeight="1" x14ac:dyDescent="0.2">
      <c r="A198" s="11" t="str">
        <f t="shared" si="14"/>
        <v>ALICE SPRINGS2011</v>
      </c>
      <c r="B198" s="92" t="s">
        <v>5</v>
      </c>
      <c r="C198" s="85">
        <v>2011</v>
      </c>
      <c r="D198" s="86">
        <v>21</v>
      </c>
      <c r="E198" s="15">
        <v>3334</v>
      </c>
      <c r="F198" s="15">
        <v>3336</v>
      </c>
      <c r="G198" s="15">
        <v>6670</v>
      </c>
      <c r="H198" s="87">
        <v>0</v>
      </c>
      <c r="I198" s="87">
        <v>0</v>
      </c>
      <c r="J198" s="15">
        <v>0</v>
      </c>
      <c r="K198" s="15">
        <f t="shared" si="11"/>
        <v>3334</v>
      </c>
      <c r="L198" s="15">
        <f t="shared" si="12"/>
        <v>3336</v>
      </c>
      <c r="M198" s="15">
        <f t="shared" si="13"/>
        <v>6670</v>
      </c>
      <c r="O198" s="13"/>
      <c r="P198" s="13"/>
    </row>
    <row r="199" spans="1:16" s="90" customFormat="1" ht="13.15" customHeight="1" x14ac:dyDescent="0.2">
      <c r="A199" s="11" t="str">
        <f t="shared" si="14"/>
        <v>ALICE SPRINGS2012</v>
      </c>
      <c r="B199" s="92" t="s">
        <v>5</v>
      </c>
      <c r="C199" s="85">
        <v>2012</v>
      </c>
      <c r="D199" s="86">
        <v>23</v>
      </c>
      <c r="E199" s="15">
        <v>3218</v>
      </c>
      <c r="F199" s="15">
        <v>3241</v>
      </c>
      <c r="G199" s="15">
        <v>6459</v>
      </c>
      <c r="H199" s="87">
        <v>0</v>
      </c>
      <c r="I199" s="87">
        <v>0</v>
      </c>
      <c r="J199" s="15">
        <v>0</v>
      </c>
      <c r="K199" s="15">
        <f t="shared" si="11"/>
        <v>3218</v>
      </c>
      <c r="L199" s="15">
        <f t="shared" si="12"/>
        <v>3241</v>
      </c>
      <c r="M199" s="15">
        <f t="shared" si="13"/>
        <v>6459</v>
      </c>
      <c r="O199" s="13"/>
      <c r="P199" s="13"/>
    </row>
    <row r="200" spans="1:16" s="90" customFormat="1" ht="13.15" customHeight="1" x14ac:dyDescent="0.2">
      <c r="A200" s="11" t="str">
        <f t="shared" si="14"/>
        <v>ALICE SPRINGS2013</v>
      </c>
      <c r="B200" s="3" t="s">
        <v>5</v>
      </c>
      <c r="C200" s="12">
        <v>2013</v>
      </c>
      <c r="D200" s="12">
        <v>23</v>
      </c>
      <c r="E200" s="13">
        <v>3459</v>
      </c>
      <c r="F200" s="13">
        <v>3500</v>
      </c>
      <c r="G200" s="13">
        <v>6959</v>
      </c>
      <c r="H200" s="13">
        <v>0</v>
      </c>
      <c r="I200" s="13">
        <v>0</v>
      </c>
      <c r="J200" s="13">
        <v>0</v>
      </c>
      <c r="K200" s="15">
        <f t="shared" si="11"/>
        <v>3459</v>
      </c>
      <c r="L200" s="15">
        <f t="shared" si="12"/>
        <v>3500</v>
      </c>
      <c r="M200" s="15">
        <f t="shared" si="13"/>
        <v>6959</v>
      </c>
      <c r="O200" s="13"/>
      <c r="P200" s="13"/>
    </row>
    <row r="201" spans="1:16" s="90" customFormat="1" ht="13.15" customHeight="1" x14ac:dyDescent="0.2">
      <c r="A201" s="11" t="str">
        <f t="shared" si="14"/>
        <v>ALICE SPRINGS2014</v>
      </c>
      <c r="B201" s="3" t="s">
        <v>5</v>
      </c>
      <c r="C201" s="12">
        <v>2014</v>
      </c>
      <c r="D201" s="12">
        <v>23</v>
      </c>
      <c r="E201" s="13">
        <v>3362</v>
      </c>
      <c r="F201" s="13">
        <v>3408</v>
      </c>
      <c r="G201" s="13">
        <v>6770</v>
      </c>
      <c r="H201" s="13">
        <v>0</v>
      </c>
      <c r="I201" s="13">
        <v>0</v>
      </c>
      <c r="J201" s="13">
        <v>0</v>
      </c>
      <c r="K201" s="15">
        <f t="shared" si="11"/>
        <v>3362</v>
      </c>
      <c r="L201" s="15">
        <f t="shared" si="12"/>
        <v>3408</v>
      </c>
      <c r="M201" s="15">
        <f t="shared" si="13"/>
        <v>6770</v>
      </c>
      <c r="O201" s="13"/>
      <c r="P201" s="13"/>
    </row>
    <row r="202" spans="1:16" s="90" customFormat="1" ht="13.15" customHeight="1" x14ac:dyDescent="0.2">
      <c r="A202" s="11" t="str">
        <f t="shared" si="14"/>
        <v>ALICE SPRINGS2015</v>
      </c>
      <c r="B202" s="3" t="s">
        <v>5</v>
      </c>
      <c r="C202" s="12">
        <v>2015</v>
      </c>
      <c r="D202" s="12">
        <v>23</v>
      </c>
      <c r="E202" s="13">
        <v>3381</v>
      </c>
      <c r="F202" s="13">
        <v>3427</v>
      </c>
      <c r="G202" s="13">
        <v>6808</v>
      </c>
      <c r="H202" s="13">
        <v>0</v>
      </c>
      <c r="I202" s="13">
        <v>0</v>
      </c>
      <c r="J202" s="13">
        <v>0</v>
      </c>
      <c r="K202" s="15">
        <f t="shared" si="11"/>
        <v>3381</v>
      </c>
      <c r="L202" s="15">
        <f t="shared" si="12"/>
        <v>3427</v>
      </c>
      <c r="M202" s="15">
        <f t="shared" si="13"/>
        <v>6808</v>
      </c>
      <c r="O202" s="13"/>
      <c r="P202" s="13"/>
    </row>
    <row r="203" spans="1:16" s="90" customFormat="1" ht="13.15" customHeight="1" x14ac:dyDescent="0.2">
      <c r="A203" s="11" t="str">
        <f t="shared" si="14"/>
        <v>ALICE SPRINGS2016</v>
      </c>
      <c r="B203" s="3" t="s">
        <v>5</v>
      </c>
      <c r="C203" s="12">
        <v>2016</v>
      </c>
      <c r="D203" s="12">
        <v>20</v>
      </c>
      <c r="E203" s="13">
        <v>3588</v>
      </c>
      <c r="F203" s="13">
        <v>3635</v>
      </c>
      <c r="G203" s="13">
        <v>7223</v>
      </c>
      <c r="H203" s="13">
        <v>0</v>
      </c>
      <c r="I203" s="13">
        <v>0</v>
      </c>
      <c r="J203" s="13">
        <v>0</v>
      </c>
      <c r="K203" s="15">
        <f t="shared" si="11"/>
        <v>3588</v>
      </c>
      <c r="L203" s="15">
        <f t="shared" si="12"/>
        <v>3635</v>
      </c>
      <c r="M203" s="15">
        <f t="shared" si="13"/>
        <v>7223</v>
      </c>
      <c r="O203" s="13"/>
      <c r="P203" s="13"/>
    </row>
    <row r="204" spans="1:16" s="90" customFormat="1" ht="13.15" customHeight="1" x14ac:dyDescent="0.2">
      <c r="A204" s="11" t="str">
        <f t="shared" si="14"/>
        <v>ALICE SPRINGS2017</v>
      </c>
      <c r="B204" s="92" t="s">
        <v>5</v>
      </c>
      <c r="C204" s="85">
        <v>2017</v>
      </c>
      <c r="D204" s="86">
        <v>22</v>
      </c>
      <c r="E204" s="15">
        <v>3598</v>
      </c>
      <c r="F204" s="15">
        <v>3652</v>
      </c>
      <c r="G204" s="15">
        <v>7250</v>
      </c>
      <c r="H204" s="87">
        <v>0</v>
      </c>
      <c r="I204" s="87">
        <v>0</v>
      </c>
      <c r="J204" s="15">
        <v>0</v>
      </c>
      <c r="K204" s="15">
        <f t="shared" si="11"/>
        <v>3598</v>
      </c>
      <c r="L204" s="15">
        <f t="shared" si="12"/>
        <v>3652</v>
      </c>
      <c r="M204" s="15">
        <f t="shared" si="13"/>
        <v>7250</v>
      </c>
      <c r="O204" s="13"/>
      <c r="P204" s="13"/>
    </row>
    <row r="205" spans="1:16" s="90" customFormat="1" ht="13.15" customHeight="1" x14ac:dyDescent="0.2">
      <c r="A205" s="11" t="str">
        <f t="shared" si="14"/>
        <v>ALICE SPRINGS2018</v>
      </c>
      <c r="B205" s="90" t="s">
        <v>5</v>
      </c>
      <c r="C205" s="85">
        <v>2018</v>
      </c>
      <c r="D205" s="12">
        <v>18</v>
      </c>
      <c r="E205" s="15">
        <v>3777</v>
      </c>
      <c r="F205" s="15">
        <v>3803</v>
      </c>
      <c r="G205" s="15">
        <v>7580</v>
      </c>
      <c r="H205" s="15">
        <v>0</v>
      </c>
      <c r="I205" s="15">
        <v>0</v>
      </c>
      <c r="J205" s="15">
        <v>0</v>
      </c>
      <c r="K205" s="15">
        <f t="shared" si="11"/>
        <v>3777</v>
      </c>
      <c r="L205" s="15">
        <f t="shared" si="12"/>
        <v>3803</v>
      </c>
      <c r="M205" s="15">
        <f t="shared" si="13"/>
        <v>7580</v>
      </c>
      <c r="O205" s="13"/>
      <c r="P205" s="13"/>
    </row>
    <row r="206" spans="1:16" s="90" customFormat="1" ht="13.15" customHeight="1" x14ac:dyDescent="0.2">
      <c r="A206" s="11" t="str">
        <f t="shared" si="14"/>
        <v>ALICE SPRINGS2019</v>
      </c>
      <c r="B206" s="3" t="s">
        <v>5</v>
      </c>
      <c r="C206" s="12">
        <v>2019</v>
      </c>
      <c r="D206" s="12">
        <v>21</v>
      </c>
      <c r="E206" s="13">
        <v>3257</v>
      </c>
      <c r="F206" s="13">
        <v>3253</v>
      </c>
      <c r="G206" s="13">
        <v>6510</v>
      </c>
      <c r="H206" s="13">
        <v>0</v>
      </c>
      <c r="I206" s="13">
        <v>0</v>
      </c>
      <c r="J206" s="13">
        <v>0</v>
      </c>
      <c r="K206" s="15">
        <f t="shared" si="11"/>
        <v>3257</v>
      </c>
      <c r="L206" s="15">
        <f t="shared" si="12"/>
        <v>3253</v>
      </c>
      <c r="M206" s="15">
        <f t="shared" si="13"/>
        <v>6510</v>
      </c>
      <c r="O206" s="13"/>
      <c r="P206" s="13"/>
    </row>
    <row r="207" spans="1:16" s="90" customFormat="1" ht="13.15" customHeight="1" x14ac:dyDescent="0.2">
      <c r="A207" s="11" t="str">
        <f t="shared" si="14"/>
        <v>ALICE SPRINGS2020</v>
      </c>
      <c r="B207" s="92" t="s">
        <v>5</v>
      </c>
      <c r="C207" s="85">
        <v>2020</v>
      </c>
      <c r="D207" s="86" t="s">
        <v>174</v>
      </c>
      <c r="E207" s="15">
        <v>1702</v>
      </c>
      <c r="F207" s="15">
        <v>1702</v>
      </c>
      <c r="G207" s="15">
        <v>3404</v>
      </c>
      <c r="H207" s="87">
        <v>0</v>
      </c>
      <c r="I207" s="87">
        <v>0</v>
      </c>
      <c r="J207" s="15">
        <v>0</v>
      </c>
      <c r="K207" s="15">
        <f t="shared" si="11"/>
        <v>1702</v>
      </c>
      <c r="L207" s="15">
        <f t="shared" si="12"/>
        <v>1702</v>
      </c>
      <c r="M207" s="15">
        <f t="shared" si="13"/>
        <v>3404</v>
      </c>
      <c r="O207" s="13"/>
      <c r="P207" s="13"/>
    </row>
    <row r="208" spans="1:16" s="90" customFormat="1" ht="13.15" customHeight="1" x14ac:dyDescent="0.2">
      <c r="A208" s="11" t="str">
        <f t="shared" si="14"/>
        <v>ALICE SPRINGS2021</v>
      </c>
      <c r="B208" s="3" t="s">
        <v>5</v>
      </c>
      <c r="C208" s="12">
        <v>2021</v>
      </c>
      <c r="D208" s="12" t="s">
        <v>174</v>
      </c>
      <c r="E208" s="13">
        <v>2323</v>
      </c>
      <c r="F208" s="13">
        <v>2322</v>
      </c>
      <c r="G208" s="13">
        <v>4645</v>
      </c>
      <c r="H208" s="13">
        <v>0</v>
      </c>
      <c r="I208" s="13">
        <v>0</v>
      </c>
      <c r="J208" s="13">
        <v>0</v>
      </c>
      <c r="K208" s="15">
        <f t="shared" si="11"/>
        <v>2323</v>
      </c>
      <c r="L208" s="15">
        <f t="shared" si="12"/>
        <v>2322</v>
      </c>
      <c r="M208" s="15">
        <f t="shared" si="13"/>
        <v>4645</v>
      </c>
      <c r="O208" s="13"/>
      <c r="P208" s="13"/>
    </row>
    <row r="209" spans="1:16" s="90" customFormat="1" ht="13.15" customHeight="1" x14ac:dyDescent="0.2">
      <c r="A209" s="11" t="str">
        <f t="shared" si="14"/>
        <v>ALICE SPRINGS2022</v>
      </c>
      <c r="B209" s="3" t="s">
        <v>5</v>
      </c>
      <c r="C209" s="12">
        <v>2022</v>
      </c>
      <c r="D209" s="12" t="s">
        <v>174</v>
      </c>
      <c r="E209" s="13">
        <v>2291</v>
      </c>
      <c r="F209" s="13">
        <v>2288</v>
      </c>
      <c r="G209" s="13">
        <v>4579</v>
      </c>
      <c r="H209" s="13">
        <v>0</v>
      </c>
      <c r="I209" s="13">
        <v>0</v>
      </c>
      <c r="J209" s="13">
        <v>0</v>
      </c>
      <c r="K209" s="15">
        <f t="shared" si="11"/>
        <v>2291</v>
      </c>
      <c r="L209" s="15">
        <f t="shared" si="12"/>
        <v>2288</v>
      </c>
      <c r="M209" s="15">
        <f t="shared" si="13"/>
        <v>4579</v>
      </c>
      <c r="O209" s="13"/>
      <c r="P209" s="13"/>
    </row>
    <row r="210" spans="1:16" s="90" customFormat="1" ht="13.15" customHeight="1" x14ac:dyDescent="0.2">
      <c r="A210" s="11" t="str">
        <f t="shared" si="14"/>
        <v>ALICE SPRINGS2023</v>
      </c>
      <c r="B210" s="92" t="s">
        <v>5</v>
      </c>
      <c r="C210" s="85">
        <v>2023</v>
      </c>
      <c r="D210" s="86" t="s">
        <v>174</v>
      </c>
      <c r="E210" s="87">
        <v>2485</v>
      </c>
      <c r="F210" s="87">
        <v>2482</v>
      </c>
      <c r="G210" s="15">
        <v>4967</v>
      </c>
      <c r="H210" s="87">
        <v>0</v>
      </c>
      <c r="I210" s="87">
        <v>0</v>
      </c>
      <c r="J210" s="15">
        <v>0</v>
      </c>
      <c r="K210" s="15">
        <f t="shared" si="11"/>
        <v>2485</v>
      </c>
      <c r="L210" s="15">
        <f t="shared" si="12"/>
        <v>2482</v>
      </c>
      <c r="M210" s="15">
        <f t="shared" si="13"/>
        <v>4967</v>
      </c>
      <c r="O210" s="13"/>
      <c r="P210" s="13"/>
    </row>
    <row r="211" spans="1:16" s="90" customFormat="1" ht="13.15" customHeight="1" x14ac:dyDescent="0.2">
      <c r="A211" s="11" t="str">
        <f t="shared" si="14"/>
        <v>ALICE SPRINGS2024</v>
      </c>
      <c r="B211" s="3" t="s">
        <v>5</v>
      </c>
      <c r="C211" s="12">
        <v>2024</v>
      </c>
      <c r="D211" s="12">
        <v>27</v>
      </c>
      <c r="E211" s="13">
        <v>2682</v>
      </c>
      <c r="F211" s="13">
        <v>2679</v>
      </c>
      <c r="G211" s="13">
        <v>5361</v>
      </c>
      <c r="H211" s="13">
        <v>0</v>
      </c>
      <c r="I211" s="13">
        <v>0</v>
      </c>
      <c r="J211" s="13">
        <v>0</v>
      </c>
      <c r="K211" s="15">
        <f t="shared" si="11"/>
        <v>2682</v>
      </c>
      <c r="L211" s="15">
        <f t="shared" si="12"/>
        <v>2679</v>
      </c>
      <c r="M211" s="15">
        <f t="shared" si="13"/>
        <v>5361</v>
      </c>
      <c r="O211" s="13"/>
      <c r="P211" s="13"/>
    </row>
    <row r="212" spans="1:16" s="90" customFormat="1" ht="13.15" customHeight="1" x14ac:dyDescent="0.2">
      <c r="A212" s="11" t="str">
        <f t="shared" si="14"/>
        <v>ALICE SPRINGS2025</v>
      </c>
      <c r="B212" s="88" t="s">
        <v>5</v>
      </c>
      <c r="C212" s="16">
        <v>2025</v>
      </c>
      <c r="D212" s="86">
        <v>26</v>
      </c>
      <c r="E212" s="89">
        <v>2655</v>
      </c>
      <c r="F212" s="89">
        <v>2650</v>
      </c>
      <c r="G212" s="89">
        <v>5305</v>
      </c>
      <c r="H212" s="89">
        <v>0</v>
      </c>
      <c r="I212" s="89">
        <v>0</v>
      </c>
      <c r="J212" s="89">
        <v>0</v>
      </c>
      <c r="K212" s="15">
        <f t="shared" si="11"/>
        <v>2655</v>
      </c>
      <c r="L212" s="15">
        <f t="shared" si="12"/>
        <v>2650</v>
      </c>
      <c r="M212" s="15">
        <f t="shared" si="13"/>
        <v>5305</v>
      </c>
      <c r="O212" s="13"/>
      <c r="P212" s="13"/>
    </row>
    <row r="213" spans="1:16" s="90" customFormat="1" ht="13.15" customHeight="1" x14ac:dyDescent="0.2">
      <c r="A213" s="11" t="str">
        <f t="shared" si="14"/>
        <v>ARMIDALE1985</v>
      </c>
      <c r="B213" s="92" t="s">
        <v>22</v>
      </c>
      <c r="C213" s="85">
        <v>1985</v>
      </c>
      <c r="D213" s="86">
        <v>29</v>
      </c>
      <c r="E213" s="15">
        <v>2680</v>
      </c>
      <c r="F213" s="15">
        <v>2686</v>
      </c>
      <c r="G213" s="15">
        <v>5366</v>
      </c>
      <c r="H213" s="87">
        <v>0</v>
      </c>
      <c r="I213" s="87">
        <v>0</v>
      </c>
      <c r="J213" s="15">
        <v>0</v>
      </c>
      <c r="K213" s="15">
        <f t="shared" si="11"/>
        <v>2680</v>
      </c>
      <c r="L213" s="15">
        <f t="shared" si="12"/>
        <v>2686</v>
      </c>
      <c r="M213" s="15">
        <f t="shared" si="13"/>
        <v>5366</v>
      </c>
      <c r="O213" s="13"/>
      <c r="P213" s="13"/>
    </row>
    <row r="214" spans="1:16" s="90" customFormat="1" ht="13.15" customHeight="1" x14ac:dyDescent="0.2">
      <c r="A214" s="11" t="str">
        <f t="shared" si="14"/>
        <v>ARMIDALE1986</v>
      </c>
      <c r="B214" s="3" t="s">
        <v>22</v>
      </c>
      <c r="C214" s="12">
        <v>1986</v>
      </c>
      <c r="D214" s="12">
        <v>28</v>
      </c>
      <c r="E214" s="13">
        <v>2843</v>
      </c>
      <c r="F214" s="13">
        <v>2845</v>
      </c>
      <c r="G214" s="13">
        <v>5688</v>
      </c>
      <c r="H214" s="13">
        <v>0</v>
      </c>
      <c r="I214" s="13">
        <v>0</v>
      </c>
      <c r="J214" s="13">
        <v>0</v>
      </c>
      <c r="K214" s="15">
        <f t="shared" si="11"/>
        <v>2843</v>
      </c>
      <c r="L214" s="15">
        <f t="shared" si="12"/>
        <v>2845</v>
      </c>
      <c r="M214" s="15">
        <f t="shared" si="13"/>
        <v>5688</v>
      </c>
      <c r="O214" s="13"/>
      <c r="P214" s="13"/>
    </row>
    <row r="215" spans="1:16" s="90" customFormat="1" ht="13.15" customHeight="1" x14ac:dyDescent="0.2">
      <c r="A215" s="11" t="str">
        <f t="shared" si="14"/>
        <v>ARMIDALE1987</v>
      </c>
      <c r="B215" s="92" t="s">
        <v>22</v>
      </c>
      <c r="C215" s="85">
        <v>1987</v>
      </c>
      <c r="D215" s="86">
        <v>25</v>
      </c>
      <c r="E215" s="15">
        <v>2967</v>
      </c>
      <c r="F215" s="15">
        <v>2966</v>
      </c>
      <c r="G215" s="15">
        <v>5933</v>
      </c>
      <c r="H215" s="15">
        <v>0</v>
      </c>
      <c r="I215" s="15">
        <v>0</v>
      </c>
      <c r="J215" s="15">
        <v>0</v>
      </c>
      <c r="K215" s="15">
        <f t="shared" si="11"/>
        <v>2967</v>
      </c>
      <c r="L215" s="15">
        <f t="shared" si="12"/>
        <v>2966</v>
      </c>
      <c r="M215" s="15">
        <f t="shared" si="13"/>
        <v>5933</v>
      </c>
      <c r="O215" s="13"/>
      <c r="P215" s="13"/>
    </row>
    <row r="216" spans="1:16" s="90" customFormat="1" ht="13.15" customHeight="1" x14ac:dyDescent="0.2">
      <c r="A216" s="11" t="str">
        <f t="shared" si="14"/>
        <v>ARMIDALE1988</v>
      </c>
      <c r="B216" s="3" t="s">
        <v>22</v>
      </c>
      <c r="C216" s="12">
        <v>1988</v>
      </c>
      <c r="D216" s="12" t="s">
        <v>174</v>
      </c>
      <c r="E216" s="13">
        <v>2493</v>
      </c>
      <c r="F216" s="13">
        <v>2493</v>
      </c>
      <c r="G216" s="13">
        <v>4986</v>
      </c>
      <c r="H216" s="13">
        <v>0</v>
      </c>
      <c r="I216" s="13">
        <v>0</v>
      </c>
      <c r="J216" s="13">
        <v>0</v>
      </c>
      <c r="K216" s="15">
        <f t="shared" si="11"/>
        <v>2493</v>
      </c>
      <c r="L216" s="15">
        <f t="shared" si="12"/>
        <v>2493</v>
      </c>
      <c r="M216" s="15">
        <f t="shared" si="13"/>
        <v>4986</v>
      </c>
      <c r="O216" s="13"/>
      <c r="P216" s="13"/>
    </row>
    <row r="217" spans="1:16" s="90" customFormat="1" ht="13.15" customHeight="1" x14ac:dyDescent="0.2">
      <c r="A217" s="11" t="str">
        <f t="shared" si="14"/>
        <v>ARMIDALE1989</v>
      </c>
      <c r="B217" s="92" t="s">
        <v>22</v>
      </c>
      <c r="C217" s="85">
        <v>1989</v>
      </c>
      <c r="D217" s="86" t="s">
        <v>174</v>
      </c>
      <c r="E217" s="15">
        <v>2097</v>
      </c>
      <c r="F217" s="15">
        <v>2094</v>
      </c>
      <c r="G217" s="15">
        <v>4191</v>
      </c>
      <c r="H217" s="87">
        <v>0</v>
      </c>
      <c r="I217" s="87">
        <v>0</v>
      </c>
      <c r="J217" s="15">
        <v>0</v>
      </c>
      <c r="K217" s="15">
        <f t="shared" si="11"/>
        <v>2097</v>
      </c>
      <c r="L217" s="15">
        <f t="shared" si="12"/>
        <v>2094</v>
      </c>
      <c r="M217" s="15">
        <f t="shared" si="13"/>
        <v>4191</v>
      </c>
      <c r="O217" s="13"/>
      <c r="P217" s="13"/>
    </row>
    <row r="218" spans="1:16" s="90" customFormat="1" ht="13.15" customHeight="1" x14ac:dyDescent="0.2">
      <c r="A218" s="11" t="str">
        <f t="shared" si="14"/>
        <v>ARMIDALE1990</v>
      </c>
      <c r="B218" s="3" t="s">
        <v>22</v>
      </c>
      <c r="C218" s="12">
        <v>1990</v>
      </c>
      <c r="D218" s="12" t="s">
        <v>174</v>
      </c>
      <c r="E218" s="13">
        <v>2182</v>
      </c>
      <c r="F218" s="13">
        <v>2172</v>
      </c>
      <c r="G218" s="13">
        <v>4354</v>
      </c>
      <c r="H218" s="13">
        <v>0</v>
      </c>
      <c r="I218" s="13">
        <v>0</v>
      </c>
      <c r="J218" s="13">
        <v>0</v>
      </c>
      <c r="K218" s="15">
        <f t="shared" si="11"/>
        <v>2182</v>
      </c>
      <c r="L218" s="15">
        <f t="shared" si="12"/>
        <v>2172</v>
      </c>
      <c r="M218" s="15">
        <f t="shared" si="13"/>
        <v>4354</v>
      </c>
      <c r="O218" s="13"/>
      <c r="P218" s="13"/>
    </row>
    <row r="219" spans="1:16" s="90" customFormat="1" ht="13.15" customHeight="1" x14ac:dyDescent="0.2">
      <c r="A219" s="11" t="str">
        <f t="shared" si="14"/>
        <v>ARMIDALE1991</v>
      </c>
      <c r="B219" s="3" t="s">
        <v>22</v>
      </c>
      <c r="C219" s="12">
        <v>1991</v>
      </c>
      <c r="D219" s="86">
        <v>32</v>
      </c>
      <c r="E219" s="13">
        <v>2877</v>
      </c>
      <c r="F219" s="13">
        <v>2913</v>
      </c>
      <c r="G219" s="13">
        <v>5790</v>
      </c>
      <c r="H219" s="13">
        <v>0</v>
      </c>
      <c r="I219" s="13">
        <v>0</v>
      </c>
      <c r="J219" s="13">
        <v>0</v>
      </c>
      <c r="K219" s="15">
        <f t="shared" si="11"/>
        <v>2877</v>
      </c>
      <c r="L219" s="15">
        <f t="shared" si="12"/>
        <v>2913</v>
      </c>
      <c r="M219" s="15">
        <f t="shared" si="13"/>
        <v>5790</v>
      </c>
      <c r="O219" s="13"/>
      <c r="P219" s="13"/>
    </row>
    <row r="220" spans="1:16" s="90" customFormat="1" ht="13.15" customHeight="1" x14ac:dyDescent="0.2">
      <c r="A220" s="11" t="str">
        <f t="shared" si="14"/>
        <v>ARMIDALE1992</v>
      </c>
      <c r="B220" s="92" t="s">
        <v>22</v>
      </c>
      <c r="C220" s="85">
        <v>1992</v>
      </c>
      <c r="D220" s="86" t="s">
        <v>174</v>
      </c>
      <c r="E220" s="15">
        <v>2452</v>
      </c>
      <c r="F220" s="15">
        <v>2480</v>
      </c>
      <c r="G220" s="15">
        <v>4932</v>
      </c>
      <c r="H220" s="87">
        <v>0</v>
      </c>
      <c r="I220" s="87">
        <v>0</v>
      </c>
      <c r="J220" s="15">
        <v>0</v>
      </c>
      <c r="K220" s="15">
        <f t="shared" si="11"/>
        <v>2452</v>
      </c>
      <c r="L220" s="15">
        <f t="shared" si="12"/>
        <v>2480</v>
      </c>
      <c r="M220" s="15">
        <f t="shared" si="13"/>
        <v>4932</v>
      </c>
      <c r="O220" s="13"/>
      <c r="P220" s="13"/>
    </row>
    <row r="221" spans="1:16" s="90" customFormat="1" ht="13.15" customHeight="1" x14ac:dyDescent="0.2">
      <c r="A221" s="11" t="str">
        <f t="shared" si="14"/>
        <v>ARMIDALE1993</v>
      </c>
      <c r="B221" s="92" t="s">
        <v>22</v>
      </c>
      <c r="C221" s="85">
        <v>1993</v>
      </c>
      <c r="D221" s="86">
        <v>24</v>
      </c>
      <c r="E221" s="15">
        <v>4057</v>
      </c>
      <c r="F221" s="15">
        <v>4057</v>
      </c>
      <c r="G221" s="15">
        <v>8114</v>
      </c>
      <c r="H221" s="87">
        <v>0</v>
      </c>
      <c r="I221" s="87">
        <v>0</v>
      </c>
      <c r="J221" s="15">
        <v>0</v>
      </c>
      <c r="K221" s="15">
        <f t="shared" si="11"/>
        <v>4057</v>
      </c>
      <c r="L221" s="15">
        <f t="shared" si="12"/>
        <v>4057</v>
      </c>
      <c r="M221" s="15">
        <f t="shared" si="13"/>
        <v>8114</v>
      </c>
      <c r="O221" s="13"/>
      <c r="P221" s="13"/>
    </row>
    <row r="222" spans="1:16" s="90" customFormat="1" ht="13.15" customHeight="1" x14ac:dyDescent="0.2">
      <c r="A222" s="11" t="str">
        <f t="shared" si="14"/>
        <v>ARMIDALE1994</v>
      </c>
      <c r="B222" s="3" t="s">
        <v>22</v>
      </c>
      <c r="C222" s="12">
        <v>1994</v>
      </c>
      <c r="D222" s="12">
        <v>30</v>
      </c>
      <c r="E222" s="13">
        <v>3296</v>
      </c>
      <c r="F222" s="13">
        <v>3301</v>
      </c>
      <c r="G222" s="13">
        <v>6597</v>
      </c>
      <c r="H222" s="13">
        <v>0</v>
      </c>
      <c r="I222" s="13">
        <v>0</v>
      </c>
      <c r="J222" s="13">
        <v>0</v>
      </c>
      <c r="K222" s="15">
        <f t="shared" si="11"/>
        <v>3296</v>
      </c>
      <c r="L222" s="15">
        <f t="shared" si="12"/>
        <v>3301</v>
      </c>
      <c r="M222" s="15">
        <f t="shared" si="13"/>
        <v>6597</v>
      </c>
      <c r="O222" s="13"/>
      <c r="P222" s="13"/>
    </row>
    <row r="223" spans="1:16" s="90" customFormat="1" ht="13.15" customHeight="1" x14ac:dyDescent="0.2">
      <c r="A223" s="11" t="str">
        <f t="shared" si="14"/>
        <v>ARMIDALE1995</v>
      </c>
      <c r="B223" s="3" t="s">
        <v>22</v>
      </c>
      <c r="C223" s="12">
        <v>1995</v>
      </c>
      <c r="D223" s="12">
        <v>31</v>
      </c>
      <c r="E223" s="13">
        <v>3314</v>
      </c>
      <c r="F223" s="13">
        <v>3321</v>
      </c>
      <c r="G223" s="13">
        <v>6635</v>
      </c>
      <c r="H223" s="13">
        <v>0</v>
      </c>
      <c r="I223" s="13">
        <v>0</v>
      </c>
      <c r="J223" s="13">
        <v>0</v>
      </c>
      <c r="K223" s="15">
        <f t="shared" si="11"/>
        <v>3314</v>
      </c>
      <c r="L223" s="15">
        <f t="shared" si="12"/>
        <v>3321</v>
      </c>
      <c r="M223" s="15">
        <f t="shared" si="13"/>
        <v>6635</v>
      </c>
      <c r="O223" s="13"/>
      <c r="P223" s="13"/>
    </row>
    <row r="224" spans="1:16" s="90" customFormat="1" ht="13.15" customHeight="1" x14ac:dyDescent="0.2">
      <c r="A224" s="11" t="str">
        <f t="shared" si="14"/>
        <v>ARMIDALE1996</v>
      </c>
      <c r="B224" s="92" t="s">
        <v>22</v>
      </c>
      <c r="C224" s="85">
        <v>1996</v>
      </c>
      <c r="D224" s="86">
        <v>32</v>
      </c>
      <c r="E224" s="15">
        <v>3366</v>
      </c>
      <c r="F224" s="15">
        <v>3372</v>
      </c>
      <c r="G224" s="15">
        <v>6738</v>
      </c>
      <c r="H224" s="87">
        <v>0</v>
      </c>
      <c r="I224" s="87">
        <v>0</v>
      </c>
      <c r="J224" s="15">
        <v>0</v>
      </c>
      <c r="K224" s="15">
        <f t="shared" si="11"/>
        <v>3366</v>
      </c>
      <c r="L224" s="15">
        <f t="shared" si="12"/>
        <v>3372</v>
      </c>
      <c r="M224" s="15">
        <f t="shared" si="13"/>
        <v>6738</v>
      </c>
      <c r="O224" s="13"/>
      <c r="P224" s="13"/>
    </row>
    <row r="225" spans="1:16" s="90" customFormat="1" ht="13.15" customHeight="1" x14ac:dyDescent="0.2">
      <c r="A225" s="11" t="str">
        <f t="shared" si="14"/>
        <v>ARMIDALE1997</v>
      </c>
      <c r="B225" s="3" t="s">
        <v>22</v>
      </c>
      <c r="C225" s="12">
        <v>1997</v>
      </c>
      <c r="D225" s="12">
        <v>32</v>
      </c>
      <c r="E225" s="13">
        <v>3100</v>
      </c>
      <c r="F225" s="13">
        <v>3089</v>
      </c>
      <c r="G225" s="13">
        <v>6189</v>
      </c>
      <c r="H225" s="13">
        <v>0</v>
      </c>
      <c r="I225" s="13">
        <v>0</v>
      </c>
      <c r="J225" s="13">
        <v>0</v>
      </c>
      <c r="K225" s="15">
        <f t="shared" si="11"/>
        <v>3100</v>
      </c>
      <c r="L225" s="15">
        <f t="shared" si="12"/>
        <v>3089</v>
      </c>
      <c r="M225" s="15">
        <f t="shared" si="13"/>
        <v>6189</v>
      </c>
      <c r="O225" s="13"/>
      <c r="P225" s="13"/>
    </row>
    <row r="226" spans="1:16" s="90" customFormat="1" ht="13.15" customHeight="1" x14ac:dyDescent="0.2">
      <c r="A226" s="11" t="str">
        <f t="shared" si="14"/>
        <v>ARMIDALE1998</v>
      </c>
      <c r="B226" s="3" t="s">
        <v>22</v>
      </c>
      <c r="C226" s="12">
        <v>1998</v>
      </c>
      <c r="D226" s="12">
        <v>35</v>
      </c>
      <c r="E226" s="13">
        <v>3210</v>
      </c>
      <c r="F226" s="13">
        <v>3224</v>
      </c>
      <c r="G226" s="13">
        <v>6434</v>
      </c>
      <c r="H226" s="13">
        <v>0</v>
      </c>
      <c r="I226" s="13">
        <v>0</v>
      </c>
      <c r="J226" s="13">
        <v>0</v>
      </c>
      <c r="K226" s="15">
        <f t="shared" si="11"/>
        <v>3210</v>
      </c>
      <c r="L226" s="15">
        <f t="shared" si="12"/>
        <v>3224</v>
      </c>
      <c r="M226" s="15">
        <f t="shared" si="13"/>
        <v>6434</v>
      </c>
      <c r="O226" s="13"/>
      <c r="P226" s="13"/>
    </row>
    <row r="227" spans="1:16" s="90" customFormat="1" ht="13.15" customHeight="1" x14ac:dyDescent="0.2">
      <c r="A227" s="11" t="str">
        <f t="shared" si="14"/>
        <v>ARMIDALE1999</v>
      </c>
      <c r="B227" s="3" t="s">
        <v>22</v>
      </c>
      <c r="C227" s="12">
        <v>1999</v>
      </c>
      <c r="D227" s="12">
        <v>31</v>
      </c>
      <c r="E227" s="13">
        <v>3402</v>
      </c>
      <c r="F227" s="13">
        <v>3417</v>
      </c>
      <c r="G227" s="13">
        <v>6819</v>
      </c>
      <c r="H227" s="13">
        <v>0</v>
      </c>
      <c r="I227" s="13">
        <v>0</v>
      </c>
      <c r="J227" s="13">
        <v>0</v>
      </c>
      <c r="K227" s="15">
        <f t="shared" si="11"/>
        <v>3402</v>
      </c>
      <c r="L227" s="15">
        <f t="shared" si="12"/>
        <v>3417</v>
      </c>
      <c r="M227" s="15">
        <f t="shared" si="13"/>
        <v>6819</v>
      </c>
      <c r="O227" s="13"/>
      <c r="P227" s="13"/>
    </row>
    <row r="228" spans="1:16" s="90" customFormat="1" ht="13.15" customHeight="1" x14ac:dyDescent="0.2">
      <c r="A228" s="11" t="str">
        <f t="shared" si="14"/>
        <v>ARMIDALE2000</v>
      </c>
      <c r="B228" s="3" t="s">
        <v>22</v>
      </c>
      <c r="C228" s="12">
        <v>2000</v>
      </c>
      <c r="D228" s="12">
        <v>29</v>
      </c>
      <c r="E228" s="13">
        <v>3561</v>
      </c>
      <c r="F228" s="13">
        <v>3576</v>
      </c>
      <c r="G228" s="13">
        <v>7137</v>
      </c>
      <c r="H228" s="13">
        <v>0</v>
      </c>
      <c r="I228" s="13">
        <v>0</v>
      </c>
      <c r="J228" s="13">
        <v>0</v>
      </c>
      <c r="K228" s="15">
        <f t="shared" si="11"/>
        <v>3561</v>
      </c>
      <c r="L228" s="15">
        <f t="shared" si="12"/>
        <v>3576</v>
      </c>
      <c r="M228" s="15">
        <f t="shared" si="13"/>
        <v>7137</v>
      </c>
      <c r="O228" s="13"/>
      <c r="P228" s="13"/>
    </row>
    <row r="229" spans="1:16" s="90" customFormat="1" ht="13.15" customHeight="1" x14ac:dyDescent="0.2">
      <c r="A229" s="11" t="str">
        <f t="shared" si="14"/>
        <v>ARMIDALE2001</v>
      </c>
      <c r="B229" s="3" t="s">
        <v>22</v>
      </c>
      <c r="C229" s="12">
        <v>2001</v>
      </c>
      <c r="D229" s="12">
        <v>25</v>
      </c>
      <c r="E229" s="13">
        <v>3554</v>
      </c>
      <c r="F229" s="13">
        <v>3592</v>
      </c>
      <c r="G229" s="13">
        <v>7146</v>
      </c>
      <c r="H229" s="13">
        <v>0</v>
      </c>
      <c r="I229" s="13">
        <v>0</v>
      </c>
      <c r="J229" s="13">
        <v>0</v>
      </c>
      <c r="K229" s="15">
        <f t="shared" si="11"/>
        <v>3554</v>
      </c>
      <c r="L229" s="15">
        <f t="shared" si="12"/>
        <v>3592</v>
      </c>
      <c r="M229" s="15">
        <f t="shared" si="13"/>
        <v>7146</v>
      </c>
      <c r="O229" s="13"/>
      <c r="P229" s="13"/>
    </row>
    <row r="230" spans="1:16" s="90" customFormat="1" ht="13.15" customHeight="1" x14ac:dyDescent="0.2">
      <c r="A230" s="11" t="str">
        <f t="shared" si="14"/>
        <v>ARMIDALE2002</v>
      </c>
      <c r="B230" s="3" t="s">
        <v>22</v>
      </c>
      <c r="C230" s="12">
        <v>2002</v>
      </c>
      <c r="D230" s="12">
        <v>31</v>
      </c>
      <c r="E230" s="13">
        <v>2578</v>
      </c>
      <c r="F230" s="13">
        <v>2622</v>
      </c>
      <c r="G230" s="13">
        <v>5200</v>
      </c>
      <c r="H230" s="13">
        <v>0</v>
      </c>
      <c r="I230" s="13">
        <v>0</v>
      </c>
      <c r="J230" s="13">
        <v>0</v>
      </c>
      <c r="K230" s="15">
        <f t="shared" si="11"/>
        <v>2578</v>
      </c>
      <c r="L230" s="15">
        <f t="shared" si="12"/>
        <v>2622</v>
      </c>
      <c r="M230" s="15">
        <f t="shared" si="13"/>
        <v>5200</v>
      </c>
      <c r="O230" s="13"/>
      <c r="P230" s="13"/>
    </row>
    <row r="231" spans="1:16" s="90" customFormat="1" ht="13.15" customHeight="1" x14ac:dyDescent="0.2">
      <c r="A231" s="11" t="str">
        <f t="shared" si="14"/>
        <v>ARMIDALE2003</v>
      </c>
      <c r="B231" s="3" t="s">
        <v>22</v>
      </c>
      <c r="C231" s="12">
        <v>2003</v>
      </c>
      <c r="D231" s="12" t="s">
        <v>174</v>
      </c>
      <c r="E231" s="13">
        <v>1727</v>
      </c>
      <c r="F231" s="13">
        <v>1750</v>
      </c>
      <c r="G231" s="13">
        <v>3477</v>
      </c>
      <c r="H231" s="13">
        <v>0</v>
      </c>
      <c r="I231" s="13">
        <v>0</v>
      </c>
      <c r="J231" s="13">
        <v>0</v>
      </c>
      <c r="K231" s="15">
        <f t="shared" si="11"/>
        <v>1727</v>
      </c>
      <c r="L231" s="15">
        <f t="shared" si="12"/>
        <v>1750</v>
      </c>
      <c r="M231" s="15">
        <f t="shared" si="13"/>
        <v>3477</v>
      </c>
      <c r="O231" s="13"/>
      <c r="P231" s="13"/>
    </row>
    <row r="232" spans="1:16" s="90" customFormat="1" ht="13.15" customHeight="1" x14ac:dyDescent="0.2">
      <c r="A232" s="11" t="str">
        <f t="shared" si="14"/>
        <v>ARMIDALE2004</v>
      </c>
      <c r="B232" s="3" t="s">
        <v>22</v>
      </c>
      <c r="C232" s="12">
        <v>2004</v>
      </c>
      <c r="D232" s="12" t="s">
        <v>174</v>
      </c>
      <c r="E232" s="13">
        <v>2174</v>
      </c>
      <c r="F232" s="13">
        <v>2170</v>
      </c>
      <c r="G232" s="13">
        <v>4344</v>
      </c>
      <c r="H232" s="13">
        <v>0</v>
      </c>
      <c r="I232" s="13">
        <v>0</v>
      </c>
      <c r="J232" s="13">
        <v>0</v>
      </c>
      <c r="K232" s="15">
        <f t="shared" si="11"/>
        <v>2174</v>
      </c>
      <c r="L232" s="15">
        <f t="shared" si="12"/>
        <v>2170</v>
      </c>
      <c r="M232" s="15">
        <f t="shared" si="13"/>
        <v>4344</v>
      </c>
      <c r="O232" s="13"/>
      <c r="P232" s="13"/>
    </row>
    <row r="233" spans="1:16" s="90" customFormat="1" ht="13.15" customHeight="1" x14ac:dyDescent="0.2">
      <c r="A233" s="11" t="str">
        <f t="shared" ref="A233:A296" si="15">CONCATENATE(B233,C233)</f>
        <v>ARMIDALE2005</v>
      </c>
      <c r="B233" s="3" t="s">
        <v>22</v>
      </c>
      <c r="C233" s="12">
        <v>2005</v>
      </c>
      <c r="D233" s="12">
        <v>27</v>
      </c>
      <c r="E233" s="13">
        <v>2918</v>
      </c>
      <c r="F233" s="13">
        <v>2916</v>
      </c>
      <c r="G233" s="13">
        <v>5834</v>
      </c>
      <c r="H233" s="13">
        <v>0</v>
      </c>
      <c r="I233" s="13">
        <v>0</v>
      </c>
      <c r="J233" s="13">
        <v>0</v>
      </c>
      <c r="K233" s="15">
        <f t="shared" si="11"/>
        <v>2918</v>
      </c>
      <c r="L233" s="15">
        <f t="shared" si="12"/>
        <v>2916</v>
      </c>
      <c r="M233" s="15">
        <f t="shared" si="13"/>
        <v>5834</v>
      </c>
      <c r="O233" s="13"/>
      <c r="P233" s="13"/>
    </row>
    <row r="234" spans="1:16" s="90" customFormat="1" ht="13.15" customHeight="1" x14ac:dyDescent="0.2">
      <c r="A234" s="11" t="str">
        <f t="shared" si="15"/>
        <v>ARMIDALE2006</v>
      </c>
      <c r="B234" s="88" t="s">
        <v>22</v>
      </c>
      <c r="C234" s="16">
        <v>2006</v>
      </c>
      <c r="D234" s="86" t="s">
        <v>174</v>
      </c>
      <c r="E234" s="89">
        <v>2146</v>
      </c>
      <c r="F234" s="89">
        <v>2146</v>
      </c>
      <c r="G234" s="89">
        <v>4292</v>
      </c>
      <c r="H234" s="89">
        <v>0</v>
      </c>
      <c r="I234" s="89">
        <v>0</v>
      </c>
      <c r="J234" s="89">
        <v>0</v>
      </c>
      <c r="K234" s="15">
        <f t="shared" si="11"/>
        <v>2146</v>
      </c>
      <c r="L234" s="15">
        <f t="shared" si="12"/>
        <v>2146</v>
      </c>
      <c r="M234" s="15">
        <f t="shared" si="13"/>
        <v>4292</v>
      </c>
      <c r="O234" s="13"/>
      <c r="P234" s="13"/>
    </row>
    <row r="235" spans="1:16" s="90" customFormat="1" ht="13.15" customHeight="1" x14ac:dyDescent="0.2">
      <c r="A235" s="11" t="str">
        <f t="shared" si="15"/>
        <v>ARMIDALE2007</v>
      </c>
      <c r="B235" s="3" t="s">
        <v>22</v>
      </c>
      <c r="C235" s="12">
        <v>2007</v>
      </c>
      <c r="D235" s="12" t="s">
        <v>174</v>
      </c>
      <c r="E235" s="13">
        <v>1493</v>
      </c>
      <c r="F235" s="13">
        <v>1486</v>
      </c>
      <c r="G235" s="13">
        <v>2979</v>
      </c>
      <c r="H235" s="13">
        <v>0</v>
      </c>
      <c r="I235" s="13">
        <v>0</v>
      </c>
      <c r="J235" s="13">
        <v>0</v>
      </c>
      <c r="K235" s="15">
        <f t="shared" si="11"/>
        <v>1493</v>
      </c>
      <c r="L235" s="15">
        <f t="shared" si="12"/>
        <v>1486</v>
      </c>
      <c r="M235" s="15">
        <f t="shared" si="13"/>
        <v>2979</v>
      </c>
      <c r="O235" s="13"/>
      <c r="P235" s="13"/>
    </row>
    <row r="236" spans="1:16" s="90" customFormat="1" ht="13.15" customHeight="1" x14ac:dyDescent="0.2">
      <c r="A236" s="11" t="str">
        <f t="shared" si="15"/>
        <v>ARMIDALE2008</v>
      </c>
      <c r="B236" s="92" t="s">
        <v>22</v>
      </c>
      <c r="C236" s="85">
        <v>2008</v>
      </c>
      <c r="D236" s="86" t="s">
        <v>174</v>
      </c>
      <c r="E236" s="15">
        <v>1425</v>
      </c>
      <c r="F236" s="15">
        <v>1424</v>
      </c>
      <c r="G236" s="15">
        <v>2849</v>
      </c>
      <c r="H236" s="87">
        <v>0</v>
      </c>
      <c r="I236" s="87">
        <v>0</v>
      </c>
      <c r="J236" s="15">
        <v>0</v>
      </c>
      <c r="K236" s="15">
        <f t="shared" si="11"/>
        <v>1425</v>
      </c>
      <c r="L236" s="15">
        <f t="shared" si="12"/>
        <v>1424</v>
      </c>
      <c r="M236" s="15">
        <f t="shared" si="13"/>
        <v>2849</v>
      </c>
      <c r="O236" s="13"/>
      <c r="P236" s="13"/>
    </row>
    <row r="237" spans="1:16" s="90" customFormat="1" ht="13.15" customHeight="1" x14ac:dyDescent="0.2">
      <c r="A237" s="11" t="str">
        <f t="shared" si="15"/>
        <v>ARMIDALE2009</v>
      </c>
      <c r="B237" s="3" t="s">
        <v>22</v>
      </c>
      <c r="C237" s="12">
        <v>2009</v>
      </c>
      <c r="D237" s="12" t="s">
        <v>174</v>
      </c>
      <c r="E237" s="13">
        <v>1250</v>
      </c>
      <c r="F237" s="13">
        <v>1250</v>
      </c>
      <c r="G237" s="13">
        <v>2500</v>
      </c>
      <c r="H237" s="13">
        <v>0</v>
      </c>
      <c r="I237" s="13">
        <v>0</v>
      </c>
      <c r="J237" s="13">
        <v>0</v>
      </c>
      <c r="K237" s="15">
        <f t="shared" si="11"/>
        <v>1250</v>
      </c>
      <c r="L237" s="15">
        <f t="shared" si="12"/>
        <v>1250</v>
      </c>
      <c r="M237" s="15">
        <f t="shared" si="13"/>
        <v>2500</v>
      </c>
      <c r="O237" s="13"/>
      <c r="P237" s="13"/>
    </row>
    <row r="238" spans="1:16" s="90" customFormat="1" ht="13.15" customHeight="1" x14ac:dyDescent="0.2">
      <c r="A238" s="11" t="str">
        <f t="shared" si="15"/>
        <v>ARMIDALE2010</v>
      </c>
      <c r="B238" s="3" t="s">
        <v>22</v>
      </c>
      <c r="C238" s="12">
        <v>2010</v>
      </c>
      <c r="D238" s="12" t="s">
        <v>174</v>
      </c>
      <c r="E238" s="13">
        <v>1506</v>
      </c>
      <c r="F238" s="13">
        <v>1499</v>
      </c>
      <c r="G238" s="13">
        <v>3005</v>
      </c>
      <c r="H238" s="13">
        <v>0</v>
      </c>
      <c r="I238" s="13">
        <v>0</v>
      </c>
      <c r="J238" s="13">
        <v>0</v>
      </c>
      <c r="K238" s="15">
        <f t="shared" si="11"/>
        <v>1506</v>
      </c>
      <c r="L238" s="15">
        <f t="shared" si="12"/>
        <v>1499</v>
      </c>
      <c r="M238" s="15">
        <f t="shared" si="13"/>
        <v>3005</v>
      </c>
      <c r="O238" s="13"/>
      <c r="P238" s="13"/>
    </row>
    <row r="239" spans="1:16" s="90" customFormat="1" ht="13.15" customHeight="1" x14ac:dyDescent="0.2">
      <c r="A239" s="11" t="str">
        <f t="shared" si="15"/>
        <v>ARMIDALE2011</v>
      </c>
      <c r="B239" s="3" t="s">
        <v>22</v>
      </c>
      <c r="C239" s="12">
        <v>2011</v>
      </c>
      <c r="D239" s="12" t="s">
        <v>174</v>
      </c>
      <c r="E239" s="13">
        <v>1644</v>
      </c>
      <c r="F239" s="13">
        <v>1638</v>
      </c>
      <c r="G239" s="13">
        <v>3282</v>
      </c>
      <c r="H239" s="13">
        <v>0</v>
      </c>
      <c r="I239" s="13">
        <v>0</v>
      </c>
      <c r="J239" s="13">
        <v>0</v>
      </c>
      <c r="K239" s="15">
        <f t="shared" si="11"/>
        <v>1644</v>
      </c>
      <c r="L239" s="15">
        <f t="shared" si="12"/>
        <v>1638</v>
      </c>
      <c r="M239" s="15">
        <f t="shared" si="13"/>
        <v>3282</v>
      </c>
      <c r="O239" s="13"/>
      <c r="P239" s="13"/>
    </row>
    <row r="240" spans="1:16" s="90" customFormat="1" ht="13.15" customHeight="1" x14ac:dyDescent="0.2">
      <c r="A240" s="11" t="str">
        <f t="shared" si="15"/>
        <v>ARMIDALE2012</v>
      </c>
      <c r="B240" s="92" t="s">
        <v>22</v>
      </c>
      <c r="C240" s="85">
        <v>2012</v>
      </c>
      <c r="D240" s="86" t="s">
        <v>174</v>
      </c>
      <c r="E240" s="15">
        <v>1678</v>
      </c>
      <c r="F240" s="15">
        <v>1671</v>
      </c>
      <c r="G240" s="15">
        <v>3349</v>
      </c>
      <c r="H240" s="87">
        <v>0</v>
      </c>
      <c r="I240" s="87">
        <v>0</v>
      </c>
      <c r="J240" s="15">
        <v>0</v>
      </c>
      <c r="K240" s="15">
        <f t="shared" si="11"/>
        <v>1678</v>
      </c>
      <c r="L240" s="15">
        <f t="shared" si="12"/>
        <v>1671</v>
      </c>
      <c r="M240" s="15">
        <f t="shared" si="13"/>
        <v>3349</v>
      </c>
      <c r="O240" s="13"/>
      <c r="P240" s="13"/>
    </row>
    <row r="241" spans="1:16" s="90" customFormat="1" ht="13.15" customHeight="1" x14ac:dyDescent="0.2">
      <c r="A241" s="11" t="str">
        <f t="shared" si="15"/>
        <v>ARMIDALE2013</v>
      </c>
      <c r="B241" s="92" t="s">
        <v>22</v>
      </c>
      <c r="C241" s="85">
        <v>2013</v>
      </c>
      <c r="D241" s="86" t="s">
        <v>174</v>
      </c>
      <c r="E241" s="15">
        <v>1571</v>
      </c>
      <c r="F241" s="15">
        <v>1569</v>
      </c>
      <c r="G241" s="15">
        <v>3140</v>
      </c>
      <c r="H241" s="87">
        <v>0</v>
      </c>
      <c r="I241" s="87">
        <v>0</v>
      </c>
      <c r="J241" s="15">
        <v>0</v>
      </c>
      <c r="K241" s="15">
        <f t="shared" ref="K241:K304" si="16">E241+H241</f>
        <v>1571</v>
      </c>
      <c r="L241" s="15">
        <f t="shared" ref="L241:L304" si="17">F241+I241</f>
        <v>1569</v>
      </c>
      <c r="M241" s="15">
        <f t="shared" ref="M241:M304" si="18">G241+J241</f>
        <v>3140</v>
      </c>
      <c r="O241" s="13"/>
      <c r="P241" s="13"/>
    </row>
    <row r="242" spans="1:16" s="90" customFormat="1" ht="13.15" customHeight="1" x14ac:dyDescent="0.2">
      <c r="A242" s="11" t="str">
        <f t="shared" si="15"/>
        <v>ARMIDALE2014</v>
      </c>
      <c r="B242" s="92" t="s">
        <v>22</v>
      </c>
      <c r="C242" s="85">
        <v>2014</v>
      </c>
      <c r="D242" s="86" t="s">
        <v>174</v>
      </c>
      <c r="E242" s="15">
        <v>2270</v>
      </c>
      <c r="F242" s="15">
        <v>2272</v>
      </c>
      <c r="G242" s="15">
        <v>4542</v>
      </c>
      <c r="H242" s="87">
        <v>0</v>
      </c>
      <c r="I242" s="87">
        <v>0</v>
      </c>
      <c r="J242" s="15">
        <v>0</v>
      </c>
      <c r="K242" s="15">
        <f t="shared" si="16"/>
        <v>2270</v>
      </c>
      <c r="L242" s="15">
        <f t="shared" si="17"/>
        <v>2272</v>
      </c>
      <c r="M242" s="15">
        <f t="shared" si="18"/>
        <v>4542</v>
      </c>
      <c r="O242" s="13"/>
      <c r="P242" s="13"/>
    </row>
    <row r="243" spans="1:16" s="90" customFormat="1" ht="13.15" customHeight="1" x14ac:dyDescent="0.2">
      <c r="A243" s="11" t="str">
        <f t="shared" si="15"/>
        <v>ARMIDALE2015</v>
      </c>
      <c r="B243" s="3" t="s">
        <v>22</v>
      </c>
      <c r="C243" s="12">
        <v>2015</v>
      </c>
      <c r="D243" s="12" t="s">
        <v>174</v>
      </c>
      <c r="E243" s="13">
        <v>2452</v>
      </c>
      <c r="F243" s="13">
        <v>2430</v>
      </c>
      <c r="G243" s="13">
        <v>4882</v>
      </c>
      <c r="H243" s="13">
        <v>0</v>
      </c>
      <c r="I243" s="13">
        <v>0</v>
      </c>
      <c r="J243" s="13">
        <v>0</v>
      </c>
      <c r="K243" s="15">
        <f t="shared" si="16"/>
        <v>2452</v>
      </c>
      <c r="L243" s="15">
        <f t="shared" si="17"/>
        <v>2430</v>
      </c>
      <c r="M243" s="15">
        <f t="shared" si="18"/>
        <v>4882</v>
      </c>
      <c r="O243" s="13"/>
      <c r="P243" s="13"/>
    </row>
    <row r="244" spans="1:16" s="90" customFormat="1" ht="13.15" customHeight="1" x14ac:dyDescent="0.2">
      <c r="A244" s="11" t="str">
        <f t="shared" si="15"/>
        <v>ARMIDALE2016</v>
      </c>
      <c r="B244" s="3" t="s">
        <v>22</v>
      </c>
      <c r="C244" s="12">
        <v>2016</v>
      </c>
      <c r="D244" s="12" t="s">
        <v>174</v>
      </c>
      <c r="E244" s="13">
        <v>2332</v>
      </c>
      <c r="F244" s="13">
        <v>2321</v>
      </c>
      <c r="G244" s="13">
        <v>4653</v>
      </c>
      <c r="H244" s="13">
        <v>0</v>
      </c>
      <c r="I244" s="13">
        <v>0</v>
      </c>
      <c r="J244" s="13">
        <v>0</v>
      </c>
      <c r="K244" s="15">
        <f t="shared" si="16"/>
        <v>2332</v>
      </c>
      <c r="L244" s="15">
        <f t="shared" si="17"/>
        <v>2321</v>
      </c>
      <c r="M244" s="15">
        <f t="shared" si="18"/>
        <v>4653</v>
      </c>
      <c r="O244" s="13"/>
      <c r="P244" s="13"/>
    </row>
    <row r="245" spans="1:16" s="90" customFormat="1" ht="13.15" customHeight="1" x14ac:dyDescent="0.2">
      <c r="A245" s="11" t="str">
        <f t="shared" si="15"/>
        <v>ARMIDALE2017</v>
      </c>
      <c r="B245" s="3" t="s">
        <v>22</v>
      </c>
      <c r="C245" s="12">
        <v>2017</v>
      </c>
      <c r="D245" s="12" t="s">
        <v>174</v>
      </c>
      <c r="E245" s="13">
        <v>2472</v>
      </c>
      <c r="F245" s="13">
        <v>2455</v>
      </c>
      <c r="G245" s="13">
        <v>4927</v>
      </c>
      <c r="H245" s="13">
        <v>0</v>
      </c>
      <c r="I245" s="13">
        <v>0</v>
      </c>
      <c r="J245" s="13">
        <v>0</v>
      </c>
      <c r="K245" s="15">
        <f t="shared" si="16"/>
        <v>2472</v>
      </c>
      <c r="L245" s="15">
        <f t="shared" si="17"/>
        <v>2455</v>
      </c>
      <c r="M245" s="15">
        <f t="shared" si="18"/>
        <v>4927</v>
      </c>
      <c r="O245" s="13"/>
      <c r="P245" s="13"/>
    </row>
    <row r="246" spans="1:16" s="90" customFormat="1" ht="13.15" customHeight="1" x14ac:dyDescent="0.2">
      <c r="A246" s="11" t="str">
        <f t="shared" si="15"/>
        <v>ARMIDALE2018</v>
      </c>
      <c r="B246" s="3" t="s">
        <v>22</v>
      </c>
      <c r="C246" s="12">
        <v>2018</v>
      </c>
      <c r="D246" s="12" t="s">
        <v>174</v>
      </c>
      <c r="E246" s="13">
        <v>2475</v>
      </c>
      <c r="F246" s="13">
        <v>2462</v>
      </c>
      <c r="G246" s="13">
        <v>4937</v>
      </c>
      <c r="H246" s="13">
        <v>0</v>
      </c>
      <c r="I246" s="13">
        <v>0</v>
      </c>
      <c r="J246" s="13">
        <v>0</v>
      </c>
      <c r="K246" s="15">
        <f t="shared" si="16"/>
        <v>2475</v>
      </c>
      <c r="L246" s="15">
        <f t="shared" si="17"/>
        <v>2462</v>
      </c>
      <c r="M246" s="15">
        <f t="shared" si="18"/>
        <v>4937</v>
      </c>
      <c r="O246" s="13"/>
      <c r="P246" s="13"/>
    </row>
    <row r="247" spans="1:16" s="90" customFormat="1" ht="13.15" customHeight="1" x14ac:dyDescent="0.2">
      <c r="A247" s="11" t="str">
        <f t="shared" si="15"/>
        <v>ARMIDALE2019</v>
      </c>
      <c r="B247" s="3" t="s">
        <v>22</v>
      </c>
      <c r="C247" s="12">
        <v>2019</v>
      </c>
      <c r="D247" s="12">
        <v>29</v>
      </c>
      <c r="E247" s="13">
        <v>2515</v>
      </c>
      <c r="F247" s="13">
        <v>2509</v>
      </c>
      <c r="G247" s="13">
        <v>5024</v>
      </c>
      <c r="H247" s="13">
        <v>0</v>
      </c>
      <c r="I247" s="13">
        <v>0</v>
      </c>
      <c r="J247" s="13">
        <v>0</v>
      </c>
      <c r="K247" s="15">
        <f t="shared" si="16"/>
        <v>2515</v>
      </c>
      <c r="L247" s="15">
        <f t="shared" si="17"/>
        <v>2509</v>
      </c>
      <c r="M247" s="15">
        <f t="shared" si="18"/>
        <v>5024</v>
      </c>
      <c r="O247" s="13"/>
      <c r="P247" s="13"/>
    </row>
    <row r="248" spans="1:16" s="90" customFormat="1" ht="13.15" customHeight="1" x14ac:dyDescent="0.2">
      <c r="A248" s="11" t="str">
        <f t="shared" si="15"/>
        <v>ARMIDALE2020</v>
      </c>
      <c r="B248" s="92" t="s">
        <v>22</v>
      </c>
      <c r="C248" s="85">
        <v>2020</v>
      </c>
      <c r="D248" s="86" t="s">
        <v>174</v>
      </c>
      <c r="E248" s="15">
        <v>849</v>
      </c>
      <c r="F248" s="15">
        <v>835</v>
      </c>
      <c r="G248" s="15">
        <v>1684</v>
      </c>
      <c r="H248" s="87">
        <v>0</v>
      </c>
      <c r="I248" s="87">
        <v>0</v>
      </c>
      <c r="J248" s="15">
        <v>0</v>
      </c>
      <c r="K248" s="15">
        <f t="shared" si="16"/>
        <v>849</v>
      </c>
      <c r="L248" s="15">
        <f t="shared" si="17"/>
        <v>835</v>
      </c>
      <c r="M248" s="15">
        <f t="shared" si="18"/>
        <v>1684</v>
      </c>
      <c r="O248" s="13"/>
      <c r="P248" s="13"/>
    </row>
    <row r="249" spans="1:16" s="90" customFormat="1" ht="13.15" customHeight="1" x14ac:dyDescent="0.2">
      <c r="A249" s="11" t="str">
        <f t="shared" si="15"/>
        <v>ARMIDALE2021</v>
      </c>
      <c r="B249" s="3" t="s">
        <v>22</v>
      </c>
      <c r="C249" s="12">
        <v>2021</v>
      </c>
      <c r="D249" s="12" t="s">
        <v>174</v>
      </c>
      <c r="E249" s="13">
        <v>1118</v>
      </c>
      <c r="F249" s="13">
        <v>1114</v>
      </c>
      <c r="G249" s="13">
        <v>2232</v>
      </c>
      <c r="H249" s="13">
        <v>0</v>
      </c>
      <c r="I249" s="13">
        <v>0</v>
      </c>
      <c r="J249" s="13">
        <v>0</v>
      </c>
      <c r="K249" s="15">
        <f t="shared" si="16"/>
        <v>1118</v>
      </c>
      <c r="L249" s="15">
        <f t="shared" si="17"/>
        <v>1114</v>
      </c>
      <c r="M249" s="15">
        <f t="shared" si="18"/>
        <v>2232</v>
      </c>
      <c r="O249" s="13"/>
      <c r="P249" s="13"/>
    </row>
    <row r="250" spans="1:16" s="90" customFormat="1" ht="13.15" customHeight="1" x14ac:dyDescent="0.2">
      <c r="A250" s="11" t="str">
        <f t="shared" si="15"/>
        <v>ARMIDALE2022</v>
      </c>
      <c r="B250" s="3" t="s">
        <v>22</v>
      </c>
      <c r="C250" s="12">
        <v>2022</v>
      </c>
      <c r="D250" s="12" t="s">
        <v>174</v>
      </c>
      <c r="E250" s="13">
        <v>2047</v>
      </c>
      <c r="F250" s="13">
        <v>2048</v>
      </c>
      <c r="G250" s="13">
        <v>4095</v>
      </c>
      <c r="H250" s="13">
        <v>0</v>
      </c>
      <c r="I250" s="13">
        <v>0</v>
      </c>
      <c r="J250" s="13">
        <v>0</v>
      </c>
      <c r="K250" s="15">
        <f t="shared" si="16"/>
        <v>2047</v>
      </c>
      <c r="L250" s="15">
        <f t="shared" si="17"/>
        <v>2048</v>
      </c>
      <c r="M250" s="15">
        <f t="shared" si="18"/>
        <v>4095</v>
      </c>
      <c r="O250" s="13"/>
      <c r="P250" s="13"/>
    </row>
    <row r="251" spans="1:16" s="90" customFormat="1" ht="13.15" customHeight="1" x14ac:dyDescent="0.2">
      <c r="A251" s="11" t="str">
        <f t="shared" si="15"/>
        <v>ARMIDALE2023</v>
      </c>
      <c r="B251" s="92" t="s">
        <v>22</v>
      </c>
      <c r="C251" s="85">
        <v>2023</v>
      </c>
      <c r="D251" s="86" t="s">
        <v>174</v>
      </c>
      <c r="E251" s="15">
        <v>1995</v>
      </c>
      <c r="F251" s="15">
        <v>1989</v>
      </c>
      <c r="G251" s="15">
        <v>3984</v>
      </c>
      <c r="H251" s="87">
        <v>0</v>
      </c>
      <c r="I251" s="87">
        <v>0</v>
      </c>
      <c r="J251" s="15">
        <v>0</v>
      </c>
      <c r="K251" s="15">
        <f t="shared" si="16"/>
        <v>1995</v>
      </c>
      <c r="L251" s="15">
        <f t="shared" si="17"/>
        <v>1989</v>
      </c>
      <c r="M251" s="15">
        <f t="shared" si="18"/>
        <v>3984</v>
      </c>
      <c r="O251" s="13"/>
      <c r="P251" s="13"/>
    </row>
    <row r="252" spans="1:16" s="90" customFormat="1" ht="13.15" customHeight="1" x14ac:dyDescent="0.2">
      <c r="A252" s="11" t="str">
        <f t="shared" si="15"/>
        <v>ARMIDALE2024</v>
      </c>
      <c r="B252" s="3" t="s">
        <v>22</v>
      </c>
      <c r="C252" s="12">
        <v>2024</v>
      </c>
      <c r="D252" s="12" t="s">
        <v>174</v>
      </c>
      <c r="E252" s="13">
        <v>1383</v>
      </c>
      <c r="F252" s="13">
        <v>1373</v>
      </c>
      <c r="G252" s="13">
        <v>2756</v>
      </c>
      <c r="H252" s="13">
        <v>0</v>
      </c>
      <c r="I252" s="13">
        <v>0</v>
      </c>
      <c r="J252" s="13">
        <v>0</v>
      </c>
      <c r="K252" s="15">
        <f t="shared" si="16"/>
        <v>1383</v>
      </c>
      <c r="L252" s="15">
        <f t="shared" si="17"/>
        <v>1373</v>
      </c>
      <c r="M252" s="15">
        <f t="shared" si="18"/>
        <v>2756</v>
      </c>
      <c r="O252" s="13"/>
      <c r="P252" s="13"/>
    </row>
    <row r="253" spans="1:16" s="90" customFormat="1" ht="13.15" customHeight="1" x14ac:dyDescent="0.2">
      <c r="A253" s="11" t="str">
        <f t="shared" si="15"/>
        <v>ARMIDALE2025</v>
      </c>
      <c r="B253" s="90" t="s">
        <v>22</v>
      </c>
      <c r="C253" s="85">
        <v>2025</v>
      </c>
      <c r="D253" s="86" t="s">
        <v>174</v>
      </c>
      <c r="E253" s="15">
        <v>1281</v>
      </c>
      <c r="F253" s="15">
        <v>1282</v>
      </c>
      <c r="G253" s="15">
        <v>2563</v>
      </c>
      <c r="H253" s="15">
        <v>0</v>
      </c>
      <c r="I253" s="15">
        <v>0</v>
      </c>
      <c r="J253" s="15">
        <v>0</v>
      </c>
      <c r="K253" s="15">
        <f t="shared" si="16"/>
        <v>1281</v>
      </c>
      <c r="L253" s="15">
        <f t="shared" si="17"/>
        <v>1282</v>
      </c>
      <c r="M253" s="15">
        <f t="shared" si="18"/>
        <v>2563</v>
      </c>
      <c r="O253" s="13"/>
      <c r="P253" s="13"/>
    </row>
    <row r="254" spans="1:16" s="90" customFormat="1" ht="13.15" customHeight="1" x14ac:dyDescent="0.2">
      <c r="A254" s="11" t="str">
        <f t="shared" si="15"/>
        <v>AURUKUN1985</v>
      </c>
      <c r="B254" s="90" t="s">
        <v>141</v>
      </c>
      <c r="C254" s="85">
        <v>1985</v>
      </c>
      <c r="D254" s="86" t="s">
        <v>174</v>
      </c>
      <c r="E254" s="15">
        <v>314</v>
      </c>
      <c r="F254" s="15">
        <v>312</v>
      </c>
      <c r="G254" s="15">
        <v>626</v>
      </c>
      <c r="H254" s="15">
        <v>0</v>
      </c>
      <c r="I254" s="15">
        <v>0</v>
      </c>
      <c r="J254" s="15">
        <v>0</v>
      </c>
      <c r="K254" s="15">
        <f t="shared" si="16"/>
        <v>314</v>
      </c>
      <c r="L254" s="15">
        <f t="shared" si="17"/>
        <v>312</v>
      </c>
      <c r="M254" s="15">
        <f t="shared" si="18"/>
        <v>626</v>
      </c>
      <c r="O254" s="13"/>
      <c r="P254" s="13"/>
    </row>
    <row r="255" spans="1:16" s="90" customFormat="1" ht="13.15" customHeight="1" x14ac:dyDescent="0.2">
      <c r="A255" s="11" t="str">
        <f t="shared" si="15"/>
        <v>AURUKUN1986</v>
      </c>
      <c r="B255" s="3" t="s">
        <v>141</v>
      </c>
      <c r="C255" s="12">
        <v>1986</v>
      </c>
      <c r="D255" s="12" t="s">
        <v>174</v>
      </c>
      <c r="E255" s="13">
        <v>361</v>
      </c>
      <c r="F255" s="13">
        <v>361</v>
      </c>
      <c r="G255" s="13">
        <v>722</v>
      </c>
      <c r="H255" s="13">
        <v>0</v>
      </c>
      <c r="I255" s="13">
        <v>0</v>
      </c>
      <c r="J255" s="13">
        <v>0</v>
      </c>
      <c r="K255" s="15">
        <f t="shared" si="16"/>
        <v>361</v>
      </c>
      <c r="L255" s="15">
        <f t="shared" si="17"/>
        <v>361</v>
      </c>
      <c r="M255" s="15">
        <f t="shared" si="18"/>
        <v>722</v>
      </c>
      <c r="O255" s="13"/>
      <c r="P255" s="13"/>
    </row>
    <row r="256" spans="1:16" s="90" customFormat="1" ht="13.15" customHeight="1" x14ac:dyDescent="0.2">
      <c r="A256" s="11" t="str">
        <f t="shared" si="15"/>
        <v>AURUKUN1987</v>
      </c>
      <c r="B256" s="3" t="s">
        <v>141</v>
      </c>
      <c r="C256" s="12">
        <v>1987</v>
      </c>
      <c r="D256" s="12" t="s">
        <v>174</v>
      </c>
      <c r="E256" s="13">
        <v>245</v>
      </c>
      <c r="F256" s="13">
        <v>243</v>
      </c>
      <c r="G256" s="13">
        <v>488</v>
      </c>
      <c r="H256" s="13">
        <v>0</v>
      </c>
      <c r="I256" s="13">
        <v>0</v>
      </c>
      <c r="J256" s="13">
        <v>0</v>
      </c>
      <c r="K256" s="15">
        <f t="shared" si="16"/>
        <v>245</v>
      </c>
      <c r="L256" s="15">
        <f t="shared" si="17"/>
        <v>243</v>
      </c>
      <c r="M256" s="15">
        <f t="shared" si="18"/>
        <v>488</v>
      </c>
      <c r="O256" s="13"/>
      <c r="P256" s="13"/>
    </row>
    <row r="257" spans="1:16" s="90" customFormat="1" ht="13.15" customHeight="1" x14ac:dyDescent="0.2">
      <c r="A257" s="11" t="str">
        <f t="shared" si="15"/>
        <v>AURUKUN1990</v>
      </c>
      <c r="B257" s="3" t="s">
        <v>141</v>
      </c>
      <c r="C257" s="12">
        <v>1990</v>
      </c>
      <c r="D257" s="12" t="s">
        <v>174</v>
      </c>
      <c r="E257" s="13">
        <v>115</v>
      </c>
      <c r="F257" s="13">
        <v>116</v>
      </c>
      <c r="G257" s="13">
        <v>231</v>
      </c>
      <c r="H257" s="13">
        <v>0</v>
      </c>
      <c r="I257" s="13">
        <v>0</v>
      </c>
      <c r="J257" s="13">
        <v>0</v>
      </c>
      <c r="K257" s="15">
        <f t="shared" si="16"/>
        <v>115</v>
      </c>
      <c r="L257" s="15">
        <f t="shared" si="17"/>
        <v>116</v>
      </c>
      <c r="M257" s="15">
        <f t="shared" si="18"/>
        <v>231</v>
      </c>
      <c r="O257" s="13"/>
      <c r="P257" s="13"/>
    </row>
    <row r="258" spans="1:16" s="90" customFormat="1" ht="13.15" customHeight="1" x14ac:dyDescent="0.2">
      <c r="A258" s="11" t="str">
        <f t="shared" si="15"/>
        <v>AURUKUN1991</v>
      </c>
      <c r="B258" s="3" t="s">
        <v>141</v>
      </c>
      <c r="C258" s="12">
        <v>1991</v>
      </c>
      <c r="D258" s="12" t="s">
        <v>174</v>
      </c>
      <c r="E258" s="13">
        <v>218</v>
      </c>
      <c r="F258" s="13">
        <v>218</v>
      </c>
      <c r="G258" s="13">
        <v>436</v>
      </c>
      <c r="H258" s="13">
        <v>0</v>
      </c>
      <c r="I258" s="13">
        <v>0</v>
      </c>
      <c r="J258" s="13">
        <v>0</v>
      </c>
      <c r="K258" s="15">
        <f t="shared" si="16"/>
        <v>218</v>
      </c>
      <c r="L258" s="15">
        <f t="shared" si="17"/>
        <v>218</v>
      </c>
      <c r="M258" s="15">
        <f t="shared" si="18"/>
        <v>436</v>
      </c>
      <c r="O258" s="13"/>
      <c r="P258" s="13"/>
    </row>
    <row r="259" spans="1:16" s="90" customFormat="1" ht="13.15" customHeight="1" x14ac:dyDescent="0.2">
      <c r="A259" s="11" t="str">
        <f t="shared" si="15"/>
        <v>AURUKUN1992</v>
      </c>
      <c r="B259" s="3" t="s">
        <v>141</v>
      </c>
      <c r="C259" s="12">
        <v>1992</v>
      </c>
      <c r="D259" s="12" t="s">
        <v>174</v>
      </c>
      <c r="E259" s="13">
        <v>173</v>
      </c>
      <c r="F259" s="13">
        <v>174</v>
      </c>
      <c r="G259" s="13">
        <v>347</v>
      </c>
      <c r="H259" s="13">
        <v>0</v>
      </c>
      <c r="I259" s="13">
        <v>0</v>
      </c>
      <c r="J259" s="13">
        <v>0</v>
      </c>
      <c r="K259" s="15">
        <f t="shared" si="16"/>
        <v>173</v>
      </c>
      <c r="L259" s="15">
        <f t="shared" si="17"/>
        <v>174</v>
      </c>
      <c r="M259" s="15">
        <f t="shared" si="18"/>
        <v>347</v>
      </c>
      <c r="O259" s="13"/>
      <c r="P259" s="13"/>
    </row>
    <row r="260" spans="1:16" s="90" customFormat="1" ht="13.15" customHeight="1" x14ac:dyDescent="0.2">
      <c r="A260" s="11" t="str">
        <f t="shared" si="15"/>
        <v>AURUKUN1993</v>
      </c>
      <c r="B260" s="3" t="s">
        <v>141</v>
      </c>
      <c r="C260" s="12">
        <v>1993</v>
      </c>
      <c r="D260" s="12" t="s">
        <v>174</v>
      </c>
      <c r="E260" s="13">
        <v>122</v>
      </c>
      <c r="F260" s="13">
        <v>122</v>
      </c>
      <c r="G260" s="13">
        <v>244</v>
      </c>
      <c r="H260" s="13">
        <v>0</v>
      </c>
      <c r="I260" s="13">
        <v>0</v>
      </c>
      <c r="J260" s="13">
        <v>0</v>
      </c>
      <c r="K260" s="15">
        <f t="shared" si="16"/>
        <v>122</v>
      </c>
      <c r="L260" s="15">
        <f t="shared" si="17"/>
        <v>122</v>
      </c>
      <c r="M260" s="15">
        <f t="shared" si="18"/>
        <v>244</v>
      </c>
      <c r="O260" s="13"/>
      <c r="P260" s="13"/>
    </row>
    <row r="261" spans="1:16" s="90" customFormat="1" ht="13.15" customHeight="1" x14ac:dyDescent="0.2">
      <c r="A261" s="11" t="str">
        <f t="shared" si="15"/>
        <v>AURUKUN1996</v>
      </c>
      <c r="B261" s="92" t="s">
        <v>141</v>
      </c>
      <c r="C261" s="85">
        <v>1996</v>
      </c>
      <c r="D261" s="86" t="s">
        <v>174</v>
      </c>
      <c r="E261" s="15">
        <v>104</v>
      </c>
      <c r="F261" s="15">
        <v>104</v>
      </c>
      <c r="G261" s="15">
        <v>208</v>
      </c>
      <c r="H261" s="87">
        <v>0</v>
      </c>
      <c r="I261" s="87">
        <v>0</v>
      </c>
      <c r="J261" s="15">
        <v>0</v>
      </c>
      <c r="K261" s="15">
        <f t="shared" si="16"/>
        <v>104</v>
      </c>
      <c r="L261" s="15">
        <f t="shared" si="17"/>
        <v>104</v>
      </c>
      <c r="M261" s="15">
        <f t="shared" si="18"/>
        <v>208</v>
      </c>
      <c r="O261" s="13"/>
      <c r="P261" s="13"/>
    </row>
    <row r="262" spans="1:16" s="90" customFormat="1" ht="13.15" customHeight="1" x14ac:dyDescent="0.2">
      <c r="A262" s="11" t="str">
        <f t="shared" si="15"/>
        <v>AURUKUN1997</v>
      </c>
      <c r="B262" s="92" t="s">
        <v>141</v>
      </c>
      <c r="C262" s="85">
        <v>1997</v>
      </c>
      <c r="D262" s="86" t="s">
        <v>174</v>
      </c>
      <c r="E262" s="15">
        <v>217</v>
      </c>
      <c r="F262" s="15">
        <v>216</v>
      </c>
      <c r="G262" s="15">
        <v>433</v>
      </c>
      <c r="H262" s="87">
        <v>0</v>
      </c>
      <c r="I262" s="87">
        <v>0</v>
      </c>
      <c r="J262" s="15">
        <v>0</v>
      </c>
      <c r="K262" s="15">
        <f t="shared" si="16"/>
        <v>217</v>
      </c>
      <c r="L262" s="15">
        <f t="shared" si="17"/>
        <v>216</v>
      </c>
      <c r="M262" s="15">
        <f t="shared" si="18"/>
        <v>433</v>
      </c>
      <c r="O262" s="13"/>
      <c r="P262" s="13"/>
    </row>
    <row r="263" spans="1:16" s="90" customFormat="1" ht="13.15" customHeight="1" x14ac:dyDescent="0.2">
      <c r="A263" s="11" t="str">
        <f t="shared" si="15"/>
        <v>AURUKUN1998</v>
      </c>
      <c r="B263" s="92" t="s">
        <v>141</v>
      </c>
      <c r="C263" s="85">
        <v>1998</v>
      </c>
      <c r="D263" s="86" t="s">
        <v>174</v>
      </c>
      <c r="E263" s="15">
        <v>215</v>
      </c>
      <c r="F263" s="15">
        <v>215</v>
      </c>
      <c r="G263" s="15">
        <v>430</v>
      </c>
      <c r="H263" s="87">
        <v>0</v>
      </c>
      <c r="I263" s="87">
        <v>0</v>
      </c>
      <c r="J263" s="15">
        <v>0</v>
      </c>
      <c r="K263" s="15">
        <f t="shared" si="16"/>
        <v>215</v>
      </c>
      <c r="L263" s="15">
        <f t="shared" si="17"/>
        <v>215</v>
      </c>
      <c r="M263" s="15">
        <f t="shared" si="18"/>
        <v>430</v>
      </c>
      <c r="O263" s="13"/>
      <c r="P263" s="13"/>
    </row>
    <row r="264" spans="1:16" s="90" customFormat="1" ht="13.15" customHeight="1" x14ac:dyDescent="0.2">
      <c r="A264" s="11" t="str">
        <f t="shared" si="15"/>
        <v>AURUKUN1999</v>
      </c>
      <c r="B264" s="3" t="s">
        <v>141</v>
      </c>
      <c r="C264" s="12">
        <v>1999</v>
      </c>
      <c r="D264" s="12" t="s">
        <v>174</v>
      </c>
      <c r="E264" s="13">
        <v>195</v>
      </c>
      <c r="F264" s="13">
        <v>195</v>
      </c>
      <c r="G264" s="13">
        <v>390</v>
      </c>
      <c r="H264" s="13">
        <v>0</v>
      </c>
      <c r="I264" s="13">
        <v>0</v>
      </c>
      <c r="J264" s="13">
        <v>0</v>
      </c>
      <c r="K264" s="15">
        <f t="shared" si="16"/>
        <v>195</v>
      </c>
      <c r="L264" s="15">
        <f t="shared" si="17"/>
        <v>195</v>
      </c>
      <c r="M264" s="15">
        <f t="shared" si="18"/>
        <v>390</v>
      </c>
      <c r="O264" s="13"/>
      <c r="P264" s="13"/>
    </row>
    <row r="265" spans="1:16" s="90" customFormat="1" ht="13.15" customHeight="1" x14ac:dyDescent="0.2">
      <c r="A265" s="11" t="str">
        <f t="shared" si="15"/>
        <v>AURUKUN2000</v>
      </c>
      <c r="B265" s="92" t="s">
        <v>141</v>
      </c>
      <c r="C265" s="85">
        <v>2000</v>
      </c>
      <c r="D265" s="86" t="s">
        <v>174</v>
      </c>
      <c r="E265" s="15">
        <v>190</v>
      </c>
      <c r="F265" s="15">
        <v>190</v>
      </c>
      <c r="G265" s="15">
        <v>380</v>
      </c>
      <c r="H265" s="87">
        <v>0</v>
      </c>
      <c r="I265" s="87">
        <v>0</v>
      </c>
      <c r="J265" s="15">
        <v>0</v>
      </c>
      <c r="K265" s="15">
        <f t="shared" si="16"/>
        <v>190</v>
      </c>
      <c r="L265" s="15">
        <f t="shared" si="17"/>
        <v>190</v>
      </c>
      <c r="M265" s="15">
        <f t="shared" si="18"/>
        <v>380</v>
      </c>
      <c r="O265" s="13"/>
      <c r="P265" s="13"/>
    </row>
    <row r="266" spans="1:16" s="90" customFormat="1" ht="13.15" customHeight="1" x14ac:dyDescent="0.2">
      <c r="A266" s="11" t="str">
        <f t="shared" si="15"/>
        <v>AURUKUN2001</v>
      </c>
      <c r="B266" s="3" t="s">
        <v>141</v>
      </c>
      <c r="C266" s="12">
        <v>2001</v>
      </c>
      <c r="D266" s="12" t="s">
        <v>174</v>
      </c>
      <c r="E266" s="13">
        <v>197</v>
      </c>
      <c r="F266" s="13">
        <v>197</v>
      </c>
      <c r="G266" s="13">
        <v>394</v>
      </c>
      <c r="H266" s="13">
        <v>0</v>
      </c>
      <c r="I266" s="13">
        <v>0</v>
      </c>
      <c r="J266" s="13">
        <v>0</v>
      </c>
      <c r="K266" s="15">
        <f t="shared" si="16"/>
        <v>197</v>
      </c>
      <c r="L266" s="15">
        <f t="shared" si="17"/>
        <v>197</v>
      </c>
      <c r="M266" s="15">
        <f t="shared" si="18"/>
        <v>394</v>
      </c>
      <c r="O266" s="13"/>
      <c r="P266" s="13"/>
    </row>
    <row r="267" spans="1:16" s="90" customFormat="1" ht="13.15" customHeight="1" x14ac:dyDescent="0.2">
      <c r="A267" s="11" t="str">
        <f t="shared" si="15"/>
        <v>AURUKUN2002</v>
      </c>
      <c r="B267" s="3" t="s">
        <v>141</v>
      </c>
      <c r="C267" s="12">
        <v>2002</v>
      </c>
      <c r="D267" s="12" t="s">
        <v>174</v>
      </c>
      <c r="E267" s="13">
        <v>216</v>
      </c>
      <c r="F267" s="13">
        <v>216</v>
      </c>
      <c r="G267" s="13">
        <v>432</v>
      </c>
      <c r="H267" s="13">
        <v>0</v>
      </c>
      <c r="I267" s="13">
        <v>0</v>
      </c>
      <c r="J267" s="13">
        <v>0</v>
      </c>
      <c r="K267" s="15">
        <f t="shared" si="16"/>
        <v>216</v>
      </c>
      <c r="L267" s="15">
        <f t="shared" si="17"/>
        <v>216</v>
      </c>
      <c r="M267" s="15">
        <f t="shared" si="18"/>
        <v>432</v>
      </c>
      <c r="O267" s="13"/>
      <c r="P267" s="13"/>
    </row>
    <row r="268" spans="1:16" s="90" customFormat="1" ht="13.15" customHeight="1" x14ac:dyDescent="0.2">
      <c r="A268" s="11" t="str">
        <f t="shared" si="15"/>
        <v>AURUKUN2003</v>
      </c>
      <c r="B268" s="3" t="s">
        <v>141</v>
      </c>
      <c r="C268" s="12">
        <v>2003</v>
      </c>
      <c r="D268" s="12" t="s">
        <v>174</v>
      </c>
      <c r="E268" s="13">
        <v>228</v>
      </c>
      <c r="F268" s="13">
        <v>228</v>
      </c>
      <c r="G268" s="13">
        <v>456</v>
      </c>
      <c r="H268" s="13">
        <v>0</v>
      </c>
      <c r="I268" s="13">
        <v>0</v>
      </c>
      <c r="J268" s="13">
        <v>0</v>
      </c>
      <c r="K268" s="15">
        <f t="shared" si="16"/>
        <v>228</v>
      </c>
      <c r="L268" s="15">
        <f t="shared" si="17"/>
        <v>228</v>
      </c>
      <c r="M268" s="15">
        <f t="shared" si="18"/>
        <v>456</v>
      </c>
      <c r="O268" s="13"/>
      <c r="P268" s="13"/>
    </row>
    <row r="269" spans="1:16" s="90" customFormat="1" ht="13.15" customHeight="1" x14ac:dyDescent="0.2">
      <c r="A269" s="11" t="str">
        <f t="shared" si="15"/>
        <v>AURUKUN2004</v>
      </c>
      <c r="B269" s="3" t="s">
        <v>141</v>
      </c>
      <c r="C269" s="12">
        <v>2004</v>
      </c>
      <c r="D269" s="12" t="s">
        <v>174</v>
      </c>
      <c r="E269" s="13">
        <v>222</v>
      </c>
      <c r="F269" s="13">
        <v>222</v>
      </c>
      <c r="G269" s="13">
        <v>444</v>
      </c>
      <c r="H269" s="13">
        <v>0</v>
      </c>
      <c r="I269" s="13">
        <v>0</v>
      </c>
      <c r="J269" s="13">
        <v>0</v>
      </c>
      <c r="K269" s="15">
        <f t="shared" si="16"/>
        <v>222</v>
      </c>
      <c r="L269" s="15">
        <f t="shared" si="17"/>
        <v>222</v>
      </c>
      <c r="M269" s="15">
        <f t="shared" si="18"/>
        <v>444</v>
      </c>
      <c r="O269" s="13"/>
      <c r="P269" s="13"/>
    </row>
    <row r="270" spans="1:16" s="90" customFormat="1" ht="13.15" customHeight="1" x14ac:dyDescent="0.2">
      <c r="A270" s="11" t="str">
        <f t="shared" si="15"/>
        <v>AURUKUN2005</v>
      </c>
      <c r="B270" s="92" t="s">
        <v>141</v>
      </c>
      <c r="C270" s="85">
        <v>2005</v>
      </c>
      <c r="D270" s="86" t="s">
        <v>174</v>
      </c>
      <c r="E270" s="15">
        <v>278</v>
      </c>
      <c r="F270" s="15">
        <v>278</v>
      </c>
      <c r="G270" s="15">
        <v>556</v>
      </c>
      <c r="H270" s="87">
        <v>0</v>
      </c>
      <c r="I270" s="87">
        <v>0</v>
      </c>
      <c r="J270" s="15">
        <v>0</v>
      </c>
      <c r="K270" s="15">
        <f t="shared" si="16"/>
        <v>278</v>
      </c>
      <c r="L270" s="15">
        <f t="shared" si="17"/>
        <v>278</v>
      </c>
      <c r="M270" s="15">
        <f t="shared" si="18"/>
        <v>556</v>
      </c>
      <c r="O270" s="13"/>
      <c r="P270" s="13"/>
    </row>
    <row r="271" spans="1:16" s="90" customFormat="1" ht="13.15" customHeight="1" x14ac:dyDescent="0.2">
      <c r="A271" s="11" t="str">
        <f t="shared" si="15"/>
        <v>AURUKUN2006</v>
      </c>
      <c r="B271" s="3" t="s">
        <v>141</v>
      </c>
      <c r="C271" s="12">
        <v>2006</v>
      </c>
      <c r="D271" s="12" t="s">
        <v>174</v>
      </c>
      <c r="E271" s="13">
        <v>301</v>
      </c>
      <c r="F271" s="13">
        <v>301</v>
      </c>
      <c r="G271" s="13">
        <v>602</v>
      </c>
      <c r="H271" s="13">
        <v>0</v>
      </c>
      <c r="I271" s="13">
        <v>0</v>
      </c>
      <c r="J271" s="13">
        <v>0</v>
      </c>
      <c r="K271" s="15">
        <f t="shared" si="16"/>
        <v>301</v>
      </c>
      <c r="L271" s="15">
        <f t="shared" si="17"/>
        <v>301</v>
      </c>
      <c r="M271" s="15">
        <f t="shared" si="18"/>
        <v>602</v>
      </c>
      <c r="O271" s="13"/>
      <c r="P271" s="13"/>
    </row>
    <row r="272" spans="1:16" s="90" customFormat="1" ht="13.15" customHeight="1" x14ac:dyDescent="0.2">
      <c r="A272" s="11" t="str">
        <f t="shared" si="15"/>
        <v>AURUKUN2007</v>
      </c>
      <c r="B272" s="3" t="s">
        <v>141</v>
      </c>
      <c r="C272" s="12">
        <v>2007</v>
      </c>
      <c r="D272" s="12" t="s">
        <v>174</v>
      </c>
      <c r="E272" s="13">
        <v>257</v>
      </c>
      <c r="F272" s="13">
        <v>257</v>
      </c>
      <c r="G272" s="13">
        <v>514</v>
      </c>
      <c r="H272" s="13">
        <v>0</v>
      </c>
      <c r="I272" s="13">
        <v>0</v>
      </c>
      <c r="J272" s="13">
        <v>0</v>
      </c>
      <c r="K272" s="15">
        <f t="shared" si="16"/>
        <v>257</v>
      </c>
      <c r="L272" s="15">
        <f t="shared" si="17"/>
        <v>257</v>
      </c>
      <c r="M272" s="15">
        <f t="shared" si="18"/>
        <v>514</v>
      </c>
      <c r="O272" s="13"/>
      <c r="P272" s="13"/>
    </row>
    <row r="273" spans="1:16" s="90" customFormat="1" ht="13.15" customHeight="1" x14ac:dyDescent="0.2">
      <c r="A273" s="11" t="str">
        <f t="shared" si="15"/>
        <v>AURUKUN2008</v>
      </c>
      <c r="B273" s="3" t="s">
        <v>141</v>
      </c>
      <c r="C273" s="12">
        <v>2008</v>
      </c>
      <c r="D273" s="12" t="s">
        <v>174</v>
      </c>
      <c r="E273" s="13">
        <v>208</v>
      </c>
      <c r="F273" s="13">
        <v>208</v>
      </c>
      <c r="G273" s="13">
        <v>416</v>
      </c>
      <c r="H273" s="13">
        <v>0</v>
      </c>
      <c r="I273" s="13">
        <v>0</v>
      </c>
      <c r="J273" s="13">
        <v>0</v>
      </c>
      <c r="K273" s="15">
        <f t="shared" si="16"/>
        <v>208</v>
      </c>
      <c r="L273" s="15">
        <f t="shared" si="17"/>
        <v>208</v>
      </c>
      <c r="M273" s="15">
        <f t="shared" si="18"/>
        <v>416</v>
      </c>
      <c r="O273" s="13"/>
      <c r="P273" s="13"/>
    </row>
    <row r="274" spans="1:16" s="90" customFormat="1" ht="13.15" customHeight="1" x14ac:dyDescent="0.2">
      <c r="A274" s="11" t="str">
        <f t="shared" si="15"/>
        <v>AURUKUN2009</v>
      </c>
      <c r="B274" s="92" t="s">
        <v>141</v>
      </c>
      <c r="C274" s="85">
        <v>2009</v>
      </c>
      <c r="D274" s="86" t="s">
        <v>174</v>
      </c>
      <c r="E274" s="15">
        <v>236</v>
      </c>
      <c r="F274" s="15">
        <v>232</v>
      </c>
      <c r="G274" s="15">
        <v>468</v>
      </c>
      <c r="H274" s="87">
        <v>0</v>
      </c>
      <c r="I274" s="87">
        <v>0</v>
      </c>
      <c r="J274" s="15">
        <v>0</v>
      </c>
      <c r="K274" s="15">
        <f t="shared" si="16"/>
        <v>236</v>
      </c>
      <c r="L274" s="15">
        <f t="shared" si="17"/>
        <v>232</v>
      </c>
      <c r="M274" s="15">
        <f t="shared" si="18"/>
        <v>468</v>
      </c>
      <c r="O274" s="13"/>
      <c r="P274" s="13"/>
    </row>
    <row r="275" spans="1:16" s="90" customFormat="1" ht="13.15" customHeight="1" x14ac:dyDescent="0.2">
      <c r="A275" s="11" t="str">
        <f t="shared" si="15"/>
        <v>AURUKUN2010</v>
      </c>
      <c r="B275" s="3" t="s">
        <v>141</v>
      </c>
      <c r="C275" s="12">
        <v>2010</v>
      </c>
      <c r="D275" s="12" t="s">
        <v>174</v>
      </c>
      <c r="E275" s="13">
        <v>262</v>
      </c>
      <c r="F275" s="13">
        <v>262</v>
      </c>
      <c r="G275" s="13">
        <v>524</v>
      </c>
      <c r="H275" s="13">
        <v>0</v>
      </c>
      <c r="I275" s="13">
        <v>0</v>
      </c>
      <c r="J275" s="13">
        <v>0</v>
      </c>
      <c r="K275" s="15">
        <f t="shared" si="16"/>
        <v>262</v>
      </c>
      <c r="L275" s="15">
        <f t="shared" si="17"/>
        <v>262</v>
      </c>
      <c r="M275" s="15">
        <f t="shared" si="18"/>
        <v>524</v>
      </c>
      <c r="O275" s="13"/>
      <c r="P275" s="13"/>
    </row>
    <row r="276" spans="1:16" s="90" customFormat="1" ht="13.15" customHeight="1" x14ac:dyDescent="0.2">
      <c r="A276" s="11" t="str">
        <f t="shared" si="15"/>
        <v>AURUKUN2011</v>
      </c>
      <c r="B276" s="90" t="s">
        <v>141</v>
      </c>
      <c r="C276" s="85">
        <v>2011</v>
      </c>
      <c r="D276" s="86" t="s">
        <v>174</v>
      </c>
      <c r="E276" s="15">
        <v>258</v>
      </c>
      <c r="F276" s="15">
        <v>256</v>
      </c>
      <c r="G276" s="15">
        <v>514</v>
      </c>
      <c r="H276" s="15">
        <v>0</v>
      </c>
      <c r="I276" s="15">
        <v>0</v>
      </c>
      <c r="J276" s="15">
        <v>0</v>
      </c>
      <c r="K276" s="15">
        <f t="shared" si="16"/>
        <v>258</v>
      </c>
      <c r="L276" s="15">
        <f t="shared" si="17"/>
        <v>256</v>
      </c>
      <c r="M276" s="15">
        <f t="shared" si="18"/>
        <v>514</v>
      </c>
      <c r="O276" s="13"/>
      <c r="P276" s="13"/>
    </row>
    <row r="277" spans="1:16" s="90" customFormat="1" ht="13.15" customHeight="1" x14ac:dyDescent="0.2">
      <c r="A277" s="11" t="str">
        <f t="shared" si="15"/>
        <v>AURUKUN2012</v>
      </c>
      <c r="B277" s="3" t="s">
        <v>141</v>
      </c>
      <c r="C277" s="12">
        <v>2012</v>
      </c>
      <c r="D277" s="12" t="s">
        <v>174</v>
      </c>
      <c r="E277" s="13">
        <v>259</v>
      </c>
      <c r="F277" s="13">
        <v>259</v>
      </c>
      <c r="G277" s="13">
        <v>518</v>
      </c>
      <c r="H277" s="13">
        <v>0</v>
      </c>
      <c r="I277" s="13">
        <v>0</v>
      </c>
      <c r="J277" s="13">
        <v>0</v>
      </c>
      <c r="K277" s="15">
        <f t="shared" si="16"/>
        <v>259</v>
      </c>
      <c r="L277" s="15">
        <f t="shared" si="17"/>
        <v>259</v>
      </c>
      <c r="M277" s="15">
        <f t="shared" si="18"/>
        <v>518</v>
      </c>
      <c r="O277" s="13"/>
      <c r="P277" s="13"/>
    </row>
    <row r="278" spans="1:16" s="90" customFormat="1" ht="13.15" customHeight="1" x14ac:dyDescent="0.2">
      <c r="A278" s="11" t="str">
        <f t="shared" si="15"/>
        <v>AURUKUN2013</v>
      </c>
      <c r="B278" s="3" t="s">
        <v>141</v>
      </c>
      <c r="C278" s="12">
        <v>2013</v>
      </c>
      <c r="D278" s="12" t="s">
        <v>174</v>
      </c>
      <c r="E278" s="13">
        <v>254</v>
      </c>
      <c r="F278" s="13">
        <v>255</v>
      </c>
      <c r="G278" s="13">
        <v>509</v>
      </c>
      <c r="H278" s="13">
        <v>0</v>
      </c>
      <c r="I278" s="13">
        <v>0</v>
      </c>
      <c r="J278" s="13">
        <v>0</v>
      </c>
      <c r="K278" s="15">
        <f t="shared" si="16"/>
        <v>254</v>
      </c>
      <c r="L278" s="15">
        <f t="shared" si="17"/>
        <v>255</v>
      </c>
      <c r="M278" s="15">
        <f t="shared" si="18"/>
        <v>509</v>
      </c>
      <c r="O278" s="13"/>
      <c r="P278" s="13"/>
    </row>
    <row r="279" spans="1:16" s="90" customFormat="1" ht="13.15" customHeight="1" x14ac:dyDescent="0.2">
      <c r="A279" s="11" t="str">
        <f t="shared" si="15"/>
        <v>AURUKUN2014</v>
      </c>
      <c r="B279" s="90" t="s">
        <v>141</v>
      </c>
      <c r="C279" s="85">
        <v>2014</v>
      </c>
      <c r="D279" s="86" t="s">
        <v>174</v>
      </c>
      <c r="E279" s="15">
        <v>262</v>
      </c>
      <c r="F279" s="15">
        <v>262</v>
      </c>
      <c r="G279" s="15">
        <v>524</v>
      </c>
      <c r="H279" s="15">
        <v>0</v>
      </c>
      <c r="I279" s="15">
        <v>0</v>
      </c>
      <c r="J279" s="15">
        <v>0</v>
      </c>
      <c r="K279" s="15">
        <f t="shared" si="16"/>
        <v>262</v>
      </c>
      <c r="L279" s="15">
        <f t="shared" si="17"/>
        <v>262</v>
      </c>
      <c r="M279" s="15">
        <f t="shared" si="18"/>
        <v>524</v>
      </c>
      <c r="O279" s="13"/>
      <c r="P279" s="13"/>
    </row>
    <row r="280" spans="1:16" s="90" customFormat="1" ht="13.15" customHeight="1" x14ac:dyDescent="0.2">
      <c r="A280" s="11" t="str">
        <f t="shared" si="15"/>
        <v>AURUKUN2015</v>
      </c>
      <c r="B280" s="92" t="s">
        <v>141</v>
      </c>
      <c r="C280" s="85">
        <v>2015</v>
      </c>
      <c r="D280" s="86" t="s">
        <v>174</v>
      </c>
      <c r="E280" s="15">
        <v>279</v>
      </c>
      <c r="F280" s="15">
        <v>279</v>
      </c>
      <c r="G280" s="15">
        <v>558</v>
      </c>
      <c r="H280" s="87">
        <v>0</v>
      </c>
      <c r="I280" s="87">
        <v>0</v>
      </c>
      <c r="J280" s="15">
        <v>0</v>
      </c>
      <c r="K280" s="15">
        <f t="shared" si="16"/>
        <v>279</v>
      </c>
      <c r="L280" s="15">
        <f t="shared" si="17"/>
        <v>279</v>
      </c>
      <c r="M280" s="15">
        <f t="shared" si="18"/>
        <v>558</v>
      </c>
      <c r="O280" s="13"/>
      <c r="P280" s="13"/>
    </row>
    <row r="281" spans="1:16" s="90" customFormat="1" ht="13.15" customHeight="1" x14ac:dyDescent="0.2">
      <c r="A281" s="11" t="str">
        <f t="shared" si="15"/>
        <v>AURUKUN2016</v>
      </c>
      <c r="B281" s="3" t="s">
        <v>141</v>
      </c>
      <c r="C281" s="12">
        <v>2016</v>
      </c>
      <c r="D281" s="12" t="s">
        <v>174</v>
      </c>
      <c r="E281" s="13">
        <v>371</v>
      </c>
      <c r="F281" s="13">
        <v>371</v>
      </c>
      <c r="G281" s="13">
        <v>742</v>
      </c>
      <c r="H281" s="13">
        <v>0</v>
      </c>
      <c r="I281" s="13">
        <v>0</v>
      </c>
      <c r="J281" s="13">
        <v>0</v>
      </c>
      <c r="K281" s="15">
        <f t="shared" si="16"/>
        <v>371</v>
      </c>
      <c r="L281" s="15">
        <f t="shared" si="17"/>
        <v>371</v>
      </c>
      <c r="M281" s="15">
        <f t="shared" si="18"/>
        <v>742</v>
      </c>
      <c r="O281" s="13"/>
      <c r="P281" s="13"/>
    </row>
    <row r="282" spans="1:16" s="90" customFormat="1" ht="13.15" customHeight="1" x14ac:dyDescent="0.2">
      <c r="A282" s="11" t="str">
        <f t="shared" si="15"/>
        <v>AURUKUN2017</v>
      </c>
      <c r="B282" s="3" t="s">
        <v>141</v>
      </c>
      <c r="C282" s="12">
        <v>2017</v>
      </c>
      <c r="D282" s="12" t="s">
        <v>174</v>
      </c>
      <c r="E282" s="13">
        <v>422</v>
      </c>
      <c r="F282" s="13">
        <v>421</v>
      </c>
      <c r="G282" s="13">
        <v>843</v>
      </c>
      <c r="H282" s="13">
        <v>0</v>
      </c>
      <c r="I282" s="13">
        <v>0</v>
      </c>
      <c r="J282" s="13">
        <v>0</v>
      </c>
      <c r="K282" s="15">
        <f t="shared" si="16"/>
        <v>422</v>
      </c>
      <c r="L282" s="15">
        <f t="shared" si="17"/>
        <v>421</v>
      </c>
      <c r="M282" s="15">
        <f t="shared" si="18"/>
        <v>843</v>
      </c>
      <c r="O282" s="13"/>
      <c r="P282" s="13"/>
    </row>
    <row r="283" spans="1:16" s="90" customFormat="1" ht="13.15" customHeight="1" x14ac:dyDescent="0.2">
      <c r="A283" s="11" t="str">
        <f t="shared" si="15"/>
        <v>AURUKUN2018</v>
      </c>
      <c r="B283" s="3" t="s">
        <v>141</v>
      </c>
      <c r="C283" s="12">
        <v>2018</v>
      </c>
      <c r="D283" s="12" t="s">
        <v>174</v>
      </c>
      <c r="E283" s="13">
        <v>374</v>
      </c>
      <c r="F283" s="13">
        <v>374</v>
      </c>
      <c r="G283" s="13">
        <v>748</v>
      </c>
      <c r="H283" s="13">
        <v>0</v>
      </c>
      <c r="I283" s="13">
        <v>0</v>
      </c>
      <c r="J283" s="13">
        <v>0</v>
      </c>
      <c r="K283" s="15">
        <f t="shared" si="16"/>
        <v>374</v>
      </c>
      <c r="L283" s="15">
        <f t="shared" si="17"/>
        <v>374</v>
      </c>
      <c r="M283" s="15">
        <f t="shared" si="18"/>
        <v>748</v>
      </c>
      <c r="O283" s="13"/>
      <c r="P283" s="13"/>
    </row>
    <row r="284" spans="1:16" s="90" customFormat="1" ht="13.15" customHeight="1" x14ac:dyDescent="0.2">
      <c r="A284" s="11" t="str">
        <f t="shared" si="15"/>
        <v>AURUKUN2019</v>
      </c>
      <c r="B284" s="3" t="s">
        <v>141</v>
      </c>
      <c r="C284" s="12">
        <v>2019</v>
      </c>
      <c r="D284" s="12" t="s">
        <v>174</v>
      </c>
      <c r="E284" s="13">
        <v>354</v>
      </c>
      <c r="F284" s="13">
        <v>354</v>
      </c>
      <c r="G284" s="13">
        <v>708</v>
      </c>
      <c r="H284" s="13">
        <v>0</v>
      </c>
      <c r="I284" s="13">
        <v>0</v>
      </c>
      <c r="J284" s="13">
        <v>0</v>
      </c>
      <c r="K284" s="15">
        <f t="shared" si="16"/>
        <v>354</v>
      </c>
      <c r="L284" s="15">
        <f t="shared" si="17"/>
        <v>354</v>
      </c>
      <c r="M284" s="15">
        <f t="shared" si="18"/>
        <v>708</v>
      </c>
      <c r="O284" s="13"/>
      <c r="P284" s="13"/>
    </row>
    <row r="285" spans="1:16" s="90" customFormat="1" ht="13.15" customHeight="1" x14ac:dyDescent="0.2">
      <c r="A285" s="11" t="str">
        <f t="shared" si="15"/>
        <v>AURUKUN2020</v>
      </c>
      <c r="B285" s="3" t="s">
        <v>141</v>
      </c>
      <c r="C285" s="12">
        <v>2020</v>
      </c>
      <c r="D285" s="12" t="s">
        <v>174</v>
      </c>
      <c r="E285" s="13">
        <v>269</v>
      </c>
      <c r="F285" s="13">
        <v>271</v>
      </c>
      <c r="G285" s="13">
        <v>540</v>
      </c>
      <c r="H285" s="13">
        <v>0</v>
      </c>
      <c r="I285" s="13">
        <v>0</v>
      </c>
      <c r="J285" s="13">
        <v>0</v>
      </c>
      <c r="K285" s="15">
        <f t="shared" si="16"/>
        <v>269</v>
      </c>
      <c r="L285" s="15">
        <f t="shared" si="17"/>
        <v>271</v>
      </c>
      <c r="M285" s="15">
        <f t="shared" si="18"/>
        <v>540</v>
      </c>
      <c r="O285" s="13"/>
      <c r="P285" s="13"/>
    </row>
    <row r="286" spans="1:16" s="90" customFormat="1" ht="13.15" customHeight="1" x14ac:dyDescent="0.2">
      <c r="A286" s="11" t="str">
        <f t="shared" si="15"/>
        <v>AURUKUN2021</v>
      </c>
      <c r="B286" s="3" t="s">
        <v>141</v>
      </c>
      <c r="C286" s="12">
        <v>2021</v>
      </c>
      <c r="D286" s="12" t="s">
        <v>174</v>
      </c>
      <c r="E286" s="13">
        <v>321</v>
      </c>
      <c r="F286" s="13">
        <v>321</v>
      </c>
      <c r="G286" s="13">
        <v>642</v>
      </c>
      <c r="H286" s="13">
        <v>0</v>
      </c>
      <c r="I286" s="13">
        <v>0</v>
      </c>
      <c r="J286" s="13">
        <v>0</v>
      </c>
      <c r="K286" s="15">
        <f t="shared" si="16"/>
        <v>321</v>
      </c>
      <c r="L286" s="15">
        <f t="shared" si="17"/>
        <v>321</v>
      </c>
      <c r="M286" s="15">
        <f t="shared" si="18"/>
        <v>642</v>
      </c>
      <c r="O286" s="13"/>
      <c r="P286" s="13"/>
    </row>
    <row r="287" spans="1:16" s="90" customFormat="1" ht="13.15" customHeight="1" x14ac:dyDescent="0.2">
      <c r="A287" s="11" t="str">
        <f t="shared" si="15"/>
        <v>AURUKUN2022</v>
      </c>
      <c r="B287" s="3" t="s">
        <v>141</v>
      </c>
      <c r="C287" s="12">
        <v>2022</v>
      </c>
      <c r="D287" s="12" t="s">
        <v>174</v>
      </c>
      <c r="E287" s="13">
        <v>343</v>
      </c>
      <c r="F287" s="13">
        <v>342</v>
      </c>
      <c r="G287" s="13">
        <v>685</v>
      </c>
      <c r="H287" s="13">
        <v>0</v>
      </c>
      <c r="I287" s="13">
        <v>0</v>
      </c>
      <c r="J287" s="13">
        <v>0</v>
      </c>
      <c r="K287" s="15">
        <f t="shared" si="16"/>
        <v>343</v>
      </c>
      <c r="L287" s="15">
        <f t="shared" si="17"/>
        <v>342</v>
      </c>
      <c r="M287" s="15">
        <f t="shared" si="18"/>
        <v>685</v>
      </c>
      <c r="O287" s="13"/>
      <c r="P287" s="13"/>
    </row>
    <row r="288" spans="1:16" s="90" customFormat="1" ht="13.15" customHeight="1" x14ac:dyDescent="0.2">
      <c r="A288" s="11" t="str">
        <f t="shared" si="15"/>
        <v>AURUKUN2023</v>
      </c>
      <c r="B288" s="3" t="s">
        <v>141</v>
      </c>
      <c r="C288" s="12">
        <v>2023</v>
      </c>
      <c r="D288" s="12" t="s">
        <v>174</v>
      </c>
      <c r="E288" s="13">
        <v>325</v>
      </c>
      <c r="F288" s="13">
        <v>326</v>
      </c>
      <c r="G288" s="13">
        <v>651</v>
      </c>
      <c r="H288" s="13">
        <v>0</v>
      </c>
      <c r="I288" s="13">
        <v>0</v>
      </c>
      <c r="J288" s="13">
        <v>0</v>
      </c>
      <c r="K288" s="15">
        <f t="shared" si="16"/>
        <v>325</v>
      </c>
      <c r="L288" s="15">
        <f t="shared" si="17"/>
        <v>326</v>
      </c>
      <c r="M288" s="15">
        <f t="shared" si="18"/>
        <v>651</v>
      </c>
      <c r="O288" s="13"/>
      <c r="P288" s="13"/>
    </row>
    <row r="289" spans="1:16" s="90" customFormat="1" ht="13.15" customHeight="1" x14ac:dyDescent="0.2">
      <c r="A289" s="11" t="str">
        <f t="shared" si="15"/>
        <v>AURUKUN2024</v>
      </c>
      <c r="B289" s="92" t="s">
        <v>141</v>
      </c>
      <c r="C289" s="85">
        <v>2024</v>
      </c>
      <c r="D289" s="86" t="s">
        <v>174</v>
      </c>
      <c r="E289" s="15">
        <v>424</v>
      </c>
      <c r="F289" s="15">
        <v>424</v>
      </c>
      <c r="G289" s="15">
        <v>848</v>
      </c>
      <c r="H289" s="87">
        <v>0</v>
      </c>
      <c r="I289" s="87">
        <v>0</v>
      </c>
      <c r="J289" s="15">
        <v>0</v>
      </c>
      <c r="K289" s="15">
        <f t="shared" si="16"/>
        <v>424</v>
      </c>
      <c r="L289" s="15">
        <f t="shared" si="17"/>
        <v>424</v>
      </c>
      <c r="M289" s="15">
        <f t="shared" si="18"/>
        <v>848</v>
      </c>
      <c r="O289" s="13"/>
      <c r="P289" s="13"/>
    </row>
    <row r="290" spans="1:16" s="90" customFormat="1" ht="13.15" customHeight="1" x14ac:dyDescent="0.2">
      <c r="A290" s="11" t="str">
        <f t="shared" si="15"/>
        <v>AURUKUN2025</v>
      </c>
      <c r="B290" s="3" t="s">
        <v>141</v>
      </c>
      <c r="C290" s="12">
        <v>2025</v>
      </c>
      <c r="D290" s="12" t="s">
        <v>174</v>
      </c>
      <c r="E290" s="13">
        <v>420</v>
      </c>
      <c r="F290" s="13">
        <v>419</v>
      </c>
      <c r="G290" s="13">
        <v>839</v>
      </c>
      <c r="H290" s="13">
        <v>0</v>
      </c>
      <c r="I290" s="13">
        <v>0</v>
      </c>
      <c r="J290" s="13">
        <v>0</v>
      </c>
      <c r="K290" s="15">
        <f t="shared" si="16"/>
        <v>420</v>
      </c>
      <c r="L290" s="15">
        <f t="shared" si="17"/>
        <v>419</v>
      </c>
      <c r="M290" s="15">
        <f t="shared" si="18"/>
        <v>839</v>
      </c>
      <c r="O290" s="13"/>
      <c r="P290" s="13"/>
    </row>
    <row r="291" spans="1:16" s="90" customFormat="1" ht="13.15" customHeight="1" x14ac:dyDescent="0.2">
      <c r="A291" s="11" t="str">
        <f t="shared" si="15"/>
        <v>AYERS ROCK1985</v>
      </c>
      <c r="B291" s="88" t="s">
        <v>88</v>
      </c>
      <c r="C291" s="16">
        <v>1985</v>
      </c>
      <c r="D291" s="86" t="s">
        <v>174</v>
      </c>
      <c r="E291" s="89">
        <v>1095</v>
      </c>
      <c r="F291" s="89">
        <v>1091</v>
      </c>
      <c r="G291" s="89">
        <v>2186</v>
      </c>
      <c r="H291" s="89">
        <v>0</v>
      </c>
      <c r="I291" s="89">
        <v>0</v>
      </c>
      <c r="J291" s="89">
        <v>0</v>
      </c>
      <c r="K291" s="15">
        <f t="shared" si="16"/>
        <v>1095</v>
      </c>
      <c r="L291" s="15">
        <f t="shared" si="17"/>
        <v>1091</v>
      </c>
      <c r="M291" s="15">
        <f t="shared" si="18"/>
        <v>2186</v>
      </c>
      <c r="O291" s="13"/>
      <c r="P291" s="13"/>
    </row>
    <row r="292" spans="1:16" s="90" customFormat="1" ht="13.15" customHeight="1" x14ac:dyDescent="0.2">
      <c r="A292" s="11" t="str">
        <f t="shared" si="15"/>
        <v>AYERS ROCK1986</v>
      </c>
      <c r="B292" s="92" t="s">
        <v>88</v>
      </c>
      <c r="C292" s="85">
        <v>1986</v>
      </c>
      <c r="D292" s="86" t="s">
        <v>174</v>
      </c>
      <c r="E292" s="15">
        <v>1300</v>
      </c>
      <c r="F292" s="15">
        <v>1301</v>
      </c>
      <c r="G292" s="15">
        <v>2601</v>
      </c>
      <c r="H292" s="87">
        <v>0</v>
      </c>
      <c r="I292" s="87">
        <v>0</v>
      </c>
      <c r="J292" s="15">
        <v>0</v>
      </c>
      <c r="K292" s="15">
        <f t="shared" si="16"/>
        <v>1300</v>
      </c>
      <c r="L292" s="15">
        <f t="shared" si="17"/>
        <v>1301</v>
      </c>
      <c r="M292" s="15">
        <f t="shared" si="18"/>
        <v>2601</v>
      </c>
      <c r="O292" s="13"/>
      <c r="P292" s="13"/>
    </row>
    <row r="293" spans="1:16" s="90" customFormat="1" ht="13.15" customHeight="1" x14ac:dyDescent="0.2">
      <c r="A293" s="11" t="str">
        <f t="shared" si="15"/>
        <v>AYERS ROCK1987</v>
      </c>
      <c r="B293" s="3" t="s">
        <v>88</v>
      </c>
      <c r="C293" s="12">
        <v>1987</v>
      </c>
      <c r="D293" s="12" t="s">
        <v>174</v>
      </c>
      <c r="E293" s="13">
        <v>1620</v>
      </c>
      <c r="F293" s="13">
        <v>1618</v>
      </c>
      <c r="G293" s="13">
        <v>3238</v>
      </c>
      <c r="H293" s="13">
        <v>0</v>
      </c>
      <c r="I293" s="13">
        <v>0</v>
      </c>
      <c r="J293" s="13">
        <v>0</v>
      </c>
      <c r="K293" s="15">
        <f t="shared" si="16"/>
        <v>1620</v>
      </c>
      <c r="L293" s="15">
        <f t="shared" si="17"/>
        <v>1618</v>
      </c>
      <c r="M293" s="15">
        <f t="shared" si="18"/>
        <v>3238</v>
      </c>
      <c r="O293" s="13"/>
      <c r="P293" s="13"/>
    </row>
    <row r="294" spans="1:16" s="90" customFormat="1" ht="13.15" customHeight="1" x14ac:dyDescent="0.2">
      <c r="A294" s="11" t="str">
        <f t="shared" si="15"/>
        <v>AYERS ROCK1988</v>
      </c>
      <c r="B294" s="3" t="s">
        <v>88</v>
      </c>
      <c r="C294" s="12">
        <v>1988</v>
      </c>
      <c r="D294" s="86" t="s">
        <v>174</v>
      </c>
      <c r="E294" s="13">
        <v>1540</v>
      </c>
      <c r="F294" s="13">
        <v>1557</v>
      </c>
      <c r="G294" s="13">
        <v>3097</v>
      </c>
      <c r="H294" s="13">
        <v>0</v>
      </c>
      <c r="I294" s="13">
        <v>0</v>
      </c>
      <c r="J294" s="13">
        <v>0</v>
      </c>
      <c r="K294" s="15">
        <f t="shared" si="16"/>
        <v>1540</v>
      </c>
      <c r="L294" s="15">
        <f t="shared" si="17"/>
        <v>1557</v>
      </c>
      <c r="M294" s="15">
        <f t="shared" si="18"/>
        <v>3097</v>
      </c>
      <c r="O294" s="13"/>
      <c r="P294" s="13"/>
    </row>
    <row r="295" spans="1:16" s="90" customFormat="1" ht="13.15" customHeight="1" x14ac:dyDescent="0.2">
      <c r="A295" s="11" t="str">
        <f t="shared" si="15"/>
        <v>AYERS ROCK1989</v>
      </c>
      <c r="B295" s="90" t="s">
        <v>88</v>
      </c>
      <c r="C295" s="85">
        <v>1989</v>
      </c>
      <c r="D295" s="86" t="s">
        <v>174</v>
      </c>
      <c r="E295" s="15">
        <v>828</v>
      </c>
      <c r="F295" s="15">
        <v>834</v>
      </c>
      <c r="G295" s="15">
        <v>1662</v>
      </c>
      <c r="H295" s="15">
        <v>0</v>
      </c>
      <c r="I295" s="15">
        <v>0</v>
      </c>
      <c r="J295" s="15">
        <v>0</v>
      </c>
      <c r="K295" s="15">
        <f t="shared" si="16"/>
        <v>828</v>
      </c>
      <c r="L295" s="15">
        <f t="shared" si="17"/>
        <v>834</v>
      </c>
      <c r="M295" s="15">
        <f t="shared" si="18"/>
        <v>1662</v>
      </c>
      <c r="O295" s="13"/>
      <c r="P295" s="13"/>
    </row>
    <row r="296" spans="1:16" s="90" customFormat="1" ht="13.15" customHeight="1" x14ac:dyDescent="0.2">
      <c r="A296" s="11" t="str">
        <f t="shared" si="15"/>
        <v>AYERS ROCK1990</v>
      </c>
      <c r="B296" s="92" t="s">
        <v>88</v>
      </c>
      <c r="C296" s="85">
        <v>1990</v>
      </c>
      <c r="D296" s="86" t="s">
        <v>174</v>
      </c>
      <c r="E296" s="15">
        <v>1289</v>
      </c>
      <c r="F296" s="15">
        <v>1293</v>
      </c>
      <c r="G296" s="15">
        <v>2582</v>
      </c>
      <c r="H296" s="87">
        <v>0</v>
      </c>
      <c r="I296" s="87">
        <v>0</v>
      </c>
      <c r="J296" s="15">
        <v>0</v>
      </c>
      <c r="K296" s="15">
        <f t="shared" si="16"/>
        <v>1289</v>
      </c>
      <c r="L296" s="15">
        <f t="shared" si="17"/>
        <v>1293</v>
      </c>
      <c r="M296" s="15">
        <f t="shared" si="18"/>
        <v>2582</v>
      </c>
      <c r="O296" s="13"/>
      <c r="P296" s="13"/>
    </row>
    <row r="297" spans="1:16" s="90" customFormat="1" ht="13.15" customHeight="1" x14ac:dyDescent="0.2">
      <c r="A297" s="11" t="str">
        <f t="shared" ref="A297:A333" si="19">CONCATENATE(B297,C297)</f>
        <v>AYERS ROCK1991</v>
      </c>
      <c r="B297" s="3" t="s">
        <v>88</v>
      </c>
      <c r="C297" s="12">
        <v>1991</v>
      </c>
      <c r="D297" s="12" t="s">
        <v>174</v>
      </c>
      <c r="E297" s="13">
        <v>1236</v>
      </c>
      <c r="F297" s="13">
        <v>1244</v>
      </c>
      <c r="G297" s="13">
        <v>2480</v>
      </c>
      <c r="H297" s="13">
        <v>0</v>
      </c>
      <c r="I297" s="13">
        <v>0</v>
      </c>
      <c r="J297" s="13">
        <v>0</v>
      </c>
      <c r="K297" s="15">
        <f t="shared" si="16"/>
        <v>1236</v>
      </c>
      <c r="L297" s="15">
        <f t="shared" si="17"/>
        <v>1244</v>
      </c>
      <c r="M297" s="15">
        <f t="shared" si="18"/>
        <v>2480</v>
      </c>
      <c r="O297" s="13"/>
      <c r="P297" s="13"/>
    </row>
    <row r="298" spans="1:16" s="90" customFormat="1" ht="13.15" customHeight="1" x14ac:dyDescent="0.2">
      <c r="A298" s="11" t="str">
        <f t="shared" si="19"/>
        <v>AYERS ROCK1992</v>
      </c>
      <c r="B298" s="3" t="s">
        <v>88</v>
      </c>
      <c r="C298" s="12">
        <v>1992</v>
      </c>
      <c r="D298" s="86" t="s">
        <v>174</v>
      </c>
      <c r="E298" s="13">
        <v>1361</v>
      </c>
      <c r="F298" s="13">
        <v>1358</v>
      </c>
      <c r="G298" s="13">
        <v>2719</v>
      </c>
      <c r="H298" s="13">
        <v>0</v>
      </c>
      <c r="I298" s="13">
        <v>0</v>
      </c>
      <c r="J298" s="13">
        <v>0</v>
      </c>
      <c r="K298" s="15">
        <f t="shared" si="16"/>
        <v>1361</v>
      </c>
      <c r="L298" s="15">
        <f t="shared" si="17"/>
        <v>1358</v>
      </c>
      <c r="M298" s="15">
        <f t="shared" si="18"/>
        <v>2719</v>
      </c>
      <c r="O298" s="13"/>
      <c r="P298" s="13"/>
    </row>
    <row r="299" spans="1:16" s="90" customFormat="1" ht="13.15" customHeight="1" x14ac:dyDescent="0.2">
      <c r="A299" s="11" t="str">
        <f t="shared" si="19"/>
        <v>AYERS ROCK1993</v>
      </c>
      <c r="B299" s="3" t="s">
        <v>88</v>
      </c>
      <c r="C299" s="12">
        <v>1993</v>
      </c>
      <c r="D299" s="12" t="s">
        <v>174</v>
      </c>
      <c r="E299" s="13">
        <v>2096</v>
      </c>
      <c r="F299" s="13">
        <v>2118</v>
      </c>
      <c r="G299" s="13">
        <v>4214</v>
      </c>
      <c r="H299" s="13">
        <v>0</v>
      </c>
      <c r="I299" s="13">
        <v>0</v>
      </c>
      <c r="J299" s="13">
        <v>0</v>
      </c>
      <c r="K299" s="15">
        <f t="shared" si="16"/>
        <v>2096</v>
      </c>
      <c r="L299" s="15">
        <f t="shared" si="17"/>
        <v>2118</v>
      </c>
      <c r="M299" s="15">
        <f t="shared" si="18"/>
        <v>4214</v>
      </c>
      <c r="O299" s="13"/>
      <c r="P299" s="13"/>
    </row>
    <row r="300" spans="1:16" s="90" customFormat="1" ht="13.15" customHeight="1" x14ac:dyDescent="0.2">
      <c r="A300" s="11" t="str">
        <f t="shared" si="19"/>
        <v>AYERS ROCK1994</v>
      </c>
      <c r="B300" s="3" t="s">
        <v>88</v>
      </c>
      <c r="C300" s="12">
        <v>1994</v>
      </c>
      <c r="D300" s="12">
        <v>35</v>
      </c>
      <c r="E300" s="13">
        <v>2714</v>
      </c>
      <c r="F300" s="13">
        <v>2714</v>
      </c>
      <c r="G300" s="13">
        <v>5428</v>
      </c>
      <c r="H300" s="13">
        <v>0</v>
      </c>
      <c r="I300" s="13">
        <v>0</v>
      </c>
      <c r="J300" s="13">
        <v>0</v>
      </c>
      <c r="K300" s="15">
        <f t="shared" si="16"/>
        <v>2714</v>
      </c>
      <c r="L300" s="15">
        <f t="shared" si="17"/>
        <v>2714</v>
      </c>
      <c r="M300" s="15">
        <f t="shared" si="18"/>
        <v>5428</v>
      </c>
      <c r="O300" s="13"/>
      <c r="P300" s="13"/>
    </row>
    <row r="301" spans="1:16" s="90" customFormat="1" ht="13.15" customHeight="1" x14ac:dyDescent="0.2">
      <c r="A301" s="11" t="str">
        <f t="shared" si="19"/>
        <v>AYERS ROCK1995</v>
      </c>
      <c r="B301" s="92" t="s">
        <v>88</v>
      </c>
      <c r="C301" s="85">
        <v>1995</v>
      </c>
      <c r="D301" s="86">
        <v>32</v>
      </c>
      <c r="E301" s="15">
        <v>3131</v>
      </c>
      <c r="F301" s="15">
        <v>3127</v>
      </c>
      <c r="G301" s="15">
        <v>6258</v>
      </c>
      <c r="H301" s="87">
        <v>0</v>
      </c>
      <c r="I301" s="87">
        <v>0</v>
      </c>
      <c r="J301" s="15">
        <v>0</v>
      </c>
      <c r="K301" s="15">
        <f t="shared" si="16"/>
        <v>3131</v>
      </c>
      <c r="L301" s="15">
        <f t="shared" si="17"/>
        <v>3127</v>
      </c>
      <c r="M301" s="15">
        <f t="shared" si="18"/>
        <v>6258</v>
      </c>
      <c r="O301" s="13"/>
      <c r="P301" s="13"/>
    </row>
    <row r="302" spans="1:16" s="90" customFormat="1" ht="13.15" customHeight="1" x14ac:dyDescent="0.2">
      <c r="A302" s="11" t="str">
        <f t="shared" si="19"/>
        <v>AYERS ROCK1996</v>
      </c>
      <c r="B302" s="3" t="s">
        <v>88</v>
      </c>
      <c r="C302" s="12">
        <v>1996</v>
      </c>
      <c r="D302" s="12">
        <v>27</v>
      </c>
      <c r="E302" s="13">
        <v>3835</v>
      </c>
      <c r="F302" s="13">
        <v>3835</v>
      </c>
      <c r="G302" s="13">
        <v>7670</v>
      </c>
      <c r="H302" s="13">
        <v>0</v>
      </c>
      <c r="I302" s="13">
        <v>0</v>
      </c>
      <c r="J302" s="13">
        <v>0</v>
      </c>
      <c r="K302" s="15">
        <f t="shared" si="16"/>
        <v>3835</v>
      </c>
      <c r="L302" s="15">
        <f t="shared" si="17"/>
        <v>3835</v>
      </c>
      <c r="M302" s="15">
        <f t="shared" si="18"/>
        <v>7670</v>
      </c>
      <c r="O302" s="13"/>
      <c r="P302" s="13"/>
    </row>
    <row r="303" spans="1:16" s="90" customFormat="1" ht="13.15" customHeight="1" x14ac:dyDescent="0.2">
      <c r="A303" s="11" t="str">
        <f t="shared" si="19"/>
        <v>AYERS ROCK1997</v>
      </c>
      <c r="B303" s="3" t="s">
        <v>88</v>
      </c>
      <c r="C303" s="12">
        <v>1997</v>
      </c>
      <c r="D303" s="12">
        <v>22</v>
      </c>
      <c r="E303" s="13">
        <v>4148</v>
      </c>
      <c r="F303" s="13">
        <v>4143</v>
      </c>
      <c r="G303" s="13">
        <v>8291</v>
      </c>
      <c r="H303" s="13">
        <v>0</v>
      </c>
      <c r="I303" s="13">
        <v>0</v>
      </c>
      <c r="J303" s="13">
        <v>0</v>
      </c>
      <c r="K303" s="15">
        <f t="shared" si="16"/>
        <v>4148</v>
      </c>
      <c r="L303" s="15">
        <f t="shared" si="17"/>
        <v>4143</v>
      </c>
      <c r="M303" s="15">
        <f t="shared" si="18"/>
        <v>8291</v>
      </c>
      <c r="O303" s="13"/>
      <c r="P303" s="13"/>
    </row>
    <row r="304" spans="1:16" s="90" customFormat="1" ht="13.15" customHeight="1" x14ac:dyDescent="0.2">
      <c r="A304" s="11" t="str">
        <f t="shared" si="19"/>
        <v>AYERS ROCK1998</v>
      </c>
      <c r="B304" s="92" t="s">
        <v>88</v>
      </c>
      <c r="C304" s="85">
        <v>1998</v>
      </c>
      <c r="D304" s="86">
        <v>25</v>
      </c>
      <c r="E304" s="15">
        <v>3718</v>
      </c>
      <c r="F304" s="15">
        <v>3716</v>
      </c>
      <c r="G304" s="15">
        <v>7434</v>
      </c>
      <c r="H304" s="87">
        <v>0</v>
      </c>
      <c r="I304" s="87">
        <v>0</v>
      </c>
      <c r="J304" s="15">
        <v>0</v>
      </c>
      <c r="K304" s="15">
        <f t="shared" si="16"/>
        <v>3718</v>
      </c>
      <c r="L304" s="15">
        <f t="shared" si="17"/>
        <v>3716</v>
      </c>
      <c r="M304" s="15">
        <f t="shared" si="18"/>
        <v>7434</v>
      </c>
      <c r="O304" s="13"/>
      <c r="P304" s="13"/>
    </row>
    <row r="305" spans="1:16" s="90" customFormat="1" ht="13.15" customHeight="1" x14ac:dyDescent="0.2">
      <c r="A305" s="11" t="str">
        <f t="shared" si="19"/>
        <v>AYERS ROCK1999</v>
      </c>
      <c r="B305" s="3" t="s">
        <v>88</v>
      </c>
      <c r="C305" s="12">
        <v>1999</v>
      </c>
      <c r="D305" s="12">
        <v>27</v>
      </c>
      <c r="E305" s="13">
        <v>3910</v>
      </c>
      <c r="F305" s="13">
        <v>3909</v>
      </c>
      <c r="G305" s="13">
        <v>7819</v>
      </c>
      <c r="H305" s="13">
        <v>0</v>
      </c>
      <c r="I305" s="13">
        <v>0</v>
      </c>
      <c r="J305" s="13">
        <v>0</v>
      </c>
      <c r="K305" s="15">
        <f t="shared" ref="K305:K368" si="20">E305+H305</f>
        <v>3910</v>
      </c>
      <c r="L305" s="15">
        <f t="shared" ref="L305:L368" si="21">F305+I305</f>
        <v>3909</v>
      </c>
      <c r="M305" s="15">
        <f t="shared" ref="M305:M368" si="22">G305+J305</f>
        <v>7819</v>
      </c>
      <c r="O305" s="13"/>
      <c r="P305" s="13"/>
    </row>
    <row r="306" spans="1:16" s="90" customFormat="1" ht="13.15" customHeight="1" x14ac:dyDescent="0.2">
      <c r="A306" s="11" t="str">
        <f t="shared" si="19"/>
        <v>AYERS ROCK2000</v>
      </c>
      <c r="B306" s="3" t="s">
        <v>88</v>
      </c>
      <c r="C306" s="12">
        <v>2000</v>
      </c>
      <c r="D306" s="12">
        <v>26</v>
      </c>
      <c r="E306" s="13">
        <v>3790</v>
      </c>
      <c r="F306" s="13">
        <v>3794</v>
      </c>
      <c r="G306" s="13">
        <v>7584</v>
      </c>
      <c r="H306" s="13">
        <v>0</v>
      </c>
      <c r="I306" s="13">
        <v>0</v>
      </c>
      <c r="J306" s="13">
        <v>0</v>
      </c>
      <c r="K306" s="15">
        <f t="shared" si="20"/>
        <v>3790</v>
      </c>
      <c r="L306" s="15">
        <f t="shared" si="21"/>
        <v>3794</v>
      </c>
      <c r="M306" s="15">
        <f t="shared" si="22"/>
        <v>7584</v>
      </c>
      <c r="O306" s="13"/>
      <c r="P306" s="13"/>
    </row>
    <row r="307" spans="1:16" s="90" customFormat="1" ht="13.15" customHeight="1" x14ac:dyDescent="0.2">
      <c r="A307" s="11" t="str">
        <f t="shared" si="19"/>
        <v>AYERS ROCK2001</v>
      </c>
      <c r="B307" s="3" t="s">
        <v>88</v>
      </c>
      <c r="C307" s="12">
        <v>2001</v>
      </c>
      <c r="D307" s="12">
        <v>27</v>
      </c>
      <c r="E307" s="13">
        <v>3194</v>
      </c>
      <c r="F307" s="13">
        <v>3178</v>
      </c>
      <c r="G307" s="13">
        <v>6372</v>
      </c>
      <c r="H307" s="13">
        <v>0</v>
      </c>
      <c r="I307" s="13">
        <v>0</v>
      </c>
      <c r="J307" s="13">
        <v>0</v>
      </c>
      <c r="K307" s="15">
        <f t="shared" si="20"/>
        <v>3194</v>
      </c>
      <c r="L307" s="15">
        <f t="shared" si="21"/>
        <v>3178</v>
      </c>
      <c r="M307" s="15">
        <f t="shared" si="22"/>
        <v>6372</v>
      </c>
      <c r="O307" s="13"/>
      <c r="P307" s="13"/>
    </row>
    <row r="308" spans="1:16" s="90" customFormat="1" ht="13.15" customHeight="1" x14ac:dyDescent="0.2">
      <c r="A308" s="11" t="str">
        <f t="shared" si="19"/>
        <v>AYERS ROCK2002</v>
      </c>
      <c r="B308" s="92" t="s">
        <v>88</v>
      </c>
      <c r="C308" s="85">
        <v>2002</v>
      </c>
      <c r="D308" s="86" t="s">
        <v>174</v>
      </c>
      <c r="E308" s="15">
        <v>2158</v>
      </c>
      <c r="F308" s="15">
        <v>2157</v>
      </c>
      <c r="G308" s="15">
        <v>4315</v>
      </c>
      <c r="H308" s="87">
        <v>0</v>
      </c>
      <c r="I308" s="87">
        <v>0</v>
      </c>
      <c r="J308" s="15">
        <v>0</v>
      </c>
      <c r="K308" s="15">
        <f t="shared" si="20"/>
        <v>2158</v>
      </c>
      <c r="L308" s="15">
        <f t="shared" si="21"/>
        <v>2157</v>
      </c>
      <c r="M308" s="15">
        <f t="shared" si="22"/>
        <v>4315</v>
      </c>
      <c r="O308" s="13"/>
      <c r="P308" s="13"/>
    </row>
    <row r="309" spans="1:16" s="90" customFormat="1" ht="13.15" customHeight="1" x14ac:dyDescent="0.2">
      <c r="A309" s="11" t="str">
        <f t="shared" si="19"/>
        <v>AYERS ROCK2003</v>
      </c>
      <c r="B309" s="3" t="s">
        <v>88</v>
      </c>
      <c r="C309" s="12">
        <v>2003</v>
      </c>
      <c r="D309" s="12" t="s">
        <v>174</v>
      </c>
      <c r="E309" s="13">
        <v>2024</v>
      </c>
      <c r="F309" s="13">
        <v>2020</v>
      </c>
      <c r="G309" s="13">
        <v>4044</v>
      </c>
      <c r="H309" s="13">
        <v>0</v>
      </c>
      <c r="I309" s="13">
        <v>0</v>
      </c>
      <c r="J309" s="13">
        <v>0</v>
      </c>
      <c r="K309" s="15">
        <f t="shared" si="20"/>
        <v>2024</v>
      </c>
      <c r="L309" s="15">
        <f t="shared" si="21"/>
        <v>2020</v>
      </c>
      <c r="M309" s="15">
        <f t="shared" si="22"/>
        <v>4044</v>
      </c>
      <c r="O309" s="13"/>
      <c r="P309" s="13"/>
    </row>
    <row r="310" spans="1:16" s="90" customFormat="1" ht="13.15" customHeight="1" x14ac:dyDescent="0.2">
      <c r="A310" s="11" t="str">
        <f t="shared" si="19"/>
        <v>AYERS ROCK2004</v>
      </c>
      <c r="B310" s="3" t="s">
        <v>88</v>
      </c>
      <c r="C310" s="12">
        <v>2004</v>
      </c>
      <c r="D310" s="12" t="s">
        <v>174</v>
      </c>
      <c r="E310" s="13">
        <v>2151</v>
      </c>
      <c r="F310" s="13">
        <v>2146</v>
      </c>
      <c r="G310" s="13">
        <v>4297</v>
      </c>
      <c r="H310" s="13">
        <v>0</v>
      </c>
      <c r="I310" s="13">
        <v>0</v>
      </c>
      <c r="J310" s="13">
        <v>0</v>
      </c>
      <c r="K310" s="15">
        <f t="shared" si="20"/>
        <v>2151</v>
      </c>
      <c r="L310" s="15">
        <f t="shared" si="21"/>
        <v>2146</v>
      </c>
      <c r="M310" s="15">
        <f t="shared" si="22"/>
        <v>4297</v>
      </c>
      <c r="O310" s="13"/>
      <c r="P310" s="13"/>
    </row>
    <row r="311" spans="1:16" s="90" customFormat="1" ht="13.15" customHeight="1" x14ac:dyDescent="0.2">
      <c r="A311" s="11" t="str">
        <f t="shared" si="19"/>
        <v>AYERS ROCK2005</v>
      </c>
      <c r="B311" s="3" t="s">
        <v>88</v>
      </c>
      <c r="C311" s="12">
        <v>2005</v>
      </c>
      <c r="D311" s="12" t="s">
        <v>174</v>
      </c>
      <c r="E311" s="13">
        <v>2173</v>
      </c>
      <c r="F311" s="13">
        <v>2172</v>
      </c>
      <c r="G311" s="13">
        <v>4345</v>
      </c>
      <c r="H311" s="13">
        <v>0</v>
      </c>
      <c r="I311" s="13">
        <v>0</v>
      </c>
      <c r="J311" s="13">
        <v>0</v>
      </c>
      <c r="K311" s="15">
        <f t="shared" si="20"/>
        <v>2173</v>
      </c>
      <c r="L311" s="15">
        <f t="shared" si="21"/>
        <v>2172</v>
      </c>
      <c r="M311" s="15">
        <f t="shared" si="22"/>
        <v>4345</v>
      </c>
      <c r="O311" s="13"/>
      <c r="P311" s="13"/>
    </row>
    <row r="312" spans="1:16" s="90" customFormat="1" ht="13.15" customHeight="1" x14ac:dyDescent="0.2">
      <c r="A312" s="11" t="str">
        <f t="shared" si="19"/>
        <v>AYERS ROCK2006</v>
      </c>
      <c r="B312" s="3" t="s">
        <v>88</v>
      </c>
      <c r="C312" s="12">
        <v>2006</v>
      </c>
      <c r="D312" s="12" t="s">
        <v>174</v>
      </c>
      <c r="E312" s="13">
        <v>2282</v>
      </c>
      <c r="F312" s="13">
        <v>2285</v>
      </c>
      <c r="G312" s="13">
        <v>4567</v>
      </c>
      <c r="H312" s="13">
        <v>0</v>
      </c>
      <c r="I312" s="13">
        <v>0</v>
      </c>
      <c r="J312" s="13">
        <v>0</v>
      </c>
      <c r="K312" s="15">
        <f t="shared" si="20"/>
        <v>2282</v>
      </c>
      <c r="L312" s="15">
        <f t="shared" si="21"/>
        <v>2285</v>
      </c>
      <c r="M312" s="15">
        <f t="shared" si="22"/>
        <v>4567</v>
      </c>
      <c r="O312" s="13"/>
      <c r="P312" s="13"/>
    </row>
    <row r="313" spans="1:16" s="90" customFormat="1" ht="13.15" customHeight="1" x14ac:dyDescent="0.2">
      <c r="A313" s="11" t="str">
        <f t="shared" si="19"/>
        <v>AYERS ROCK2007</v>
      </c>
      <c r="B313" s="3" t="s">
        <v>88</v>
      </c>
      <c r="C313" s="12">
        <v>2007</v>
      </c>
      <c r="D313" s="12" t="s">
        <v>174</v>
      </c>
      <c r="E313" s="13">
        <v>2152</v>
      </c>
      <c r="F313" s="13">
        <v>2153</v>
      </c>
      <c r="G313" s="13">
        <v>4305</v>
      </c>
      <c r="H313" s="13">
        <v>0</v>
      </c>
      <c r="I313" s="13">
        <v>0</v>
      </c>
      <c r="J313" s="13">
        <v>0</v>
      </c>
      <c r="K313" s="15">
        <f t="shared" si="20"/>
        <v>2152</v>
      </c>
      <c r="L313" s="15">
        <f t="shared" si="21"/>
        <v>2153</v>
      </c>
      <c r="M313" s="15">
        <f t="shared" si="22"/>
        <v>4305</v>
      </c>
      <c r="O313" s="13"/>
      <c r="P313" s="13"/>
    </row>
    <row r="314" spans="1:16" s="90" customFormat="1" ht="13.15" customHeight="1" x14ac:dyDescent="0.2">
      <c r="A314" s="11" t="str">
        <f t="shared" si="19"/>
        <v>AYERS ROCK2008</v>
      </c>
      <c r="B314" s="3" t="s">
        <v>88</v>
      </c>
      <c r="C314" s="12">
        <v>2008</v>
      </c>
      <c r="D314" s="12" t="s">
        <v>174</v>
      </c>
      <c r="E314" s="13">
        <v>2097</v>
      </c>
      <c r="F314" s="13">
        <v>2097</v>
      </c>
      <c r="G314" s="13">
        <v>4194</v>
      </c>
      <c r="H314" s="13">
        <v>0</v>
      </c>
      <c r="I314" s="13">
        <v>0</v>
      </c>
      <c r="J314" s="13">
        <v>0</v>
      </c>
      <c r="K314" s="15">
        <f t="shared" si="20"/>
        <v>2097</v>
      </c>
      <c r="L314" s="15">
        <f t="shared" si="21"/>
        <v>2097</v>
      </c>
      <c r="M314" s="15">
        <f t="shared" si="22"/>
        <v>4194</v>
      </c>
      <c r="O314" s="13"/>
      <c r="P314" s="13"/>
    </row>
    <row r="315" spans="1:16" s="90" customFormat="1" ht="13.15" customHeight="1" x14ac:dyDescent="0.2">
      <c r="A315" s="11" t="str">
        <f t="shared" si="19"/>
        <v>AYERS ROCK2009</v>
      </c>
      <c r="B315" s="3" t="s">
        <v>88</v>
      </c>
      <c r="C315" s="12">
        <v>2009</v>
      </c>
      <c r="D315" s="12" t="s">
        <v>174</v>
      </c>
      <c r="E315" s="13">
        <v>1803</v>
      </c>
      <c r="F315" s="13">
        <v>1807</v>
      </c>
      <c r="G315" s="13">
        <v>3610</v>
      </c>
      <c r="H315" s="13">
        <v>0</v>
      </c>
      <c r="I315" s="13">
        <v>0</v>
      </c>
      <c r="J315" s="13">
        <v>0</v>
      </c>
      <c r="K315" s="15">
        <f t="shared" si="20"/>
        <v>1803</v>
      </c>
      <c r="L315" s="15">
        <f t="shared" si="21"/>
        <v>1807</v>
      </c>
      <c r="M315" s="15">
        <f t="shared" si="22"/>
        <v>3610</v>
      </c>
      <c r="O315" s="13"/>
      <c r="P315" s="13"/>
    </row>
    <row r="316" spans="1:16" s="90" customFormat="1" ht="13.15" customHeight="1" x14ac:dyDescent="0.2">
      <c r="A316" s="11" t="str">
        <f t="shared" si="19"/>
        <v>AYERS ROCK2010</v>
      </c>
      <c r="B316" s="3" t="s">
        <v>88</v>
      </c>
      <c r="C316" s="12">
        <v>2010</v>
      </c>
      <c r="D316" s="12" t="s">
        <v>174</v>
      </c>
      <c r="E316" s="13">
        <v>1853</v>
      </c>
      <c r="F316" s="13">
        <v>1855</v>
      </c>
      <c r="G316" s="13">
        <v>3708</v>
      </c>
      <c r="H316" s="13">
        <v>0</v>
      </c>
      <c r="I316" s="13">
        <v>0</v>
      </c>
      <c r="J316" s="13">
        <v>0</v>
      </c>
      <c r="K316" s="15">
        <f t="shared" si="20"/>
        <v>1853</v>
      </c>
      <c r="L316" s="15">
        <f t="shared" si="21"/>
        <v>1855</v>
      </c>
      <c r="M316" s="15">
        <f t="shared" si="22"/>
        <v>3708</v>
      </c>
      <c r="O316" s="13"/>
      <c r="P316" s="13"/>
    </row>
    <row r="317" spans="1:16" s="90" customFormat="1" ht="13.15" customHeight="1" x14ac:dyDescent="0.2">
      <c r="A317" s="11" t="str">
        <f t="shared" si="19"/>
        <v>AYERS ROCK2011</v>
      </c>
      <c r="B317" s="3" t="s">
        <v>88</v>
      </c>
      <c r="C317" s="12">
        <v>2011</v>
      </c>
      <c r="D317" s="12" t="s">
        <v>174</v>
      </c>
      <c r="E317" s="13">
        <v>2018</v>
      </c>
      <c r="F317" s="13">
        <v>2018</v>
      </c>
      <c r="G317" s="13">
        <v>4036</v>
      </c>
      <c r="H317" s="13">
        <v>0</v>
      </c>
      <c r="I317" s="13">
        <v>0</v>
      </c>
      <c r="J317" s="13">
        <v>0</v>
      </c>
      <c r="K317" s="15">
        <f t="shared" si="20"/>
        <v>2018</v>
      </c>
      <c r="L317" s="15">
        <f t="shared" si="21"/>
        <v>2018</v>
      </c>
      <c r="M317" s="15">
        <f t="shared" si="22"/>
        <v>4036</v>
      </c>
      <c r="O317" s="13"/>
      <c r="P317" s="13"/>
    </row>
    <row r="318" spans="1:16" s="90" customFormat="1" ht="13.15" customHeight="1" x14ac:dyDescent="0.2">
      <c r="A318" s="11" t="str">
        <f t="shared" si="19"/>
        <v>AYERS ROCK2012</v>
      </c>
      <c r="B318" s="3" t="s">
        <v>88</v>
      </c>
      <c r="C318" s="12">
        <v>2012</v>
      </c>
      <c r="D318" s="12" t="s">
        <v>174</v>
      </c>
      <c r="E318" s="13">
        <v>1845</v>
      </c>
      <c r="F318" s="13">
        <v>1842</v>
      </c>
      <c r="G318" s="13">
        <v>3687</v>
      </c>
      <c r="H318" s="13">
        <v>0</v>
      </c>
      <c r="I318" s="13">
        <v>0</v>
      </c>
      <c r="J318" s="13">
        <v>0</v>
      </c>
      <c r="K318" s="15">
        <f t="shared" si="20"/>
        <v>1845</v>
      </c>
      <c r="L318" s="15">
        <f t="shared" si="21"/>
        <v>1842</v>
      </c>
      <c r="M318" s="15">
        <f t="shared" si="22"/>
        <v>3687</v>
      </c>
      <c r="O318" s="13"/>
      <c r="P318" s="13"/>
    </row>
    <row r="319" spans="1:16" s="90" customFormat="1" ht="13.15" customHeight="1" x14ac:dyDescent="0.2">
      <c r="A319" s="11" t="str">
        <f t="shared" si="19"/>
        <v>AYERS ROCK2013</v>
      </c>
      <c r="B319" s="3" t="s">
        <v>88</v>
      </c>
      <c r="C319" s="12">
        <v>2013</v>
      </c>
      <c r="D319" s="12" t="s">
        <v>174</v>
      </c>
      <c r="E319" s="13">
        <v>1369</v>
      </c>
      <c r="F319" s="13">
        <v>1368</v>
      </c>
      <c r="G319" s="13">
        <v>2737</v>
      </c>
      <c r="H319" s="13">
        <v>0</v>
      </c>
      <c r="I319" s="13">
        <v>0</v>
      </c>
      <c r="J319" s="13">
        <v>0</v>
      </c>
      <c r="K319" s="15">
        <f t="shared" si="20"/>
        <v>1369</v>
      </c>
      <c r="L319" s="15">
        <f t="shared" si="21"/>
        <v>1368</v>
      </c>
      <c r="M319" s="15">
        <f t="shared" si="22"/>
        <v>2737</v>
      </c>
      <c r="O319" s="13"/>
      <c r="P319" s="13"/>
    </row>
    <row r="320" spans="1:16" s="90" customFormat="1" ht="13.15" customHeight="1" x14ac:dyDescent="0.2">
      <c r="A320" s="11" t="str">
        <f t="shared" si="19"/>
        <v>AYERS ROCK2014</v>
      </c>
      <c r="B320" s="92" t="s">
        <v>88</v>
      </c>
      <c r="C320" s="85">
        <v>2014</v>
      </c>
      <c r="D320" s="86" t="s">
        <v>174</v>
      </c>
      <c r="E320" s="15">
        <v>1483</v>
      </c>
      <c r="F320" s="15">
        <v>1483</v>
      </c>
      <c r="G320" s="15">
        <v>2966</v>
      </c>
      <c r="H320" s="87">
        <v>0</v>
      </c>
      <c r="I320" s="87">
        <v>0</v>
      </c>
      <c r="J320" s="15">
        <v>0</v>
      </c>
      <c r="K320" s="15">
        <f t="shared" si="20"/>
        <v>1483</v>
      </c>
      <c r="L320" s="15">
        <f t="shared" si="21"/>
        <v>1483</v>
      </c>
      <c r="M320" s="15">
        <f t="shared" si="22"/>
        <v>2966</v>
      </c>
      <c r="O320" s="13"/>
      <c r="P320" s="13"/>
    </row>
    <row r="321" spans="1:16" s="90" customFormat="1" ht="13.15" customHeight="1" x14ac:dyDescent="0.2">
      <c r="A321" s="11" t="str">
        <f t="shared" si="19"/>
        <v>AYERS ROCK2015</v>
      </c>
      <c r="B321" s="92" t="s">
        <v>88</v>
      </c>
      <c r="C321" s="85">
        <v>2015</v>
      </c>
      <c r="D321" s="86" t="s">
        <v>174</v>
      </c>
      <c r="E321" s="15">
        <v>1633</v>
      </c>
      <c r="F321" s="15">
        <v>1630</v>
      </c>
      <c r="G321" s="15">
        <v>3263</v>
      </c>
      <c r="H321" s="87">
        <v>0</v>
      </c>
      <c r="I321" s="87">
        <v>0</v>
      </c>
      <c r="J321" s="15">
        <v>0</v>
      </c>
      <c r="K321" s="15">
        <f t="shared" si="20"/>
        <v>1633</v>
      </c>
      <c r="L321" s="15">
        <f t="shared" si="21"/>
        <v>1630</v>
      </c>
      <c r="M321" s="15">
        <f t="shared" si="22"/>
        <v>3263</v>
      </c>
      <c r="O321" s="13"/>
      <c r="P321" s="13"/>
    </row>
    <row r="322" spans="1:16" s="90" customFormat="1" ht="13.15" customHeight="1" x14ac:dyDescent="0.2">
      <c r="A322" s="11" t="str">
        <f t="shared" si="19"/>
        <v>AYERS ROCK2016</v>
      </c>
      <c r="B322" s="3" t="s">
        <v>88</v>
      </c>
      <c r="C322" s="12">
        <v>2016</v>
      </c>
      <c r="D322" s="12" t="s">
        <v>174</v>
      </c>
      <c r="E322" s="13">
        <v>1653</v>
      </c>
      <c r="F322" s="13">
        <v>1651</v>
      </c>
      <c r="G322" s="13">
        <v>3304</v>
      </c>
      <c r="H322" s="13">
        <v>0</v>
      </c>
      <c r="I322" s="13">
        <v>0</v>
      </c>
      <c r="J322" s="13">
        <v>0</v>
      </c>
      <c r="K322" s="15">
        <f t="shared" si="20"/>
        <v>1653</v>
      </c>
      <c r="L322" s="15">
        <f t="shared" si="21"/>
        <v>1651</v>
      </c>
      <c r="M322" s="15">
        <f t="shared" si="22"/>
        <v>3304</v>
      </c>
      <c r="O322" s="13"/>
      <c r="P322" s="13"/>
    </row>
    <row r="323" spans="1:16" s="90" customFormat="1" ht="13.15" customHeight="1" x14ac:dyDescent="0.2">
      <c r="A323" s="11" t="str">
        <f t="shared" si="19"/>
        <v>AYERS ROCK2017</v>
      </c>
      <c r="B323" s="3" t="s">
        <v>88</v>
      </c>
      <c r="C323" s="12">
        <v>2017</v>
      </c>
      <c r="D323" s="12" t="s">
        <v>174</v>
      </c>
      <c r="E323" s="13">
        <v>1662</v>
      </c>
      <c r="F323" s="13">
        <v>1659</v>
      </c>
      <c r="G323" s="13">
        <v>3321</v>
      </c>
      <c r="H323" s="13">
        <v>0</v>
      </c>
      <c r="I323" s="13">
        <v>0</v>
      </c>
      <c r="J323" s="13">
        <v>0</v>
      </c>
      <c r="K323" s="15">
        <f t="shared" si="20"/>
        <v>1662</v>
      </c>
      <c r="L323" s="15">
        <f t="shared" si="21"/>
        <v>1659</v>
      </c>
      <c r="M323" s="15">
        <f t="shared" si="22"/>
        <v>3321</v>
      </c>
      <c r="O323" s="13"/>
      <c r="P323" s="13"/>
    </row>
    <row r="324" spans="1:16" s="90" customFormat="1" ht="13.15" customHeight="1" x14ac:dyDescent="0.2">
      <c r="A324" s="11" t="str">
        <f t="shared" si="19"/>
        <v>AYERS ROCK2018</v>
      </c>
      <c r="B324" s="3" t="s">
        <v>88</v>
      </c>
      <c r="C324" s="12">
        <v>2018</v>
      </c>
      <c r="D324" s="86" t="s">
        <v>174</v>
      </c>
      <c r="E324" s="13">
        <v>1793</v>
      </c>
      <c r="F324" s="13">
        <v>1788</v>
      </c>
      <c r="G324" s="13">
        <v>3581</v>
      </c>
      <c r="H324" s="13">
        <v>0</v>
      </c>
      <c r="I324" s="13">
        <v>0</v>
      </c>
      <c r="J324" s="13">
        <v>0</v>
      </c>
      <c r="K324" s="15">
        <f t="shared" si="20"/>
        <v>1793</v>
      </c>
      <c r="L324" s="15">
        <f t="shared" si="21"/>
        <v>1788</v>
      </c>
      <c r="M324" s="15">
        <f t="shared" si="22"/>
        <v>3581</v>
      </c>
      <c r="O324" s="13"/>
      <c r="P324" s="13"/>
    </row>
    <row r="325" spans="1:16" s="90" customFormat="1" ht="13.15" customHeight="1" x14ac:dyDescent="0.2">
      <c r="A325" s="11" t="str">
        <f t="shared" si="19"/>
        <v>AYERS ROCK2019</v>
      </c>
      <c r="B325" s="92" t="s">
        <v>88</v>
      </c>
      <c r="C325" s="85">
        <v>2019</v>
      </c>
      <c r="D325" s="86" t="s">
        <v>174</v>
      </c>
      <c r="E325" s="15">
        <v>2053</v>
      </c>
      <c r="F325" s="15">
        <v>2047</v>
      </c>
      <c r="G325" s="15">
        <v>4100</v>
      </c>
      <c r="H325" s="87">
        <v>0</v>
      </c>
      <c r="I325" s="87">
        <v>0</v>
      </c>
      <c r="J325" s="15">
        <v>0</v>
      </c>
      <c r="K325" s="15">
        <f t="shared" si="20"/>
        <v>2053</v>
      </c>
      <c r="L325" s="15">
        <f t="shared" si="21"/>
        <v>2047</v>
      </c>
      <c r="M325" s="15">
        <f t="shared" si="22"/>
        <v>4100</v>
      </c>
      <c r="O325" s="13"/>
      <c r="P325" s="13"/>
    </row>
    <row r="326" spans="1:16" s="90" customFormat="1" ht="13.15" customHeight="1" x14ac:dyDescent="0.2">
      <c r="A326" s="11" t="str">
        <f t="shared" si="19"/>
        <v>AYERS ROCK2020</v>
      </c>
      <c r="B326" s="92" t="s">
        <v>88</v>
      </c>
      <c r="C326" s="85">
        <v>2020</v>
      </c>
      <c r="D326" s="12" t="s">
        <v>174</v>
      </c>
      <c r="E326" s="15">
        <v>538</v>
      </c>
      <c r="F326" s="15">
        <v>540</v>
      </c>
      <c r="G326" s="15">
        <v>1078</v>
      </c>
      <c r="H326" s="87">
        <v>0</v>
      </c>
      <c r="I326" s="87">
        <v>0</v>
      </c>
      <c r="J326" s="15">
        <v>0</v>
      </c>
      <c r="K326" s="15">
        <f t="shared" si="20"/>
        <v>538</v>
      </c>
      <c r="L326" s="15">
        <f t="shared" si="21"/>
        <v>540</v>
      </c>
      <c r="M326" s="15">
        <f t="shared" si="22"/>
        <v>1078</v>
      </c>
      <c r="O326" s="13"/>
      <c r="P326" s="13"/>
    </row>
    <row r="327" spans="1:16" s="90" customFormat="1" ht="13.15" customHeight="1" x14ac:dyDescent="0.2">
      <c r="A327" s="11" t="str">
        <f t="shared" si="19"/>
        <v>AYERS ROCK2021</v>
      </c>
      <c r="B327" s="90" t="s">
        <v>88</v>
      </c>
      <c r="C327" s="85">
        <v>2021</v>
      </c>
      <c r="D327" s="86" t="s">
        <v>174</v>
      </c>
      <c r="E327" s="15">
        <v>339</v>
      </c>
      <c r="F327" s="15">
        <v>361</v>
      </c>
      <c r="G327" s="15">
        <v>700</v>
      </c>
      <c r="H327" s="15">
        <v>0</v>
      </c>
      <c r="I327" s="15">
        <v>0</v>
      </c>
      <c r="J327" s="15">
        <v>0</v>
      </c>
      <c r="K327" s="15">
        <f t="shared" si="20"/>
        <v>339</v>
      </c>
      <c r="L327" s="15">
        <f t="shared" si="21"/>
        <v>361</v>
      </c>
      <c r="M327" s="15">
        <f t="shared" si="22"/>
        <v>700</v>
      </c>
      <c r="O327" s="13"/>
      <c r="P327" s="13"/>
    </row>
    <row r="328" spans="1:16" s="90" customFormat="1" ht="13.15" customHeight="1" x14ac:dyDescent="0.2">
      <c r="A328" s="11" t="str">
        <f t="shared" si="19"/>
        <v>AYERS ROCK2022</v>
      </c>
      <c r="B328" s="3" t="s">
        <v>88</v>
      </c>
      <c r="C328" s="12">
        <v>2022</v>
      </c>
      <c r="D328" s="12" t="s">
        <v>174</v>
      </c>
      <c r="E328" s="13">
        <v>882</v>
      </c>
      <c r="F328" s="13">
        <v>881</v>
      </c>
      <c r="G328" s="13">
        <v>1763</v>
      </c>
      <c r="H328" s="13">
        <v>0</v>
      </c>
      <c r="I328" s="13">
        <v>0</v>
      </c>
      <c r="J328" s="13">
        <v>0</v>
      </c>
      <c r="K328" s="15">
        <f t="shared" si="20"/>
        <v>882</v>
      </c>
      <c r="L328" s="15">
        <f t="shared" si="21"/>
        <v>881</v>
      </c>
      <c r="M328" s="15">
        <f t="shared" si="22"/>
        <v>1763</v>
      </c>
      <c r="O328" s="13"/>
      <c r="P328" s="13"/>
    </row>
    <row r="329" spans="1:16" s="90" customFormat="1" ht="13.15" customHeight="1" x14ac:dyDescent="0.2">
      <c r="A329" s="11" t="str">
        <f t="shared" si="19"/>
        <v>AYERS ROCK2023</v>
      </c>
      <c r="B329" s="3" t="s">
        <v>88</v>
      </c>
      <c r="C329" s="12">
        <v>2023</v>
      </c>
      <c r="D329" s="12" t="s">
        <v>174</v>
      </c>
      <c r="E329" s="13">
        <v>1023</v>
      </c>
      <c r="F329" s="13">
        <v>1019</v>
      </c>
      <c r="G329" s="13">
        <v>2042</v>
      </c>
      <c r="H329" s="13">
        <v>0</v>
      </c>
      <c r="I329" s="13">
        <v>0</v>
      </c>
      <c r="J329" s="13">
        <v>0</v>
      </c>
      <c r="K329" s="15">
        <f t="shared" si="20"/>
        <v>1023</v>
      </c>
      <c r="L329" s="15">
        <f t="shared" si="21"/>
        <v>1019</v>
      </c>
      <c r="M329" s="15">
        <f t="shared" si="22"/>
        <v>2042</v>
      </c>
      <c r="O329" s="13"/>
      <c r="P329" s="13"/>
    </row>
    <row r="330" spans="1:16" s="90" customFormat="1" ht="13.15" customHeight="1" x14ac:dyDescent="0.2">
      <c r="A330" s="11" t="str">
        <f t="shared" si="19"/>
        <v>AYERS ROCK2024</v>
      </c>
      <c r="B330" s="92" t="s">
        <v>88</v>
      </c>
      <c r="C330" s="85">
        <v>2024</v>
      </c>
      <c r="D330" s="86" t="s">
        <v>174</v>
      </c>
      <c r="E330" s="15">
        <v>1356</v>
      </c>
      <c r="F330" s="15">
        <v>1355</v>
      </c>
      <c r="G330" s="15">
        <v>2711</v>
      </c>
      <c r="H330" s="87">
        <v>0</v>
      </c>
      <c r="I330" s="87">
        <v>0</v>
      </c>
      <c r="J330" s="15">
        <v>0</v>
      </c>
      <c r="K330" s="15">
        <f t="shared" si="20"/>
        <v>1356</v>
      </c>
      <c r="L330" s="15">
        <f t="shared" si="21"/>
        <v>1355</v>
      </c>
      <c r="M330" s="15">
        <f t="shared" si="22"/>
        <v>2711</v>
      </c>
      <c r="O330" s="13"/>
      <c r="P330" s="13"/>
    </row>
    <row r="331" spans="1:16" s="90" customFormat="1" ht="13.15" customHeight="1" x14ac:dyDescent="0.2">
      <c r="A331" s="11" t="str">
        <f t="shared" si="19"/>
        <v>AYERS ROCK2025</v>
      </c>
      <c r="B331" s="90" t="s">
        <v>88</v>
      </c>
      <c r="C331" s="12">
        <v>2025</v>
      </c>
      <c r="D331" s="86" t="s">
        <v>174</v>
      </c>
      <c r="E331" s="91">
        <v>1389</v>
      </c>
      <c r="F331" s="91">
        <v>1387</v>
      </c>
      <c r="G331" s="91">
        <v>2776</v>
      </c>
      <c r="H331" s="91">
        <v>0</v>
      </c>
      <c r="I331" s="91">
        <v>0</v>
      </c>
      <c r="J331" s="91">
        <v>0</v>
      </c>
      <c r="K331" s="15">
        <f t="shared" si="20"/>
        <v>1389</v>
      </c>
      <c r="L331" s="15">
        <f t="shared" si="21"/>
        <v>1387</v>
      </c>
      <c r="M331" s="15">
        <f t="shared" si="22"/>
        <v>2776</v>
      </c>
      <c r="O331" s="13"/>
      <c r="P331" s="13"/>
    </row>
    <row r="332" spans="1:16" s="90" customFormat="1" ht="13.15" customHeight="1" x14ac:dyDescent="0.2">
      <c r="A332" s="11" t="str">
        <f t="shared" si="19"/>
        <v>BALLINA1986</v>
      </c>
      <c r="B332" s="3" t="s">
        <v>21</v>
      </c>
      <c r="C332" s="12">
        <v>1986</v>
      </c>
      <c r="D332" s="12" t="s">
        <v>174</v>
      </c>
      <c r="E332" s="13">
        <v>12</v>
      </c>
      <c r="F332" s="13">
        <v>12</v>
      </c>
      <c r="G332" s="13">
        <v>24</v>
      </c>
      <c r="H332" s="13">
        <v>0</v>
      </c>
      <c r="I332" s="13">
        <v>0</v>
      </c>
      <c r="J332" s="13">
        <v>0</v>
      </c>
      <c r="K332" s="15">
        <f t="shared" si="20"/>
        <v>12</v>
      </c>
      <c r="L332" s="15">
        <f t="shared" si="21"/>
        <v>12</v>
      </c>
      <c r="M332" s="15">
        <f t="shared" si="22"/>
        <v>24</v>
      </c>
      <c r="O332" s="13"/>
      <c r="P332" s="13"/>
    </row>
    <row r="333" spans="1:16" s="90" customFormat="1" ht="13.15" customHeight="1" x14ac:dyDescent="0.2">
      <c r="A333" s="11" t="str">
        <f t="shared" si="19"/>
        <v>BALLINA1987</v>
      </c>
      <c r="B333" s="3" t="s">
        <v>21</v>
      </c>
      <c r="C333" s="12">
        <v>1987</v>
      </c>
      <c r="D333" s="12" t="s">
        <v>174</v>
      </c>
      <c r="E333" s="13">
        <v>1032</v>
      </c>
      <c r="F333" s="13">
        <v>1032</v>
      </c>
      <c r="G333" s="13">
        <v>2064</v>
      </c>
      <c r="H333" s="13">
        <v>0</v>
      </c>
      <c r="I333" s="13">
        <v>0</v>
      </c>
      <c r="J333" s="13">
        <v>0</v>
      </c>
      <c r="K333" s="15">
        <f t="shared" si="20"/>
        <v>1032</v>
      </c>
      <c r="L333" s="15">
        <f t="shared" si="21"/>
        <v>1032</v>
      </c>
      <c r="M333" s="15">
        <f t="shared" si="22"/>
        <v>2064</v>
      </c>
      <c r="O333" s="13"/>
      <c r="P333" s="13"/>
    </row>
    <row r="334" spans="1:16" s="90" customFormat="1" ht="13.15" customHeight="1" x14ac:dyDescent="0.2">
      <c r="A334" s="11" t="str">
        <f t="shared" ref="A334:A397" si="23">CONCATENATE(B334,C334)</f>
        <v>BALLINA1988</v>
      </c>
      <c r="B334" s="92" t="s">
        <v>21</v>
      </c>
      <c r="C334" s="85">
        <v>1988</v>
      </c>
      <c r="D334" s="86" t="s">
        <v>174</v>
      </c>
      <c r="E334" s="15">
        <v>2020</v>
      </c>
      <c r="F334" s="15">
        <v>2020</v>
      </c>
      <c r="G334" s="15">
        <v>4040</v>
      </c>
      <c r="H334" s="87">
        <v>0</v>
      </c>
      <c r="I334" s="87">
        <v>0</v>
      </c>
      <c r="J334" s="15">
        <v>0</v>
      </c>
      <c r="K334" s="15">
        <f t="shared" si="20"/>
        <v>2020</v>
      </c>
      <c r="L334" s="15">
        <f t="shared" si="21"/>
        <v>2020</v>
      </c>
      <c r="M334" s="15">
        <f t="shared" si="22"/>
        <v>4040</v>
      </c>
      <c r="O334" s="13"/>
      <c r="P334" s="13"/>
    </row>
    <row r="335" spans="1:16" s="90" customFormat="1" ht="13.15" customHeight="1" x14ac:dyDescent="0.2">
      <c r="A335" s="11" t="str">
        <f t="shared" si="23"/>
        <v>BALLINA1989</v>
      </c>
      <c r="B335" s="92" t="s">
        <v>21</v>
      </c>
      <c r="C335" s="85">
        <v>1989</v>
      </c>
      <c r="D335" s="86">
        <v>29</v>
      </c>
      <c r="E335" s="15">
        <v>2666</v>
      </c>
      <c r="F335" s="15">
        <v>2665</v>
      </c>
      <c r="G335" s="15">
        <v>5331</v>
      </c>
      <c r="H335" s="87">
        <v>0</v>
      </c>
      <c r="I335" s="87">
        <v>0</v>
      </c>
      <c r="J335" s="15">
        <v>0</v>
      </c>
      <c r="K335" s="15">
        <f t="shared" si="20"/>
        <v>2666</v>
      </c>
      <c r="L335" s="15">
        <f t="shared" si="21"/>
        <v>2665</v>
      </c>
      <c r="M335" s="15">
        <f t="shared" si="22"/>
        <v>5331</v>
      </c>
      <c r="O335" s="13"/>
      <c r="P335" s="13"/>
    </row>
    <row r="336" spans="1:16" s="90" customFormat="1" ht="13.15" customHeight="1" x14ac:dyDescent="0.2">
      <c r="A336" s="11" t="str">
        <f t="shared" si="23"/>
        <v>BALLINA1990</v>
      </c>
      <c r="B336" s="90" t="s">
        <v>21</v>
      </c>
      <c r="C336" s="85">
        <v>1990</v>
      </c>
      <c r="D336" s="86">
        <v>32</v>
      </c>
      <c r="E336" s="15">
        <v>2538</v>
      </c>
      <c r="F336" s="15">
        <v>2538</v>
      </c>
      <c r="G336" s="15">
        <v>5076</v>
      </c>
      <c r="H336" s="15">
        <v>0</v>
      </c>
      <c r="I336" s="15">
        <v>0</v>
      </c>
      <c r="J336" s="15">
        <v>0</v>
      </c>
      <c r="K336" s="15">
        <f t="shared" si="20"/>
        <v>2538</v>
      </c>
      <c r="L336" s="15">
        <f t="shared" si="21"/>
        <v>2538</v>
      </c>
      <c r="M336" s="15">
        <f t="shared" si="22"/>
        <v>5076</v>
      </c>
      <c r="O336" s="13"/>
      <c r="P336" s="13"/>
    </row>
    <row r="337" spans="1:16" s="90" customFormat="1" ht="13.15" customHeight="1" x14ac:dyDescent="0.2">
      <c r="A337" s="11" t="str">
        <f t="shared" si="23"/>
        <v>BALLINA1991</v>
      </c>
      <c r="B337" s="3" t="s">
        <v>21</v>
      </c>
      <c r="C337" s="12">
        <v>1991</v>
      </c>
      <c r="D337" s="12">
        <v>24</v>
      </c>
      <c r="E337" s="13">
        <v>3667</v>
      </c>
      <c r="F337" s="13">
        <v>3627</v>
      </c>
      <c r="G337" s="13">
        <v>7294</v>
      </c>
      <c r="H337" s="13">
        <v>0</v>
      </c>
      <c r="I337" s="13">
        <v>0</v>
      </c>
      <c r="J337" s="13">
        <v>0</v>
      </c>
      <c r="K337" s="15">
        <f t="shared" si="20"/>
        <v>3667</v>
      </c>
      <c r="L337" s="15">
        <f t="shared" si="21"/>
        <v>3627</v>
      </c>
      <c r="M337" s="15">
        <f t="shared" si="22"/>
        <v>7294</v>
      </c>
      <c r="O337" s="13"/>
      <c r="P337" s="13"/>
    </row>
    <row r="338" spans="1:16" s="90" customFormat="1" ht="13.15" customHeight="1" x14ac:dyDescent="0.2">
      <c r="A338" s="11" t="str">
        <f t="shared" si="23"/>
        <v>BALLINA1992</v>
      </c>
      <c r="B338" s="90" t="s">
        <v>21</v>
      </c>
      <c r="C338" s="85">
        <v>1992</v>
      </c>
      <c r="D338" s="86" t="s">
        <v>174</v>
      </c>
      <c r="E338" s="15">
        <v>1854</v>
      </c>
      <c r="F338" s="15">
        <v>1835</v>
      </c>
      <c r="G338" s="15">
        <v>3689</v>
      </c>
      <c r="H338" s="15">
        <v>0</v>
      </c>
      <c r="I338" s="15">
        <v>0</v>
      </c>
      <c r="J338" s="15">
        <v>0</v>
      </c>
      <c r="K338" s="15">
        <f t="shared" si="20"/>
        <v>1854</v>
      </c>
      <c r="L338" s="15">
        <f t="shared" si="21"/>
        <v>1835</v>
      </c>
      <c r="M338" s="15">
        <f t="shared" si="22"/>
        <v>3689</v>
      </c>
      <c r="O338" s="13"/>
      <c r="P338" s="13"/>
    </row>
    <row r="339" spans="1:16" s="90" customFormat="1" ht="13.15" customHeight="1" x14ac:dyDescent="0.2">
      <c r="A339" s="11" t="str">
        <f t="shared" si="23"/>
        <v>BALLINA1993</v>
      </c>
      <c r="B339" s="3" t="s">
        <v>21</v>
      </c>
      <c r="C339" s="12">
        <v>1993</v>
      </c>
      <c r="D339" s="12" t="s">
        <v>174</v>
      </c>
      <c r="E339" s="13">
        <v>850</v>
      </c>
      <c r="F339" s="13">
        <v>846</v>
      </c>
      <c r="G339" s="13">
        <v>1696</v>
      </c>
      <c r="H339" s="13">
        <v>0</v>
      </c>
      <c r="I339" s="13">
        <v>0</v>
      </c>
      <c r="J339" s="13">
        <v>0</v>
      </c>
      <c r="K339" s="15">
        <f t="shared" si="20"/>
        <v>850</v>
      </c>
      <c r="L339" s="15">
        <f t="shared" si="21"/>
        <v>846</v>
      </c>
      <c r="M339" s="15">
        <f t="shared" si="22"/>
        <v>1696</v>
      </c>
      <c r="O339" s="13"/>
      <c r="P339" s="13"/>
    </row>
    <row r="340" spans="1:16" s="90" customFormat="1" ht="13.15" customHeight="1" x14ac:dyDescent="0.2">
      <c r="A340" s="11" t="str">
        <f t="shared" si="23"/>
        <v>BALLINA1994</v>
      </c>
      <c r="B340" s="3" t="s">
        <v>21</v>
      </c>
      <c r="C340" s="12">
        <v>1994</v>
      </c>
      <c r="D340" s="12" t="s">
        <v>174</v>
      </c>
      <c r="E340" s="13">
        <v>900</v>
      </c>
      <c r="F340" s="13">
        <v>901</v>
      </c>
      <c r="G340" s="13">
        <v>1801</v>
      </c>
      <c r="H340" s="13">
        <v>0</v>
      </c>
      <c r="I340" s="13">
        <v>0</v>
      </c>
      <c r="J340" s="13">
        <v>0</v>
      </c>
      <c r="K340" s="15">
        <f t="shared" si="20"/>
        <v>900</v>
      </c>
      <c r="L340" s="15">
        <f t="shared" si="21"/>
        <v>901</v>
      </c>
      <c r="M340" s="15">
        <f t="shared" si="22"/>
        <v>1801</v>
      </c>
      <c r="O340" s="13"/>
      <c r="P340" s="13"/>
    </row>
    <row r="341" spans="1:16" s="90" customFormat="1" ht="13.15" customHeight="1" x14ac:dyDescent="0.2">
      <c r="A341" s="11" t="str">
        <f t="shared" si="23"/>
        <v>BALLINA1995</v>
      </c>
      <c r="B341" s="92" t="s">
        <v>21</v>
      </c>
      <c r="C341" s="85">
        <v>1995</v>
      </c>
      <c r="D341" s="86" t="s">
        <v>174</v>
      </c>
      <c r="E341" s="15">
        <v>1199</v>
      </c>
      <c r="F341" s="15">
        <v>1197</v>
      </c>
      <c r="G341" s="15">
        <v>2396</v>
      </c>
      <c r="H341" s="87">
        <v>0</v>
      </c>
      <c r="I341" s="87">
        <v>0</v>
      </c>
      <c r="J341" s="15">
        <v>0</v>
      </c>
      <c r="K341" s="15">
        <f t="shared" si="20"/>
        <v>1199</v>
      </c>
      <c r="L341" s="15">
        <f t="shared" si="21"/>
        <v>1197</v>
      </c>
      <c r="M341" s="15">
        <f t="shared" si="22"/>
        <v>2396</v>
      </c>
      <c r="O341" s="13"/>
      <c r="P341" s="13"/>
    </row>
    <row r="342" spans="1:16" s="90" customFormat="1" ht="13.15" customHeight="1" x14ac:dyDescent="0.2">
      <c r="A342" s="11" t="str">
        <f t="shared" si="23"/>
        <v>BALLINA1996</v>
      </c>
      <c r="B342" s="3" t="s">
        <v>21</v>
      </c>
      <c r="C342" s="12">
        <v>1996</v>
      </c>
      <c r="D342" s="12" t="s">
        <v>174</v>
      </c>
      <c r="E342" s="13">
        <v>1175</v>
      </c>
      <c r="F342" s="13">
        <v>1174</v>
      </c>
      <c r="G342" s="13">
        <v>2349</v>
      </c>
      <c r="H342" s="13">
        <v>0</v>
      </c>
      <c r="I342" s="13">
        <v>0</v>
      </c>
      <c r="J342" s="13">
        <v>0</v>
      </c>
      <c r="K342" s="15">
        <f t="shared" si="20"/>
        <v>1175</v>
      </c>
      <c r="L342" s="15">
        <f t="shared" si="21"/>
        <v>1174</v>
      </c>
      <c r="M342" s="15">
        <f t="shared" si="22"/>
        <v>2349</v>
      </c>
      <c r="O342" s="13"/>
      <c r="P342" s="13"/>
    </row>
    <row r="343" spans="1:16" s="90" customFormat="1" ht="13.15" customHeight="1" x14ac:dyDescent="0.2">
      <c r="A343" s="11" t="str">
        <f t="shared" si="23"/>
        <v>BALLINA1997</v>
      </c>
      <c r="B343" s="92" t="s">
        <v>21</v>
      </c>
      <c r="C343" s="85">
        <v>1997</v>
      </c>
      <c r="D343" s="86" t="s">
        <v>174</v>
      </c>
      <c r="E343" s="15">
        <v>1302</v>
      </c>
      <c r="F343" s="15">
        <v>1300</v>
      </c>
      <c r="G343" s="15">
        <v>2602</v>
      </c>
      <c r="H343" s="87">
        <v>0</v>
      </c>
      <c r="I343" s="87">
        <v>0</v>
      </c>
      <c r="J343" s="15">
        <v>0</v>
      </c>
      <c r="K343" s="15">
        <f t="shared" si="20"/>
        <v>1302</v>
      </c>
      <c r="L343" s="15">
        <f t="shared" si="21"/>
        <v>1300</v>
      </c>
      <c r="M343" s="15">
        <f t="shared" si="22"/>
        <v>2602</v>
      </c>
      <c r="O343" s="13"/>
      <c r="P343" s="13"/>
    </row>
    <row r="344" spans="1:16" s="90" customFormat="1" ht="13.15" customHeight="1" x14ac:dyDescent="0.2">
      <c r="A344" s="11" t="str">
        <f t="shared" si="23"/>
        <v>BALLINA1998</v>
      </c>
      <c r="B344" s="3" t="s">
        <v>21</v>
      </c>
      <c r="C344" s="12">
        <v>1998</v>
      </c>
      <c r="D344" s="12" t="s">
        <v>174</v>
      </c>
      <c r="E344" s="13">
        <v>1331</v>
      </c>
      <c r="F344" s="13">
        <v>1328</v>
      </c>
      <c r="G344" s="13">
        <v>2659</v>
      </c>
      <c r="H344" s="13">
        <v>0</v>
      </c>
      <c r="I344" s="13">
        <v>0</v>
      </c>
      <c r="J344" s="13">
        <v>0</v>
      </c>
      <c r="K344" s="15">
        <f t="shared" si="20"/>
        <v>1331</v>
      </c>
      <c r="L344" s="15">
        <f t="shared" si="21"/>
        <v>1328</v>
      </c>
      <c r="M344" s="15">
        <f t="shared" si="22"/>
        <v>2659</v>
      </c>
      <c r="O344" s="13"/>
      <c r="P344" s="13"/>
    </row>
    <row r="345" spans="1:16" s="90" customFormat="1" ht="13.15" customHeight="1" x14ac:dyDescent="0.2">
      <c r="A345" s="11" t="str">
        <f t="shared" si="23"/>
        <v>BALLINA1999</v>
      </c>
      <c r="B345" s="3" t="s">
        <v>21</v>
      </c>
      <c r="C345" s="12">
        <v>1999</v>
      </c>
      <c r="D345" s="12" t="s">
        <v>174</v>
      </c>
      <c r="E345" s="13">
        <v>1643</v>
      </c>
      <c r="F345" s="13">
        <v>1643</v>
      </c>
      <c r="G345" s="13">
        <v>3286</v>
      </c>
      <c r="H345" s="13">
        <v>0</v>
      </c>
      <c r="I345" s="13">
        <v>0</v>
      </c>
      <c r="J345" s="13">
        <v>0</v>
      </c>
      <c r="K345" s="15">
        <f t="shared" si="20"/>
        <v>1643</v>
      </c>
      <c r="L345" s="15">
        <f t="shared" si="21"/>
        <v>1643</v>
      </c>
      <c r="M345" s="15">
        <f t="shared" si="22"/>
        <v>3286</v>
      </c>
      <c r="O345" s="13"/>
      <c r="P345" s="13"/>
    </row>
    <row r="346" spans="1:16" s="90" customFormat="1" ht="13.15" customHeight="1" x14ac:dyDescent="0.2">
      <c r="A346" s="11" t="str">
        <f t="shared" si="23"/>
        <v>BALLINA2000</v>
      </c>
      <c r="B346" s="92" t="s">
        <v>21</v>
      </c>
      <c r="C346" s="85">
        <v>2000</v>
      </c>
      <c r="D346" s="86">
        <v>37</v>
      </c>
      <c r="E346" s="15">
        <v>2636</v>
      </c>
      <c r="F346" s="15">
        <v>2633</v>
      </c>
      <c r="G346" s="15">
        <v>5269</v>
      </c>
      <c r="H346" s="87">
        <v>0</v>
      </c>
      <c r="I346" s="87">
        <v>0</v>
      </c>
      <c r="J346" s="15">
        <v>0</v>
      </c>
      <c r="K346" s="15">
        <f t="shared" si="20"/>
        <v>2636</v>
      </c>
      <c r="L346" s="15">
        <f t="shared" si="21"/>
        <v>2633</v>
      </c>
      <c r="M346" s="15">
        <f t="shared" si="22"/>
        <v>5269</v>
      </c>
      <c r="O346" s="13"/>
      <c r="P346" s="13"/>
    </row>
    <row r="347" spans="1:16" s="90" customFormat="1" ht="13.15" customHeight="1" x14ac:dyDescent="0.2">
      <c r="A347" s="11" t="str">
        <f t="shared" si="23"/>
        <v>BALLINA2001</v>
      </c>
      <c r="B347" s="3" t="s">
        <v>21</v>
      </c>
      <c r="C347" s="12">
        <v>2001</v>
      </c>
      <c r="D347" s="12">
        <v>33</v>
      </c>
      <c r="E347" s="13">
        <v>2577</v>
      </c>
      <c r="F347" s="13">
        <v>2581</v>
      </c>
      <c r="G347" s="13">
        <v>5158</v>
      </c>
      <c r="H347" s="13">
        <v>0</v>
      </c>
      <c r="I347" s="13">
        <v>0</v>
      </c>
      <c r="J347" s="13">
        <v>0</v>
      </c>
      <c r="K347" s="15">
        <f t="shared" si="20"/>
        <v>2577</v>
      </c>
      <c r="L347" s="15">
        <f t="shared" si="21"/>
        <v>2581</v>
      </c>
      <c r="M347" s="15">
        <f t="shared" si="22"/>
        <v>5158</v>
      </c>
      <c r="O347" s="13"/>
      <c r="P347" s="13"/>
    </row>
    <row r="348" spans="1:16" s="90" customFormat="1" ht="13.15" customHeight="1" x14ac:dyDescent="0.2">
      <c r="A348" s="11" t="str">
        <f t="shared" si="23"/>
        <v>BALLINA2002</v>
      </c>
      <c r="B348" s="92" t="s">
        <v>21</v>
      </c>
      <c r="C348" s="85">
        <v>2002</v>
      </c>
      <c r="D348" s="86">
        <v>25</v>
      </c>
      <c r="E348" s="15">
        <v>3028</v>
      </c>
      <c r="F348" s="15">
        <v>3016</v>
      </c>
      <c r="G348" s="15">
        <v>6044</v>
      </c>
      <c r="H348" s="87">
        <v>0</v>
      </c>
      <c r="I348" s="87">
        <v>0</v>
      </c>
      <c r="J348" s="15">
        <v>0</v>
      </c>
      <c r="K348" s="15">
        <f t="shared" si="20"/>
        <v>3028</v>
      </c>
      <c r="L348" s="15">
        <f t="shared" si="21"/>
        <v>3016</v>
      </c>
      <c r="M348" s="15">
        <f t="shared" si="22"/>
        <v>6044</v>
      </c>
      <c r="O348" s="13"/>
      <c r="P348" s="13"/>
    </row>
    <row r="349" spans="1:16" s="90" customFormat="1" ht="13.15" customHeight="1" x14ac:dyDescent="0.2">
      <c r="A349" s="11" t="str">
        <f t="shared" si="23"/>
        <v>BALLINA2003</v>
      </c>
      <c r="B349" s="88" t="s">
        <v>21</v>
      </c>
      <c r="C349" s="16">
        <v>2003</v>
      </c>
      <c r="D349" s="86">
        <v>26</v>
      </c>
      <c r="E349" s="89">
        <v>2769</v>
      </c>
      <c r="F349" s="89">
        <v>2814</v>
      </c>
      <c r="G349" s="89">
        <v>5583</v>
      </c>
      <c r="H349" s="89">
        <v>0</v>
      </c>
      <c r="I349" s="89">
        <v>0</v>
      </c>
      <c r="J349" s="89">
        <v>0</v>
      </c>
      <c r="K349" s="15">
        <f t="shared" si="20"/>
        <v>2769</v>
      </c>
      <c r="L349" s="15">
        <f t="shared" si="21"/>
        <v>2814</v>
      </c>
      <c r="M349" s="15">
        <f t="shared" si="22"/>
        <v>5583</v>
      </c>
      <c r="O349" s="13"/>
      <c r="P349" s="13"/>
    </row>
    <row r="350" spans="1:16" s="90" customFormat="1" ht="13.15" customHeight="1" x14ac:dyDescent="0.2">
      <c r="A350" s="11" t="str">
        <f t="shared" si="23"/>
        <v>BALLINA2004</v>
      </c>
      <c r="B350" s="90" t="s">
        <v>21</v>
      </c>
      <c r="C350" s="85">
        <v>2004</v>
      </c>
      <c r="D350" s="12" t="s">
        <v>174</v>
      </c>
      <c r="E350" s="15">
        <v>2222</v>
      </c>
      <c r="F350" s="15">
        <v>2273</v>
      </c>
      <c r="G350" s="15">
        <v>4495</v>
      </c>
      <c r="H350" s="15">
        <v>0</v>
      </c>
      <c r="I350" s="15">
        <v>0</v>
      </c>
      <c r="J350" s="15">
        <v>0</v>
      </c>
      <c r="K350" s="15">
        <f t="shared" si="20"/>
        <v>2222</v>
      </c>
      <c r="L350" s="15">
        <f t="shared" si="21"/>
        <v>2273</v>
      </c>
      <c r="M350" s="15">
        <f t="shared" si="22"/>
        <v>4495</v>
      </c>
      <c r="O350" s="13"/>
      <c r="P350" s="13"/>
    </row>
    <row r="351" spans="1:16" s="90" customFormat="1" ht="13.15" customHeight="1" x14ac:dyDescent="0.2">
      <c r="A351" s="11" t="str">
        <f t="shared" si="23"/>
        <v>BALLINA2005</v>
      </c>
      <c r="B351" s="3" t="s">
        <v>21</v>
      </c>
      <c r="C351" s="12">
        <v>2005</v>
      </c>
      <c r="D351" s="12" t="s">
        <v>174</v>
      </c>
      <c r="E351" s="13">
        <v>2285</v>
      </c>
      <c r="F351" s="13">
        <v>2289</v>
      </c>
      <c r="G351" s="13">
        <v>4574</v>
      </c>
      <c r="H351" s="13">
        <v>0</v>
      </c>
      <c r="I351" s="13">
        <v>0</v>
      </c>
      <c r="J351" s="13">
        <v>0</v>
      </c>
      <c r="K351" s="15">
        <f t="shared" si="20"/>
        <v>2285</v>
      </c>
      <c r="L351" s="15">
        <f t="shared" si="21"/>
        <v>2289</v>
      </c>
      <c r="M351" s="15">
        <f t="shared" si="22"/>
        <v>4574</v>
      </c>
      <c r="O351" s="13"/>
      <c r="P351" s="13"/>
    </row>
    <row r="352" spans="1:16" s="90" customFormat="1" ht="13.15" customHeight="1" x14ac:dyDescent="0.2">
      <c r="A352" s="11" t="str">
        <f t="shared" si="23"/>
        <v>BALLINA2006</v>
      </c>
      <c r="B352" s="3" t="s">
        <v>21</v>
      </c>
      <c r="C352" s="12">
        <v>2006</v>
      </c>
      <c r="D352" s="12" t="s">
        <v>174</v>
      </c>
      <c r="E352" s="13">
        <v>2196</v>
      </c>
      <c r="F352" s="13">
        <v>2204</v>
      </c>
      <c r="G352" s="13">
        <v>4400</v>
      </c>
      <c r="H352" s="13">
        <v>0</v>
      </c>
      <c r="I352" s="13">
        <v>0</v>
      </c>
      <c r="J352" s="13">
        <v>0</v>
      </c>
      <c r="K352" s="15">
        <f t="shared" si="20"/>
        <v>2196</v>
      </c>
      <c r="L352" s="15">
        <f t="shared" si="21"/>
        <v>2204</v>
      </c>
      <c r="M352" s="15">
        <f t="shared" si="22"/>
        <v>4400</v>
      </c>
      <c r="O352" s="13"/>
      <c r="P352" s="13"/>
    </row>
    <row r="353" spans="1:16" s="90" customFormat="1" ht="13.15" customHeight="1" x14ac:dyDescent="0.2">
      <c r="A353" s="11" t="str">
        <f t="shared" si="23"/>
        <v>BALLINA2007</v>
      </c>
      <c r="B353" s="3" t="s">
        <v>21</v>
      </c>
      <c r="C353" s="12">
        <v>2007</v>
      </c>
      <c r="D353" s="12" t="s">
        <v>174</v>
      </c>
      <c r="E353" s="13">
        <v>2160</v>
      </c>
      <c r="F353" s="13">
        <v>2164</v>
      </c>
      <c r="G353" s="13">
        <v>4324</v>
      </c>
      <c r="H353" s="13">
        <v>0</v>
      </c>
      <c r="I353" s="13">
        <v>0</v>
      </c>
      <c r="J353" s="13">
        <v>0</v>
      </c>
      <c r="K353" s="15">
        <f t="shared" si="20"/>
        <v>2160</v>
      </c>
      <c r="L353" s="15">
        <f t="shared" si="21"/>
        <v>2164</v>
      </c>
      <c r="M353" s="15">
        <f t="shared" si="22"/>
        <v>4324</v>
      </c>
      <c r="O353" s="13"/>
      <c r="P353" s="13"/>
    </row>
    <row r="354" spans="1:16" s="90" customFormat="1" ht="13.15" customHeight="1" x14ac:dyDescent="0.2">
      <c r="A354" s="11" t="str">
        <f t="shared" si="23"/>
        <v>BALLINA2008</v>
      </c>
      <c r="B354" s="3" t="s">
        <v>21</v>
      </c>
      <c r="C354" s="12">
        <v>2008</v>
      </c>
      <c r="D354" s="12" t="s">
        <v>174</v>
      </c>
      <c r="E354" s="13">
        <v>2048</v>
      </c>
      <c r="F354" s="13">
        <v>2045</v>
      </c>
      <c r="G354" s="13">
        <v>4093</v>
      </c>
      <c r="H354" s="13">
        <v>0</v>
      </c>
      <c r="I354" s="13">
        <v>0</v>
      </c>
      <c r="J354" s="13">
        <v>0</v>
      </c>
      <c r="K354" s="15">
        <f t="shared" si="20"/>
        <v>2048</v>
      </c>
      <c r="L354" s="15">
        <f t="shared" si="21"/>
        <v>2045</v>
      </c>
      <c r="M354" s="15">
        <f t="shared" si="22"/>
        <v>4093</v>
      </c>
      <c r="O354" s="13"/>
      <c r="P354" s="13"/>
    </row>
    <row r="355" spans="1:16" s="90" customFormat="1" ht="13.15" customHeight="1" x14ac:dyDescent="0.2">
      <c r="A355" s="11" t="str">
        <f t="shared" si="23"/>
        <v>BALLINA2009</v>
      </c>
      <c r="B355" s="90" t="s">
        <v>21</v>
      </c>
      <c r="C355" s="85">
        <v>2009</v>
      </c>
      <c r="D355" s="86" t="s">
        <v>174</v>
      </c>
      <c r="E355" s="15">
        <v>1953</v>
      </c>
      <c r="F355" s="15">
        <v>1959</v>
      </c>
      <c r="G355" s="15">
        <v>3912</v>
      </c>
      <c r="H355" s="15">
        <v>0</v>
      </c>
      <c r="I355" s="15">
        <v>0</v>
      </c>
      <c r="J355" s="15">
        <v>0</v>
      </c>
      <c r="K355" s="15">
        <f t="shared" si="20"/>
        <v>1953</v>
      </c>
      <c r="L355" s="15">
        <f t="shared" si="21"/>
        <v>1959</v>
      </c>
      <c r="M355" s="15">
        <f t="shared" si="22"/>
        <v>3912</v>
      </c>
      <c r="O355" s="13"/>
      <c r="P355" s="13"/>
    </row>
    <row r="356" spans="1:16" s="90" customFormat="1" ht="13.15" customHeight="1" x14ac:dyDescent="0.2">
      <c r="A356" s="11" t="str">
        <f t="shared" si="23"/>
        <v>BALLINA2010</v>
      </c>
      <c r="B356" s="92" t="s">
        <v>21</v>
      </c>
      <c r="C356" s="85">
        <v>2010</v>
      </c>
      <c r="D356" s="86" t="s">
        <v>174</v>
      </c>
      <c r="E356" s="15">
        <v>1861</v>
      </c>
      <c r="F356" s="15">
        <v>1859</v>
      </c>
      <c r="G356" s="15">
        <v>3720</v>
      </c>
      <c r="H356" s="87">
        <v>0</v>
      </c>
      <c r="I356" s="87">
        <v>0</v>
      </c>
      <c r="J356" s="15">
        <v>0</v>
      </c>
      <c r="K356" s="15">
        <f t="shared" si="20"/>
        <v>1861</v>
      </c>
      <c r="L356" s="15">
        <f t="shared" si="21"/>
        <v>1859</v>
      </c>
      <c r="M356" s="15">
        <f t="shared" si="22"/>
        <v>3720</v>
      </c>
      <c r="O356" s="13"/>
      <c r="P356" s="13"/>
    </row>
    <row r="357" spans="1:16" s="90" customFormat="1" ht="13.15" customHeight="1" x14ac:dyDescent="0.2">
      <c r="A357" s="11" t="str">
        <f t="shared" si="23"/>
        <v>BALLINA2011</v>
      </c>
      <c r="B357" s="3" t="s">
        <v>21</v>
      </c>
      <c r="C357" s="12">
        <v>2011</v>
      </c>
      <c r="D357" s="12" t="s">
        <v>174</v>
      </c>
      <c r="E357" s="13">
        <v>1886</v>
      </c>
      <c r="F357" s="13">
        <v>1874</v>
      </c>
      <c r="G357" s="13">
        <v>3760</v>
      </c>
      <c r="H357" s="13">
        <v>0</v>
      </c>
      <c r="I357" s="13">
        <v>0</v>
      </c>
      <c r="J357" s="13">
        <v>0</v>
      </c>
      <c r="K357" s="15">
        <f t="shared" si="20"/>
        <v>1886</v>
      </c>
      <c r="L357" s="15">
        <f t="shared" si="21"/>
        <v>1874</v>
      </c>
      <c r="M357" s="15">
        <f t="shared" si="22"/>
        <v>3760</v>
      </c>
      <c r="O357" s="13"/>
      <c r="P357" s="13"/>
    </row>
    <row r="358" spans="1:16" s="90" customFormat="1" ht="13.15" customHeight="1" x14ac:dyDescent="0.2">
      <c r="A358" s="11" t="str">
        <f t="shared" si="23"/>
        <v>BALLINA2012</v>
      </c>
      <c r="B358" s="88" t="s">
        <v>21</v>
      </c>
      <c r="C358" s="16">
        <v>2012</v>
      </c>
      <c r="D358" s="86" t="s">
        <v>174</v>
      </c>
      <c r="E358" s="89">
        <v>2141</v>
      </c>
      <c r="F358" s="89">
        <v>2097</v>
      </c>
      <c r="G358" s="89">
        <v>4238</v>
      </c>
      <c r="H358" s="89">
        <v>0</v>
      </c>
      <c r="I358" s="89">
        <v>0</v>
      </c>
      <c r="J358" s="89">
        <v>0</v>
      </c>
      <c r="K358" s="15">
        <f t="shared" si="20"/>
        <v>2141</v>
      </c>
      <c r="L358" s="15">
        <f t="shared" si="21"/>
        <v>2097</v>
      </c>
      <c r="M358" s="15">
        <f t="shared" si="22"/>
        <v>4238</v>
      </c>
      <c r="O358" s="13"/>
      <c r="P358" s="13"/>
    </row>
    <row r="359" spans="1:16" s="90" customFormat="1" ht="13.15" customHeight="1" x14ac:dyDescent="0.2">
      <c r="A359" s="11" t="str">
        <f t="shared" si="23"/>
        <v>BALLINA2013</v>
      </c>
      <c r="B359" s="3" t="s">
        <v>21</v>
      </c>
      <c r="C359" s="12">
        <v>2013</v>
      </c>
      <c r="D359" s="12" t="s">
        <v>174</v>
      </c>
      <c r="E359" s="13">
        <v>2290</v>
      </c>
      <c r="F359" s="13">
        <v>2245</v>
      </c>
      <c r="G359" s="13">
        <v>4535</v>
      </c>
      <c r="H359" s="13">
        <v>0</v>
      </c>
      <c r="I359" s="13">
        <v>0</v>
      </c>
      <c r="J359" s="13">
        <v>0</v>
      </c>
      <c r="K359" s="15">
        <f t="shared" si="20"/>
        <v>2290</v>
      </c>
      <c r="L359" s="15">
        <f t="shared" si="21"/>
        <v>2245</v>
      </c>
      <c r="M359" s="15">
        <f t="shared" si="22"/>
        <v>4535</v>
      </c>
      <c r="O359" s="13"/>
      <c r="P359" s="13"/>
    </row>
    <row r="360" spans="1:16" s="90" customFormat="1" ht="13.15" customHeight="1" x14ac:dyDescent="0.2">
      <c r="A360" s="11" t="str">
        <f t="shared" si="23"/>
        <v>BALLINA2014</v>
      </c>
      <c r="B360" s="3" t="s">
        <v>21</v>
      </c>
      <c r="C360" s="12">
        <v>2014</v>
      </c>
      <c r="D360" s="12" t="s">
        <v>174</v>
      </c>
      <c r="E360" s="13">
        <v>2193</v>
      </c>
      <c r="F360" s="13">
        <v>2185</v>
      </c>
      <c r="G360" s="13">
        <v>4378</v>
      </c>
      <c r="H360" s="13">
        <v>0</v>
      </c>
      <c r="I360" s="13">
        <v>0</v>
      </c>
      <c r="J360" s="13">
        <v>0</v>
      </c>
      <c r="K360" s="15">
        <f t="shared" si="20"/>
        <v>2193</v>
      </c>
      <c r="L360" s="15">
        <f t="shared" si="21"/>
        <v>2185</v>
      </c>
      <c r="M360" s="15">
        <f t="shared" si="22"/>
        <v>4378</v>
      </c>
      <c r="O360" s="13"/>
      <c r="P360" s="13"/>
    </row>
    <row r="361" spans="1:16" s="90" customFormat="1" ht="13.15" customHeight="1" x14ac:dyDescent="0.2">
      <c r="A361" s="11" t="str">
        <f t="shared" si="23"/>
        <v>BALLINA2015</v>
      </c>
      <c r="B361" s="90" t="s">
        <v>21</v>
      </c>
      <c r="C361" s="12">
        <v>2015</v>
      </c>
      <c r="D361" s="86" t="s">
        <v>174</v>
      </c>
      <c r="E361" s="91">
        <v>2124</v>
      </c>
      <c r="F361" s="91">
        <v>2119</v>
      </c>
      <c r="G361" s="91">
        <v>4243</v>
      </c>
      <c r="H361" s="91">
        <v>0</v>
      </c>
      <c r="I361" s="91">
        <v>0</v>
      </c>
      <c r="J361" s="91">
        <v>0</v>
      </c>
      <c r="K361" s="15">
        <f t="shared" si="20"/>
        <v>2124</v>
      </c>
      <c r="L361" s="15">
        <f t="shared" si="21"/>
        <v>2119</v>
      </c>
      <c r="M361" s="15">
        <f t="shared" si="22"/>
        <v>4243</v>
      </c>
      <c r="O361" s="13"/>
      <c r="P361" s="13"/>
    </row>
    <row r="362" spans="1:16" s="90" customFormat="1" ht="13.15" customHeight="1" x14ac:dyDescent="0.2">
      <c r="A362" s="11" t="str">
        <f t="shared" si="23"/>
        <v>BALLINA2016</v>
      </c>
      <c r="B362" s="3" t="s">
        <v>21</v>
      </c>
      <c r="C362" s="12">
        <v>2016</v>
      </c>
      <c r="D362" s="12" t="s">
        <v>174</v>
      </c>
      <c r="E362" s="13">
        <v>2249</v>
      </c>
      <c r="F362" s="13">
        <v>2246</v>
      </c>
      <c r="G362" s="13">
        <v>4495</v>
      </c>
      <c r="H362" s="13">
        <v>0</v>
      </c>
      <c r="I362" s="13">
        <v>0</v>
      </c>
      <c r="J362" s="13">
        <v>0</v>
      </c>
      <c r="K362" s="15">
        <f t="shared" si="20"/>
        <v>2249</v>
      </c>
      <c r="L362" s="15">
        <f t="shared" si="21"/>
        <v>2246</v>
      </c>
      <c r="M362" s="15">
        <f t="shared" si="22"/>
        <v>4495</v>
      </c>
      <c r="O362" s="13"/>
      <c r="P362" s="13"/>
    </row>
    <row r="363" spans="1:16" s="90" customFormat="1" ht="13.15" customHeight="1" x14ac:dyDescent="0.2">
      <c r="A363" s="11" t="str">
        <f t="shared" si="23"/>
        <v>BALLINA2017</v>
      </c>
      <c r="B363" s="3" t="s">
        <v>21</v>
      </c>
      <c r="C363" s="12">
        <v>2017</v>
      </c>
      <c r="D363" s="12" t="s">
        <v>174</v>
      </c>
      <c r="E363" s="13">
        <v>2306</v>
      </c>
      <c r="F363" s="13">
        <v>2299</v>
      </c>
      <c r="G363" s="13">
        <v>4605</v>
      </c>
      <c r="H363" s="13">
        <v>0</v>
      </c>
      <c r="I363" s="13">
        <v>0</v>
      </c>
      <c r="J363" s="13">
        <v>0</v>
      </c>
      <c r="K363" s="15">
        <f t="shared" si="20"/>
        <v>2306</v>
      </c>
      <c r="L363" s="15">
        <f t="shared" si="21"/>
        <v>2299</v>
      </c>
      <c r="M363" s="15">
        <f t="shared" si="22"/>
        <v>4605</v>
      </c>
      <c r="O363" s="13"/>
      <c r="P363" s="13"/>
    </row>
    <row r="364" spans="1:16" s="90" customFormat="1" ht="13.15" customHeight="1" x14ac:dyDescent="0.2">
      <c r="A364" s="11" t="str">
        <f t="shared" si="23"/>
        <v>BALLINA2018</v>
      </c>
      <c r="B364" s="3" t="s">
        <v>21</v>
      </c>
      <c r="C364" s="12">
        <v>2018</v>
      </c>
      <c r="D364" s="12" t="s">
        <v>174</v>
      </c>
      <c r="E364" s="13">
        <v>2298</v>
      </c>
      <c r="F364" s="13">
        <v>2288</v>
      </c>
      <c r="G364" s="13">
        <v>4586</v>
      </c>
      <c r="H364" s="13">
        <v>0</v>
      </c>
      <c r="I364" s="13">
        <v>0</v>
      </c>
      <c r="J364" s="13">
        <v>0</v>
      </c>
      <c r="K364" s="15">
        <f t="shared" si="20"/>
        <v>2298</v>
      </c>
      <c r="L364" s="15">
        <f t="shared" si="21"/>
        <v>2288</v>
      </c>
      <c r="M364" s="15">
        <f t="shared" si="22"/>
        <v>4586</v>
      </c>
      <c r="O364" s="13"/>
      <c r="P364" s="13"/>
    </row>
    <row r="365" spans="1:16" s="90" customFormat="1" ht="13.15" customHeight="1" x14ac:dyDescent="0.2">
      <c r="A365" s="11" t="str">
        <f t="shared" si="23"/>
        <v>BALLINA2019</v>
      </c>
      <c r="B365" s="3" t="s">
        <v>21</v>
      </c>
      <c r="C365" s="12">
        <v>2019</v>
      </c>
      <c r="D365" s="12" t="s">
        <v>174</v>
      </c>
      <c r="E365" s="13">
        <v>2250</v>
      </c>
      <c r="F365" s="13">
        <v>2237</v>
      </c>
      <c r="G365" s="13">
        <v>4487</v>
      </c>
      <c r="H365" s="13">
        <v>0</v>
      </c>
      <c r="I365" s="13">
        <v>0</v>
      </c>
      <c r="J365" s="13">
        <v>0</v>
      </c>
      <c r="K365" s="15">
        <f t="shared" si="20"/>
        <v>2250</v>
      </c>
      <c r="L365" s="15">
        <f t="shared" si="21"/>
        <v>2237</v>
      </c>
      <c r="M365" s="15">
        <f t="shared" si="22"/>
        <v>4487</v>
      </c>
      <c r="O365" s="13"/>
      <c r="P365" s="13"/>
    </row>
    <row r="366" spans="1:16" s="90" customFormat="1" ht="13.15" customHeight="1" x14ac:dyDescent="0.2">
      <c r="A366" s="11" t="str">
        <f t="shared" si="23"/>
        <v>BALLINA2020</v>
      </c>
      <c r="B366" s="3" t="s">
        <v>21</v>
      </c>
      <c r="C366" s="12">
        <v>2020</v>
      </c>
      <c r="D366" s="12" t="s">
        <v>174</v>
      </c>
      <c r="E366" s="13">
        <v>2029</v>
      </c>
      <c r="F366" s="13">
        <v>2020</v>
      </c>
      <c r="G366" s="13">
        <v>4049</v>
      </c>
      <c r="H366" s="13">
        <v>0</v>
      </c>
      <c r="I366" s="13">
        <v>0</v>
      </c>
      <c r="J366" s="13">
        <v>0</v>
      </c>
      <c r="K366" s="15">
        <f t="shared" si="20"/>
        <v>2029</v>
      </c>
      <c r="L366" s="15">
        <f t="shared" si="21"/>
        <v>2020</v>
      </c>
      <c r="M366" s="15">
        <f t="shared" si="22"/>
        <v>4049</v>
      </c>
      <c r="O366" s="13"/>
      <c r="P366" s="13"/>
    </row>
    <row r="367" spans="1:16" s="90" customFormat="1" ht="13.15" customHeight="1" x14ac:dyDescent="0.2">
      <c r="A367" s="11" t="str">
        <f t="shared" si="23"/>
        <v>BALLINA2021</v>
      </c>
      <c r="B367" s="92" t="s">
        <v>21</v>
      </c>
      <c r="C367" s="85">
        <v>2021</v>
      </c>
      <c r="D367" s="86">
        <v>18</v>
      </c>
      <c r="E367" s="15">
        <v>3019</v>
      </c>
      <c r="F367" s="15">
        <v>3011</v>
      </c>
      <c r="G367" s="15">
        <v>6030</v>
      </c>
      <c r="H367" s="87">
        <v>0</v>
      </c>
      <c r="I367" s="87">
        <v>0</v>
      </c>
      <c r="J367" s="15">
        <v>0</v>
      </c>
      <c r="K367" s="15">
        <f t="shared" si="20"/>
        <v>3019</v>
      </c>
      <c r="L367" s="15">
        <f t="shared" si="21"/>
        <v>3011</v>
      </c>
      <c r="M367" s="15">
        <f t="shared" si="22"/>
        <v>6030</v>
      </c>
      <c r="O367" s="13"/>
      <c r="P367" s="13"/>
    </row>
    <row r="368" spans="1:16" s="90" customFormat="1" ht="13.15" customHeight="1" x14ac:dyDescent="0.2">
      <c r="A368" s="11" t="str">
        <f t="shared" si="23"/>
        <v>BALLINA2022</v>
      </c>
      <c r="B368" s="92" t="s">
        <v>21</v>
      </c>
      <c r="C368" s="85">
        <v>2022</v>
      </c>
      <c r="D368" s="86">
        <v>19</v>
      </c>
      <c r="E368" s="15">
        <v>3421</v>
      </c>
      <c r="F368" s="15">
        <v>3410</v>
      </c>
      <c r="G368" s="15">
        <v>6831</v>
      </c>
      <c r="H368" s="87">
        <v>0</v>
      </c>
      <c r="I368" s="87">
        <v>0</v>
      </c>
      <c r="J368" s="15">
        <v>0</v>
      </c>
      <c r="K368" s="15">
        <f t="shared" si="20"/>
        <v>3421</v>
      </c>
      <c r="L368" s="15">
        <f t="shared" si="21"/>
        <v>3410</v>
      </c>
      <c r="M368" s="15">
        <f t="shared" si="22"/>
        <v>6831</v>
      </c>
      <c r="O368" s="13"/>
      <c r="P368" s="13"/>
    </row>
    <row r="369" spans="1:16" s="90" customFormat="1" ht="13.15" customHeight="1" x14ac:dyDescent="0.2">
      <c r="A369" s="11" t="str">
        <f t="shared" si="23"/>
        <v>BALLINA2023</v>
      </c>
      <c r="B369" s="3" t="s">
        <v>21</v>
      </c>
      <c r="C369" s="12">
        <v>2023</v>
      </c>
      <c r="D369" s="12">
        <v>25</v>
      </c>
      <c r="E369" s="13">
        <v>2897</v>
      </c>
      <c r="F369" s="13">
        <v>2884</v>
      </c>
      <c r="G369" s="13">
        <v>5781</v>
      </c>
      <c r="H369" s="13">
        <v>0</v>
      </c>
      <c r="I369" s="13">
        <v>0</v>
      </c>
      <c r="J369" s="13">
        <v>0</v>
      </c>
      <c r="K369" s="15">
        <f t="shared" ref="K369:K432" si="24">E369+H369</f>
        <v>2897</v>
      </c>
      <c r="L369" s="15">
        <f t="shared" ref="L369:L432" si="25">F369+I369</f>
        <v>2884</v>
      </c>
      <c r="M369" s="15">
        <f t="shared" ref="M369:M432" si="26">G369+J369</f>
        <v>5781</v>
      </c>
      <c r="O369" s="13"/>
      <c r="P369" s="13"/>
    </row>
    <row r="370" spans="1:16" s="90" customFormat="1" ht="13.15" customHeight="1" x14ac:dyDescent="0.2">
      <c r="A370" s="11" t="str">
        <f t="shared" si="23"/>
        <v>BALLINA2024</v>
      </c>
      <c r="B370" s="92" t="s">
        <v>21</v>
      </c>
      <c r="C370" s="85">
        <v>2024</v>
      </c>
      <c r="D370" s="86" t="s">
        <v>174</v>
      </c>
      <c r="E370" s="15">
        <v>2441</v>
      </c>
      <c r="F370" s="15">
        <v>2433</v>
      </c>
      <c r="G370" s="15">
        <v>4874</v>
      </c>
      <c r="H370" s="87">
        <v>0</v>
      </c>
      <c r="I370" s="87">
        <v>0</v>
      </c>
      <c r="J370" s="15">
        <v>0</v>
      </c>
      <c r="K370" s="15">
        <f t="shared" si="24"/>
        <v>2441</v>
      </c>
      <c r="L370" s="15">
        <f t="shared" si="25"/>
        <v>2433</v>
      </c>
      <c r="M370" s="15">
        <f t="shared" si="26"/>
        <v>4874</v>
      </c>
      <c r="O370" s="13"/>
      <c r="P370" s="13"/>
    </row>
    <row r="371" spans="1:16" s="90" customFormat="1" ht="13.15" customHeight="1" x14ac:dyDescent="0.2">
      <c r="A371" s="11" t="str">
        <f t="shared" si="23"/>
        <v>BALLINA2025</v>
      </c>
      <c r="B371" s="3" t="s">
        <v>21</v>
      </c>
      <c r="C371" s="12">
        <v>2025</v>
      </c>
      <c r="D371" s="12" t="s">
        <v>174</v>
      </c>
      <c r="E371" s="13">
        <v>2087</v>
      </c>
      <c r="F371" s="13">
        <v>2085</v>
      </c>
      <c r="G371" s="13">
        <v>4172</v>
      </c>
      <c r="H371" s="13">
        <v>0</v>
      </c>
      <c r="I371" s="13">
        <v>0</v>
      </c>
      <c r="J371" s="13">
        <v>0</v>
      </c>
      <c r="K371" s="15">
        <f t="shared" si="24"/>
        <v>2087</v>
      </c>
      <c r="L371" s="15">
        <f t="shared" si="25"/>
        <v>2085</v>
      </c>
      <c r="M371" s="15">
        <f t="shared" si="26"/>
        <v>4172</v>
      </c>
      <c r="O371" s="13"/>
      <c r="P371" s="13"/>
    </row>
    <row r="372" spans="1:16" s="90" customFormat="1" ht="13.15" customHeight="1" x14ac:dyDescent="0.2">
      <c r="A372" s="11" t="str">
        <f t="shared" si="23"/>
        <v>BAMAGA1985</v>
      </c>
      <c r="B372" s="3" t="s">
        <v>93</v>
      </c>
      <c r="C372" s="12">
        <v>1985</v>
      </c>
      <c r="D372" s="12" t="s">
        <v>174</v>
      </c>
      <c r="E372" s="13">
        <v>206</v>
      </c>
      <c r="F372" s="13">
        <v>204</v>
      </c>
      <c r="G372" s="13">
        <v>410</v>
      </c>
      <c r="H372" s="13">
        <v>0</v>
      </c>
      <c r="I372" s="13">
        <v>0</v>
      </c>
      <c r="J372" s="13">
        <v>0</v>
      </c>
      <c r="K372" s="15">
        <f t="shared" si="24"/>
        <v>206</v>
      </c>
      <c r="L372" s="15">
        <f t="shared" si="25"/>
        <v>204</v>
      </c>
      <c r="M372" s="15">
        <f t="shared" si="26"/>
        <v>410</v>
      </c>
      <c r="O372" s="13"/>
      <c r="P372" s="13"/>
    </row>
    <row r="373" spans="1:16" s="90" customFormat="1" ht="13.15" customHeight="1" x14ac:dyDescent="0.2">
      <c r="A373" s="11" t="str">
        <f t="shared" si="23"/>
        <v>BAMAGA1986</v>
      </c>
      <c r="B373" s="92" t="s">
        <v>93</v>
      </c>
      <c r="C373" s="85">
        <v>1986</v>
      </c>
      <c r="D373" s="86" t="s">
        <v>174</v>
      </c>
      <c r="E373" s="15">
        <v>254</v>
      </c>
      <c r="F373" s="15">
        <v>259</v>
      </c>
      <c r="G373" s="15">
        <v>513</v>
      </c>
      <c r="H373" s="87">
        <v>0</v>
      </c>
      <c r="I373" s="87">
        <v>0</v>
      </c>
      <c r="J373" s="15">
        <v>0</v>
      </c>
      <c r="K373" s="15">
        <f t="shared" si="24"/>
        <v>254</v>
      </c>
      <c r="L373" s="15">
        <f t="shared" si="25"/>
        <v>259</v>
      </c>
      <c r="M373" s="15">
        <f t="shared" si="26"/>
        <v>513</v>
      </c>
      <c r="O373" s="13"/>
      <c r="P373" s="13"/>
    </row>
    <row r="374" spans="1:16" s="90" customFormat="1" ht="13.15" customHeight="1" x14ac:dyDescent="0.2">
      <c r="A374" s="11" t="str">
        <f t="shared" si="23"/>
        <v>BAMAGA1987</v>
      </c>
      <c r="B374" s="3" t="s">
        <v>93</v>
      </c>
      <c r="C374" s="12">
        <v>1987</v>
      </c>
      <c r="D374" s="12" t="s">
        <v>174</v>
      </c>
      <c r="E374" s="13">
        <v>319</v>
      </c>
      <c r="F374" s="13">
        <v>346</v>
      </c>
      <c r="G374" s="13">
        <v>665</v>
      </c>
      <c r="H374" s="13">
        <v>0</v>
      </c>
      <c r="I374" s="13">
        <v>0</v>
      </c>
      <c r="J374" s="13">
        <v>0</v>
      </c>
      <c r="K374" s="15">
        <f t="shared" si="24"/>
        <v>319</v>
      </c>
      <c r="L374" s="15">
        <f t="shared" si="25"/>
        <v>346</v>
      </c>
      <c r="M374" s="15">
        <f t="shared" si="26"/>
        <v>665</v>
      </c>
      <c r="O374" s="13"/>
      <c r="P374" s="13"/>
    </row>
    <row r="375" spans="1:16" s="90" customFormat="1" ht="13.15" customHeight="1" x14ac:dyDescent="0.2">
      <c r="A375" s="11" t="str">
        <f t="shared" si="23"/>
        <v>BAMAGA1988</v>
      </c>
      <c r="B375" s="3" t="s">
        <v>93</v>
      </c>
      <c r="C375" s="12">
        <v>1988</v>
      </c>
      <c r="D375" s="12" t="s">
        <v>174</v>
      </c>
      <c r="E375" s="13">
        <v>648</v>
      </c>
      <c r="F375" s="13">
        <v>797</v>
      </c>
      <c r="G375" s="13">
        <v>1445</v>
      </c>
      <c r="H375" s="13">
        <v>0</v>
      </c>
      <c r="I375" s="13">
        <v>0</v>
      </c>
      <c r="J375" s="13">
        <v>0</v>
      </c>
      <c r="K375" s="15">
        <f t="shared" si="24"/>
        <v>648</v>
      </c>
      <c r="L375" s="15">
        <f t="shared" si="25"/>
        <v>797</v>
      </c>
      <c r="M375" s="15">
        <f t="shared" si="26"/>
        <v>1445</v>
      </c>
      <c r="O375" s="13"/>
      <c r="P375" s="13"/>
    </row>
    <row r="376" spans="1:16" s="90" customFormat="1" ht="13.15" customHeight="1" x14ac:dyDescent="0.2">
      <c r="A376" s="11" t="str">
        <f t="shared" si="23"/>
        <v>BAMAGA1989</v>
      </c>
      <c r="B376" s="3" t="s">
        <v>93</v>
      </c>
      <c r="C376" s="12">
        <v>1989</v>
      </c>
      <c r="D376" s="12" t="s">
        <v>174</v>
      </c>
      <c r="E376" s="13">
        <v>699</v>
      </c>
      <c r="F376" s="13">
        <v>866</v>
      </c>
      <c r="G376" s="13">
        <v>1565</v>
      </c>
      <c r="H376" s="13">
        <v>0</v>
      </c>
      <c r="I376" s="13">
        <v>0</v>
      </c>
      <c r="J376" s="13">
        <v>0</v>
      </c>
      <c r="K376" s="15">
        <f t="shared" si="24"/>
        <v>699</v>
      </c>
      <c r="L376" s="15">
        <f t="shared" si="25"/>
        <v>866</v>
      </c>
      <c r="M376" s="15">
        <f t="shared" si="26"/>
        <v>1565</v>
      </c>
      <c r="O376" s="13"/>
      <c r="P376" s="13"/>
    </row>
    <row r="377" spans="1:16" s="90" customFormat="1" ht="13.15" customHeight="1" x14ac:dyDescent="0.2">
      <c r="A377" s="11" t="str">
        <f t="shared" si="23"/>
        <v>BAMAGA1990</v>
      </c>
      <c r="B377" s="3" t="s">
        <v>93</v>
      </c>
      <c r="C377" s="12">
        <v>1990</v>
      </c>
      <c r="D377" s="12" t="s">
        <v>174</v>
      </c>
      <c r="E377" s="13">
        <v>362</v>
      </c>
      <c r="F377" s="13">
        <v>374</v>
      </c>
      <c r="G377" s="13">
        <v>736</v>
      </c>
      <c r="H377" s="13">
        <v>0</v>
      </c>
      <c r="I377" s="13">
        <v>0</v>
      </c>
      <c r="J377" s="13">
        <v>0</v>
      </c>
      <c r="K377" s="15">
        <f t="shared" si="24"/>
        <v>362</v>
      </c>
      <c r="L377" s="15">
        <f t="shared" si="25"/>
        <v>374</v>
      </c>
      <c r="M377" s="15">
        <f t="shared" si="26"/>
        <v>736</v>
      </c>
      <c r="O377" s="13"/>
      <c r="P377" s="13"/>
    </row>
    <row r="378" spans="1:16" s="90" customFormat="1" ht="13.15" customHeight="1" x14ac:dyDescent="0.2">
      <c r="A378" s="11" t="str">
        <f t="shared" si="23"/>
        <v>BAMAGA1991</v>
      </c>
      <c r="B378" s="92" t="s">
        <v>93</v>
      </c>
      <c r="C378" s="85">
        <v>1991</v>
      </c>
      <c r="D378" s="86" t="s">
        <v>174</v>
      </c>
      <c r="E378" s="15">
        <v>1103</v>
      </c>
      <c r="F378" s="15">
        <v>1109</v>
      </c>
      <c r="G378" s="15">
        <v>2212</v>
      </c>
      <c r="H378" s="87">
        <v>0</v>
      </c>
      <c r="I378" s="87">
        <v>0</v>
      </c>
      <c r="J378" s="15">
        <v>0</v>
      </c>
      <c r="K378" s="15">
        <f t="shared" si="24"/>
        <v>1103</v>
      </c>
      <c r="L378" s="15">
        <f t="shared" si="25"/>
        <v>1109</v>
      </c>
      <c r="M378" s="15">
        <f t="shared" si="26"/>
        <v>2212</v>
      </c>
      <c r="O378" s="13"/>
      <c r="P378" s="13"/>
    </row>
    <row r="379" spans="1:16" s="90" customFormat="1" ht="13.15" customHeight="1" x14ac:dyDescent="0.2">
      <c r="A379" s="11" t="str">
        <f t="shared" si="23"/>
        <v>BAMAGA1992</v>
      </c>
      <c r="B379" s="3" t="s">
        <v>93</v>
      </c>
      <c r="C379" s="12">
        <v>1992</v>
      </c>
      <c r="D379" s="12" t="s">
        <v>174</v>
      </c>
      <c r="E379" s="13">
        <v>1549</v>
      </c>
      <c r="F379" s="13">
        <v>1369</v>
      </c>
      <c r="G379" s="13">
        <v>2918</v>
      </c>
      <c r="H379" s="13">
        <v>0</v>
      </c>
      <c r="I379" s="13">
        <v>0</v>
      </c>
      <c r="J379" s="13">
        <v>0</v>
      </c>
      <c r="K379" s="15">
        <f t="shared" si="24"/>
        <v>1549</v>
      </c>
      <c r="L379" s="15">
        <f t="shared" si="25"/>
        <v>1369</v>
      </c>
      <c r="M379" s="15">
        <f t="shared" si="26"/>
        <v>2918</v>
      </c>
      <c r="O379" s="13"/>
      <c r="P379" s="13"/>
    </row>
    <row r="380" spans="1:16" s="90" customFormat="1" ht="13.15" customHeight="1" x14ac:dyDescent="0.2">
      <c r="A380" s="11" t="str">
        <f t="shared" si="23"/>
        <v>BAMAGA1993</v>
      </c>
      <c r="B380" s="3" t="s">
        <v>93</v>
      </c>
      <c r="C380" s="12">
        <v>1993</v>
      </c>
      <c r="D380" s="12" t="s">
        <v>174</v>
      </c>
      <c r="E380" s="13">
        <v>952</v>
      </c>
      <c r="F380" s="13">
        <v>984</v>
      </c>
      <c r="G380" s="13">
        <v>1936</v>
      </c>
      <c r="H380" s="13">
        <v>0</v>
      </c>
      <c r="I380" s="13">
        <v>0</v>
      </c>
      <c r="J380" s="13">
        <v>0</v>
      </c>
      <c r="K380" s="15">
        <f t="shared" si="24"/>
        <v>952</v>
      </c>
      <c r="L380" s="15">
        <f t="shared" si="25"/>
        <v>984</v>
      </c>
      <c r="M380" s="15">
        <f t="shared" si="26"/>
        <v>1936</v>
      </c>
      <c r="O380" s="13"/>
      <c r="P380" s="13"/>
    </row>
    <row r="381" spans="1:16" s="90" customFormat="1" ht="13.15" customHeight="1" x14ac:dyDescent="0.2">
      <c r="A381" s="11" t="str">
        <f t="shared" si="23"/>
        <v>BAMAGA1994</v>
      </c>
      <c r="B381" s="92" t="s">
        <v>93</v>
      </c>
      <c r="C381" s="85">
        <v>1994</v>
      </c>
      <c r="D381" s="12" t="s">
        <v>174</v>
      </c>
      <c r="E381" s="15">
        <v>784</v>
      </c>
      <c r="F381" s="15">
        <v>780</v>
      </c>
      <c r="G381" s="15">
        <v>1564</v>
      </c>
      <c r="H381" s="87">
        <v>0</v>
      </c>
      <c r="I381" s="87">
        <v>0</v>
      </c>
      <c r="J381" s="15">
        <v>0</v>
      </c>
      <c r="K381" s="15">
        <f t="shared" si="24"/>
        <v>784</v>
      </c>
      <c r="L381" s="15">
        <f t="shared" si="25"/>
        <v>780</v>
      </c>
      <c r="M381" s="15">
        <f t="shared" si="26"/>
        <v>1564</v>
      </c>
      <c r="O381" s="13"/>
      <c r="P381" s="13"/>
    </row>
    <row r="382" spans="1:16" s="90" customFormat="1" ht="13.15" customHeight="1" x14ac:dyDescent="0.2">
      <c r="A382" s="11" t="str">
        <f t="shared" si="23"/>
        <v>BAMAGA1995</v>
      </c>
      <c r="B382" s="90" t="s">
        <v>93</v>
      </c>
      <c r="C382" s="85">
        <v>1995</v>
      </c>
      <c r="D382" s="86" t="s">
        <v>174</v>
      </c>
      <c r="E382" s="15">
        <v>752</v>
      </c>
      <c r="F382" s="15">
        <v>742</v>
      </c>
      <c r="G382" s="15">
        <v>1494</v>
      </c>
      <c r="H382" s="15">
        <v>0</v>
      </c>
      <c r="I382" s="15">
        <v>0</v>
      </c>
      <c r="J382" s="15">
        <v>0</v>
      </c>
      <c r="K382" s="15">
        <f t="shared" si="24"/>
        <v>752</v>
      </c>
      <c r="L382" s="15">
        <f t="shared" si="25"/>
        <v>742</v>
      </c>
      <c r="M382" s="15">
        <f t="shared" si="26"/>
        <v>1494</v>
      </c>
      <c r="O382" s="13"/>
      <c r="P382" s="13"/>
    </row>
    <row r="383" spans="1:16" s="90" customFormat="1" ht="13.15" customHeight="1" x14ac:dyDescent="0.2">
      <c r="A383" s="11" t="str">
        <f t="shared" si="23"/>
        <v>BAMAGA1996</v>
      </c>
      <c r="B383" s="3" t="s">
        <v>93</v>
      </c>
      <c r="C383" s="12">
        <v>1996</v>
      </c>
      <c r="D383" s="12" t="s">
        <v>174</v>
      </c>
      <c r="E383" s="13">
        <v>602</v>
      </c>
      <c r="F383" s="13">
        <v>602</v>
      </c>
      <c r="G383" s="13">
        <v>1204</v>
      </c>
      <c r="H383" s="13">
        <v>0</v>
      </c>
      <c r="I383" s="13">
        <v>0</v>
      </c>
      <c r="J383" s="13">
        <v>0</v>
      </c>
      <c r="K383" s="15">
        <f t="shared" si="24"/>
        <v>602</v>
      </c>
      <c r="L383" s="15">
        <f t="shared" si="25"/>
        <v>602</v>
      </c>
      <c r="M383" s="15">
        <f t="shared" si="26"/>
        <v>1204</v>
      </c>
      <c r="O383" s="13"/>
      <c r="P383" s="13"/>
    </row>
    <row r="384" spans="1:16" s="90" customFormat="1" ht="13.15" customHeight="1" x14ac:dyDescent="0.2">
      <c r="A384" s="11" t="str">
        <f t="shared" si="23"/>
        <v>BAMAGA1997</v>
      </c>
      <c r="B384" s="92" t="s">
        <v>93</v>
      </c>
      <c r="C384" s="85">
        <v>1997</v>
      </c>
      <c r="D384" s="86" t="s">
        <v>174</v>
      </c>
      <c r="E384" s="15">
        <v>481</v>
      </c>
      <c r="F384" s="15">
        <v>481</v>
      </c>
      <c r="G384" s="15">
        <v>962</v>
      </c>
      <c r="H384" s="87">
        <v>0</v>
      </c>
      <c r="I384" s="87">
        <v>0</v>
      </c>
      <c r="J384" s="15">
        <v>0</v>
      </c>
      <c r="K384" s="15">
        <f t="shared" si="24"/>
        <v>481</v>
      </c>
      <c r="L384" s="15">
        <f t="shared" si="25"/>
        <v>481</v>
      </c>
      <c r="M384" s="15">
        <f t="shared" si="26"/>
        <v>962</v>
      </c>
      <c r="O384" s="13"/>
      <c r="P384" s="13"/>
    </row>
    <row r="385" spans="1:16" s="90" customFormat="1" ht="13.15" customHeight="1" x14ac:dyDescent="0.2">
      <c r="A385" s="11" t="str">
        <f t="shared" si="23"/>
        <v>BAMAGA1998</v>
      </c>
      <c r="B385" s="3" t="s">
        <v>93</v>
      </c>
      <c r="C385" s="12">
        <v>1998</v>
      </c>
      <c r="D385" s="12" t="s">
        <v>174</v>
      </c>
      <c r="E385" s="13">
        <v>509</v>
      </c>
      <c r="F385" s="13">
        <v>512</v>
      </c>
      <c r="G385" s="13">
        <v>1021</v>
      </c>
      <c r="H385" s="13">
        <v>0</v>
      </c>
      <c r="I385" s="13">
        <v>0</v>
      </c>
      <c r="J385" s="13">
        <v>0</v>
      </c>
      <c r="K385" s="15">
        <f t="shared" si="24"/>
        <v>509</v>
      </c>
      <c r="L385" s="15">
        <f t="shared" si="25"/>
        <v>512</v>
      </c>
      <c r="M385" s="15">
        <f t="shared" si="26"/>
        <v>1021</v>
      </c>
      <c r="O385" s="13"/>
      <c r="P385" s="13"/>
    </row>
    <row r="386" spans="1:16" s="90" customFormat="1" ht="13.15" customHeight="1" x14ac:dyDescent="0.2">
      <c r="A386" s="11" t="str">
        <f t="shared" si="23"/>
        <v>BAMAGA1999</v>
      </c>
      <c r="B386" s="92" t="s">
        <v>93</v>
      </c>
      <c r="C386" s="85">
        <v>1999</v>
      </c>
      <c r="D386" s="86" t="s">
        <v>174</v>
      </c>
      <c r="E386" s="15">
        <v>776</v>
      </c>
      <c r="F386" s="15">
        <v>776</v>
      </c>
      <c r="G386" s="15">
        <v>1552</v>
      </c>
      <c r="H386" s="87">
        <v>0</v>
      </c>
      <c r="I386" s="87">
        <v>0</v>
      </c>
      <c r="J386" s="15">
        <v>0</v>
      </c>
      <c r="K386" s="15">
        <f t="shared" si="24"/>
        <v>776</v>
      </c>
      <c r="L386" s="15">
        <f t="shared" si="25"/>
        <v>776</v>
      </c>
      <c r="M386" s="15">
        <f t="shared" si="26"/>
        <v>1552</v>
      </c>
      <c r="O386" s="13"/>
      <c r="P386" s="13"/>
    </row>
    <row r="387" spans="1:16" s="90" customFormat="1" ht="13.15" customHeight="1" x14ac:dyDescent="0.2">
      <c r="A387" s="11" t="str">
        <f t="shared" si="23"/>
        <v>BAMAGA2000</v>
      </c>
      <c r="B387" s="92" t="s">
        <v>93</v>
      </c>
      <c r="C387" s="85">
        <v>2000</v>
      </c>
      <c r="D387" s="86" t="s">
        <v>174</v>
      </c>
      <c r="E387" s="15">
        <v>426</v>
      </c>
      <c r="F387" s="15">
        <v>429</v>
      </c>
      <c r="G387" s="15">
        <v>855</v>
      </c>
      <c r="H387" s="87">
        <v>0</v>
      </c>
      <c r="I387" s="87">
        <v>0</v>
      </c>
      <c r="J387" s="15">
        <v>0</v>
      </c>
      <c r="K387" s="15">
        <f t="shared" si="24"/>
        <v>426</v>
      </c>
      <c r="L387" s="15">
        <f t="shared" si="25"/>
        <v>429</v>
      </c>
      <c r="M387" s="15">
        <f t="shared" si="26"/>
        <v>855</v>
      </c>
      <c r="O387" s="13"/>
      <c r="P387" s="13"/>
    </row>
    <row r="388" spans="1:16" s="90" customFormat="1" ht="13.15" customHeight="1" x14ac:dyDescent="0.2">
      <c r="A388" s="11" t="str">
        <f t="shared" si="23"/>
        <v>BAMAGA2001</v>
      </c>
      <c r="B388" s="3" t="s">
        <v>93</v>
      </c>
      <c r="C388" s="12">
        <v>2001</v>
      </c>
      <c r="D388" s="12" t="s">
        <v>174</v>
      </c>
      <c r="E388" s="13">
        <v>156</v>
      </c>
      <c r="F388" s="13">
        <v>155</v>
      </c>
      <c r="G388" s="13">
        <v>311</v>
      </c>
      <c r="H388" s="13">
        <v>0</v>
      </c>
      <c r="I388" s="13">
        <v>0</v>
      </c>
      <c r="J388" s="13">
        <v>0</v>
      </c>
      <c r="K388" s="15">
        <f t="shared" si="24"/>
        <v>156</v>
      </c>
      <c r="L388" s="15">
        <f t="shared" si="25"/>
        <v>155</v>
      </c>
      <c r="M388" s="15">
        <f t="shared" si="26"/>
        <v>311</v>
      </c>
      <c r="O388" s="13"/>
      <c r="P388" s="13"/>
    </row>
    <row r="389" spans="1:16" s="90" customFormat="1" ht="13.15" customHeight="1" x14ac:dyDescent="0.2">
      <c r="A389" s="11" t="str">
        <f t="shared" si="23"/>
        <v>BAMAGA2008</v>
      </c>
      <c r="B389" s="3" t="s">
        <v>93</v>
      </c>
      <c r="C389" s="12">
        <v>2008</v>
      </c>
      <c r="D389" s="12" t="s">
        <v>174</v>
      </c>
      <c r="E389" s="13">
        <v>297</v>
      </c>
      <c r="F389" s="13">
        <v>299</v>
      </c>
      <c r="G389" s="13">
        <v>596</v>
      </c>
      <c r="H389" s="13">
        <v>0</v>
      </c>
      <c r="I389" s="13">
        <v>0</v>
      </c>
      <c r="J389" s="13">
        <v>0</v>
      </c>
      <c r="K389" s="15">
        <f t="shared" si="24"/>
        <v>297</v>
      </c>
      <c r="L389" s="15">
        <f t="shared" si="25"/>
        <v>299</v>
      </c>
      <c r="M389" s="15">
        <f t="shared" si="26"/>
        <v>596</v>
      </c>
      <c r="O389" s="13"/>
      <c r="P389" s="13"/>
    </row>
    <row r="390" spans="1:16" s="90" customFormat="1" ht="13.15" customHeight="1" x14ac:dyDescent="0.2">
      <c r="A390" s="11" t="str">
        <f t="shared" si="23"/>
        <v>BAMAGA2009</v>
      </c>
      <c r="B390" s="3" t="s">
        <v>93</v>
      </c>
      <c r="C390" s="12">
        <v>2009</v>
      </c>
      <c r="D390" s="12" t="s">
        <v>174</v>
      </c>
      <c r="E390" s="13">
        <v>362</v>
      </c>
      <c r="F390" s="13">
        <v>361</v>
      </c>
      <c r="G390" s="13">
        <v>723</v>
      </c>
      <c r="H390" s="13">
        <v>0</v>
      </c>
      <c r="I390" s="13">
        <v>0</v>
      </c>
      <c r="J390" s="13">
        <v>0</v>
      </c>
      <c r="K390" s="15">
        <f t="shared" si="24"/>
        <v>362</v>
      </c>
      <c r="L390" s="15">
        <f t="shared" si="25"/>
        <v>361</v>
      </c>
      <c r="M390" s="15">
        <f t="shared" si="26"/>
        <v>723</v>
      </c>
      <c r="O390" s="13"/>
      <c r="P390" s="13"/>
    </row>
    <row r="391" spans="1:16" s="90" customFormat="1" ht="13.15" customHeight="1" x14ac:dyDescent="0.2">
      <c r="A391" s="11" t="str">
        <f t="shared" si="23"/>
        <v>BAMAGA2010</v>
      </c>
      <c r="B391" s="3" t="s">
        <v>93</v>
      </c>
      <c r="C391" s="12">
        <v>2010</v>
      </c>
      <c r="D391" s="12" t="s">
        <v>174</v>
      </c>
      <c r="E391" s="13">
        <v>406</v>
      </c>
      <c r="F391" s="13">
        <v>404</v>
      </c>
      <c r="G391" s="13">
        <v>810</v>
      </c>
      <c r="H391" s="13">
        <v>0</v>
      </c>
      <c r="I391" s="13">
        <v>0</v>
      </c>
      <c r="J391" s="13">
        <v>0</v>
      </c>
      <c r="K391" s="15">
        <f t="shared" si="24"/>
        <v>406</v>
      </c>
      <c r="L391" s="15">
        <f t="shared" si="25"/>
        <v>404</v>
      </c>
      <c r="M391" s="15">
        <f t="shared" si="26"/>
        <v>810</v>
      </c>
      <c r="O391" s="13"/>
      <c r="P391" s="13"/>
    </row>
    <row r="392" spans="1:16" s="90" customFormat="1" ht="13.15" customHeight="1" x14ac:dyDescent="0.2">
      <c r="A392" s="11" t="str">
        <f t="shared" si="23"/>
        <v>BAMAGA2011</v>
      </c>
      <c r="B392" s="3" t="s">
        <v>93</v>
      </c>
      <c r="C392" s="12">
        <v>2011</v>
      </c>
      <c r="D392" s="12" t="s">
        <v>174</v>
      </c>
      <c r="E392" s="13">
        <v>313</v>
      </c>
      <c r="F392" s="13">
        <v>309</v>
      </c>
      <c r="G392" s="13">
        <v>622</v>
      </c>
      <c r="H392" s="13">
        <v>0</v>
      </c>
      <c r="I392" s="13">
        <v>0</v>
      </c>
      <c r="J392" s="13">
        <v>0</v>
      </c>
      <c r="K392" s="15">
        <f t="shared" si="24"/>
        <v>313</v>
      </c>
      <c r="L392" s="15">
        <f t="shared" si="25"/>
        <v>309</v>
      </c>
      <c r="M392" s="15">
        <f t="shared" si="26"/>
        <v>622</v>
      </c>
      <c r="O392" s="13"/>
      <c r="P392" s="13"/>
    </row>
    <row r="393" spans="1:16" s="90" customFormat="1" ht="13.15" customHeight="1" x14ac:dyDescent="0.2">
      <c r="A393" s="11" t="str">
        <f t="shared" si="23"/>
        <v>BAMAGA2012</v>
      </c>
      <c r="B393" s="3" t="s">
        <v>93</v>
      </c>
      <c r="C393" s="12">
        <v>2012</v>
      </c>
      <c r="D393" s="12" t="s">
        <v>174</v>
      </c>
      <c r="E393" s="13">
        <v>308</v>
      </c>
      <c r="F393" s="13">
        <v>306</v>
      </c>
      <c r="G393" s="13">
        <v>614</v>
      </c>
      <c r="H393" s="13">
        <v>0</v>
      </c>
      <c r="I393" s="13">
        <v>0</v>
      </c>
      <c r="J393" s="13">
        <v>0</v>
      </c>
      <c r="K393" s="15">
        <f t="shared" si="24"/>
        <v>308</v>
      </c>
      <c r="L393" s="15">
        <f t="shared" si="25"/>
        <v>306</v>
      </c>
      <c r="M393" s="15">
        <f t="shared" si="26"/>
        <v>614</v>
      </c>
      <c r="O393" s="13"/>
      <c r="P393" s="13"/>
    </row>
    <row r="394" spans="1:16" s="90" customFormat="1" ht="13.15" customHeight="1" x14ac:dyDescent="0.2">
      <c r="A394" s="11" t="str">
        <f t="shared" si="23"/>
        <v>BAMAGA2013</v>
      </c>
      <c r="B394" s="3" t="s">
        <v>93</v>
      </c>
      <c r="C394" s="12">
        <v>2013</v>
      </c>
      <c r="D394" s="12" t="s">
        <v>174</v>
      </c>
      <c r="E394" s="13">
        <v>258</v>
      </c>
      <c r="F394" s="13">
        <v>257</v>
      </c>
      <c r="G394" s="13">
        <v>515</v>
      </c>
      <c r="H394" s="13">
        <v>0</v>
      </c>
      <c r="I394" s="13">
        <v>0</v>
      </c>
      <c r="J394" s="13">
        <v>0</v>
      </c>
      <c r="K394" s="15">
        <f t="shared" si="24"/>
        <v>258</v>
      </c>
      <c r="L394" s="15">
        <f t="shared" si="25"/>
        <v>257</v>
      </c>
      <c r="M394" s="15">
        <f t="shared" si="26"/>
        <v>515</v>
      </c>
      <c r="O394" s="13"/>
      <c r="P394" s="13"/>
    </row>
    <row r="395" spans="1:16" s="90" customFormat="1" ht="13.15" customHeight="1" x14ac:dyDescent="0.2">
      <c r="A395" s="11" t="str">
        <f t="shared" si="23"/>
        <v>BAMAGA2014</v>
      </c>
      <c r="B395" s="90" t="s">
        <v>93</v>
      </c>
      <c r="C395" s="85">
        <v>2014</v>
      </c>
      <c r="D395" s="86" t="s">
        <v>174</v>
      </c>
      <c r="E395" s="15">
        <v>257</v>
      </c>
      <c r="F395" s="15">
        <v>259</v>
      </c>
      <c r="G395" s="15">
        <v>516</v>
      </c>
      <c r="H395" s="15">
        <v>0</v>
      </c>
      <c r="I395" s="15">
        <v>0</v>
      </c>
      <c r="J395" s="15">
        <v>0</v>
      </c>
      <c r="K395" s="15">
        <f t="shared" si="24"/>
        <v>257</v>
      </c>
      <c r="L395" s="15">
        <f t="shared" si="25"/>
        <v>259</v>
      </c>
      <c r="M395" s="15">
        <f t="shared" si="26"/>
        <v>516</v>
      </c>
      <c r="O395" s="13"/>
      <c r="P395" s="13"/>
    </row>
    <row r="396" spans="1:16" s="90" customFormat="1" ht="13.15" customHeight="1" x14ac:dyDescent="0.2">
      <c r="A396" s="11" t="str">
        <f t="shared" si="23"/>
        <v>BAMAGA2015</v>
      </c>
      <c r="B396" s="3" t="s">
        <v>93</v>
      </c>
      <c r="C396" s="12">
        <v>2015</v>
      </c>
      <c r="D396" s="12" t="s">
        <v>174</v>
      </c>
      <c r="E396" s="13">
        <v>442</v>
      </c>
      <c r="F396" s="13">
        <v>442</v>
      </c>
      <c r="G396" s="13">
        <v>884</v>
      </c>
      <c r="H396" s="13">
        <v>0</v>
      </c>
      <c r="I396" s="13">
        <v>0</v>
      </c>
      <c r="J396" s="13">
        <v>0</v>
      </c>
      <c r="K396" s="15">
        <f t="shared" si="24"/>
        <v>442</v>
      </c>
      <c r="L396" s="15">
        <f t="shared" si="25"/>
        <v>442</v>
      </c>
      <c r="M396" s="15">
        <f t="shared" si="26"/>
        <v>884</v>
      </c>
      <c r="O396" s="13"/>
      <c r="P396" s="13"/>
    </row>
    <row r="397" spans="1:16" s="90" customFormat="1" ht="13.15" customHeight="1" x14ac:dyDescent="0.2">
      <c r="A397" s="11" t="str">
        <f t="shared" si="23"/>
        <v>BAMAGA2016</v>
      </c>
      <c r="B397" s="3" t="s">
        <v>93</v>
      </c>
      <c r="C397" s="12">
        <v>2016</v>
      </c>
      <c r="D397" s="12" t="s">
        <v>174</v>
      </c>
      <c r="E397" s="13">
        <v>513</v>
      </c>
      <c r="F397" s="13">
        <v>513</v>
      </c>
      <c r="G397" s="13">
        <v>1026</v>
      </c>
      <c r="H397" s="13">
        <v>0</v>
      </c>
      <c r="I397" s="13">
        <v>0</v>
      </c>
      <c r="J397" s="13">
        <v>0</v>
      </c>
      <c r="K397" s="15">
        <f t="shared" si="24"/>
        <v>513</v>
      </c>
      <c r="L397" s="15">
        <f t="shared" si="25"/>
        <v>513</v>
      </c>
      <c r="M397" s="15">
        <f t="shared" si="26"/>
        <v>1026</v>
      </c>
      <c r="O397" s="13"/>
      <c r="P397" s="13"/>
    </row>
    <row r="398" spans="1:16" s="90" customFormat="1" ht="13.15" customHeight="1" x14ac:dyDescent="0.2">
      <c r="A398" s="11" t="str">
        <f t="shared" ref="A398:A449" si="27">CONCATENATE(B398,C398)</f>
        <v>BAMAGA2017</v>
      </c>
      <c r="B398" s="92" t="s">
        <v>93</v>
      </c>
      <c r="C398" s="85">
        <v>2017</v>
      </c>
      <c r="D398" s="86" t="s">
        <v>174</v>
      </c>
      <c r="E398" s="15">
        <v>517</v>
      </c>
      <c r="F398" s="15">
        <v>515</v>
      </c>
      <c r="G398" s="15">
        <v>1032</v>
      </c>
      <c r="H398" s="87">
        <v>0</v>
      </c>
      <c r="I398" s="87">
        <v>0</v>
      </c>
      <c r="J398" s="15">
        <v>0</v>
      </c>
      <c r="K398" s="15">
        <f t="shared" si="24"/>
        <v>517</v>
      </c>
      <c r="L398" s="15">
        <f t="shared" si="25"/>
        <v>515</v>
      </c>
      <c r="M398" s="15">
        <f t="shared" si="26"/>
        <v>1032</v>
      </c>
      <c r="O398" s="13"/>
      <c r="P398" s="13"/>
    </row>
    <row r="399" spans="1:16" s="90" customFormat="1" ht="13.15" customHeight="1" x14ac:dyDescent="0.2">
      <c r="A399" s="11" t="str">
        <f t="shared" si="27"/>
        <v>BAMAGA2018</v>
      </c>
      <c r="B399" s="92" t="s">
        <v>93</v>
      </c>
      <c r="C399" s="85">
        <v>2018</v>
      </c>
      <c r="D399" s="86" t="s">
        <v>174</v>
      </c>
      <c r="E399" s="15">
        <v>522</v>
      </c>
      <c r="F399" s="15">
        <v>523</v>
      </c>
      <c r="G399" s="15">
        <v>1045</v>
      </c>
      <c r="H399" s="15">
        <v>0</v>
      </c>
      <c r="I399" s="15">
        <v>0</v>
      </c>
      <c r="J399" s="15">
        <v>0</v>
      </c>
      <c r="K399" s="15">
        <f t="shared" si="24"/>
        <v>522</v>
      </c>
      <c r="L399" s="15">
        <f t="shared" si="25"/>
        <v>523</v>
      </c>
      <c r="M399" s="15">
        <f t="shared" si="26"/>
        <v>1045</v>
      </c>
      <c r="O399" s="13"/>
      <c r="P399" s="13"/>
    </row>
    <row r="400" spans="1:16" s="90" customFormat="1" ht="13.15" customHeight="1" x14ac:dyDescent="0.2">
      <c r="A400" s="11" t="str">
        <f t="shared" si="27"/>
        <v>BAMAGA2019</v>
      </c>
      <c r="B400" s="92" t="s">
        <v>93</v>
      </c>
      <c r="C400" s="85">
        <v>2019</v>
      </c>
      <c r="D400" s="86" t="s">
        <v>174</v>
      </c>
      <c r="E400" s="15">
        <v>519</v>
      </c>
      <c r="F400" s="15">
        <v>519</v>
      </c>
      <c r="G400" s="15">
        <v>1038</v>
      </c>
      <c r="H400" s="87">
        <v>0</v>
      </c>
      <c r="I400" s="87">
        <v>0</v>
      </c>
      <c r="J400" s="15">
        <v>0</v>
      </c>
      <c r="K400" s="15">
        <f t="shared" si="24"/>
        <v>519</v>
      </c>
      <c r="L400" s="15">
        <f t="shared" si="25"/>
        <v>519</v>
      </c>
      <c r="M400" s="15">
        <f t="shared" si="26"/>
        <v>1038</v>
      </c>
      <c r="O400" s="13"/>
      <c r="P400" s="13"/>
    </row>
    <row r="401" spans="1:16" s="90" customFormat="1" ht="13.15" customHeight="1" x14ac:dyDescent="0.2">
      <c r="A401" s="11" t="str">
        <f t="shared" si="27"/>
        <v>BAMAGA2020</v>
      </c>
      <c r="B401" s="3" t="s">
        <v>93</v>
      </c>
      <c r="C401" s="12">
        <v>2020</v>
      </c>
      <c r="D401" s="12" t="s">
        <v>174</v>
      </c>
      <c r="E401" s="13">
        <v>248</v>
      </c>
      <c r="F401" s="13">
        <v>249</v>
      </c>
      <c r="G401" s="13">
        <v>497</v>
      </c>
      <c r="H401" s="13">
        <v>0</v>
      </c>
      <c r="I401" s="13">
        <v>0</v>
      </c>
      <c r="J401" s="13">
        <v>0</v>
      </c>
      <c r="K401" s="15">
        <f t="shared" si="24"/>
        <v>248</v>
      </c>
      <c r="L401" s="15">
        <f t="shared" si="25"/>
        <v>249</v>
      </c>
      <c r="M401" s="15">
        <f t="shared" si="26"/>
        <v>497</v>
      </c>
      <c r="O401" s="13"/>
      <c r="P401" s="13"/>
    </row>
    <row r="402" spans="1:16" s="90" customFormat="1" ht="13.15" customHeight="1" x14ac:dyDescent="0.2">
      <c r="A402" s="11" t="str">
        <f t="shared" si="27"/>
        <v>BAMAGA2021</v>
      </c>
      <c r="B402" s="3" t="s">
        <v>93</v>
      </c>
      <c r="C402" s="12">
        <v>2021</v>
      </c>
      <c r="D402" s="12" t="s">
        <v>174</v>
      </c>
      <c r="E402" s="13">
        <v>530</v>
      </c>
      <c r="F402" s="13">
        <v>530</v>
      </c>
      <c r="G402" s="13">
        <v>1060</v>
      </c>
      <c r="H402" s="13">
        <v>0</v>
      </c>
      <c r="I402" s="13">
        <v>0</v>
      </c>
      <c r="J402" s="13">
        <v>0</v>
      </c>
      <c r="K402" s="15">
        <f t="shared" si="24"/>
        <v>530</v>
      </c>
      <c r="L402" s="15">
        <f t="shared" si="25"/>
        <v>530</v>
      </c>
      <c r="M402" s="15">
        <f t="shared" si="26"/>
        <v>1060</v>
      </c>
      <c r="O402" s="13"/>
      <c r="P402" s="13"/>
    </row>
    <row r="403" spans="1:16" s="90" customFormat="1" ht="13.15" customHeight="1" x14ac:dyDescent="0.2">
      <c r="A403" s="11" t="str">
        <f t="shared" si="27"/>
        <v>BAMAGA2022</v>
      </c>
      <c r="B403" s="92" t="s">
        <v>93</v>
      </c>
      <c r="C403" s="85">
        <v>2022</v>
      </c>
      <c r="D403" s="86" t="s">
        <v>174</v>
      </c>
      <c r="E403" s="15">
        <v>608</v>
      </c>
      <c r="F403" s="15">
        <v>604</v>
      </c>
      <c r="G403" s="15">
        <v>1212</v>
      </c>
      <c r="H403" s="87">
        <v>0</v>
      </c>
      <c r="I403" s="87">
        <v>0</v>
      </c>
      <c r="J403" s="15">
        <v>0</v>
      </c>
      <c r="K403" s="15">
        <f t="shared" si="24"/>
        <v>608</v>
      </c>
      <c r="L403" s="15">
        <f t="shared" si="25"/>
        <v>604</v>
      </c>
      <c r="M403" s="15">
        <f t="shared" si="26"/>
        <v>1212</v>
      </c>
      <c r="O403" s="13"/>
      <c r="P403" s="13"/>
    </row>
    <row r="404" spans="1:16" s="90" customFormat="1" ht="13.15" customHeight="1" x14ac:dyDescent="0.2">
      <c r="A404" s="11" t="str">
        <f t="shared" si="27"/>
        <v>BAMAGA2023</v>
      </c>
      <c r="B404" s="3" t="s">
        <v>93</v>
      </c>
      <c r="C404" s="12">
        <v>2023</v>
      </c>
      <c r="D404" s="12" t="s">
        <v>174</v>
      </c>
      <c r="E404" s="13">
        <v>439</v>
      </c>
      <c r="F404" s="13">
        <v>438</v>
      </c>
      <c r="G404" s="13">
        <v>877</v>
      </c>
      <c r="H404" s="13">
        <v>0</v>
      </c>
      <c r="I404" s="13">
        <v>0</v>
      </c>
      <c r="J404" s="13">
        <v>0</v>
      </c>
      <c r="K404" s="15">
        <f t="shared" si="24"/>
        <v>439</v>
      </c>
      <c r="L404" s="15">
        <f t="shared" si="25"/>
        <v>438</v>
      </c>
      <c r="M404" s="15">
        <f t="shared" si="26"/>
        <v>877</v>
      </c>
      <c r="O404" s="13"/>
      <c r="P404" s="13"/>
    </row>
    <row r="405" spans="1:16" s="90" customFormat="1" ht="13.15" customHeight="1" x14ac:dyDescent="0.2">
      <c r="A405" s="11" t="str">
        <f t="shared" si="27"/>
        <v>BAMAGA2024</v>
      </c>
      <c r="B405" s="3" t="s">
        <v>93</v>
      </c>
      <c r="C405" s="12">
        <v>2024</v>
      </c>
      <c r="D405" s="12" t="s">
        <v>174</v>
      </c>
      <c r="E405" s="13">
        <v>472</v>
      </c>
      <c r="F405" s="13">
        <v>477</v>
      </c>
      <c r="G405" s="13">
        <v>949</v>
      </c>
      <c r="H405" s="13">
        <v>0</v>
      </c>
      <c r="I405" s="13">
        <v>0</v>
      </c>
      <c r="J405" s="13">
        <v>0</v>
      </c>
      <c r="K405" s="15">
        <f t="shared" si="24"/>
        <v>472</v>
      </c>
      <c r="L405" s="15">
        <f t="shared" si="25"/>
        <v>477</v>
      </c>
      <c r="M405" s="15">
        <f t="shared" si="26"/>
        <v>949</v>
      </c>
      <c r="O405" s="13"/>
      <c r="P405" s="13"/>
    </row>
    <row r="406" spans="1:16" s="90" customFormat="1" ht="13.15" customHeight="1" x14ac:dyDescent="0.2">
      <c r="A406" s="11" t="str">
        <f t="shared" si="27"/>
        <v>BAMAGA2025</v>
      </c>
      <c r="B406" s="90" t="s">
        <v>93</v>
      </c>
      <c r="C406" s="85">
        <v>2025</v>
      </c>
      <c r="D406" s="86" t="s">
        <v>174</v>
      </c>
      <c r="E406" s="15">
        <v>526</v>
      </c>
      <c r="F406" s="15">
        <v>525</v>
      </c>
      <c r="G406" s="15">
        <v>1051</v>
      </c>
      <c r="H406" s="15">
        <v>0</v>
      </c>
      <c r="I406" s="15">
        <v>0</v>
      </c>
      <c r="J406" s="15">
        <v>0</v>
      </c>
      <c r="K406" s="15">
        <f t="shared" si="24"/>
        <v>526</v>
      </c>
      <c r="L406" s="15">
        <f t="shared" si="25"/>
        <v>525</v>
      </c>
      <c r="M406" s="15">
        <f t="shared" si="26"/>
        <v>1051</v>
      </c>
      <c r="O406" s="13"/>
      <c r="P406" s="13"/>
    </row>
    <row r="407" spans="1:16" s="90" customFormat="1" ht="13.15" customHeight="1" x14ac:dyDescent="0.2">
      <c r="A407" s="11" t="str">
        <f t="shared" si="27"/>
        <v>BATHURST ISLAND1985</v>
      </c>
      <c r="B407" s="3" t="s">
        <v>94</v>
      </c>
      <c r="C407" s="12">
        <v>1985</v>
      </c>
      <c r="D407" s="12" t="s">
        <v>174</v>
      </c>
      <c r="E407" s="13">
        <v>1303</v>
      </c>
      <c r="F407" s="13">
        <v>1295</v>
      </c>
      <c r="G407" s="13">
        <v>2598</v>
      </c>
      <c r="H407" s="13">
        <v>0</v>
      </c>
      <c r="I407" s="13">
        <v>0</v>
      </c>
      <c r="J407" s="13">
        <v>0</v>
      </c>
      <c r="K407" s="15">
        <f t="shared" si="24"/>
        <v>1303</v>
      </c>
      <c r="L407" s="15">
        <f t="shared" si="25"/>
        <v>1295</v>
      </c>
      <c r="M407" s="15">
        <f t="shared" si="26"/>
        <v>2598</v>
      </c>
      <c r="O407" s="13"/>
      <c r="P407" s="13"/>
    </row>
    <row r="408" spans="1:16" s="90" customFormat="1" ht="13.15" customHeight="1" x14ac:dyDescent="0.2">
      <c r="A408" s="11" t="str">
        <f t="shared" si="27"/>
        <v>BATHURST ISLAND1986</v>
      </c>
      <c r="B408" s="3" t="s">
        <v>94</v>
      </c>
      <c r="C408" s="12">
        <v>1986</v>
      </c>
      <c r="D408" s="12" t="s">
        <v>174</v>
      </c>
      <c r="E408" s="13">
        <v>1413</v>
      </c>
      <c r="F408" s="13">
        <v>1360</v>
      </c>
      <c r="G408" s="13">
        <v>2773</v>
      </c>
      <c r="H408" s="13">
        <v>0</v>
      </c>
      <c r="I408" s="13">
        <v>0</v>
      </c>
      <c r="J408" s="13">
        <v>0</v>
      </c>
      <c r="K408" s="15">
        <f t="shared" si="24"/>
        <v>1413</v>
      </c>
      <c r="L408" s="15">
        <f t="shared" si="25"/>
        <v>1360</v>
      </c>
      <c r="M408" s="15">
        <f t="shared" si="26"/>
        <v>2773</v>
      </c>
      <c r="O408" s="13"/>
      <c r="P408" s="13"/>
    </row>
    <row r="409" spans="1:16" s="90" customFormat="1" ht="13.15" customHeight="1" x14ac:dyDescent="0.2">
      <c r="A409" s="11" t="str">
        <f t="shared" si="27"/>
        <v>BATHURST ISLAND1987</v>
      </c>
      <c r="B409" s="90" t="s">
        <v>94</v>
      </c>
      <c r="C409" s="85">
        <v>1987</v>
      </c>
      <c r="D409" s="86" t="s">
        <v>174</v>
      </c>
      <c r="E409" s="15">
        <v>1453</v>
      </c>
      <c r="F409" s="15">
        <v>1444</v>
      </c>
      <c r="G409" s="15">
        <v>2897</v>
      </c>
      <c r="H409" s="15">
        <v>0</v>
      </c>
      <c r="I409" s="15">
        <v>0</v>
      </c>
      <c r="J409" s="15">
        <v>0</v>
      </c>
      <c r="K409" s="15">
        <f t="shared" si="24"/>
        <v>1453</v>
      </c>
      <c r="L409" s="15">
        <f t="shared" si="25"/>
        <v>1444</v>
      </c>
      <c r="M409" s="15">
        <f t="shared" si="26"/>
        <v>2897</v>
      </c>
      <c r="O409" s="13"/>
      <c r="P409" s="13"/>
    </row>
    <row r="410" spans="1:16" s="90" customFormat="1" ht="13.15" customHeight="1" x14ac:dyDescent="0.2">
      <c r="A410" s="11" t="str">
        <f t="shared" si="27"/>
        <v>BATHURST ISLAND1988</v>
      </c>
      <c r="B410" s="3" t="s">
        <v>94</v>
      </c>
      <c r="C410" s="12">
        <v>1988</v>
      </c>
      <c r="D410" s="12" t="s">
        <v>174</v>
      </c>
      <c r="E410" s="13">
        <v>1485</v>
      </c>
      <c r="F410" s="13">
        <v>1469</v>
      </c>
      <c r="G410" s="13">
        <v>2954</v>
      </c>
      <c r="H410" s="13">
        <v>0</v>
      </c>
      <c r="I410" s="13">
        <v>0</v>
      </c>
      <c r="J410" s="13">
        <v>0</v>
      </c>
      <c r="K410" s="15">
        <f t="shared" si="24"/>
        <v>1485</v>
      </c>
      <c r="L410" s="15">
        <f t="shared" si="25"/>
        <v>1469</v>
      </c>
      <c r="M410" s="15">
        <f t="shared" si="26"/>
        <v>2954</v>
      </c>
      <c r="O410" s="13"/>
      <c r="P410" s="13"/>
    </row>
    <row r="411" spans="1:16" s="90" customFormat="1" ht="13.15" customHeight="1" x14ac:dyDescent="0.2">
      <c r="A411" s="11" t="str">
        <f t="shared" si="27"/>
        <v>BATHURST ISLAND1989</v>
      </c>
      <c r="B411" s="3" t="s">
        <v>94</v>
      </c>
      <c r="C411" s="12">
        <v>1989</v>
      </c>
      <c r="D411" s="12" t="s">
        <v>174</v>
      </c>
      <c r="E411" s="13">
        <v>368</v>
      </c>
      <c r="F411" s="13">
        <v>369</v>
      </c>
      <c r="G411" s="13">
        <v>737</v>
      </c>
      <c r="H411" s="13">
        <v>0</v>
      </c>
      <c r="I411" s="13">
        <v>0</v>
      </c>
      <c r="J411" s="13">
        <v>0</v>
      </c>
      <c r="K411" s="15">
        <f t="shared" si="24"/>
        <v>368</v>
      </c>
      <c r="L411" s="15">
        <f t="shared" si="25"/>
        <v>369</v>
      </c>
      <c r="M411" s="15">
        <f t="shared" si="26"/>
        <v>737</v>
      </c>
      <c r="O411" s="13"/>
      <c r="P411" s="13"/>
    </row>
    <row r="412" spans="1:16" s="90" customFormat="1" ht="13.15" customHeight="1" x14ac:dyDescent="0.2">
      <c r="A412" s="11" t="str">
        <f t="shared" si="27"/>
        <v>BATHURST ISLAND1991</v>
      </c>
      <c r="B412" s="92" t="s">
        <v>94</v>
      </c>
      <c r="C412" s="85">
        <v>1991</v>
      </c>
      <c r="D412" s="86" t="s">
        <v>174</v>
      </c>
      <c r="E412" s="15">
        <v>198</v>
      </c>
      <c r="F412" s="15">
        <v>198</v>
      </c>
      <c r="G412" s="15">
        <v>396</v>
      </c>
      <c r="H412" s="87">
        <v>0</v>
      </c>
      <c r="I412" s="87">
        <v>0</v>
      </c>
      <c r="J412" s="15">
        <v>0</v>
      </c>
      <c r="K412" s="15">
        <f t="shared" si="24"/>
        <v>198</v>
      </c>
      <c r="L412" s="15">
        <f t="shared" si="25"/>
        <v>198</v>
      </c>
      <c r="M412" s="15">
        <f t="shared" si="26"/>
        <v>396</v>
      </c>
      <c r="O412" s="13"/>
      <c r="P412" s="13"/>
    </row>
    <row r="413" spans="1:16" s="90" customFormat="1" ht="13.15" customHeight="1" x14ac:dyDescent="0.2">
      <c r="A413" s="11" t="str">
        <f t="shared" si="27"/>
        <v>BATHURST ISLAND1992</v>
      </c>
      <c r="B413" s="3" t="s">
        <v>94</v>
      </c>
      <c r="C413" s="12">
        <v>1992</v>
      </c>
      <c r="D413" s="12" t="s">
        <v>174</v>
      </c>
      <c r="E413" s="13">
        <v>1709</v>
      </c>
      <c r="F413" s="13">
        <v>1711</v>
      </c>
      <c r="G413" s="13">
        <v>3420</v>
      </c>
      <c r="H413" s="13">
        <v>0</v>
      </c>
      <c r="I413" s="13">
        <v>0</v>
      </c>
      <c r="J413" s="13">
        <v>0</v>
      </c>
      <c r="K413" s="15">
        <f t="shared" si="24"/>
        <v>1709</v>
      </c>
      <c r="L413" s="15">
        <f t="shared" si="25"/>
        <v>1711</v>
      </c>
      <c r="M413" s="15">
        <f t="shared" si="26"/>
        <v>3420</v>
      </c>
      <c r="O413" s="13"/>
      <c r="P413" s="13"/>
    </row>
    <row r="414" spans="1:16" s="90" customFormat="1" ht="13.15" customHeight="1" x14ac:dyDescent="0.2">
      <c r="A414" s="11" t="str">
        <f t="shared" si="27"/>
        <v>BATHURST ISLAND1993</v>
      </c>
      <c r="B414" s="3" t="s">
        <v>94</v>
      </c>
      <c r="C414" s="12">
        <v>1993</v>
      </c>
      <c r="D414" s="12" t="s">
        <v>174</v>
      </c>
      <c r="E414" s="13">
        <v>1669</v>
      </c>
      <c r="F414" s="13">
        <v>1669</v>
      </c>
      <c r="G414" s="13">
        <v>3338</v>
      </c>
      <c r="H414" s="13">
        <v>0</v>
      </c>
      <c r="I414" s="13">
        <v>0</v>
      </c>
      <c r="J414" s="13">
        <v>0</v>
      </c>
      <c r="K414" s="15">
        <f t="shared" si="24"/>
        <v>1669</v>
      </c>
      <c r="L414" s="15">
        <f t="shared" si="25"/>
        <v>1669</v>
      </c>
      <c r="M414" s="15">
        <f t="shared" si="26"/>
        <v>3338</v>
      </c>
      <c r="O414" s="13"/>
      <c r="P414" s="13"/>
    </row>
    <row r="415" spans="1:16" s="90" customFormat="1" ht="13.15" customHeight="1" x14ac:dyDescent="0.2">
      <c r="A415" s="11" t="str">
        <f t="shared" si="27"/>
        <v>BATHURST ISLAND1994</v>
      </c>
      <c r="B415" s="92" t="s">
        <v>94</v>
      </c>
      <c r="C415" s="85">
        <v>1994</v>
      </c>
      <c r="D415" s="86" t="s">
        <v>174</v>
      </c>
      <c r="E415" s="15">
        <v>1498</v>
      </c>
      <c r="F415" s="15">
        <v>1495</v>
      </c>
      <c r="G415" s="15">
        <v>2993</v>
      </c>
      <c r="H415" s="87">
        <v>0</v>
      </c>
      <c r="I415" s="87">
        <v>0</v>
      </c>
      <c r="J415" s="15">
        <v>0</v>
      </c>
      <c r="K415" s="15">
        <f t="shared" si="24"/>
        <v>1498</v>
      </c>
      <c r="L415" s="15">
        <f t="shared" si="25"/>
        <v>1495</v>
      </c>
      <c r="M415" s="15">
        <f t="shared" si="26"/>
        <v>2993</v>
      </c>
      <c r="O415" s="13"/>
      <c r="P415" s="13"/>
    </row>
    <row r="416" spans="1:16" s="90" customFormat="1" ht="13.15" customHeight="1" x14ac:dyDescent="0.2">
      <c r="A416" s="11" t="str">
        <f t="shared" si="27"/>
        <v>BATHURST ISLAND1995</v>
      </c>
      <c r="B416" s="88" t="s">
        <v>94</v>
      </c>
      <c r="C416" s="85">
        <v>1995</v>
      </c>
      <c r="D416" s="86" t="s">
        <v>174</v>
      </c>
      <c r="E416" s="15">
        <v>1522</v>
      </c>
      <c r="F416" s="15">
        <v>1522</v>
      </c>
      <c r="G416" s="15">
        <v>3044</v>
      </c>
      <c r="H416" s="87">
        <v>0</v>
      </c>
      <c r="I416" s="87">
        <v>0</v>
      </c>
      <c r="J416" s="15">
        <v>0</v>
      </c>
      <c r="K416" s="15">
        <f t="shared" si="24"/>
        <v>1522</v>
      </c>
      <c r="L416" s="15">
        <f t="shared" si="25"/>
        <v>1522</v>
      </c>
      <c r="M416" s="15">
        <f t="shared" si="26"/>
        <v>3044</v>
      </c>
      <c r="O416" s="13"/>
      <c r="P416" s="13"/>
    </row>
    <row r="417" spans="1:16" s="90" customFormat="1" ht="13.15" customHeight="1" x14ac:dyDescent="0.2">
      <c r="A417" s="11" t="str">
        <f t="shared" si="27"/>
        <v>BATHURST ISLAND1996</v>
      </c>
      <c r="B417" s="3" t="s">
        <v>94</v>
      </c>
      <c r="C417" s="12">
        <v>1996</v>
      </c>
      <c r="D417" s="12" t="s">
        <v>174</v>
      </c>
      <c r="E417" s="13">
        <v>1570</v>
      </c>
      <c r="F417" s="13">
        <v>1570</v>
      </c>
      <c r="G417" s="13">
        <v>3140</v>
      </c>
      <c r="H417" s="13">
        <v>0</v>
      </c>
      <c r="I417" s="13">
        <v>0</v>
      </c>
      <c r="J417" s="13">
        <v>0</v>
      </c>
      <c r="K417" s="15">
        <f t="shared" si="24"/>
        <v>1570</v>
      </c>
      <c r="L417" s="15">
        <f t="shared" si="25"/>
        <v>1570</v>
      </c>
      <c r="M417" s="15">
        <f t="shared" si="26"/>
        <v>3140</v>
      </c>
      <c r="O417" s="13"/>
      <c r="P417" s="13"/>
    </row>
    <row r="418" spans="1:16" s="90" customFormat="1" ht="13.15" customHeight="1" x14ac:dyDescent="0.2">
      <c r="A418" s="11" t="str">
        <f t="shared" si="27"/>
        <v>BATHURST ISLAND1997</v>
      </c>
      <c r="B418" s="3" t="s">
        <v>94</v>
      </c>
      <c r="C418" s="12">
        <v>1997</v>
      </c>
      <c r="D418" s="12" t="s">
        <v>174</v>
      </c>
      <c r="E418" s="13">
        <v>1565</v>
      </c>
      <c r="F418" s="13">
        <v>1565</v>
      </c>
      <c r="G418" s="13">
        <v>3130</v>
      </c>
      <c r="H418" s="13">
        <v>0</v>
      </c>
      <c r="I418" s="13">
        <v>0</v>
      </c>
      <c r="J418" s="13">
        <v>0</v>
      </c>
      <c r="K418" s="15">
        <f t="shared" si="24"/>
        <v>1565</v>
      </c>
      <c r="L418" s="15">
        <f t="shared" si="25"/>
        <v>1565</v>
      </c>
      <c r="M418" s="15">
        <f t="shared" si="26"/>
        <v>3130</v>
      </c>
      <c r="O418" s="13"/>
      <c r="P418" s="13"/>
    </row>
    <row r="419" spans="1:16" s="90" customFormat="1" ht="13.15" customHeight="1" x14ac:dyDescent="0.2">
      <c r="A419" s="11" t="str">
        <f t="shared" si="27"/>
        <v>BATHURST ISLAND1998</v>
      </c>
      <c r="B419" s="3" t="s">
        <v>94</v>
      </c>
      <c r="C419" s="12">
        <v>1998</v>
      </c>
      <c r="D419" s="86" t="s">
        <v>174</v>
      </c>
      <c r="E419" s="13">
        <v>1200</v>
      </c>
      <c r="F419" s="13">
        <v>1200</v>
      </c>
      <c r="G419" s="13">
        <v>2400</v>
      </c>
      <c r="H419" s="13">
        <v>0</v>
      </c>
      <c r="I419" s="13">
        <v>0</v>
      </c>
      <c r="J419" s="13">
        <v>0</v>
      </c>
      <c r="K419" s="15">
        <f t="shared" si="24"/>
        <v>1200</v>
      </c>
      <c r="L419" s="15">
        <f t="shared" si="25"/>
        <v>1200</v>
      </c>
      <c r="M419" s="15">
        <f t="shared" si="26"/>
        <v>2400</v>
      </c>
      <c r="O419" s="13"/>
      <c r="P419" s="13"/>
    </row>
    <row r="420" spans="1:16" s="90" customFormat="1" ht="13.15" customHeight="1" x14ac:dyDescent="0.2">
      <c r="A420" s="11" t="str">
        <f t="shared" si="27"/>
        <v>BATHURST ISLAND1999</v>
      </c>
      <c r="B420" s="3" t="s">
        <v>94</v>
      </c>
      <c r="C420" s="12">
        <v>1999</v>
      </c>
      <c r="D420" s="12" t="s">
        <v>174</v>
      </c>
      <c r="E420" s="13">
        <v>1154</v>
      </c>
      <c r="F420" s="13">
        <v>1154</v>
      </c>
      <c r="G420" s="13">
        <v>2308</v>
      </c>
      <c r="H420" s="13">
        <v>0</v>
      </c>
      <c r="I420" s="13">
        <v>0</v>
      </c>
      <c r="J420" s="13">
        <v>0</v>
      </c>
      <c r="K420" s="15">
        <f t="shared" si="24"/>
        <v>1154</v>
      </c>
      <c r="L420" s="15">
        <f t="shared" si="25"/>
        <v>1154</v>
      </c>
      <c r="M420" s="15">
        <f t="shared" si="26"/>
        <v>2308</v>
      </c>
      <c r="O420" s="13"/>
      <c r="P420" s="13"/>
    </row>
    <row r="421" spans="1:16" s="90" customFormat="1" ht="13.15" customHeight="1" x14ac:dyDescent="0.2">
      <c r="A421" s="11" t="str">
        <f t="shared" si="27"/>
        <v>BATHURST ISLAND2000</v>
      </c>
      <c r="B421" s="92" t="s">
        <v>94</v>
      </c>
      <c r="C421" s="85">
        <v>2000</v>
      </c>
      <c r="D421" s="86" t="s">
        <v>174</v>
      </c>
      <c r="E421" s="15">
        <v>675</v>
      </c>
      <c r="F421" s="15">
        <v>676</v>
      </c>
      <c r="G421" s="15">
        <v>1351</v>
      </c>
      <c r="H421" s="87">
        <v>0</v>
      </c>
      <c r="I421" s="87">
        <v>0</v>
      </c>
      <c r="J421" s="15">
        <v>0</v>
      </c>
      <c r="K421" s="15">
        <f t="shared" si="24"/>
        <v>675</v>
      </c>
      <c r="L421" s="15">
        <f t="shared" si="25"/>
        <v>676</v>
      </c>
      <c r="M421" s="15">
        <f t="shared" si="26"/>
        <v>1351</v>
      </c>
      <c r="O421" s="13"/>
      <c r="P421" s="13"/>
    </row>
    <row r="422" spans="1:16" s="90" customFormat="1" ht="13.15" customHeight="1" x14ac:dyDescent="0.2">
      <c r="A422" s="11" t="str">
        <f t="shared" si="27"/>
        <v>BATHURST ISLAND2001</v>
      </c>
      <c r="B422" s="3" t="s">
        <v>94</v>
      </c>
      <c r="C422" s="12">
        <v>2001</v>
      </c>
      <c r="D422" s="12" t="s">
        <v>174</v>
      </c>
      <c r="E422" s="13">
        <v>314</v>
      </c>
      <c r="F422" s="13">
        <v>312</v>
      </c>
      <c r="G422" s="13">
        <v>626</v>
      </c>
      <c r="H422" s="13">
        <v>0</v>
      </c>
      <c r="I422" s="13">
        <v>0</v>
      </c>
      <c r="J422" s="13">
        <v>0</v>
      </c>
      <c r="K422" s="15">
        <f t="shared" si="24"/>
        <v>314</v>
      </c>
      <c r="L422" s="15">
        <f t="shared" si="25"/>
        <v>312</v>
      </c>
      <c r="M422" s="15">
        <f t="shared" si="26"/>
        <v>626</v>
      </c>
      <c r="O422" s="13"/>
      <c r="P422" s="13"/>
    </row>
    <row r="423" spans="1:16" s="90" customFormat="1" ht="13.15" customHeight="1" x14ac:dyDescent="0.2">
      <c r="A423" s="11" t="str">
        <f t="shared" si="27"/>
        <v>BATHURST ISLAND2002</v>
      </c>
      <c r="B423" s="3" t="s">
        <v>94</v>
      </c>
      <c r="C423" s="12">
        <v>2002</v>
      </c>
      <c r="D423" s="12" t="s">
        <v>174</v>
      </c>
      <c r="E423" s="13">
        <v>1089</v>
      </c>
      <c r="F423" s="13">
        <v>1090</v>
      </c>
      <c r="G423" s="13">
        <v>2179</v>
      </c>
      <c r="H423" s="13">
        <v>0</v>
      </c>
      <c r="I423" s="13">
        <v>0</v>
      </c>
      <c r="J423" s="13">
        <v>0</v>
      </c>
      <c r="K423" s="15">
        <f t="shared" si="24"/>
        <v>1089</v>
      </c>
      <c r="L423" s="15">
        <f t="shared" si="25"/>
        <v>1090</v>
      </c>
      <c r="M423" s="15">
        <f t="shared" si="26"/>
        <v>2179</v>
      </c>
      <c r="O423" s="13"/>
      <c r="P423" s="13"/>
    </row>
    <row r="424" spans="1:16" s="90" customFormat="1" ht="13.15" customHeight="1" x14ac:dyDescent="0.2">
      <c r="A424" s="11" t="str">
        <f t="shared" si="27"/>
        <v>BATHURST ISLAND2003</v>
      </c>
      <c r="B424" s="88" t="s">
        <v>94</v>
      </c>
      <c r="C424" s="16">
        <v>2003</v>
      </c>
      <c r="D424" s="86" t="s">
        <v>174</v>
      </c>
      <c r="E424" s="89">
        <v>1056</v>
      </c>
      <c r="F424" s="89">
        <v>1056</v>
      </c>
      <c r="G424" s="89">
        <v>2112</v>
      </c>
      <c r="H424" s="89">
        <v>0</v>
      </c>
      <c r="I424" s="89">
        <v>0</v>
      </c>
      <c r="J424" s="89">
        <v>0</v>
      </c>
      <c r="K424" s="15">
        <f t="shared" si="24"/>
        <v>1056</v>
      </c>
      <c r="L424" s="15">
        <f t="shared" si="25"/>
        <v>1056</v>
      </c>
      <c r="M424" s="15">
        <f t="shared" si="26"/>
        <v>2112</v>
      </c>
      <c r="O424" s="13"/>
      <c r="P424" s="13"/>
    </row>
    <row r="425" spans="1:16" s="90" customFormat="1" ht="13.15" customHeight="1" x14ac:dyDescent="0.2">
      <c r="A425" s="11" t="str">
        <f t="shared" si="27"/>
        <v>BATHURST ISLAND2004</v>
      </c>
      <c r="B425" s="3" t="s">
        <v>94</v>
      </c>
      <c r="C425" s="12">
        <v>2004</v>
      </c>
      <c r="D425" s="12" t="s">
        <v>174</v>
      </c>
      <c r="E425" s="13">
        <v>8</v>
      </c>
      <c r="F425" s="13">
        <v>8</v>
      </c>
      <c r="G425" s="13">
        <v>16</v>
      </c>
      <c r="H425" s="13">
        <v>0</v>
      </c>
      <c r="I425" s="13">
        <v>0</v>
      </c>
      <c r="J425" s="13">
        <v>0</v>
      </c>
      <c r="K425" s="15">
        <f t="shared" si="24"/>
        <v>8</v>
      </c>
      <c r="L425" s="15">
        <f t="shared" si="25"/>
        <v>8</v>
      </c>
      <c r="M425" s="15">
        <f t="shared" si="26"/>
        <v>16</v>
      </c>
      <c r="O425" s="13"/>
      <c r="P425" s="13"/>
    </row>
    <row r="426" spans="1:16" s="90" customFormat="1" ht="13.15" customHeight="1" x14ac:dyDescent="0.2">
      <c r="A426" s="11" t="str">
        <f t="shared" si="27"/>
        <v>BATHURST ISLAND2008</v>
      </c>
      <c r="B426" s="3" t="s">
        <v>94</v>
      </c>
      <c r="C426" s="12">
        <v>2008</v>
      </c>
      <c r="D426" s="12" t="s">
        <v>174</v>
      </c>
      <c r="E426" s="13">
        <v>199</v>
      </c>
      <c r="F426" s="13">
        <v>199</v>
      </c>
      <c r="G426" s="13">
        <v>398</v>
      </c>
      <c r="H426" s="13">
        <v>0</v>
      </c>
      <c r="I426" s="13">
        <v>0</v>
      </c>
      <c r="J426" s="13">
        <v>0</v>
      </c>
      <c r="K426" s="15">
        <f t="shared" si="24"/>
        <v>199</v>
      </c>
      <c r="L426" s="15">
        <f t="shared" si="25"/>
        <v>199</v>
      </c>
      <c r="M426" s="15">
        <f t="shared" si="26"/>
        <v>398</v>
      </c>
      <c r="O426" s="13"/>
      <c r="P426" s="13"/>
    </row>
    <row r="427" spans="1:16" s="90" customFormat="1" ht="13.15" customHeight="1" x14ac:dyDescent="0.2">
      <c r="A427" s="11" t="str">
        <f t="shared" si="27"/>
        <v>BATHURST ISLAND2009</v>
      </c>
      <c r="B427" s="92" t="s">
        <v>94</v>
      </c>
      <c r="C427" s="85">
        <v>2009</v>
      </c>
      <c r="D427" s="86" t="s">
        <v>174</v>
      </c>
      <c r="E427" s="15">
        <v>1405</v>
      </c>
      <c r="F427" s="15">
        <v>1402</v>
      </c>
      <c r="G427" s="15">
        <v>2807</v>
      </c>
      <c r="H427" s="87">
        <v>0</v>
      </c>
      <c r="I427" s="87">
        <v>0</v>
      </c>
      <c r="J427" s="15">
        <v>0</v>
      </c>
      <c r="K427" s="15">
        <f t="shared" si="24"/>
        <v>1405</v>
      </c>
      <c r="L427" s="15">
        <f t="shared" si="25"/>
        <v>1402</v>
      </c>
      <c r="M427" s="15">
        <f t="shared" si="26"/>
        <v>2807</v>
      </c>
      <c r="O427" s="13"/>
      <c r="P427" s="13"/>
    </row>
    <row r="428" spans="1:16" s="90" customFormat="1" ht="13.15" customHeight="1" x14ac:dyDescent="0.2">
      <c r="A428" s="11" t="str">
        <f t="shared" si="27"/>
        <v>BATHURST ISLAND2010</v>
      </c>
      <c r="B428" s="92" t="s">
        <v>94</v>
      </c>
      <c r="C428" s="85">
        <v>2010</v>
      </c>
      <c r="D428" s="86" t="s">
        <v>174</v>
      </c>
      <c r="E428" s="15">
        <v>1242</v>
      </c>
      <c r="F428" s="15">
        <v>1243</v>
      </c>
      <c r="G428" s="15">
        <v>2485</v>
      </c>
      <c r="H428" s="87">
        <v>0</v>
      </c>
      <c r="I428" s="87">
        <v>0</v>
      </c>
      <c r="J428" s="15">
        <v>0</v>
      </c>
      <c r="K428" s="15">
        <f t="shared" si="24"/>
        <v>1242</v>
      </c>
      <c r="L428" s="15">
        <f t="shared" si="25"/>
        <v>1243</v>
      </c>
      <c r="M428" s="15">
        <f t="shared" si="26"/>
        <v>2485</v>
      </c>
      <c r="O428" s="13"/>
      <c r="P428" s="13"/>
    </row>
    <row r="429" spans="1:16" s="90" customFormat="1" ht="13.15" customHeight="1" x14ac:dyDescent="0.2">
      <c r="A429" s="11" t="str">
        <f t="shared" si="27"/>
        <v>BATHURST ISLAND2011</v>
      </c>
      <c r="B429" s="3" t="s">
        <v>94</v>
      </c>
      <c r="C429" s="12">
        <v>2011</v>
      </c>
      <c r="D429" s="12" t="s">
        <v>174</v>
      </c>
      <c r="E429" s="13">
        <v>1280</v>
      </c>
      <c r="F429" s="13">
        <v>1248</v>
      </c>
      <c r="G429" s="13">
        <v>2528</v>
      </c>
      <c r="H429" s="13">
        <v>0</v>
      </c>
      <c r="I429" s="13">
        <v>0</v>
      </c>
      <c r="J429" s="13">
        <v>0</v>
      </c>
      <c r="K429" s="15">
        <f t="shared" si="24"/>
        <v>1280</v>
      </c>
      <c r="L429" s="15">
        <f t="shared" si="25"/>
        <v>1248</v>
      </c>
      <c r="M429" s="15">
        <f t="shared" si="26"/>
        <v>2528</v>
      </c>
      <c r="O429" s="13"/>
      <c r="P429" s="13"/>
    </row>
    <row r="430" spans="1:16" s="90" customFormat="1" ht="13.15" customHeight="1" x14ac:dyDescent="0.2">
      <c r="A430" s="11" t="str">
        <f t="shared" si="27"/>
        <v>BATHURST ISLAND2012</v>
      </c>
      <c r="B430" s="3" t="s">
        <v>94</v>
      </c>
      <c r="C430" s="12">
        <v>2012</v>
      </c>
      <c r="D430" s="12" t="s">
        <v>174</v>
      </c>
      <c r="E430" s="13">
        <v>1192</v>
      </c>
      <c r="F430" s="13">
        <v>1184</v>
      </c>
      <c r="G430" s="13">
        <v>2376</v>
      </c>
      <c r="H430" s="13">
        <v>0</v>
      </c>
      <c r="I430" s="13">
        <v>0</v>
      </c>
      <c r="J430" s="13">
        <v>0</v>
      </c>
      <c r="K430" s="15">
        <f t="shared" si="24"/>
        <v>1192</v>
      </c>
      <c r="L430" s="15">
        <f t="shared" si="25"/>
        <v>1184</v>
      </c>
      <c r="M430" s="15">
        <f t="shared" si="26"/>
        <v>2376</v>
      </c>
      <c r="O430" s="13"/>
      <c r="P430" s="13"/>
    </row>
    <row r="431" spans="1:16" s="90" customFormat="1" ht="13.15" customHeight="1" x14ac:dyDescent="0.2">
      <c r="A431" s="11" t="str">
        <f t="shared" si="27"/>
        <v>BATHURST ISLAND2013</v>
      </c>
      <c r="B431" s="3" t="s">
        <v>94</v>
      </c>
      <c r="C431" s="12">
        <v>2013</v>
      </c>
      <c r="D431" s="12" t="s">
        <v>174</v>
      </c>
      <c r="E431" s="13">
        <v>1142</v>
      </c>
      <c r="F431" s="13">
        <v>1134</v>
      </c>
      <c r="G431" s="13">
        <v>2276</v>
      </c>
      <c r="H431" s="13">
        <v>0</v>
      </c>
      <c r="I431" s="13">
        <v>0</v>
      </c>
      <c r="J431" s="13">
        <v>0</v>
      </c>
      <c r="K431" s="15">
        <f t="shared" si="24"/>
        <v>1142</v>
      </c>
      <c r="L431" s="15">
        <f t="shared" si="25"/>
        <v>1134</v>
      </c>
      <c r="M431" s="15">
        <f t="shared" si="26"/>
        <v>2276</v>
      </c>
      <c r="O431" s="13"/>
      <c r="P431" s="13"/>
    </row>
    <row r="432" spans="1:16" s="90" customFormat="1" ht="13.15" customHeight="1" x14ac:dyDescent="0.2">
      <c r="A432" s="11" t="str">
        <f t="shared" si="27"/>
        <v>BATHURST ISLAND2014</v>
      </c>
      <c r="B432" s="3" t="s">
        <v>94</v>
      </c>
      <c r="C432" s="12">
        <v>2014</v>
      </c>
      <c r="D432" s="12" t="s">
        <v>174</v>
      </c>
      <c r="E432" s="13">
        <v>1179</v>
      </c>
      <c r="F432" s="13">
        <v>1182</v>
      </c>
      <c r="G432" s="13">
        <v>2361</v>
      </c>
      <c r="H432" s="13">
        <v>0</v>
      </c>
      <c r="I432" s="13">
        <v>0</v>
      </c>
      <c r="J432" s="13">
        <v>0</v>
      </c>
      <c r="K432" s="15">
        <f t="shared" si="24"/>
        <v>1179</v>
      </c>
      <c r="L432" s="15">
        <f t="shared" si="25"/>
        <v>1182</v>
      </c>
      <c r="M432" s="15">
        <f t="shared" si="26"/>
        <v>2361</v>
      </c>
      <c r="O432" s="13"/>
      <c r="P432" s="13"/>
    </row>
    <row r="433" spans="1:16" s="90" customFormat="1" ht="13.15" customHeight="1" x14ac:dyDescent="0.2">
      <c r="A433" s="11" t="str">
        <f t="shared" si="27"/>
        <v>BATHURST ISLAND2015</v>
      </c>
      <c r="B433" s="3" t="s">
        <v>94</v>
      </c>
      <c r="C433" s="12">
        <v>2015</v>
      </c>
      <c r="D433" s="12" t="s">
        <v>174</v>
      </c>
      <c r="E433" s="13">
        <v>1121</v>
      </c>
      <c r="F433" s="13">
        <v>1122</v>
      </c>
      <c r="G433" s="13">
        <v>2243</v>
      </c>
      <c r="H433" s="13">
        <v>0</v>
      </c>
      <c r="I433" s="13">
        <v>0</v>
      </c>
      <c r="J433" s="13">
        <v>0</v>
      </c>
      <c r="K433" s="15">
        <f t="shared" ref="K433:K496" si="28">E433+H433</f>
        <v>1121</v>
      </c>
      <c r="L433" s="15">
        <f t="shared" ref="L433:L496" si="29">F433+I433</f>
        <v>1122</v>
      </c>
      <c r="M433" s="15">
        <f t="shared" ref="M433:M496" si="30">G433+J433</f>
        <v>2243</v>
      </c>
      <c r="O433" s="13"/>
      <c r="P433" s="13"/>
    </row>
    <row r="434" spans="1:16" s="90" customFormat="1" ht="13.15" customHeight="1" x14ac:dyDescent="0.2">
      <c r="A434" s="11" t="str">
        <f t="shared" si="27"/>
        <v>BATHURST ISLAND2016</v>
      </c>
      <c r="B434" s="92" t="s">
        <v>94</v>
      </c>
      <c r="C434" s="85">
        <v>2016</v>
      </c>
      <c r="D434" s="86" t="s">
        <v>174</v>
      </c>
      <c r="E434" s="15">
        <v>1361</v>
      </c>
      <c r="F434" s="15">
        <v>1362</v>
      </c>
      <c r="G434" s="15">
        <v>2723</v>
      </c>
      <c r="H434" s="87">
        <v>0</v>
      </c>
      <c r="I434" s="87">
        <v>0</v>
      </c>
      <c r="J434" s="15">
        <v>0</v>
      </c>
      <c r="K434" s="15">
        <f t="shared" si="28"/>
        <v>1361</v>
      </c>
      <c r="L434" s="15">
        <f t="shared" si="29"/>
        <v>1362</v>
      </c>
      <c r="M434" s="15">
        <f t="shared" si="30"/>
        <v>2723</v>
      </c>
      <c r="O434" s="13"/>
      <c r="P434" s="13"/>
    </row>
    <row r="435" spans="1:16" s="90" customFormat="1" ht="13.15" customHeight="1" x14ac:dyDescent="0.2">
      <c r="A435" s="11" t="str">
        <f t="shared" si="27"/>
        <v>BATHURST ISLAND2017</v>
      </c>
      <c r="B435" s="92" t="s">
        <v>94</v>
      </c>
      <c r="C435" s="85">
        <v>2017</v>
      </c>
      <c r="D435" s="86" t="s">
        <v>174</v>
      </c>
      <c r="E435" s="15">
        <v>1392</v>
      </c>
      <c r="F435" s="15">
        <v>1392</v>
      </c>
      <c r="G435" s="15">
        <v>2784</v>
      </c>
      <c r="H435" s="87">
        <v>0</v>
      </c>
      <c r="I435" s="87">
        <v>0</v>
      </c>
      <c r="J435" s="15">
        <v>0</v>
      </c>
      <c r="K435" s="15">
        <f t="shared" si="28"/>
        <v>1392</v>
      </c>
      <c r="L435" s="15">
        <f t="shared" si="29"/>
        <v>1392</v>
      </c>
      <c r="M435" s="15">
        <f t="shared" si="30"/>
        <v>2784</v>
      </c>
      <c r="O435" s="13"/>
      <c r="P435" s="13"/>
    </row>
    <row r="436" spans="1:16" s="90" customFormat="1" ht="13.15" customHeight="1" x14ac:dyDescent="0.2">
      <c r="A436" s="11" t="str">
        <f t="shared" si="27"/>
        <v>BATHURST ISLAND2018</v>
      </c>
      <c r="B436" s="90" t="s">
        <v>94</v>
      </c>
      <c r="C436" s="85">
        <v>2018</v>
      </c>
      <c r="D436" s="86" t="s">
        <v>174</v>
      </c>
      <c r="E436" s="15">
        <v>1340</v>
      </c>
      <c r="F436" s="15">
        <v>1336</v>
      </c>
      <c r="G436" s="15">
        <v>2676</v>
      </c>
      <c r="H436" s="15">
        <v>0</v>
      </c>
      <c r="I436" s="15">
        <v>0</v>
      </c>
      <c r="J436" s="15">
        <v>0</v>
      </c>
      <c r="K436" s="15">
        <f t="shared" si="28"/>
        <v>1340</v>
      </c>
      <c r="L436" s="15">
        <f t="shared" si="29"/>
        <v>1336</v>
      </c>
      <c r="M436" s="15">
        <f t="shared" si="30"/>
        <v>2676</v>
      </c>
      <c r="O436" s="13"/>
      <c r="P436" s="13"/>
    </row>
    <row r="437" spans="1:16" s="90" customFormat="1" ht="13.15" customHeight="1" x14ac:dyDescent="0.2">
      <c r="A437" s="11" t="str">
        <f t="shared" si="27"/>
        <v>BATHURST ISLAND2019</v>
      </c>
      <c r="B437" s="3" t="s">
        <v>94</v>
      </c>
      <c r="C437" s="12">
        <v>2019</v>
      </c>
      <c r="D437" s="12" t="s">
        <v>174</v>
      </c>
      <c r="E437" s="13">
        <v>1266</v>
      </c>
      <c r="F437" s="13">
        <v>1266</v>
      </c>
      <c r="G437" s="13">
        <v>2532</v>
      </c>
      <c r="H437" s="13">
        <v>0</v>
      </c>
      <c r="I437" s="13">
        <v>0</v>
      </c>
      <c r="J437" s="13">
        <v>0</v>
      </c>
      <c r="K437" s="15">
        <f t="shared" si="28"/>
        <v>1266</v>
      </c>
      <c r="L437" s="15">
        <f t="shared" si="29"/>
        <v>1266</v>
      </c>
      <c r="M437" s="15">
        <f t="shared" si="30"/>
        <v>2532</v>
      </c>
      <c r="O437" s="13"/>
      <c r="P437" s="13"/>
    </row>
    <row r="438" spans="1:16" s="90" customFormat="1" ht="13.15" customHeight="1" x14ac:dyDescent="0.2">
      <c r="A438" s="11" t="str">
        <f t="shared" si="27"/>
        <v>BATHURST ISLAND2020</v>
      </c>
      <c r="B438" s="3" t="s">
        <v>94</v>
      </c>
      <c r="C438" s="12">
        <v>2020</v>
      </c>
      <c r="D438" s="12" t="s">
        <v>174</v>
      </c>
      <c r="E438" s="13">
        <v>1147</v>
      </c>
      <c r="F438" s="13">
        <v>1152</v>
      </c>
      <c r="G438" s="13">
        <v>2299</v>
      </c>
      <c r="H438" s="13">
        <v>0</v>
      </c>
      <c r="I438" s="13">
        <v>0</v>
      </c>
      <c r="J438" s="13">
        <v>0</v>
      </c>
      <c r="K438" s="15">
        <f t="shared" si="28"/>
        <v>1147</v>
      </c>
      <c r="L438" s="15">
        <f t="shared" si="29"/>
        <v>1152</v>
      </c>
      <c r="M438" s="15">
        <f t="shared" si="30"/>
        <v>2299</v>
      </c>
      <c r="O438" s="13"/>
      <c r="P438" s="13"/>
    </row>
    <row r="439" spans="1:16" s="90" customFormat="1" ht="13.15" customHeight="1" x14ac:dyDescent="0.2">
      <c r="A439" s="11" t="str">
        <f t="shared" si="27"/>
        <v>BATHURST ISLAND2021</v>
      </c>
      <c r="B439" s="90" t="s">
        <v>94</v>
      </c>
      <c r="C439" s="85">
        <v>2021</v>
      </c>
      <c r="D439" s="86" t="s">
        <v>174</v>
      </c>
      <c r="E439" s="15">
        <v>1310</v>
      </c>
      <c r="F439" s="15">
        <v>1309</v>
      </c>
      <c r="G439" s="15">
        <v>2619</v>
      </c>
      <c r="H439" s="15">
        <v>0</v>
      </c>
      <c r="I439" s="15">
        <v>0</v>
      </c>
      <c r="J439" s="15">
        <v>0</v>
      </c>
      <c r="K439" s="15">
        <f t="shared" si="28"/>
        <v>1310</v>
      </c>
      <c r="L439" s="15">
        <f t="shared" si="29"/>
        <v>1309</v>
      </c>
      <c r="M439" s="15">
        <f t="shared" si="30"/>
        <v>2619</v>
      </c>
      <c r="O439" s="13"/>
      <c r="P439" s="13"/>
    </row>
    <row r="440" spans="1:16" s="90" customFormat="1" ht="13.15" customHeight="1" x14ac:dyDescent="0.2">
      <c r="A440" s="11" t="str">
        <f t="shared" si="27"/>
        <v>BATHURST ISLAND2022</v>
      </c>
      <c r="B440" s="88" t="s">
        <v>94</v>
      </c>
      <c r="C440" s="16">
        <v>2022</v>
      </c>
      <c r="D440" s="86" t="s">
        <v>174</v>
      </c>
      <c r="E440" s="89">
        <v>1137</v>
      </c>
      <c r="F440" s="89">
        <v>1130</v>
      </c>
      <c r="G440" s="89">
        <v>2267</v>
      </c>
      <c r="H440" s="89">
        <v>0</v>
      </c>
      <c r="I440" s="89">
        <v>0</v>
      </c>
      <c r="J440" s="89">
        <v>0</v>
      </c>
      <c r="K440" s="15">
        <f t="shared" si="28"/>
        <v>1137</v>
      </c>
      <c r="L440" s="15">
        <f t="shared" si="29"/>
        <v>1130</v>
      </c>
      <c r="M440" s="15">
        <f t="shared" si="30"/>
        <v>2267</v>
      </c>
      <c r="O440" s="13"/>
      <c r="P440" s="13"/>
    </row>
    <row r="441" spans="1:16" s="90" customFormat="1" ht="13.15" customHeight="1" x14ac:dyDescent="0.2">
      <c r="A441" s="11" t="str">
        <f t="shared" si="27"/>
        <v>BATHURST ISLAND2023</v>
      </c>
      <c r="B441" s="3" t="s">
        <v>94</v>
      </c>
      <c r="C441" s="12">
        <v>2023</v>
      </c>
      <c r="D441" s="12" t="s">
        <v>174</v>
      </c>
      <c r="E441" s="13">
        <v>1227</v>
      </c>
      <c r="F441" s="13">
        <v>1227</v>
      </c>
      <c r="G441" s="13">
        <v>2454</v>
      </c>
      <c r="H441" s="13">
        <v>0</v>
      </c>
      <c r="I441" s="13">
        <v>0</v>
      </c>
      <c r="J441" s="13">
        <v>0</v>
      </c>
      <c r="K441" s="15">
        <f t="shared" si="28"/>
        <v>1227</v>
      </c>
      <c r="L441" s="15">
        <f t="shared" si="29"/>
        <v>1227</v>
      </c>
      <c r="M441" s="15">
        <f t="shared" si="30"/>
        <v>2454</v>
      </c>
      <c r="O441" s="13"/>
      <c r="P441" s="13"/>
    </row>
    <row r="442" spans="1:16" s="90" customFormat="1" ht="13.15" customHeight="1" x14ac:dyDescent="0.2">
      <c r="A442" s="11" t="str">
        <f t="shared" si="27"/>
        <v>BATHURST ISLAND2024</v>
      </c>
      <c r="B442" s="3" t="s">
        <v>94</v>
      </c>
      <c r="C442" s="12">
        <v>2024</v>
      </c>
      <c r="D442" s="12" t="s">
        <v>174</v>
      </c>
      <c r="E442" s="13">
        <v>1272</v>
      </c>
      <c r="F442" s="13">
        <v>1270</v>
      </c>
      <c r="G442" s="13">
        <v>2542</v>
      </c>
      <c r="H442" s="13">
        <v>0</v>
      </c>
      <c r="I442" s="13">
        <v>0</v>
      </c>
      <c r="J442" s="13">
        <v>0</v>
      </c>
      <c r="K442" s="15">
        <f t="shared" si="28"/>
        <v>1272</v>
      </c>
      <c r="L442" s="15">
        <f t="shared" si="29"/>
        <v>1270</v>
      </c>
      <c r="M442" s="15">
        <f t="shared" si="30"/>
        <v>2542</v>
      </c>
      <c r="O442" s="13"/>
      <c r="P442" s="13"/>
    </row>
    <row r="443" spans="1:16" s="90" customFormat="1" ht="13.15" customHeight="1" x14ac:dyDescent="0.2">
      <c r="A443" s="11" t="str">
        <f t="shared" si="27"/>
        <v>BATHURST ISLAND2025</v>
      </c>
      <c r="B443" s="92" t="s">
        <v>94</v>
      </c>
      <c r="C443" s="85">
        <v>2025</v>
      </c>
      <c r="D443" s="86" t="s">
        <v>174</v>
      </c>
      <c r="E443" s="15">
        <v>1279</v>
      </c>
      <c r="F443" s="15">
        <v>1278</v>
      </c>
      <c r="G443" s="15">
        <v>2557</v>
      </c>
      <c r="H443" s="87">
        <v>0</v>
      </c>
      <c r="I443" s="87">
        <v>0</v>
      </c>
      <c r="J443" s="15">
        <v>0</v>
      </c>
      <c r="K443" s="15">
        <f t="shared" si="28"/>
        <v>1279</v>
      </c>
      <c r="L443" s="15">
        <f t="shared" si="29"/>
        <v>1278</v>
      </c>
      <c r="M443" s="15">
        <f t="shared" si="30"/>
        <v>2557</v>
      </c>
      <c r="O443" s="13"/>
      <c r="P443" s="13"/>
    </row>
    <row r="444" spans="1:16" s="90" customFormat="1" ht="13.15" customHeight="1" x14ac:dyDescent="0.2">
      <c r="A444" s="11" t="str">
        <f t="shared" si="27"/>
        <v>BENDIGO2019</v>
      </c>
      <c r="B444" s="3" t="s">
        <v>159</v>
      </c>
      <c r="C444" s="12">
        <v>2019</v>
      </c>
      <c r="D444" s="12" t="s">
        <v>174</v>
      </c>
      <c r="E444" s="13">
        <v>258</v>
      </c>
      <c r="F444" s="13">
        <v>255</v>
      </c>
      <c r="G444" s="13">
        <v>513</v>
      </c>
      <c r="H444" s="13">
        <v>0</v>
      </c>
      <c r="I444" s="13">
        <v>0</v>
      </c>
      <c r="J444" s="13">
        <v>0</v>
      </c>
      <c r="K444" s="15">
        <f t="shared" si="28"/>
        <v>258</v>
      </c>
      <c r="L444" s="15">
        <f t="shared" si="29"/>
        <v>255</v>
      </c>
      <c r="M444" s="15">
        <f t="shared" si="30"/>
        <v>513</v>
      </c>
      <c r="O444" s="13"/>
      <c r="P444" s="13"/>
    </row>
    <row r="445" spans="1:16" s="90" customFormat="1" ht="13.15" customHeight="1" x14ac:dyDescent="0.2">
      <c r="A445" s="11" t="str">
        <f t="shared" si="27"/>
        <v>BENDIGO2020</v>
      </c>
      <c r="B445" s="90" t="s">
        <v>159</v>
      </c>
      <c r="C445" s="85">
        <v>2020</v>
      </c>
      <c r="D445" s="86" t="s">
        <v>174</v>
      </c>
      <c r="E445" s="15">
        <v>104</v>
      </c>
      <c r="F445" s="15">
        <v>103</v>
      </c>
      <c r="G445" s="15">
        <v>207</v>
      </c>
      <c r="H445" s="15">
        <v>0</v>
      </c>
      <c r="I445" s="15">
        <v>0</v>
      </c>
      <c r="J445" s="15">
        <v>0</v>
      </c>
      <c r="K445" s="15">
        <f t="shared" si="28"/>
        <v>104</v>
      </c>
      <c r="L445" s="15">
        <f t="shared" si="29"/>
        <v>103</v>
      </c>
      <c r="M445" s="15">
        <f t="shared" si="30"/>
        <v>207</v>
      </c>
      <c r="O445" s="13"/>
      <c r="P445" s="13"/>
    </row>
    <row r="446" spans="1:16" s="90" customFormat="1" ht="13.15" customHeight="1" x14ac:dyDescent="0.2">
      <c r="A446" s="11" t="str">
        <f t="shared" si="27"/>
        <v>BENDIGO2021</v>
      </c>
      <c r="B446" s="92" t="s">
        <v>159</v>
      </c>
      <c r="C446" s="85">
        <v>2021</v>
      </c>
      <c r="D446" s="86" t="s">
        <v>174</v>
      </c>
      <c r="E446" s="15">
        <v>207</v>
      </c>
      <c r="F446" s="15">
        <v>207</v>
      </c>
      <c r="G446" s="15">
        <v>414</v>
      </c>
      <c r="H446" s="87">
        <v>0</v>
      </c>
      <c r="I446" s="87">
        <v>0</v>
      </c>
      <c r="J446" s="15">
        <v>0</v>
      </c>
      <c r="K446" s="15">
        <f t="shared" si="28"/>
        <v>207</v>
      </c>
      <c r="L446" s="15">
        <f t="shared" si="29"/>
        <v>207</v>
      </c>
      <c r="M446" s="15">
        <f t="shared" si="30"/>
        <v>414</v>
      </c>
      <c r="O446" s="13"/>
      <c r="P446" s="13"/>
    </row>
    <row r="447" spans="1:16" s="90" customFormat="1" ht="13.15" customHeight="1" x14ac:dyDescent="0.2">
      <c r="A447" s="11" t="str">
        <f t="shared" si="27"/>
        <v>BENDIGO2022</v>
      </c>
      <c r="B447" s="3" t="s">
        <v>159</v>
      </c>
      <c r="C447" s="12">
        <v>2022</v>
      </c>
      <c r="D447" s="12" t="s">
        <v>174</v>
      </c>
      <c r="E447" s="13">
        <v>418</v>
      </c>
      <c r="F447" s="13">
        <v>415</v>
      </c>
      <c r="G447" s="13">
        <v>833</v>
      </c>
      <c r="H447" s="13">
        <v>0</v>
      </c>
      <c r="I447" s="13">
        <v>0</v>
      </c>
      <c r="J447" s="13">
        <v>0</v>
      </c>
      <c r="K447" s="15">
        <f t="shared" si="28"/>
        <v>418</v>
      </c>
      <c r="L447" s="15">
        <f t="shared" si="29"/>
        <v>415</v>
      </c>
      <c r="M447" s="15">
        <f t="shared" si="30"/>
        <v>833</v>
      </c>
      <c r="O447" s="13"/>
      <c r="P447" s="13"/>
    </row>
    <row r="448" spans="1:16" s="90" customFormat="1" ht="13.15" customHeight="1" x14ac:dyDescent="0.2">
      <c r="A448" s="11" t="str">
        <f t="shared" si="27"/>
        <v>BENDIGO2023</v>
      </c>
      <c r="B448" s="3" t="s">
        <v>159</v>
      </c>
      <c r="C448" s="12">
        <v>2023</v>
      </c>
      <c r="D448" s="12" t="s">
        <v>174</v>
      </c>
      <c r="E448" s="13">
        <v>362</v>
      </c>
      <c r="F448" s="13">
        <v>358</v>
      </c>
      <c r="G448" s="13">
        <v>720</v>
      </c>
      <c r="H448" s="13">
        <v>0</v>
      </c>
      <c r="I448" s="13">
        <v>0</v>
      </c>
      <c r="J448" s="13">
        <v>0</v>
      </c>
      <c r="K448" s="15">
        <f t="shared" si="28"/>
        <v>362</v>
      </c>
      <c r="L448" s="15">
        <f t="shared" si="29"/>
        <v>358</v>
      </c>
      <c r="M448" s="15">
        <f t="shared" si="30"/>
        <v>720</v>
      </c>
      <c r="O448" s="13"/>
      <c r="P448" s="13"/>
    </row>
    <row r="449" spans="1:16" s="90" customFormat="1" ht="13.15" customHeight="1" x14ac:dyDescent="0.2">
      <c r="A449" s="11" t="str">
        <f t="shared" si="27"/>
        <v>BENDIGO2024</v>
      </c>
      <c r="B449" s="92" t="s">
        <v>159</v>
      </c>
      <c r="C449" s="85">
        <v>2024</v>
      </c>
      <c r="D449" s="86" t="s">
        <v>174</v>
      </c>
      <c r="E449" s="15">
        <v>330</v>
      </c>
      <c r="F449" s="15">
        <v>329</v>
      </c>
      <c r="G449" s="15">
        <v>659</v>
      </c>
      <c r="H449" s="87">
        <v>0</v>
      </c>
      <c r="I449" s="87">
        <v>0</v>
      </c>
      <c r="J449" s="15">
        <v>0</v>
      </c>
      <c r="K449" s="15">
        <f t="shared" si="28"/>
        <v>330</v>
      </c>
      <c r="L449" s="15">
        <f t="shared" si="29"/>
        <v>329</v>
      </c>
      <c r="M449" s="15">
        <f t="shared" si="30"/>
        <v>659</v>
      </c>
      <c r="O449" s="13"/>
      <c r="P449" s="13"/>
    </row>
    <row r="450" spans="1:16" s="90" customFormat="1" ht="13.15" customHeight="1" x14ac:dyDescent="0.2">
      <c r="A450" s="11" t="str">
        <f t="shared" ref="A450:A502" si="31">CONCATENATE(B450,C450)</f>
        <v>BENDIGO2025</v>
      </c>
      <c r="B450" s="88" t="s">
        <v>159</v>
      </c>
      <c r="C450" s="16">
        <v>2025</v>
      </c>
      <c r="D450" s="86" t="s">
        <v>174</v>
      </c>
      <c r="E450" s="89">
        <v>270</v>
      </c>
      <c r="F450" s="89">
        <v>268</v>
      </c>
      <c r="G450" s="89">
        <v>538</v>
      </c>
      <c r="H450" s="89">
        <v>0</v>
      </c>
      <c r="I450" s="89">
        <v>0</v>
      </c>
      <c r="J450" s="89">
        <v>0</v>
      </c>
      <c r="K450" s="15">
        <f t="shared" si="28"/>
        <v>270</v>
      </c>
      <c r="L450" s="15">
        <f t="shared" si="29"/>
        <v>268</v>
      </c>
      <c r="M450" s="15">
        <f t="shared" si="30"/>
        <v>538</v>
      </c>
      <c r="O450" s="13"/>
      <c r="P450" s="13"/>
    </row>
    <row r="451" spans="1:16" s="90" customFormat="1" ht="13.15" customHeight="1" x14ac:dyDescent="0.2">
      <c r="A451" s="11" t="str">
        <f t="shared" si="31"/>
        <v>BRISBANE1985</v>
      </c>
      <c r="B451" s="92" t="s">
        <v>20</v>
      </c>
      <c r="C451" s="85">
        <v>1985</v>
      </c>
      <c r="D451" s="86">
        <v>3</v>
      </c>
      <c r="E451" s="15">
        <v>23887</v>
      </c>
      <c r="F451" s="15">
        <v>23946</v>
      </c>
      <c r="G451" s="15">
        <v>47833</v>
      </c>
      <c r="H451" s="87">
        <v>2190</v>
      </c>
      <c r="I451" s="87">
        <v>2190</v>
      </c>
      <c r="J451" s="15">
        <v>4380</v>
      </c>
      <c r="K451" s="15">
        <f t="shared" si="28"/>
        <v>26077</v>
      </c>
      <c r="L451" s="15">
        <f t="shared" si="29"/>
        <v>26136</v>
      </c>
      <c r="M451" s="15">
        <f t="shared" si="30"/>
        <v>52213</v>
      </c>
      <c r="O451" s="13"/>
      <c r="P451" s="13"/>
    </row>
    <row r="452" spans="1:16" s="90" customFormat="1" ht="13.15" customHeight="1" x14ac:dyDescent="0.2">
      <c r="A452" s="11" t="str">
        <f t="shared" si="31"/>
        <v>BRISBANE1986</v>
      </c>
      <c r="B452" s="90" t="s">
        <v>20</v>
      </c>
      <c r="C452" s="85">
        <v>1986</v>
      </c>
      <c r="D452" s="86">
        <v>4</v>
      </c>
      <c r="E452" s="87">
        <v>23870</v>
      </c>
      <c r="F452" s="87">
        <v>23847</v>
      </c>
      <c r="G452" s="15">
        <v>47717</v>
      </c>
      <c r="H452" s="87">
        <v>2834</v>
      </c>
      <c r="I452" s="87">
        <v>2798</v>
      </c>
      <c r="J452" s="15">
        <v>5632</v>
      </c>
      <c r="K452" s="15">
        <f t="shared" si="28"/>
        <v>26704</v>
      </c>
      <c r="L452" s="15">
        <f t="shared" si="29"/>
        <v>26645</v>
      </c>
      <c r="M452" s="15">
        <f t="shared" si="30"/>
        <v>53349</v>
      </c>
      <c r="O452" s="13"/>
      <c r="P452" s="13"/>
    </row>
    <row r="453" spans="1:16" s="90" customFormat="1" ht="13.15" customHeight="1" x14ac:dyDescent="0.2">
      <c r="A453" s="11" t="str">
        <f t="shared" si="31"/>
        <v>BRISBANE1987</v>
      </c>
      <c r="B453" s="3" t="s">
        <v>20</v>
      </c>
      <c r="C453" s="12">
        <v>1987</v>
      </c>
      <c r="D453" s="12">
        <v>3</v>
      </c>
      <c r="E453" s="13">
        <v>26876</v>
      </c>
      <c r="F453" s="13">
        <v>26871</v>
      </c>
      <c r="G453" s="13">
        <v>53747</v>
      </c>
      <c r="H453" s="13">
        <v>3244</v>
      </c>
      <c r="I453" s="13">
        <v>3261</v>
      </c>
      <c r="J453" s="13">
        <v>6505</v>
      </c>
      <c r="K453" s="15">
        <f t="shared" si="28"/>
        <v>30120</v>
      </c>
      <c r="L453" s="15">
        <f t="shared" si="29"/>
        <v>30132</v>
      </c>
      <c r="M453" s="15">
        <f t="shared" si="30"/>
        <v>60252</v>
      </c>
      <c r="O453" s="13"/>
      <c r="P453" s="13"/>
    </row>
    <row r="454" spans="1:16" s="90" customFormat="1" ht="13.15" customHeight="1" x14ac:dyDescent="0.2">
      <c r="A454" s="11" t="str">
        <f t="shared" si="31"/>
        <v>BRISBANE1988</v>
      </c>
      <c r="B454" s="3" t="s">
        <v>20</v>
      </c>
      <c r="C454" s="12">
        <v>1988</v>
      </c>
      <c r="D454" s="12">
        <v>3</v>
      </c>
      <c r="E454" s="13">
        <v>30682</v>
      </c>
      <c r="F454" s="13">
        <v>30503</v>
      </c>
      <c r="G454" s="13">
        <v>61185</v>
      </c>
      <c r="H454" s="13">
        <v>4257</v>
      </c>
      <c r="I454" s="13">
        <v>4253</v>
      </c>
      <c r="J454" s="13">
        <v>8510</v>
      </c>
      <c r="K454" s="15">
        <f t="shared" si="28"/>
        <v>34939</v>
      </c>
      <c r="L454" s="15">
        <f t="shared" si="29"/>
        <v>34756</v>
      </c>
      <c r="M454" s="15">
        <f t="shared" si="30"/>
        <v>69695</v>
      </c>
      <c r="O454" s="13"/>
      <c r="P454" s="13"/>
    </row>
    <row r="455" spans="1:16" s="90" customFormat="1" ht="13.15" customHeight="1" x14ac:dyDescent="0.2">
      <c r="A455" s="11" t="str">
        <f t="shared" si="31"/>
        <v>BRISBANE1989</v>
      </c>
      <c r="B455" s="90" t="s">
        <v>20</v>
      </c>
      <c r="C455" s="85">
        <v>1989</v>
      </c>
      <c r="D455" s="86">
        <v>3</v>
      </c>
      <c r="E455" s="87">
        <v>25201</v>
      </c>
      <c r="F455" s="87">
        <v>24942</v>
      </c>
      <c r="G455" s="15">
        <v>50143</v>
      </c>
      <c r="H455" s="87">
        <v>4572</v>
      </c>
      <c r="I455" s="87">
        <v>4598</v>
      </c>
      <c r="J455" s="15">
        <v>9170</v>
      </c>
      <c r="K455" s="15">
        <f t="shared" si="28"/>
        <v>29773</v>
      </c>
      <c r="L455" s="15">
        <f t="shared" si="29"/>
        <v>29540</v>
      </c>
      <c r="M455" s="15">
        <f t="shared" si="30"/>
        <v>59313</v>
      </c>
      <c r="O455" s="13"/>
      <c r="P455" s="13"/>
    </row>
    <row r="456" spans="1:16" s="90" customFormat="1" ht="13.15" customHeight="1" x14ac:dyDescent="0.2">
      <c r="A456" s="11" t="str">
        <f t="shared" si="31"/>
        <v>BRISBANE1990</v>
      </c>
      <c r="B456" s="3" t="s">
        <v>20</v>
      </c>
      <c r="C456" s="12">
        <v>1990</v>
      </c>
      <c r="D456" s="12">
        <v>3</v>
      </c>
      <c r="E456" s="13">
        <v>28849</v>
      </c>
      <c r="F456" s="13">
        <v>29397</v>
      </c>
      <c r="G456" s="13">
        <v>58246</v>
      </c>
      <c r="H456" s="13">
        <v>5290</v>
      </c>
      <c r="I456" s="13">
        <v>5281</v>
      </c>
      <c r="J456" s="13">
        <v>10571</v>
      </c>
      <c r="K456" s="15">
        <f t="shared" si="28"/>
        <v>34139</v>
      </c>
      <c r="L456" s="15">
        <f t="shared" si="29"/>
        <v>34678</v>
      </c>
      <c r="M456" s="15">
        <f t="shared" si="30"/>
        <v>68817</v>
      </c>
      <c r="O456" s="13"/>
      <c r="P456" s="13"/>
    </row>
    <row r="457" spans="1:16" s="90" customFormat="1" ht="13.15" customHeight="1" x14ac:dyDescent="0.2">
      <c r="A457" s="11" t="str">
        <f t="shared" si="31"/>
        <v>BRISBANE1991</v>
      </c>
      <c r="B457" s="3" t="s">
        <v>20</v>
      </c>
      <c r="C457" s="12">
        <v>1991</v>
      </c>
      <c r="D457" s="12">
        <v>3</v>
      </c>
      <c r="E457" s="13">
        <v>38458</v>
      </c>
      <c r="F457" s="13">
        <v>38280</v>
      </c>
      <c r="G457" s="13">
        <v>76738</v>
      </c>
      <c r="H457" s="13">
        <v>5811</v>
      </c>
      <c r="I457" s="13">
        <v>5793</v>
      </c>
      <c r="J457" s="13">
        <v>11604</v>
      </c>
      <c r="K457" s="15">
        <f t="shared" si="28"/>
        <v>44269</v>
      </c>
      <c r="L457" s="15">
        <f t="shared" si="29"/>
        <v>44073</v>
      </c>
      <c r="M457" s="15">
        <f t="shared" si="30"/>
        <v>88342</v>
      </c>
      <c r="O457" s="13"/>
      <c r="P457" s="13"/>
    </row>
    <row r="458" spans="1:16" s="90" customFormat="1" ht="13.15" customHeight="1" x14ac:dyDescent="0.2">
      <c r="A458" s="11" t="str">
        <f t="shared" si="31"/>
        <v>BRISBANE1992</v>
      </c>
      <c r="B458" s="3" t="s">
        <v>20</v>
      </c>
      <c r="C458" s="12">
        <v>1992</v>
      </c>
      <c r="D458" s="12">
        <v>3</v>
      </c>
      <c r="E458" s="13">
        <v>42887</v>
      </c>
      <c r="F458" s="13">
        <v>42745</v>
      </c>
      <c r="G458" s="13">
        <v>85632</v>
      </c>
      <c r="H458" s="13">
        <v>6040</v>
      </c>
      <c r="I458" s="13">
        <v>6038</v>
      </c>
      <c r="J458" s="13">
        <v>12078</v>
      </c>
      <c r="K458" s="15">
        <f t="shared" si="28"/>
        <v>48927</v>
      </c>
      <c r="L458" s="15">
        <f t="shared" si="29"/>
        <v>48783</v>
      </c>
      <c r="M458" s="15">
        <f t="shared" si="30"/>
        <v>97710</v>
      </c>
      <c r="O458" s="13"/>
      <c r="P458" s="13"/>
    </row>
    <row r="459" spans="1:16" s="90" customFormat="1" ht="13.15" customHeight="1" x14ac:dyDescent="0.2">
      <c r="A459" s="11" t="str">
        <f t="shared" si="31"/>
        <v>BRISBANE1993</v>
      </c>
      <c r="B459" s="3" t="s">
        <v>20</v>
      </c>
      <c r="C459" s="12">
        <v>1993</v>
      </c>
      <c r="D459" s="12">
        <v>3</v>
      </c>
      <c r="E459" s="13">
        <v>44070</v>
      </c>
      <c r="F459" s="13">
        <v>44168</v>
      </c>
      <c r="G459" s="13">
        <v>88238</v>
      </c>
      <c r="H459" s="13">
        <v>6727</v>
      </c>
      <c r="I459" s="13">
        <v>6716</v>
      </c>
      <c r="J459" s="13">
        <v>13443</v>
      </c>
      <c r="K459" s="15">
        <f t="shared" si="28"/>
        <v>50797</v>
      </c>
      <c r="L459" s="15">
        <f t="shared" si="29"/>
        <v>50884</v>
      </c>
      <c r="M459" s="15">
        <f t="shared" si="30"/>
        <v>101681</v>
      </c>
      <c r="O459" s="13"/>
      <c r="P459" s="13"/>
    </row>
    <row r="460" spans="1:16" s="90" customFormat="1" ht="13.15" customHeight="1" x14ac:dyDescent="0.2">
      <c r="A460" s="11" t="str">
        <f t="shared" si="31"/>
        <v>BRISBANE1994</v>
      </c>
      <c r="B460" s="92" t="s">
        <v>20</v>
      </c>
      <c r="C460" s="85">
        <v>1994</v>
      </c>
      <c r="D460" s="86">
        <v>3</v>
      </c>
      <c r="E460" s="87">
        <v>48200</v>
      </c>
      <c r="F460" s="87">
        <v>48403</v>
      </c>
      <c r="G460" s="15">
        <v>96603</v>
      </c>
      <c r="H460" s="87">
        <v>7344</v>
      </c>
      <c r="I460" s="87">
        <v>7132</v>
      </c>
      <c r="J460" s="15">
        <v>14476</v>
      </c>
      <c r="K460" s="15">
        <f t="shared" si="28"/>
        <v>55544</v>
      </c>
      <c r="L460" s="15">
        <f t="shared" si="29"/>
        <v>55535</v>
      </c>
      <c r="M460" s="15">
        <f t="shared" si="30"/>
        <v>111079</v>
      </c>
      <c r="O460" s="13"/>
      <c r="P460" s="13"/>
    </row>
    <row r="461" spans="1:16" s="90" customFormat="1" ht="13.15" customHeight="1" x14ac:dyDescent="0.2">
      <c r="A461" s="11" t="str">
        <f t="shared" si="31"/>
        <v>BRISBANE1995</v>
      </c>
      <c r="B461" s="3" t="s">
        <v>20</v>
      </c>
      <c r="C461" s="12">
        <v>1995</v>
      </c>
      <c r="D461" s="12">
        <v>3</v>
      </c>
      <c r="E461" s="13">
        <v>52019</v>
      </c>
      <c r="F461" s="13">
        <v>52251</v>
      </c>
      <c r="G461" s="13">
        <v>104270</v>
      </c>
      <c r="H461" s="13">
        <v>8574</v>
      </c>
      <c r="I461" s="13">
        <v>8291</v>
      </c>
      <c r="J461" s="13">
        <v>16865</v>
      </c>
      <c r="K461" s="15">
        <f t="shared" si="28"/>
        <v>60593</v>
      </c>
      <c r="L461" s="15">
        <f t="shared" si="29"/>
        <v>60542</v>
      </c>
      <c r="M461" s="15">
        <f t="shared" si="30"/>
        <v>121135</v>
      </c>
      <c r="O461" s="13"/>
      <c r="P461" s="13"/>
    </row>
    <row r="462" spans="1:16" s="90" customFormat="1" ht="13.15" customHeight="1" x14ac:dyDescent="0.2">
      <c r="A462" s="11" t="str">
        <f t="shared" si="31"/>
        <v>BRISBANE1996</v>
      </c>
      <c r="B462" s="3" t="s">
        <v>20</v>
      </c>
      <c r="C462" s="12">
        <v>1996</v>
      </c>
      <c r="D462" s="12">
        <v>3</v>
      </c>
      <c r="E462" s="13">
        <v>54941</v>
      </c>
      <c r="F462" s="13">
        <v>55210</v>
      </c>
      <c r="G462" s="13">
        <v>110151</v>
      </c>
      <c r="H462" s="13">
        <v>9206</v>
      </c>
      <c r="I462" s="13">
        <v>8871</v>
      </c>
      <c r="J462" s="13">
        <v>18077</v>
      </c>
      <c r="K462" s="15">
        <f t="shared" si="28"/>
        <v>64147</v>
      </c>
      <c r="L462" s="15">
        <f t="shared" si="29"/>
        <v>64081</v>
      </c>
      <c r="M462" s="15">
        <f t="shared" si="30"/>
        <v>128228</v>
      </c>
      <c r="O462" s="13"/>
      <c r="P462" s="13"/>
    </row>
    <row r="463" spans="1:16" s="90" customFormat="1" ht="13.15" customHeight="1" x14ac:dyDescent="0.2">
      <c r="A463" s="11" t="str">
        <f t="shared" si="31"/>
        <v>BRISBANE1997</v>
      </c>
      <c r="B463" s="92" t="s">
        <v>20</v>
      </c>
      <c r="C463" s="85">
        <v>1997</v>
      </c>
      <c r="D463" s="86">
        <v>3</v>
      </c>
      <c r="E463" s="15">
        <v>52986</v>
      </c>
      <c r="F463" s="15">
        <v>53152</v>
      </c>
      <c r="G463" s="15">
        <v>106138</v>
      </c>
      <c r="H463" s="87">
        <v>9577</v>
      </c>
      <c r="I463" s="87">
        <v>9311</v>
      </c>
      <c r="J463" s="15">
        <v>18888</v>
      </c>
      <c r="K463" s="15">
        <f t="shared" si="28"/>
        <v>62563</v>
      </c>
      <c r="L463" s="15">
        <f t="shared" si="29"/>
        <v>62463</v>
      </c>
      <c r="M463" s="15">
        <f t="shared" si="30"/>
        <v>125026</v>
      </c>
      <c r="O463" s="13"/>
      <c r="P463" s="13"/>
    </row>
    <row r="464" spans="1:16" s="90" customFormat="1" ht="13.15" customHeight="1" x14ac:dyDescent="0.2">
      <c r="A464" s="11" t="str">
        <f t="shared" si="31"/>
        <v>BRISBANE1998</v>
      </c>
      <c r="B464" s="92" t="s">
        <v>20</v>
      </c>
      <c r="C464" s="85">
        <v>1998</v>
      </c>
      <c r="D464" s="86">
        <v>3</v>
      </c>
      <c r="E464" s="15">
        <v>53752</v>
      </c>
      <c r="F464" s="15">
        <v>53941</v>
      </c>
      <c r="G464" s="15">
        <v>107693</v>
      </c>
      <c r="H464" s="87">
        <v>9338</v>
      </c>
      <c r="I464" s="87">
        <v>9082</v>
      </c>
      <c r="J464" s="15">
        <v>18420</v>
      </c>
      <c r="K464" s="15">
        <f t="shared" si="28"/>
        <v>63090</v>
      </c>
      <c r="L464" s="15">
        <f t="shared" si="29"/>
        <v>63023</v>
      </c>
      <c r="M464" s="15">
        <f t="shared" si="30"/>
        <v>126113</v>
      </c>
      <c r="O464" s="13"/>
      <c r="P464" s="13"/>
    </row>
    <row r="465" spans="1:16" s="90" customFormat="1" ht="13.15" customHeight="1" x14ac:dyDescent="0.2">
      <c r="A465" s="11" t="str">
        <f t="shared" si="31"/>
        <v>BRISBANE1999</v>
      </c>
      <c r="B465" s="3" t="s">
        <v>20</v>
      </c>
      <c r="C465" s="12">
        <v>1999</v>
      </c>
      <c r="D465" s="12">
        <v>3</v>
      </c>
      <c r="E465" s="13">
        <v>56887</v>
      </c>
      <c r="F465" s="13">
        <v>57120</v>
      </c>
      <c r="G465" s="13">
        <v>114007</v>
      </c>
      <c r="H465" s="13">
        <v>8787</v>
      </c>
      <c r="I465" s="13">
        <v>8523</v>
      </c>
      <c r="J465" s="13">
        <v>17310</v>
      </c>
      <c r="K465" s="15">
        <f t="shared" si="28"/>
        <v>65674</v>
      </c>
      <c r="L465" s="15">
        <f t="shared" si="29"/>
        <v>65643</v>
      </c>
      <c r="M465" s="15">
        <f t="shared" si="30"/>
        <v>131317</v>
      </c>
      <c r="O465" s="13"/>
      <c r="P465" s="13"/>
    </row>
    <row r="466" spans="1:16" s="90" customFormat="1" ht="13.15" customHeight="1" x14ac:dyDescent="0.2">
      <c r="A466" s="11" t="str">
        <f t="shared" si="31"/>
        <v>BRISBANE2000</v>
      </c>
      <c r="B466" s="3" t="s">
        <v>20</v>
      </c>
      <c r="C466" s="12">
        <v>2000</v>
      </c>
      <c r="D466" s="12">
        <v>3</v>
      </c>
      <c r="E466" s="13">
        <v>61200</v>
      </c>
      <c r="F466" s="13">
        <v>61322</v>
      </c>
      <c r="G466" s="13">
        <v>122522</v>
      </c>
      <c r="H466" s="13">
        <v>8912</v>
      </c>
      <c r="I466" s="13">
        <v>8680</v>
      </c>
      <c r="J466" s="13">
        <v>17592</v>
      </c>
      <c r="K466" s="15">
        <f t="shared" si="28"/>
        <v>70112</v>
      </c>
      <c r="L466" s="15">
        <f t="shared" si="29"/>
        <v>70002</v>
      </c>
      <c r="M466" s="15">
        <f t="shared" si="30"/>
        <v>140114</v>
      </c>
      <c r="O466" s="13"/>
      <c r="P466" s="13"/>
    </row>
    <row r="467" spans="1:16" s="90" customFormat="1" ht="13.15" customHeight="1" x14ac:dyDescent="0.2">
      <c r="A467" s="11" t="str">
        <f t="shared" si="31"/>
        <v>BRISBANE2001</v>
      </c>
      <c r="B467" s="3" t="s">
        <v>20</v>
      </c>
      <c r="C467" s="12">
        <v>2001</v>
      </c>
      <c r="D467" s="12">
        <v>3</v>
      </c>
      <c r="E467" s="13">
        <v>63074</v>
      </c>
      <c r="F467" s="13">
        <v>63139</v>
      </c>
      <c r="G467" s="13">
        <v>126213</v>
      </c>
      <c r="H467" s="13">
        <v>8762</v>
      </c>
      <c r="I467" s="13">
        <v>8687</v>
      </c>
      <c r="J467" s="13">
        <v>17449</v>
      </c>
      <c r="K467" s="15">
        <f t="shared" si="28"/>
        <v>71836</v>
      </c>
      <c r="L467" s="15">
        <f t="shared" si="29"/>
        <v>71826</v>
      </c>
      <c r="M467" s="15">
        <f t="shared" si="30"/>
        <v>143662</v>
      </c>
      <c r="O467" s="13"/>
      <c r="P467" s="13"/>
    </row>
    <row r="468" spans="1:16" s="90" customFormat="1" ht="13.15" customHeight="1" x14ac:dyDescent="0.2">
      <c r="A468" s="11" t="str">
        <f t="shared" si="31"/>
        <v>BRISBANE2002</v>
      </c>
      <c r="B468" s="90" t="s">
        <v>20</v>
      </c>
      <c r="C468" s="85">
        <v>2002</v>
      </c>
      <c r="D468" s="12">
        <v>3</v>
      </c>
      <c r="E468" s="15">
        <v>51201</v>
      </c>
      <c r="F468" s="15">
        <v>51233</v>
      </c>
      <c r="G468" s="15">
        <v>102434</v>
      </c>
      <c r="H468" s="15">
        <v>8698</v>
      </c>
      <c r="I468" s="15">
        <v>8702</v>
      </c>
      <c r="J468" s="15">
        <v>17400</v>
      </c>
      <c r="K468" s="15">
        <f t="shared" si="28"/>
        <v>59899</v>
      </c>
      <c r="L468" s="15">
        <f t="shared" si="29"/>
        <v>59935</v>
      </c>
      <c r="M468" s="15">
        <f t="shared" si="30"/>
        <v>119834</v>
      </c>
      <c r="O468" s="13"/>
      <c r="P468" s="13"/>
    </row>
    <row r="469" spans="1:16" s="90" customFormat="1" ht="13.15" customHeight="1" x14ac:dyDescent="0.2">
      <c r="A469" s="11" t="str">
        <f t="shared" si="31"/>
        <v>BRISBANE2003</v>
      </c>
      <c r="B469" s="3" t="s">
        <v>20</v>
      </c>
      <c r="C469" s="12">
        <v>2003</v>
      </c>
      <c r="D469" s="12">
        <v>3</v>
      </c>
      <c r="E469" s="13">
        <v>49600</v>
      </c>
      <c r="F469" s="13">
        <v>49634</v>
      </c>
      <c r="G469" s="13">
        <v>99234</v>
      </c>
      <c r="H469" s="13">
        <v>8350</v>
      </c>
      <c r="I469" s="13">
        <v>8350</v>
      </c>
      <c r="J469" s="13">
        <v>16700</v>
      </c>
      <c r="K469" s="15">
        <f t="shared" si="28"/>
        <v>57950</v>
      </c>
      <c r="L469" s="15">
        <f t="shared" si="29"/>
        <v>57984</v>
      </c>
      <c r="M469" s="15">
        <f t="shared" si="30"/>
        <v>115934</v>
      </c>
      <c r="O469" s="13"/>
      <c r="P469" s="13"/>
    </row>
    <row r="470" spans="1:16" s="90" customFormat="1" ht="13.15" customHeight="1" x14ac:dyDescent="0.2">
      <c r="A470" s="11" t="str">
        <f t="shared" si="31"/>
        <v>BRISBANE2004</v>
      </c>
      <c r="B470" s="3" t="s">
        <v>20</v>
      </c>
      <c r="C470" s="12">
        <v>2004</v>
      </c>
      <c r="D470" s="12">
        <v>3</v>
      </c>
      <c r="E470" s="13">
        <v>56455</v>
      </c>
      <c r="F470" s="13">
        <v>56556</v>
      </c>
      <c r="G470" s="13">
        <v>113011</v>
      </c>
      <c r="H470" s="13">
        <v>10513</v>
      </c>
      <c r="I470" s="13">
        <v>10525</v>
      </c>
      <c r="J470" s="13">
        <v>21038</v>
      </c>
      <c r="K470" s="15">
        <f t="shared" si="28"/>
        <v>66968</v>
      </c>
      <c r="L470" s="15">
        <f t="shared" si="29"/>
        <v>67081</v>
      </c>
      <c r="M470" s="15">
        <f t="shared" si="30"/>
        <v>134049</v>
      </c>
      <c r="O470" s="13"/>
      <c r="P470" s="13"/>
    </row>
    <row r="471" spans="1:16" s="90" customFormat="1" ht="13.15" customHeight="1" x14ac:dyDescent="0.2">
      <c r="A471" s="11" t="str">
        <f t="shared" si="31"/>
        <v>BRISBANE2005</v>
      </c>
      <c r="B471" s="92" t="s">
        <v>20</v>
      </c>
      <c r="C471" s="85">
        <v>2005</v>
      </c>
      <c r="D471" s="86">
        <v>3</v>
      </c>
      <c r="E471" s="15">
        <v>59586</v>
      </c>
      <c r="F471" s="15">
        <v>59653</v>
      </c>
      <c r="G471" s="15">
        <v>119239</v>
      </c>
      <c r="H471" s="87">
        <v>11297</v>
      </c>
      <c r="I471" s="87">
        <v>11300</v>
      </c>
      <c r="J471" s="15">
        <v>22597</v>
      </c>
      <c r="K471" s="15">
        <f t="shared" si="28"/>
        <v>70883</v>
      </c>
      <c r="L471" s="15">
        <f t="shared" si="29"/>
        <v>70953</v>
      </c>
      <c r="M471" s="15">
        <f t="shared" si="30"/>
        <v>141836</v>
      </c>
      <c r="O471" s="13"/>
      <c r="P471" s="13"/>
    </row>
    <row r="472" spans="1:16" s="90" customFormat="1" ht="13.15" customHeight="1" x14ac:dyDescent="0.2">
      <c r="A472" s="11" t="str">
        <f t="shared" si="31"/>
        <v>BRISBANE2006</v>
      </c>
      <c r="B472" s="90" t="s">
        <v>20</v>
      </c>
      <c r="C472" s="85">
        <v>2006</v>
      </c>
      <c r="D472" s="86">
        <v>3</v>
      </c>
      <c r="E472" s="15">
        <v>60027</v>
      </c>
      <c r="F472" s="15">
        <v>59990</v>
      </c>
      <c r="G472" s="15">
        <v>120017</v>
      </c>
      <c r="H472" s="15">
        <v>11488</v>
      </c>
      <c r="I472" s="15">
        <v>11477</v>
      </c>
      <c r="J472" s="15">
        <v>22965</v>
      </c>
      <c r="K472" s="15">
        <f t="shared" si="28"/>
        <v>71515</v>
      </c>
      <c r="L472" s="15">
        <f t="shared" si="29"/>
        <v>71467</v>
      </c>
      <c r="M472" s="15">
        <f t="shared" si="30"/>
        <v>142982</v>
      </c>
      <c r="O472" s="13"/>
      <c r="P472" s="13"/>
    </row>
    <row r="473" spans="1:16" s="90" customFormat="1" ht="13.15" customHeight="1" x14ac:dyDescent="0.2">
      <c r="A473" s="11" t="str">
        <f t="shared" si="31"/>
        <v>BRISBANE2007</v>
      </c>
      <c r="B473" s="92" t="s">
        <v>20</v>
      </c>
      <c r="C473" s="85">
        <v>2007</v>
      </c>
      <c r="D473" s="86">
        <v>3</v>
      </c>
      <c r="E473" s="15">
        <v>61489</v>
      </c>
      <c r="F473" s="15">
        <v>61498</v>
      </c>
      <c r="G473" s="15">
        <v>122987</v>
      </c>
      <c r="H473" s="87">
        <v>11928</v>
      </c>
      <c r="I473" s="87">
        <v>11917</v>
      </c>
      <c r="J473" s="15">
        <v>23845</v>
      </c>
      <c r="K473" s="15">
        <f t="shared" si="28"/>
        <v>73417</v>
      </c>
      <c r="L473" s="15">
        <f t="shared" si="29"/>
        <v>73415</v>
      </c>
      <c r="M473" s="15">
        <f t="shared" si="30"/>
        <v>146832</v>
      </c>
      <c r="O473" s="13"/>
      <c r="P473" s="13"/>
    </row>
    <row r="474" spans="1:16" s="90" customFormat="1" ht="13.15" customHeight="1" x14ac:dyDescent="0.2">
      <c r="A474" s="11" t="str">
        <f t="shared" si="31"/>
        <v>BRISBANE2008</v>
      </c>
      <c r="B474" s="3" t="s">
        <v>20</v>
      </c>
      <c r="C474" s="12">
        <v>2008</v>
      </c>
      <c r="D474" s="12">
        <v>3</v>
      </c>
      <c r="E474" s="13">
        <v>65257</v>
      </c>
      <c r="F474" s="13">
        <v>65234</v>
      </c>
      <c r="G474" s="13">
        <v>130491</v>
      </c>
      <c r="H474" s="13">
        <v>12969</v>
      </c>
      <c r="I474" s="13">
        <v>12965</v>
      </c>
      <c r="J474" s="13">
        <v>25934</v>
      </c>
      <c r="K474" s="15">
        <f t="shared" si="28"/>
        <v>78226</v>
      </c>
      <c r="L474" s="15">
        <f t="shared" si="29"/>
        <v>78199</v>
      </c>
      <c r="M474" s="15">
        <f t="shared" si="30"/>
        <v>156425</v>
      </c>
      <c r="O474" s="13"/>
      <c r="P474" s="13"/>
    </row>
    <row r="475" spans="1:16" s="90" customFormat="1" ht="13.15" customHeight="1" x14ac:dyDescent="0.2">
      <c r="A475" s="11" t="str">
        <f t="shared" si="31"/>
        <v>BRISBANE2009</v>
      </c>
      <c r="B475" s="3" t="s">
        <v>20</v>
      </c>
      <c r="C475" s="12">
        <v>2009</v>
      </c>
      <c r="D475" s="12">
        <v>3</v>
      </c>
      <c r="E475" s="13">
        <v>64277</v>
      </c>
      <c r="F475" s="13">
        <v>64199</v>
      </c>
      <c r="G475" s="13">
        <v>128476</v>
      </c>
      <c r="H475" s="13">
        <v>13230</v>
      </c>
      <c r="I475" s="13">
        <v>13211</v>
      </c>
      <c r="J475" s="13">
        <v>26441</v>
      </c>
      <c r="K475" s="15">
        <f t="shared" si="28"/>
        <v>77507</v>
      </c>
      <c r="L475" s="15">
        <f t="shared" si="29"/>
        <v>77410</v>
      </c>
      <c r="M475" s="15">
        <f t="shared" si="30"/>
        <v>154917</v>
      </c>
      <c r="O475" s="13"/>
      <c r="P475" s="13"/>
    </row>
    <row r="476" spans="1:16" s="90" customFormat="1" ht="13.15" customHeight="1" x14ac:dyDescent="0.2">
      <c r="A476" s="11" t="str">
        <f t="shared" si="31"/>
        <v>BRISBANE2010</v>
      </c>
      <c r="B476" s="3" t="s">
        <v>20</v>
      </c>
      <c r="C476" s="12">
        <v>2010</v>
      </c>
      <c r="D476" s="12">
        <v>3</v>
      </c>
      <c r="E476" s="13">
        <v>68894</v>
      </c>
      <c r="F476" s="13">
        <v>69001</v>
      </c>
      <c r="G476" s="13">
        <v>137895</v>
      </c>
      <c r="H476" s="13">
        <v>13491</v>
      </c>
      <c r="I476" s="13">
        <v>13510</v>
      </c>
      <c r="J476" s="13">
        <v>27001</v>
      </c>
      <c r="K476" s="15">
        <f t="shared" si="28"/>
        <v>82385</v>
      </c>
      <c r="L476" s="15">
        <f t="shared" si="29"/>
        <v>82511</v>
      </c>
      <c r="M476" s="15">
        <f t="shared" si="30"/>
        <v>164896</v>
      </c>
      <c r="O476" s="13"/>
      <c r="P476" s="13"/>
    </row>
    <row r="477" spans="1:16" s="90" customFormat="1" ht="13.15" customHeight="1" x14ac:dyDescent="0.2">
      <c r="A477" s="11" t="str">
        <f t="shared" si="31"/>
        <v>BRISBANE2011</v>
      </c>
      <c r="B477" s="3" t="s">
        <v>20</v>
      </c>
      <c r="C477" s="12">
        <v>2011</v>
      </c>
      <c r="D477" s="12">
        <v>3</v>
      </c>
      <c r="E477" s="13">
        <v>72381</v>
      </c>
      <c r="F477" s="13">
        <v>72238</v>
      </c>
      <c r="G477" s="13">
        <v>144619</v>
      </c>
      <c r="H477" s="13">
        <v>13709</v>
      </c>
      <c r="I477" s="13">
        <v>13700</v>
      </c>
      <c r="J477" s="13">
        <v>27409</v>
      </c>
      <c r="K477" s="15">
        <f t="shared" si="28"/>
        <v>86090</v>
      </c>
      <c r="L477" s="15">
        <f t="shared" si="29"/>
        <v>85938</v>
      </c>
      <c r="M477" s="15">
        <f t="shared" si="30"/>
        <v>172028</v>
      </c>
      <c r="O477" s="13"/>
      <c r="P477" s="13"/>
    </row>
    <row r="478" spans="1:16" s="90" customFormat="1" ht="13.15" customHeight="1" x14ac:dyDescent="0.2">
      <c r="A478" s="11" t="str">
        <f t="shared" si="31"/>
        <v>BRISBANE2012</v>
      </c>
      <c r="B478" s="3" t="s">
        <v>20</v>
      </c>
      <c r="C478" s="12">
        <v>2012</v>
      </c>
      <c r="D478" s="12">
        <v>3</v>
      </c>
      <c r="E478" s="13">
        <v>78727</v>
      </c>
      <c r="F478" s="13">
        <v>78941</v>
      </c>
      <c r="G478" s="13">
        <v>157668</v>
      </c>
      <c r="H478" s="13">
        <v>13272</v>
      </c>
      <c r="I478" s="13">
        <v>13346</v>
      </c>
      <c r="J478" s="13">
        <v>26618</v>
      </c>
      <c r="K478" s="15">
        <f t="shared" si="28"/>
        <v>91999</v>
      </c>
      <c r="L478" s="15">
        <f t="shared" si="29"/>
        <v>92287</v>
      </c>
      <c r="M478" s="15">
        <f t="shared" si="30"/>
        <v>184286</v>
      </c>
      <c r="O478" s="13"/>
      <c r="P478" s="13"/>
    </row>
    <row r="479" spans="1:16" s="90" customFormat="1" ht="13.15" customHeight="1" x14ac:dyDescent="0.2">
      <c r="A479" s="11" t="str">
        <f t="shared" si="31"/>
        <v>BRISBANE2013</v>
      </c>
      <c r="B479" s="88" t="s">
        <v>20</v>
      </c>
      <c r="C479" s="16">
        <v>2013</v>
      </c>
      <c r="D479" s="86">
        <v>3</v>
      </c>
      <c r="E479" s="89">
        <v>82078</v>
      </c>
      <c r="F479" s="89">
        <v>82159</v>
      </c>
      <c r="G479" s="89">
        <v>164237</v>
      </c>
      <c r="H479" s="89">
        <v>13936</v>
      </c>
      <c r="I479" s="89">
        <v>14150</v>
      </c>
      <c r="J479" s="89">
        <v>28086</v>
      </c>
      <c r="K479" s="15">
        <f t="shared" si="28"/>
        <v>96014</v>
      </c>
      <c r="L479" s="15">
        <f t="shared" si="29"/>
        <v>96309</v>
      </c>
      <c r="M479" s="15">
        <f t="shared" si="30"/>
        <v>192323</v>
      </c>
      <c r="O479" s="13"/>
      <c r="P479" s="13"/>
    </row>
    <row r="480" spans="1:16" s="90" customFormat="1" ht="13.15" customHeight="1" x14ac:dyDescent="0.2">
      <c r="A480" s="11" t="str">
        <f t="shared" si="31"/>
        <v>BRISBANE2014</v>
      </c>
      <c r="B480" s="90" t="s">
        <v>20</v>
      </c>
      <c r="C480" s="85">
        <v>2014</v>
      </c>
      <c r="D480" s="86">
        <v>3</v>
      </c>
      <c r="E480" s="15">
        <v>82551</v>
      </c>
      <c r="F480" s="15">
        <v>82828</v>
      </c>
      <c r="G480" s="15">
        <v>165379</v>
      </c>
      <c r="H480" s="15">
        <v>14520</v>
      </c>
      <c r="I480" s="15">
        <v>14592</v>
      </c>
      <c r="J480" s="15">
        <v>29112</v>
      </c>
      <c r="K480" s="15">
        <f t="shared" si="28"/>
        <v>97071</v>
      </c>
      <c r="L480" s="15">
        <f t="shared" si="29"/>
        <v>97420</v>
      </c>
      <c r="M480" s="15">
        <f t="shared" si="30"/>
        <v>194491</v>
      </c>
      <c r="O480" s="13"/>
      <c r="P480" s="13"/>
    </row>
    <row r="481" spans="1:16" s="90" customFormat="1" ht="13.15" customHeight="1" x14ac:dyDescent="0.2">
      <c r="A481" s="11" t="str">
        <f t="shared" si="31"/>
        <v>BRISBANE2015</v>
      </c>
      <c r="B481" s="90" t="s">
        <v>20</v>
      </c>
      <c r="C481" s="85">
        <v>2015</v>
      </c>
      <c r="D481" s="86">
        <v>3</v>
      </c>
      <c r="E481" s="15">
        <v>82477</v>
      </c>
      <c r="F481" s="15">
        <v>82799</v>
      </c>
      <c r="G481" s="15">
        <v>165276</v>
      </c>
      <c r="H481" s="15">
        <v>14566</v>
      </c>
      <c r="I481" s="15">
        <v>14567</v>
      </c>
      <c r="J481" s="15">
        <v>29133</v>
      </c>
      <c r="K481" s="15">
        <f t="shared" si="28"/>
        <v>97043</v>
      </c>
      <c r="L481" s="15">
        <f t="shared" si="29"/>
        <v>97366</v>
      </c>
      <c r="M481" s="15">
        <f t="shared" si="30"/>
        <v>194409</v>
      </c>
      <c r="O481" s="13"/>
      <c r="P481" s="13"/>
    </row>
    <row r="482" spans="1:16" s="90" customFormat="1" ht="13.15" customHeight="1" x14ac:dyDescent="0.2">
      <c r="A482" s="11" t="str">
        <f t="shared" si="31"/>
        <v>BRISBANE2016</v>
      </c>
      <c r="B482" s="3" t="s">
        <v>20</v>
      </c>
      <c r="C482" s="12">
        <v>2016</v>
      </c>
      <c r="D482" s="12">
        <v>3</v>
      </c>
      <c r="E482" s="13">
        <v>80580</v>
      </c>
      <c r="F482" s="13">
        <v>80905</v>
      </c>
      <c r="G482" s="13">
        <v>161485</v>
      </c>
      <c r="H482" s="13">
        <v>15136</v>
      </c>
      <c r="I482" s="13">
        <v>15168</v>
      </c>
      <c r="J482" s="13">
        <v>30304</v>
      </c>
      <c r="K482" s="15">
        <f t="shared" si="28"/>
        <v>95716</v>
      </c>
      <c r="L482" s="15">
        <f t="shared" si="29"/>
        <v>96073</v>
      </c>
      <c r="M482" s="15">
        <f t="shared" si="30"/>
        <v>191789</v>
      </c>
      <c r="O482" s="13"/>
      <c r="P482" s="13"/>
    </row>
    <row r="483" spans="1:16" s="90" customFormat="1" ht="13.15" customHeight="1" x14ac:dyDescent="0.2">
      <c r="A483" s="11" t="str">
        <f t="shared" si="31"/>
        <v>BRISBANE2017</v>
      </c>
      <c r="B483" s="3" t="s">
        <v>20</v>
      </c>
      <c r="C483" s="12">
        <v>2017</v>
      </c>
      <c r="D483" s="12">
        <v>3</v>
      </c>
      <c r="E483" s="13">
        <v>79315</v>
      </c>
      <c r="F483" s="13">
        <v>79779</v>
      </c>
      <c r="G483" s="13">
        <v>159094</v>
      </c>
      <c r="H483" s="13">
        <v>16189</v>
      </c>
      <c r="I483" s="13">
        <v>16209</v>
      </c>
      <c r="J483" s="13">
        <v>32398</v>
      </c>
      <c r="K483" s="15">
        <f t="shared" si="28"/>
        <v>95504</v>
      </c>
      <c r="L483" s="15">
        <f t="shared" si="29"/>
        <v>95988</v>
      </c>
      <c r="M483" s="15">
        <f t="shared" si="30"/>
        <v>191492</v>
      </c>
      <c r="O483" s="13"/>
      <c r="P483" s="13"/>
    </row>
    <row r="484" spans="1:16" s="90" customFormat="1" ht="13.15" customHeight="1" x14ac:dyDescent="0.2">
      <c r="A484" s="11" t="str">
        <f t="shared" si="31"/>
        <v>BRISBANE2018</v>
      </c>
      <c r="B484" s="3" t="s">
        <v>20</v>
      </c>
      <c r="C484" s="12">
        <v>2018</v>
      </c>
      <c r="D484" s="12">
        <v>3</v>
      </c>
      <c r="E484" s="13">
        <v>77622</v>
      </c>
      <c r="F484" s="13">
        <v>78078</v>
      </c>
      <c r="G484" s="13">
        <v>155700</v>
      </c>
      <c r="H484" s="13">
        <v>17226</v>
      </c>
      <c r="I484" s="13">
        <v>17243</v>
      </c>
      <c r="J484" s="13">
        <v>34469</v>
      </c>
      <c r="K484" s="15">
        <f t="shared" si="28"/>
        <v>94848</v>
      </c>
      <c r="L484" s="15">
        <f t="shared" si="29"/>
        <v>95321</v>
      </c>
      <c r="M484" s="15">
        <f t="shared" si="30"/>
        <v>190169</v>
      </c>
      <c r="O484" s="13"/>
      <c r="P484" s="13"/>
    </row>
    <row r="485" spans="1:16" s="90" customFormat="1" ht="13.15" customHeight="1" x14ac:dyDescent="0.2">
      <c r="A485" s="11" t="str">
        <f t="shared" si="31"/>
        <v>BRISBANE2019</v>
      </c>
      <c r="B485" s="3" t="s">
        <v>20</v>
      </c>
      <c r="C485" s="12">
        <v>2019</v>
      </c>
      <c r="D485" s="12">
        <v>3</v>
      </c>
      <c r="E485" s="13">
        <v>79752</v>
      </c>
      <c r="F485" s="13">
        <v>80181</v>
      </c>
      <c r="G485" s="13">
        <v>159933</v>
      </c>
      <c r="H485" s="13">
        <v>17588</v>
      </c>
      <c r="I485" s="13">
        <v>17648</v>
      </c>
      <c r="J485" s="13">
        <v>35236</v>
      </c>
      <c r="K485" s="15">
        <f t="shared" si="28"/>
        <v>97340</v>
      </c>
      <c r="L485" s="15">
        <f t="shared" si="29"/>
        <v>97829</v>
      </c>
      <c r="M485" s="15">
        <f t="shared" si="30"/>
        <v>195169</v>
      </c>
      <c r="O485" s="13"/>
      <c r="P485" s="13"/>
    </row>
    <row r="486" spans="1:16" s="90" customFormat="1" ht="13.15" customHeight="1" x14ac:dyDescent="0.2">
      <c r="A486" s="11" t="str">
        <f t="shared" si="31"/>
        <v>BRISBANE2020</v>
      </c>
      <c r="B486" s="3" t="s">
        <v>20</v>
      </c>
      <c r="C486" s="12">
        <v>2020</v>
      </c>
      <c r="D486" s="12">
        <v>2</v>
      </c>
      <c r="E486" s="13">
        <v>36806</v>
      </c>
      <c r="F486" s="13">
        <v>37175</v>
      </c>
      <c r="G486" s="13">
        <v>73981</v>
      </c>
      <c r="H486" s="13">
        <v>5434</v>
      </c>
      <c r="I486" s="13">
        <v>5453</v>
      </c>
      <c r="J486" s="13">
        <v>10887</v>
      </c>
      <c r="K486" s="15">
        <f t="shared" si="28"/>
        <v>42240</v>
      </c>
      <c r="L486" s="15">
        <f t="shared" si="29"/>
        <v>42628</v>
      </c>
      <c r="M486" s="15">
        <f t="shared" si="30"/>
        <v>84868</v>
      </c>
      <c r="O486" s="13"/>
      <c r="P486" s="13"/>
    </row>
    <row r="487" spans="1:16" s="90" customFormat="1" ht="13.15" customHeight="1" x14ac:dyDescent="0.2">
      <c r="A487" s="11" t="str">
        <f t="shared" si="31"/>
        <v>BRISBANE2021</v>
      </c>
      <c r="B487" s="90" t="s">
        <v>20</v>
      </c>
      <c r="C487" s="12">
        <v>2021</v>
      </c>
      <c r="D487" s="12">
        <v>2</v>
      </c>
      <c r="E487" s="91">
        <v>46460</v>
      </c>
      <c r="F487" s="91">
        <v>46822</v>
      </c>
      <c r="G487" s="91">
        <v>93282</v>
      </c>
      <c r="H487" s="91">
        <v>3329</v>
      </c>
      <c r="I487" s="91">
        <v>3290</v>
      </c>
      <c r="J487" s="91">
        <v>6619</v>
      </c>
      <c r="K487" s="15">
        <f t="shared" si="28"/>
        <v>49789</v>
      </c>
      <c r="L487" s="15">
        <f t="shared" si="29"/>
        <v>50112</v>
      </c>
      <c r="M487" s="15">
        <f t="shared" si="30"/>
        <v>99901</v>
      </c>
      <c r="O487" s="13"/>
      <c r="P487" s="13"/>
    </row>
    <row r="488" spans="1:16" s="90" customFormat="1" ht="13.15" customHeight="1" x14ac:dyDescent="0.2">
      <c r="A488" s="11" t="str">
        <f t="shared" si="31"/>
        <v>BRISBANE2022</v>
      </c>
      <c r="B488" s="3" t="s">
        <v>20</v>
      </c>
      <c r="C488" s="12">
        <v>2022</v>
      </c>
      <c r="D488" s="12">
        <v>3</v>
      </c>
      <c r="E488" s="13">
        <v>68334</v>
      </c>
      <c r="F488" s="13">
        <v>68539</v>
      </c>
      <c r="G488" s="13">
        <v>136873</v>
      </c>
      <c r="H488" s="13">
        <v>7089</v>
      </c>
      <c r="I488" s="13">
        <v>7099</v>
      </c>
      <c r="J488" s="13">
        <v>14188</v>
      </c>
      <c r="K488" s="15">
        <f t="shared" si="28"/>
        <v>75423</v>
      </c>
      <c r="L488" s="15">
        <f t="shared" si="29"/>
        <v>75638</v>
      </c>
      <c r="M488" s="15">
        <f t="shared" si="30"/>
        <v>151061</v>
      </c>
      <c r="O488" s="13"/>
      <c r="P488" s="13"/>
    </row>
    <row r="489" spans="1:16" s="90" customFormat="1" ht="13.15" customHeight="1" x14ac:dyDescent="0.2">
      <c r="A489" s="11" t="str">
        <f t="shared" si="31"/>
        <v>BRISBANE2023</v>
      </c>
      <c r="B489" s="3" t="s">
        <v>20</v>
      </c>
      <c r="C489" s="12">
        <v>2023</v>
      </c>
      <c r="D489" s="12">
        <v>3</v>
      </c>
      <c r="E489" s="13">
        <v>78870</v>
      </c>
      <c r="F489" s="13">
        <v>78974</v>
      </c>
      <c r="G489" s="13">
        <v>157844</v>
      </c>
      <c r="H489" s="13">
        <v>12365</v>
      </c>
      <c r="I489" s="13">
        <v>12460</v>
      </c>
      <c r="J489" s="13">
        <v>24825</v>
      </c>
      <c r="K489" s="15">
        <f t="shared" si="28"/>
        <v>91235</v>
      </c>
      <c r="L489" s="15">
        <f t="shared" si="29"/>
        <v>91434</v>
      </c>
      <c r="M489" s="15">
        <f t="shared" si="30"/>
        <v>182669</v>
      </c>
      <c r="O489" s="13"/>
      <c r="P489" s="13"/>
    </row>
    <row r="490" spans="1:16" s="90" customFormat="1" ht="13.15" customHeight="1" x14ac:dyDescent="0.2">
      <c r="A490" s="11" t="str">
        <f t="shared" si="31"/>
        <v>BRISBANE2024</v>
      </c>
      <c r="B490" s="92" t="s">
        <v>20</v>
      </c>
      <c r="C490" s="85">
        <v>2024</v>
      </c>
      <c r="D490" s="86">
        <v>3</v>
      </c>
      <c r="E490" s="15">
        <v>79343</v>
      </c>
      <c r="F490" s="15">
        <v>79519</v>
      </c>
      <c r="G490" s="15">
        <v>158862</v>
      </c>
      <c r="H490" s="87">
        <v>15527</v>
      </c>
      <c r="I490" s="87">
        <v>15552</v>
      </c>
      <c r="J490" s="15">
        <v>31079</v>
      </c>
      <c r="K490" s="15">
        <f t="shared" si="28"/>
        <v>94870</v>
      </c>
      <c r="L490" s="15">
        <f t="shared" si="29"/>
        <v>95071</v>
      </c>
      <c r="M490" s="15">
        <f t="shared" si="30"/>
        <v>189941</v>
      </c>
      <c r="O490" s="13"/>
      <c r="P490" s="13"/>
    </row>
    <row r="491" spans="1:16" s="90" customFormat="1" ht="13.15" customHeight="1" x14ac:dyDescent="0.2">
      <c r="A491" s="11" t="str">
        <f t="shared" si="31"/>
        <v>BRISBANE2025</v>
      </c>
      <c r="B491" s="3" t="s">
        <v>20</v>
      </c>
      <c r="C491" s="12">
        <v>2025</v>
      </c>
      <c r="D491" s="12">
        <v>3</v>
      </c>
      <c r="E491" s="13">
        <v>79684</v>
      </c>
      <c r="F491" s="13">
        <v>79916</v>
      </c>
      <c r="G491" s="13">
        <v>159600</v>
      </c>
      <c r="H491" s="13">
        <v>17455</v>
      </c>
      <c r="I491" s="13">
        <v>17417</v>
      </c>
      <c r="J491" s="13">
        <v>34872</v>
      </c>
      <c r="K491" s="15">
        <f t="shared" si="28"/>
        <v>97139</v>
      </c>
      <c r="L491" s="15">
        <f t="shared" si="29"/>
        <v>97333</v>
      </c>
      <c r="M491" s="15">
        <f t="shared" si="30"/>
        <v>194472</v>
      </c>
      <c r="O491" s="13"/>
      <c r="P491" s="13"/>
    </row>
    <row r="492" spans="1:16" s="90" customFormat="1" ht="13.15" customHeight="1" x14ac:dyDescent="0.2">
      <c r="A492" s="11" t="str">
        <f t="shared" si="31"/>
        <v>BROKEN HILL1985</v>
      </c>
      <c r="B492" s="90" t="s">
        <v>19</v>
      </c>
      <c r="C492" s="12">
        <v>1985</v>
      </c>
      <c r="D492" s="86" t="s">
        <v>174</v>
      </c>
      <c r="E492" s="91">
        <v>1010</v>
      </c>
      <c r="F492" s="91">
        <v>1021</v>
      </c>
      <c r="G492" s="91">
        <v>2031</v>
      </c>
      <c r="H492" s="91">
        <v>0</v>
      </c>
      <c r="I492" s="91">
        <v>0</v>
      </c>
      <c r="J492" s="91">
        <v>0</v>
      </c>
      <c r="K492" s="15">
        <f t="shared" si="28"/>
        <v>1010</v>
      </c>
      <c r="L492" s="15">
        <f t="shared" si="29"/>
        <v>1021</v>
      </c>
      <c r="M492" s="15">
        <f t="shared" si="30"/>
        <v>2031</v>
      </c>
      <c r="O492" s="13"/>
      <c r="P492" s="13"/>
    </row>
    <row r="493" spans="1:16" s="90" customFormat="1" ht="13.15" customHeight="1" x14ac:dyDescent="0.2">
      <c r="A493" s="11" t="str">
        <f t="shared" si="31"/>
        <v>BROKEN HILL1986</v>
      </c>
      <c r="B493" s="3" t="s">
        <v>19</v>
      </c>
      <c r="C493" s="12">
        <v>1986</v>
      </c>
      <c r="D493" s="12" t="s">
        <v>174</v>
      </c>
      <c r="E493" s="13">
        <v>1320</v>
      </c>
      <c r="F493" s="13">
        <v>1323</v>
      </c>
      <c r="G493" s="13">
        <v>2643</v>
      </c>
      <c r="H493" s="13">
        <v>0</v>
      </c>
      <c r="I493" s="13">
        <v>0</v>
      </c>
      <c r="J493" s="13">
        <v>0</v>
      </c>
      <c r="K493" s="15">
        <f t="shared" si="28"/>
        <v>1320</v>
      </c>
      <c r="L493" s="15">
        <f t="shared" si="29"/>
        <v>1323</v>
      </c>
      <c r="M493" s="15">
        <f t="shared" si="30"/>
        <v>2643</v>
      </c>
      <c r="O493" s="13"/>
      <c r="P493" s="13"/>
    </row>
    <row r="494" spans="1:16" s="90" customFormat="1" ht="13.15" customHeight="1" x14ac:dyDescent="0.2">
      <c r="A494" s="11" t="str">
        <f t="shared" si="31"/>
        <v>BROKEN HILL1987</v>
      </c>
      <c r="B494" s="3" t="s">
        <v>19</v>
      </c>
      <c r="C494" s="12">
        <v>1987</v>
      </c>
      <c r="D494" s="12" t="s">
        <v>174</v>
      </c>
      <c r="E494" s="13">
        <v>1254</v>
      </c>
      <c r="F494" s="13">
        <v>1285</v>
      </c>
      <c r="G494" s="13">
        <v>2539</v>
      </c>
      <c r="H494" s="13">
        <v>0</v>
      </c>
      <c r="I494" s="13">
        <v>0</v>
      </c>
      <c r="J494" s="13">
        <v>0</v>
      </c>
      <c r="K494" s="15">
        <f t="shared" si="28"/>
        <v>1254</v>
      </c>
      <c r="L494" s="15">
        <f t="shared" si="29"/>
        <v>1285</v>
      </c>
      <c r="M494" s="15">
        <f t="shared" si="30"/>
        <v>2539</v>
      </c>
      <c r="O494" s="13"/>
      <c r="P494" s="13"/>
    </row>
    <row r="495" spans="1:16" s="90" customFormat="1" ht="13.15" customHeight="1" x14ac:dyDescent="0.2">
      <c r="A495" s="11" t="str">
        <f t="shared" si="31"/>
        <v>BROKEN HILL1988</v>
      </c>
      <c r="B495" s="3" t="s">
        <v>19</v>
      </c>
      <c r="C495" s="12">
        <v>1988</v>
      </c>
      <c r="D495" s="12" t="s">
        <v>174</v>
      </c>
      <c r="E495" s="13">
        <v>1406</v>
      </c>
      <c r="F495" s="13">
        <v>1335</v>
      </c>
      <c r="G495" s="13">
        <v>2741</v>
      </c>
      <c r="H495" s="13">
        <v>0</v>
      </c>
      <c r="I495" s="13">
        <v>0</v>
      </c>
      <c r="J495" s="13">
        <v>0</v>
      </c>
      <c r="K495" s="15">
        <f t="shared" si="28"/>
        <v>1406</v>
      </c>
      <c r="L495" s="15">
        <f t="shared" si="29"/>
        <v>1335</v>
      </c>
      <c r="M495" s="15">
        <f t="shared" si="30"/>
        <v>2741</v>
      </c>
      <c r="O495" s="13"/>
      <c r="P495" s="13"/>
    </row>
    <row r="496" spans="1:16" s="90" customFormat="1" ht="13.15" customHeight="1" x14ac:dyDescent="0.2">
      <c r="A496" s="11" t="str">
        <f t="shared" si="31"/>
        <v>BROKEN HILL1989</v>
      </c>
      <c r="B496" s="3" t="s">
        <v>19</v>
      </c>
      <c r="C496" s="12">
        <v>1989</v>
      </c>
      <c r="D496" s="12" t="s">
        <v>174</v>
      </c>
      <c r="E496" s="13">
        <v>1326</v>
      </c>
      <c r="F496" s="13">
        <v>1238</v>
      </c>
      <c r="G496" s="13">
        <v>2564</v>
      </c>
      <c r="H496" s="13">
        <v>0</v>
      </c>
      <c r="I496" s="13">
        <v>0</v>
      </c>
      <c r="J496" s="13">
        <v>0</v>
      </c>
      <c r="K496" s="15">
        <f t="shared" si="28"/>
        <v>1326</v>
      </c>
      <c r="L496" s="15">
        <f t="shared" si="29"/>
        <v>1238</v>
      </c>
      <c r="M496" s="15">
        <f t="shared" si="30"/>
        <v>2564</v>
      </c>
      <c r="O496" s="13"/>
      <c r="P496" s="13"/>
    </row>
    <row r="497" spans="1:16" s="90" customFormat="1" ht="13.15" customHeight="1" x14ac:dyDescent="0.2">
      <c r="A497" s="11" t="str">
        <f t="shared" si="31"/>
        <v>BROKEN HILL1990</v>
      </c>
      <c r="B497" s="3" t="s">
        <v>19</v>
      </c>
      <c r="C497" s="12">
        <v>1990</v>
      </c>
      <c r="D497" s="12" t="s">
        <v>174</v>
      </c>
      <c r="E497" s="13">
        <v>1530</v>
      </c>
      <c r="F497" s="13">
        <v>1325</v>
      </c>
      <c r="G497" s="13">
        <v>2855</v>
      </c>
      <c r="H497" s="13">
        <v>0</v>
      </c>
      <c r="I497" s="13">
        <v>0</v>
      </c>
      <c r="J497" s="13">
        <v>0</v>
      </c>
      <c r="K497" s="15">
        <f t="shared" ref="K497:K560" si="32">E497+H497</f>
        <v>1530</v>
      </c>
      <c r="L497" s="15">
        <f t="shared" ref="L497:L560" si="33">F497+I497</f>
        <v>1325</v>
      </c>
      <c r="M497" s="15">
        <f t="shared" ref="M497:M560" si="34">G497+J497</f>
        <v>2855</v>
      </c>
      <c r="O497" s="13"/>
      <c r="P497" s="13"/>
    </row>
    <row r="498" spans="1:16" s="90" customFormat="1" ht="13.15" customHeight="1" x14ac:dyDescent="0.2">
      <c r="A498" s="11" t="str">
        <f t="shared" si="31"/>
        <v>BROKEN HILL1991</v>
      </c>
      <c r="B498" s="3" t="s">
        <v>19</v>
      </c>
      <c r="C498" s="12">
        <v>1991</v>
      </c>
      <c r="D498" s="12" t="s">
        <v>174</v>
      </c>
      <c r="E498" s="13">
        <v>1549</v>
      </c>
      <c r="F498" s="13">
        <v>1335</v>
      </c>
      <c r="G498" s="13">
        <v>2884</v>
      </c>
      <c r="H498" s="13">
        <v>0</v>
      </c>
      <c r="I498" s="13">
        <v>0</v>
      </c>
      <c r="J498" s="13">
        <v>0</v>
      </c>
      <c r="K498" s="15">
        <f t="shared" si="32"/>
        <v>1549</v>
      </c>
      <c r="L498" s="15">
        <f t="shared" si="33"/>
        <v>1335</v>
      </c>
      <c r="M498" s="15">
        <f t="shared" si="34"/>
        <v>2884</v>
      </c>
      <c r="O498" s="13"/>
      <c r="P498" s="13"/>
    </row>
    <row r="499" spans="1:16" s="90" customFormat="1" ht="13.15" customHeight="1" x14ac:dyDescent="0.2">
      <c r="A499" s="11" t="str">
        <f t="shared" si="31"/>
        <v>BROKEN HILL1992</v>
      </c>
      <c r="B499" s="3" t="s">
        <v>19</v>
      </c>
      <c r="C499" s="12">
        <v>1992</v>
      </c>
      <c r="D499" s="12" t="s">
        <v>174</v>
      </c>
      <c r="E499" s="13">
        <v>1360</v>
      </c>
      <c r="F499" s="13">
        <v>1336</v>
      </c>
      <c r="G499" s="13">
        <v>2696</v>
      </c>
      <c r="H499" s="13">
        <v>0</v>
      </c>
      <c r="I499" s="13">
        <v>0</v>
      </c>
      <c r="J499" s="13">
        <v>0</v>
      </c>
      <c r="K499" s="15">
        <f t="shared" si="32"/>
        <v>1360</v>
      </c>
      <c r="L499" s="15">
        <f t="shared" si="33"/>
        <v>1336</v>
      </c>
      <c r="M499" s="15">
        <f t="shared" si="34"/>
        <v>2696</v>
      </c>
      <c r="O499" s="13"/>
      <c r="P499" s="13"/>
    </row>
    <row r="500" spans="1:16" s="90" customFormat="1" ht="13.15" customHeight="1" x14ac:dyDescent="0.2">
      <c r="A500" s="11" t="str">
        <f t="shared" si="31"/>
        <v>BROKEN HILL1993</v>
      </c>
      <c r="B500" s="3" t="s">
        <v>19</v>
      </c>
      <c r="C500" s="12">
        <v>1993</v>
      </c>
      <c r="D500" s="12" t="s">
        <v>174</v>
      </c>
      <c r="E500" s="13">
        <v>1338</v>
      </c>
      <c r="F500" s="13">
        <v>1366</v>
      </c>
      <c r="G500" s="13">
        <v>2704</v>
      </c>
      <c r="H500" s="13">
        <v>0</v>
      </c>
      <c r="I500" s="13">
        <v>0</v>
      </c>
      <c r="J500" s="13">
        <v>0</v>
      </c>
      <c r="K500" s="15">
        <f t="shared" si="32"/>
        <v>1338</v>
      </c>
      <c r="L500" s="15">
        <f t="shared" si="33"/>
        <v>1366</v>
      </c>
      <c r="M500" s="15">
        <f t="shared" si="34"/>
        <v>2704</v>
      </c>
      <c r="O500" s="13"/>
      <c r="P500" s="13"/>
    </row>
    <row r="501" spans="1:16" s="90" customFormat="1" ht="13.15" customHeight="1" x14ac:dyDescent="0.2">
      <c r="A501" s="11" t="str">
        <f t="shared" si="31"/>
        <v>BROKEN HILL1994</v>
      </c>
      <c r="B501" s="90" t="s">
        <v>19</v>
      </c>
      <c r="C501" s="85">
        <v>1994</v>
      </c>
      <c r="D501" s="86" t="s">
        <v>174</v>
      </c>
      <c r="E501" s="15">
        <v>1318</v>
      </c>
      <c r="F501" s="15">
        <v>1384</v>
      </c>
      <c r="G501" s="15">
        <v>2702</v>
      </c>
      <c r="H501" s="15">
        <v>0</v>
      </c>
      <c r="I501" s="15">
        <v>0</v>
      </c>
      <c r="J501" s="15">
        <v>0</v>
      </c>
      <c r="K501" s="15">
        <f t="shared" si="32"/>
        <v>1318</v>
      </c>
      <c r="L501" s="15">
        <f t="shared" si="33"/>
        <v>1384</v>
      </c>
      <c r="M501" s="15">
        <f t="shared" si="34"/>
        <v>2702</v>
      </c>
      <c r="O501" s="13"/>
      <c r="P501" s="13"/>
    </row>
    <row r="502" spans="1:16" s="90" customFormat="1" ht="13.15" customHeight="1" x14ac:dyDescent="0.2">
      <c r="A502" s="11" t="str">
        <f t="shared" si="31"/>
        <v>BROKEN HILL1995</v>
      </c>
      <c r="B502" s="3" t="s">
        <v>19</v>
      </c>
      <c r="C502" s="12">
        <v>1995</v>
      </c>
      <c r="D502" s="12" t="s">
        <v>174</v>
      </c>
      <c r="E502" s="13">
        <v>1313</v>
      </c>
      <c r="F502" s="13">
        <v>1333</v>
      </c>
      <c r="G502" s="13">
        <v>2646</v>
      </c>
      <c r="H502" s="13">
        <v>0</v>
      </c>
      <c r="I502" s="13">
        <v>0</v>
      </c>
      <c r="J502" s="13">
        <v>0</v>
      </c>
      <c r="K502" s="15">
        <f t="shared" si="32"/>
        <v>1313</v>
      </c>
      <c r="L502" s="15">
        <f t="shared" si="33"/>
        <v>1333</v>
      </c>
      <c r="M502" s="15">
        <f t="shared" si="34"/>
        <v>2646</v>
      </c>
      <c r="O502" s="13"/>
      <c r="P502" s="13"/>
    </row>
    <row r="503" spans="1:16" s="90" customFormat="1" ht="13.15" customHeight="1" x14ac:dyDescent="0.2">
      <c r="A503" s="11" t="str">
        <f t="shared" ref="A503:A543" si="35">CONCATENATE(B503,C503)</f>
        <v>BROKEN HILL1996</v>
      </c>
      <c r="B503" s="3" t="s">
        <v>19</v>
      </c>
      <c r="C503" s="12">
        <v>1996</v>
      </c>
      <c r="D503" s="12" t="s">
        <v>174</v>
      </c>
      <c r="E503" s="13">
        <v>1295</v>
      </c>
      <c r="F503" s="13">
        <v>1297</v>
      </c>
      <c r="G503" s="13">
        <v>2592</v>
      </c>
      <c r="H503" s="13">
        <v>0</v>
      </c>
      <c r="I503" s="13">
        <v>0</v>
      </c>
      <c r="J503" s="13">
        <v>0</v>
      </c>
      <c r="K503" s="15">
        <f t="shared" si="32"/>
        <v>1295</v>
      </c>
      <c r="L503" s="15">
        <f t="shared" si="33"/>
        <v>1297</v>
      </c>
      <c r="M503" s="15">
        <f t="shared" si="34"/>
        <v>2592</v>
      </c>
      <c r="O503" s="13"/>
      <c r="P503" s="13"/>
    </row>
    <row r="504" spans="1:16" s="90" customFormat="1" ht="13.15" customHeight="1" x14ac:dyDescent="0.2">
      <c r="A504" s="11" t="str">
        <f t="shared" si="35"/>
        <v>BROKEN HILL1997</v>
      </c>
      <c r="B504" s="92" t="s">
        <v>19</v>
      </c>
      <c r="C504" s="85">
        <v>1997</v>
      </c>
      <c r="D504" s="86" t="s">
        <v>174</v>
      </c>
      <c r="E504" s="15">
        <v>1330</v>
      </c>
      <c r="F504" s="15">
        <v>1326</v>
      </c>
      <c r="G504" s="15">
        <v>2656</v>
      </c>
      <c r="H504" s="87">
        <v>0</v>
      </c>
      <c r="I504" s="87">
        <v>0</v>
      </c>
      <c r="J504" s="15">
        <v>0</v>
      </c>
      <c r="K504" s="15">
        <f t="shared" si="32"/>
        <v>1330</v>
      </c>
      <c r="L504" s="15">
        <f t="shared" si="33"/>
        <v>1326</v>
      </c>
      <c r="M504" s="15">
        <f t="shared" si="34"/>
        <v>2656</v>
      </c>
      <c r="O504" s="13"/>
      <c r="P504" s="13"/>
    </row>
    <row r="505" spans="1:16" s="90" customFormat="1" ht="13.15" customHeight="1" x14ac:dyDescent="0.2">
      <c r="A505" s="11" t="str">
        <f t="shared" si="35"/>
        <v>BROKEN HILL1998</v>
      </c>
      <c r="B505" s="3" t="s">
        <v>19</v>
      </c>
      <c r="C505" s="12">
        <v>1998</v>
      </c>
      <c r="D505" s="12" t="s">
        <v>174</v>
      </c>
      <c r="E505" s="13">
        <v>1366</v>
      </c>
      <c r="F505" s="13">
        <v>1369</v>
      </c>
      <c r="G505" s="13">
        <v>2735</v>
      </c>
      <c r="H505" s="13">
        <v>0</v>
      </c>
      <c r="I505" s="13">
        <v>0</v>
      </c>
      <c r="J505" s="13">
        <v>0</v>
      </c>
      <c r="K505" s="15">
        <f t="shared" si="32"/>
        <v>1366</v>
      </c>
      <c r="L505" s="15">
        <f t="shared" si="33"/>
        <v>1369</v>
      </c>
      <c r="M505" s="15">
        <f t="shared" si="34"/>
        <v>2735</v>
      </c>
      <c r="O505" s="13"/>
      <c r="P505" s="13"/>
    </row>
    <row r="506" spans="1:16" s="90" customFormat="1" ht="13.15" customHeight="1" x14ac:dyDescent="0.2">
      <c r="A506" s="11" t="str">
        <f t="shared" si="35"/>
        <v>BROKEN HILL1999</v>
      </c>
      <c r="B506" s="3" t="s">
        <v>19</v>
      </c>
      <c r="C506" s="12">
        <v>1999</v>
      </c>
      <c r="D506" s="12" t="s">
        <v>174</v>
      </c>
      <c r="E506" s="13">
        <v>1576</v>
      </c>
      <c r="F506" s="13">
        <v>1542</v>
      </c>
      <c r="G506" s="13">
        <v>3118</v>
      </c>
      <c r="H506" s="13">
        <v>0</v>
      </c>
      <c r="I506" s="13">
        <v>0</v>
      </c>
      <c r="J506" s="13">
        <v>0</v>
      </c>
      <c r="K506" s="15">
        <f t="shared" si="32"/>
        <v>1576</v>
      </c>
      <c r="L506" s="15">
        <f t="shared" si="33"/>
        <v>1542</v>
      </c>
      <c r="M506" s="15">
        <f t="shared" si="34"/>
        <v>3118</v>
      </c>
      <c r="O506" s="13"/>
      <c r="P506" s="13"/>
    </row>
    <row r="507" spans="1:16" s="90" customFormat="1" ht="13.15" customHeight="1" x14ac:dyDescent="0.2">
      <c r="A507" s="11" t="str">
        <f t="shared" si="35"/>
        <v>BROKEN HILL2000</v>
      </c>
      <c r="B507" s="3" t="s">
        <v>19</v>
      </c>
      <c r="C507" s="12">
        <v>2000</v>
      </c>
      <c r="D507" s="12" t="s">
        <v>174</v>
      </c>
      <c r="E507" s="13">
        <v>1524</v>
      </c>
      <c r="F507" s="13">
        <v>1479</v>
      </c>
      <c r="G507" s="13">
        <v>3003</v>
      </c>
      <c r="H507" s="13">
        <v>0</v>
      </c>
      <c r="I507" s="13">
        <v>0</v>
      </c>
      <c r="J507" s="13">
        <v>0</v>
      </c>
      <c r="K507" s="15">
        <f t="shared" si="32"/>
        <v>1524</v>
      </c>
      <c r="L507" s="15">
        <f t="shared" si="33"/>
        <v>1479</v>
      </c>
      <c r="M507" s="15">
        <f t="shared" si="34"/>
        <v>3003</v>
      </c>
      <c r="O507" s="13"/>
      <c r="P507" s="13"/>
    </row>
    <row r="508" spans="1:16" s="90" customFormat="1" ht="13.15" customHeight="1" x14ac:dyDescent="0.2">
      <c r="A508" s="11" t="str">
        <f t="shared" si="35"/>
        <v>BROKEN HILL2001</v>
      </c>
      <c r="B508" s="92" t="s">
        <v>19</v>
      </c>
      <c r="C508" s="85">
        <v>2001</v>
      </c>
      <c r="D508" s="86" t="s">
        <v>174</v>
      </c>
      <c r="E508" s="15">
        <v>1134</v>
      </c>
      <c r="F508" s="15">
        <v>1138</v>
      </c>
      <c r="G508" s="15">
        <v>2272</v>
      </c>
      <c r="H508" s="87">
        <v>0</v>
      </c>
      <c r="I508" s="87">
        <v>0</v>
      </c>
      <c r="J508" s="15">
        <v>0</v>
      </c>
      <c r="K508" s="15">
        <f t="shared" si="32"/>
        <v>1134</v>
      </c>
      <c r="L508" s="15">
        <f t="shared" si="33"/>
        <v>1138</v>
      </c>
      <c r="M508" s="15">
        <f t="shared" si="34"/>
        <v>2272</v>
      </c>
      <c r="O508" s="13"/>
      <c r="P508" s="13"/>
    </row>
    <row r="509" spans="1:16" s="90" customFormat="1" ht="13.15" customHeight="1" x14ac:dyDescent="0.2">
      <c r="A509" s="11" t="str">
        <f t="shared" si="35"/>
        <v>BROKEN HILL2002</v>
      </c>
      <c r="B509" s="92" t="s">
        <v>19</v>
      </c>
      <c r="C509" s="85">
        <v>2002</v>
      </c>
      <c r="D509" s="86" t="s">
        <v>174</v>
      </c>
      <c r="E509" s="15">
        <v>1030</v>
      </c>
      <c r="F509" s="15">
        <v>1026</v>
      </c>
      <c r="G509" s="15">
        <v>2056</v>
      </c>
      <c r="H509" s="87">
        <v>0</v>
      </c>
      <c r="I509" s="87">
        <v>0</v>
      </c>
      <c r="J509" s="15">
        <v>0</v>
      </c>
      <c r="K509" s="15">
        <f t="shared" si="32"/>
        <v>1030</v>
      </c>
      <c r="L509" s="15">
        <f t="shared" si="33"/>
        <v>1026</v>
      </c>
      <c r="M509" s="15">
        <f t="shared" si="34"/>
        <v>2056</v>
      </c>
      <c r="O509" s="13"/>
      <c r="P509" s="13"/>
    </row>
    <row r="510" spans="1:16" s="90" customFormat="1" ht="13.15" customHeight="1" x14ac:dyDescent="0.2">
      <c r="A510" s="11" t="str">
        <f t="shared" si="35"/>
        <v>BROKEN HILL2003</v>
      </c>
      <c r="B510" s="3" t="s">
        <v>19</v>
      </c>
      <c r="C510" s="12">
        <v>2003</v>
      </c>
      <c r="D510" s="12" t="s">
        <v>174</v>
      </c>
      <c r="E510" s="13">
        <v>1139</v>
      </c>
      <c r="F510" s="13">
        <v>1141</v>
      </c>
      <c r="G510" s="13">
        <v>2280</v>
      </c>
      <c r="H510" s="13">
        <v>0</v>
      </c>
      <c r="I510" s="13">
        <v>0</v>
      </c>
      <c r="J510" s="13">
        <v>0</v>
      </c>
      <c r="K510" s="15">
        <f t="shared" si="32"/>
        <v>1139</v>
      </c>
      <c r="L510" s="15">
        <f t="shared" si="33"/>
        <v>1141</v>
      </c>
      <c r="M510" s="15">
        <f t="shared" si="34"/>
        <v>2280</v>
      </c>
      <c r="O510" s="13"/>
      <c r="P510" s="13"/>
    </row>
    <row r="511" spans="1:16" s="90" customFormat="1" ht="13.15" customHeight="1" x14ac:dyDescent="0.2">
      <c r="A511" s="11" t="str">
        <f t="shared" si="35"/>
        <v>BROKEN HILL2004</v>
      </c>
      <c r="B511" s="92" t="s">
        <v>19</v>
      </c>
      <c r="C511" s="85">
        <v>2004</v>
      </c>
      <c r="D511" s="86" t="s">
        <v>174</v>
      </c>
      <c r="E511" s="15">
        <v>1172</v>
      </c>
      <c r="F511" s="15">
        <v>1171</v>
      </c>
      <c r="G511" s="15">
        <v>2343</v>
      </c>
      <c r="H511" s="87">
        <v>0</v>
      </c>
      <c r="I511" s="87">
        <v>0</v>
      </c>
      <c r="J511" s="15">
        <v>0</v>
      </c>
      <c r="K511" s="15">
        <f t="shared" si="32"/>
        <v>1172</v>
      </c>
      <c r="L511" s="15">
        <f t="shared" si="33"/>
        <v>1171</v>
      </c>
      <c r="M511" s="15">
        <f t="shared" si="34"/>
        <v>2343</v>
      </c>
      <c r="O511" s="13"/>
      <c r="P511" s="13"/>
    </row>
    <row r="512" spans="1:16" s="90" customFormat="1" ht="13.15" customHeight="1" x14ac:dyDescent="0.2">
      <c r="A512" s="11" t="str">
        <f t="shared" si="35"/>
        <v>BROKEN HILL2005</v>
      </c>
      <c r="B512" s="3" t="s">
        <v>19</v>
      </c>
      <c r="C512" s="12">
        <v>2005</v>
      </c>
      <c r="D512" s="12" t="s">
        <v>174</v>
      </c>
      <c r="E512" s="13">
        <v>1211</v>
      </c>
      <c r="F512" s="13">
        <v>1210</v>
      </c>
      <c r="G512" s="13">
        <v>2421</v>
      </c>
      <c r="H512" s="13">
        <v>0</v>
      </c>
      <c r="I512" s="13">
        <v>0</v>
      </c>
      <c r="J512" s="13">
        <v>0</v>
      </c>
      <c r="K512" s="15">
        <f t="shared" si="32"/>
        <v>1211</v>
      </c>
      <c r="L512" s="15">
        <f t="shared" si="33"/>
        <v>1210</v>
      </c>
      <c r="M512" s="15">
        <f t="shared" si="34"/>
        <v>2421</v>
      </c>
      <c r="O512" s="13"/>
      <c r="P512" s="13"/>
    </row>
    <row r="513" spans="1:16" s="90" customFormat="1" ht="13.15" customHeight="1" x14ac:dyDescent="0.2">
      <c r="A513" s="11" t="str">
        <f t="shared" si="35"/>
        <v>BROKEN HILL2006</v>
      </c>
      <c r="B513" s="3" t="s">
        <v>19</v>
      </c>
      <c r="C513" s="12">
        <v>2006</v>
      </c>
      <c r="D513" s="12" t="s">
        <v>174</v>
      </c>
      <c r="E513" s="13">
        <v>1205</v>
      </c>
      <c r="F513" s="13">
        <v>1204</v>
      </c>
      <c r="G513" s="13">
        <v>2409</v>
      </c>
      <c r="H513" s="13">
        <v>0</v>
      </c>
      <c r="I513" s="13">
        <v>0</v>
      </c>
      <c r="J513" s="13">
        <v>0</v>
      </c>
      <c r="K513" s="15">
        <f t="shared" si="32"/>
        <v>1205</v>
      </c>
      <c r="L513" s="15">
        <f t="shared" si="33"/>
        <v>1204</v>
      </c>
      <c r="M513" s="15">
        <f t="shared" si="34"/>
        <v>2409</v>
      </c>
      <c r="O513" s="13"/>
      <c r="P513" s="13"/>
    </row>
    <row r="514" spans="1:16" s="90" customFormat="1" ht="13.15" customHeight="1" x14ac:dyDescent="0.2">
      <c r="A514" s="11" t="str">
        <f t="shared" si="35"/>
        <v>BROKEN HILL2007</v>
      </c>
      <c r="B514" s="92" t="s">
        <v>19</v>
      </c>
      <c r="C514" s="85">
        <v>2007</v>
      </c>
      <c r="D514" s="86" t="s">
        <v>174</v>
      </c>
      <c r="E514" s="15">
        <v>1344</v>
      </c>
      <c r="F514" s="15">
        <v>1343</v>
      </c>
      <c r="G514" s="15">
        <v>2687</v>
      </c>
      <c r="H514" s="87">
        <v>0</v>
      </c>
      <c r="I514" s="87">
        <v>0</v>
      </c>
      <c r="J514" s="15">
        <v>0</v>
      </c>
      <c r="K514" s="15">
        <f t="shared" si="32"/>
        <v>1344</v>
      </c>
      <c r="L514" s="15">
        <f t="shared" si="33"/>
        <v>1343</v>
      </c>
      <c r="M514" s="15">
        <f t="shared" si="34"/>
        <v>2687</v>
      </c>
      <c r="O514" s="13"/>
      <c r="P514" s="13"/>
    </row>
    <row r="515" spans="1:16" s="90" customFormat="1" ht="13.15" customHeight="1" x14ac:dyDescent="0.2">
      <c r="A515" s="11" t="str">
        <f t="shared" si="35"/>
        <v>BROKEN HILL2008</v>
      </c>
      <c r="B515" s="92" t="s">
        <v>19</v>
      </c>
      <c r="C515" s="85">
        <v>2008</v>
      </c>
      <c r="D515" s="86" t="s">
        <v>174</v>
      </c>
      <c r="E515" s="15">
        <v>1417</v>
      </c>
      <c r="F515" s="15">
        <v>1417</v>
      </c>
      <c r="G515" s="15">
        <v>2834</v>
      </c>
      <c r="H515" s="87">
        <v>0</v>
      </c>
      <c r="I515" s="87">
        <v>0</v>
      </c>
      <c r="J515" s="15">
        <v>0</v>
      </c>
      <c r="K515" s="15">
        <f t="shared" si="32"/>
        <v>1417</v>
      </c>
      <c r="L515" s="15">
        <f t="shared" si="33"/>
        <v>1417</v>
      </c>
      <c r="M515" s="15">
        <f t="shared" si="34"/>
        <v>2834</v>
      </c>
      <c r="O515" s="13"/>
      <c r="P515" s="13"/>
    </row>
    <row r="516" spans="1:16" s="90" customFormat="1" ht="13.15" customHeight="1" x14ac:dyDescent="0.2">
      <c r="A516" s="11" t="str">
        <f t="shared" si="35"/>
        <v>BROKEN HILL2009</v>
      </c>
      <c r="B516" s="3" t="s">
        <v>19</v>
      </c>
      <c r="C516" s="12">
        <v>2009</v>
      </c>
      <c r="D516" s="12" t="s">
        <v>174</v>
      </c>
      <c r="E516" s="13">
        <v>1341</v>
      </c>
      <c r="F516" s="13">
        <v>1340</v>
      </c>
      <c r="G516" s="13">
        <v>2681</v>
      </c>
      <c r="H516" s="13">
        <v>0</v>
      </c>
      <c r="I516" s="13">
        <v>0</v>
      </c>
      <c r="J516" s="13">
        <v>0</v>
      </c>
      <c r="K516" s="15">
        <f t="shared" si="32"/>
        <v>1341</v>
      </c>
      <c r="L516" s="15">
        <f t="shared" si="33"/>
        <v>1340</v>
      </c>
      <c r="M516" s="15">
        <f t="shared" si="34"/>
        <v>2681</v>
      </c>
      <c r="O516" s="13"/>
      <c r="P516" s="13"/>
    </row>
    <row r="517" spans="1:16" s="90" customFormat="1" ht="13.15" customHeight="1" x14ac:dyDescent="0.2">
      <c r="A517" s="11" t="str">
        <f t="shared" si="35"/>
        <v>BROKEN HILL2010</v>
      </c>
      <c r="B517" s="90" t="s">
        <v>19</v>
      </c>
      <c r="C517" s="85">
        <v>2010</v>
      </c>
      <c r="D517" s="86" t="s">
        <v>174</v>
      </c>
      <c r="E517" s="15">
        <v>1404</v>
      </c>
      <c r="F517" s="15">
        <v>1405</v>
      </c>
      <c r="G517" s="15">
        <v>2809</v>
      </c>
      <c r="H517" s="15">
        <v>0</v>
      </c>
      <c r="I517" s="15">
        <v>0</v>
      </c>
      <c r="J517" s="15">
        <v>0</v>
      </c>
      <c r="K517" s="15">
        <f t="shared" si="32"/>
        <v>1404</v>
      </c>
      <c r="L517" s="15">
        <f t="shared" si="33"/>
        <v>1405</v>
      </c>
      <c r="M517" s="15">
        <f t="shared" si="34"/>
        <v>2809</v>
      </c>
      <c r="O517" s="13"/>
      <c r="P517" s="13"/>
    </row>
    <row r="518" spans="1:16" s="90" customFormat="1" ht="13.15" customHeight="1" x14ac:dyDescent="0.2">
      <c r="A518" s="11" t="str">
        <f t="shared" si="35"/>
        <v>BROKEN HILL2011</v>
      </c>
      <c r="B518" s="3" t="s">
        <v>19</v>
      </c>
      <c r="C518" s="12">
        <v>2011</v>
      </c>
      <c r="D518" s="12" t="s">
        <v>174</v>
      </c>
      <c r="E518" s="13">
        <v>1398</v>
      </c>
      <c r="F518" s="13">
        <v>1397</v>
      </c>
      <c r="G518" s="13">
        <v>2795</v>
      </c>
      <c r="H518" s="13">
        <v>0</v>
      </c>
      <c r="I518" s="13">
        <v>0</v>
      </c>
      <c r="J518" s="13">
        <v>0</v>
      </c>
      <c r="K518" s="15">
        <f t="shared" si="32"/>
        <v>1398</v>
      </c>
      <c r="L518" s="15">
        <f t="shared" si="33"/>
        <v>1397</v>
      </c>
      <c r="M518" s="15">
        <f t="shared" si="34"/>
        <v>2795</v>
      </c>
      <c r="O518" s="13"/>
      <c r="P518" s="13"/>
    </row>
    <row r="519" spans="1:16" s="90" customFormat="1" ht="13.15" customHeight="1" x14ac:dyDescent="0.2">
      <c r="A519" s="11" t="str">
        <f t="shared" si="35"/>
        <v>BROKEN HILL2012</v>
      </c>
      <c r="B519" s="92" t="s">
        <v>19</v>
      </c>
      <c r="C519" s="85">
        <v>2012</v>
      </c>
      <c r="D519" s="86" t="s">
        <v>174</v>
      </c>
      <c r="E519" s="15">
        <v>1625</v>
      </c>
      <c r="F519" s="15">
        <v>1625</v>
      </c>
      <c r="G519" s="15">
        <v>3250</v>
      </c>
      <c r="H519" s="87">
        <v>0</v>
      </c>
      <c r="I519" s="87">
        <v>0</v>
      </c>
      <c r="J519" s="15">
        <v>0</v>
      </c>
      <c r="K519" s="15">
        <f t="shared" si="32"/>
        <v>1625</v>
      </c>
      <c r="L519" s="15">
        <f t="shared" si="33"/>
        <v>1625</v>
      </c>
      <c r="M519" s="15">
        <f t="shared" si="34"/>
        <v>3250</v>
      </c>
      <c r="O519" s="13"/>
      <c r="P519" s="13"/>
    </row>
    <row r="520" spans="1:16" s="90" customFormat="1" ht="13.15" customHeight="1" x14ac:dyDescent="0.2">
      <c r="A520" s="11" t="str">
        <f t="shared" si="35"/>
        <v>BROKEN HILL2013</v>
      </c>
      <c r="B520" s="3" t="s">
        <v>19</v>
      </c>
      <c r="C520" s="12">
        <v>2013</v>
      </c>
      <c r="D520" s="12" t="s">
        <v>174</v>
      </c>
      <c r="E520" s="13">
        <v>1839</v>
      </c>
      <c r="F520" s="13">
        <v>1834</v>
      </c>
      <c r="G520" s="13">
        <v>3673</v>
      </c>
      <c r="H520" s="13">
        <v>0</v>
      </c>
      <c r="I520" s="13">
        <v>0</v>
      </c>
      <c r="J520" s="13">
        <v>0</v>
      </c>
      <c r="K520" s="15">
        <f t="shared" si="32"/>
        <v>1839</v>
      </c>
      <c r="L520" s="15">
        <f t="shared" si="33"/>
        <v>1834</v>
      </c>
      <c r="M520" s="15">
        <f t="shared" si="34"/>
        <v>3673</v>
      </c>
      <c r="O520" s="13"/>
      <c r="P520" s="13"/>
    </row>
    <row r="521" spans="1:16" s="90" customFormat="1" ht="13.15" customHeight="1" x14ac:dyDescent="0.2">
      <c r="A521" s="11" t="str">
        <f t="shared" si="35"/>
        <v>BROKEN HILL2014</v>
      </c>
      <c r="B521" s="3" t="s">
        <v>19</v>
      </c>
      <c r="C521" s="12">
        <v>2014</v>
      </c>
      <c r="D521" s="12" t="s">
        <v>174</v>
      </c>
      <c r="E521" s="13">
        <v>1819</v>
      </c>
      <c r="F521" s="13">
        <v>1832</v>
      </c>
      <c r="G521" s="13">
        <v>3651</v>
      </c>
      <c r="H521" s="13">
        <v>0</v>
      </c>
      <c r="I521" s="13">
        <v>0</v>
      </c>
      <c r="J521" s="13">
        <v>0</v>
      </c>
      <c r="K521" s="15">
        <f t="shared" si="32"/>
        <v>1819</v>
      </c>
      <c r="L521" s="15">
        <f t="shared" si="33"/>
        <v>1832</v>
      </c>
      <c r="M521" s="15">
        <f t="shared" si="34"/>
        <v>3651</v>
      </c>
      <c r="O521" s="13"/>
      <c r="P521" s="13"/>
    </row>
    <row r="522" spans="1:16" s="90" customFormat="1" ht="13.15" customHeight="1" x14ac:dyDescent="0.2">
      <c r="A522" s="11" t="str">
        <f t="shared" si="35"/>
        <v>BROKEN HILL2015</v>
      </c>
      <c r="B522" s="3" t="s">
        <v>19</v>
      </c>
      <c r="C522" s="12">
        <v>2015</v>
      </c>
      <c r="D522" s="12" t="s">
        <v>174</v>
      </c>
      <c r="E522" s="13">
        <v>1783</v>
      </c>
      <c r="F522" s="13">
        <v>1802</v>
      </c>
      <c r="G522" s="13">
        <v>3585</v>
      </c>
      <c r="H522" s="13">
        <v>0</v>
      </c>
      <c r="I522" s="13">
        <v>0</v>
      </c>
      <c r="J522" s="13">
        <v>0</v>
      </c>
      <c r="K522" s="15">
        <f t="shared" si="32"/>
        <v>1783</v>
      </c>
      <c r="L522" s="15">
        <f t="shared" si="33"/>
        <v>1802</v>
      </c>
      <c r="M522" s="15">
        <f t="shared" si="34"/>
        <v>3585</v>
      </c>
      <c r="O522" s="13"/>
      <c r="P522" s="13"/>
    </row>
    <row r="523" spans="1:16" s="90" customFormat="1" ht="13.15" customHeight="1" x14ac:dyDescent="0.2">
      <c r="A523" s="11" t="str">
        <f t="shared" si="35"/>
        <v>BROKEN HILL2016</v>
      </c>
      <c r="B523" s="90" t="s">
        <v>19</v>
      </c>
      <c r="C523" s="85">
        <v>2016</v>
      </c>
      <c r="D523" s="86" t="s">
        <v>174</v>
      </c>
      <c r="E523" s="15">
        <v>1770</v>
      </c>
      <c r="F523" s="15">
        <v>1768</v>
      </c>
      <c r="G523" s="15">
        <v>3538</v>
      </c>
      <c r="H523" s="15">
        <v>0</v>
      </c>
      <c r="I523" s="15">
        <v>0</v>
      </c>
      <c r="J523" s="15">
        <v>0</v>
      </c>
      <c r="K523" s="15">
        <f t="shared" si="32"/>
        <v>1770</v>
      </c>
      <c r="L523" s="15">
        <f t="shared" si="33"/>
        <v>1768</v>
      </c>
      <c r="M523" s="15">
        <f t="shared" si="34"/>
        <v>3538</v>
      </c>
      <c r="O523" s="13"/>
      <c r="P523" s="13"/>
    </row>
    <row r="524" spans="1:16" s="90" customFormat="1" ht="13.15" customHeight="1" x14ac:dyDescent="0.2">
      <c r="A524" s="11" t="str">
        <f t="shared" si="35"/>
        <v>BROKEN HILL2017</v>
      </c>
      <c r="B524" s="92" t="s">
        <v>19</v>
      </c>
      <c r="C524" s="85">
        <v>2017</v>
      </c>
      <c r="D524" s="86" t="s">
        <v>174</v>
      </c>
      <c r="E524" s="15">
        <v>1773</v>
      </c>
      <c r="F524" s="15">
        <v>1761</v>
      </c>
      <c r="G524" s="15">
        <v>3534</v>
      </c>
      <c r="H524" s="87">
        <v>0</v>
      </c>
      <c r="I524" s="87">
        <v>0</v>
      </c>
      <c r="J524" s="15">
        <v>0</v>
      </c>
      <c r="K524" s="15">
        <f t="shared" si="32"/>
        <v>1773</v>
      </c>
      <c r="L524" s="15">
        <f t="shared" si="33"/>
        <v>1761</v>
      </c>
      <c r="M524" s="15">
        <f t="shared" si="34"/>
        <v>3534</v>
      </c>
      <c r="O524" s="13"/>
      <c r="P524" s="13"/>
    </row>
    <row r="525" spans="1:16" s="90" customFormat="1" ht="13.15" customHeight="1" x14ac:dyDescent="0.2">
      <c r="A525" s="11" t="str">
        <f t="shared" si="35"/>
        <v>BROKEN HILL2018</v>
      </c>
      <c r="B525" s="3" t="s">
        <v>19</v>
      </c>
      <c r="C525" s="12">
        <v>2018</v>
      </c>
      <c r="D525" s="12" t="s">
        <v>174</v>
      </c>
      <c r="E525" s="13">
        <v>1719</v>
      </c>
      <c r="F525" s="13">
        <v>1699</v>
      </c>
      <c r="G525" s="13">
        <v>3418</v>
      </c>
      <c r="H525" s="13">
        <v>0</v>
      </c>
      <c r="I525" s="13">
        <v>0</v>
      </c>
      <c r="J525" s="13">
        <v>0</v>
      </c>
      <c r="K525" s="15">
        <f t="shared" si="32"/>
        <v>1719</v>
      </c>
      <c r="L525" s="15">
        <f t="shared" si="33"/>
        <v>1699</v>
      </c>
      <c r="M525" s="15">
        <f t="shared" si="34"/>
        <v>3418</v>
      </c>
      <c r="O525" s="13"/>
      <c r="P525" s="13"/>
    </row>
    <row r="526" spans="1:16" s="90" customFormat="1" ht="13.15" customHeight="1" x14ac:dyDescent="0.2">
      <c r="A526" s="11" t="str">
        <f t="shared" si="35"/>
        <v>BROKEN HILL2019</v>
      </c>
      <c r="B526" s="3" t="s">
        <v>19</v>
      </c>
      <c r="C526" s="12">
        <v>2019</v>
      </c>
      <c r="D526" s="12" t="s">
        <v>174</v>
      </c>
      <c r="E526" s="13">
        <v>1752</v>
      </c>
      <c r="F526" s="13">
        <v>1749</v>
      </c>
      <c r="G526" s="13">
        <v>3501</v>
      </c>
      <c r="H526" s="13">
        <v>0</v>
      </c>
      <c r="I526" s="13">
        <v>0</v>
      </c>
      <c r="J526" s="13">
        <v>0</v>
      </c>
      <c r="K526" s="15">
        <f t="shared" si="32"/>
        <v>1752</v>
      </c>
      <c r="L526" s="15">
        <f t="shared" si="33"/>
        <v>1749</v>
      </c>
      <c r="M526" s="15">
        <f t="shared" si="34"/>
        <v>3501</v>
      </c>
      <c r="O526" s="13"/>
      <c r="P526" s="13"/>
    </row>
    <row r="527" spans="1:16" s="90" customFormat="1" ht="13.15" customHeight="1" x14ac:dyDescent="0.2">
      <c r="A527" s="11" t="str">
        <f t="shared" si="35"/>
        <v>BROKEN HILL2020</v>
      </c>
      <c r="B527" s="3" t="s">
        <v>19</v>
      </c>
      <c r="C527" s="12">
        <v>2020</v>
      </c>
      <c r="D527" s="12" t="s">
        <v>174</v>
      </c>
      <c r="E527" s="13">
        <v>631</v>
      </c>
      <c r="F527" s="13">
        <v>627</v>
      </c>
      <c r="G527" s="13">
        <v>1258</v>
      </c>
      <c r="H527" s="13">
        <v>0</v>
      </c>
      <c r="I527" s="13">
        <v>0</v>
      </c>
      <c r="J527" s="13">
        <v>0</v>
      </c>
      <c r="K527" s="15">
        <f t="shared" si="32"/>
        <v>631</v>
      </c>
      <c r="L527" s="15">
        <f t="shared" si="33"/>
        <v>627</v>
      </c>
      <c r="M527" s="15">
        <f t="shared" si="34"/>
        <v>1258</v>
      </c>
      <c r="O527" s="13"/>
      <c r="P527" s="13"/>
    </row>
    <row r="528" spans="1:16" s="90" customFormat="1" ht="13.15" customHeight="1" x14ac:dyDescent="0.2">
      <c r="A528" s="11" t="str">
        <f t="shared" si="35"/>
        <v>BROKEN HILL2021</v>
      </c>
      <c r="B528" s="90" t="s">
        <v>19</v>
      </c>
      <c r="C528" s="85">
        <v>2021</v>
      </c>
      <c r="D528" s="86" t="s">
        <v>174</v>
      </c>
      <c r="E528" s="15">
        <v>626</v>
      </c>
      <c r="F528" s="15">
        <v>623</v>
      </c>
      <c r="G528" s="15">
        <v>1249</v>
      </c>
      <c r="H528" s="15">
        <v>0</v>
      </c>
      <c r="I528" s="15">
        <v>0</v>
      </c>
      <c r="J528" s="15">
        <v>0</v>
      </c>
      <c r="K528" s="15">
        <f t="shared" si="32"/>
        <v>626</v>
      </c>
      <c r="L528" s="15">
        <f t="shared" si="33"/>
        <v>623</v>
      </c>
      <c r="M528" s="15">
        <f t="shared" si="34"/>
        <v>1249</v>
      </c>
      <c r="O528" s="13"/>
      <c r="P528" s="13"/>
    </row>
    <row r="529" spans="1:16" s="90" customFormat="1" ht="13.15" customHeight="1" x14ac:dyDescent="0.2">
      <c r="A529" s="11" t="str">
        <f t="shared" si="35"/>
        <v>BROKEN HILL2022</v>
      </c>
      <c r="B529" s="92" t="s">
        <v>19</v>
      </c>
      <c r="C529" s="85">
        <v>2022</v>
      </c>
      <c r="D529" s="86" t="s">
        <v>174</v>
      </c>
      <c r="E529" s="15">
        <v>1281</v>
      </c>
      <c r="F529" s="15">
        <v>1280</v>
      </c>
      <c r="G529" s="15">
        <v>2561</v>
      </c>
      <c r="H529" s="87">
        <v>0</v>
      </c>
      <c r="I529" s="87">
        <v>0</v>
      </c>
      <c r="J529" s="15">
        <v>0</v>
      </c>
      <c r="K529" s="15">
        <f t="shared" si="32"/>
        <v>1281</v>
      </c>
      <c r="L529" s="15">
        <f t="shared" si="33"/>
        <v>1280</v>
      </c>
      <c r="M529" s="15">
        <f t="shared" si="34"/>
        <v>2561</v>
      </c>
      <c r="O529" s="13"/>
      <c r="P529" s="13"/>
    </row>
    <row r="530" spans="1:16" s="90" customFormat="1" ht="13.15" customHeight="1" x14ac:dyDescent="0.2">
      <c r="A530" s="11" t="str">
        <f t="shared" si="35"/>
        <v>BROKEN HILL2023</v>
      </c>
      <c r="B530" s="92" t="s">
        <v>19</v>
      </c>
      <c r="C530" s="85">
        <v>2023</v>
      </c>
      <c r="D530" s="86" t="s">
        <v>174</v>
      </c>
      <c r="E530" s="15">
        <v>1361</v>
      </c>
      <c r="F530" s="15">
        <v>1360</v>
      </c>
      <c r="G530" s="15">
        <v>2721</v>
      </c>
      <c r="H530" s="87">
        <v>0</v>
      </c>
      <c r="I530" s="87">
        <v>0</v>
      </c>
      <c r="J530" s="15">
        <v>0</v>
      </c>
      <c r="K530" s="15">
        <f t="shared" si="32"/>
        <v>1361</v>
      </c>
      <c r="L530" s="15">
        <f t="shared" si="33"/>
        <v>1360</v>
      </c>
      <c r="M530" s="15">
        <f t="shared" si="34"/>
        <v>2721</v>
      </c>
      <c r="O530" s="13"/>
      <c r="P530" s="13"/>
    </row>
    <row r="531" spans="1:16" s="90" customFormat="1" ht="13.15" customHeight="1" x14ac:dyDescent="0.2">
      <c r="A531" s="11" t="str">
        <f t="shared" si="35"/>
        <v>BROKEN HILL2024</v>
      </c>
      <c r="B531" s="3" t="s">
        <v>19</v>
      </c>
      <c r="C531" s="12">
        <v>2024</v>
      </c>
      <c r="D531" s="12" t="s">
        <v>174</v>
      </c>
      <c r="E531" s="13">
        <v>1297</v>
      </c>
      <c r="F531" s="13">
        <v>1296</v>
      </c>
      <c r="G531" s="13">
        <v>2593</v>
      </c>
      <c r="H531" s="13">
        <v>0</v>
      </c>
      <c r="I531" s="13">
        <v>0</v>
      </c>
      <c r="J531" s="13">
        <v>0</v>
      </c>
      <c r="K531" s="15">
        <f t="shared" si="32"/>
        <v>1297</v>
      </c>
      <c r="L531" s="15">
        <f t="shared" si="33"/>
        <v>1296</v>
      </c>
      <c r="M531" s="15">
        <f t="shared" si="34"/>
        <v>2593</v>
      </c>
      <c r="O531" s="13"/>
      <c r="P531" s="13"/>
    </row>
    <row r="532" spans="1:16" s="90" customFormat="1" ht="13.15" customHeight="1" x14ac:dyDescent="0.2">
      <c r="A532" s="11" t="str">
        <f t="shared" si="35"/>
        <v>BROKEN HILL2025</v>
      </c>
      <c r="B532" s="3" t="s">
        <v>19</v>
      </c>
      <c r="C532" s="12">
        <v>2025</v>
      </c>
      <c r="D532" s="12" t="s">
        <v>174</v>
      </c>
      <c r="E532" s="13">
        <v>1267</v>
      </c>
      <c r="F532" s="13">
        <v>1262</v>
      </c>
      <c r="G532" s="13">
        <v>2529</v>
      </c>
      <c r="H532" s="13">
        <v>0</v>
      </c>
      <c r="I532" s="13">
        <v>0</v>
      </c>
      <c r="J532" s="13">
        <v>0</v>
      </c>
      <c r="K532" s="15">
        <f t="shared" si="32"/>
        <v>1267</v>
      </c>
      <c r="L532" s="15">
        <f t="shared" si="33"/>
        <v>1262</v>
      </c>
      <c r="M532" s="15">
        <f t="shared" si="34"/>
        <v>2529</v>
      </c>
      <c r="O532" s="13"/>
      <c r="P532" s="13"/>
    </row>
    <row r="533" spans="1:16" s="90" customFormat="1" ht="13.15" customHeight="1" x14ac:dyDescent="0.2">
      <c r="A533" s="11" t="str">
        <f t="shared" si="35"/>
        <v>BROOME1985</v>
      </c>
      <c r="B533" s="92" t="s">
        <v>18</v>
      </c>
      <c r="C533" s="85">
        <v>1985</v>
      </c>
      <c r="D533" s="86" t="s">
        <v>174</v>
      </c>
      <c r="E533" s="15">
        <v>933</v>
      </c>
      <c r="F533" s="15">
        <v>935</v>
      </c>
      <c r="G533" s="15">
        <v>1868</v>
      </c>
      <c r="H533" s="87">
        <v>0</v>
      </c>
      <c r="I533" s="87">
        <v>0</v>
      </c>
      <c r="J533" s="15">
        <v>0</v>
      </c>
      <c r="K533" s="15">
        <f t="shared" si="32"/>
        <v>933</v>
      </c>
      <c r="L533" s="15">
        <f t="shared" si="33"/>
        <v>935</v>
      </c>
      <c r="M533" s="15">
        <f t="shared" si="34"/>
        <v>1868</v>
      </c>
      <c r="O533" s="13"/>
      <c r="P533" s="13"/>
    </row>
    <row r="534" spans="1:16" s="90" customFormat="1" ht="13.15" customHeight="1" x14ac:dyDescent="0.2">
      <c r="A534" s="11" t="str">
        <f t="shared" si="35"/>
        <v>BROOME1986</v>
      </c>
      <c r="B534" s="92" t="s">
        <v>18</v>
      </c>
      <c r="C534" s="85">
        <v>1986</v>
      </c>
      <c r="D534" s="86" t="s">
        <v>174</v>
      </c>
      <c r="E534" s="15">
        <v>923</v>
      </c>
      <c r="F534" s="15">
        <v>938</v>
      </c>
      <c r="G534" s="15">
        <v>1861</v>
      </c>
      <c r="H534" s="87">
        <v>0</v>
      </c>
      <c r="I534" s="87">
        <v>0</v>
      </c>
      <c r="J534" s="15">
        <v>0</v>
      </c>
      <c r="K534" s="15">
        <f t="shared" si="32"/>
        <v>923</v>
      </c>
      <c r="L534" s="15">
        <f t="shared" si="33"/>
        <v>938</v>
      </c>
      <c r="M534" s="15">
        <f t="shared" si="34"/>
        <v>1861</v>
      </c>
      <c r="O534" s="13"/>
      <c r="P534" s="13"/>
    </row>
    <row r="535" spans="1:16" s="90" customFormat="1" ht="13.15" customHeight="1" x14ac:dyDescent="0.2">
      <c r="A535" s="11" t="str">
        <f t="shared" si="35"/>
        <v>BROOME1987</v>
      </c>
      <c r="B535" s="92" t="s">
        <v>18</v>
      </c>
      <c r="C535" s="85">
        <v>1987</v>
      </c>
      <c r="D535" s="86" t="s">
        <v>174</v>
      </c>
      <c r="E535" s="15">
        <v>915</v>
      </c>
      <c r="F535" s="15">
        <v>925</v>
      </c>
      <c r="G535" s="15">
        <v>1840</v>
      </c>
      <c r="H535" s="87">
        <v>0</v>
      </c>
      <c r="I535" s="87">
        <v>0</v>
      </c>
      <c r="J535" s="15">
        <v>0</v>
      </c>
      <c r="K535" s="15">
        <f t="shared" si="32"/>
        <v>915</v>
      </c>
      <c r="L535" s="15">
        <f t="shared" si="33"/>
        <v>925</v>
      </c>
      <c r="M535" s="15">
        <f t="shared" si="34"/>
        <v>1840</v>
      </c>
      <c r="O535" s="13"/>
      <c r="P535" s="13"/>
    </row>
    <row r="536" spans="1:16" s="90" customFormat="1" ht="13.15" customHeight="1" x14ac:dyDescent="0.2">
      <c r="A536" s="11" t="str">
        <f t="shared" si="35"/>
        <v>BROOME1988</v>
      </c>
      <c r="B536" s="3" t="s">
        <v>18</v>
      </c>
      <c r="C536" s="12">
        <v>1988</v>
      </c>
      <c r="D536" s="12" t="s">
        <v>174</v>
      </c>
      <c r="E536" s="13">
        <v>1151</v>
      </c>
      <c r="F536" s="13">
        <v>1155</v>
      </c>
      <c r="G536" s="13">
        <v>2306</v>
      </c>
      <c r="H536" s="13">
        <v>0</v>
      </c>
      <c r="I536" s="13">
        <v>0</v>
      </c>
      <c r="J536" s="13">
        <v>0</v>
      </c>
      <c r="K536" s="15">
        <f t="shared" si="32"/>
        <v>1151</v>
      </c>
      <c r="L536" s="15">
        <f t="shared" si="33"/>
        <v>1155</v>
      </c>
      <c r="M536" s="15">
        <f t="shared" si="34"/>
        <v>2306</v>
      </c>
      <c r="O536" s="13"/>
      <c r="P536" s="13"/>
    </row>
    <row r="537" spans="1:16" s="90" customFormat="1" ht="13.15" customHeight="1" x14ac:dyDescent="0.2">
      <c r="A537" s="11" t="str">
        <f t="shared" si="35"/>
        <v>BROOME1989</v>
      </c>
      <c r="B537" s="3" t="s">
        <v>18</v>
      </c>
      <c r="C537" s="12">
        <v>1989</v>
      </c>
      <c r="D537" s="12" t="s">
        <v>174</v>
      </c>
      <c r="E537" s="13">
        <v>1080</v>
      </c>
      <c r="F537" s="13">
        <v>1068</v>
      </c>
      <c r="G537" s="13">
        <v>2148</v>
      </c>
      <c r="H537" s="13">
        <v>0</v>
      </c>
      <c r="I537" s="13">
        <v>0</v>
      </c>
      <c r="J537" s="13">
        <v>0</v>
      </c>
      <c r="K537" s="15">
        <f t="shared" si="32"/>
        <v>1080</v>
      </c>
      <c r="L537" s="15">
        <f t="shared" si="33"/>
        <v>1068</v>
      </c>
      <c r="M537" s="15">
        <f t="shared" si="34"/>
        <v>2148</v>
      </c>
      <c r="O537" s="13"/>
      <c r="P537" s="13"/>
    </row>
    <row r="538" spans="1:16" s="90" customFormat="1" ht="13.15" customHeight="1" x14ac:dyDescent="0.2">
      <c r="A538" s="11" t="str">
        <f t="shared" si="35"/>
        <v>BROOME1990</v>
      </c>
      <c r="B538" s="92" t="s">
        <v>18</v>
      </c>
      <c r="C538" s="85">
        <v>1990</v>
      </c>
      <c r="D538" s="86" t="s">
        <v>174</v>
      </c>
      <c r="E538" s="15">
        <v>1326</v>
      </c>
      <c r="F538" s="15">
        <v>1291</v>
      </c>
      <c r="G538" s="15">
        <v>2617</v>
      </c>
      <c r="H538" s="87">
        <v>0</v>
      </c>
      <c r="I538" s="87">
        <v>0</v>
      </c>
      <c r="J538" s="15">
        <v>0</v>
      </c>
      <c r="K538" s="15">
        <f t="shared" si="32"/>
        <v>1326</v>
      </c>
      <c r="L538" s="15">
        <f t="shared" si="33"/>
        <v>1291</v>
      </c>
      <c r="M538" s="15">
        <f t="shared" si="34"/>
        <v>2617</v>
      </c>
      <c r="O538" s="13"/>
      <c r="P538" s="13"/>
    </row>
    <row r="539" spans="1:16" s="90" customFormat="1" ht="13.15" customHeight="1" x14ac:dyDescent="0.2">
      <c r="A539" s="11" t="str">
        <f t="shared" si="35"/>
        <v>BROOME1991</v>
      </c>
      <c r="B539" s="3" t="s">
        <v>18</v>
      </c>
      <c r="C539" s="12">
        <v>1991</v>
      </c>
      <c r="D539" s="12" t="s">
        <v>174</v>
      </c>
      <c r="E539" s="13">
        <v>1302</v>
      </c>
      <c r="F539" s="13">
        <v>1263</v>
      </c>
      <c r="G539" s="13">
        <v>2565</v>
      </c>
      <c r="H539" s="13">
        <v>0</v>
      </c>
      <c r="I539" s="13">
        <v>0</v>
      </c>
      <c r="J539" s="13">
        <v>0</v>
      </c>
      <c r="K539" s="15">
        <f t="shared" si="32"/>
        <v>1302</v>
      </c>
      <c r="L539" s="15">
        <f t="shared" si="33"/>
        <v>1263</v>
      </c>
      <c r="M539" s="15">
        <f t="shared" si="34"/>
        <v>2565</v>
      </c>
      <c r="O539" s="13"/>
      <c r="P539" s="13"/>
    </row>
    <row r="540" spans="1:16" s="90" customFormat="1" ht="13.15" customHeight="1" x14ac:dyDescent="0.2">
      <c r="A540" s="11" t="str">
        <f t="shared" si="35"/>
        <v>BROOME1992</v>
      </c>
      <c r="B540" s="88" t="s">
        <v>18</v>
      </c>
      <c r="C540" s="16">
        <v>1992</v>
      </c>
      <c r="D540" s="86" t="s">
        <v>174</v>
      </c>
      <c r="E540" s="89">
        <v>1366</v>
      </c>
      <c r="F540" s="89">
        <v>1334</v>
      </c>
      <c r="G540" s="89">
        <v>2700</v>
      </c>
      <c r="H540" s="89">
        <v>0</v>
      </c>
      <c r="I540" s="89">
        <v>0</v>
      </c>
      <c r="J540" s="89">
        <v>0</v>
      </c>
      <c r="K540" s="15">
        <f t="shared" si="32"/>
        <v>1366</v>
      </c>
      <c r="L540" s="15">
        <f t="shared" si="33"/>
        <v>1334</v>
      </c>
      <c r="M540" s="15">
        <f t="shared" si="34"/>
        <v>2700</v>
      </c>
      <c r="O540" s="13"/>
      <c r="P540" s="13"/>
    </row>
    <row r="541" spans="1:16" s="90" customFormat="1" ht="13.15" customHeight="1" x14ac:dyDescent="0.2">
      <c r="A541" s="11" t="str">
        <f t="shared" si="35"/>
        <v>BROOME1993</v>
      </c>
      <c r="B541" s="3" t="s">
        <v>18</v>
      </c>
      <c r="C541" s="12">
        <v>1993</v>
      </c>
      <c r="D541" s="12" t="s">
        <v>174</v>
      </c>
      <c r="E541" s="13">
        <v>1325</v>
      </c>
      <c r="F541" s="13">
        <v>1318</v>
      </c>
      <c r="G541" s="13">
        <v>2643</v>
      </c>
      <c r="H541" s="13">
        <v>0</v>
      </c>
      <c r="I541" s="13">
        <v>0</v>
      </c>
      <c r="J541" s="13">
        <v>0</v>
      </c>
      <c r="K541" s="15">
        <f t="shared" si="32"/>
        <v>1325</v>
      </c>
      <c r="L541" s="15">
        <f t="shared" si="33"/>
        <v>1318</v>
      </c>
      <c r="M541" s="15">
        <f t="shared" si="34"/>
        <v>2643</v>
      </c>
      <c r="O541" s="13"/>
      <c r="P541" s="13"/>
    </row>
    <row r="542" spans="1:16" s="90" customFormat="1" ht="13.15" customHeight="1" x14ac:dyDescent="0.2">
      <c r="A542" s="11" t="str">
        <f t="shared" si="35"/>
        <v>BROOME1994</v>
      </c>
      <c r="B542" s="92" t="s">
        <v>18</v>
      </c>
      <c r="C542" s="85">
        <v>1994</v>
      </c>
      <c r="D542" s="86" t="s">
        <v>174</v>
      </c>
      <c r="E542" s="15">
        <v>1823</v>
      </c>
      <c r="F542" s="15">
        <v>1821</v>
      </c>
      <c r="G542" s="15">
        <v>3644</v>
      </c>
      <c r="H542" s="87">
        <v>0</v>
      </c>
      <c r="I542" s="87">
        <v>0</v>
      </c>
      <c r="J542" s="15">
        <v>0</v>
      </c>
      <c r="K542" s="15">
        <f t="shared" si="32"/>
        <v>1823</v>
      </c>
      <c r="L542" s="15">
        <f t="shared" si="33"/>
        <v>1821</v>
      </c>
      <c r="M542" s="15">
        <f t="shared" si="34"/>
        <v>3644</v>
      </c>
      <c r="O542" s="13"/>
      <c r="P542" s="13"/>
    </row>
    <row r="543" spans="1:16" s="90" customFormat="1" ht="13.15" customHeight="1" x14ac:dyDescent="0.2">
      <c r="A543" s="11" t="str">
        <f t="shared" si="35"/>
        <v>BROOME1995</v>
      </c>
      <c r="B543" s="3" t="s">
        <v>18</v>
      </c>
      <c r="C543" s="12">
        <v>1995</v>
      </c>
      <c r="D543" s="12">
        <v>34</v>
      </c>
      <c r="E543" s="13">
        <v>3008</v>
      </c>
      <c r="F543" s="13">
        <v>3004</v>
      </c>
      <c r="G543" s="13">
        <v>6012</v>
      </c>
      <c r="H543" s="13">
        <v>0</v>
      </c>
      <c r="I543" s="13">
        <v>0</v>
      </c>
      <c r="J543" s="13">
        <v>0</v>
      </c>
      <c r="K543" s="15">
        <f t="shared" si="32"/>
        <v>3008</v>
      </c>
      <c r="L543" s="15">
        <f t="shared" si="33"/>
        <v>3004</v>
      </c>
      <c r="M543" s="15">
        <f t="shared" si="34"/>
        <v>6012</v>
      </c>
      <c r="O543" s="13"/>
      <c r="P543" s="13"/>
    </row>
    <row r="544" spans="1:16" s="90" customFormat="1" ht="13.15" customHeight="1" x14ac:dyDescent="0.2">
      <c r="A544" s="11" t="str">
        <f t="shared" ref="A544:A587" si="36">CONCATENATE(B544,C544)</f>
        <v>BROOME1996</v>
      </c>
      <c r="B544" s="3" t="s">
        <v>18</v>
      </c>
      <c r="C544" s="12">
        <v>1996</v>
      </c>
      <c r="D544" s="12">
        <v>28</v>
      </c>
      <c r="E544" s="13">
        <v>3445</v>
      </c>
      <c r="F544" s="13">
        <v>3457</v>
      </c>
      <c r="G544" s="13">
        <v>6902</v>
      </c>
      <c r="H544" s="13">
        <v>49</v>
      </c>
      <c r="I544" s="13">
        <v>49</v>
      </c>
      <c r="J544" s="13">
        <v>98</v>
      </c>
      <c r="K544" s="15">
        <f t="shared" si="32"/>
        <v>3494</v>
      </c>
      <c r="L544" s="15">
        <f t="shared" si="33"/>
        <v>3506</v>
      </c>
      <c r="M544" s="15">
        <f t="shared" si="34"/>
        <v>7000</v>
      </c>
      <c r="O544" s="13"/>
      <c r="P544" s="13"/>
    </row>
    <row r="545" spans="1:16" s="90" customFormat="1" ht="13.15" customHeight="1" x14ac:dyDescent="0.2">
      <c r="A545" s="11" t="str">
        <f t="shared" si="36"/>
        <v>BROOME1997</v>
      </c>
      <c r="B545" s="3" t="s">
        <v>18</v>
      </c>
      <c r="C545" s="12">
        <v>1997</v>
      </c>
      <c r="D545" s="12">
        <v>37</v>
      </c>
      <c r="E545" s="13">
        <v>2908</v>
      </c>
      <c r="F545" s="13">
        <v>2927</v>
      </c>
      <c r="G545" s="13">
        <v>5835</v>
      </c>
      <c r="H545" s="13">
        <v>7</v>
      </c>
      <c r="I545" s="13">
        <v>7</v>
      </c>
      <c r="J545" s="13">
        <v>14</v>
      </c>
      <c r="K545" s="15">
        <f t="shared" si="32"/>
        <v>2915</v>
      </c>
      <c r="L545" s="15">
        <f t="shared" si="33"/>
        <v>2934</v>
      </c>
      <c r="M545" s="15">
        <f t="shared" si="34"/>
        <v>5849</v>
      </c>
      <c r="O545" s="13"/>
      <c r="P545" s="13"/>
    </row>
    <row r="546" spans="1:16" s="90" customFormat="1" ht="13.15" customHeight="1" x14ac:dyDescent="0.2">
      <c r="A546" s="11" t="str">
        <f t="shared" si="36"/>
        <v>BROOME1998</v>
      </c>
      <c r="B546" s="3" t="s">
        <v>18</v>
      </c>
      <c r="C546" s="12">
        <v>1998</v>
      </c>
      <c r="D546" s="12">
        <v>38</v>
      </c>
      <c r="E546" s="13">
        <v>2503</v>
      </c>
      <c r="F546" s="13">
        <v>2506</v>
      </c>
      <c r="G546" s="13">
        <v>5009</v>
      </c>
      <c r="H546" s="13">
        <v>0</v>
      </c>
      <c r="I546" s="13">
        <v>0</v>
      </c>
      <c r="J546" s="13">
        <v>0</v>
      </c>
      <c r="K546" s="15">
        <f t="shared" si="32"/>
        <v>2503</v>
      </c>
      <c r="L546" s="15">
        <f t="shared" si="33"/>
        <v>2506</v>
      </c>
      <c r="M546" s="15">
        <f t="shared" si="34"/>
        <v>5009</v>
      </c>
      <c r="O546" s="13"/>
      <c r="P546" s="13"/>
    </row>
    <row r="547" spans="1:16" s="90" customFormat="1" ht="13.15" customHeight="1" x14ac:dyDescent="0.2">
      <c r="A547" s="11" t="str">
        <f t="shared" si="36"/>
        <v>BROOME1999</v>
      </c>
      <c r="B547" s="3" t="s">
        <v>18</v>
      </c>
      <c r="C547" s="12">
        <v>1999</v>
      </c>
      <c r="D547" s="12">
        <v>37</v>
      </c>
      <c r="E547" s="13">
        <v>2675</v>
      </c>
      <c r="F547" s="13">
        <v>2671</v>
      </c>
      <c r="G547" s="13">
        <v>5346</v>
      </c>
      <c r="H547" s="13">
        <v>0</v>
      </c>
      <c r="I547" s="13">
        <v>0</v>
      </c>
      <c r="J547" s="13">
        <v>0</v>
      </c>
      <c r="K547" s="15">
        <f t="shared" si="32"/>
        <v>2675</v>
      </c>
      <c r="L547" s="15">
        <f t="shared" si="33"/>
        <v>2671</v>
      </c>
      <c r="M547" s="15">
        <f t="shared" si="34"/>
        <v>5346</v>
      </c>
      <c r="O547" s="13"/>
      <c r="P547" s="13"/>
    </row>
    <row r="548" spans="1:16" s="90" customFormat="1" ht="13.15" customHeight="1" x14ac:dyDescent="0.2">
      <c r="A548" s="11" t="str">
        <f t="shared" si="36"/>
        <v>BROOME2000</v>
      </c>
      <c r="B548" s="3" t="s">
        <v>18</v>
      </c>
      <c r="C548" s="12">
        <v>2000</v>
      </c>
      <c r="D548" s="12">
        <v>32</v>
      </c>
      <c r="E548" s="13">
        <v>3159</v>
      </c>
      <c r="F548" s="13">
        <v>3156</v>
      </c>
      <c r="G548" s="13">
        <v>6315</v>
      </c>
      <c r="H548" s="13">
        <v>39</v>
      </c>
      <c r="I548" s="13">
        <v>39</v>
      </c>
      <c r="J548" s="13">
        <v>78</v>
      </c>
      <c r="K548" s="15">
        <f t="shared" si="32"/>
        <v>3198</v>
      </c>
      <c r="L548" s="15">
        <f t="shared" si="33"/>
        <v>3195</v>
      </c>
      <c r="M548" s="15">
        <f t="shared" si="34"/>
        <v>6393</v>
      </c>
      <c r="O548" s="13"/>
      <c r="P548" s="13"/>
    </row>
    <row r="549" spans="1:16" s="90" customFormat="1" ht="13.15" customHeight="1" x14ac:dyDescent="0.2">
      <c r="A549" s="11" t="str">
        <f t="shared" si="36"/>
        <v>BROOME2001</v>
      </c>
      <c r="B549" s="3" t="s">
        <v>18</v>
      </c>
      <c r="C549" s="12">
        <v>2001</v>
      </c>
      <c r="D549" s="12">
        <v>30</v>
      </c>
      <c r="E549" s="13">
        <v>2907</v>
      </c>
      <c r="F549" s="13">
        <v>2910</v>
      </c>
      <c r="G549" s="13">
        <v>5817</v>
      </c>
      <c r="H549" s="13">
        <v>29</v>
      </c>
      <c r="I549" s="13">
        <v>29</v>
      </c>
      <c r="J549" s="13">
        <v>58</v>
      </c>
      <c r="K549" s="15">
        <f t="shared" si="32"/>
        <v>2936</v>
      </c>
      <c r="L549" s="15">
        <f t="shared" si="33"/>
        <v>2939</v>
      </c>
      <c r="M549" s="15">
        <f t="shared" si="34"/>
        <v>5875</v>
      </c>
      <c r="O549" s="13"/>
      <c r="P549" s="13"/>
    </row>
    <row r="550" spans="1:16" s="90" customFormat="1" ht="13.15" customHeight="1" x14ac:dyDescent="0.2">
      <c r="A550" s="11" t="str">
        <f t="shared" si="36"/>
        <v>BROOME2002</v>
      </c>
      <c r="B550" s="3" t="s">
        <v>18</v>
      </c>
      <c r="C550" s="12">
        <v>2002</v>
      </c>
      <c r="D550" s="12" t="s">
        <v>174</v>
      </c>
      <c r="E550" s="13">
        <v>2459</v>
      </c>
      <c r="F550" s="13">
        <v>2458</v>
      </c>
      <c r="G550" s="13">
        <v>4917</v>
      </c>
      <c r="H550" s="13">
        <v>0</v>
      </c>
      <c r="I550" s="13">
        <v>0</v>
      </c>
      <c r="J550" s="13">
        <v>0</v>
      </c>
      <c r="K550" s="15">
        <f t="shared" si="32"/>
        <v>2459</v>
      </c>
      <c r="L550" s="15">
        <f t="shared" si="33"/>
        <v>2458</v>
      </c>
      <c r="M550" s="15">
        <f t="shared" si="34"/>
        <v>4917</v>
      </c>
      <c r="O550" s="13"/>
      <c r="P550" s="13"/>
    </row>
    <row r="551" spans="1:16" s="90" customFormat="1" ht="13.15" customHeight="1" x14ac:dyDescent="0.2">
      <c r="A551" s="11" t="str">
        <f t="shared" si="36"/>
        <v>BROOME2003</v>
      </c>
      <c r="B551" s="88" t="s">
        <v>18</v>
      </c>
      <c r="C551" s="16">
        <v>2003</v>
      </c>
      <c r="D551" s="86">
        <v>28</v>
      </c>
      <c r="E551" s="89">
        <v>2626</v>
      </c>
      <c r="F551" s="89">
        <v>2628</v>
      </c>
      <c r="G551" s="89">
        <v>5254</v>
      </c>
      <c r="H551" s="89">
        <v>0</v>
      </c>
      <c r="I551" s="89">
        <v>0</v>
      </c>
      <c r="J551" s="89">
        <v>0</v>
      </c>
      <c r="K551" s="15">
        <f t="shared" si="32"/>
        <v>2626</v>
      </c>
      <c r="L551" s="15">
        <f t="shared" si="33"/>
        <v>2628</v>
      </c>
      <c r="M551" s="15">
        <f t="shared" si="34"/>
        <v>5254</v>
      </c>
      <c r="O551" s="13"/>
      <c r="P551" s="13"/>
    </row>
    <row r="552" spans="1:16" s="90" customFormat="1" ht="13.15" customHeight="1" x14ac:dyDescent="0.2">
      <c r="A552" s="11" t="str">
        <f t="shared" si="36"/>
        <v>BROOME2004</v>
      </c>
      <c r="B552" s="3" t="s">
        <v>18</v>
      </c>
      <c r="C552" s="12">
        <v>2004</v>
      </c>
      <c r="D552" s="12">
        <v>26</v>
      </c>
      <c r="E552" s="13">
        <v>2977</v>
      </c>
      <c r="F552" s="13">
        <v>2974</v>
      </c>
      <c r="G552" s="13">
        <v>5951</v>
      </c>
      <c r="H552" s="13">
        <v>0</v>
      </c>
      <c r="I552" s="13">
        <v>0</v>
      </c>
      <c r="J552" s="13">
        <v>0</v>
      </c>
      <c r="K552" s="15">
        <f t="shared" si="32"/>
        <v>2977</v>
      </c>
      <c r="L552" s="15">
        <f t="shared" si="33"/>
        <v>2974</v>
      </c>
      <c r="M552" s="15">
        <f t="shared" si="34"/>
        <v>5951</v>
      </c>
      <c r="O552" s="13"/>
      <c r="P552" s="13"/>
    </row>
    <row r="553" spans="1:16" s="90" customFormat="1" ht="13.15" customHeight="1" x14ac:dyDescent="0.2">
      <c r="A553" s="11" t="str">
        <f t="shared" si="36"/>
        <v>BROOME2005</v>
      </c>
      <c r="B553" s="92" t="s">
        <v>18</v>
      </c>
      <c r="C553" s="85">
        <v>2005</v>
      </c>
      <c r="D553" s="86">
        <v>26</v>
      </c>
      <c r="E553" s="15">
        <v>3046</v>
      </c>
      <c r="F553" s="15">
        <v>3039</v>
      </c>
      <c r="G553" s="15">
        <v>6085</v>
      </c>
      <c r="H553" s="87">
        <v>0</v>
      </c>
      <c r="I553" s="87">
        <v>0</v>
      </c>
      <c r="J553" s="15">
        <v>0</v>
      </c>
      <c r="K553" s="15">
        <f t="shared" si="32"/>
        <v>3046</v>
      </c>
      <c r="L553" s="15">
        <f t="shared" si="33"/>
        <v>3039</v>
      </c>
      <c r="M553" s="15">
        <f t="shared" si="34"/>
        <v>6085</v>
      </c>
      <c r="O553" s="13"/>
      <c r="P553" s="13"/>
    </row>
    <row r="554" spans="1:16" s="90" customFormat="1" ht="13.15" customHeight="1" x14ac:dyDescent="0.2">
      <c r="A554" s="11" t="str">
        <f t="shared" si="36"/>
        <v>BROOME2006</v>
      </c>
      <c r="B554" s="3" t="s">
        <v>18</v>
      </c>
      <c r="C554" s="12">
        <v>2006</v>
      </c>
      <c r="D554" s="12">
        <v>26</v>
      </c>
      <c r="E554" s="13">
        <v>2848</v>
      </c>
      <c r="F554" s="13">
        <v>2842</v>
      </c>
      <c r="G554" s="13">
        <v>5690</v>
      </c>
      <c r="H554" s="13">
        <v>0</v>
      </c>
      <c r="I554" s="13">
        <v>0</v>
      </c>
      <c r="J554" s="13">
        <v>0</v>
      </c>
      <c r="K554" s="15">
        <f t="shared" si="32"/>
        <v>2848</v>
      </c>
      <c r="L554" s="15">
        <f t="shared" si="33"/>
        <v>2842</v>
      </c>
      <c r="M554" s="15">
        <f t="shared" si="34"/>
        <v>5690</v>
      </c>
      <c r="O554" s="13"/>
      <c r="P554" s="13"/>
    </row>
    <row r="555" spans="1:16" s="90" customFormat="1" ht="13.15" customHeight="1" x14ac:dyDescent="0.2">
      <c r="A555" s="11" t="str">
        <f t="shared" si="36"/>
        <v>BROOME2007</v>
      </c>
      <c r="B555" s="90" t="s">
        <v>18</v>
      </c>
      <c r="C555" s="12">
        <v>2007</v>
      </c>
      <c r="D555" s="12">
        <v>27</v>
      </c>
      <c r="E555" s="91">
        <v>2777</v>
      </c>
      <c r="F555" s="91">
        <v>2774</v>
      </c>
      <c r="G555" s="91">
        <v>5551</v>
      </c>
      <c r="H555" s="91">
        <v>0</v>
      </c>
      <c r="I555" s="91">
        <v>0</v>
      </c>
      <c r="J555" s="91">
        <v>0</v>
      </c>
      <c r="K555" s="15">
        <f t="shared" si="32"/>
        <v>2777</v>
      </c>
      <c r="L555" s="15">
        <f t="shared" si="33"/>
        <v>2774</v>
      </c>
      <c r="M555" s="15">
        <f t="shared" si="34"/>
        <v>5551</v>
      </c>
      <c r="O555" s="13"/>
      <c r="P555" s="13"/>
    </row>
    <row r="556" spans="1:16" s="90" customFormat="1" ht="13.15" customHeight="1" x14ac:dyDescent="0.2">
      <c r="A556" s="11" t="str">
        <f t="shared" si="36"/>
        <v>BROOME2008</v>
      </c>
      <c r="B556" s="3" t="s">
        <v>18</v>
      </c>
      <c r="C556" s="12">
        <v>2008</v>
      </c>
      <c r="D556" s="12">
        <v>28</v>
      </c>
      <c r="E556" s="13">
        <v>2510</v>
      </c>
      <c r="F556" s="13">
        <v>2516</v>
      </c>
      <c r="G556" s="13">
        <v>5026</v>
      </c>
      <c r="H556" s="13">
        <v>0</v>
      </c>
      <c r="I556" s="13">
        <v>0</v>
      </c>
      <c r="J556" s="13">
        <v>0</v>
      </c>
      <c r="K556" s="15">
        <f t="shared" si="32"/>
        <v>2510</v>
      </c>
      <c r="L556" s="15">
        <f t="shared" si="33"/>
        <v>2516</v>
      </c>
      <c r="M556" s="15">
        <f t="shared" si="34"/>
        <v>5026</v>
      </c>
      <c r="O556" s="13"/>
      <c r="P556" s="13"/>
    </row>
    <row r="557" spans="1:16" s="90" customFormat="1" ht="13.15" customHeight="1" x14ac:dyDescent="0.2">
      <c r="A557" s="11" t="str">
        <f t="shared" si="36"/>
        <v>BROOME2009</v>
      </c>
      <c r="B557" s="3" t="s">
        <v>18</v>
      </c>
      <c r="C557" s="12">
        <v>2009</v>
      </c>
      <c r="D557" s="12">
        <v>25</v>
      </c>
      <c r="E557" s="13">
        <v>2799</v>
      </c>
      <c r="F557" s="13">
        <v>2804</v>
      </c>
      <c r="G557" s="13">
        <v>5603</v>
      </c>
      <c r="H557" s="13">
        <v>0</v>
      </c>
      <c r="I557" s="13">
        <v>0</v>
      </c>
      <c r="J557" s="13">
        <v>0</v>
      </c>
      <c r="K557" s="15">
        <f t="shared" si="32"/>
        <v>2799</v>
      </c>
      <c r="L557" s="15">
        <f t="shared" si="33"/>
        <v>2804</v>
      </c>
      <c r="M557" s="15">
        <f t="shared" si="34"/>
        <v>5603</v>
      </c>
      <c r="O557" s="13"/>
      <c r="P557" s="13"/>
    </row>
    <row r="558" spans="1:16" s="90" customFormat="1" ht="13.15" customHeight="1" x14ac:dyDescent="0.2">
      <c r="A558" s="11" t="str">
        <f t="shared" si="36"/>
        <v>BROOME2010</v>
      </c>
      <c r="B558" s="90" t="s">
        <v>18</v>
      </c>
      <c r="C558" s="85">
        <v>2010</v>
      </c>
      <c r="D558" s="86">
        <v>24</v>
      </c>
      <c r="E558" s="15">
        <v>2872</v>
      </c>
      <c r="F558" s="15">
        <v>2918</v>
      </c>
      <c r="G558" s="15">
        <v>5790</v>
      </c>
      <c r="H558" s="15">
        <v>0</v>
      </c>
      <c r="I558" s="15">
        <v>0</v>
      </c>
      <c r="J558" s="15">
        <v>0</v>
      </c>
      <c r="K558" s="15">
        <f t="shared" si="32"/>
        <v>2872</v>
      </c>
      <c r="L558" s="15">
        <f t="shared" si="33"/>
        <v>2918</v>
      </c>
      <c r="M558" s="15">
        <f t="shared" si="34"/>
        <v>5790</v>
      </c>
      <c r="O558" s="13"/>
      <c r="P558" s="13"/>
    </row>
    <row r="559" spans="1:16" s="90" customFormat="1" ht="13.15" customHeight="1" x14ac:dyDescent="0.2">
      <c r="A559" s="11" t="str">
        <f t="shared" si="36"/>
        <v>BROOME2011</v>
      </c>
      <c r="B559" s="3" t="s">
        <v>18</v>
      </c>
      <c r="C559" s="12">
        <v>2011</v>
      </c>
      <c r="D559" s="12">
        <v>26</v>
      </c>
      <c r="E559" s="13">
        <v>2852</v>
      </c>
      <c r="F559" s="13">
        <v>2892</v>
      </c>
      <c r="G559" s="13">
        <v>5744</v>
      </c>
      <c r="H559" s="13">
        <v>0</v>
      </c>
      <c r="I559" s="13">
        <v>0</v>
      </c>
      <c r="J559" s="13">
        <v>0</v>
      </c>
      <c r="K559" s="15">
        <f t="shared" si="32"/>
        <v>2852</v>
      </c>
      <c r="L559" s="15">
        <f t="shared" si="33"/>
        <v>2892</v>
      </c>
      <c r="M559" s="15">
        <f t="shared" si="34"/>
        <v>5744</v>
      </c>
      <c r="O559" s="13"/>
      <c r="P559" s="13"/>
    </row>
    <row r="560" spans="1:16" s="90" customFormat="1" ht="13.15" customHeight="1" x14ac:dyDescent="0.2">
      <c r="A560" s="11" t="str">
        <f t="shared" si="36"/>
        <v>BROOME2012</v>
      </c>
      <c r="B560" s="92" t="s">
        <v>18</v>
      </c>
      <c r="C560" s="85">
        <v>2012</v>
      </c>
      <c r="D560" s="86">
        <v>30</v>
      </c>
      <c r="E560" s="15">
        <v>2803</v>
      </c>
      <c r="F560" s="15">
        <v>2852</v>
      </c>
      <c r="G560" s="15">
        <v>5655</v>
      </c>
      <c r="H560" s="87">
        <v>0</v>
      </c>
      <c r="I560" s="87">
        <v>0</v>
      </c>
      <c r="J560" s="15">
        <v>0</v>
      </c>
      <c r="K560" s="15">
        <f t="shared" si="32"/>
        <v>2803</v>
      </c>
      <c r="L560" s="15">
        <f t="shared" si="33"/>
        <v>2852</v>
      </c>
      <c r="M560" s="15">
        <f t="shared" si="34"/>
        <v>5655</v>
      </c>
      <c r="O560" s="13"/>
      <c r="P560" s="13"/>
    </row>
    <row r="561" spans="1:16" s="90" customFormat="1" ht="13.15" customHeight="1" x14ac:dyDescent="0.2">
      <c r="A561" s="11" t="str">
        <f t="shared" si="36"/>
        <v>BROOME2013</v>
      </c>
      <c r="B561" s="92" t="s">
        <v>18</v>
      </c>
      <c r="C561" s="85">
        <v>2013</v>
      </c>
      <c r="D561" s="86">
        <v>30</v>
      </c>
      <c r="E561" s="15">
        <v>2872</v>
      </c>
      <c r="F561" s="15">
        <v>2920</v>
      </c>
      <c r="G561" s="15">
        <v>5792</v>
      </c>
      <c r="H561" s="87">
        <v>0</v>
      </c>
      <c r="I561" s="87">
        <v>0</v>
      </c>
      <c r="J561" s="15">
        <v>0</v>
      </c>
      <c r="K561" s="15">
        <f t="shared" ref="K561:K624" si="37">E561+H561</f>
        <v>2872</v>
      </c>
      <c r="L561" s="15">
        <f t="shared" ref="L561:L624" si="38">F561+I561</f>
        <v>2920</v>
      </c>
      <c r="M561" s="15">
        <f t="shared" ref="M561:M624" si="39">G561+J561</f>
        <v>5792</v>
      </c>
      <c r="O561" s="13"/>
      <c r="P561" s="13"/>
    </row>
    <row r="562" spans="1:16" s="90" customFormat="1" ht="13.15" customHeight="1" x14ac:dyDescent="0.2">
      <c r="A562" s="11" t="str">
        <f t="shared" si="36"/>
        <v>BROOME2014</v>
      </c>
      <c r="B562" s="3" t="s">
        <v>18</v>
      </c>
      <c r="C562" s="12">
        <v>2014</v>
      </c>
      <c r="D562" s="12">
        <v>32</v>
      </c>
      <c r="E562" s="13">
        <v>2601</v>
      </c>
      <c r="F562" s="13">
        <v>2653</v>
      </c>
      <c r="G562" s="13">
        <v>5254</v>
      </c>
      <c r="H562" s="13">
        <v>0</v>
      </c>
      <c r="I562" s="13">
        <v>0</v>
      </c>
      <c r="J562" s="13">
        <v>0</v>
      </c>
      <c r="K562" s="15">
        <f t="shared" si="37"/>
        <v>2601</v>
      </c>
      <c r="L562" s="15">
        <f t="shared" si="38"/>
        <v>2653</v>
      </c>
      <c r="M562" s="15">
        <f t="shared" si="39"/>
        <v>5254</v>
      </c>
      <c r="O562" s="13"/>
      <c r="P562" s="13"/>
    </row>
    <row r="563" spans="1:16" s="90" customFormat="1" ht="13.15" customHeight="1" x14ac:dyDescent="0.2">
      <c r="A563" s="11" t="str">
        <f t="shared" si="36"/>
        <v>BROOME2015</v>
      </c>
      <c r="B563" s="90" t="s">
        <v>18</v>
      </c>
      <c r="C563" s="85">
        <v>2015</v>
      </c>
      <c r="D563" s="86" t="s">
        <v>174</v>
      </c>
      <c r="E563" s="15">
        <v>2433</v>
      </c>
      <c r="F563" s="15">
        <v>2453</v>
      </c>
      <c r="G563" s="15">
        <v>4886</v>
      </c>
      <c r="H563" s="15">
        <v>0</v>
      </c>
      <c r="I563" s="15">
        <v>0</v>
      </c>
      <c r="J563" s="15">
        <v>0</v>
      </c>
      <c r="K563" s="15">
        <f t="shared" si="37"/>
        <v>2433</v>
      </c>
      <c r="L563" s="15">
        <f t="shared" si="38"/>
        <v>2453</v>
      </c>
      <c r="M563" s="15">
        <f t="shared" si="39"/>
        <v>4886</v>
      </c>
      <c r="O563" s="13"/>
      <c r="P563" s="13"/>
    </row>
    <row r="564" spans="1:16" s="90" customFormat="1" ht="13.15" customHeight="1" x14ac:dyDescent="0.2">
      <c r="A564" s="11" t="str">
        <f t="shared" si="36"/>
        <v>BROOME2016</v>
      </c>
      <c r="B564" s="92" t="s">
        <v>18</v>
      </c>
      <c r="C564" s="85">
        <v>2016</v>
      </c>
      <c r="D564" s="86" t="s">
        <v>174</v>
      </c>
      <c r="E564" s="15">
        <v>2356</v>
      </c>
      <c r="F564" s="15">
        <v>2356</v>
      </c>
      <c r="G564" s="15">
        <v>4712</v>
      </c>
      <c r="H564" s="87">
        <v>0</v>
      </c>
      <c r="I564" s="87">
        <v>0</v>
      </c>
      <c r="J564" s="15">
        <v>0</v>
      </c>
      <c r="K564" s="15">
        <f t="shared" si="37"/>
        <v>2356</v>
      </c>
      <c r="L564" s="15">
        <f t="shared" si="38"/>
        <v>2356</v>
      </c>
      <c r="M564" s="15">
        <f t="shared" si="39"/>
        <v>4712</v>
      </c>
      <c r="O564" s="13"/>
      <c r="P564" s="13"/>
    </row>
    <row r="565" spans="1:16" s="90" customFormat="1" ht="13.15" customHeight="1" x14ac:dyDescent="0.2">
      <c r="A565" s="11" t="str">
        <f t="shared" si="36"/>
        <v>BROOME2017</v>
      </c>
      <c r="B565" s="90" t="s">
        <v>18</v>
      </c>
      <c r="C565" s="12">
        <v>2017</v>
      </c>
      <c r="D565" s="86" t="s">
        <v>174</v>
      </c>
      <c r="E565" s="91">
        <v>2495</v>
      </c>
      <c r="F565" s="91">
        <v>2489</v>
      </c>
      <c r="G565" s="91">
        <v>4984</v>
      </c>
      <c r="H565" s="91">
        <v>0</v>
      </c>
      <c r="I565" s="91">
        <v>0</v>
      </c>
      <c r="J565" s="91">
        <v>0</v>
      </c>
      <c r="K565" s="15">
        <f t="shared" si="37"/>
        <v>2495</v>
      </c>
      <c r="L565" s="15">
        <f t="shared" si="38"/>
        <v>2489</v>
      </c>
      <c r="M565" s="15">
        <f t="shared" si="39"/>
        <v>4984</v>
      </c>
      <c r="O565" s="13"/>
      <c r="P565" s="13"/>
    </row>
    <row r="566" spans="1:16" s="90" customFormat="1" ht="13.15" customHeight="1" x14ac:dyDescent="0.2">
      <c r="A566" s="11" t="str">
        <f t="shared" si="36"/>
        <v>BROOME2018</v>
      </c>
      <c r="B566" s="92" t="s">
        <v>18</v>
      </c>
      <c r="C566" s="85">
        <v>2018</v>
      </c>
      <c r="D566" s="86">
        <v>28</v>
      </c>
      <c r="E566" s="15">
        <v>2561</v>
      </c>
      <c r="F566" s="15">
        <v>2553</v>
      </c>
      <c r="G566" s="15">
        <v>5114</v>
      </c>
      <c r="H566" s="87">
        <v>0</v>
      </c>
      <c r="I566" s="87">
        <v>0</v>
      </c>
      <c r="J566" s="15">
        <v>0</v>
      </c>
      <c r="K566" s="15">
        <f t="shared" si="37"/>
        <v>2561</v>
      </c>
      <c r="L566" s="15">
        <f t="shared" si="38"/>
        <v>2553</v>
      </c>
      <c r="M566" s="15">
        <f t="shared" si="39"/>
        <v>5114</v>
      </c>
      <c r="O566" s="13"/>
      <c r="P566" s="13"/>
    </row>
    <row r="567" spans="1:16" s="90" customFormat="1" ht="13.15" customHeight="1" x14ac:dyDescent="0.2">
      <c r="A567" s="11" t="str">
        <f t="shared" si="36"/>
        <v>BROOME2019</v>
      </c>
      <c r="B567" s="3" t="s">
        <v>18</v>
      </c>
      <c r="C567" s="12">
        <v>2019</v>
      </c>
      <c r="D567" s="12">
        <v>28</v>
      </c>
      <c r="E567" s="13">
        <v>2544</v>
      </c>
      <c r="F567" s="13">
        <v>2539</v>
      </c>
      <c r="G567" s="13">
        <v>5083</v>
      </c>
      <c r="H567" s="13">
        <v>0</v>
      </c>
      <c r="I567" s="13">
        <v>0</v>
      </c>
      <c r="J567" s="13">
        <v>0</v>
      </c>
      <c r="K567" s="15">
        <f t="shared" si="37"/>
        <v>2544</v>
      </c>
      <c r="L567" s="15">
        <f t="shared" si="38"/>
        <v>2539</v>
      </c>
      <c r="M567" s="15">
        <f t="shared" si="39"/>
        <v>5083</v>
      </c>
      <c r="O567" s="13"/>
      <c r="P567" s="13"/>
    </row>
    <row r="568" spans="1:16" s="90" customFormat="1" ht="13.15" customHeight="1" x14ac:dyDescent="0.2">
      <c r="A568" s="11" t="str">
        <f t="shared" si="36"/>
        <v>BROOME2020</v>
      </c>
      <c r="B568" s="92" t="s">
        <v>18</v>
      </c>
      <c r="C568" s="85">
        <v>2020</v>
      </c>
      <c r="D568" s="86" t="s">
        <v>174</v>
      </c>
      <c r="E568" s="15">
        <v>1612</v>
      </c>
      <c r="F568" s="15">
        <v>1608</v>
      </c>
      <c r="G568" s="15">
        <v>3220</v>
      </c>
      <c r="H568" s="87">
        <v>0</v>
      </c>
      <c r="I568" s="87">
        <v>0</v>
      </c>
      <c r="J568" s="15">
        <v>0</v>
      </c>
      <c r="K568" s="15">
        <f t="shared" si="37"/>
        <v>1612</v>
      </c>
      <c r="L568" s="15">
        <f t="shared" si="38"/>
        <v>1608</v>
      </c>
      <c r="M568" s="15">
        <f t="shared" si="39"/>
        <v>3220</v>
      </c>
      <c r="O568" s="13"/>
      <c r="P568" s="13"/>
    </row>
    <row r="569" spans="1:16" s="90" customFormat="1" ht="13.15" customHeight="1" x14ac:dyDescent="0.2">
      <c r="A569" s="11" t="str">
        <f t="shared" si="36"/>
        <v>BROOME2021</v>
      </c>
      <c r="B569" s="92" t="s">
        <v>18</v>
      </c>
      <c r="C569" s="85">
        <v>2021</v>
      </c>
      <c r="D569" s="86" t="s">
        <v>174</v>
      </c>
      <c r="E569" s="15">
        <v>2203</v>
      </c>
      <c r="F569" s="15">
        <v>2217</v>
      </c>
      <c r="G569" s="15">
        <v>4420</v>
      </c>
      <c r="H569" s="87">
        <v>0</v>
      </c>
      <c r="I569" s="87">
        <v>0</v>
      </c>
      <c r="J569" s="15">
        <v>0</v>
      </c>
      <c r="K569" s="15">
        <f t="shared" si="37"/>
        <v>2203</v>
      </c>
      <c r="L569" s="15">
        <f t="shared" si="38"/>
        <v>2217</v>
      </c>
      <c r="M569" s="15">
        <f t="shared" si="39"/>
        <v>4420</v>
      </c>
      <c r="O569" s="13"/>
      <c r="P569" s="13"/>
    </row>
    <row r="570" spans="1:16" s="90" customFormat="1" ht="13.15" customHeight="1" x14ac:dyDescent="0.2">
      <c r="A570" s="11" t="str">
        <f t="shared" si="36"/>
        <v>BROOME2022</v>
      </c>
      <c r="B570" s="3" t="s">
        <v>18</v>
      </c>
      <c r="C570" s="12">
        <v>2022</v>
      </c>
      <c r="D570" s="12" t="s">
        <v>174</v>
      </c>
      <c r="E570" s="13">
        <v>2265</v>
      </c>
      <c r="F570" s="13">
        <v>2254</v>
      </c>
      <c r="G570" s="13">
        <v>4519</v>
      </c>
      <c r="H570" s="13">
        <v>0</v>
      </c>
      <c r="I570" s="13">
        <v>0</v>
      </c>
      <c r="J570" s="13">
        <v>0</v>
      </c>
      <c r="K570" s="15">
        <f t="shared" si="37"/>
        <v>2265</v>
      </c>
      <c r="L570" s="15">
        <f t="shared" si="38"/>
        <v>2254</v>
      </c>
      <c r="M570" s="15">
        <f t="shared" si="39"/>
        <v>4519</v>
      </c>
      <c r="O570" s="13"/>
      <c r="P570" s="13"/>
    </row>
    <row r="571" spans="1:16" s="90" customFormat="1" ht="13.15" customHeight="1" x14ac:dyDescent="0.2">
      <c r="A571" s="11" t="str">
        <f t="shared" si="36"/>
        <v>BROOME2023</v>
      </c>
      <c r="B571" s="90" t="s">
        <v>18</v>
      </c>
      <c r="C571" s="85">
        <v>2023</v>
      </c>
      <c r="D571" s="86" t="s">
        <v>174</v>
      </c>
      <c r="E571" s="15">
        <v>2406</v>
      </c>
      <c r="F571" s="15">
        <v>2405</v>
      </c>
      <c r="G571" s="15">
        <v>4811</v>
      </c>
      <c r="H571" s="15">
        <v>0</v>
      </c>
      <c r="I571" s="15">
        <v>0</v>
      </c>
      <c r="J571" s="15">
        <v>0</v>
      </c>
      <c r="K571" s="15">
        <f t="shared" si="37"/>
        <v>2406</v>
      </c>
      <c r="L571" s="15">
        <f t="shared" si="38"/>
        <v>2405</v>
      </c>
      <c r="M571" s="15">
        <f t="shared" si="39"/>
        <v>4811</v>
      </c>
      <c r="O571" s="13"/>
      <c r="P571" s="13"/>
    </row>
    <row r="572" spans="1:16" s="90" customFormat="1" ht="13.15" customHeight="1" x14ac:dyDescent="0.2">
      <c r="A572" s="11" t="str">
        <f t="shared" si="36"/>
        <v>BROOME2024</v>
      </c>
      <c r="B572" s="3" t="s">
        <v>18</v>
      </c>
      <c r="C572" s="12">
        <v>2024</v>
      </c>
      <c r="D572" s="12">
        <v>24</v>
      </c>
      <c r="E572" s="13">
        <v>2849</v>
      </c>
      <c r="F572" s="13">
        <v>2842</v>
      </c>
      <c r="G572" s="13">
        <v>5691</v>
      </c>
      <c r="H572" s="13">
        <v>36</v>
      </c>
      <c r="I572" s="13">
        <v>36</v>
      </c>
      <c r="J572" s="13">
        <v>72</v>
      </c>
      <c r="K572" s="15">
        <f t="shared" si="37"/>
        <v>2885</v>
      </c>
      <c r="L572" s="15">
        <f t="shared" si="38"/>
        <v>2878</v>
      </c>
      <c r="M572" s="15">
        <f t="shared" si="39"/>
        <v>5763</v>
      </c>
      <c r="O572" s="13"/>
      <c r="P572" s="13"/>
    </row>
    <row r="573" spans="1:16" s="90" customFormat="1" ht="13.15" customHeight="1" x14ac:dyDescent="0.2">
      <c r="A573" s="11" t="str">
        <f t="shared" si="36"/>
        <v>BROOME2025</v>
      </c>
      <c r="B573" s="92" t="s">
        <v>18</v>
      </c>
      <c r="C573" s="85">
        <v>2025</v>
      </c>
      <c r="D573" s="12">
        <v>23</v>
      </c>
      <c r="E573" s="15">
        <v>2753</v>
      </c>
      <c r="F573" s="15">
        <v>2748</v>
      </c>
      <c r="G573" s="15">
        <v>5501</v>
      </c>
      <c r="H573" s="87">
        <v>35</v>
      </c>
      <c r="I573" s="87">
        <v>35</v>
      </c>
      <c r="J573" s="15">
        <v>70</v>
      </c>
      <c r="K573" s="15">
        <f t="shared" si="37"/>
        <v>2788</v>
      </c>
      <c r="L573" s="15">
        <f t="shared" si="38"/>
        <v>2783</v>
      </c>
      <c r="M573" s="15">
        <f t="shared" si="39"/>
        <v>5571</v>
      </c>
      <c r="O573" s="13"/>
      <c r="P573" s="13"/>
    </row>
    <row r="574" spans="1:16" s="90" customFormat="1" ht="13.15" customHeight="1" x14ac:dyDescent="0.2">
      <c r="A574" s="11" t="str">
        <f t="shared" si="36"/>
        <v>BUNDABERG1985</v>
      </c>
      <c r="B574" s="3" t="s">
        <v>17</v>
      </c>
      <c r="C574" s="12">
        <v>1985</v>
      </c>
      <c r="D574" s="12">
        <v>22</v>
      </c>
      <c r="E574" s="13">
        <v>3483</v>
      </c>
      <c r="F574" s="13">
        <v>3502</v>
      </c>
      <c r="G574" s="13">
        <v>6985</v>
      </c>
      <c r="H574" s="13">
        <v>0</v>
      </c>
      <c r="I574" s="13">
        <v>0</v>
      </c>
      <c r="J574" s="13">
        <v>0</v>
      </c>
      <c r="K574" s="15">
        <f t="shared" si="37"/>
        <v>3483</v>
      </c>
      <c r="L574" s="15">
        <f t="shared" si="38"/>
        <v>3502</v>
      </c>
      <c r="M574" s="15">
        <f t="shared" si="39"/>
        <v>6985</v>
      </c>
      <c r="O574" s="13"/>
      <c r="P574" s="13"/>
    </row>
    <row r="575" spans="1:16" s="90" customFormat="1" ht="13.15" customHeight="1" x14ac:dyDescent="0.2">
      <c r="A575" s="11" t="str">
        <f t="shared" si="36"/>
        <v>BUNDABERG1986</v>
      </c>
      <c r="B575" s="90" t="s">
        <v>17</v>
      </c>
      <c r="C575" s="85">
        <v>1986</v>
      </c>
      <c r="D575" s="86">
        <v>24</v>
      </c>
      <c r="E575" s="15">
        <v>3312</v>
      </c>
      <c r="F575" s="15">
        <v>3292</v>
      </c>
      <c r="G575" s="15">
        <v>6604</v>
      </c>
      <c r="H575" s="15">
        <v>0</v>
      </c>
      <c r="I575" s="15">
        <v>0</v>
      </c>
      <c r="J575" s="15">
        <v>0</v>
      </c>
      <c r="K575" s="15">
        <f t="shared" si="37"/>
        <v>3312</v>
      </c>
      <c r="L575" s="15">
        <f t="shared" si="38"/>
        <v>3292</v>
      </c>
      <c r="M575" s="15">
        <f t="shared" si="39"/>
        <v>6604</v>
      </c>
      <c r="O575" s="13"/>
      <c r="P575" s="13"/>
    </row>
    <row r="576" spans="1:16" s="90" customFormat="1" ht="13.15" customHeight="1" x14ac:dyDescent="0.2">
      <c r="A576" s="11" t="str">
        <f t="shared" si="36"/>
        <v>BUNDABERG1987</v>
      </c>
      <c r="B576" s="3" t="s">
        <v>17</v>
      </c>
      <c r="C576" s="12">
        <v>1987</v>
      </c>
      <c r="D576" s="12">
        <v>29</v>
      </c>
      <c r="E576" s="13">
        <v>2650</v>
      </c>
      <c r="F576" s="13">
        <v>2672</v>
      </c>
      <c r="G576" s="13">
        <v>5322</v>
      </c>
      <c r="H576" s="13">
        <v>0</v>
      </c>
      <c r="I576" s="13">
        <v>0</v>
      </c>
      <c r="J576" s="13">
        <v>0</v>
      </c>
      <c r="K576" s="15">
        <f t="shared" si="37"/>
        <v>2650</v>
      </c>
      <c r="L576" s="15">
        <f t="shared" si="38"/>
        <v>2672</v>
      </c>
      <c r="M576" s="15">
        <f t="shared" si="39"/>
        <v>5322</v>
      </c>
      <c r="O576" s="13"/>
      <c r="P576" s="13"/>
    </row>
    <row r="577" spans="1:16" s="90" customFormat="1" ht="13.15" customHeight="1" x14ac:dyDescent="0.2">
      <c r="A577" s="11" t="str">
        <f t="shared" si="36"/>
        <v>BUNDABERG1988</v>
      </c>
      <c r="B577" s="3" t="s">
        <v>17</v>
      </c>
      <c r="C577" s="12">
        <v>1988</v>
      </c>
      <c r="D577" s="12">
        <v>30</v>
      </c>
      <c r="E577" s="13">
        <v>2797</v>
      </c>
      <c r="F577" s="13">
        <v>2893</v>
      </c>
      <c r="G577" s="13">
        <v>5690</v>
      </c>
      <c r="H577" s="13">
        <v>0</v>
      </c>
      <c r="I577" s="13">
        <v>0</v>
      </c>
      <c r="J577" s="13">
        <v>0</v>
      </c>
      <c r="K577" s="15">
        <f t="shared" si="37"/>
        <v>2797</v>
      </c>
      <c r="L577" s="15">
        <f t="shared" si="38"/>
        <v>2893</v>
      </c>
      <c r="M577" s="15">
        <f t="shared" si="39"/>
        <v>5690</v>
      </c>
      <c r="O577" s="13"/>
      <c r="P577" s="13"/>
    </row>
    <row r="578" spans="1:16" s="90" customFormat="1" ht="13.15" customHeight="1" x14ac:dyDescent="0.2">
      <c r="A578" s="11" t="str">
        <f t="shared" si="36"/>
        <v>BUNDABERG1989</v>
      </c>
      <c r="B578" s="92" t="s">
        <v>17</v>
      </c>
      <c r="C578" s="85">
        <v>1989</v>
      </c>
      <c r="D578" s="86">
        <v>12</v>
      </c>
      <c r="E578" s="15">
        <v>4507</v>
      </c>
      <c r="F578" s="15">
        <v>4525</v>
      </c>
      <c r="G578" s="15">
        <v>9032</v>
      </c>
      <c r="H578" s="87">
        <v>0</v>
      </c>
      <c r="I578" s="87">
        <v>0</v>
      </c>
      <c r="J578" s="15">
        <v>0</v>
      </c>
      <c r="K578" s="15">
        <f t="shared" si="37"/>
        <v>4507</v>
      </c>
      <c r="L578" s="15">
        <f t="shared" si="38"/>
        <v>4525</v>
      </c>
      <c r="M578" s="15">
        <f t="shared" si="39"/>
        <v>9032</v>
      </c>
      <c r="O578" s="13"/>
      <c r="P578" s="13"/>
    </row>
    <row r="579" spans="1:16" s="90" customFormat="1" ht="13.15" customHeight="1" x14ac:dyDescent="0.2">
      <c r="A579" s="11" t="str">
        <f t="shared" si="36"/>
        <v>BUNDABERG1990</v>
      </c>
      <c r="B579" s="92" t="s">
        <v>17</v>
      </c>
      <c r="C579" s="85">
        <v>1990</v>
      </c>
      <c r="D579" s="86">
        <v>15</v>
      </c>
      <c r="E579" s="15">
        <v>4337</v>
      </c>
      <c r="F579" s="15">
        <v>4349</v>
      </c>
      <c r="G579" s="15">
        <v>8686</v>
      </c>
      <c r="H579" s="87">
        <v>0</v>
      </c>
      <c r="I579" s="87">
        <v>0</v>
      </c>
      <c r="J579" s="15">
        <v>0</v>
      </c>
      <c r="K579" s="15">
        <f t="shared" si="37"/>
        <v>4337</v>
      </c>
      <c r="L579" s="15">
        <f t="shared" si="38"/>
        <v>4349</v>
      </c>
      <c r="M579" s="15">
        <f t="shared" si="39"/>
        <v>8686</v>
      </c>
      <c r="O579" s="13"/>
      <c r="P579" s="13"/>
    </row>
    <row r="580" spans="1:16" s="90" customFormat="1" ht="13.15" customHeight="1" x14ac:dyDescent="0.2">
      <c r="A580" s="11" t="str">
        <f t="shared" si="36"/>
        <v>BUNDABERG1991</v>
      </c>
      <c r="B580" s="3" t="s">
        <v>17</v>
      </c>
      <c r="C580" s="12">
        <v>1991</v>
      </c>
      <c r="D580" s="12">
        <v>23</v>
      </c>
      <c r="E580" s="13">
        <v>3725</v>
      </c>
      <c r="F580" s="13">
        <v>3707</v>
      </c>
      <c r="G580" s="13">
        <v>7432</v>
      </c>
      <c r="H580" s="13">
        <v>0</v>
      </c>
      <c r="I580" s="13">
        <v>0</v>
      </c>
      <c r="J580" s="13">
        <v>0</v>
      </c>
      <c r="K580" s="15">
        <f t="shared" si="37"/>
        <v>3725</v>
      </c>
      <c r="L580" s="15">
        <f t="shared" si="38"/>
        <v>3707</v>
      </c>
      <c r="M580" s="15">
        <f t="shared" si="39"/>
        <v>7432</v>
      </c>
      <c r="O580" s="13"/>
      <c r="P580" s="13"/>
    </row>
    <row r="581" spans="1:16" s="90" customFormat="1" ht="13.15" customHeight="1" x14ac:dyDescent="0.2">
      <c r="A581" s="11" t="str">
        <f t="shared" si="36"/>
        <v>BUNDABERG1992</v>
      </c>
      <c r="B581" s="3" t="s">
        <v>17</v>
      </c>
      <c r="C581" s="12">
        <v>1992</v>
      </c>
      <c r="D581" s="12">
        <v>17</v>
      </c>
      <c r="E581" s="13">
        <v>4800</v>
      </c>
      <c r="F581" s="13">
        <v>4821</v>
      </c>
      <c r="G581" s="13">
        <v>9621</v>
      </c>
      <c r="H581" s="13">
        <v>0</v>
      </c>
      <c r="I581" s="13">
        <v>0</v>
      </c>
      <c r="J581" s="13">
        <v>0</v>
      </c>
      <c r="K581" s="15">
        <f t="shared" si="37"/>
        <v>4800</v>
      </c>
      <c r="L581" s="15">
        <f t="shared" si="38"/>
        <v>4821</v>
      </c>
      <c r="M581" s="15">
        <f t="shared" si="39"/>
        <v>9621</v>
      </c>
      <c r="O581" s="13"/>
      <c r="P581" s="13"/>
    </row>
    <row r="582" spans="1:16" s="90" customFormat="1" ht="13.15" customHeight="1" x14ac:dyDescent="0.2">
      <c r="A582" s="11" t="str">
        <f t="shared" si="36"/>
        <v>BUNDABERG1993</v>
      </c>
      <c r="B582" s="92" t="s">
        <v>17</v>
      </c>
      <c r="C582" s="85">
        <v>1993</v>
      </c>
      <c r="D582" s="86">
        <v>21</v>
      </c>
      <c r="E582" s="15">
        <v>4342</v>
      </c>
      <c r="F582" s="15">
        <v>4359</v>
      </c>
      <c r="G582" s="15">
        <v>8701</v>
      </c>
      <c r="H582" s="87">
        <v>0</v>
      </c>
      <c r="I582" s="87">
        <v>0</v>
      </c>
      <c r="J582" s="15">
        <v>0</v>
      </c>
      <c r="K582" s="15">
        <f t="shared" si="37"/>
        <v>4342</v>
      </c>
      <c r="L582" s="15">
        <f t="shared" si="38"/>
        <v>4359</v>
      </c>
      <c r="M582" s="15">
        <f t="shared" si="39"/>
        <v>8701</v>
      </c>
      <c r="O582" s="13"/>
      <c r="P582" s="13"/>
    </row>
    <row r="583" spans="1:16" s="90" customFormat="1" ht="13.15" customHeight="1" x14ac:dyDescent="0.2">
      <c r="A583" s="11" t="str">
        <f t="shared" si="36"/>
        <v>BUNDABERG1994</v>
      </c>
      <c r="B583" s="92" t="s">
        <v>17</v>
      </c>
      <c r="C583" s="85">
        <v>1994</v>
      </c>
      <c r="D583" s="86">
        <v>23</v>
      </c>
      <c r="E583" s="15">
        <v>4137</v>
      </c>
      <c r="F583" s="15">
        <v>4136</v>
      </c>
      <c r="G583" s="15">
        <v>8273</v>
      </c>
      <c r="H583" s="87">
        <v>0</v>
      </c>
      <c r="I583" s="87">
        <v>0</v>
      </c>
      <c r="J583" s="15">
        <v>0</v>
      </c>
      <c r="K583" s="15">
        <f t="shared" si="37"/>
        <v>4137</v>
      </c>
      <c r="L583" s="15">
        <f t="shared" si="38"/>
        <v>4136</v>
      </c>
      <c r="M583" s="15">
        <f t="shared" si="39"/>
        <v>8273</v>
      </c>
      <c r="O583" s="13"/>
      <c r="P583" s="13"/>
    </row>
    <row r="584" spans="1:16" s="90" customFormat="1" ht="13.15" customHeight="1" x14ac:dyDescent="0.2">
      <c r="A584" s="11" t="str">
        <f t="shared" si="36"/>
        <v>BUNDABERG1995</v>
      </c>
      <c r="B584" s="92" t="s">
        <v>17</v>
      </c>
      <c r="C584" s="85">
        <v>1995</v>
      </c>
      <c r="D584" s="86">
        <v>27</v>
      </c>
      <c r="E584" s="87">
        <v>3629</v>
      </c>
      <c r="F584" s="87">
        <v>3617</v>
      </c>
      <c r="G584" s="15">
        <v>7246</v>
      </c>
      <c r="H584" s="87">
        <v>0</v>
      </c>
      <c r="I584" s="87">
        <v>0</v>
      </c>
      <c r="J584" s="15">
        <v>0</v>
      </c>
      <c r="K584" s="15">
        <f t="shared" si="37"/>
        <v>3629</v>
      </c>
      <c r="L584" s="15">
        <f t="shared" si="38"/>
        <v>3617</v>
      </c>
      <c r="M584" s="15">
        <f t="shared" si="39"/>
        <v>7246</v>
      </c>
      <c r="O584" s="13"/>
      <c r="P584" s="13"/>
    </row>
    <row r="585" spans="1:16" s="90" customFormat="1" ht="13.15" customHeight="1" x14ac:dyDescent="0.2">
      <c r="A585" s="11" t="str">
        <f t="shared" si="36"/>
        <v>BUNDABERG1996</v>
      </c>
      <c r="B585" s="90" t="s">
        <v>17</v>
      </c>
      <c r="C585" s="12">
        <v>1996</v>
      </c>
      <c r="D585" s="86">
        <v>29</v>
      </c>
      <c r="E585" s="91">
        <v>3481</v>
      </c>
      <c r="F585" s="91">
        <v>3477</v>
      </c>
      <c r="G585" s="91">
        <v>6958</v>
      </c>
      <c r="H585" s="91">
        <v>0</v>
      </c>
      <c r="I585" s="91">
        <v>0</v>
      </c>
      <c r="J585" s="91">
        <v>0</v>
      </c>
      <c r="K585" s="15">
        <f t="shared" si="37"/>
        <v>3481</v>
      </c>
      <c r="L585" s="15">
        <f t="shared" si="38"/>
        <v>3477</v>
      </c>
      <c r="M585" s="15">
        <f t="shared" si="39"/>
        <v>6958</v>
      </c>
      <c r="O585" s="13"/>
      <c r="P585" s="13"/>
    </row>
    <row r="586" spans="1:16" s="90" customFormat="1" ht="13.15" customHeight="1" x14ac:dyDescent="0.2">
      <c r="A586" s="11" t="str">
        <f t="shared" si="36"/>
        <v>BUNDABERG1997</v>
      </c>
      <c r="B586" s="92" t="s">
        <v>17</v>
      </c>
      <c r="C586" s="85">
        <v>1997</v>
      </c>
      <c r="D586" s="86">
        <v>29</v>
      </c>
      <c r="E586" s="15">
        <v>3290</v>
      </c>
      <c r="F586" s="15">
        <v>3288</v>
      </c>
      <c r="G586" s="15">
        <v>6578</v>
      </c>
      <c r="H586" s="87">
        <v>0</v>
      </c>
      <c r="I586" s="87">
        <v>0</v>
      </c>
      <c r="J586" s="15">
        <v>0</v>
      </c>
      <c r="K586" s="15">
        <f t="shared" si="37"/>
        <v>3290</v>
      </c>
      <c r="L586" s="15">
        <f t="shared" si="38"/>
        <v>3288</v>
      </c>
      <c r="M586" s="15">
        <f t="shared" si="39"/>
        <v>6578</v>
      </c>
      <c r="O586" s="13"/>
      <c r="P586" s="13"/>
    </row>
    <row r="587" spans="1:16" s="90" customFormat="1" ht="13.15" customHeight="1" x14ac:dyDescent="0.2">
      <c r="A587" s="11" t="str">
        <f t="shared" si="36"/>
        <v>BUNDABERG1998</v>
      </c>
      <c r="B587" s="92" t="s">
        <v>17</v>
      </c>
      <c r="C587" s="85">
        <v>1998</v>
      </c>
      <c r="D587" s="86">
        <v>34</v>
      </c>
      <c r="E587" s="15">
        <v>3245</v>
      </c>
      <c r="F587" s="15">
        <v>3237</v>
      </c>
      <c r="G587" s="15">
        <v>6482</v>
      </c>
      <c r="H587" s="87">
        <v>0</v>
      </c>
      <c r="I587" s="87">
        <v>0</v>
      </c>
      <c r="J587" s="15">
        <v>0</v>
      </c>
      <c r="K587" s="15">
        <f t="shared" si="37"/>
        <v>3245</v>
      </c>
      <c r="L587" s="15">
        <f t="shared" si="38"/>
        <v>3237</v>
      </c>
      <c r="M587" s="15">
        <f t="shared" si="39"/>
        <v>6482</v>
      </c>
      <c r="O587" s="13"/>
      <c r="P587" s="13"/>
    </row>
    <row r="588" spans="1:16" s="90" customFormat="1" ht="13.15" customHeight="1" x14ac:dyDescent="0.2">
      <c r="A588" s="11" t="str">
        <f t="shared" ref="A588:A648" si="40">CONCATENATE(B588,C588)</f>
        <v>BUNDABERG1999</v>
      </c>
      <c r="B588" s="3" t="s">
        <v>17</v>
      </c>
      <c r="C588" s="12">
        <v>1999</v>
      </c>
      <c r="D588" s="12">
        <v>33</v>
      </c>
      <c r="E588" s="13">
        <v>3057</v>
      </c>
      <c r="F588" s="13">
        <v>3058</v>
      </c>
      <c r="G588" s="13">
        <v>6115</v>
      </c>
      <c r="H588" s="13">
        <v>0</v>
      </c>
      <c r="I588" s="13">
        <v>0</v>
      </c>
      <c r="J588" s="13">
        <v>0</v>
      </c>
      <c r="K588" s="15">
        <f t="shared" si="37"/>
        <v>3057</v>
      </c>
      <c r="L588" s="15">
        <f t="shared" si="38"/>
        <v>3058</v>
      </c>
      <c r="M588" s="15">
        <f t="shared" si="39"/>
        <v>6115</v>
      </c>
      <c r="O588" s="13"/>
      <c r="P588" s="13"/>
    </row>
    <row r="589" spans="1:16" s="90" customFormat="1" ht="13.15" customHeight="1" x14ac:dyDescent="0.2">
      <c r="A589" s="11" t="str">
        <f t="shared" si="40"/>
        <v>BUNDABERG2000</v>
      </c>
      <c r="B589" s="90" t="s">
        <v>17</v>
      </c>
      <c r="C589" s="12">
        <v>2000</v>
      </c>
      <c r="D589" s="86">
        <v>34</v>
      </c>
      <c r="E589" s="91">
        <v>2956</v>
      </c>
      <c r="F589" s="91">
        <v>2952</v>
      </c>
      <c r="G589" s="91">
        <v>5908</v>
      </c>
      <c r="H589" s="91">
        <v>0</v>
      </c>
      <c r="I589" s="91">
        <v>0</v>
      </c>
      <c r="J589" s="91">
        <v>0</v>
      </c>
      <c r="K589" s="15">
        <f t="shared" si="37"/>
        <v>2956</v>
      </c>
      <c r="L589" s="15">
        <f t="shared" si="38"/>
        <v>2952</v>
      </c>
      <c r="M589" s="15">
        <f t="shared" si="39"/>
        <v>5908</v>
      </c>
      <c r="O589" s="13"/>
      <c r="P589" s="13"/>
    </row>
    <row r="590" spans="1:16" s="90" customFormat="1" ht="13.15" customHeight="1" x14ac:dyDescent="0.2">
      <c r="A590" s="11" t="str">
        <f t="shared" si="40"/>
        <v>BUNDABERG2001</v>
      </c>
      <c r="B590" s="92" t="s">
        <v>17</v>
      </c>
      <c r="C590" s="85">
        <v>2001</v>
      </c>
      <c r="D590" s="86" t="s">
        <v>174</v>
      </c>
      <c r="E590" s="15">
        <v>2467</v>
      </c>
      <c r="F590" s="15">
        <v>2452</v>
      </c>
      <c r="G590" s="15">
        <v>4919</v>
      </c>
      <c r="H590" s="87">
        <v>0</v>
      </c>
      <c r="I590" s="87">
        <v>0</v>
      </c>
      <c r="J590" s="15">
        <v>0</v>
      </c>
      <c r="K590" s="15">
        <f t="shared" si="37"/>
        <v>2467</v>
      </c>
      <c r="L590" s="15">
        <f t="shared" si="38"/>
        <v>2452</v>
      </c>
      <c r="M590" s="15">
        <f t="shared" si="39"/>
        <v>4919</v>
      </c>
      <c r="O590" s="13"/>
      <c r="P590" s="13"/>
    </row>
    <row r="591" spans="1:16" s="90" customFormat="1" ht="13.15" customHeight="1" x14ac:dyDescent="0.2">
      <c r="A591" s="11" t="str">
        <f t="shared" si="40"/>
        <v>BUNDABERG2002</v>
      </c>
      <c r="B591" s="90" t="s">
        <v>17</v>
      </c>
      <c r="C591" s="85">
        <v>2002</v>
      </c>
      <c r="D591" s="86" t="s">
        <v>174</v>
      </c>
      <c r="E591" s="15">
        <v>1450</v>
      </c>
      <c r="F591" s="15">
        <v>1450</v>
      </c>
      <c r="G591" s="15">
        <v>2900</v>
      </c>
      <c r="H591" s="15">
        <v>0</v>
      </c>
      <c r="I591" s="15">
        <v>0</v>
      </c>
      <c r="J591" s="15">
        <v>0</v>
      </c>
      <c r="K591" s="15">
        <f t="shared" si="37"/>
        <v>1450</v>
      </c>
      <c r="L591" s="15">
        <f t="shared" si="38"/>
        <v>1450</v>
      </c>
      <c r="M591" s="15">
        <f t="shared" si="39"/>
        <v>2900</v>
      </c>
      <c r="O591" s="13"/>
      <c r="P591" s="13"/>
    </row>
    <row r="592" spans="1:16" s="90" customFormat="1" ht="13.15" customHeight="1" x14ac:dyDescent="0.2">
      <c r="A592" s="11" t="str">
        <f t="shared" si="40"/>
        <v>BUNDABERG2003</v>
      </c>
      <c r="B592" s="3" t="s">
        <v>17</v>
      </c>
      <c r="C592" s="12">
        <v>2003</v>
      </c>
      <c r="D592" s="12" t="s">
        <v>174</v>
      </c>
      <c r="E592" s="13">
        <v>1276</v>
      </c>
      <c r="F592" s="13">
        <v>1273</v>
      </c>
      <c r="G592" s="13">
        <v>2549</v>
      </c>
      <c r="H592" s="13">
        <v>0</v>
      </c>
      <c r="I592" s="13">
        <v>0</v>
      </c>
      <c r="J592" s="13">
        <v>0</v>
      </c>
      <c r="K592" s="15">
        <f t="shared" si="37"/>
        <v>1276</v>
      </c>
      <c r="L592" s="15">
        <f t="shared" si="38"/>
        <v>1273</v>
      </c>
      <c r="M592" s="15">
        <f t="shared" si="39"/>
        <v>2549</v>
      </c>
      <c r="O592" s="13"/>
      <c r="P592" s="13"/>
    </row>
    <row r="593" spans="1:16" s="90" customFormat="1" ht="13.15" customHeight="1" x14ac:dyDescent="0.2">
      <c r="A593" s="11" t="str">
        <f t="shared" si="40"/>
        <v>BUNDABERG2004</v>
      </c>
      <c r="B593" s="92" t="s">
        <v>17</v>
      </c>
      <c r="C593" s="85">
        <v>2004</v>
      </c>
      <c r="D593" s="86" t="s">
        <v>174</v>
      </c>
      <c r="E593" s="15">
        <v>1331</v>
      </c>
      <c r="F593" s="15">
        <v>1334</v>
      </c>
      <c r="G593" s="15">
        <v>2665</v>
      </c>
      <c r="H593" s="87">
        <v>0</v>
      </c>
      <c r="I593" s="87">
        <v>0</v>
      </c>
      <c r="J593" s="15">
        <v>0</v>
      </c>
      <c r="K593" s="15">
        <f t="shared" si="37"/>
        <v>1331</v>
      </c>
      <c r="L593" s="15">
        <f t="shared" si="38"/>
        <v>1334</v>
      </c>
      <c r="M593" s="15">
        <f t="shared" si="39"/>
        <v>2665</v>
      </c>
      <c r="O593" s="13"/>
      <c r="P593" s="13"/>
    </row>
    <row r="594" spans="1:16" s="90" customFormat="1" ht="13.15" customHeight="1" x14ac:dyDescent="0.2">
      <c r="A594" s="11" t="str">
        <f t="shared" si="40"/>
        <v>BUNDABERG2005</v>
      </c>
      <c r="B594" s="92" t="s">
        <v>17</v>
      </c>
      <c r="C594" s="85">
        <v>2005</v>
      </c>
      <c r="D594" s="86" t="s">
        <v>174</v>
      </c>
      <c r="E594" s="15">
        <v>1572</v>
      </c>
      <c r="F594" s="15">
        <v>1572</v>
      </c>
      <c r="G594" s="15">
        <v>3144</v>
      </c>
      <c r="H594" s="87">
        <v>0</v>
      </c>
      <c r="I594" s="87">
        <v>0</v>
      </c>
      <c r="J594" s="15">
        <v>0</v>
      </c>
      <c r="K594" s="15">
        <f t="shared" si="37"/>
        <v>1572</v>
      </c>
      <c r="L594" s="15">
        <f t="shared" si="38"/>
        <v>1572</v>
      </c>
      <c r="M594" s="15">
        <f t="shared" si="39"/>
        <v>3144</v>
      </c>
      <c r="O594" s="13"/>
      <c r="P594" s="13"/>
    </row>
    <row r="595" spans="1:16" s="90" customFormat="1" ht="13.15" customHeight="1" x14ac:dyDescent="0.2">
      <c r="A595" s="11" t="str">
        <f t="shared" si="40"/>
        <v>BUNDABERG2006</v>
      </c>
      <c r="B595" s="3" t="s">
        <v>17</v>
      </c>
      <c r="C595" s="12">
        <v>2006</v>
      </c>
      <c r="D595" s="12" t="s">
        <v>174</v>
      </c>
      <c r="E595" s="13">
        <v>1553</v>
      </c>
      <c r="F595" s="13">
        <v>1553</v>
      </c>
      <c r="G595" s="13">
        <v>3106</v>
      </c>
      <c r="H595" s="13">
        <v>0</v>
      </c>
      <c r="I595" s="13">
        <v>0</v>
      </c>
      <c r="J595" s="13">
        <v>0</v>
      </c>
      <c r="K595" s="15">
        <f t="shared" si="37"/>
        <v>1553</v>
      </c>
      <c r="L595" s="15">
        <f t="shared" si="38"/>
        <v>1553</v>
      </c>
      <c r="M595" s="15">
        <f t="shared" si="39"/>
        <v>3106</v>
      </c>
      <c r="O595" s="13"/>
      <c r="P595" s="13"/>
    </row>
    <row r="596" spans="1:16" s="90" customFormat="1" ht="13.15" customHeight="1" x14ac:dyDescent="0.2">
      <c r="A596" s="11" t="str">
        <f t="shared" si="40"/>
        <v>BUNDABERG2007</v>
      </c>
      <c r="B596" s="92" t="s">
        <v>17</v>
      </c>
      <c r="C596" s="85">
        <v>2007</v>
      </c>
      <c r="D596" s="86" t="s">
        <v>174</v>
      </c>
      <c r="E596" s="15">
        <v>1570</v>
      </c>
      <c r="F596" s="15">
        <v>1567</v>
      </c>
      <c r="G596" s="15">
        <v>3137</v>
      </c>
      <c r="H596" s="87">
        <v>0</v>
      </c>
      <c r="I596" s="87">
        <v>0</v>
      </c>
      <c r="J596" s="15">
        <v>0</v>
      </c>
      <c r="K596" s="15">
        <f t="shared" si="37"/>
        <v>1570</v>
      </c>
      <c r="L596" s="15">
        <f t="shared" si="38"/>
        <v>1567</v>
      </c>
      <c r="M596" s="15">
        <f t="shared" si="39"/>
        <v>3137</v>
      </c>
      <c r="O596" s="13"/>
      <c r="P596" s="13"/>
    </row>
    <row r="597" spans="1:16" s="90" customFormat="1" ht="13.15" customHeight="1" x14ac:dyDescent="0.2">
      <c r="A597" s="11" t="str">
        <f t="shared" si="40"/>
        <v>BUNDABERG2008</v>
      </c>
      <c r="B597" s="90" t="s">
        <v>17</v>
      </c>
      <c r="C597" s="85">
        <v>2008</v>
      </c>
      <c r="D597" s="86" t="s">
        <v>174</v>
      </c>
      <c r="E597" s="15">
        <v>1409</v>
      </c>
      <c r="F597" s="15">
        <v>1412</v>
      </c>
      <c r="G597" s="15">
        <v>2821</v>
      </c>
      <c r="H597" s="15">
        <v>0</v>
      </c>
      <c r="I597" s="15">
        <v>0</v>
      </c>
      <c r="J597" s="15">
        <v>0</v>
      </c>
      <c r="K597" s="15">
        <f t="shared" si="37"/>
        <v>1409</v>
      </c>
      <c r="L597" s="15">
        <f t="shared" si="38"/>
        <v>1412</v>
      </c>
      <c r="M597" s="15">
        <f t="shared" si="39"/>
        <v>2821</v>
      </c>
      <c r="O597" s="13"/>
      <c r="P597" s="13"/>
    </row>
    <row r="598" spans="1:16" s="90" customFormat="1" ht="13.15" customHeight="1" x14ac:dyDescent="0.2">
      <c r="A598" s="11" t="str">
        <f t="shared" si="40"/>
        <v>BUNDABERG2009</v>
      </c>
      <c r="B598" s="3" t="s">
        <v>17</v>
      </c>
      <c r="C598" s="12">
        <v>2009</v>
      </c>
      <c r="D598" s="12" t="s">
        <v>174</v>
      </c>
      <c r="E598" s="13">
        <v>1239</v>
      </c>
      <c r="F598" s="13">
        <v>1240</v>
      </c>
      <c r="G598" s="13">
        <v>2479</v>
      </c>
      <c r="H598" s="13">
        <v>0</v>
      </c>
      <c r="I598" s="13">
        <v>0</v>
      </c>
      <c r="J598" s="13">
        <v>0</v>
      </c>
      <c r="K598" s="15">
        <f t="shared" si="37"/>
        <v>1239</v>
      </c>
      <c r="L598" s="15">
        <f t="shared" si="38"/>
        <v>1240</v>
      </c>
      <c r="M598" s="15">
        <f t="shared" si="39"/>
        <v>2479</v>
      </c>
      <c r="O598" s="13"/>
      <c r="P598" s="13"/>
    </row>
    <row r="599" spans="1:16" s="90" customFormat="1" ht="13.15" customHeight="1" x14ac:dyDescent="0.2">
      <c r="A599" s="11" t="str">
        <f t="shared" si="40"/>
        <v>BUNDABERG2010</v>
      </c>
      <c r="B599" s="3" t="s">
        <v>17</v>
      </c>
      <c r="C599" s="12">
        <v>2010</v>
      </c>
      <c r="D599" s="12" t="s">
        <v>174</v>
      </c>
      <c r="E599" s="13">
        <v>1370</v>
      </c>
      <c r="F599" s="13">
        <v>1369</v>
      </c>
      <c r="G599" s="13">
        <v>2739</v>
      </c>
      <c r="H599" s="13">
        <v>0</v>
      </c>
      <c r="I599" s="13">
        <v>0</v>
      </c>
      <c r="J599" s="13">
        <v>0</v>
      </c>
      <c r="K599" s="15">
        <f t="shared" si="37"/>
        <v>1370</v>
      </c>
      <c r="L599" s="15">
        <f t="shared" si="38"/>
        <v>1369</v>
      </c>
      <c r="M599" s="15">
        <f t="shared" si="39"/>
        <v>2739</v>
      </c>
      <c r="O599" s="13"/>
      <c r="P599" s="13"/>
    </row>
    <row r="600" spans="1:16" s="90" customFormat="1" ht="13.15" customHeight="1" x14ac:dyDescent="0.2">
      <c r="A600" s="11" t="str">
        <f t="shared" si="40"/>
        <v>BUNDABERG2011</v>
      </c>
      <c r="B600" s="92" t="s">
        <v>17</v>
      </c>
      <c r="C600" s="85">
        <v>2011</v>
      </c>
      <c r="D600" s="86" t="s">
        <v>174</v>
      </c>
      <c r="E600" s="15">
        <v>1369</v>
      </c>
      <c r="F600" s="15">
        <v>1367</v>
      </c>
      <c r="G600" s="15">
        <v>2736</v>
      </c>
      <c r="H600" s="87">
        <v>0</v>
      </c>
      <c r="I600" s="87">
        <v>0</v>
      </c>
      <c r="J600" s="15">
        <v>0</v>
      </c>
      <c r="K600" s="15">
        <f t="shared" si="37"/>
        <v>1369</v>
      </c>
      <c r="L600" s="15">
        <f t="shared" si="38"/>
        <v>1367</v>
      </c>
      <c r="M600" s="15">
        <f t="shared" si="39"/>
        <v>2736</v>
      </c>
      <c r="O600" s="13"/>
      <c r="P600" s="13"/>
    </row>
    <row r="601" spans="1:16" s="90" customFormat="1" ht="13.15" customHeight="1" x14ac:dyDescent="0.2">
      <c r="A601" s="11" t="str">
        <f t="shared" si="40"/>
        <v>BUNDABERG2012</v>
      </c>
      <c r="B601" s="92" t="s">
        <v>17</v>
      </c>
      <c r="C601" s="85">
        <v>2012</v>
      </c>
      <c r="D601" s="86" t="s">
        <v>174</v>
      </c>
      <c r="E601" s="15">
        <v>1435</v>
      </c>
      <c r="F601" s="15">
        <v>1434</v>
      </c>
      <c r="G601" s="15">
        <v>2869</v>
      </c>
      <c r="H601" s="87">
        <v>0</v>
      </c>
      <c r="I601" s="87">
        <v>0</v>
      </c>
      <c r="J601" s="15">
        <v>0</v>
      </c>
      <c r="K601" s="15">
        <f t="shared" si="37"/>
        <v>1435</v>
      </c>
      <c r="L601" s="15">
        <f t="shared" si="38"/>
        <v>1434</v>
      </c>
      <c r="M601" s="15">
        <f t="shared" si="39"/>
        <v>2869</v>
      </c>
      <c r="O601" s="13"/>
      <c r="P601" s="13"/>
    </row>
    <row r="602" spans="1:16" s="90" customFormat="1" ht="13.15" customHeight="1" x14ac:dyDescent="0.2">
      <c r="A602" s="11" t="str">
        <f t="shared" si="40"/>
        <v>BUNDABERG2013</v>
      </c>
      <c r="B602" s="92" t="s">
        <v>17</v>
      </c>
      <c r="C602" s="85">
        <v>2013</v>
      </c>
      <c r="D602" s="86" t="s">
        <v>174</v>
      </c>
      <c r="E602" s="87">
        <v>1687</v>
      </c>
      <c r="F602" s="87">
        <v>1687</v>
      </c>
      <c r="G602" s="15">
        <v>3374</v>
      </c>
      <c r="H602" s="87">
        <v>0</v>
      </c>
      <c r="I602" s="87">
        <v>0</v>
      </c>
      <c r="J602" s="15">
        <v>0</v>
      </c>
      <c r="K602" s="15">
        <f t="shared" si="37"/>
        <v>1687</v>
      </c>
      <c r="L602" s="15">
        <f t="shared" si="38"/>
        <v>1687</v>
      </c>
      <c r="M602" s="15">
        <f t="shared" si="39"/>
        <v>3374</v>
      </c>
      <c r="O602" s="13"/>
      <c r="P602" s="13"/>
    </row>
    <row r="603" spans="1:16" s="90" customFormat="1" ht="13.15" customHeight="1" x14ac:dyDescent="0.2">
      <c r="A603" s="11" t="str">
        <f t="shared" si="40"/>
        <v>BUNDABERG2014</v>
      </c>
      <c r="B603" s="3" t="s">
        <v>17</v>
      </c>
      <c r="C603" s="12">
        <v>2014</v>
      </c>
      <c r="D603" s="12" t="s">
        <v>174</v>
      </c>
      <c r="E603" s="13">
        <v>1873</v>
      </c>
      <c r="F603" s="13">
        <v>1873</v>
      </c>
      <c r="G603" s="13">
        <v>3746</v>
      </c>
      <c r="H603" s="13">
        <v>0</v>
      </c>
      <c r="I603" s="13">
        <v>0</v>
      </c>
      <c r="J603" s="13">
        <v>0</v>
      </c>
      <c r="K603" s="15">
        <f t="shared" si="37"/>
        <v>1873</v>
      </c>
      <c r="L603" s="15">
        <f t="shared" si="38"/>
        <v>1873</v>
      </c>
      <c r="M603" s="15">
        <f t="shared" si="39"/>
        <v>3746</v>
      </c>
      <c r="O603" s="13"/>
      <c r="P603" s="13"/>
    </row>
    <row r="604" spans="1:16" s="90" customFormat="1" ht="13.15" customHeight="1" x14ac:dyDescent="0.2">
      <c r="A604" s="11" t="str">
        <f t="shared" si="40"/>
        <v>BUNDABERG2015</v>
      </c>
      <c r="B604" s="90" t="s">
        <v>17</v>
      </c>
      <c r="C604" s="85">
        <v>2015</v>
      </c>
      <c r="D604" s="12" t="s">
        <v>174</v>
      </c>
      <c r="E604" s="15">
        <v>2008</v>
      </c>
      <c r="F604" s="15">
        <v>2006</v>
      </c>
      <c r="G604" s="15">
        <v>4014</v>
      </c>
      <c r="H604" s="15">
        <v>0</v>
      </c>
      <c r="I604" s="15">
        <v>0</v>
      </c>
      <c r="J604" s="15">
        <v>0</v>
      </c>
      <c r="K604" s="15">
        <f t="shared" si="37"/>
        <v>2008</v>
      </c>
      <c r="L604" s="15">
        <f t="shared" si="38"/>
        <v>2006</v>
      </c>
      <c r="M604" s="15">
        <f t="shared" si="39"/>
        <v>4014</v>
      </c>
      <c r="O604" s="13"/>
      <c r="P604" s="13"/>
    </row>
    <row r="605" spans="1:16" s="90" customFormat="1" ht="13.15" customHeight="1" x14ac:dyDescent="0.2">
      <c r="A605" s="11" t="str">
        <f t="shared" si="40"/>
        <v>BUNDABERG2016</v>
      </c>
      <c r="B605" s="92" t="s">
        <v>17</v>
      </c>
      <c r="C605" s="85">
        <v>2016</v>
      </c>
      <c r="D605" s="86" t="s">
        <v>174</v>
      </c>
      <c r="E605" s="15">
        <v>1955</v>
      </c>
      <c r="F605" s="15">
        <v>1954</v>
      </c>
      <c r="G605" s="15">
        <v>3909</v>
      </c>
      <c r="H605" s="87">
        <v>0</v>
      </c>
      <c r="I605" s="87">
        <v>0</v>
      </c>
      <c r="J605" s="15">
        <v>0</v>
      </c>
      <c r="K605" s="15">
        <f t="shared" si="37"/>
        <v>1955</v>
      </c>
      <c r="L605" s="15">
        <f t="shared" si="38"/>
        <v>1954</v>
      </c>
      <c r="M605" s="15">
        <f t="shared" si="39"/>
        <v>3909</v>
      </c>
      <c r="O605" s="13"/>
      <c r="P605" s="13"/>
    </row>
    <row r="606" spans="1:16" s="90" customFormat="1" ht="13.15" customHeight="1" x14ac:dyDescent="0.2">
      <c r="A606" s="11" t="str">
        <f t="shared" si="40"/>
        <v>BUNDABERG2017</v>
      </c>
      <c r="B606" s="92" t="s">
        <v>17</v>
      </c>
      <c r="C606" s="85">
        <v>2017</v>
      </c>
      <c r="D606" s="86" t="s">
        <v>174</v>
      </c>
      <c r="E606" s="15">
        <v>1892</v>
      </c>
      <c r="F606" s="15">
        <v>1888</v>
      </c>
      <c r="G606" s="15">
        <v>3780</v>
      </c>
      <c r="H606" s="87">
        <v>0</v>
      </c>
      <c r="I606" s="87">
        <v>0</v>
      </c>
      <c r="J606" s="15">
        <v>0</v>
      </c>
      <c r="K606" s="15">
        <f t="shared" si="37"/>
        <v>1892</v>
      </c>
      <c r="L606" s="15">
        <f t="shared" si="38"/>
        <v>1888</v>
      </c>
      <c r="M606" s="15">
        <f t="shared" si="39"/>
        <v>3780</v>
      </c>
      <c r="O606" s="13"/>
      <c r="P606" s="13"/>
    </row>
    <row r="607" spans="1:16" s="90" customFormat="1" ht="13.15" customHeight="1" x14ac:dyDescent="0.2">
      <c r="A607" s="11" t="str">
        <f t="shared" si="40"/>
        <v>BUNDABERG2018</v>
      </c>
      <c r="B607" s="88" t="s">
        <v>17</v>
      </c>
      <c r="C607" s="85">
        <v>2018</v>
      </c>
      <c r="D607" s="12" t="s">
        <v>174</v>
      </c>
      <c r="E607" s="15">
        <v>1663</v>
      </c>
      <c r="F607" s="15">
        <v>1662</v>
      </c>
      <c r="G607" s="15">
        <v>3325</v>
      </c>
      <c r="H607" s="87">
        <v>0</v>
      </c>
      <c r="I607" s="87">
        <v>0</v>
      </c>
      <c r="J607" s="15">
        <v>0</v>
      </c>
      <c r="K607" s="15">
        <f t="shared" si="37"/>
        <v>1663</v>
      </c>
      <c r="L607" s="15">
        <f t="shared" si="38"/>
        <v>1662</v>
      </c>
      <c r="M607" s="15">
        <f t="shared" si="39"/>
        <v>3325</v>
      </c>
      <c r="O607" s="13"/>
      <c r="P607" s="13"/>
    </row>
    <row r="608" spans="1:16" s="90" customFormat="1" ht="13.15" customHeight="1" x14ac:dyDescent="0.2">
      <c r="A608" s="11" t="str">
        <f t="shared" si="40"/>
        <v>BUNDABERG2019</v>
      </c>
      <c r="B608" s="92" t="s">
        <v>17</v>
      </c>
      <c r="C608" s="85">
        <v>2019</v>
      </c>
      <c r="D608" s="86" t="s">
        <v>174</v>
      </c>
      <c r="E608" s="15">
        <v>1789</v>
      </c>
      <c r="F608" s="15">
        <v>1786</v>
      </c>
      <c r="G608" s="15">
        <v>3575</v>
      </c>
      <c r="H608" s="87">
        <v>0</v>
      </c>
      <c r="I608" s="87">
        <v>0</v>
      </c>
      <c r="J608" s="15">
        <v>0</v>
      </c>
      <c r="K608" s="15">
        <f t="shared" si="37"/>
        <v>1789</v>
      </c>
      <c r="L608" s="15">
        <f t="shared" si="38"/>
        <v>1786</v>
      </c>
      <c r="M608" s="15">
        <f t="shared" si="39"/>
        <v>3575</v>
      </c>
      <c r="O608" s="13"/>
      <c r="P608" s="13"/>
    </row>
    <row r="609" spans="1:16" s="90" customFormat="1" ht="13.15" customHeight="1" x14ac:dyDescent="0.2">
      <c r="A609" s="11" t="str">
        <f t="shared" si="40"/>
        <v>BUNDABERG2020</v>
      </c>
      <c r="B609" s="3" t="s">
        <v>17</v>
      </c>
      <c r="C609" s="12">
        <v>2020</v>
      </c>
      <c r="D609" s="12" t="s">
        <v>174</v>
      </c>
      <c r="E609" s="13">
        <v>771</v>
      </c>
      <c r="F609" s="13">
        <v>772</v>
      </c>
      <c r="G609" s="13">
        <v>1543</v>
      </c>
      <c r="H609" s="13">
        <v>0</v>
      </c>
      <c r="I609" s="13">
        <v>0</v>
      </c>
      <c r="J609" s="13">
        <v>0</v>
      </c>
      <c r="K609" s="15">
        <f t="shared" si="37"/>
        <v>771</v>
      </c>
      <c r="L609" s="15">
        <f t="shared" si="38"/>
        <v>772</v>
      </c>
      <c r="M609" s="15">
        <f t="shared" si="39"/>
        <v>1543</v>
      </c>
      <c r="O609" s="13"/>
      <c r="P609" s="13"/>
    </row>
    <row r="610" spans="1:16" s="90" customFormat="1" ht="13.15" customHeight="1" x14ac:dyDescent="0.2">
      <c r="A610" s="11" t="str">
        <f t="shared" si="40"/>
        <v>BUNDABERG2021</v>
      </c>
      <c r="B610" s="3" t="s">
        <v>17</v>
      </c>
      <c r="C610" s="12">
        <v>2021</v>
      </c>
      <c r="D610" s="12" t="s">
        <v>174</v>
      </c>
      <c r="E610" s="13">
        <v>876</v>
      </c>
      <c r="F610" s="13">
        <v>876</v>
      </c>
      <c r="G610" s="13">
        <v>1752</v>
      </c>
      <c r="H610" s="13">
        <v>0</v>
      </c>
      <c r="I610" s="13">
        <v>0</v>
      </c>
      <c r="J610" s="13">
        <v>0</v>
      </c>
      <c r="K610" s="15">
        <f t="shared" si="37"/>
        <v>876</v>
      </c>
      <c r="L610" s="15">
        <f t="shared" si="38"/>
        <v>876</v>
      </c>
      <c r="M610" s="15">
        <f t="shared" si="39"/>
        <v>1752</v>
      </c>
      <c r="O610" s="13"/>
      <c r="P610" s="13"/>
    </row>
    <row r="611" spans="1:16" s="90" customFormat="1" ht="13.15" customHeight="1" x14ac:dyDescent="0.2">
      <c r="A611" s="11" t="str">
        <f t="shared" si="40"/>
        <v>BUNDABERG2022</v>
      </c>
      <c r="B611" s="88" t="s">
        <v>17</v>
      </c>
      <c r="C611" s="16">
        <v>2022</v>
      </c>
      <c r="D611" s="86" t="s">
        <v>174</v>
      </c>
      <c r="E611" s="89">
        <v>991</v>
      </c>
      <c r="F611" s="89">
        <v>991</v>
      </c>
      <c r="G611" s="89">
        <v>1982</v>
      </c>
      <c r="H611" s="89">
        <v>0</v>
      </c>
      <c r="I611" s="89">
        <v>0</v>
      </c>
      <c r="J611" s="89">
        <v>0</v>
      </c>
      <c r="K611" s="15">
        <f t="shared" si="37"/>
        <v>991</v>
      </c>
      <c r="L611" s="15">
        <f t="shared" si="38"/>
        <v>991</v>
      </c>
      <c r="M611" s="15">
        <f t="shared" si="39"/>
        <v>1982</v>
      </c>
      <c r="O611" s="13"/>
      <c r="P611" s="13"/>
    </row>
    <row r="612" spans="1:16" s="90" customFormat="1" ht="13.15" customHeight="1" x14ac:dyDescent="0.2">
      <c r="A612" s="11" t="str">
        <f t="shared" si="40"/>
        <v>BUNDABERG2023</v>
      </c>
      <c r="B612" s="3" t="s">
        <v>17</v>
      </c>
      <c r="C612" s="12">
        <v>2023</v>
      </c>
      <c r="D612" s="12" t="s">
        <v>174</v>
      </c>
      <c r="E612" s="13">
        <v>1789</v>
      </c>
      <c r="F612" s="13">
        <v>1784</v>
      </c>
      <c r="G612" s="13">
        <v>3573</v>
      </c>
      <c r="H612" s="13">
        <v>0</v>
      </c>
      <c r="I612" s="13">
        <v>0</v>
      </c>
      <c r="J612" s="13">
        <v>0</v>
      </c>
      <c r="K612" s="15">
        <f t="shared" si="37"/>
        <v>1789</v>
      </c>
      <c r="L612" s="15">
        <f t="shared" si="38"/>
        <v>1784</v>
      </c>
      <c r="M612" s="15">
        <f t="shared" si="39"/>
        <v>3573</v>
      </c>
      <c r="O612" s="13"/>
      <c r="P612" s="13"/>
    </row>
    <row r="613" spans="1:16" s="90" customFormat="1" ht="13.15" customHeight="1" x14ac:dyDescent="0.2">
      <c r="A613" s="11" t="str">
        <f t="shared" si="40"/>
        <v>BUNDABERG2024</v>
      </c>
      <c r="B613" s="3" t="s">
        <v>17</v>
      </c>
      <c r="C613" s="12">
        <v>2024</v>
      </c>
      <c r="D613" s="12" t="s">
        <v>174</v>
      </c>
      <c r="E613" s="13">
        <v>1812</v>
      </c>
      <c r="F613" s="13">
        <v>1806</v>
      </c>
      <c r="G613" s="13">
        <v>3618</v>
      </c>
      <c r="H613" s="13">
        <v>0</v>
      </c>
      <c r="I613" s="13">
        <v>0</v>
      </c>
      <c r="J613" s="13">
        <v>0</v>
      </c>
      <c r="K613" s="15">
        <f t="shared" si="37"/>
        <v>1812</v>
      </c>
      <c r="L613" s="15">
        <f t="shared" si="38"/>
        <v>1806</v>
      </c>
      <c r="M613" s="15">
        <f t="shared" si="39"/>
        <v>3618</v>
      </c>
      <c r="O613" s="13"/>
      <c r="P613" s="13"/>
    </row>
    <row r="614" spans="1:16" s="90" customFormat="1" ht="13.15" customHeight="1" x14ac:dyDescent="0.2">
      <c r="A614" s="11" t="str">
        <f t="shared" si="40"/>
        <v>BUNDABERG2025</v>
      </c>
      <c r="B614" s="3" t="s">
        <v>17</v>
      </c>
      <c r="C614" s="12">
        <v>2025</v>
      </c>
      <c r="D614" s="12" t="s">
        <v>174</v>
      </c>
      <c r="E614" s="13">
        <v>1722</v>
      </c>
      <c r="F614" s="13">
        <v>1717</v>
      </c>
      <c r="G614" s="13">
        <v>3439</v>
      </c>
      <c r="H614" s="13">
        <v>0</v>
      </c>
      <c r="I614" s="13">
        <v>0</v>
      </c>
      <c r="J614" s="13">
        <v>0</v>
      </c>
      <c r="K614" s="15">
        <f t="shared" si="37"/>
        <v>1722</v>
      </c>
      <c r="L614" s="15">
        <f t="shared" si="38"/>
        <v>1717</v>
      </c>
      <c r="M614" s="15">
        <f t="shared" si="39"/>
        <v>3439</v>
      </c>
      <c r="O614" s="13"/>
      <c r="P614" s="13"/>
    </row>
    <row r="615" spans="1:16" s="90" customFormat="1" ht="13.15" customHeight="1" x14ac:dyDescent="0.2">
      <c r="A615" s="11" t="str">
        <f t="shared" si="40"/>
        <v>BURNIE1985</v>
      </c>
      <c r="B615" s="92" t="s">
        <v>16</v>
      </c>
      <c r="C615" s="85">
        <v>1985</v>
      </c>
      <c r="D615" s="86">
        <v>18</v>
      </c>
      <c r="E615" s="15">
        <v>4958</v>
      </c>
      <c r="F615" s="15">
        <v>4944</v>
      </c>
      <c r="G615" s="15">
        <v>9902</v>
      </c>
      <c r="H615" s="87">
        <v>0</v>
      </c>
      <c r="I615" s="87">
        <v>0</v>
      </c>
      <c r="J615" s="15">
        <v>0</v>
      </c>
      <c r="K615" s="15">
        <f t="shared" si="37"/>
        <v>4958</v>
      </c>
      <c r="L615" s="15">
        <f t="shared" si="38"/>
        <v>4944</v>
      </c>
      <c r="M615" s="15">
        <f t="shared" si="39"/>
        <v>9902</v>
      </c>
      <c r="O615" s="13"/>
      <c r="P615" s="13"/>
    </row>
    <row r="616" spans="1:16" s="90" customFormat="1" ht="13.15" customHeight="1" x14ac:dyDescent="0.2">
      <c r="A616" s="11" t="str">
        <f t="shared" si="40"/>
        <v>BURNIE1986</v>
      </c>
      <c r="B616" s="3" t="s">
        <v>16</v>
      </c>
      <c r="C616" s="12">
        <v>1986</v>
      </c>
      <c r="D616" s="12">
        <v>20</v>
      </c>
      <c r="E616" s="13">
        <v>4317</v>
      </c>
      <c r="F616" s="13">
        <v>4345</v>
      </c>
      <c r="G616" s="13">
        <v>8662</v>
      </c>
      <c r="H616" s="13">
        <v>0</v>
      </c>
      <c r="I616" s="13">
        <v>0</v>
      </c>
      <c r="J616" s="13">
        <v>0</v>
      </c>
      <c r="K616" s="15">
        <f t="shared" si="37"/>
        <v>4317</v>
      </c>
      <c r="L616" s="15">
        <f t="shared" si="38"/>
        <v>4345</v>
      </c>
      <c r="M616" s="15">
        <f t="shared" si="39"/>
        <v>8662</v>
      </c>
      <c r="O616" s="13"/>
      <c r="P616" s="13"/>
    </row>
    <row r="617" spans="1:16" s="90" customFormat="1" ht="13.15" customHeight="1" x14ac:dyDescent="0.2">
      <c r="A617" s="11" t="str">
        <f t="shared" si="40"/>
        <v>BURNIE1987</v>
      </c>
      <c r="B617" s="92" t="s">
        <v>16</v>
      </c>
      <c r="C617" s="85">
        <v>1987</v>
      </c>
      <c r="D617" s="86">
        <v>21</v>
      </c>
      <c r="E617" s="15">
        <v>3852</v>
      </c>
      <c r="F617" s="15">
        <v>3851</v>
      </c>
      <c r="G617" s="15">
        <v>7703</v>
      </c>
      <c r="H617" s="87">
        <v>0</v>
      </c>
      <c r="I617" s="87">
        <v>0</v>
      </c>
      <c r="J617" s="15">
        <v>0</v>
      </c>
      <c r="K617" s="15">
        <f t="shared" si="37"/>
        <v>3852</v>
      </c>
      <c r="L617" s="15">
        <f t="shared" si="38"/>
        <v>3851</v>
      </c>
      <c r="M617" s="15">
        <f t="shared" si="39"/>
        <v>7703</v>
      </c>
      <c r="O617" s="13"/>
      <c r="P617" s="13"/>
    </row>
    <row r="618" spans="1:16" s="90" customFormat="1" ht="13.15" customHeight="1" x14ac:dyDescent="0.2">
      <c r="A618" s="11" t="str">
        <f t="shared" si="40"/>
        <v>BURNIE1988</v>
      </c>
      <c r="B618" s="92" t="s">
        <v>16</v>
      </c>
      <c r="C618" s="85">
        <v>1988</v>
      </c>
      <c r="D618" s="86">
        <v>22</v>
      </c>
      <c r="E618" s="15">
        <v>3382</v>
      </c>
      <c r="F618" s="15">
        <v>3373</v>
      </c>
      <c r="G618" s="15">
        <v>6755</v>
      </c>
      <c r="H618" s="87">
        <v>0</v>
      </c>
      <c r="I618" s="87">
        <v>0</v>
      </c>
      <c r="J618" s="15">
        <v>0</v>
      </c>
      <c r="K618" s="15">
        <f t="shared" si="37"/>
        <v>3382</v>
      </c>
      <c r="L618" s="15">
        <f t="shared" si="38"/>
        <v>3373</v>
      </c>
      <c r="M618" s="15">
        <f t="shared" si="39"/>
        <v>6755</v>
      </c>
      <c r="O618" s="13"/>
      <c r="P618" s="13"/>
    </row>
    <row r="619" spans="1:16" s="90" customFormat="1" ht="13.15" customHeight="1" x14ac:dyDescent="0.2">
      <c r="A619" s="11" t="str">
        <f t="shared" si="40"/>
        <v>BURNIE1989</v>
      </c>
      <c r="B619" s="92" t="s">
        <v>16</v>
      </c>
      <c r="C619" s="85">
        <v>1989</v>
      </c>
      <c r="D619" s="86">
        <v>17</v>
      </c>
      <c r="E619" s="15">
        <v>3666</v>
      </c>
      <c r="F619" s="15">
        <v>3618</v>
      </c>
      <c r="G619" s="15">
        <v>7284</v>
      </c>
      <c r="H619" s="87">
        <v>0</v>
      </c>
      <c r="I619" s="87">
        <v>0</v>
      </c>
      <c r="J619" s="15">
        <v>0</v>
      </c>
      <c r="K619" s="15">
        <f t="shared" si="37"/>
        <v>3666</v>
      </c>
      <c r="L619" s="15">
        <f t="shared" si="38"/>
        <v>3618</v>
      </c>
      <c r="M619" s="15">
        <f t="shared" si="39"/>
        <v>7284</v>
      </c>
      <c r="O619" s="13"/>
      <c r="P619" s="13"/>
    </row>
    <row r="620" spans="1:16" s="90" customFormat="1" ht="13.15" customHeight="1" x14ac:dyDescent="0.2">
      <c r="A620" s="11" t="str">
        <f t="shared" si="40"/>
        <v>BURNIE1990</v>
      </c>
      <c r="B620" s="3" t="s">
        <v>16</v>
      </c>
      <c r="C620" s="12">
        <v>1990</v>
      </c>
      <c r="D620" s="12">
        <v>17</v>
      </c>
      <c r="E620" s="13">
        <v>4208</v>
      </c>
      <c r="F620" s="13">
        <v>4186</v>
      </c>
      <c r="G620" s="13">
        <v>8394</v>
      </c>
      <c r="H620" s="13">
        <v>0</v>
      </c>
      <c r="I620" s="13">
        <v>0</v>
      </c>
      <c r="J620" s="13">
        <v>0</v>
      </c>
      <c r="K620" s="15">
        <f t="shared" si="37"/>
        <v>4208</v>
      </c>
      <c r="L620" s="15">
        <f t="shared" si="38"/>
        <v>4186</v>
      </c>
      <c r="M620" s="15">
        <f t="shared" si="39"/>
        <v>8394</v>
      </c>
      <c r="O620" s="13"/>
      <c r="P620" s="13"/>
    </row>
    <row r="621" spans="1:16" s="90" customFormat="1" ht="13.15" customHeight="1" x14ac:dyDescent="0.2">
      <c r="A621" s="11" t="str">
        <f t="shared" si="40"/>
        <v>BURNIE1991</v>
      </c>
      <c r="B621" s="3" t="s">
        <v>16</v>
      </c>
      <c r="C621" s="12">
        <v>1991</v>
      </c>
      <c r="D621" s="12">
        <v>22</v>
      </c>
      <c r="E621" s="13">
        <v>3901</v>
      </c>
      <c r="F621" s="13">
        <v>3726</v>
      </c>
      <c r="G621" s="13">
        <v>7627</v>
      </c>
      <c r="H621" s="13">
        <v>0</v>
      </c>
      <c r="I621" s="13">
        <v>0</v>
      </c>
      <c r="J621" s="13">
        <v>0</v>
      </c>
      <c r="K621" s="15">
        <f t="shared" si="37"/>
        <v>3901</v>
      </c>
      <c r="L621" s="15">
        <f t="shared" si="38"/>
        <v>3726</v>
      </c>
      <c r="M621" s="15">
        <f t="shared" si="39"/>
        <v>7627</v>
      </c>
      <c r="O621" s="13"/>
      <c r="P621" s="13"/>
    </row>
    <row r="622" spans="1:16" s="90" customFormat="1" ht="13.15" customHeight="1" x14ac:dyDescent="0.2">
      <c r="A622" s="11" t="str">
        <f t="shared" si="40"/>
        <v>BURNIE1992</v>
      </c>
      <c r="B622" s="3" t="s">
        <v>16</v>
      </c>
      <c r="C622" s="12">
        <v>1992</v>
      </c>
      <c r="D622" s="12">
        <v>23</v>
      </c>
      <c r="E622" s="13">
        <v>4101</v>
      </c>
      <c r="F622" s="13">
        <v>4108</v>
      </c>
      <c r="G622" s="13">
        <v>8209</v>
      </c>
      <c r="H622" s="13">
        <v>0</v>
      </c>
      <c r="I622" s="13">
        <v>0</v>
      </c>
      <c r="J622" s="13">
        <v>0</v>
      </c>
      <c r="K622" s="15">
        <f t="shared" si="37"/>
        <v>4101</v>
      </c>
      <c r="L622" s="15">
        <f t="shared" si="38"/>
        <v>4108</v>
      </c>
      <c r="M622" s="15">
        <f t="shared" si="39"/>
        <v>8209</v>
      </c>
      <c r="O622" s="13"/>
      <c r="P622" s="13"/>
    </row>
    <row r="623" spans="1:16" s="90" customFormat="1" ht="13.15" customHeight="1" x14ac:dyDescent="0.2">
      <c r="A623" s="11" t="str">
        <f t="shared" si="40"/>
        <v>BURNIE1993</v>
      </c>
      <c r="B623" s="3" t="s">
        <v>16</v>
      </c>
      <c r="C623" s="12">
        <v>1993</v>
      </c>
      <c r="D623" s="86">
        <v>25</v>
      </c>
      <c r="E623" s="13">
        <v>4026</v>
      </c>
      <c r="F623" s="13">
        <v>4012</v>
      </c>
      <c r="G623" s="13">
        <v>8038</v>
      </c>
      <c r="H623" s="13">
        <v>0</v>
      </c>
      <c r="I623" s="13">
        <v>0</v>
      </c>
      <c r="J623" s="13">
        <v>0</v>
      </c>
      <c r="K623" s="15">
        <f t="shared" si="37"/>
        <v>4026</v>
      </c>
      <c r="L623" s="15">
        <f t="shared" si="38"/>
        <v>4012</v>
      </c>
      <c r="M623" s="15">
        <f t="shared" si="39"/>
        <v>8038</v>
      </c>
      <c r="O623" s="13"/>
      <c r="P623" s="13"/>
    </row>
    <row r="624" spans="1:16" s="90" customFormat="1" ht="13.15" customHeight="1" x14ac:dyDescent="0.2">
      <c r="A624" s="11" t="str">
        <f t="shared" si="40"/>
        <v>BURNIE1994</v>
      </c>
      <c r="B624" s="3" t="s">
        <v>16</v>
      </c>
      <c r="C624" s="12">
        <v>1994</v>
      </c>
      <c r="D624" s="12">
        <v>20</v>
      </c>
      <c r="E624" s="13">
        <v>4279</v>
      </c>
      <c r="F624" s="13">
        <v>4279</v>
      </c>
      <c r="G624" s="13">
        <v>8558</v>
      </c>
      <c r="H624" s="13">
        <v>0</v>
      </c>
      <c r="I624" s="13">
        <v>0</v>
      </c>
      <c r="J624" s="13">
        <v>0</v>
      </c>
      <c r="K624" s="15">
        <f t="shared" si="37"/>
        <v>4279</v>
      </c>
      <c r="L624" s="15">
        <f t="shared" si="38"/>
        <v>4279</v>
      </c>
      <c r="M624" s="15">
        <f t="shared" si="39"/>
        <v>8558</v>
      </c>
      <c r="O624" s="13"/>
      <c r="P624" s="13"/>
    </row>
    <row r="625" spans="1:16" s="90" customFormat="1" ht="13.15" customHeight="1" x14ac:dyDescent="0.2">
      <c r="A625" s="11" t="str">
        <f t="shared" si="40"/>
        <v>BURNIE1995</v>
      </c>
      <c r="B625" s="3" t="s">
        <v>16</v>
      </c>
      <c r="C625" s="12">
        <v>1995</v>
      </c>
      <c r="D625" s="12">
        <v>23</v>
      </c>
      <c r="E625" s="13">
        <v>4425</v>
      </c>
      <c r="F625" s="13">
        <v>4436</v>
      </c>
      <c r="G625" s="13">
        <v>8861</v>
      </c>
      <c r="H625" s="13">
        <v>0</v>
      </c>
      <c r="I625" s="13">
        <v>0</v>
      </c>
      <c r="J625" s="13">
        <v>0</v>
      </c>
      <c r="K625" s="15">
        <f t="shared" ref="K625:K688" si="41">E625+H625</f>
        <v>4425</v>
      </c>
      <c r="L625" s="15">
        <f t="shared" ref="L625:L688" si="42">F625+I625</f>
        <v>4436</v>
      </c>
      <c r="M625" s="15">
        <f t="shared" ref="M625:M688" si="43">G625+J625</f>
        <v>8861</v>
      </c>
      <c r="O625" s="13"/>
      <c r="P625" s="13"/>
    </row>
    <row r="626" spans="1:16" s="90" customFormat="1" ht="13.15" customHeight="1" x14ac:dyDescent="0.2">
      <c r="A626" s="11" t="str">
        <f t="shared" si="40"/>
        <v>BURNIE1996</v>
      </c>
      <c r="B626" s="3" t="s">
        <v>16</v>
      </c>
      <c r="C626" s="12">
        <v>1996</v>
      </c>
      <c r="D626" s="12">
        <v>22</v>
      </c>
      <c r="E626" s="13">
        <v>4561</v>
      </c>
      <c r="F626" s="13">
        <v>4542</v>
      </c>
      <c r="G626" s="13">
        <v>9103</v>
      </c>
      <c r="H626" s="13">
        <v>0</v>
      </c>
      <c r="I626" s="13">
        <v>0</v>
      </c>
      <c r="J626" s="13">
        <v>0</v>
      </c>
      <c r="K626" s="15">
        <f t="shared" si="41"/>
        <v>4561</v>
      </c>
      <c r="L626" s="15">
        <f t="shared" si="42"/>
        <v>4542</v>
      </c>
      <c r="M626" s="15">
        <f t="shared" si="43"/>
        <v>9103</v>
      </c>
      <c r="O626" s="13"/>
      <c r="P626" s="13"/>
    </row>
    <row r="627" spans="1:16" s="90" customFormat="1" ht="13.15" customHeight="1" x14ac:dyDescent="0.2">
      <c r="A627" s="11" t="str">
        <f t="shared" si="40"/>
        <v>BURNIE1997</v>
      </c>
      <c r="B627" s="3" t="s">
        <v>16</v>
      </c>
      <c r="C627" s="12">
        <v>1997</v>
      </c>
      <c r="D627" s="12">
        <v>26</v>
      </c>
      <c r="E627" s="13">
        <v>3596</v>
      </c>
      <c r="F627" s="13">
        <v>3594</v>
      </c>
      <c r="G627" s="13">
        <v>7190</v>
      </c>
      <c r="H627" s="13">
        <v>0</v>
      </c>
      <c r="I627" s="13">
        <v>0</v>
      </c>
      <c r="J627" s="13">
        <v>0</v>
      </c>
      <c r="K627" s="15">
        <f t="shared" si="41"/>
        <v>3596</v>
      </c>
      <c r="L627" s="15">
        <f t="shared" si="42"/>
        <v>3594</v>
      </c>
      <c r="M627" s="15">
        <f t="shared" si="43"/>
        <v>7190</v>
      </c>
      <c r="O627" s="13"/>
      <c r="P627" s="13"/>
    </row>
    <row r="628" spans="1:16" s="90" customFormat="1" ht="13.15" customHeight="1" x14ac:dyDescent="0.2">
      <c r="A628" s="11" t="str">
        <f t="shared" si="40"/>
        <v>BURNIE1998</v>
      </c>
      <c r="B628" s="90" t="s">
        <v>16</v>
      </c>
      <c r="C628" s="85">
        <v>1998</v>
      </c>
      <c r="D628" s="86">
        <v>20</v>
      </c>
      <c r="E628" s="15">
        <v>4867</v>
      </c>
      <c r="F628" s="15">
        <v>4865</v>
      </c>
      <c r="G628" s="15">
        <v>9732</v>
      </c>
      <c r="H628" s="15">
        <v>0</v>
      </c>
      <c r="I628" s="15">
        <v>0</v>
      </c>
      <c r="J628" s="15">
        <v>0</v>
      </c>
      <c r="K628" s="15">
        <f t="shared" si="41"/>
        <v>4867</v>
      </c>
      <c r="L628" s="15">
        <f t="shared" si="42"/>
        <v>4865</v>
      </c>
      <c r="M628" s="15">
        <f t="shared" si="43"/>
        <v>9732</v>
      </c>
      <c r="O628" s="13"/>
      <c r="P628" s="13"/>
    </row>
    <row r="629" spans="1:16" s="90" customFormat="1" ht="13.15" customHeight="1" x14ac:dyDescent="0.2">
      <c r="A629" s="11" t="str">
        <f t="shared" si="40"/>
        <v>BURNIE1999</v>
      </c>
      <c r="B629" s="92" t="s">
        <v>16</v>
      </c>
      <c r="C629" s="85">
        <v>1999</v>
      </c>
      <c r="D629" s="86">
        <v>22</v>
      </c>
      <c r="E629" s="15">
        <v>4689</v>
      </c>
      <c r="F629" s="15">
        <v>4694</v>
      </c>
      <c r="G629" s="15">
        <v>9383</v>
      </c>
      <c r="H629" s="87">
        <v>0</v>
      </c>
      <c r="I629" s="87">
        <v>0</v>
      </c>
      <c r="J629" s="15">
        <v>0</v>
      </c>
      <c r="K629" s="15">
        <f t="shared" si="41"/>
        <v>4689</v>
      </c>
      <c r="L629" s="15">
        <f t="shared" si="42"/>
        <v>4694</v>
      </c>
      <c r="M629" s="15">
        <f t="shared" si="43"/>
        <v>9383</v>
      </c>
      <c r="O629" s="13"/>
      <c r="P629" s="13"/>
    </row>
    <row r="630" spans="1:16" s="90" customFormat="1" ht="13.15" customHeight="1" x14ac:dyDescent="0.2">
      <c r="A630" s="11" t="str">
        <f t="shared" si="40"/>
        <v>BURNIE2000</v>
      </c>
      <c r="B630" s="90" t="s">
        <v>16</v>
      </c>
      <c r="C630" s="85">
        <v>2000</v>
      </c>
      <c r="D630" s="86">
        <v>25</v>
      </c>
      <c r="E630" s="15">
        <v>3828</v>
      </c>
      <c r="F630" s="15">
        <v>3827</v>
      </c>
      <c r="G630" s="15">
        <v>7655</v>
      </c>
      <c r="H630" s="15">
        <v>0</v>
      </c>
      <c r="I630" s="15">
        <v>0</v>
      </c>
      <c r="J630" s="15">
        <v>0</v>
      </c>
      <c r="K630" s="15">
        <f t="shared" si="41"/>
        <v>3828</v>
      </c>
      <c r="L630" s="15">
        <f t="shared" si="42"/>
        <v>3827</v>
      </c>
      <c r="M630" s="15">
        <f t="shared" si="43"/>
        <v>7655</v>
      </c>
      <c r="O630" s="13"/>
      <c r="P630" s="13"/>
    </row>
    <row r="631" spans="1:16" s="90" customFormat="1" ht="13.15" customHeight="1" x14ac:dyDescent="0.2">
      <c r="A631" s="11" t="str">
        <f t="shared" si="40"/>
        <v>BURNIE2001</v>
      </c>
      <c r="B631" s="3" t="s">
        <v>16</v>
      </c>
      <c r="C631" s="12">
        <v>2001</v>
      </c>
      <c r="D631" s="12">
        <v>34</v>
      </c>
      <c r="E631" s="13">
        <v>2549</v>
      </c>
      <c r="F631" s="13">
        <v>2549</v>
      </c>
      <c r="G631" s="13">
        <v>5098</v>
      </c>
      <c r="H631" s="13">
        <v>0</v>
      </c>
      <c r="I631" s="13">
        <v>0</v>
      </c>
      <c r="J631" s="13">
        <v>0</v>
      </c>
      <c r="K631" s="15">
        <f t="shared" si="41"/>
        <v>2549</v>
      </c>
      <c r="L631" s="15">
        <f t="shared" si="42"/>
        <v>2549</v>
      </c>
      <c r="M631" s="15">
        <f t="shared" si="43"/>
        <v>5098</v>
      </c>
      <c r="O631" s="13"/>
      <c r="P631" s="13"/>
    </row>
    <row r="632" spans="1:16" s="90" customFormat="1" ht="13.15" customHeight="1" x14ac:dyDescent="0.2">
      <c r="A632" s="11" t="str">
        <f t="shared" si="40"/>
        <v>BURNIE2002</v>
      </c>
      <c r="B632" s="3" t="s">
        <v>16</v>
      </c>
      <c r="C632" s="12">
        <v>2002</v>
      </c>
      <c r="D632" s="12">
        <v>29</v>
      </c>
      <c r="E632" s="13">
        <v>2734</v>
      </c>
      <c r="F632" s="13">
        <v>2747</v>
      </c>
      <c r="G632" s="13">
        <v>5481</v>
      </c>
      <c r="H632" s="13">
        <v>0</v>
      </c>
      <c r="I632" s="13">
        <v>0</v>
      </c>
      <c r="J632" s="13">
        <v>0</v>
      </c>
      <c r="K632" s="15">
        <f t="shared" si="41"/>
        <v>2734</v>
      </c>
      <c r="L632" s="15">
        <f t="shared" si="42"/>
        <v>2747</v>
      </c>
      <c r="M632" s="15">
        <f t="shared" si="43"/>
        <v>5481</v>
      </c>
      <c r="O632" s="13"/>
      <c r="P632" s="13"/>
    </row>
    <row r="633" spans="1:16" s="90" customFormat="1" ht="13.15" customHeight="1" x14ac:dyDescent="0.2">
      <c r="A633" s="11" t="str">
        <f t="shared" si="40"/>
        <v>BURNIE2003</v>
      </c>
      <c r="B633" s="3" t="s">
        <v>16</v>
      </c>
      <c r="C633" s="12">
        <v>2003</v>
      </c>
      <c r="D633" s="12" t="s">
        <v>174</v>
      </c>
      <c r="E633" s="13">
        <v>2179</v>
      </c>
      <c r="F633" s="13">
        <v>2179</v>
      </c>
      <c r="G633" s="13">
        <v>4358</v>
      </c>
      <c r="H633" s="13">
        <v>0</v>
      </c>
      <c r="I633" s="13">
        <v>0</v>
      </c>
      <c r="J633" s="13">
        <v>0</v>
      </c>
      <c r="K633" s="15">
        <f t="shared" si="41"/>
        <v>2179</v>
      </c>
      <c r="L633" s="15">
        <f t="shared" si="42"/>
        <v>2179</v>
      </c>
      <c r="M633" s="15">
        <f t="shared" si="43"/>
        <v>4358</v>
      </c>
      <c r="O633" s="13"/>
      <c r="P633" s="13"/>
    </row>
    <row r="634" spans="1:16" s="90" customFormat="1" ht="13.15" customHeight="1" x14ac:dyDescent="0.2">
      <c r="A634" s="11" t="str">
        <f t="shared" si="40"/>
        <v>BURNIE2004</v>
      </c>
      <c r="B634" s="3" t="s">
        <v>16</v>
      </c>
      <c r="C634" s="12">
        <v>2004</v>
      </c>
      <c r="D634" s="12">
        <v>27</v>
      </c>
      <c r="E634" s="13">
        <v>2912</v>
      </c>
      <c r="F634" s="13">
        <v>2914</v>
      </c>
      <c r="G634" s="13">
        <v>5826</v>
      </c>
      <c r="H634" s="13">
        <v>0</v>
      </c>
      <c r="I634" s="13">
        <v>0</v>
      </c>
      <c r="J634" s="13">
        <v>0</v>
      </c>
      <c r="K634" s="15">
        <f t="shared" si="41"/>
        <v>2912</v>
      </c>
      <c r="L634" s="15">
        <f t="shared" si="42"/>
        <v>2914</v>
      </c>
      <c r="M634" s="15">
        <f t="shared" si="43"/>
        <v>5826</v>
      </c>
      <c r="O634" s="13"/>
      <c r="P634" s="13"/>
    </row>
    <row r="635" spans="1:16" s="90" customFormat="1" ht="13.15" customHeight="1" x14ac:dyDescent="0.2">
      <c r="A635" s="11" t="str">
        <f t="shared" si="40"/>
        <v>BURNIE2005</v>
      </c>
      <c r="B635" s="3" t="s">
        <v>16</v>
      </c>
      <c r="C635" s="12">
        <v>2005</v>
      </c>
      <c r="D635" s="12">
        <v>20</v>
      </c>
      <c r="E635" s="13">
        <v>3656</v>
      </c>
      <c r="F635" s="13">
        <v>3654</v>
      </c>
      <c r="G635" s="13">
        <v>7310</v>
      </c>
      <c r="H635" s="13">
        <v>0</v>
      </c>
      <c r="I635" s="13">
        <v>0</v>
      </c>
      <c r="J635" s="13">
        <v>0</v>
      </c>
      <c r="K635" s="15">
        <f t="shared" si="41"/>
        <v>3656</v>
      </c>
      <c r="L635" s="15">
        <f t="shared" si="42"/>
        <v>3654</v>
      </c>
      <c r="M635" s="15">
        <f t="shared" si="43"/>
        <v>7310</v>
      </c>
      <c r="O635" s="13"/>
      <c r="P635" s="13"/>
    </row>
    <row r="636" spans="1:16" s="90" customFormat="1" ht="13.15" customHeight="1" x14ac:dyDescent="0.2">
      <c r="A636" s="11" t="str">
        <f t="shared" si="40"/>
        <v>BURNIE2006</v>
      </c>
      <c r="B636" s="3" t="s">
        <v>16</v>
      </c>
      <c r="C636" s="12">
        <v>2006</v>
      </c>
      <c r="D636" s="12">
        <v>23</v>
      </c>
      <c r="E636" s="13">
        <v>3338</v>
      </c>
      <c r="F636" s="13">
        <v>3336</v>
      </c>
      <c r="G636" s="13">
        <v>6674</v>
      </c>
      <c r="H636" s="13">
        <v>0</v>
      </c>
      <c r="I636" s="13">
        <v>0</v>
      </c>
      <c r="J636" s="13">
        <v>0</v>
      </c>
      <c r="K636" s="15">
        <f t="shared" si="41"/>
        <v>3338</v>
      </c>
      <c r="L636" s="15">
        <f t="shared" si="42"/>
        <v>3336</v>
      </c>
      <c r="M636" s="15">
        <f t="shared" si="43"/>
        <v>6674</v>
      </c>
      <c r="O636" s="13"/>
      <c r="P636" s="13"/>
    </row>
    <row r="637" spans="1:16" s="90" customFormat="1" ht="13.15" customHeight="1" x14ac:dyDescent="0.2">
      <c r="A637" s="11" t="str">
        <f t="shared" si="40"/>
        <v>BURNIE2007</v>
      </c>
      <c r="B637" s="3" t="s">
        <v>16</v>
      </c>
      <c r="C637" s="12">
        <v>2007</v>
      </c>
      <c r="D637" s="12">
        <v>22</v>
      </c>
      <c r="E637" s="13">
        <v>3323</v>
      </c>
      <c r="F637" s="13">
        <v>3320</v>
      </c>
      <c r="G637" s="13">
        <v>6643</v>
      </c>
      <c r="H637" s="13">
        <v>0</v>
      </c>
      <c r="I637" s="13">
        <v>0</v>
      </c>
      <c r="J637" s="13">
        <v>0</v>
      </c>
      <c r="K637" s="15">
        <f t="shared" si="41"/>
        <v>3323</v>
      </c>
      <c r="L637" s="15">
        <f t="shared" si="42"/>
        <v>3320</v>
      </c>
      <c r="M637" s="15">
        <f t="shared" si="43"/>
        <v>6643</v>
      </c>
      <c r="O637" s="13"/>
      <c r="P637" s="13"/>
    </row>
    <row r="638" spans="1:16" s="90" customFormat="1" ht="13.15" customHeight="1" x14ac:dyDescent="0.2">
      <c r="A638" s="11" t="str">
        <f t="shared" si="40"/>
        <v>BURNIE2008</v>
      </c>
      <c r="B638" s="92" t="s">
        <v>16</v>
      </c>
      <c r="C638" s="85">
        <v>2008</v>
      </c>
      <c r="D638" s="86">
        <v>20</v>
      </c>
      <c r="E638" s="15">
        <v>3432</v>
      </c>
      <c r="F638" s="15">
        <v>3431</v>
      </c>
      <c r="G638" s="15">
        <v>6863</v>
      </c>
      <c r="H638" s="87">
        <v>0</v>
      </c>
      <c r="I638" s="87">
        <v>0</v>
      </c>
      <c r="J638" s="15">
        <v>0</v>
      </c>
      <c r="K638" s="15">
        <f t="shared" si="41"/>
        <v>3432</v>
      </c>
      <c r="L638" s="15">
        <f t="shared" si="42"/>
        <v>3431</v>
      </c>
      <c r="M638" s="15">
        <f t="shared" si="43"/>
        <v>6863</v>
      </c>
      <c r="O638" s="13"/>
      <c r="P638" s="13"/>
    </row>
    <row r="639" spans="1:16" s="90" customFormat="1" ht="13.15" customHeight="1" x14ac:dyDescent="0.2">
      <c r="A639" s="11" t="str">
        <f t="shared" si="40"/>
        <v>BURNIE2009</v>
      </c>
      <c r="B639" s="3" t="s">
        <v>16</v>
      </c>
      <c r="C639" s="12">
        <v>2009</v>
      </c>
      <c r="D639" s="12">
        <v>26</v>
      </c>
      <c r="E639" s="13">
        <v>2697</v>
      </c>
      <c r="F639" s="13">
        <v>2692</v>
      </c>
      <c r="G639" s="13">
        <v>5389</v>
      </c>
      <c r="H639" s="13">
        <v>0</v>
      </c>
      <c r="I639" s="13">
        <v>0</v>
      </c>
      <c r="J639" s="13">
        <v>0</v>
      </c>
      <c r="K639" s="15">
        <f t="shared" si="41"/>
        <v>2697</v>
      </c>
      <c r="L639" s="15">
        <f t="shared" si="42"/>
        <v>2692</v>
      </c>
      <c r="M639" s="15">
        <f t="shared" si="43"/>
        <v>5389</v>
      </c>
      <c r="O639" s="13"/>
      <c r="P639" s="13"/>
    </row>
    <row r="640" spans="1:16" s="90" customFormat="1" ht="13.15" customHeight="1" x14ac:dyDescent="0.2">
      <c r="A640" s="11" t="str">
        <f t="shared" si="40"/>
        <v>BURNIE2010</v>
      </c>
      <c r="B640" s="92" t="s">
        <v>16</v>
      </c>
      <c r="C640" s="85">
        <v>2010</v>
      </c>
      <c r="D640" s="86" t="s">
        <v>174</v>
      </c>
      <c r="E640" s="15">
        <v>1852</v>
      </c>
      <c r="F640" s="15">
        <v>1848</v>
      </c>
      <c r="G640" s="15">
        <v>3700</v>
      </c>
      <c r="H640" s="87">
        <v>0</v>
      </c>
      <c r="I640" s="87">
        <v>0</v>
      </c>
      <c r="J640" s="15">
        <v>0</v>
      </c>
      <c r="K640" s="15">
        <f t="shared" si="41"/>
        <v>1852</v>
      </c>
      <c r="L640" s="15">
        <f t="shared" si="42"/>
        <v>1848</v>
      </c>
      <c r="M640" s="15">
        <f t="shared" si="43"/>
        <v>3700</v>
      </c>
      <c r="O640" s="13"/>
      <c r="P640" s="13"/>
    </row>
    <row r="641" spans="1:16" s="90" customFormat="1" ht="13.15" customHeight="1" x14ac:dyDescent="0.2">
      <c r="A641" s="11" t="str">
        <f t="shared" si="40"/>
        <v>BURNIE2011</v>
      </c>
      <c r="B641" s="3" t="s">
        <v>16</v>
      </c>
      <c r="C641" s="12">
        <v>2011</v>
      </c>
      <c r="D641" s="12" t="s">
        <v>174</v>
      </c>
      <c r="E641" s="13">
        <v>1646</v>
      </c>
      <c r="F641" s="13">
        <v>1646</v>
      </c>
      <c r="G641" s="13">
        <v>3292</v>
      </c>
      <c r="H641" s="13">
        <v>0</v>
      </c>
      <c r="I641" s="13">
        <v>0</v>
      </c>
      <c r="J641" s="13">
        <v>0</v>
      </c>
      <c r="K641" s="15">
        <f t="shared" si="41"/>
        <v>1646</v>
      </c>
      <c r="L641" s="15">
        <f t="shared" si="42"/>
        <v>1646</v>
      </c>
      <c r="M641" s="15">
        <f t="shared" si="43"/>
        <v>3292</v>
      </c>
      <c r="O641" s="13"/>
      <c r="P641" s="13"/>
    </row>
    <row r="642" spans="1:16" s="90" customFormat="1" ht="13.15" customHeight="1" x14ac:dyDescent="0.2">
      <c r="A642" s="11" t="str">
        <f t="shared" si="40"/>
        <v>BURNIE2012</v>
      </c>
      <c r="B642" s="3" t="s">
        <v>16</v>
      </c>
      <c r="C642" s="12">
        <v>2012</v>
      </c>
      <c r="D642" s="86" t="s">
        <v>174</v>
      </c>
      <c r="E642" s="13">
        <v>2134</v>
      </c>
      <c r="F642" s="13">
        <v>2129</v>
      </c>
      <c r="G642" s="13">
        <v>4263</v>
      </c>
      <c r="H642" s="13">
        <v>0</v>
      </c>
      <c r="I642" s="13">
        <v>0</v>
      </c>
      <c r="J642" s="13">
        <v>0</v>
      </c>
      <c r="K642" s="15">
        <f t="shared" si="41"/>
        <v>2134</v>
      </c>
      <c r="L642" s="15">
        <f t="shared" si="42"/>
        <v>2129</v>
      </c>
      <c r="M642" s="15">
        <f t="shared" si="43"/>
        <v>4263</v>
      </c>
      <c r="O642" s="13"/>
      <c r="P642" s="13"/>
    </row>
    <row r="643" spans="1:16" s="90" customFormat="1" ht="13.15" customHeight="1" x14ac:dyDescent="0.2">
      <c r="A643" s="11" t="str">
        <f t="shared" si="40"/>
        <v>BURNIE2013</v>
      </c>
      <c r="B643" s="3" t="s">
        <v>16</v>
      </c>
      <c r="C643" s="12">
        <v>2013</v>
      </c>
      <c r="D643" s="12" t="s">
        <v>174</v>
      </c>
      <c r="E643" s="13">
        <v>1985</v>
      </c>
      <c r="F643" s="13">
        <v>1972</v>
      </c>
      <c r="G643" s="13">
        <v>3957</v>
      </c>
      <c r="H643" s="13">
        <v>0</v>
      </c>
      <c r="I643" s="13">
        <v>0</v>
      </c>
      <c r="J643" s="13">
        <v>0</v>
      </c>
      <c r="K643" s="15">
        <f t="shared" si="41"/>
        <v>1985</v>
      </c>
      <c r="L643" s="15">
        <f t="shared" si="42"/>
        <v>1972</v>
      </c>
      <c r="M643" s="15">
        <f t="shared" si="43"/>
        <v>3957</v>
      </c>
      <c r="O643" s="13"/>
      <c r="P643" s="13"/>
    </row>
    <row r="644" spans="1:16" s="90" customFormat="1" ht="13.15" customHeight="1" x14ac:dyDescent="0.2">
      <c r="A644" s="11" t="str">
        <f t="shared" si="40"/>
        <v>BURNIE2014</v>
      </c>
      <c r="B644" s="3" t="s">
        <v>16</v>
      </c>
      <c r="C644" s="12">
        <v>2014</v>
      </c>
      <c r="D644" s="12" t="s">
        <v>174</v>
      </c>
      <c r="E644" s="13">
        <v>1939</v>
      </c>
      <c r="F644" s="13">
        <v>1944</v>
      </c>
      <c r="G644" s="13">
        <v>3883</v>
      </c>
      <c r="H644" s="13">
        <v>0</v>
      </c>
      <c r="I644" s="13">
        <v>0</v>
      </c>
      <c r="J644" s="13">
        <v>0</v>
      </c>
      <c r="K644" s="15">
        <f t="shared" si="41"/>
        <v>1939</v>
      </c>
      <c r="L644" s="15">
        <f t="shared" si="42"/>
        <v>1944</v>
      </c>
      <c r="M644" s="15">
        <f t="shared" si="43"/>
        <v>3883</v>
      </c>
      <c r="O644" s="13"/>
      <c r="P644" s="13"/>
    </row>
    <row r="645" spans="1:16" s="90" customFormat="1" ht="13.15" customHeight="1" x14ac:dyDescent="0.2">
      <c r="A645" s="11" t="str">
        <f t="shared" si="40"/>
        <v>BURNIE2015</v>
      </c>
      <c r="B645" s="3" t="s">
        <v>16</v>
      </c>
      <c r="C645" s="12">
        <v>2015</v>
      </c>
      <c r="D645" s="12" t="s">
        <v>174</v>
      </c>
      <c r="E645" s="13">
        <v>1972</v>
      </c>
      <c r="F645" s="13">
        <v>1970</v>
      </c>
      <c r="G645" s="13">
        <v>3942</v>
      </c>
      <c r="H645" s="13">
        <v>0</v>
      </c>
      <c r="I645" s="13">
        <v>0</v>
      </c>
      <c r="J645" s="13">
        <v>0</v>
      </c>
      <c r="K645" s="15">
        <f t="shared" si="41"/>
        <v>1972</v>
      </c>
      <c r="L645" s="15">
        <f t="shared" si="42"/>
        <v>1970</v>
      </c>
      <c r="M645" s="15">
        <f t="shared" si="43"/>
        <v>3942</v>
      </c>
      <c r="O645" s="13"/>
      <c r="P645" s="13"/>
    </row>
    <row r="646" spans="1:16" s="90" customFormat="1" ht="13.15" customHeight="1" x14ac:dyDescent="0.2">
      <c r="A646" s="11" t="str">
        <f t="shared" si="40"/>
        <v>BURNIE2016</v>
      </c>
      <c r="B646" s="90" t="s">
        <v>16</v>
      </c>
      <c r="C646" s="85">
        <v>2016</v>
      </c>
      <c r="D646" s="86" t="s">
        <v>174</v>
      </c>
      <c r="E646" s="87">
        <v>1987</v>
      </c>
      <c r="F646" s="87">
        <v>1956</v>
      </c>
      <c r="G646" s="15">
        <v>3943</v>
      </c>
      <c r="H646" s="87">
        <v>0</v>
      </c>
      <c r="I646" s="87">
        <v>0</v>
      </c>
      <c r="J646" s="15">
        <v>0</v>
      </c>
      <c r="K646" s="15">
        <f t="shared" si="41"/>
        <v>1987</v>
      </c>
      <c r="L646" s="15">
        <f t="shared" si="42"/>
        <v>1956</v>
      </c>
      <c r="M646" s="15">
        <f t="shared" si="43"/>
        <v>3943</v>
      </c>
      <c r="O646" s="13"/>
      <c r="P646" s="13"/>
    </row>
    <row r="647" spans="1:16" s="90" customFormat="1" ht="13.15" customHeight="1" x14ac:dyDescent="0.2">
      <c r="A647" s="11" t="str">
        <f t="shared" si="40"/>
        <v>BURNIE2017</v>
      </c>
      <c r="B647" s="92" t="s">
        <v>16</v>
      </c>
      <c r="C647" s="85">
        <v>2017</v>
      </c>
      <c r="D647" s="86" t="s">
        <v>174</v>
      </c>
      <c r="E647" s="15">
        <v>1971</v>
      </c>
      <c r="F647" s="15">
        <v>1964</v>
      </c>
      <c r="G647" s="15">
        <v>3935</v>
      </c>
      <c r="H647" s="87">
        <v>0</v>
      </c>
      <c r="I647" s="87">
        <v>0</v>
      </c>
      <c r="J647" s="15">
        <v>0</v>
      </c>
      <c r="K647" s="15">
        <f t="shared" si="41"/>
        <v>1971</v>
      </c>
      <c r="L647" s="15">
        <f t="shared" si="42"/>
        <v>1964</v>
      </c>
      <c r="M647" s="15">
        <f t="shared" si="43"/>
        <v>3935</v>
      </c>
      <c r="O647" s="13"/>
      <c r="P647" s="13"/>
    </row>
    <row r="648" spans="1:16" s="90" customFormat="1" ht="13.15" customHeight="1" x14ac:dyDescent="0.2">
      <c r="A648" s="11" t="str">
        <f t="shared" si="40"/>
        <v>BURNIE2018</v>
      </c>
      <c r="B648" s="3" t="s">
        <v>16</v>
      </c>
      <c r="C648" s="12">
        <v>2018</v>
      </c>
      <c r="D648" s="12" t="s">
        <v>174</v>
      </c>
      <c r="E648" s="13">
        <v>1975</v>
      </c>
      <c r="F648" s="13">
        <v>1976</v>
      </c>
      <c r="G648" s="13">
        <v>3951</v>
      </c>
      <c r="H648" s="13">
        <v>0</v>
      </c>
      <c r="I648" s="13">
        <v>0</v>
      </c>
      <c r="J648" s="13">
        <v>0</v>
      </c>
      <c r="K648" s="15">
        <f t="shared" si="41"/>
        <v>1975</v>
      </c>
      <c r="L648" s="15">
        <f t="shared" si="42"/>
        <v>1976</v>
      </c>
      <c r="M648" s="15">
        <f t="shared" si="43"/>
        <v>3951</v>
      </c>
      <c r="O648" s="13"/>
      <c r="P648" s="13"/>
    </row>
    <row r="649" spans="1:16" s="90" customFormat="1" ht="13.15" customHeight="1" x14ac:dyDescent="0.2">
      <c r="A649" s="11" t="str">
        <f t="shared" ref="A649:A712" si="44">CONCATENATE(B649,C649)</f>
        <v>BURNIE2019</v>
      </c>
      <c r="B649" s="90" t="s">
        <v>16</v>
      </c>
      <c r="C649" s="85">
        <v>2019</v>
      </c>
      <c r="D649" s="86" t="s">
        <v>174</v>
      </c>
      <c r="E649" s="15">
        <v>2045</v>
      </c>
      <c r="F649" s="15">
        <v>2044</v>
      </c>
      <c r="G649" s="15">
        <v>4089</v>
      </c>
      <c r="H649" s="15">
        <v>0</v>
      </c>
      <c r="I649" s="15">
        <v>0</v>
      </c>
      <c r="J649" s="15">
        <v>0</v>
      </c>
      <c r="K649" s="15">
        <f t="shared" si="41"/>
        <v>2045</v>
      </c>
      <c r="L649" s="15">
        <f t="shared" si="42"/>
        <v>2044</v>
      </c>
      <c r="M649" s="15">
        <f t="shared" si="43"/>
        <v>4089</v>
      </c>
      <c r="O649" s="13"/>
      <c r="P649" s="13"/>
    </row>
    <row r="650" spans="1:16" s="90" customFormat="1" ht="13.15" customHeight="1" x14ac:dyDescent="0.2">
      <c r="A650" s="11" t="str">
        <f t="shared" si="44"/>
        <v>BURNIE2020</v>
      </c>
      <c r="B650" s="90" t="s">
        <v>16</v>
      </c>
      <c r="C650" s="12">
        <v>2020</v>
      </c>
      <c r="D650" s="86" t="s">
        <v>174</v>
      </c>
      <c r="E650" s="91">
        <v>1131</v>
      </c>
      <c r="F650" s="91">
        <v>1128</v>
      </c>
      <c r="G650" s="91">
        <v>2259</v>
      </c>
      <c r="H650" s="91">
        <v>0</v>
      </c>
      <c r="I650" s="91">
        <v>0</v>
      </c>
      <c r="J650" s="91">
        <v>0</v>
      </c>
      <c r="K650" s="15">
        <f t="shared" si="41"/>
        <v>1131</v>
      </c>
      <c r="L650" s="15">
        <f t="shared" si="42"/>
        <v>1128</v>
      </c>
      <c r="M650" s="15">
        <f t="shared" si="43"/>
        <v>2259</v>
      </c>
      <c r="O650" s="13"/>
      <c r="P650" s="13"/>
    </row>
    <row r="651" spans="1:16" s="90" customFormat="1" ht="13.15" customHeight="1" x14ac:dyDescent="0.2">
      <c r="A651" s="11" t="str">
        <f t="shared" si="44"/>
        <v>BURNIE2021</v>
      </c>
      <c r="B651" s="3" t="s">
        <v>16</v>
      </c>
      <c r="C651" s="12">
        <v>2021</v>
      </c>
      <c r="D651" s="12" t="s">
        <v>174</v>
      </c>
      <c r="E651" s="13">
        <v>1234</v>
      </c>
      <c r="F651" s="13">
        <v>1235</v>
      </c>
      <c r="G651" s="13">
        <v>2469</v>
      </c>
      <c r="H651" s="13">
        <v>0</v>
      </c>
      <c r="I651" s="13">
        <v>0</v>
      </c>
      <c r="J651" s="13">
        <v>0</v>
      </c>
      <c r="K651" s="15">
        <f t="shared" si="41"/>
        <v>1234</v>
      </c>
      <c r="L651" s="15">
        <f t="shared" si="42"/>
        <v>1235</v>
      </c>
      <c r="M651" s="15">
        <f t="shared" si="43"/>
        <v>2469</v>
      </c>
      <c r="O651" s="13"/>
      <c r="P651" s="13"/>
    </row>
    <row r="652" spans="1:16" s="90" customFormat="1" ht="13.15" customHeight="1" x14ac:dyDescent="0.2">
      <c r="A652" s="11" t="str">
        <f t="shared" si="44"/>
        <v>BURNIE2022</v>
      </c>
      <c r="B652" s="90" t="s">
        <v>16</v>
      </c>
      <c r="C652" s="85">
        <v>2022</v>
      </c>
      <c r="D652" s="86" t="s">
        <v>174</v>
      </c>
      <c r="E652" s="15">
        <v>2059</v>
      </c>
      <c r="F652" s="15">
        <v>2048</v>
      </c>
      <c r="G652" s="15">
        <v>4107</v>
      </c>
      <c r="H652" s="15">
        <v>0</v>
      </c>
      <c r="I652" s="15">
        <v>0</v>
      </c>
      <c r="J652" s="15">
        <v>0</v>
      </c>
      <c r="K652" s="15">
        <f t="shared" si="41"/>
        <v>2059</v>
      </c>
      <c r="L652" s="15">
        <f t="shared" si="42"/>
        <v>2048</v>
      </c>
      <c r="M652" s="15">
        <f t="shared" si="43"/>
        <v>4107</v>
      </c>
      <c r="O652" s="13"/>
      <c r="P652" s="13"/>
    </row>
    <row r="653" spans="1:16" s="90" customFormat="1" ht="13.15" customHeight="1" x14ac:dyDescent="0.2">
      <c r="A653" s="11" t="str">
        <f t="shared" si="44"/>
        <v>BURNIE2023</v>
      </c>
      <c r="B653" s="90" t="s">
        <v>16</v>
      </c>
      <c r="C653" s="12">
        <v>2023</v>
      </c>
      <c r="D653" s="12" t="s">
        <v>174</v>
      </c>
      <c r="E653" s="91">
        <v>2094</v>
      </c>
      <c r="F653" s="91">
        <v>2095</v>
      </c>
      <c r="G653" s="91">
        <v>4189</v>
      </c>
      <c r="H653" s="91">
        <v>0</v>
      </c>
      <c r="I653" s="91">
        <v>0</v>
      </c>
      <c r="J653" s="91">
        <v>0</v>
      </c>
      <c r="K653" s="15">
        <f t="shared" si="41"/>
        <v>2094</v>
      </c>
      <c r="L653" s="15">
        <f t="shared" si="42"/>
        <v>2095</v>
      </c>
      <c r="M653" s="15">
        <f t="shared" si="43"/>
        <v>4189</v>
      </c>
      <c r="O653" s="13"/>
      <c r="P653" s="13"/>
    </row>
    <row r="654" spans="1:16" s="90" customFormat="1" ht="13.15" customHeight="1" x14ac:dyDescent="0.2">
      <c r="A654" s="11" t="str">
        <f t="shared" si="44"/>
        <v>BURNIE2024</v>
      </c>
      <c r="B654" s="92" t="s">
        <v>16</v>
      </c>
      <c r="C654" s="85">
        <v>2024</v>
      </c>
      <c r="D654" s="86" t="s">
        <v>174</v>
      </c>
      <c r="E654" s="15">
        <v>2065</v>
      </c>
      <c r="F654" s="15">
        <v>2063</v>
      </c>
      <c r="G654" s="15">
        <v>4128</v>
      </c>
      <c r="H654" s="87">
        <v>0</v>
      </c>
      <c r="I654" s="87">
        <v>0</v>
      </c>
      <c r="J654" s="15">
        <v>0</v>
      </c>
      <c r="K654" s="15">
        <f t="shared" si="41"/>
        <v>2065</v>
      </c>
      <c r="L654" s="15">
        <f t="shared" si="42"/>
        <v>2063</v>
      </c>
      <c r="M654" s="15">
        <f t="shared" si="43"/>
        <v>4128</v>
      </c>
      <c r="O654" s="13"/>
      <c r="P654" s="13"/>
    </row>
    <row r="655" spans="1:16" s="90" customFormat="1" ht="13.15" customHeight="1" x14ac:dyDescent="0.2">
      <c r="A655" s="11" t="str">
        <f t="shared" si="44"/>
        <v>BURNIE2025</v>
      </c>
      <c r="B655" s="3" t="s">
        <v>16</v>
      </c>
      <c r="C655" s="12">
        <v>2025</v>
      </c>
      <c r="D655" s="12" t="s">
        <v>174</v>
      </c>
      <c r="E655" s="13">
        <v>1903</v>
      </c>
      <c r="F655" s="13">
        <v>1901</v>
      </c>
      <c r="G655" s="13">
        <v>3804</v>
      </c>
      <c r="H655" s="13">
        <v>0</v>
      </c>
      <c r="I655" s="13">
        <v>0</v>
      </c>
      <c r="J655" s="13">
        <v>0</v>
      </c>
      <c r="K655" s="15">
        <f t="shared" si="41"/>
        <v>1903</v>
      </c>
      <c r="L655" s="15">
        <f t="shared" si="42"/>
        <v>1901</v>
      </c>
      <c r="M655" s="15">
        <f t="shared" si="43"/>
        <v>3804</v>
      </c>
      <c r="O655" s="13"/>
      <c r="P655" s="13"/>
    </row>
    <row r="656" spans="1:16" s="90" customFormat="1" ht="13.15" customHeight="1" x14ac:dyDescent="0.2">
      <c r="A656" s="11" t="str">
        <f t="shared" si="44"/>
        <v>BUSSELTON1997</v>
      </c>
      <c r="B656" s="3" t="s">
        <v>166</v>
      </c>
      <c r="C656" s="12">
        <v>1997</v>
      </c>
      <c r="D656" s="12" t="s">
        <v>174</v>
      </c>
      <c r="E656" s="13">
        <v>81</v>
      </c>
      <c r="F656" s="13">
        <v>80</v>
      </c>
      <c r="G656" s="13">
        <v>161</v>
      </c>
      <c r="H656" s="13">
        <v>0</v>
      </c>
      <c r="I656" s="13">
        <v>0</v>
      </c>
      <c r="J656" s="13">
        <v>0</v>
      </c>
      <c r="K656" s="15">
        <f t="shared" si="41"/>
        <v>81</v>
      </c>
      <c r="L656" s="15">
        <f t="shared" si="42"/>
        <v>80</v>
      </c>
      <c r="M656" s="15">
        <f t="shared" si="43"/>
        <v>161</v>
      </c>
      <c r="O656" s="13"/>
      <c r="P656" s="13"/>
    </row>
    <row r="657" spans="1:16" s="90" customFormat="1" ht="13.15" customHeight="1" x14ac:dyDescent="0.2">
      <c r="A657" s="11" t="str">
        <f t="shared" si="44"/>
        <v>BUSSELTON1998</v>
      </c>
      <c r="B657" s="3" t="s">
        <v>166</v>
      </c>
      <c r="C657" s="12">
        <v>1998</v>
      </c>
      <c r="D657" s="12" t="s">
        <v>174</v>
      </c>
      <c r="E657" s="13">
        <v>256</v>
      </c>
      <c r="F657" s="13">
        <v>255</v>
      </c>
      <c r="G657" s="13">
        <v>511</v>
      </c>
      <c r="H657" s="13">
        <v>0</v>
      </c>
      <c r="I657" s="13">
        <v>0</v>
      </c>
      <c r="J657" s="13">
        <v>0</v>
      </c>
      <c r="K657" s="15">
        <f t="shared" si="41"/>
        <v>256</v>
      </c>
      <c r="L657" s="15">
        <f t="shared" si="42"/>
        <v>255</v>
      </c>
      <c r="M657" s="15">
        <f t="shared" si="43"/>
        <v>511</v>
      </c>
      <c r="O657" s="13"/>
      <c r="P657" s="13"/>
    </row>
    <row r="658" spans="1:16" s="90" customFormat="1" ht="13.15" customHeight="1" x14ac:dyDescent="0.2">
      <c r="A658" s="11" t="str">
        <f t="shared" si="44"/>
        <v>BUSSELTON1999</v>
      </c>
      <c r="B658" s="3" t="s">
        <v>166</v>
      </c>
      <c r="C658" s="12">
        <v>1999</v>
      </c>
      <c r="D658" s="12" t="s">
        <v>174</v>
      </c>
      <c r="E658" s="13">
        <v>444</v>
      </c>
      <c r="F658" s="13">
        <v>444</v>
      </c>
      <c r="G658" s="13">
        <v>888</v>
      </c>
      <c r="H658" s="13">
        <v>0</v>
      </c>
      <c r="I658" s="13">
        <v>0</v>
      </c>
      <c r="J658" s="13">
        <v>0</v>
      </c>
      <c r="K658" s="15">
        <f t="shared" si="41"/>
        <v>444</v>
      </c>
      <c r="L658" s="15">
        <f t="shared" si="42"/>
        <v>444</v>
      </c>
      <c r="M658" s="15">
        <f t="shared" si="43"/>
        <v>888</v>
      </c>
      <c r="O658" s="13"/>
      <c r="P658" s="13"/>
    </row>
    <row r="659" spans="1:16" s="90" customFormat="1" ht="13.15" customHeight="1" x14ac:dyDescent="0.2">
      <c r="A659" s="11" t="str">
        <f t="shared" si="44"/>
        <v>BUSSELTON2000</v>
      </c>
      <c r="B659" s="3" t="s">
        <v>166</v>
      </c>
      <c r="C659" s="12">
        <v>2000</v>
      </c>
      <c r="D659" s="12" t="s">
        <v>174</v>
      </c>
      <c r="E659" s="13">
        <v>357</v>
      </c>
      <c r="F659" s="13">
        <v>357</v>
      </c>
      <c r="G659" s="13">
        <v>714</v>
      </c>
      <c r="H659" s="13">
        <v>0</v>
      </c>
      <c r="I659" s="13">
        <v>0</v>
      </c>
      <c r="J659" s="13">
        <v>0</v>
      </c>
      <c r="K659" s="15">
        <f t="shared" si="41"/>
        <v>357</v>
      </c>
      <c r="L659" s="15">
        <f t="shared" si="42"/>
        <v>357</v>
      </c>
      <c r="M659" s="15">
        <f t="shared" si="43"/>
        <v>714</v>
      </c>
      <c r="O659" s="13"/>
      <c r="P659" s="13"/>
    </row>
    <row r="660" spans="1:16" s="90" customFormat="1" ht="13.15" customHeight="1" x14ac:dyDescent="0.2">
      <c r="A660" s="11" t="str">
        <f t="shared" si="44"/>
        <v>BUSSELTON2001</v>
      </c>
      <c r="B660" s="3" t="s">
        <v>166</v>
      </c>
      <c r="C660" s="12">
        <v>2001</v>
      </c>
      <c r="D660" s="12" t="s">
        <v>174</v>
      </c>
      <c r="E660" s="13">
        <v>114</v>
      </c>
      <c r="F660" s="13">
        <v>114</v>
      </c>
      <c r="G660" s="13">
        <v>228</v>
      </c>
      <c r="H660" s="13">
        <v>0</v>
      </c>
      <c r="I660" s="13">
        <v>0</v>
      </c>
      <c r="J660" s="13">
        <v>0</v>
      </c>
      <c r="K660" s="15">
        <f t="shared" si="41"/>
        <v>114</v>
      </c>
      <c r="L660" s="15">
        <f t="shared" si="42"/>
        <v>114</v>
      </c>
      <c r="M660" s="15">
        <f t="shared" si="43"/>
        <v>228</v>
      </c>
      <c r="O660" s="13"/>
      <c r="P660" s="13"/>
    </row>
    <row r="661" spans="1:16" s="90" customFormat="1" ht="13.15" customHeight="1" x14ac:dyDescent="0.2">
      <c r="A661" s="11" t="str">
        <f t="shared" si="44"/>
        <v>BUSSELTON2003</v>
      </c>
      <c r="B661" s="92" t="s">
        <v>166</v>
      </c>
      <c r="C661" s="85">
        <v>2003</v>
      </c>
      <c r="D661" s="86" t="s">
        <v>174</v>
      </c>
      <c r="E661" s="15">
        <v>11</v>
      </c>
      <c r="F661" s="15">
        <v>11</v>
      </c>
      <c r="G661" s="15">
        <v>22</v>
      </c>
      <c r="H661" s="87">
        <v>0</v>
      </c>
      <c r="I661" s="87">
        <v>0</v>
      </c>
      <c r="J661" s="15">
        <v>0</v>
      </c>
      <c r="K661" s="15">
        <f t="shared" si="41"/>
        <v>11</v>
      </c>
      <c r="L661" s="15">
        <f t="shared" si="42"/>
        <v>11</v>
      </c>
      <c r="M661" s="15">
        <f t="shared" si="43"/>
        <v>22</v>
      </c>
      <c r="O661" s="13"/>
      <c r="P661" s="13"/>
    </row>
    <row r="662" spans="1:16" s="90" customFormat="1" ht="13.15" customHeight="1" x14ac:dyDescent="0.2">
      <c r="A662" s="11" t="str">
        <f t="shared" si="44"/>
        <v>BUSSELTON2004</v>
      </c>
      <c r="B662" s="92" t="s">
        <v>166</v>
      </c>
      <c r="C662" s="85">
        <v>2004</v>
      </c>
      <c r="D662" s="86" t="s">
        <v>174</v>
      </c>
      <c r="E662" s="15">
        <v>13</v>
      </c>
      <c r="F662" s="15">
        <v>15</v>
      </c>
      <c r="G662" s="15">
        <v>28</v>
      </c>
      <c r="H662" s="87">
        <v>0</v>
      </c>
      <c r="I662" s="87">
        <v>0</v>
      </c>
      <c r="J662" s="15">
        <v>0</v>
      </c>
      <c r="K662" s="15">
        <f t="shared" si="41"/>
        <v>13</v>
      </c>
      <c r="L662" s="15">
        <f t="shared" si="42"/>
        <v>15</v>
      </c>
      <c r="M662" s="15">
        <f t="shared" si="43"/>
        <v>28</v>
      </c>
      <c r="O662" s="13"/>
      <c r="P662" s="13"/>
    </row>
    <row r="663" spans="1:16" s="90" customFormat="1" ht="13.15" customHeight="1" x14ac:dyDescent="0.2">
      <c r="A663" s="11" t="str">
        <f t="shared" si="44"/>
        <v>BUSSELTON2011</v>
      </c>
      <c r="B663" s="3" t="s">
        <v>166</v>
      </c>
      <c r="C663" s="12">
        <v>2011</v>
      </c>
      <c r="D663" s="12" t="s">
        <v>174</v>
      </c>
      <c r="E663" s="13">
        <v>99</v>
      </c>
      <c r="F663" s="13">
        <v>99</v>
      </c>
      <c r="G663" s="13">
        <v>198</v>
      </c>
      <c r="H663" s="13">
        <v>0</v>
      </c>
      <c r="I663" s="13">
        <v>0</v>
      </c>
      <c r="J663" s="13">
        <v>0</v>
      </c>
      <c r="K663" s="15">
        <f t="shared" si="41"/>
        <v>99</v>
      </c>
      <c r="L663" s="15">
        <f t="shared" si="42"/>
        <v>99</v>
      </c>
      <c r="M663" s="15">
        <f t="shared" si="43"/>
        <v>198</v>
      </c>
      <c r="O663" s="13"/>
      <c r="P663" s="13"/>
    </row>
    <row r="664" spans="1:16" s="90" customFormat="1" ht="13.15" customHeight="1" x14ac:dyDescent="0.2">
      <c r="A664" s="11" t="str">
        <f t="shared" si="44"/>
        <v>BUSSELTON2012</v>
      </c>
      <c r="B664" s="3" t="s">
        <v>166</v>
      </c>
      <c r="C664" s="12">
        <v>2012</v>
      </c>
      <c r="D664" s="12" t="s">
        <v>174</v>
      </c>
      <c r="E664" s="13">
        <v>217</v>
      </c>
      <c r="F664" s="13">
        <v>217</v>
      </c>
      <c r="G664" s="13">
        <v>434</v>
      </c>
      <c r="H664" s="13">
        <v>0</v>
      </c>
      <c r="I664" s="13">
        <v>0</v>
      </c>
      <c r="J664" s="13">
        <v>0</v>
      </c>
      <c r="K664" s="15">
        <f t="shared" si="41"/>
        <v>217</v>
      </c>
      <c r="L664" s="15">
        <f t="shared" si="42"/>
        <v>217</v>
      </c>
      <c r="M664" s="15">
        <f t="shared" si="43"/>
        <v>434</v>
      </c>
      <c r="O664" s="13"/>
      <c r="P664" s="13"/>
    </row>
    <row r="665" spans="1:16" s="90" customFormat="1" ht="13.15" customHeight="1" x14ac:dyDescent="0.2">
      <c r="A665" s="11" t="str">
        <f t="shared" si="44"/>
        <v>BUSSELTON2013</v>
      </c>
      <c r="B665" s="3" t="s">
        <v>166</v>
      </c>
      <c r="C665" s="12">
        <v>2013</v>
      </c>
      <c r="D665" s="12" t="s">
        <v>174</v>
      </c>
      <c r="E665" s="13">
        <v>253</v>
      </c>
      <c r="F665" s="13">
        <v>252</v>
      </c>
      <c r="G665" s="13">
        <v>505</v>
      </c>
      <c r="H665" s="13">
        <v>0</v>
      </c>
      <c r="I665" s="13">
        <v>0</v>
      </c>
      <c r="J665" s="13">
        <v>0</v>
      </c>
      <c r="K665" s="15">
        <f t="shared" si="41"/>
        <v>253</v>
      </c>
      <c r="L665" s="15">
        <f t="shared" si="42"/>
        <v>252</v>
      </c>
      <c r="M665" s="15">
        <f t="shared" si="43"/>
        <v>505</v>
      </c>
      <c r="O665" s="13"/>
      <c r="P665" s="13"/>
    </row>
    <row r="666" spans="1:16" s="90" customFormat="1" ht="13.15" customHeight="1" x14ac:dyDescent="0.2">
      <c r="A666" s="11" t="str">
        <f t="shared" si="44"/>
        <v>BUSSELTON2014</v>
      </c>
      <c r="B666" s="92" t="s">
        <v>166</v>
      </c>
      <c r="C666" s="85">
        <v>2014</v>
      </c>
      <c r="D666" s="86" t="s">
        <v>174</v>
      </c>
      <c r="E666" s="15">
        <v>239</v>
      </c>
      <c r="F666" s="15">
        <v>234</v>
      </c>
      <c r="G666" s="15">
        <v>473</v>
      </c>
      <c r="H666" s="87">
        <v>0</v>
      </c>
      <c r="I666" s="87">
        <v>0</v>
      </c>
      <c r="J666" s="15">
        <v>0</v>
      </c>
      <c r="K666" s="15">
        <f t="shared" si="41"/>
        <v>239</v>
      </c>
      <c r="L666" s="15">
        <f t="shared" si="42"/>
        <v>234</v>
      </c>
      <c r="M666" s="15">
        <f t="shared" si="43"/>
        <v>473</v>
      </c>
      <c r="O666" s="13"/>
      <c r="P666" s="13"/>
    </row>
    <row r="667" spans="1:16" s="90" customFormat="1" ht="13.15" customHeight="1" x14ac:dyDescent="0.2">
      <c r="A667" s="11" t="str">
        <f t="shared" si="44"/>
        <v>BUSSELTON2015</v>
      </c>
      <c r="B667" s="3" t="s">
        <v>166</v>
      </c>
      <c r="C667" s="12">
        <v>2015</v>
      </c>
      <c r="D667" s="86" t="s">
        <v>174</v>
      </c>
      <c r="E667" s="13">
        <v>15</v>
      </c>
      <c r="F667" s="13">
        <v>15</v>
      </c>
      <c r="G667" s="13">
        <v>30</v>
      </c>
      <c r="H667" s="13">
        <v>0</v>
      </c>
      <c r="I667" s="13">
        <v>0</v>
      </c>
      <c r="J667" s="13">
        <v>0</v>
      </c>
      <c r="K667" s="15">
        <f t="shared" si="41"/>
        <v>15</v>
      </c>
      <c r="L667" s="15">
        <f t="shared" si="42"/>
        <v>15</v>
      </c>
      <c r="M667" s="15">
        <f t="shared" si="43"/>
        <v>30</v>
      </c>
      <c r="O667" s="13"/>
      <c r="P667" s="13"/>
    </row>
    <row r="668" spans="1:16" s="90" customFormat="1" ht="13.15" customHeight="1" x14ac:dyDescent="0.2">
      <c r="A668" s="11" t="str">
        <f t="shared" si="44"/>
        <v>BUSSELTON2022</v>
      </c>
      <c r="B668" s="90" t="s">
        <v>166</v>
      </c>
      <c r="C668" s="85">
        <v>2022</v>
      </c>
      <c r="D668" s="86" t="s">
        <v>174</v>
      </c>
      <c r="E668" s="15">
        <v>116</v>
      </c>
      <c r="F668" s="15">
        <v>116</v>
      </c>
      <c r="G668" s="15">
        <v>232</v>
      </c>
      <c r="H668" s="15">
        <v>0</v>
      </c>
      <c r="I668" s="15">
        <v>0</v>
      </c>
      <c r="J668" s="15">
        <v>0</v>
      </c>
      <c r="K668" s="15">
        <f t="shared" si="41"/>
        <v>116</v>
      </c>
      <c r="L668" s="15">
        <f t="shared" si="42"/>
        <v>116</v>
      </c>
      <c r="M668" s="15">
        <f t="shared" si="43"/>
        <v>232</v>
      </c>
      <c r="O668" s="13"/>
      <c r="P668" s="13"/>
    </row>
    <row r="669" spans="1:16" s="90" customFormat="1" ht="13.15" customHeight="1" x14ac:dyDescent="0.2">
      <c r="A669" s="11" t="str">
        <f t="shared" si="44"/>
        <v>BUSSELTON2023</v>
      </c>
      <c r="B669" s="3" t="s">
        <v>166</v>
      </c>
      <c r="C669" s="12">
        <v>2023</v>
      </c>
      <c r="D669" s="12" t="s">
        <v>174</v>
      </c>
      <c r="E669" s="13">
        <v>169</v>
      </c>
      <c r="F669" s="13">
        <v>165</v>
      </c>
      <c r="G669" s="13">
        <v>334</v>
      </c>
      <c r="H669" s="13">
        <v>0</v>
      </c>
      <c r="I669" s="13">
        <v>0</v>
      </c>
      <c r="J669" s="13">
        <v>0</v>
      </c>
      <c r="K669" s="15">
        <f t="shared" si="41"/>
        <v>169</v>
      </c>
      <c r="L669" s="15">
        <f t="shared" si="42"/>
        <v>165</v>
      </c>
      <c r="M669" s="15">
        <f t="shared" si="43"/>
        <v>334</v>
      </c>
      <c r="O669" s="13"/>
      <c r="P669" s="13"/>
    </row>
    <row r="670" spans="1:16" s="90" customFormat="1" ht="13.15" customHeight="1" x14ac:dyDescent="0.2">
      <c r="A670" s="11" t="str">
        <f t="shared" si="44"/>
        <v>BUSSELTON2024</v>
      </c>
      <c r="B670" s="3" t="s">
        <v>166</v>
      </c>
      <c r="C670" s="12">
        <v>2024</v>
      </c>
      <c r="D670" s="12" t="s">
        <v>174</v>
      </c>
      <c r="E670" s="13">
        <v>291</v>
      </c>
      <c r="F670" s="13">
        <v>288</v>
      </c>
      <c r="G670" s="13">
        <v>579</v>
      </c>
      <c r="H670" s="13">
        <v>0</v>
      </c>
      <c r="I670" s="13">
        <v>0</v>
      </c>
      <c r="J670" s="13">
        <v>0</v>
      </c>
      <c r="K670" s="15">
        <f t="shared" si="41"/>
        <v>291</v>
      </c>
      <c r="L670" s="15">
        <f t="shared" si="42"/>
        <v>288</v>
      </c>
      <c r="M670" s="15">
        <f t="shared" si="43"/>
        <v>579</v>
      </c>
      <c r="O670" s="13"/>
      <c r="P670" s="13"/>
    </row>
    <row r="671" spans="1:16" s="90" customFormat="1" ht="13.15" customHeight="1" x14ac:dyDescent="0.2">
      <c r="A671" s="11" t="str">
        <f t="shared" si="44"/>
        <v>BUSSELTON2025</v>
      </c>
      <c r="B671" s="3" t="s">
        <v>166</v>
      </c>
      <c r="C671" s="12">
        <v>2025</v>
      </c>
      <c r="D671" s="12" t="s">
        <v>174</v>
      </c>
      <c r="E671" s="13">
        <v>357</v>
      </c>
      <c r="F671" s="13">
        <v>352</v>
      </c>
      <c r="G671" s="13">
        <v>709</v>
      </c>
      <c r="H671" s="13">
        <v>0</v>
      </c>
      <c r="I671" s="13">
        <v>0</v>
      </c>
      <c r="J671" s="13">
        <v>0</v>
      </c>
      <c r="K671" s="15">
        <f t="shared" si="41"/>
        <v>357</v>
      </c>
      <c r="L671" s="15">
        <f t="shared" si="42"/>
        <v>352</v>
      </c>
      <c r="M671" s="15">
        <f t="shared" si="43"/>
        <v>709</v>
      </c>
      <c r="O671" s="13"/>
      <c r="P671" s="13"/>
    </row>
    <row r="672" spans="1:16" s="90" customFormat="1" ht="13.15" customHeight="1" x14ac:dyDescent="0.2">
      <c r="A672" s="11" t="str">
        <f t="shared" si="44"/>
        <v>CAIRNS1985</v>
      </c>
      <c r="B672" s="3" t="s">
        <v>15</v>
      </c>
      <c r="C672" s="12">
        <v>1985</v>
      </c>
      <c r="D672" s="12">
        <v>10</v>
      </c>
      <c r="E672" s="13">
        <v>5258</v>
      </c>
      <c r="F672" s="13">
        <v>5305</v>
      </c>
      <c r="G672" s="13">
        <v>10563</v>
      </c>
      <c r="H672" s="13">
        <v>428</v>
      </c>
      <c r="I672" s="13">
        <v>429</v>
      </c>
      <c r="J672" s="13">
        <v>857</v>
      </c>
      <c r="K672" s="15">
        <f t="shared" si="41"/>
        <v>5686</v>
      </c>
      <c r="L672" s="15">
        <f t="shared" si="42"/>
        <v>5734</v>
      </c>
      <c r="M672" s="15">
        <f t="shared" si="43"/>
        <v>11420</v>
      </c>
      <c r="O672" s="13"/>
      <c r="P672" s="13"/>
    </row>
    <row r="673" spans="1:16" s="90" customFormat="1" ht="13.15" customHeight="1" x14ac:dyDescent="0.2">
      <c r="A673" s="11" t="str">
        <f t="shared" si="44"/>
        <v>CAIRNS1986</v>
      </c>
      <c r="B673" s="92" t="s">
        <v>15</v>
      </c>
      <c r="C673" s="85">
        <v>1986</v>
      </c>
      <c r="D673" s="86">
        <v>10</v>
      </c>
      <c r="E673" s="15">
        <v>5980</v>
      </c>
      <c r="F673" s="15">
        <v>6051</v>
      </c>
      <c r="G673" s="15">
        <v>12031</v>
      </c>
      <c r="H673" s="87">
        <v>521</v>
      </c>
      <c r="I673" s="87">
        <v>518</v>
      </c>
      <c r="J673" s="15">
        <v>1039</v>
      </c>
      <c r="K673" s="15">
        <f t="shared" si="41"/>
        <v>6501</v>
      </c>
      <c r="L673" s="15">
        <f t="shared" si="42"/>
        <v>6569</v>
      </c>
      <c r="M673" s="15">
        <f t="shared" si="43"/>
        <v>13070</v>
      </c>
      <c r="O673" s="13"/>
      <c r="P673" s="13"/>
    </row>
    <row r="674" spans="1:16" s="90" customFormat="1" ht="13.15" customHeight="1" x14ac:dyDescent="0.2">
      <c r="A674" s="11" t="str">
        <f t="shared" si="44"/>
        <v>CAIRNS1987</v>
      </c>
      <c r="B674" s="3" t="s">
        <v>15</v>
      </c>
      <c r="C674" s="12">
        <v>1987</v>
      </c>
      <c r="D674" s="12">
        <v>9</v>
      </c>
      <c r="E674" s="13">
        <v>7314</v>
      </c>
      <c r="F674" s="13">
        <v>7405</v>
      </c>
      <c r="G674" s="13">
        <v>14719</v>
      </c>
      <c r="H674" s="13">
        <v>731</v>
      </c>
      <c r="I674" s="13">
        <v>725</v>
      </c>
      <c r="J674" s="13">
        <v>1456</v>
      </c>
      <c r="K674" s="15">
        <f t="shared" si="41"/>
        <v>8045</v>
      </c>
      <c r="L674" s="15">
        <f t="shared" si="42"/>
        <v>8130</v>
      </c>
      <c r="M674" s="15">
        <f t="shared" si="43"/>
        <v>16175</v>
      </c>
      <c r="O674" s="13"/>
      <c r="P674" s="13"/>
    </row>
    <row r="675" spans="1:16" s="90" customFormat="1" ht="13.15" customHeight="1" x14ac:dyDescent="0.2">
      <c r="A675" s="11" t="str">
        <f t="shared" si="44"/>
        <v>CAIRNS1988</v>
      </c>
      <c r="B675" s="3" t="s">
        <v>15</v>
      </c>
      <c r="C675" s="12">
        <v>1988</v>
      </c>
      <c r="D675" s="12">
        <v>8</v>
      </c>
      <c r="E675" s="13">
        <v>8160</v>
      </c>
      <c r="F675" s="13">
        <v>8081</v>
      </c>
      <c r="G675" s="13">
        <v>16241</v>
      </c>
      <c r="H675" s="13">
        <v>1157</v>
      </c>
      <c r="I675" s="13">
        <v>1160</v>
      </c>
      <c r="J675" s="13">
        <v>2317</v>
      </c>
      <c r="K675" s="15">
        <f t="shared" si="41"/>
        <v>9317</v>
      </c>
      <c r="L675" s="15">
        <f t="shared" si="42"/>
        <v>9241</v>
      </c>
      <c r="M675" s="15">
        <f t="shared" si="43"/>
        <v>18558</v>
      </c>
      <c r="O675" s="13"/>
      <c r="P675" s="13"/>
    </row>
    <row r="676" spans="1:16" s="90" customFormat="1" ht="13.15" customHeight="1" x14ac:dyDescent="0.2">
      <c r="A676" s="11" t="str">
        <f t="shared" si="44"/>
        <v>CAIRNS1989</v>
      </c>
      <c r="B676" s="3" t="s">
        <v>15</v>
      </c>
      <c r="C676" s="12">
        <v>1989</v>
      </c>
      <c r="D676" s="12">
        <v>8</v>
      </c>
      <c r="E676" s="13">
        <v>6844</v>
      </c>
      <c r="F676" s="13">
        <v>6813</v>
      </c>
      <c r="G676" s="13">
        <v>13657</v>
      </c>
      <c r="H676" s="13">
        <v>1577</v>
      </c>
      <c r="I676" s="13">
        <v>1567</v>
      </c>
      <c r="J676" s="13">
        <v>3144</v>
      </c>
      <c r="K676" s="15">
        <f t="shared" si="41"/>
        <v>8421</v>
      </c>
      <c r="L676" s="15">
        <f t="shared" si="42"/>
        <v>8380</v>
      </c>
      <c r="M676" s="15">
        <f t="shared" si="43"/>
        <v>16801</v>
      </c>
      <c r="O676" s="13"/>
      <c r="P676" s="13"/>
    </row>
    <row r="677" spans="1:16" s="90" customFormat="1" ht="13.15" customHeight="1" x14ac:dyDescent="0.2">
      <c r="A677" s="11" t="str">
        <f t="shared" si="44"/>
        <v>CAIRNS1990</v>
      </c>
      <c r="B677" s="3" t="s">
        <v>15</v>
      </c>
      <c r="C677" s="12">
        <v>1990</v>
      </c>
      <c r="D677" s="12">
        <v>6</v>
      </c>
      <c r="E677" s="13">
        <v>7951</v>
      </c>
      <c r="F677" s="13">
        <v>7916</v>
      </c>
      <c r="G677" s="13">
        <v>15867</v>
      </c>
      <c r="H677" s="13">
        <v>1856</v>
      </c>
      <c r="I677" s="13">
        <v>1858</v>
      </c>
      <c r="J677" s="13">
        <v>3714</v>
      </c>
      <c r="K677" s="15">
        <f t="shared" si="41"/>
        <v>9807</v>
      </c>
      <c r="L677" s="15">
        <f t="shared" si="42"/>
        <v>9774</v>
      </c>
      <c r="M677" s="15">
        <f t="shared" si="43"/>
        <v>19581</v>
      </c>
      <c r="O677" s="13"/>
      <c r="P677" s="13"/>
    </row>
    <row r="678" spans="1:16" s="90" customFormat="1" ht="13.15" customHeight="1" x14ac:dyDescent="0.2">
      <c r="A678" s="11" t="str">
        <f t="shared" si="44"/>
        <v>CAIRNS1991</v>
      </c>
      <c r="B678" s="92" t="s">
        <v>15</v>
      </c>
      <c r="C678" s="85">
        <v>1991</v>
      </c>
      <c r="D678" s="86">
        <v>6</v>
      </c>
      <c r="E678" s="15">
        <v>12509</v>
      </c>
      <c r="F678" s="15">
        <v>12506</v>
      </c>
      <c r="G678" s="15">
        <v>25015</v>
      </c>
      <c r="H678" s="87">
        <v>2611</v>
      </c>
      <c r="I678" s="87">
        <v>2606</v>
      </c>
      <c r="J678" s="15">
        <v>5217</v>
      </c>
      <c r="K678" s="15">
        <f t="shared" si="41"/>
        <v>15120</v>
      </c>
      <c r="L678" s="15">
        <f t="shared" si="42"/>
        <v>15112</v>
      </c>
      <c r="M678" s="15">
        <f t="shared" si="43"/>
        <v>30232</v>
      </c>
      <c r="O678" s="13"/>
      <c r="P678" s="13"/>
    </row>
    <row r="679" spans="1:16" s="90" customFormat="1" ht="13.15" customHeight="1" x14ac:dyDescent="0.2">
      <c r="A679" s="11" t="str">
        <f t="shared" si="44"/>
        <v>CAIRNS1992</v>
      </c>
      <c r="B679" s="3" t="s">
        <v>15</v>
      </c>
      <c r="C679" s="12">
        <v>1992</v>
      </c>
      <c r="D679" s="12">
        <v>6</v>
      </c>
      <c r="E679" s="13">
        <v>13323</v>
      </c>
      <c r="F679" s="13">
        <v>13292</v>
      </c>
      <c r="G679" s="13">
        <v>26615</v>
      </c>
      <c r="H679" s="13">
        <v>3838</v>
      </c>
      <c r="I679" s="13">
        <v>3838</v>
      </c>
      <c r="J679" s="13">
        <v>7676</v>
      </c>
      <c r="K679" s="15">
        <f t="shared" si="41"/>
        <v>17161</v>
      </c>
      <c r="L679" s="15">
        <f t="shared" si="42"/>
        <v>17130</v>
      </c>
      <c r="M679" s="15">
        <f t="shared" si="43"/>
        <v>34291</v>
      </c>
      <c r="O679" s="13"/>
      <c r="P679" s="13"/>
    </row>
    <row r="680" spans="1:16" s="90" customFormat="1" ht="13.15" customHeight="1" x14ac:dyDescent="0.2">
      <c r="A680" s="11" t="str">
        <f t="shared" si="44"/>
        <v>CAIRNS1993</v>
      </c>
      <c r="B680" s="92" t="s">
        <v>15</v>
      </c>
      <c r="C680" s="85">
        <v>1993</v>
      </c>
      <c r="D680" s="86">
        <v>6</v>
      </c>
      <c r="E680" s="15">
        <v>14051</v>
      </c>
      <c r="F680" s="15">
        <v>14014</v>
      </c>
      <c r="G680" s="15">
        <v>28065</v>
      </c>
      <c r="H680" s="87">
        <v>4430</v>
      </c>
      <c r="I680" s="87">
        <v>4414</v>
      </c>
      <c r="J680" s="15">
        <v>8844</v>
      </c>
      <c r="K680" s="15">
        <f t="shared" si="41"/>
        <v>18481</v>
      </c>
      <c r="L680" s="15">
        <f t="shared" si="42"/>
        <v>18428</v>
      </c>
      <c r="M680" s="15">
        <f t="shared" si="43"/>
        <v>36909</v>
      </c>
      <c r="O680" s="13"/>
      <c r="P680" s="13"/>
    </row>
    <row r="681" spans="1:16" s="90" customFormat="1" ht="13.15" customHeight="1" x14ac:dyDescent="0.2">
      <c r="A681" s="11" t="str">
        <f t="shared" si="44"/>
        <v>CAIRNS1994</v>
      </c>
      <c r="B681" s="90" t="s">
        <v>15</v>
      </c>
      <c r="C681" s="85">
        <v>1994</v>
      </c>
      <c r="D681" s="86">
        <v>6</v>
      </c>
      <c r="E681" s="15">
        <v>15713</v>
      </c>
      <c r="F681" s="15">
        <v>15762</v>
      </c>
      <c r="G681" s="15">
        <v>31475</v>
      </c>
      <c r="H681" s="15">
        <v>4722</v>
      </c>
      <c r="I681" s="15">
        <v>4661</v>
      </c>
      <c r="J681" s="15">
        <v>9383</v>
      </c>
      <c r="K681" s="15">
        <f t="shared" si="41"/>
        <v>20435</v>
      </c>
      <c r="L681" s="15">
        <f t="shared" si="42"/>
        <v>20423</v>
      </c>
      <c r="M681" s="15">
        <f t="shared" si="43"/>
        <v>40858</v>
      </c>
      <c r="O681" s="13"/>
      <c r="P681" s="13"/>
    </row>
    <row r="682" spans="1:16" s="90" customFormat="1" ht="13.15" customHeight="1" x14ac:dyDescent="0.2">
      <c r="A682" s="11" t="str">
        <f t="shared" si="44"/>
        <v>CAIRNS1995</v>
      </c>
      <c r="B682" s="3" t="s">
        <v>15</v>
      </c>
      <c r="C682" s="12">
        <v>1995</v>
      </c>
      <c r="D682" s="12">
        <v>6</v>
      </c>
      <c r="E682" s="13">
        <v>16639</v>
      </c>
      <c r="F682" s="13">
        <v>16595</v>
      </c>
      <c r="G682" s="13">
        <v>33234</v>
      </c>
      <c r="H682" s="13">
        <v>4691</v>
      </c>
      <c r="I682" s="13">
        <v>4696</v>
      </c>
      <c r="J682" s="13">
        <v>9387</v>
      </c>
      <c r="K682" s="15">
        <f t="shared" si="41"/>
        <v>21330</v>
      </c>
      <c r="L682" s="15">
        <f t="shared" si="42"/>
        <v>21291</v>
      </c>
      <c r="M682" s="15">
        <f t="shared" si="43"/>
        <v>42621</v>
      </c>
      <c r="O682" s="13"/>
      <c r="P682" s="13"/>
    </row>
    <row r="683" spans="1:16" s="90" customFormat="1" ht="13.15" customHeight="1" x14ac:dyDescent="0.2">
      <c r="A683" s="11" t="str">
        <f t="shared" si="44"/>
        <v>CAIRNS1996</v>
      </c>
      <c r="B683" s="3" t="s">
        <v>15</v>
      </c>
      <c r="C683" s="12">
        <v>1996</v>
      </c>
      <c r="D683" s="12">
        <v>6</v>
      </c>
      <c r="E683" s="13">
        <v>16887</v>
      </c>
      <c r="F683" s="13">
        <v>16845</v>
      </c>
      <c r="G683" s="13">
        <v>33732</v>
      </c>
      <c r="H683" s="13">
        <v>4973</v>
      </c>
      <c r="I683" s="13">
        <v>5002</v>
      </c>
      <c r="J683" s="13">
        <v>9975</v>
      </c>
      <c r="K683" s="15">
        <f t="shared" si="41"/>
        <v>21860</v>
      </c>
      <c r="L683" s="15">
        <f t="shared" si="42"/>
        <v>21847</v>
      </c>
      <c r="M683" s="15">
        <f t="shared" si="43"/>
        <v>43707</v>
      </c>
      <c r="O683" s="13"/>
      <c r="P683" s="13"/>
    </row>
    <row r="684" spans="1:16" s="90" customFormat="1" ht="13.15" customHeight="1" x14ac:dyDescent="0.2">
      <c r="A684" s="11" t="str">
        <f t="shared" si="44"/>
        <v>CAIRNS1997</v>
      </c>
      <c r="B684" s="3" t="s">
        <v>15</v>
      </c>
      <c r="C684" s="12">
        <v>1997</v>
      </c>
      <c r="D684" s="12">
        <v>6</v>
      </c>
      <c r="E684" s="13">
        <v>17032</v>
      </c>
      <c r="F684" s="13">
        <v>17040</v>
      </c>
      <c r="G684" s="13">
        <v>34072</v>
      </c>
      <c r="H684" s="13">
        <v>4503</v>
      </c>
      <c r="I684" s="13">
        <v>4553</v>
      </c>
      <c r="J684" s="13">
        <v>9056</v>
      </c>
      <c r="K684" s="15">
        <f t="shared" si="41"/>
        <v>21535</v>
      </c>
      <c r="L684" s="15">
        <f t="shared" si="42"/>
        <v>21593</v>
      </c>
      <c r="M684" s="15">
        <f t="shared" si="43"/>
        <v>43128</v>
      </c>
      <c r="O684" s="13"/>
      <c r="P684" s="13"/>
    </row>
    <row r="685" spans="1:16" s="90" customFormat="1" ht="13.15" customHeight="1" x14ac:dyDescent="0.2">
      <c r="A685" s="11" t="str">
        <f t="shared" si="44"/>
        <v>CAIRNS1998</v>
      </c>
      <c r="B685" s="3" t="s">
        <v>15</v>
      </c>
      <c r="C685" s="12">
        <v>1998</v>
      </c>
      <c r="D685" s="12">
        <v>6</v>
      </c>
      <c r="E685" s="13">
        <v>17011</v>
      </c>
      <c r="F685" s="13">
        <v>17011</v>
      </c>
      <c r="G685" s="13">
        <v>34022</v>
      </c>
      <c r="H685" s="13">
        <v>3798</v>
      </c>
      <c r="I685" s="13">
        <v>3808</v>
      </c>
      <c r="J685" s="13">
        <v>7606</v>
      </c>
      <c r="K685" s="15">
        <f t="shared" si="41"/>
        <v>20809</v>
      </c>
      <c r="L685" s="15">
        <f t="shared" si="42"/>
        <v>20819</v>
      </c>
      <c r="M685" s="15">
        <f t="shared" si="43"/>
        <v>41628</v>
      </c>
      <c r="O685" s="13"/>
      <c r="P685" s="13"/>
    </row>
    <row r="686" spans="1:16" s="90" customFormat="1" ht="13.15" customHeight="1" x14ac:dyDescent="0.2">
      <c r="A686" s="11" t="str">
        <f t="shared" si="44"/>
        <v>CAIRNS1999</v>
      </c>
      <c r="B686" s="3" t="s">
        <v>15</v>
      </c>
      <c r="C686" s="12">
        <v>1999</v>
      </c>
      <c r="D686" s="12">
        <v>6</v>
      </c>
      <c r="E686" s="13">
        <v>17022</v>
      </c>
      <c r="F686" s="13">
        <v>17053</v>
      </c>
      <c r="G686" s="13">
        <v>34075</v>
      </c>
      <c r="H686" s="13">
        <v>3632</v>
      </c>
      <c r="I686" s="13">
        <v>3605</v>
      </c>
      <c r="J686" s="13">
        <v>7237</v>
      </c>
      <c r="K686" s="15">
        <f t="shared" si="41"/>
        <v>20654</v>
      </c>
      <c r="L686" s="15">
        <f t="shared" si="42"/>
        <v>20658</v>
      </c>
      <c r="M686" s="15">
        <f t="shared" si="43"/>
        <v>41312</v>
      </c>
      <c r="O686" s="13"/>
      <c r="P686" s="13"/>
    </row>
    <row r="687" spans="1:16" s="90" customFormat="1" ht="13.15" customHeight="1" x14ac:dyDescent="0.2">
      <c r="A687" s="11" t="str">
        <f t="shared" si="44"/>
        <v>CAIRNS2000</v>
      </c>
      <c r="B687" s="92" t="s">
        <v>15</v>
      </c>
      <c r="C687" s="85">
        <v>2000</v>
      </c>
      <c r="D687" s="86">
        <v>7</v>
      </c>
      <c r="E687" s="15">
        <v>17725</v>
      </c>
      <c r="F687" s="15">
        <v>17724</v>
      </c>
      <c r="G687" s="15">
        <v>35449</v>
      </c>
      <c r="H687" s="87">
        <v>3193</v>
      </c>
      <c r="I687" s="87">
        <v>3166</v>
      </c>
      <c r="J687" s="15">
        <v>6359</v>
      </c>
      <c r="K687" s="15">
        <f t="shared" si="41"/>
        <v>20918</v>
      </c>
      <c r="L687" s="15">
        <f t="shared" si="42"/>
        <v>20890</v>
      </c>
      <c r="M687" s="15">
        <f t="shared" si="43"/>
        <v>41808</v>
      </c>
      <c r="O687" s="13"/>
      <c r="P687" s="13"/>
    </row>
    <row r="688" spans="1:16" s="90" customFormat="1" ht="13.15" customHeight="1" x14ac:dyDescent="0.2">
      <c r="A688" s="11" t="str">
        <f t="shared" si="44"/>
        <v>CAIRNS2001</v>
      </c>
      <c r="B688" s="92" t="s">
        <v>15</v>
      </c>
      <c r="C688" s="85">
        <v>2001</v>
      </c>
      <c r="D688" s="86">
        <v>7</v>
      </c>
      <c r="E688" s="15">
        <v>16217</v>
      </c>
      <c r="F688" s="15">
        <v>16246</v>
      </c>
      <c r="G688" s="15">
        <v>32463</v>
      </c>
      <c r="H688" s="87">
        <v>2971</v>
      </c>
      <c r="I688" s="87">
        <v>2933</v>
      </c>
      <c r="J688" s="15">
        <v>5904</v>
      </c>
      <c r="K688" s="15">
        <f t="shared" si="41"/>
        <v>19188</v>
      </c>
      <c r="L688" s="15">
        <f t="shared" si="42"/>
        <v>19179</v>
      </c>
      <c r="M688" s="15">
        <f t="shared" si="43"/>
        <v>38367</v>
      </c>
      <c r="O688" s="13"/>
      <c r="P688" s="13"/>
    </row>
    <row r="689" spans="1:16" s="90" customFormat="1" ht="13.15" customHeight="1" x14ac:dyDescent="0.2">
      <c r="A689" s="11" t="str">
        <f t="shared" si="44"/>
        <v>CAIRNS2002</v>
      </c>
      <c r="B689" s="90" t="s">
        <v>15</v>
      </c>
      <c r="C689" s="85">
        <v>2002</v>
      </c>
      <c r="D689" s="86">
        <v>6</v>
      </c>
      <c r="E689" s="15">
        <v>15109</v>
      </c>
      <c r="F689" s="15">
        <v>15046</v>
      </c>
      <c r="G689" s="15">
        <v>30155</v>
      </c>
      <c r="H689" s="15">
        <v>3513</v>
      </c>
      <c r="I689" s="15">
        <v>3516</v>
      </c>
      <c r="J689" s="15">
        <v>7029</v>
      </c>
      <c r="K689" s="15">
        <f t="shared" ref="K689:K752" si="45">E689+H689</f>
        <v>18622</v>
      </c>
      <c r="L689" s="15">
        <f t="shared" ref="L689:L752" si="46">F689+I689</f>
        <v>18562</v>
      </c>
      <c r="M689" s="15">
        <f t="shared" ref="M689:M752" si="47">G689+J689</f>
        <v>37184</v>
      </c>
      <c r="O689" s="13"/>
      <c r="P689" s="13"/>
    </row>
    <row r="690" spans="1:16" s="90" customFormat="1" ht="13.15" customHeight="1" x14ac:dyDescent="0.2">
      <c r="A690" s="11" t="str">
        <f t="shared" si="44"/>
        <v>CAIRNS2003</v>
      </c>
      <c r="B690" s="3" t="s">
        <v>15</v>
      </c>
      <c r="C690" s="12">
        <v>2003</v>
      </c>
      <c r="D690" s="12">
        <v>6</v>
      </c>
      <c r="E690" s="13">
        <v>15974</v>
      </c>
      <c r="F690" s="13">
        <v>15944</v>
      </c>
      <c r="G690" s="13">
        <v>31918</v>
      </c>
      <c r="H690" s="13">
        <v>3682</v>
      </c>
      <c r="I690" s="13">
        <v>3698</v>
      </c>
      <c r="J690" s="13">
        <v>7380</v>
      </c>
      <c r="K690" s="15">
        <f t="shared" si="45"/>
        <v>19656</v>
      </c>
      <c r="L690" s="15">
        <f t="shared" si="46"/>
        <v>19642</v>
      </c>
      <c r="M690" s="15">
        <f t="shared" si="47"/>
        <v>39298</v>
      </c>
      <c r="O690" s="13"/>
      <c r="P690" s="13"/>
    </row>
    <row r="691" spans="1:16" s="90" customFormat="1" ht="13.15" customHeight="1" x14ac:dyDescent="0.2">
      <c r="A691" s="11" t="str">
        <f t="shared" si="44"/>
        <v>CAIRNS2004</v>
      </c>
      <c r="B691" s="3" t="s">
        <v>15</v>
      </c>
      <c r="C691" s="12">
        <v>2004</v>
      </c>
      <c r="D691" s="12">
        <v>6</v>
      </c>
      <c r="E691" s="13">
        <v>17899</v>
      </c>
      <c r="F691" s="13">
        <v>17895</v>
      </c>
      <c r="G691" s="13">
        <v>35794</v>
      </c>
      <c r="H691" s="13">
        <v>4348</v>
      </c>
      <c r="I691" s="13">
        <v>4346</v>
      </c>
      <c r="J691" s="13">
        <v>8694</v>
      </c>
      <c r="K691" s="15">
        <f t="shared" si="45"/>
        <v>22247</v>
      </c>
      <c r="L691" s="15">
        <f t="shared" si="46"/>
        <v>22241</v>
      </c>
      <c r="M691" s="15">
        <f t="shared" si="47"/>
        <v>44488</v>
      </c>
      <c r="O691" s="13"/>
      <c r="P691" s="13"/>
    </row>
    <row r="692" spans="1:16" s="90" customFormat="1" ht="13.15" customHeight="1" x14ac:dyDescent="0.2">
      <c r="A692" s="11" t="str">
        <f t="shared" si="44"/>
        <v>CAIRNS2005</v>
      </c>
      <c r="B692" s="3" t="s">
        <v>15</v>
      </c>
      <c r="C692" s="12">
        <v>2005</v>
      </c>
      <c r="D692" s="12">
        <v>6</v>
      </c>
      <c r="E692" s="13">
        <v>19213</v>
      </c>
      <c r="F692" s="13">
        <v>19180</v>
      </c>
      <c r="G692" s="13">
        <v>38393</v>
      </c>
      <c r="H692" s="13">
        <v>4156</v>
      </c>
      <c r="I692" s="13">
        <v>4154</v>
      </c>
      <c r="J692" s="13">
        <v>8310</v>
      </c>
      <c r="K692" s="15">
        <f t="shared" si="45"/>
        <v>23369</v>
      </c>
      <c r="L692" s="15">
        <f t="shared" si="46"/>
        <v>23334</v>
      </c>
      <c r="M692" s="15">
        <f t="shared" si="47"/>
        <v>46703</v>
      </c>
      <c r="O692" s="13"/>
      <c r="P692" s="13"/>
    </row>
    <row r="693" spans="1:16" s="90" customFormat="1" ht="13.15" customHeight="1" x14ac:dyDescent="0.2">
      <c r="A693" s="11" t="str">
        <f t="shared" si="44"/>
        <v>CAIRNS2006</v>
      </c>
      <c r="B693" s="3" t="s">
        <v>15</v>
      </c>
      <c r="C693" s="12">
        <v>2006</v>
      </c>
      <c r="D693" s="12">
        <v>6</v>
      </c>
      <c r="E693" s="13">
        <v>18510</v>
      </c>
      <c r="F693" s="13">
        <v>18450</v>
      </c>
      <c r="G693" s="13">
        <v>36960</v>
      </c>
      <c r="H693" s="13">
        <v>4122</v>
      </c>
      <c r="I693" s="13">
        <v>4120</v>
      </c>
      <c r="J693" s="13">
        <v>8242</v>
      </c>
      <c r="K693" s="15">
        <f t="shared" si="45"/>
        <v>22632</v>
      </c>
      <c r="L693" s="15">
        <f t="shared" si="46"/>
        <v>22570</v>
      </c>
      <c r="M693" s="15">
        <f t="shared" si="47"/>
        <v>45202</v>
      </c>
      <c r="O693" s="13"/>
      <c r="P693" s="13"/>
    </row>
    <row r="694" spans="1:16" s="90" customFormat="1" ht="13.15" customHeight="1" x14ac:dyDescent="0.2">
      <c r="A694" s="11" t="str">
        <f t="shared" si="44"/>
        <v>CAIRNS2007</v>
      </c>
      <c r="B694" s="3" t="s">
        <v>15</v>
      </c>
      <c r="C694" s="12">
        <v>2007</v>
      </c>
      <c r="D694" s="12">
        <v>6</v>
      </c>
      <c r="E694" s="13">
        <v>17950</v>
      </c>
      <c r="F694" s="13">
        <v>17936</v>
      </c>
      <c r="G694" s="13">
        <v>35886</v>
      </c>
      <c r="H694" s="13">
        <v>3906</v>
      </c>
      <c r="I694" s="13">
        <v>3900</v>
      </c>
      <c r="J694" s="13">
        <v>7806</v>
      </c>
      <c r="K694" s="15">
        <f t="shared" si="45"/>
        <v>21856</v>
      </c>
      <c r="L694" s="15">
        <f t="shared" si="46"/>
        <v>21836</v>
      </c>
      <c r="M694" s="15">
        <f t="shared" si="47"/>
        <v>43692</v>
      </c>
      <c r="O694" s="13"/>
      <c r="P694" s="13"/>
    </row>
    <row r="695" spans="1:16" s="90" customFormat="1" ht="13.15" customHeight="1" x14ac:dyDescent="0.2">
      <c r="A695" s="11" t="str">
        <f t="shared" si="44"/>
        <v>CAIRNS2008</v>
      </c>
      <c r="B695" s="3" t="s">
        <v>15</v>
      </c>
      <c r="C695" s="12">
        <v>2008</v>
      </c>
      <c r="D695" s="12">
        <v>7</v>
      </c>
      <c r="E695" s="13">
        <v>17834</v>
      </c>
      <c r="F695" s="13">
        <v>17814</v>
      </c>
      <c r="G695" s="13">
        <v>35648</v>
      </c>
      <c r="H695" s="13">
        <v>3763</v>
      </c>
      <c r="I695" s="13">
        <v>3769</v>
      </c>
      <c r="J695" s="13">
        <v>7532</v>
      </c>
      <c r="K695" s="15">
        <f t="shared" si="45"/>
        <v>21597</v>
      </c>
      <c r="L695" s="15">
        <f t="shared" si="46"/>
        <v>21583</v>
      </c>
      <c r="M695" s="15">
        <f t="shared" si="47"/>
        <v>43180</v>
      </c>
      <c r="O695" s="13"/>
      <c r="P695" s="13"/>
    </row>
    <row r="696" spans="1:16" s="90" customFormat="1" ht="13.15" customHeight="1" x14ac:dyDescent="0.2">
      <c r="A696" s="11" t="str">
        <f t="shared" si="44"/>
        <v>CAIRNS2009</v>
      </c>
      <c r="B696" s="3" t="s">
        <v>15</v>
      </c>
      <c r="C696" s="12">
        <v>2009</v>
      </c>
      <c r="D696" s="12">
        <v>7</v>
      </c>
      <c r="E696" s="13">
        <v>16269</v>
      </c>
      <c r="F696" s="13">
        <v>16279</v>
      </c>
      <c r="G696" s="13">
        <v>32548</v>
      </c>
      <c r="H696" s="13">
        <v>2435</v>
      </c>
      <c r="I696" s="13">
        <v>2425</v>
      </c>
      <c r="J696" s="13">
        <v>4860</v>
      </c>
      <c r="K696" s="15">
        <f t="shared" si="45"/>
        <v>18704</v>
      </c>
      <c r="L696" s="15">
        <f t="shared" si="46"/>
        <v>18704</v>
      </c>
      <c r="M696" s="15">
        <f t="shared" si="47"/>
        <v>37408</v>
      </c>
      <c r="O696" s="13"/>
      <c r="P696" s="13"/>
    </row>
    <row r="697" spans="1:16" s="90" customFormat="1" ht="13.15" customHeight="1" x14ac:dyDescent="0.2">
      <c r="A697" s="11" t="str">
        <f t="shared" si="44"/>
        <v>CAIRNS2010</v>
      </c>
      <c r="B697" s="88" t="s">
        <v>15</v>
      </c>
      <c r="C697" s="16">
        <v>2010</v>
      </c>
      <c r="D697" s="86">
        <v>7</v>
      </c>
      <c r="E697" s="89">
        <v>17876</v>
      </c>
      <c r="F697" s="89">
        <v>17766</v>
      </c>
      <c r="G697" s="89">
        <v>35642</v>
      </c>
      <c r="H697" s="89">
        <v>2763</v>
      </c>
      <c r="I697" s="89">
        <v>2782</v>
      </c>
      <c r="J697" s="89">
        <v>5545</v>
      </c>
      <c r="K697" s="15">
        <f t="shared" si="45"/>
        <v>20639</v>
      </c>
      <c r="L697" s="15">
        <f t="shared" si="46"/>
        <v>20548</v>
      </c>
      <c r="M697" s="15">
        <f t="shared" si="47"/>
        <v>41187</v>
      </c>
      <c r="O697" s="13"/>
      <c r="P697" s="13"/>
    </row>
    <row r="698" spans="1:16" s="90" customFormat="1" ht="13.15" customHeight="1" x14ac:dyDescent="0.2">
      <c r="A698" s="11" t="str">
        <f t="shared" si="44"/>
        <v>CAIRNS2011</v>
      </c>
      <c r="B698" s="3" t="s">
        <v>15</v>
      </c>
      <c r="C698" s="12">
        <v>2011</v>
      </c>
      <c r="D698" s="12">
        <v>7</v>
      </c>
      <c r="E698" s="13">
        <v>18543</v>
      </c>
      <c r="F698" s="13">
        <v>18482</v>
      </c>
      <c r="G698" s="13">
        <v>37025</v>
      </c>
      <c r="H698" s="13">
        <v>3022</v>
      </c>
      <c r="I698" s="13">
        <v>3020</v>
      </c>
      <c r="J698" s="13">
        <v>6042</v>
      </c>
      <c r="K698" s="15">
        <f t="shared" si="45"/>
        <v>21565</v>
      </c>
      <c r="L698" s="15">
        <f t="shared" si="46"/>
        <v>21502</v>
      </c>
      <c r="M698" s="15">
        <f t="shared" si="47"/>
        <v>43067</v>
      </c>
      <c r="O698" s="13"/>
      <c r="P698" s="13"/>
    </row>
    <row r="699" spans="1:16" s="90" customFormat="1" ht="13.15" customHeight="1" x14ac:dyDescent="0.2">
      <c r="A699" s="11" t="str">
        <f t="shared" si="44"/>
        <v>CAIRNS2012</v>
      </c>
      <c r="B699" s="3" t="s">
        <v>15</v>
      </c>
      <c r="C699" s="12">
        <v>2012</v>
      </c>
      <c r="D699" s="12">
        <v>6</v>
      </c>
      <c r="E699" s="13">
        <v>19336</v>
      </c>
      <c r="F699" s="13">
        <v>19398</v>
      </c>
      <c r="G699" s="13">
        <v>38734</v>
      </c>
      <c r="H699" s="13">
        <v>2867</v>
      </c>
      <c r="I699" s="13">
        <v>2809</v>
      </c>
      <c r="J699" s="13">
        <v>5676</v>
      </c>
      <c r="K699" s="15">
        <f t="shared" si="45"/>
        <v>22203</v>
      </c>
      <c r="L699" s="15">
        <f t="shared" si="46"/>
        <v>22207</v>
      </c>
      <c r="M699" s="15">
        <f t="shared" si="47"/>
        <v>44410</v>
      </c>
      <c r="O699" s="13"/>
      <c r="P699" s="13"/>
    </row>
    <row r="700" spans="1:16" s="90" customFormat="1" ht="13.15" customHeight="1" x14ac:dyDescent="0.2">
      <c r="A700" s="11" t="str">
        <f t="shared" si="44"/>
        <v>CAIRNS2013</v>
      </c>
      <c r="B700" s="3" t="s">
        <v>15</v>
      </c>
      <c r="C700" s="12">
        <v>2013</v>
      </c>
      <c r="D700" s="12">
        <v>6</v>
      </c>
      <c r="E700" s="13">
        <v>19916</v>
      </c>
      <c r="F700" s="13">
        <v>20045</v>
      </c>
      <c r="G700" s="13">
        <v>39961</v>
      </c>
      <c r="H700" s="13">
        <v>2844</v>
      </c>
      <c r="I700" s="13">
        <v>2717</v>
      </c>
      <c r="J700" s="13">
        <v>5561</v>
      </c>
      <c r="K700" s="15">
        <f t="shared" si="45"/>
        <v>22760</v>
      </c>
      <c r="L700" s="15">
        <f t="shared" si="46"/>
        <v>22762</v>
      </c>
      <c r="M700" s="15">
        <f t="shared" si="47"/>
        <v>45522</v>
      </c>
      <c r="O700" s="13"/>
      <c r="P700" s="13"/>
    </row>
    <row r="701" spans="1:16" s="90" customFormat="1" ht="13.15" customHeight="1" x14ac:dyDescent="0.2">
      <c r="A701" s="11" t="str">
        <f t="shared" si="44"/>
        <v>CAIRNS2014</v>
      </c>
      <c r="B701" s="3" t="s">
        <v>15</v>
      </c>
      <c r="C701" s="12">
        <v>2014</v>
      </c>
      <c r="D701" s="12">
        <v>6</v>
      </c>
      <c r="E701" s="13">
        <v>19442</v>
      </c>
      <c r="F701" s="13">
        <v>19515</v>
      </c>
      <c r="G701" s="13">
        <v>38957</v>
      </c>
      <c r="H701" s="13">
        <v>2594</v>
      </c>
      <c r="I701" s="13">
        <v>2548</v>
      </c>
      <c r="J701" s="13">
        <v>5142</v>
      </c>
      <c r="K701" s="15">
        <f t="shared" si="45"/>
        <v>22036</v>
      </c>
      <c r="L701" s="15">
        <f t="shared" si="46"/>
        <v>22063</v>
      </c>
      <c r="M701" s="15">
        <f t="shared" si="47"/>
        <v>44099</v>
      </c>
      <c r="O701" s="13"/>
      <c r="P701" s="13"/>
    </row>
    <row r="702" spans="1:16" s="90" customFormat="1" ht="13.15" customHeight="1" x14ac:dyDescent="0.2">
      <c r="A702" s="11" t="str">
        <f t="shared" si="44"/>
        <v>CAIRNS2015</v>
      </c>
      <c r="B702" s="92" t="s">
        <v>15</v>
      </c>
      <c r="C702" s="85">
        <v>2015</v>
      </c>
      <c r="D702" s="86">
        <v>6</v>
      </c>
      <c r="E702" s="15">
        <v>20232</v>
      </c>
      <c r="F702" s="15">
        <v>20259</v>
      </c>
      <c r="G702" s="15">
        <v>40491</v>
      </c>
      <c r="H702" s="87">
        <v>2799</v>
      </c>
      <c r="I702" s="87">
        <v>2789</v>
      </c>
      <c r="J702" s="15">
        <v>5588</v>
      </c>
      <c r="K702" s="15">
        <f t="shared" si="45"/>
        <v>23031</v>
      </c>
      <c r="L702" s="15">
        <f t="shared" si="46"/>
        <v>23048</v>
      </c>
      <c r="M702" s="15">
        <f t="shared" si="47"/>
        <v>46079</v>
      </c>
      <c r="O702" s="13"/>
      <c r="P702" s="13"/>
    </row>
    <row r="703" spans="1:16" s="90" customFormat="1" ht="13.15" customHeight="1" x14ac:dyDescent="0.2">
      <c r="A703" s="11" t="str">
        <f t="shared" si="44"/>
        <v>CAIRNS2016</v>
      </c>
      <c r="B703" s="3" t="s">
        <v>15</v>
      </c>
      <c r="C703" s="12">
        <v>2016</v>
      </c>
      <c r="D703" s="12">
        <v>6</v>
      </c>
      <c r="E703" s="13">
        <v>21422</v>
      </c>
      <c r="F703" s="13">
        <v>21427</v>
      </c>
      <c r="G703" s="13">
        <v>42849</v>
      </c>
      <c r="H703" s="13">
        <v>3232</v>
      </c>
      <c r="I703" s="13">
        <v>3237</v>
      </c>
      <c r="J703" s="13">
        <v>6469</v>
      </c>
      <c r="K703" s="15">
        <f t="shared" si="45"/>
        <v>24654</v>
      </c>
      <c r="L703" s="15">
        <f t="shared" si="46"/>
        <v>24664</v>
      </c>
      <c r="M703" s="15">
        <f t="shared" si="47"/>
        <v>49318</v>
      </c>
      <c r="O703" s="13"/>
      <c r="P703" s="13"/>
    </row>
    <row r="704" spans="1:16" s="90" customFormat="1" ht="13.15" customHeight="1" x14ac:dyDescent="0.2">
      <c r="A704" s="11" t="str">
        <f t="shared" si="44"/>
        <v>CAIRNS2017</v>
      </c>
      <c r="B704" s="3" t="s">
        <v>15</v>
      </c>
      <c r="C704" s="12">
        <v>2017</v>
      </c>
      <c r="D704" s="12">
        <v>6</v>
      </c>
      <c r="E704" s="13">
        <v>21292</v>
      </c>
      <c r="F704" s="13">
        <v>21369</v>
      </c>
      <c r="G704" s="13">
        <v>42661</v>
      </c>
      <c r="H704" s="13">
        <v>2883</v>
      </c>
      <c r="I704" s="13">
        <v>2879</v>
      </c>
      <c r="J704" s="13">
        <v>5762</v>
      </c>
      <c r="K704" s="15">
        <f t="shared" si="45"/>
        <v>24175</v>
      </c>
      <c r="L704" s="15">
        <f t="shared" si="46"/>
        <v>24248</v>
      </c>
      <c r="M704" s="15">
        <f t="shared" si="47"/>
        <v>48423</v>
      </c>
      <c r="O704" s="13"/>
      <c r="P704" s="13"/>
    </row>
    <row r="705" spans="1:16" s="90" customFormat="1" ht="13.15" customHeight="1" x14ac:dyDescent="0.2">
      <c r="A705" s="11" t="str">
        <f t="shared" si="44"/>
        <v>CAIRNS2018</v>
      </c>
      <c r="B705" s="3" t="s">
        <v>15</v>
      </c>
      <c r="C705" s="12">
        <v>2018</v>
      </c>
      <c r="D705" s="12">
        <v>6</v>
      </c>
      <c r="E705" s="13">
        <v>21016</v>
      </c>
      <c r="F705" s="13">
        <v>20961</v>
      </c>
      <c r="G705" s="13">
        <v>41977</v>
      </c>
      <c r="H705" s="13">
        <v>2441</v>
      </c>
      <c r="I705" s="13">
        <v>2444</v>
      </c>
      <c r="J705" s="13">
        <v>4885</v>
      </c>
      <c r="K705" s="15">
        <f t="shared" si="45"/>
        <v>23457</v>
      </c>
      <c r="L705" s="15">
        <f t="shared" si="46"/>
        <v>23405</v>
      </c>
      <c r="M705" s="15">
        <f t="shared" si="47"/>
        <v>46862</v>
      </c>
      <c r="O705" s="13"/>
      <c r="P705" s="13"/>
    </row>
    <row r="706" spans="1:16" s="90" customFormat="1" ht="13.15" customHeight="1" x14ac:dyDescent="0.2">
      <c r="A706" s="11" t="str">
        <f t="shared" si="44"/>
        <v>CAIRNS2019</v>
      </c>
      <c r="B706" s="92" t="s">
        <v>15</v>
      </c>
      <c r="C706" s="85">
        <v>2019</v>
      </c>
      <c r="D706" s="12">
        <v>6</v>
      </c>
      <c r="E706" s="15">
        <v>20343</v>
      </c>
      <c r="F706" s="15">
        <v>20447</v>
      </c>
      <c r="G706" s="15">
        <v>40790</v>
      </c>
      <c r="H706" s="87">
        <v>2443</v>
      </c>
      <c r="I706" s="87">
        <v>2448</v>
      </c>
      <c r="J706" s="15">
        <v>4891</v>
      </c>
      <c r="K706" s="15">
        <f t="shared" si="45"/>
        <v>22786</v>
      </c>
      <c r="L706" s="15">
        <f t="shared" si="46"/>
        <v>22895</v>
      </c>
      <c r="M706" s="15">
        <f t="shared" si="47"/>
        <v>45681</v>
      </c>
      <c r="O706" s="13"/>
      <c r="P706" s="13"/>
    </row>
    <row r="707" spans="1:16" s="90" customFormat="1" ht="13.15" customHeight="1" x14ac:dyDescent="0.2">
      <c r="A707" s="11" t="str">
        <f t="shared" si="44"/>
        <v>CAIRNS2020</v>
      </c>
      <c r="B707" s="3" t="s">
        <v>15</v>
      </c>
      <c r="C707" s="12">
        <v>2020</v>
      </c>
      <c r="D707" s="12">
        <v>6</v>
      </c>
      <c r="E707" s="13">
        <v>10733</v>
      </c>
      <c r="F707" s="13">
        <v>10687</v>
      </c>
      <c r="G707" s="13">
        <v>21420</v>
      </c>
      <c r="H707" s="13">
        <v>589</v>
      </c>
      <c r="I707" s="13">
        <v>587</v>
      </c>
      <c r="J707" s="13">
        <v>1176</v>
      </c>
      <c r="K707" s="15">
        <f t="shared" si="45"/>
        <v>11322</v>
      </c>
      <c r="L707" s="15">
        <f t="shared" si="46"/>
        <v>11274</v>
      </c>
      <c r="M707" s="15">
        <f t="shared" si="47"/>
        <v>22596</v>
      </c>
      <c r="O707" s="13"/>
      <c r="P707" s="13"/>
    </row>
    <row r="708" spans="1:16" s="90" customFormat="1" ht="13.15" customHeight="1" x14ac:dyDescent="0.2">
      <c r="A708" s="11" t="str">
        <f t="shared" si="44"/>
        <v>CAIRNS2021</v>
      </c>
      <c r="B708" s="3" t="s">
        <v>15</v>
      </c>
      <c r="C708" s="12">
        <v>2021</v>
      </c>
      <c r="D708" s="12">
        <v>6</v>
      </c>
      <c r="E708" s="13">
        <v>15307</v>
      </c>
      <c r="F708" s="13">
        <v>15189</v>
      </c>
      <c r="G708" s="13">
        <v>30496</v>
      </c>
      <c r="H708" s="13">
        <v>170</v>
      </c>
      <c r="I708" s="13">
        <v>219</v>
      </c>
      <c r="J708" s="13">
        <v>389</v>
      </c>
      <c r="K708" s="15">
        <f t="shared" si="45"/>
        <v>15477</v>
      </c>
      <c r="L708" s="15">
        <f t="shared" si="46"/>
        <v>15408</v>
      </c>
      <c r="M708" s="15">
        <f t="shared" si="47"/>
        <v>30885</v>
      </c>
      <c r="O708" s="13"/>
      <c r="P708" s="13"/>
    </row>
    <row r="709" spans="1:16" s="90" customFormat="1" ht="13.15" customHeight="1" x14ac:dyDescent="0.2">
      <c r="A709" s="11" t="str">
        <f t="shared" si="44"/>
        <v>CAIRNS2022</v>
      </c>
      <c r="B709" s="3" t="s">
        <v>15</v>
      </c>
      <c r="C709" s="12">
        <v>2022</v>
      </c>
      <c r="D709" s="12">
        <v>6</v>
      </c>
      <c r="E709" s="13">
        <v>18550</v>
      </c>
      <c r="F709" s="13">
        <v>18577</v>
      </c>
      <c r="G709" s="13">
        <v>37127</v>
      </c>
      <c r="H709" s="13">
        <v>916</v>
      </c>
      <c r="I709" s="13">
        <v>950</v>
      </c>
      <c r="J709" s="13">
        <v>1866</v>
      </c>
      <c r="K709" s="15">
        <f t="shared" si="45"/>
        <v>19466</v>
      </c>
      <c r="L709" s="15">
        <f t="shared" si="46"/>
        <v>19527</v>
      </c>
      <c r="M709" s="15">
        <f t="shared" si="47"/>
        <v>38993</v>
      </c>
      <c r="O709" s="13"/>
      <c r="P709" s="13"/>
    </row>
    <row r="710" spans="1:16" s="90" customFormat="1" ht="13.15" customHeight="1" x14ac:dyDescent="0.2">
      <c r="A710" s="11" t="str">
        <f t="shared" si="44"/>
        <v>CAIRNS2023</v>
      </c>
      <c r="B710" s="3" t="s">
        <v>15</v>
      </c>
      <c r="C710" s="12">
        <v>2023</v>
      </c>
      <c r="D710" s="12">
        <v>6</v>
      </c>
      <c r="E710" s="13">
        <v>19494</v>
      </c>
      <c r="F710" s="13">
        <v>19531</v>
      </c>
      <c r="G710" s="13">
        <v>39025</v>
      </c>
      <c r="H710" s="13">
        <v>1639</v>
      </c>
      <c r="I710" s="13">
        <v>1618</v>
      </c>
      <c r="J710" s="13">
        <v>3257</v>
      </c>
      <c r="K710" s="15">
        <f t="shared" si="45"/>
        <v>21133</v>
      </c>
      <c r="L710" s="15">
        <f t="shared" si="46"/>
        <v>21149</v>
      </c>
      <c r="M710" s="15">
        <f t="shared" si="47"/>
        <v>42282</v>
      </c>
      <c r="O710" s="13"/>
      <c r="P710" s="13"/>
    </row>
    <row r="711" spans="1:16" s="90" customFormat="1" ht="13.15" customHeight="1" x14ac:dyDescent="0.2">
      <c r="A711" s="11" t="str">
        <f t="shared" si="44"/>
        <v>CAIRNS2024</v>
      </c>
      <c r="B711" s="90" t="s">
        <v>15</v>
      </c>
      <c r="C711" s="85">
        <v>2024</v>
      </c>
      <c r="D711" s="86">
        <v>6</v>
      </c>
      <c r="E711" s="15">
        <v>20804</v>
      </c>
      <c r="F711" s="15">
        <v>20804</v>
      </c>
      <c r="G711" s="15">
        <v>41608</v>
      </c>
      <c r="H711" s="15">
        <v>1989</v>
      </c>
      <c r="I711" s="15">
        <v>1988</v>
      </c>
      <c r="J711" s="15">
        <v>3977</v>
      </c>
      <c r="K711" s="15">
        <f t="shared" si="45"/>
        <v>22793</v>
      </c>
      <c r="L711" s="15">
        <f t="shared" si="46"/>
        <v>22792</v>
      </c>
      <c r="M711" s="15">
        <f t="shared" si="47"/>
        <v>45585</v>
      </c>
      <c r="O711" s="13"/>
      <c r="P711" s="13"/>
    </row>
    <row r="712" spans="1:16" s="90" customFormat="1" ht="13.15" customHeight="1" x14ac:dyDescent="0.2">
      <c r="A712" s="11" t="str">
        <f t="shared" si="44"/>
        <v>CAIRNS2025</v>
      </c>
      <c r="B712" s="3" t="s">
        <v>15</v>
      </c>
      <c r="C712" s="12">
        <v>2025</v>
      </c>
      <c r="D712" s="12">
        <v>6</v>
      </c>
      <c r="E712" s="13">
        <v>21206</v>
      </c>
      <c r="F712" s="13">
        <v>21208</v>
      </c>
      <c r="G712" s="13">
        <v>42414</v>
      </c>
      <c r="H712" s="13">
        <v>2347</v>
      </c>
      <c r="I712" s="13">
        <v>2305</v>
      </c>
      <c r="J712" s="13">
        <v>4652</v>
      </c>
      <c r="K712" s="15">
        <f t="shared" si="45"/>
        <v>23553</v>
      </c>
      <c r="L712" s="15">
        <f t="shared" si="46"/>
        <v>23513</v>
      </c>
      <c r="M712" s="15">
        <f t="shared" si="47"/>
        <v>47066</v>
      </c>
      <c r="O712" s="13"/>
      <c r="P712" s="13"/>
    </row>
    <row r="713" spans="1:16" s="90" customFormat="1" ht="13.15" customHeight="1" x14ac:dyDescent="0.2">
      <c r="A713" s="11" t="str">
        <f t="shared" ref="A713:A776" si="48">CONCATENATE(B713,C713)</f>
        <v>CANBERRA1985</v>
      </c>
      <c r="B713" s="3" t="s">
        <v>25</v>
      </c>
      <c r="C713" s="12">
        <v>1985</v>
      </c>
      <c r="D713" s="12">
        <v>6</v>
      </c>
      <c r="E713" s="13">
        <v>9760</v>
      </c>
      <c r="F713" s="13">
        <v>9699</v>
      </c>
      <c r="G713" s="13">
        <v>19459</v>
      </c>
      <c r="H713" s="13">
        <v>0</v>
      </c>
      <c r="I713" s="13">
        <v>0</v>
      </c>
      <c r="J713" s="13">
        <v>0</v>
      </c>
      <c r="K713" s="15">
        <f t="shared" si="45"/>
        <v>9760</v>
      </c>
      <c r="L713" s="15">
        <f t="shared" si="46"/>
        <v>9699</v>
      </c>
      <c r="M713" s="15">
        <f t="shared" si="47"/>
        <v>19459</v>
      </c>
      <c r="O713" s="13"/>
      <c r="P713" s="13"/>
    </row>
    <row r="714" spans="1:16" s="90" customFormat="1" ht="13.15" customHeight="1" x14ac:dyDescent="0.2">
      <c r="A714" s="11" t="str">
        <f t="shared" si="48"/>
        <v>CANBERRA1986</v>
      </c>
      <c r="B714" s="88" t="s">
        <v>25</v>
      </c>
      <c r="C714" s="16">
        <v>1986</v>
      </c>
      <c r="D714" s="86">
        <v>6</v>
      </c>
      <c r="E714" s="89">
        <v>10595</v>
      </c>
      <c r="F714" s="89">
        <v>10613</v>
      </c>
      <c r="G714" s="89">
        <v>21208</v>
      </c>
      <c r="H714" s="89">
        <v>0</v>
      </c>
      <c r="I714" s="89">
        <v>0</v>
      </c>
      <c r="J714" s="89">
        <v>0</v>
      </c>
      <c r="K714" s="15">
        <f t="shared" si="45"/>
        <v>10595</v>
      </c>
      <c r="L714" s="15">
        <f t="shared" si="46"/>
        <v>10613</v>
      </c>
      <c r="M714" s="15">
        <f t="shared" si="47"/>
        <v>21208</v>
      </c>
      <c r="O714" s="13"/>
      <c r="P714" s="13"/>
    </row>
    <row r="715" spans="1:16" s="90" customFormat="1" ht="13.15" customHeight="1" x14ac:dyDescent="0.2">
      <c r="A715" s="11" t="str">
        <f t="shared" si="48"/>
        <v>CANBERRA1987</v>
      </c>
      <c r="B715" s="92" t="s">
        <v>25</v>
      </c>
      <c r="C715" s="85">
        <v>1987</v>
      </c>
      <c r="D715" s="86">
        <v>6</v>
      </c>
      <c r="E715" s="15">
        <v>11050</v>
      </c>
      <c r="F715" s="15">
        <v>11048</v>
      </c>
      <c r="G715" s="15">
        <v>22098</v>
      </c>
      <c r="H715" s="87">
        <v>0</v>
      </c>
      <c r="I715" s="87">
        <v>0</v>
      </c>
      <c r="J715" s="15">
        <v>0</v>
      </c>
      <c r="K715" s="15">
        <f t="shared" si="45"/>
        <v>11050</v>
      </c>
      <c r="L715" s="15">
        <f t="shared" si="46"/>
        <v>11048</v>
      </c>
      <c r="M715" s="15">
        <f t="shared" si="47"/>
        <v>22098</v>
      </c>
      <c r="O715" s="13"/>
      <c r="P715" s="13"/>
    </row>
    <row r="716" spans="1:16" s="90" customFormat="1" ht="13.15" customHeight="1" x14ac:dyDescent="0.2">
      <c r="A716" s="11" t="str">
        <f t="shared" si="48"/>
        <v>CANBERRA1988</v>
      </c>
      <c r="B716" s="3" t="s">
        <v>25</v>
      </c>
      <c r="C716" s="12">
        <v>1988</v>
      </c>
      <c r="D716" s="12">
        <v>7</v>
      </c>
      <c r="E716" s="13">
        <v>10439</v>
      </c>
      <c r="F716" s="13">
        <v>10457</v>
      </c>
      <c r="G716" s="13">
        <v>20896</v>
      </c>
      <c r="H716" s="13">
        <v>0</v>
      </c>
      <c r="I716" s="13">
        <v>0</v>
      </c>
      <c r="J716" s="13">
        <v>0</v>
      </c>
      <c r="K716" s="15">
        <f t="shared" si="45"/>
        <v>10439</v>
      </c>
      <c r="L716" s="15">
        <f t="shared" si="46"/>
        <v>10457</v>
      </c>
      <c r="M716" s="15">
        <f t="shared" si="47"/>
        <v>20896</v>
      </c>
      <c r="O716" s="13"/>
      <c r="P716" s="13"/>
    </row>
    <row r="717" spans="1:16" s="90" customFormat="1" ht="13.15" customHeight="1" x14ac:dyDescent="0.2">
      <c r="A717" s="11" t="str">
        <f t="shared" si="48"/>
        <v>CANBERRA1989</v>
      </c>
      <c r="B717" s="92" t="s">
        <v>25</v>
      </c>
      <c r="C717" s="85">
        <v>1989</v>
      </c>
      <c r="D717" s="86">
        <v>7</v>
      </c>
      <c r="E717" s="15">
        <v>8565</v>
      </c>
      <c r="F717" s="15">
        <v>8652</v>
      </c>
      <c r="G717" s="15">
        <v>17217</v>
      </c>
      <c r="H717" s="87">
        <v>0</v>
      </c>
      <c r="I717" s="87">
        <v>0</v>
      </c>
      <c r="J717" s="15">
        <v>0</v>
      </c>
      <c r="K717" s="15">
        <f t="shared" si="45"/>
        <v>8565</v>
      </c>
      <c r="L717" s="15">
        <f t="shared" si="46"/>
        <v>8652</v>
      </c>
      <c r="M717" s="15">
        <f t="shared" si="47"/>
        <v>17217</v>
      </c>
      <c r="O717" s="13"/>
      <c r="P717" s="13"/>
    </row>
    <row r="718" spans="1:16" s="90" customFormat="1" ht="13.15" customHeight="1" x14ac:dyDescent="0.2">
      <c r="A718" s="11" t="str">
        <f t="shared" si="48"/>
        <v>CANBERRA1990</v>
      </c>
      <c r="B718" s="3" t="s">
        <v>25</v>
      </c>
      <c r="C718" s="12">
        <v>1990</v>
      </c>
      <c r="D718" s="12">
        <v>8</v>
      </c>
      <c r="E718" s="13">
        <v>9596</v>
      </c>
      <c r="F718" s="13">
        <v>9644</v>
      </c>
      <c r="G718" s="13">
        <v>19240</v>
      </c>
      <c r="H718" s="13">
        <v>0</v>
      </c>
      <c r="I718" s="13">
        <v>0</v>
      </c>
      <c r="J718" s="13">
        <v>0</v>
      </c>
      <c r="K718" s="15">
        <f t="shared" si="45"/>
        <v>9596</v>
      </c>
      <c r="L718" s="15">
        <f t="shared" si="46"/>
        <v>9644</v>
      </c>
      <c r="M718" s="15">
        <f t="shared" si="47"/>
        <v>19240</v>
      </c>
      <c r="O718" s="13"/>
      <c r="P718" s="13"/>
    </row>
    <row r="719" spans="1:16" s="90" customFormat="1" ht="13.15" customHeight="1" x14ac:dyDescent="0.2">
      <c r="A719" s="11" t="str">
        <f t="shared" si="48"/>
        <v>CANBERRA1991</v>
      </c>
      <c r="B719" s="3" t="s">
        <v>25</v>
      </c>
      <c r="C719" s="12">
        <v>1991</v>
      </c>
      <c r="D719" s="12">
        <v>8</v>
      </c>
      <c r="E719" s="13">
        <v>12148</v>
      </c>
      <c r="F719" s="13">
        <v>12142</v>
      </c>
      <c r="G719" s="13">
        <v>24290</v>
      </c>
      <c r="H719" s="13">
        <v>0</v>
      </c>
      <c r="I719" s="13">
        <v>0</v>
      </c>
      <c r="J719" s="13">
        <v>0</v>
      </c>
      <c r="K719" s="15">
        <f t="shared" si="45"/>
        <v>12148</v>
      </c>
      <c r="L719" s="15">
        <f t="shared" si="46"/>
        <v>12142</v>
      </c>
      <c r="M719" s="15">
        <f t="shared" si="47"/>
        <v>24290</v>
      </c>
      <c r="O719" s="13"/>
      <c r="P719" s="13"/>
    </row>
    <row r="720" spans="1:16" s="90" customFormat="1" ht="13.15" customHeight="1" x14ac:dyDescent="0.2">
      <c r="A720" s="11" t="str">
        <f t="shared" si="48"/>
        <v>CANBERRA1992</v>
      </c>
      <c r="B720" s="92" t="s">
        <v>25</v>
      </c>
      <c r="C720" s="85">
        <v>1992</v>
      </c>
      <c r="D720" s="86">
        <v>7</v>
      </c>
      <c r="E720" s="15">
        <v>13687</v>
      </c>
      <c r="F720" s="15">
        <v>13683</v>
      </c>
      <c r="G720" s="15">
        <v>27370</v>
      </c>
      <c r="H720" s="87">
        <v>0</v>
      </c>
      <c r="I720" s="87">
        <v>0</v>
      </c>
      <c r="J720" s="15">
        <v>0</v>
      </c>
      <c r="K720" s="15">
        <f t="shared" si="45"/>
        <v>13687</v>
      </c>
      <c r="L720" s="15">
        <f t="shared" si="46"/>
        <v>13683</v>
      </c>
      <c r="M720" s="15">
        <f t="shared" si="47"/>
        <v>27370</v>
      </c>
      <c r="O720" s="13"/>
      <c r="P720" s="13"/>
    </row>
    <row r="721" spans="1:16" s="90" customFormat="1" ht="13.15" customHeight="1" x14ac:dyDescent="0.2">
      <c r="A721" s="11" t="str">
        <f t="shared" si="48"/>
        <v>CANBERRA1993</v>
      </c>
      <c r="B721" s="92" t="s">
        <v>25</v>
      </c>
      <c r="C721" s="85">
        <v>1993</v>
      </c>
      <c r="D721" s="86">
        <v>7</v>
      </c>
      <c r="E721" s="15">
        <v>14794</v>
      </c>
      <c r="F721" s="15">
        <v>14774</v>
      </c>
      <c r="G721" s="15">
        <v>29568</v>
      </c>
      <c r="H721" s="87">
        <v>0</v>
      </c>
      <c r="I721" s="87">
        <v>0</v>
      </c>
      <c r="J721" s="15">
        <v>0</v>
      </c>
      <c r="K721" s="15">
        <f t="shared" si="45"/>
        <v>14794</v>
      </c>
      <c r="L721" s="15">
        <f t="shared" si="46"/>
        <v>14774</v>
      </c>
      <c r="M721" s="15">
        <f t="shared" si="47"/>
        <v>29568</v>
      </c>
      <c r="O721" s="13"/>
      <c r="P721" s="13"/>
    </row>
    <row r="722" spans="1:16" s="90" customFormat="1" ht="13.15" customHeight="1" x14ac:dyDescent="0.2">
      <c r="A722" s="11" t="str">
        <f t="shared" si="48"/>
        <v>CANBERRA1994</v>
      </c>
      <c r="B722" s="3" t="s">
        <v>25</v>
      </c>
      <c r="C722" s="12">
        <v>1994</v>
      </c>
      <c r="D722" s="12">
        <v>7</v>
      </c>
      <c r="E722" s="13">
        <v>17119</v>
      </c>
      <c r="F722" s="13">
        <v>17105</v>
      </c>
      <c r="G722" s="13">
        <v>34224</v>
      </c>
      <c r="H722" s="13">
        <v>0</v>
      </c>
      <c r="I722" s="13">
        <v>0</v>
      </c>
      <c r="J722" s="13">
        <v>0</v>
      </c>
      <c r="K722" s="15">
        <f t="shared" si="45"/>
        <v>17119</v>
      </c>
      <c r="L722" s="15">
        <f t="shared" si="46"/>
        <v>17105</v>
      </c>
      <c r="M722" s="15">
        <f t="shared" si="47"/>
        <v>34224</v>
      </c>
      <c r="O722" s="13"/>
      <c r="P722" s="13"/>
    </row>
    <row r="723" spans="1:16" s="90" customFormat="1" ht="13.15" customHeight="1" x14ac:dyDescent="0.2">
      <c r="A723" s="11" t="str">
        <f t="shared" si="48"/>
        <v>CANBERRA1995</v>
      </c>
      <c r="B723" s="3" t="s">
        <v>25</v>
      </c>
      <c r="C723" s="12">
        <v>1995</v>
      </c>
      <c r="D723" s="12">
        <v>7</v>
      </c>
      <c r="E723" s="13">
        <v>18112</v>
      </c>
      <c r="F723" s="13">
        <v>18058</v>
      </c>
      <c r="G723" s="13">
        <v>36170</v>
      </c>
      <c r="H723" s="13">
        <v>0</v>
      </c>
      <c r="I723" s="13">
        <v>0</v>
      </c>
      <c r="J723" s="13">
        <v>0</v>
      </c>
      <c r="K723" s="15">
        <f t="shared" si="45"/>
        <v>18112</v>
      </c>
      <c r="L723" s="15">
        <f t="shared" si="46"/>
        <v>18058</v>
      </c>
      <c r="M723" s="15">
        <f t="shared" si="47"/>
        <v>36170</v>
      </c>
      <c r="O723" s="13"/>
      <c r="P723" s="13"/>
    </row>
    <row r="724" spans="1:16" s="90" customFormat="1" ht="13.15" customHeight="1" x14ac:dyDescent="0.2">
      <c r="A724" s="11" t="str">
        <f t="shared" si="48"/>
        <v>CANBERRA1996</v>
      </c>
      <c r="B724" s="3" t="s">
        <v>25</v>
      </c>
      <c r="C724" s="12">
        <v>1996</v>
      </c>
      <c r="D724" s="12">
        <v>7</v>
      </c>
      <c r="E724" s="13">
        <v>19087</v>
      </c>
      <c r="F724" s="13">
        <v>19009</v>
      </c>
      <c r="G724" s="13">
        <v>38096</v>
      </c>
      <c r="H724" s="13">
        <v>0</v>
      </c>
      <c r="I724" s="13">
        <v>0</v>
      </c>
      <c r="J724" s="13">
        <v>0</v>
      </c>
      <c r="K724" s="15">
        <f t="shared" si="45"/>
        <v>19087</v>
      </c>
      <c r="L724" s="15">
        <f t="shared" si="46"/>
        <v>19009</v>
      </c>
      <c r="M724" s="15">
        <f t="shared" si="47"/>
        <v>38096</v>
      </c>
      <c r="O724" s="13"/>
      <c r="P724" s="13"/>
    </row>
    <row r="725" spans="1:16" s="90" customFormat="1" ht="13.15" customHeight="1" x14ac:dyDescent="0.2">
      <c r="A725" s="11" t="str">
        <f t="shared" si="48"/>
        <v>CANBERRA1997</v>
      </c>
      <c r="B725" s="88" t="s">
        <v>25</v>
      </c>
      <c r="C725" s="16">
        <v>1997</v>
      </c>
      <c r="D725" s="86">
        <v>7</v>
      </c>
      <c r="E725" s="89">
        <v>19136</v>
      </c>
      <c r="F725" s="89">
        <v>19112</v>
      </c>
      <c r="G725" s="89">
        <v>38248</v>
      </c>
      <c r="H725" s="89">
        <v>0</v>
      </c>
      <c r="I725" s="89">
        <v>0</v>
      </c>
      <c r="J725" s="89">
        <v>0</v>
      </c>
      <c r="K725" s="15">
        <f t="shared" si="45"/>
        <v>19136</v>
      </c>
      <c r="L725" s="15">
        <f t="shared" si="46"/>
        <v>19112</v>
      </c>
      <c r="M725" s="15">
        <f t="shared" si="47"/>
        <v>38248</v>
      </c>
      <c r="O725" s="13"/>
      <c r="P725" s="13"/>
    </row>
    <row r="726" spans="1:16" s="90" customFormat="1" ht="13.15" customHeight="1" x14ac:dyDescent="0.2">
      <c r="A726" s="11" t="str">
        <f t="shared" si="48"/>
        <v>CANBERRA1998</v>
      </c>
      <c r="B726" s="3" t="s">
        <v>25</v>
      </c>
      <c r="C726" s="12">
        <v>1998</v>
      </c>
      <c r="D726" s="12">
        <v>7</v>
      </c>
      <c r="E726" s="13">
        <v>19071</v>
      </c>
      <c r="F726" s="13">
        <v>19039</v>
      </c>
      <c r="G726" s="13">
        <v>38110</v>
      </c>
      <c r="H726" s="13">
        <v>0</v>
      </c>
      <c r="I726" s="13">
        <v>0</v>
      </c>
      <c r="J726" s="13">
        <v>0</v>
      </c>
      <c r="K726" s="15">
        <f t="shared" si="45"/>
        <v>19071</v>
      </c>
      <c r="L726" s="15">
        <f t="shared" si="46"/>
        <v>19039</v>
      </c>
      <c r="M726" s="15">
        <f t="shared" si="47"/>
        <v>38110</v>
      </c>
      <c r="O726" s="13"/>
      <c r="P726" s="13"/>
    </row>
    <row r="727" spans="1:16" s="90" customFormat="1" ht="13.15" customHeight="1" x14ac:dyDescent="0.2">
      <c r="A727" s="11" t="str">
        <f t="shared" si="48"/>
        <v>CANBERRA1999</v>
      </c>
      <c r="B727" s="92" t="s">
        <v>25</v>
      </c>
      <c r="C727" s="85">
        <v>1999</v>
      </c>
      <c r="D727" s="86">
        <v>7</v>
      </c>
      <c r="E727" s="15">
        <v>19486</v>
      </c>
      <c r="F727" s="15">
        <v>19488</v>
      </c>
      <c r="G727" s="15">
        <v>38974</v>
      </c>
      <c r="H727" s="87">
        <v>0</v>
      </c>
      <c r="I727" s="87">
        <v>0</v>
      </c>
      <c r="J727" s="15">
        <v>0</v>
      </c>
      <c r="K727" s="15">
        <f t="shared" si="45"/>
        <v>19486</v>
      </c>
      <c r="L727" s="15">
        <f t="shared" si="46"/>
        <v>19488</v>
      </c>
      <c r="M727" s="15">
        <f t="shared" si="47"/>
        <v>38974</v>
      </c>
      <c r="O727" s="13"/>
      <c r="P727" s="13"/>
    </row>
    <row r="728" spans="1:16" s="90" customFormat="1" ht="13.15" customHeight="1" x14ac:dyDescent="0.2">
      <c r="A728" s="11" t="str">
        <f t="shared" si="48"/>
        <v>CANBERRA2000</v>
      </c>
      <c r="B728" s="3" t="s">
        <v>25</v>
      </c>
      <c r="C728" s="12">
        <v>2000</v>
      </c>
      <c r="D728" s="12">
        <v>6</v>
      </c>
      <c r="E728" s="13">
        <v>22735</v>
      </c>
      <c r="F728" s="13">
        <v>22859</v>
      </c>
      <c r="G728" s="13">
        <v>45594</v>
      </c>
      <c r="H728" s="13">
        <v>0</v>
      </c>
      <c r="I728" s="13">
        <v>0</v>
      </c>
      <c r="J728" s="13">
        <v>0</v>
      </c>
      <c r="K728" s="15">
        <f t="shared" si="45"/>
        <v>22735</v>
      </c>
      <c r="L728" s="15">
        <f t="shared" si="46"/>
        <v>22859</v>
      </c>
      <c r="M728" s="15">
        <f t="shared" si="47"/>
        <v>45594</v>
      </c>
      <c r="O728" s="13"/>
      <c r="P728" s="13"/>
    </row>
    <row r="729" spans="1:16" s="90" customFormat="1" ht="13.15" customHeight="1" x14ac:dyDescent="0.2">
      <c r="A729" s="11" t="str">
        <f t="shared" si="48"/>
        <v>CANBERRA2001</v>
      </c>
      <c r="B729" s="3" t="s">
        <v>25</v>
      </c>
      <c r="C729" s="12">
        <v>2001</v>
      </c>
      <c r="D729" s="86">
        <v>6</v>
      </c>
      <c r="E729" s="13">
        <v>24154</v>
      </c>
      <c r="F729" s="13">
        <v>24167</v>
      </c>
      <c r="G729" s="13">
        <v>48321</v>
      </c>
      <c r="H729" s="13">
        <v>0</v>
      </c>
      <c r="I729" s="13">
        <v>0</v>
      </c>
      <c r="J729" s="13">
        <v>0</v>
      </c>
      <c r="K729" s="15">
        <f t="shared" si="45"/>
        <v>24154</v>
      </c>
      <c r="L729" s="15">
        <f t="shared" si="46"/>
        <v>24167</v>
      </c>
      <c r="M729" s="15">
        <f t="shared" si="47"/>
        <v>48321</v>
      </c>
      <c r="O729" s="13"/>
      <c r="P729" s="13"/>
    </row>
    <row r="730" spans="1:16" s="90" customFormat="1" ht="13.15" customHeight="1" x14ac:dyDescent="0.2">
      <c r="A730" s="11" t="str">
        <f t="shared" si="48"/>
        <v>CANBERRA2002</v>
      </c>
      <c r="B730" s="90" t="s">
        <v>25</v>
      </c>
      <c r="C730" s="85">
        <v>2002</v>
      </c>
      <c r="D730" s="86">
        <v>7</v>
      </c>
      <c r="E730" s="15">
        <v>18240</v>
      </c>
      <c r="F730" s="15">
        <v>18219</v>
      </c>
      <c r="G730" s="15">
        <v>36459</v>
      </c>
      <c r="H730" s="15">
        <v>0</v>
      </c>
      <c r="I730" s="15">
        <v>0</v>
      </c>
      <c r="J730" s="15">
        <v>0</v>
      </c>
      <c r="K730" s="15">
        <f t="shared" si="45"/>
        <v>18240</v>
      </c>
      <c r="L730" s="15">
        <f t="shared" si="46"/>
        <v>18219</v>
      </c>
      <c r="M730" s="15">
        <f t="shared" si="47"/>
        <v>36459</v>
      </c>
      <c r="O730" s="13"/>
      <c r="P730" s="13"/>
    </row>
    <row r="731" spans="1:16" s="90" customFormat="1" ht="13.15" customHeight="1" x14ac:dyDescent="0.2">
      <c r="A731" s="11" t="str">
        <f t="shared" si="48"/>
        <v>CANBERRA2003</v>
      </c>
      <c r="B731" s="92" t="s">
        <v>25</v>
      </c>
      <c r="C731" s="85">
        <v>2003</v>
      </c>
      <c r="D731" s="86">
        <v>7</v>
      </c>
      <c r="E731" s="15">
        <v>18726</v>
      </c>
      <c r="F731" s="15">
        <v>18670</v>
      </c>
      <c r="G731" s="15">
        <v>37396</v>
      </c>
      <c r="H731" s="87">
        <v>0</v>
      </c>
      <c r="I731" s="87">
        <v>0</v>
      </c>
      <c r="J731" s="15">
        <v>0</v>
      </c>
      <c r="K731" s="15">
        <f t="shared" si="45"/>
        <v>18726</v>
      </c>
      <c r="L731" s="15">
        <f t="shared" si="46"/>
        <v>18670</v>
      </c>
      <c r="M731" s="15">
        <f t="shared" si="47"/>
        <v>37396</v>
      </c>
      <c r="O731" s="13"/>
      <c r="P731" s="13"/>
    </row>
    <row r="732" spans="1:16" s="90" customFormat="1" ht="13.15" customHeight="1" x14ac:dyDescent="0.2">
      <c r="A732" s="11" t="str">
        <f t="shared" si="48"/>
        <v>CANBERRA2004</v>
      </c>
      <c r="B732" s="92" t="s">
        <v>25</v>
      </c>
      <c r="C732" s="85">
        <v>2004</v>
      </c>
      <c r="D732" s="86">
        <v>7</v>
      </c>
      <c r="E732" s="15">
        <v>20322</v>
      </c>
      <c r="F732" s="15">
        <v>19980</v>
      </c>
      <c r="G732" s="15">
        <v>40302</v>
      </c>
      <c r="H732" s="87">
        <v>21</v>
      </c>
      <c r="I732" s="87">
        <v>21</v>
      </c>
      <c r="J732" s="15">
        <v>42</v>
      </c>
      <c r="K732" s="15">
        <f t="shared" si="45"/>
        <v>20343</v>
      </c>
      <c r="L732" s="15">
        <f t="shared" si="46"/>
        <v>20001</v>
      </c>
      <c r="M732" s="15">
        <f t="shared" si="47"/>
        <v>40344</v>
      </c>
      <c r="O732" s="13"/>
      <c r="P732" s="13"/>
    </row>
    <row r="733" spans="1:16" s="90" customFormat="1" ht="13.15" customHeight="1" x14ac:dyDescent="0.2">
      <c r="A733" s="11" t="str">
        <f t="shared" si="48"/>
        <v>CANBERRA2005</v>
      </c>
      <c r="B733" s="3" t="s">
        <v>25</v>
      </c>
      <c r="C733" s="12">
        <v>2005</v>
      </c>
      <c r="D733" s="12">
        <v>7</v>
      </c>
      <c r="E733" s="13">
        <v>18855</v>
      </c>
      <c r="F733" s="13">
        <v>18645</v>
      </c>
      <c r="G733" s="13">
        <v>37500</v>
      </c>
      <c r="H733" s="13">
        <v>0</v>
      </c>
      <c r="I733" s="13">
        <v>0</v>
      </c>
      <c r="J733" s="13">
        <v>0</v>
      </c>
      <c r="K733" s="15">
        <f t="shared" si="45"/>
        <v>18855</v>
      </c>
      <c r="L733" s="15">
        <f t="shared" si="46"/>
        <v>18645</v>
      </c>
      <c r="M733" s="15">
        <f t="shared" si="47"/>
        <v>37500</v>
      </c>
      <c r="O733" s="13"/>
      <c r="P733" s="13"/>
    </row>
    <row r="734" spans="1:16" s="90" customFormat="1" ht="13.15" customHeight="1" x14ac:dyDescent="0.2">
      <c r="A734" s="11" t="str">
        <f t="shared" si="48"/>
        <v>CANBERRA2006</v>
      </c>
      <c r="B734" s="3" t="s">
        <v>25</v>
      </c>
      <c r="C734" s="12">
        <v>2006</v>
      </c>
      <c r="D734" s="12">
        <v>7</v>
      </c>
      <c r="E734" s="13">
        <v>19323</v>
      </c>
      <c r="F734" s="13">
        <v>19087</v>
      </c>
      <c r="G734" s="13">
        <v>38410</v>
      </c>
      <c r="H734" s="13">
        <v>0</v>
      </c>
      <c r="I734" s="13">
        <v>0</v>
      </c>
      <c r="J734" s="13">
        <v>0</v>
      </c>
      <c r="K734" s="15">
        <f t="shared" si="45"/>
        <v>19323</v>
      </c>
      <c r="L734" s="15">
        <f t="shared" si="46"/>
        <v>19087</v>
      </c>
      <c r="M734" s="15">
        <f t="shared" si="47"/>
        <v>38410</v>
      </c>
      <c r="O734" s="13"/>
      <c r="P734" s="13"/>
    </row>
    <row r="735" spans="1:16" s="90" customFormat="1" ht="13.15" customHeight="1" x14ac:dyDescent="0.2">
      <c r="A735" s="11" t="str">
        <f t="shared" si="48"/>
        <v>CANBERRA2007</v>
      </c>
      <c r="B735" s="92" t="s">
        <v>25</v>
      </c>
      <c r="C735" s="85">
        <v>2007</v>
      </c>
      <c r="D735" s="86">
        <v>7</v>
      </c>
      <c r="E735" s="15">
        <v>19184</v>
      </c>
      <c r="F735" s="15">
        <v>19001</v>
      </c>
      <c r="G735" s="15">
        <v>38185</v>
      </c>
      <c r="H735" s="87">
        <v>0</v>
      </c>
      <c r="I735" s="87">
        <v>0</v>
      </c>
      <c r="J735" s="15">
        <v>0</v>
      </c>
      <c r="K735" s="15">
        <f t="shared" si="45"/>
        <v>19184</v>
      </c>
      <c r="L735" s="15">
        <f t="shared" si="46"/>
        <v>19001</v>
      </c>
      <c r="M735" s="15">
        <f t="shared" si="47"/>
        <v>38185</v>
      </c>
      <c r="O735" s="13"/>
      <c r="P735" s="13"/>
    </row>
    <row r="736" spans="1:16" s="90" customFormat="1" ht="13.15" customHeight="1" x14ac:dyDescent="0.2">
      <c r="A736" s="11" t="str">
        <f t="shared" si="48"/>
        <v>CANBERRA2008</v>
      </c>
      <c r="B736" s="92" t="s">
        <v>25</v>
      </c>
      <c r="C736" s="85">
        <v>2008</v>
      </c>
      <c r="D736" s="86">
        <v>6</v>
      </c>
      <c r="E736" s="15">
        <v>22360</v>
      </c>
      <c r="F736" s="15">
        <v>22171</v>
      </c>
      <c r="G736" s="15">
        <v>44531</v>
      </c>
      <c r="H736" s="87">
        <v>0</v>
      </c>
      <c r="I736" s="87">
        <v>0</v>
      </c>
      <c r="J736" s="15">
        <v>0</v>
      </c>
      <c r="K736" s="15">
        <f t="shared" si="45"/>
        <v>22360</v>
      </c>
      <c r="L736" s="15">
        <f t="shared" si="46"/>
        <v>22171</v>
      </c>
      <c r="M736" s="15">
        <f t="shared" si="47"/>
        <v>44531</v>
      </c>
      <c r="O736" s="13"/>
      <c r="P736" s="13"/>
    </row>
    <row r="737" spans="1:16" s="90" customFormat="1" ht="13.15" customHeight="1" x14ac:dyDescent="0.2">
      <c r="A737" s="11" t="str">
        <f t="shared" si="48"/>
        <v>CANBERRA2009</v>
      </c>
      <c r="B737" s="3" t="s">
        <v>25</v>
      </c>
      <c r="C737" s="12">
        <v>2009</v>
      </c>
      <c r="D737" s="12">
        <v>6</v>
      </c>
      <c r="E737" s="13">
        <v>22382</v>
      </c>
      <c r="F737" s="13">
        <v>22344</v>
      </c>
      <c r="G737" s="13">
        <v>44726</v>
      </c>
      <c r="H737" s="13">
        <v>0</v>
      </c>
      <c r="I737" s="13">
        <v>0</v>
      </c>
      <c r="J737" s="13">
        <v>0</v>
      </c>
      <c r="K737" s="15">
        <f t="shared" si="45"/>
        <v>22382</v>
      </c>
      <c r="L737" s="15">
        <f t="shared" si="46"/>
        <v>22344</v>
      </c>
      <c r="M737" s="15">
        <f t="shared" si="47"/>
        <v>44726</v>
      </c>
      <c r="O737" s="13"/>
      <c r="P737" s="13"/>
    </row>
    <row r="738" spans="1:16" s="90" customFormat="1" ht="13.15" customHeight="1" x14ac:dyDescent="0.2">
      <c r="A738" s="11" t="str">
        <f t="shared" si="48"/>
        <v>CANBERRA2010</v>
      </c>
      <c r="B738" s="3" t="s">
        <v>25</v>
      </c>
      <c r="C738" s="12">
        <v>2010</v>
      </c>
      <c r="D738" s="12">
        <v>6</v>
      </c>
      <c r="E738" s="13">
        <v>21962</v>
      </c>
      <c r="F738" s="13">
        <v>21932</v>
      </c>
      <c r="G738" s="13">
        <v>43894</v>
      </c>
      <c r="H738" s="13">
        <v>0</v>
      </c>
      <c r="I738" s="13">
        <v>0</v>
      </c>
      <c r="J738" s="13">
        <v>0</v>
      </c>
      <c r="K738" s="15">
        <f t="shared" si="45"/>
        <v>21962</v>
      </c>
      <c r="L738" s="15">
        <f t="shared" si="46"/>
        <v>21932</v>
      </c>
      <c r="M738" s="15">
        <f t="shared" si="47"/>
        <v>43894</v>
      </c>
      <c r="O738" s="13"/>
      <c r="P738" s="13"/>
    </row>
    <row r="739" spans="1:16" s="90" customFormat="1" ht="13.15" customHeight="1" x14ac:dyDescent="0.2">
      <c r="A739" s="11" t="str">
        <f t="shared" si="48"/>
        <v>CANBERRA2011</v>
      </c>
      <c r="B739" s="3" t="s">
        <v>25</v>
      </c>
      <c r="C739" s="12">
        <v>2011</v>
      </c>
      <c r="D739" s="12">
        <v>6</v>
      </c>
      <c r="E739" s="13">
        <v>21718</v>
      </c>
      <c r="F739" s="13">
        <v>21633</v>
      </c>
      <c r="G739" s="13">
        <v>43351</v>
      </c>
      <c r="H739" s="13">
        <v>0</v>
      </c>
      <c r="I739" s="13">
        <v>0</v>
      </c>
      <c r="J739" s="13">
        <v>0</v>
      </c>
      <c r="K739" s="15">
        <f t="shared" si="45"/>
        <v>21718</v>
      </c>
      <c r="L739" s="15">
        <f t="shared" si="46"/>
        <v>21633</v>
      </c>
      <c r="M739" s="15">
        <f t="shared" si="47"/>
        <v>43351</v>
      </c>
      <c r="O739" s="13"/>
      <c r="P739" s="13"/>
    </row>
    <row r="740" spans="1:16" s="90" customFormat="1" ht="13.15" customHeight="1" x14ac:dyDescent="0.2">
      <c r="A740" s="11" t="str">
        <f t="shared" si="48"/>
        <v>CANBERRA2012</v>
      </c>
      <c r="B740" s="3" t="s">
        <v>25</v>
      </c>
      <c r="C740" s="12">
        <v>2012</v>
      </c>
      <c r="D740" s="12">
        <v>7</v>
      </c>
      <c r="E740" s="13">
        <v>21080</v>
      </c>
      <c r="F740" s="13">
        <v>20937</v>
      </c>
      <c r="G740" s="13">
        <v>42017</v>
      </c>
      <c r="H740" s="13">
        <v>0</v>
      </c>
      <c r="I740" s="13">
        <v>0</v>
      </c>
      <c r="J740" s="13">
        <v>0</v>
      </c>
      <c r="K740" s="15">
        <f t="shared" si="45"/>
        <v>21080</v>
      </c>
      <c r="L740" s="15">
        <f t="shared" si="46"/>
        <v>20937</v>
      </c>
      <c r="M740" s="15">
        <f t="shared" si="47"/>
        <v>42017</v>
      </c>
      <c r="O740" s="13"/>
      <c r="P740" s="13"/>
    </row>
    <row r="741" spans="1:16" s="90" customFormat="1" ht="13.15" customHeight="1" x14ac:dyDescent="0.2">
      <c r="A741" s="11" t="str">
        <f t="shared" si="48"/>
        <v>CANBERRA2013</v>
      </c>
      <c r="B741" s="3" t="s">
        <v>25</v>
      </c>
      <c r="C741" s="12">
        <v>2013</v>
      </c>
      <c r="D741" s="12">
        <v>7</v>
      </c>
      <c r="E741" s="13">
        <v>20888</v>
      </c>
      <c r="F741" s="13">
        <v>20812</v>
      </c>
      <c r="G741" s="13">
        <v>41700</v>
      </c>
      <c r="H741" s="13">
        <v>0</v>
      </c>
      <c r="I741" s="13">
        <v>0</v>
      </c>
      <c r="J741" s="13">
        <v>0</v>
      </c>
      <c r="K741" s="15">
        <f t="shared" si="45"/>
        <v>20888</v>
      </c>
      <c r="L741" s="15">
        <f t="shared" si="46"/>
        <v>20812</v>
      </c>
      <c r="M741" s="15">
        <f t="shared" si="47"/>
        <v>41700</v>
      </c>
      <c r="O741" s="13"/>
      <c r="P741" s="13"/>
    </row>
    <row r="742" spans="1:16" s="90" customFormat="1" ht="13.15" customHeight="1" x14ac:dyDescent="0.2">
      <c r="A742" s="11" t="str">
        <f t="shared" si="48"/>
        <v>CANBERRA2014</v>
      </c>
      <c r="B742" s="92" t="s">
        <v>25</v>
      </c>
      <c r="C742" s="85">
        <v>2014</v>
      </c>
      <c r="D742" s="86">
        <v>7</v>
      </c>
      <c r="E742" s="15">
        <v>19786</v>
      </c>
      <c r="F742" s="15">
        <v>19685</v>
      </c>
      <c r="G742" s="15">
        <v>39471</v>
      </c>
      <c r="H742" s="87">
        <v>0</v>
      </c>
      <c r="I742" s="87">
        <v>0</v>
      </c>
      <c r="J742" s="15">
        <v>0</v>
      </c>
      <c r="K742" s="15">
        <f t="shared" si="45"/>
        <v>19786</v>
      </c>
      <c r="L742" s="15">
        <f t="shared" si="46"/>
        <v>19685</v>
      </c>
      <c r="M742" s="15">
        <f t="shared" si="47"/>
        <v>39471</v>
      </c>
      <c r="O742" s="13"/>
      <c r="P742" s="13"/>
    </row>
    <row r="743" spans="1:16" s="90" customFormat="1" ht="13.15" customHeight="1" x14ac:dyDescent="0.2">
      <c r="A743" s="11" t="str">
        <f t="shared" si="48"/>
        <v>CANBERRA2015</v>
      </c>
      <c r="B743" s="3" t="s">
        <v>25</v>
      </c>
      <c r="C743" s="12">
        <v>2015</v>
      </c>
      <c r="D743" s="12">
        <v>8</v>
      </c>
      <c r="E743" s="13">
        <v>19220</v>
      </c>
      <c r="F743" s="13">
        <v>19156</v>
      </c>
      <c r="G743" s="13">
        <v>38376</v>
      </c>
      <c r="H743" s="13">
        <v>0</v>
      </c>
      <c r="I743" s="13">
        <v>0</v>
      </c>
      <c r="J743" s="13">
        <v>0</v>
      </c>
      <c r="K743" s="15">
        <f t="shared" si="45"/>
        <v>19220</v>
      </c>
      <c r="L743" s="15">
        <f t="shared" si="46"/>
        <v>19156</v>
      </c>
      <c r="M743" s="15">
        <f t="shared" si="47"/>
        <v>38376</v>
      </c>
      <c r="O743" s="13"/>
      <c r="P743" s="13"/>
    </row>
    <row r="744" spans="1:16" s="90" customFormat="1" ht="13.15" customHeight="1" x14ac:dyDescent="0.2">
      <c r="A744" s="11" t="str">
        <f t="shared" si="48"/>
        <v>CANBERRA2016</v>
      </c>
      <c r="B744" s="88" t="s">
        <v>25</v>
      </c>
      <c r="C744" s="16">
        <v>2016</v>
      </c>
      <c r="D744" s="86">
        <v>8</v>
      </c>
      <c r="E744" s="89">
        <v>19178</v>
      </c>
      <c r="F744" s="89">
        <v>19109</v>
      </c>
      <c r="G744" s="89">
        <v>38287</v>
      </c>
      <c r="H744" s="89">
        <v>118</v>
      </c>
      <c r="I744" s="89">
        <v>118</v>
      </c>
      <c r="J744" s="89">
        <v>236</v>
      </c>
      <c r="K744" s="15">
        <f t="shared" si="45"/>
        <v>19296</v>
      </c>
      <c r="L744" s="15">
        <f t="shared" si="46"/>
        <v>19227</v>
      </c>
      <c r="M744" s="15">
        <f t="shared" si="47"/>
        <v>38523</v>
      </c>
      <c r="O744" s="13"/>
      <c r="P744" s="13"/>
    </row>
    <row r="745" spans="1:16" s="90" customFormat="1" ht="13.15" customHeight="1" x14ac:dyDescent="0.2">
      <c r="A745" s="11" t="str">
        <f t="shared" si="48"/>
        <v>CANBERRA2017</v>
      </c>
      <c r="B745" s="90" t="s">
        <v>25</v>
      </c>
      <c r="C745" s="85">
        <v>2017</v>
      </c>
      <c r="D745" s="86">
        <v>8</v>
      </c>
      <c r="E745" s="15">
        <v>19301</v>
      </c>
      <c r="F745" s="15">
        <v>19224</v>
      </c>
      <c r="G745" s="15">
        <v>38525</v>
      </c>
      <c r="H745" s="15">
        <v>417</v>
      </c>
      <c r="I745" s="15">
        <v>417</v>
      </c>
      <c r="J745" s="15">
        <v>834</v>
      </c>
      <c r="K745" s="15">
        <f t="shared" si="45"/>
        <v>19718</v>
      </c>
      <c r="L745" s="15">
        <f t="shared" si="46"/>
        <v>19641</v>
      </c>
      <c r="M745" s="15">
        <f t="shared" si="47"/>
        <v>39359</v>
      </c>
      <c r="O745" s="13"/>
      <c r="P745" s="13"/>
    </row>
    <row r="746" spans="1:16" s="90" customFormat="1" ht="13.15" customHeight="1" x14ac:dyDescent="0.2">
      <c r="A746" s="11" t="str">
        <f t="shared" si="48"/>
        <v>CANBERRA2018</v>
      </c>
      <c r="B746" s="92" t="s">
        <v>25</v>
      </c>
      <c r="C746" s="85">
        <v>2018</v>
      </c>
      <c r="D746" s="86">
        <v>8</v>
      </c>
      <c r="E746" s="15">
        <v>19327</v>
      </c>
      <c r="F746" s="15">
        <v>19283</v>
      </c>
      <c r="G746" s="15">
        <v>38610</v>
      </c>
      <c r="H746" s="87">
        <v>700</v>
      </c>
      <c r="I746" s="87">
        <v>700</v>
      </c>
      <c r="J746" s="15">
        <v>1400</v>
      </c>
      <c r="K746" s="15">
        <f t="shared" si="45"/>
        <v>20027</v>
      </c>
      <c r="L746" s="15">
        <f t="shared" si="46"/>
        <v>19983</v>
      </c>
      <c r="M746" s="15">
        <f t="shared" si="47"/>
        <v>40010</v>
      </c>
      <c r="O746" s="13"/>
      <c r="P746" s="13"/>
    </row>
    <row r="747" spans="1:16" s="90" customFormat="1" ht="13.15" customHeight="1" x14ac:dyDescent="0.2">
      <c r="A747" s="11" t="str">
        <f t="shared" si="48"/>
        <v>CANBERRA2019</v>
      </c>
      <c r="B747" s="92" t="s">
        <v>25</v>
      </c>
      <c r="C747" s="85">
        <v>2019</v>
      </c>
      <c r="D747" s="86">
        <v>8</v>
      </c>
      <c r="E747" s="15">
        <v>19342</v>
      </c>
      <c r="F747" s="15">
        <v>19282</v>
      </c>
      <c r="G747" s="15">
        <v>38624</v>
      </c>
      <c r="H747" s="87">
        <v>729</v>
      </c>
      <c r="I747" s="87">
        <v>728</v>
      </c>
      <c r="J747" s="15">
        <v>1457</v>
      </c>
      <c r="K747" s="15">
        <f t="shared" si="45"/>
        <v>20071</v>
      </c>
      <c r="L747" s="15">
        <f t="shared" si="46"/>
        <v>20010</v>
      </c>
      <c r="M747" s="15">
        <f t="shared" si="47"/>
        <v>40081</v>
      </c>
      <c r="O747" s="13"/>
      <c r="P747" s="13"/>
    </row>
    <row r="748" spans="1:16" s="90" customFormat="1" ht="13.15" customHeight="1" x14ac:dyDescent="0.2">
      <c r="A748" s="11" t="str">
        <f t="shared" si="48"/>
        <v>CANBERRA2020</v>
      </c>
      <c r="B748" s="3" t="s">
        <v>25</v>
      </c>
      <c r="C748" s="12">
        <v>2020</v>
      </c>
      <c r="D748" s="12">
        <v>9</v>
      </c>
      <c r="E748" s="13">
        <v>6547</v>
      </c>
      <c r="F748" s="13">
        <v>6534</v>
      </c>
      <c r="G748" s="13">
        <v>13081</v>
      </c>
      <c r="H748" s="13">
        <v>164</v>
      </c>
      <c r="I748" s="13">
        <v>164</v>
      </c>
      <c r="J748" s="13">
        <v>328</v>
      </c>
      <c r="K748" s="15">
        <f t="shared" si="45"/>
        <v>6711</v>
      </c>
      <c r="L748" s="15">
        <f t="shared" si="46"/>
        <v>6698</v>
      </c>
      <c r="M748" s="15">
        <f t="shared" si="47"/>
        <v>13409</v>
      </c>
      <c r="O748" s="13"/>
      <c r="P748" s="13"/>
    </row>
    <row r="749" spans="1:16" s="90" customFormat="1" ht="13.15" customHeight="1" x14ac:dyDescent="0.2">
      <c r="A749" s="11" t="str">
        <f t="shared" si="48"/>
        <v>CANBERRA2021</v>
      </c>
      <c r="B749" s="3" t="s">
        <v>25</v>
      </c>
      <c r="C749" s="12">
        <v>2021</v>
      </c>
      <c r="D749" s="12">
        <v>9</v>
      </c>
      <c r="E749" s="13">
        <v>8980</v>
      </c>
      <c r="F749" s="13">
        <v>8960</v>
      </c>
      <c r="G749" s="13">
        <v>17940</v>
      </c>
      <c r="H749" s="13">
        <v>1</v>
      </c>
      <c r="I749" s="13">
        <v>0</v>
      </c>
      <c r="J749" s="13">
        <v>1</v>
      </c>
      <c r="K749" s="15">
        <f t="shared" si="45"/>
        <v>8981</v>
      </c>
      <c r="L749" s="15">
        <f t="shared" si="46"/>
        <v>8960</v>
      </c>
      <c r="M749" s="15">
        <f t="shared" si="47"/>
        <v>17941</v>
      </c>
      <c r="O749" s="13"/>
      <c r="P749" s="13"/>
    </row>
    <row r="750" spans="1:16" s="90" customFormat="1" ht="13.15" customHeight="1" x14ac:dyDescent="0.2">
      <c r="A750" s="11" t="str">
        <f t="shared" si="48"/>
        <v>CANBERRA2022</v>
      </c>
      <c r="B750" s="88" t="s">
        <v>25</v>
      </c>
      <c r="C750" s="16">
        <v>2022</v>
      </c>
      <c r="D750" s="86">
        <v>8</v>
      </c>
      <c r="E750" s="89">
        <v>17961</v>
      </c>
      <c r="F750" s="89">
        <v>17949</v>
      </c>
      <c r="G750" s="89">
        <v>35910</v>
      </c>
      <c r="H750" s="89">
        <v>0</v>
      </c>
      <c r="I750" s="89">
        <v>0</v>
      </c>
      <c r="J750" s="89">
        <v>0</v>
      </c>
      <c r="K750" s="15">
        <f t="shared" si="45"/>
        <v>17961</v>
      </c>
      <c r="L750" s="15">
        <f t="shared" si="46"/>
        <v>17949</v>
      </c>
      <c r="M750" s="15">
        <f t="shared" si="47"/>
        <v>35910</v>
      </c>
      <c r="O750" s="13"/>
      <c r="P750" s="13"/>
    </row>
    <row r="751" spans="1:16" s="90" customFormat="1" ht="13.15" customHeight="1" x14ac:dyDescent="0.2">
      <c r="A751" s="11" t="str">
        <f t="shared" si="48"/>
        <v>CANBERRA2023</v>
      </c>
      <c r="B751" s="88" t="s">
        <v>25</v>
      </c>
      <c r="C751" s="16">
        <v>2023</v>
      </c>
      <c r="D751" s="86">
        <v>7</v>
      </c>
      <c r="E751" s="89">
        <v>20052</v>
      </c>
      <c r="F751" s="89">
        <v>19989</v>
      </c>
      <c r="G751" s="89">
        <v>40041</v>
      </c>
      <c r="H751" s="89">
        <v>62</v>
      </c>
      <c r="I751" s="89">
        <v>62</v>
      </c>
      <c r="J751" s="89">
        <v>124</v>
      </c>
      <c r="K751" s="15">
        <f t="shared" si="45"/>
        <v>20114</v>
      </c>
      <c r="L751" s="15">
        <f t="shared" si="46"/>
        <v>20051</v>
      </c>
      <c r="M751" s="15">
        <f t="shared" si="47"/>
        <v>40165</v>
      </c>
      <c r="O751" s="13"/>
      <c r="P751" s="13"/>
    </row>
    <row r="752" spans="1:16" s="90" customFormat="1" ht="13.15" customHeight="1" x14ac:dyDescent="0.2">
      <c r="A752" s="11" t="str">
        <f t="shared" si="48"/>
        <v>CANBERRA2024</v>
      </c>
      <c r="B752" s="3" t="s">
        <v>25</v>
      </c>
      <c r="C752" s="12">
        <v>2024</v>
      </c>
      <c r="D752" s="12">
        <v>8</v>
      </c>
      <c r="E752" s="13">
        <v>18701</v>
      </c>
      <c r="F752" s="13">
        <v>18612</v>
      </c>
      <c r="G752" s="13">
        <v>37313</v>
      </c>
      <c r="H752" s="13">
        <v>191</v>
      </c>
      <c r="I752" s="13">
        <v>190</v>
      </c>
      <c r="J752" s="13">
        <v>381</v>
      </c>
      <c r="K752" s="15">
        <f t="shared" si="45"/>
        <v>18892</v>
      </c>
      <c r="L752" s="15">
        <f t="shared" si="46"/>
        <v>18802</v>
      </c>
      <c r="M752" s="15">
        <f t="shared" si="47"/>
        <v>37694</v>
      </c>
      <c r="O752" s="13"/>
      <c r="P752" s="13"/>
    </row>
    <row r="753" spans="1:16" s="90" customFormat="1" ht="13.15" customHeight="1" x14ac:dyDescent="0.2">
      <c r="A753" s="11" t="str">
        <f t="shared" si="48"/>
        <v>CANBERRA2025</v>
      </c>
      <c r="B753" s="3" t="s">
        <v>25</v>
      </c>
      <c r="C753" s="12">
        <v>2025</v>
      </c>
      <c r="D753" s="12">
        <v>8</v>
      </c>
      <c r="E753" s="13">
        <v>18387</v>
      </c>
      <c r="F753" s="13">
        <v>18275</v>
      </c>
      <c r="G753" s="13">
        <v>36662</v>
      </c>
      <c r="H753" s="13">
        <v>152</v>
      </c>
      <c r="I753" s="13">
        <v>153</v>
      </c>
      <c r="J753" s="13">
        <v>305</v>
      </c>
      <c r="K753" s="15">
        <f t="shared" ref="K753:K816" si="49">E753+H753</f>
        <v>18539</v>
      </c>
      <c r="L753" s="15">
        <f t="shared" ref="L753:L816" si="50">F753+I753</f>
        <v>18428</v>
      </c>
      <c r="M753" s="15">
        <f t="shared" ref="M753:M816" si="51">G753+J753</f>
        <v>36967</v>
      </c>
      <c r="O753" s="13"/>
      <c r="P753" s="13"/>
    </row>
    <row r="754" spans="1:16" s="90" customFormat="1" ht="13.15" customHeight="1" x14ac:dyDescent="0.2">
      <c r="A754" s="11" t="str">
        <f t="shared" si="48"/>
        <v>CARNARVON1985</v>
      </c>
      <c r="B754" s="88" t="s">
        <v>14</v>
      </c>
      <c r="C754" s="16">
        <v>1985</v>
      </c>
      <c r="D754" s="86" t="s">
        <v>174</v>
      </c>
      <c r="E754" s="89">
        <v>753</v>
      </c>
      <c r="F754" s="89">
        <v>855</v>
      </c>
      <c r="G754" s="89">
        <v>1608</v>
      </c>
      <c r="H754" s="89">
        <v>0</v>
      </c>
      <c r="I754" s="89">
        <v>0</v>
      </c>
      <c r="J754" s="89">
        <v>0</v>
      </c>
      <c r="K754" s="15">
        <f t="shared" si="49"/>
        <v>753</v>
      </c>
      <c r="L754" s="15">
        <f t="shared" si="50"/>
        <v>855</v>
      </c>
      <c r="M754" s="15">
        <f t="shared" si="51"/>
        <v>1608</v>
      </c>
      <c r="O754" s="13"/>
      <c r="P754" s="13"/>
    </row>
    <row r="755" spans="1:16" s="90" customFormat="1" ht="13.15" customHeight="1" x14ac:dyDescent="0.2">
      <c r="A755" s="11" t="str">
        <f t="shared" si="48"/>
        <v>CARNARVON1986</v>
      </c>
      <c r="B755" s="3" t="s">
        <v>14</v>
      </c>
      <c r="C755" s="12">
        <v>1986</v>
      </c>
      <c r="D755" s="12" t="s">
        <v>174</v>
      </c>
      <c r="E755" s="13">
        <v>693</v>
      </c>
      <c r="F755" s="13">
        <v>715</v>
      </c>
      <c r="G755" s="13">
        <v>1408</v>
      </c>
      <c r="H755" s="13">
        <v>0</v>
      </c>
      <c r="I755" s="13">
        <v>0</v>
      </c>
      <c r="J755" s="13">
        <v>0</v>
      </c>
      <c r="K755" s="15">
        <f t="shared" si="49"/>
        <v>693</v>
      </c>
      <c r="L755" s="15">
        <f t="shared" si="50"/>
        <v>715</v>
      </c>
      <c r="M755" s="15">
        <f t="shared" si="51"/>
        <v>1408</v>
      </c>
      <c r="O755" s="13"/>
      <c r="P755" s="13"/>
    </row>
    <row r="756" spans="1:16" s="90" customFormat="1" ht="13.15" customHeight="1" x14ac:dyDescent="0.2">
      <c r="A756" s="11" t="str">
        <f t="shared" si="48"/>
        <v>CARNARVON1987</v>
      </c>
      <c r="B756" s="90" t="s">
        <v>14</v>
      </c>
      <c r="C756" s="85">
        <v>1987</v>
      </c>
      <c r="D756" s="86" t="s">
        <v>174</v>
      </c>
      <c r="E756" s="15">
        <v>585</v>
      </c>
      <c r="F756" s="15">
        <v>587</v>
      </c>
      <c r="G756" s="15">
        <v>1172</v>
      </c>
      <c r="H756" s="15">
        <v>0</v>
      </c>
      <c r="I756" s="15">
        <v>0</v>
      </c>
      <c r="J756" s="15">
        <v>0</v>
      </c>
      <c r="K756" s="15">
        <f t="shared" si="49"/>
        <v>585</v>
      </c>
      <c r="L756" s="15">
        <f t="shared" si="50"/>
        <v>587</v>
      </c>
      <c r="M756" s="15">
        <f t="shared" si="51"/>
        <v>1172</v>
      </c>
      <c r="O756" s="13"/>
      <c r="P756" s="13"/>
    </row>
    <row r="757" spans="1:16" s="90" customFormat="1" ht="13.15" customHeight="1" x14ac:dyDescent="0.2">
      <c r="A757" s="11" t="str">
        <f t="shared" si="48"/>
        <v>CARNARVON1988</v>
      </c>
      <c r="B757" s="3" t="s">
        <v>14</v>
      </c>
      <c r="C757" s="12">
        <v>1988</v>
      </c>
      <c r="D757" s="12" t="s">
        <v>174</v>
      </c>
      <c r="E757" s="13">
        <v>482</v>
      </c>
      <c r="F757" s="13">
        <v>485</v>
      </c>
      <c r="G757" s="13">
        <v>967</v>
      </c>
      <c r="H757" s="13">
        <v>0</v>
      </c>
      <c r="I757" s="13">
        <v>0</v>
      </c>
      <c r="J757" s="13">
        <v>0</v>
      </c>
      <c r="K757" s="15">
        <f t="shared" si="49"/>
        <v>482</v>
      </c>
      <c r="L757" s="15">
        <f t="shared" si="50"/>
        <v>485</v>
      </c>
      <c r="M757" s="15">
        <f t="shared" si="51"/>
        <v>967</v>
      </c>
      <c r="O757" s="13"/>
      <c r="P757" s="13"/>
    </row>
    <row r="758" spans="1:16" s="90" customFormat="1" ht="13.15" customHeight="1" x14ac:dyDescent="0.2">
      <c r="A758" s="11" t="str">
        <f t="shared" si="48"/>
        <v>CARNARVON1989</v>
      </c>
      <c r="B758" s="90" t="s">
        <v>14</v>
      </c>
      <c r="C758" s="12">
        <v>1989</v>
      </c>
      <c r="D758" s="12" t="s">
        <v>174</v>
      </c>
      <c r="E758" s="91">
        <v>341</v>
      </c>
      <c r="F758" s="91">
        <v>342</v>
      </c>
      <c r="G758" s="91">
        <v>683</v>
      </c>
      <c r="H758" s="91">
        <v>0</v>
      </c>
      <c r="I758" s="91">
        <v>0</v>
      </c>
      <c r="J758" s="91">
        <v>0</v>
      </c>
      <c r="K758" s="15">
        <f t="shared" si="49"/>
        <v>341</v>
      </c>
      <c r="L758" s="15">
        <f t="shared" si="50"/>
        <v>342</v>
      </c>
      <c r="M758" s="15">
        <f t="shared" si="51"/>
        <v>683</v>
      </c>
      <c r="O758" s="13"/>
      <c r="P758" s="13"/>
    </row>
    <row r="759" spans="1:16" s="90" customFormat="1" ht="13.15" customHeight="1" x14ac:dyDescent="0.2">
      <c r="A759" s="11" t="str">
        <f t="shared" si="48"/>
        <v>CARNARVON1990</v>
      </c>
      <c r="B759" s="92" t="s">
        <v>14</v>
      </c>
      <c r="C759" s="85">
        <v>1990</v>
      </c>
      <c r="D759" s="86" t="s">
        <v>174</v>
      </c>
      <c r="E759" s="15">
        <v>439</v>
      </c>
      <c r="F759" s="15">
        <v>440</v>
      </c>
      <c r="G759" s="15">
        <v>879</v>
      </c>
      <c r="H759" s="87">
        <v>0</v>
      </c>
      <c r="I759" s="87">
        <v>0</v>
      </c>
      <c r="J759" s="15">
        <v>0</v>
      </c>
      <c r="K759" s="15">
        <f t="shared" si="49"/>
        <v>439</v>
      </c>
      <c r="L759" s="15">
        <f t="shared" si="50"/>
        <v>440</v>
      </c>
      <c r="M759" s="15">
        <f t="shared" si="51"/>
        <v>879</v>
      </c>
      <c r="O759" s="13"/>
      <c r="P759" s="13"/>
    </row>
    <row r="760" spans="1:16" s="90" customFormat="1" ht="13.15" customHeight="1" x14ac:dyDescent="0.2">
      <c r="A760" s="11" t="str">
        <f t="shared" si="48"/>
        <v>CARNARVON1991</v>
      </c>
      <c r="B760" s="3" t="s">
        <v>14</v>
      </c>
      <c r="C760" s="12">
        <v>1991</v>
      </c>
      <c r="D760" s="12" t="s">
        <v>174</v>
      </c>
      <c r="E760" s="13">
        <v>453</v>
      </c>
      <c r="F760" s="13">
        <v>455</v>
      </c>
      <c r="G760" s="13">
        <v>908</v>
      </c>
      <c r="H760" s="13">
        <v>0</v>
      </c>
      <c r="I760" s="13">
        <v>0</v>
      </c>
      <c r="J760" s="13">
        <v>0</v>
      </c>
      <c r="K760" s="15">
        <f t="shared" si="49"/>
        <v>453</v>
      </c>
      <c r="L760" s="15">
        <f t="shared" si="50"/>
        <v>455</v>
      </c>
      <c r="M760" s="15">
        <f t="shared" si="51"/>
        <v>908</v>
      </c>
      <c r="O760" s="13"/>
      <c r="P760" s="13"/>
    </row>
    <row r="761" spans="1:16" s="90" customFormat="1" ht="13.15" customHeight="1" x14ac:dyDescent="0.2">
      <c r="A761" s="11" t="str">
        <f t="shared" si="48"/>
        <v>CARNARVON1992</v>
      </c>
      <c r="B761" s="90" t="s">
        <v>14</v>
      </c>
      <c r="C761" s="85">
        <v>1992</v>
      </c>
      <c r="D761" s="86" t="s">
        <v>174</v>
      </c>
      <c r="E761" s="15">
        <v>453</v>
      </c>
      <c r="F761" s="15">
        <v>454</v>
      </c>
      <c r="G761" s="15">
        <v>907</v>
      </c>
      <c r="H761" s="15">
        <v>0</v>
      </c>
      <c r="I761" s="15">
        <v>0</v>
      </c>
      <c r="J761" s="15">
        <v>0</v>
      </c>
      <c r="K761" s="15">
        <f t="shared" si="49"/>
        <v>453</v>
      </c>
      <c r="L761" s="15">
        <f t="shared" si="50"/>
        <v>454</v>
      </c>
      <c r="M761" s="15">
        <f t="shared" si="51"/>
        <v>907</v>
      </c>
      <c r="O761" s="13"/>
      <c r="P761" s="13"/>
    </row>
    <row r="762" spans="1:16" s="90" customFormat="1" ht="13.15" customHeight="1" x14ac:dyDescent="0.2">
      <c r="A762" s="11" t="str">
        <f t="shared" si="48"/>
        <v>CARNARVON1993</v>
      </c>
      <c r="B762" s="3" t="s">
        <v>14</v>
      </c>
      <c r="C762" s="12">
        <v>1993</v>
      </c>
      <c r="D762" s="12" t="s">
        <v>174</v>
      </c>
      <c r="E762" s="13">
        <v>433</v>
      </c>
      <c r="F762" s="13">
        <v>433</v>
      </c>
      <c r="G762" s="13">
        <v>866</v>
      </c>
      <c r="H762" s="13">
        <v>0</v>
      </c>
      <c r="I762" s="13">
        <v>0</v>
      </c>
      <c r="J762" s="13">
        <v>0</v>
      </c>
      <c r="K762" s="15">
        <f t="shared" si="49"/>
        <v>433</v>
      </c>
      <c r="L762" s="15">
        <f t="shared" si="50"/>
        <v>433</v>
      </c>
      <c r="M762" s="15">
        <f t="shared" si="51"/>
        <v>866</v>
      </c>
      <c r="O762" s="13"/>
      <c r="P762" s="13"/>
    </row>
    <row r="763" spans="1:16" s="90" customFormat="1" ht="13.15" customHeight="1" x14ac:dyDescent="0.2">
      <c r="A763" s="11" t="str">
        <f t="shared" si="48"/>
        <v>CARNARVON1994</v>
      </c>
      <c r="B763" s="3" t="s">
        <v>14</v>
      </c>
      <c r="C763" s="12">
        <v>1994</v>
      </c>
      <c r="D763" s="12" t="s">
        <v>174</v>
      </c>
      <c r="E763" s="13">
        <v>422</v>
      </c>
      <c r="F763" s="13">
        <v>422</v>
      </c>
      <c r="G763" s="13">
        <v>844</v>
      </c>
      <c r="H763" s="13">
        <v>0</v>
      </c>
      <c r="I763" s="13">
        <v>0</v>
      </c>
      <c r="J763" s="13">
        <v>0</v>
      </c>
      <c r="K763" s="15">
        <f t="shared" si="49"/>
        <v>422</v>
      </c>
      <c r="L763" s="15">
        <f t="shared" si="50"/>
        <v>422</v>
      </c>
      <c r="M763" s="15">
        <f t="shared" si="51"/>
        <v>844</v>
      </c>
      <c r="O763" s="13"/>
      <c r="P763" s="13"/>
    </row>
    <row r="764" spans="1:16" s="90" customFormat="1" ht="13.15" customHeight="1" x14ac:dyDescent="0.2">
      <c r="A764" s="11" t="str">
        <f t="shared" si="48"/>
        <v>CARNARVON1995</v>
      </c>
      <c r="B764" s="3" t="s">
        <v>14</v>
      </c>
      <c r="C764" s="12">
        <v>1995</v>
      </c>
      <c r="D764" s="12" t="s">
        <v>174</v>
      </c>
      <c r="E764" s="13">
        <v>553</v>
      </c>
      <c r="F764" s="13">
        <v>558</v>
      </c>
      <c r="G764" s="13">
        <v>1111</v>
      </c>
      <c r="H764" s="13">
        <v>0</v>
      </c>
      <c r="I764" s="13">
        <v>0</v>
      </c>
      <c r="J764" s="13">
        <v>0</v>
      </c>
      <c r="K764" s="15">
        <f t="shared" si="49"/>
        <v>553</v>
      </c>
      <c r="L764" s="15">
        <f t="shared" si="50"/>
        <v>558</v>
      </c>
      <c r="M764" s="15">
        <f t="shared" si="51"/>
        <v>1111</v>
      </c>
      <c r="O764" s="13"/>
      <c r="P764" s="13"/>
    </row>
    <row r="765" spans="1:16" s="90" customFormat="1" ht="13.15" customHeight="1" x14ac:dyDescent="0.2">
      <c r="A765" s="11" t="str">
        <f t="shared" si="48"/>
        <v>CARNARVON1996</v>
      </c>
      <c r="B765" s="3" t="s">
        <v>14</v>
      </c>
      <c r="C765" s="12">
        <v>1996</v>
      </c>
      <c r="D765" s="12" t="s">
        <v>174</v>
      </c>
      <c r="E765" s="13">
        <v>670</v>
      </c>
      <c r="F765" s="13">
        <v>672</v>
      </c>
      <c r="G765" s="13">
        <v>1342</v>
      </c>
      <c r="H765" s="13">
        <v>0</v>
      </c>
      <c r="I765" s="13">
        <v>0</v>
      </c>
      <c r="J765" s="13">
        <v>0</v>
      </c>
      <c r="K765" s="15">
        <f t="shared" si="49"/>
        <v>670</v>
      </c>
      <c r="L765" s="15">
        <f t="shared" si="50"/>
        <v>672</v>
      </c>
      <c r="M765" s="15">
        <f t="shared" si="51"/>
        <v>1342</v>
      </c>
      <c r="O765" s="13"/>
      <c r="P765" s="13"/>
    </row>
    <row r="766" spans="1:16" s="90" customFormat="1" ht="13.15" customHeight="1" x14ac:dyDescent="0.2">
      <c r="A766" s="11" t="str">
        <f t="shared" si="48"/>
        <v>CARNARVON1997</v>
      </c>
      <c r="B766" s="90" t="s">
        <v>14</v>
      </c>
      <c r="C766" s="85">
        <v>1997</v>
      </c>
      <c r="D766" s="12" t="s">
        <v>174</v>
      </c>
      <c r="E766" s="15">
        <v>564</v>
      </c>
      <c r="F766" s="15">
        <v>566</v>
      </c>
      <c r="G766" s="15">
        <v>1130</v>
      </c>
      <c r="H766" s="15">
        <v>0</v>
      </c>
      <c r="I766" s="15">
        <v>0</v>
      </c>
      <c r="J766" s="15">
        <v>0</v>
      </c>
      <c r="K766" s="15">
        <f t="shared" si="49"/>
        <v>564</v>
      </c>
      <c r="L766" s="15">
        <f t="shared" si="50"/>
        <v>566</v>
      </c>
      <c r="M766" s="15">
        <f t="shared" si="51"/>
        <v>1130</v>
      </c>
      <c r="O766" s="13"/>
      <c r="P766" s="13"/>
    </row>
    <row r="767" spans="1:16" s="90" customFormat="1" ht="13.15" customHeight="1" x14ac:dyDescent="0.2">
      <c r="A767" s="11" t="str">
        <f t="shared" si="48"/>
        <v>CARNARVON1998</v>
      </c>
      <c r="B767" s="3" t="s">
        <v>14</v>
      </c>
      <c r="C767" s="12">
        <v>1998</v>
      </c>
      <c r="D767" s="12" t="s">
        <v>174</v>
      </c>
      <c r="E767" s="13">
        <v>457</v>
      </c>
      <c r="F767" s="13">
        <v>460</v>
      </c>
      <c r="G767" s="13">
        <v>917</v>
      </c>
      <c r="H767" s="13">
        <v>0</v>
      </c>
      <c r="I767" s="13">
        <v>0</v>
      </c>
      <c r="J767" s="13">
        <v>0</v>
      </c>
      <c r="K767" s="15">
        <f t="shared" si="49"/>
        <v>457</v>
      </c>
      <c r="L767" s="15">
        <f t="shared" si="50"/>
        <v>460</v>
      </c>
      <c r="M767" s="15">
        <f t="shared" si="51"/>
        <v>917</v>
      </c>
      <c r="O767" s="13"/>
      <c r="P767" s="13"/>
    </row>
    <row r="768" spans="1:16" s="90" customFormat="1" ht="13.15" customHeight="1" x14ac:dyDescent="0.2">
      <c r="A768" s="11" t="str">
        <f t="shared" si="48"/>
        <v>CARNARVON1999</v>
      </c>
      <c r="B768" s="3" t="s">
        <v>14</v>
      </c>
      <c r="C768" s="12">
        <v>1999</v>
      </c>
      <c r="D768" s="12" t="s">
        <v>174</v>
      </c>
      <c r="E768" s="13">
        <v>380</v>
      </c>
      <c r="F768" s="13">
        <v>386</v>
      </c>
      <c r="G768" s="13">
        <v>766</v>
      </c>
      <c r="H768" s="13">
        <v>0</v>
      </c>
      <c r="I768" s="13">
        <v>0</v>
      </c>
      <c r="J768" s="13">
        <v>0</v>
      </c>
      <c r="K768" s="15">
        <f t="shared" si="49"/>
        <v>380</v>
      </c>
      <c r="L768" s="15">
        <f t="shared" si="50"/>
        <v>386</v>
      </c>
      <c r="M768" s="15">
        <f t="shared" si="51"/>
        <v>766</v>
      </c>
      <c r="O768" s="13"/>
      <c r="P768" s="13"/>
    </row>
    <row r="769" spans="1:16" s="90" customFormat="1" ht="13.15" customHeight="1" x14ac:dyDescent="0.2">
      <c r="A769" s="11" t="str">
        <f t="shared" si="48"/>
        <v>CARNARVON2000</v>
      </c>
      <c r="B769" s="3" t="s">
        <v>14</v>
      </c>
      <c r="C769" s="12">
        <v>2000</v>
      </c>
      <c r="D769" s="12" t="s">
        <v>174</v>
      </c>
      <c r="E769" s="13">
        <v>448</v>
      </c>
      <c r="F769" s="13">
        <v>453</v>
      </c>
      <c r="G769" s="13">
        <v>901</v>
      </c>
      <c r="H769" s="13">
        <v>0</v>
      </c>
      <c r="I769" s="13">
        <v>0</v>
      </c>
      <c r="J769" s="13">
        <v>0</v>
      </c>
      <c r="K769" s="15">
        <f t="shared" si="49"/>
        <v>448</v>
      </c>
      <c r="L769" s="15">
        <f t="shared" si="50"/>
        <v>453</v>
      </c>
      <c r="M769" s="15">
        <f t="shared" si="51"/>
        <v>901</v>
      </c>
      <c r="O769" s="13"/>
      <c r="P769" s="13"/>
    </row>
    <row r="770" spans="1:16" s="90" customFormat="1" ht="13.15" customHeight="1" x14ac:dyDescent="0.2">
      <c r="A770" s="11" t="str">
        <f t="shared" si="48"/>
        <v>CARNARVON2001</v>
      </c>
      <c r="B770" s="3" t="s">
        <v>14</v>
      </c>
      <c r="C770" s="12">
        <v>2001</v>
      </c>
      <c r="D770" s="12" t="s">
        <v>174</v>
      </c>
      <c r="E770" s="13">
        <v>407</v>
      </c>
      <c r="F770" s="13">
        <v>406</v>
      </c>
      <c r="G770" s="13">
        <v>813</v>
      </c>
      <c r="H770" s="13">
        <v>0</v>
      </c>
      <c r="I770" s="13">
        <v>0</v>
      </c>
      <c r="J770" s="13">
        <v>0</v>
      </c>
      <c r="K770" s="15">
        <f t="shared" si="49"/>
        <v>407</v>
      </c>
      <c r="L770" s="15">
        <f t="shared" si="50"/>
        <v>406</v>
      </c>
      <c r="M770" s="15">
        <f t="shared" si="51"/>
        <v>813</v>
      </c>
      <c r="O770" s="13"/>
      <c r="P770" s="13"/>
    </row>
    <row r="771" spans="1:16" s="90" customFormat="1" ht="13.15" customHeight="1" x14ac:dyDescent="0.2">
      <c r="A771" s="11" t="str">
        <f t="shared" si="48"/>
        <v>CARNARVON2002</v>
      </c>
      <c r="B771" s="88" t="s">
        <v>14</v>
      </c>
      <c r="C771" s="16">
        <v>2002</v>
      </c>
      <c r="D771" s="86" t="s">
        <v>174</v>
      </c>
      <c r="E771" s="89">
        <v>411</v>
      </c>
      <c r="F771" s="89">
        <v>415</v>
      </c>
      <c r="G771" s="89">
        <v>826</v>
      </c>
      <c r="H771" s="89">
        <v>0</v>
      </c>
      <c r="I771" s="89">
        <v>0</v>
      </c>
      <c r="J771" s="89">
        <v>0</v>
      </c>
      <c r="K771" s="15">
        <f t="shared" si="49"/>
        <v>411</v>
      </c>
      <c r="L771" s="15">
        <f t="shared" si="50"/>
        <v>415</v>
      </c>
      <c r="M771" s="15">
        <f t="shared" si="51"/>
        <v>826</v>
      </c>
      <c r="O771" s="13"/>
      <c r="P771" s="13"/>
    </row>
    <row r="772" spans="1:16" s="90" customFormat="1" ht="13.15" customHeight="1" x14ac:dyDescent="0.2">
      <c r="A772" s="11" t="str">
        <f t="shared" si="48"/>
        <v>CARNARVON2003</v>
      </c>
      <c r="B772" s="3" t="s">
        <v>14</v>
      </c>
      <c r="C772" s="12">
        <v>2003</v>
      </c>
      <c r="D772" s="12" t="s">
        <v>174</v>
      </c>
      <c r="E772" s="13">
        <v>474</v>
      </c>
      <c r="F772" s="13">
        <v>478</v>
      </c>
      <c r="G772" s="13">
        <v>952</v>
      </c>
      <c r="H772" s="13">
        <v>0</v>
      </c>
      <c r="I772" s="13">
        <v>0</v>
      </c>
      <c r="J772" s="13">
        <v>0</v>
      </c>
      <c r="K772" s="15">
        <f t="shared" si="49"/>
        <v>474</v>
      </c>
      <c r="L772" s="15">
        <f t="shared" si="50"/>
        <v>478</v>
      </c>
      <c r="M772" s="15">
        <f t="shared" si="51"/>
        <v>952</v>
      </c>
      <c r="O772" s="13"/>
      <c r="P772" s="13"/>
    </row>
    <row r="773" spans="1:16" s="90" customFormat="1" ht="13.15" customHeight="1" x14ac:dyDescent="0.2">
      <c r="A773" s="11" t="str">
        <f t="shared" si="48"/>
        <v>CARNARVON2004</v>
      </c>
      <c r="B773" s="92" t="s">
        <v>14</v>
      </c>
      <c r="C773" s="85">
        <v>2004</v>
      </c>
      <c r="D773" s="86" t="s">
        <v>174</v>
      </c>
      <c r="E773" s="15">
        <v>443</v>
      </c>
      <c r="F773" s="15">
        <v>442</v>
      </c>
      <c r="G773" s="15">
        <v>885</v>
      </c>
      <c r="H773" s="87">
        <v>0</v>
      </c>
      <c r="I773" s="87">
        <v>0</v>
      </c>
      <c r="J773" s="15">
        <v>0</v>
      </c>
      <c r="K773" s="15">
        <f t="shared" si="49"/>
        <v>443</v>
      </c>
      <c r="L773" s="15">
        <f t="shared" si="50"/>
        <v>442</v>
      </c>
      <c r="M773" s="15">
        <f t="shared" si="51"/>
        <v>885</v>
      </c>
      <c r="O773" s="13"/>
      <c r="P773" s="13"/>
    </row>
    <row r="774" spans="1:16" s="90" customFormat="1" ht="13.15" customHeight="1" x14ac:dyDescent="0.2">
      <c r="A774" s="11" t="str">
        <f t="shared" si="48"/>
        <v>CARNARVON2005</v>
      </c>
      <c r="B774" s="3" t="s">
        <v>14</v>
      </c>
      <c r="C774" s="12">
        <v>2005</v>
      </c>
      <c r="D774" s="12" t="s">
        <v>174</v>
      </c>
      <c r="E774" s="13">
        <v>386</v>
      </c>
      <c r="F774" s="13">
        <v>400</v>
      </c>
      <c r="G774" s="13">
        <v>786</v>
      </c>
      <c r="H774" s="13">
        <v>0</v>
      </c>
      <c r="I774" s="13">
        <v>0</v>
      </c>
      <c r="J774" s="13">
        <v>0</v>
      </c>
      <c r="K774" s="15">
        <f t="shared" si="49"/>
        <v>386</v>
      </c>
      <c r="L774" s="15">
        <f t="shared" si="50"/>
        <v>400</v>
      </c>
      <c r="M774" s="15">
        <f t="shared" si="51"/>
        <v>786</v>
      </c>
      <c r="O774" s="13"/>
      <c r="P774" s="13"/>
    </row>
    <row r="775" spans="1:16" s="90" customFormat="1" ht="13.15" customHeight="1" x14ac:dyDescent="0.2">
      <c r="A775" s="11" t="str">
        <f t="shared" si="48"/>
        <v>CARNARVON2006</v>
      </c>
      <c r="B775" s="90" t="s">
        <v>14</v>
      </c>
      <c r="C775" s="85">
        <v>2006</v>
      </c>
      <c r="D775" s="12" t="s">
        <v>174</v>
      </c>
      <c r="E775" s="15">
        <v>446</v>
      </c>
      <c r="F775" s="15">
        <v>445</v>
      </c>
      <c r="G775" s="15">
        <v>891</v>
      </c>
      <c r="H775" s="15">
        <v>0</v>
      </c>
      <c r="I775" s="15">
        <v>0</v>
      </c>
      <c r="J775" s="15">
        <v>0</v>
      </c>
      <c r="K775" s="15">
        <f t="shared" si="49"/>
        <v>446</v>
      </c>
      <c r="L775" s="15">
        <f t="shared" si="50"/>
        <v>445</v>
      </c>
      <c r="M775" s="15">
        <f t="shared" si="51"/>
        <v>891</v>
      </c>
      <c r="O775" s="13"/>
      <c r="P775" s="13"/>
    </row>
    <row r="776" spans="1:16" s="90" customFormat="1" ht="13.15" customHeight="1" x14ac:dyDescent="0.2">
      <c r="A776" s="11" t="str">
        <f t="shared" si="48"/>
        <v>CARNARVON2007</v>
      </c>
      <c r="B776" s="3" t="s">
        <v>14</v>
      </c>
      <c r="C776" s="12">
        <v>2007</v>
      </c>
      <c r="D776" s="12" t="s">
        <v>174</v>
      </c>
      <c r="E776" s="13">
        <v>489</v>
      </c>
      <c r="F776" s="13">
        <v>486</v>
      </c>
      <c r="G776" s="13">
        <v>975</v>
      </c>
      <c r="H776" s="13">
        <v>0</v>
      </c>
      <c r="I776" s="13">
        <v>0</v>
      </c>
      <c r="J776" s="13">
        <v>0</v>
      </c>
      <c r="K776" s="15">
        <f t="shared" si="49"/>
        <v>489</v>
      </c>
      <c r="L776" s="15">
        <f t="shared" si="50"/>
        <v>486</v>
      </c>
      <c r="M776" s="15">
        <f t="shared" si="51"/>
        <v>975</v>
      </c>
      <c r="O776" s="13"/>
      <c r="P776" s="13"/>
    </row>
    <row r="777" spans="1:16" s="90" customFormat="1" ht="13.15" customHeight="1" x14ac:dyDescent="0.2">
      <c r="A777" s="11" t="str">
        <f t="shared" ref="A777:A839" si="52">CONCATENATE(B777,C777)</f>
        <v>CARNARVON2008</v>
      </c>
      <c r="B777" s="92" t="s">
        <v>14</v>
      </c>
      <c r="C777" s="85">
        <v>2008</v>
      </c>
      <c r="D777" s="12" t="s">
        <v>174</v>
      </c>
      <c r="E777" s="15">
        <v>434</v>
      </c>
      <c r="F777" s="15">
        <v>434</v>
      </c>
      <c r="G777" s="15">
        <v>868</v>
      </c>
      <c r="H777" s="87">
        <v>0</v>
      </c>
      <c r="I777" s="87">
        <v>0</v>
      </c>
      <c r="J777" s="15">
        <v>0</v>
      </c>
      <c r="K777" s="15">
        <f t="shared" si="49"/>
        <v>434</v>
      </c>
      <c r="L777" s="15">
        <f t="shared" si="50"/>
        <v>434</v>
      </c>
      <c r="M777" s="15">
        <f t="shared" si="51"/>
        <v>868</v>
      </c>
      <c r="O777" s="13"/>
      <c r="P777" s="13"/>
    </row>
    <row r="778" spans="1:16" s="90" customFormat="1" ht="13.15" customHeight="1" x14ac:dyDescent="0.2">
      <c r="A778" s="11" t="str">
        <f t="shared" si="52"/>
        <v>CARNARVON2009</v>
      </c>
      <c r="B778" s="3" t="s">
        <v>14</v>
      </c>
      <c r="C778" s="12">
        <v>2009</v>
      </c>
      <c r="D778" s="12" t="s">
        <v>174</v>
      </c>
      <c r="E778" s="13">
        <v>532</v>
      </c>
      <c r="F778" s="13">
        <v>544</v>
      </c>
      <c r="G778" s="13">
        <v>1076</v>
      </c>
      <c r="H778" s="13">
        <v>0</v>
      </c>
      <c r="I778" s="13">
        <v>0</v>
      </c>
      <c r="J778" s="13">
        <v>0</v>
      </c>
      <c r="K778" s="15">
        <f t="shared" si="49"/>
        <v>532</v>
      </c>
      <c r="L778" s="15">
        <f t="shared" si="50"/>
        <v>544</v>
      </c>
      <c r="M778" s="15">
        <f t="shared" si="51"/>
        <v>1076</v>
      </c>
      <c r="O778" s="13"/>
      <c r="P778" s="13"/>
    </row>
    <row r="779" spans="1:16" s="90" customFormat="1" ht="13.15" customHeight="1" x14ac:dyDescent="0.2">
      <c r="A779" s="11" t="str">
        <f t="shared" si="52"/>
        <v>CARNARVON2010</v>
      </c>
      <c r="B779" s="3" t="s">
        <v>14</v>
      </c>
      <c r="C779" s="12">
        <v>2010</v>
      </c>
      <c r="D779" s="12" t="s">
        <v>174</v>
      </c>
      <c r="E779" s="13">
        <v>511</v>
      </c>
      <c r="F779" s="13">
        <v>523</v>
      </c>
      <c r="G779" s="13">
        <v>1034</v>
      </c>
      <c r="H779" s="13">
        <v>0</v>
      </c>
      <c r="I779" s="13">
        <v>0</v>
      </c>
      <c r="J779" s="13">
        <v>0</v>
      </c>
      <c r="K779" s="15">
        <f t="shared" si="49"/>
        <v>511</v>
      </c>
      <c r="L779" s="15">
        <f t="shared" si="50"/>
        <v>523</v>
      </c>
      <c r="M779" s="15">
        <f t="shared" si="51"/>
        <v>1034</v>
      </c>
      <c r="O779" s="13"/>
      <c r="P779" s="13"/>
    </row>
    <row r="780" spans="1:16" s="90" customFormat="1" ht="13.15" customHeight="1" x14ac:dyDescent="0.2">
      <c r="A780" s="11" t="str">
        <f t="shared" si="52"/>
        <v>CARNARVON2011</v>
      </c>
      <c r="B780" s="3" t="s">
        <v>14</v>
      </c>
      <c r="C780" s="12">
        <v>2011</v>
      </c>
      <c r="D780" s="86" t="s">
        <v>174</v>
      </c>
      <c r="E780" s="13">
        <v>547</v>
      </c>
      <c r="F780" s="13">
        <v>548</v>
      </c>
      <c r="G780" s="13">
        <v>1095</v>
      </c>
      <c r="H780" s="13">
        <v>0</v>
      </c>
      <c r="I780" s="13">
        <v>0</v>
      </c>
      <c r="J780" s="13">
        <v>0</v>
      </c>
      <c r="K780" s="15">
        <f t="shared" si="49"/>
        <v>547</v>
      </c>
      <c r="L780" s="15">
        <f t="shared" si="50"/>
        <v>548</v>
      </c>
      <c r="M780" s="15">
        <f t="shared" si="51"/>
        <v>1095</v>
      </c>
      <c r="O780" s="13"/>
      <c r="P780" s="13"/>
    </row>
    <row r="781" spans="1:16" s="90" customFormat="1" ht="13.15" customHeight="1" x14ac:dyDescent="0.2">
      <c r="A781" s="11" t="str">
        <f t="shared" si="52"/>
        <v>CARNARVON2012</v>
      </c>
      <c r="B781" s="92" t="s">
        <v>14</v>
      </c>
      <c r="C781" s="85">
        <v>2012</v>
      </c>
      <c r="D781" s="86" t="s">
        <v>174</v>
      </c>
      <c r="E781" s="15">
        <v>562</v>
      </c>
      <c r="F781" s="15">
        <v>562</v>
      </c>
      <c r="G781" s="15">
        <v>1124</v>
      </c>
      <c r="H781" s="87">
        <v>0</v>
      </c>
      <c r="I781" s="87">
        <v>0</v>
      </c>
      <c r="J781" s="15">
        <v>0</v>
      </c>
      <c r="K781" s="15">
        <f t="shared" si="49"/>
        <v>562</v>
      </c>
      <c r="L781" s="15">
        <f t="shared" si="50"/>
        <v>562</v>
      </c>
      <c r="M781" s="15">
        <f t="shared" si="51"/>
        <v>1124</v>
      </c>
      <c r="O781" s="13"/>
      <c r="P781" s="13"/>
    </row>
    <row r="782" spans="1:16" s="90" customFormat="1" ht="13.15" customHeight="1" x14ac:dyDescent="0.2">
      <c r="A782" s="11" t="str">
        <f t="shared" si="52"/>
        <v>CARNARVON2013</v>
      </c>
      <c r="B782" s="92" t="s">
        <v>14</v>
      </c>
      <c r="C782" s="85">
        <v>2013</v>
      </c>
      <c r="D782" s="86" t="s">
        <v>174</v>
      </c>
      <c r="E782" s="15">
        <v>594</v>
      </c>
      <c r="F782" s="15">
        <v>595</v>
      </c>
      <c r="G782" s="15">
        <v>1189</v>
      </c>
      <c r="H782" s="87">
        <v>0</v>
      </c>
      <c r="I782" s="87">
        <v>0</v>
      </c>
      <c r="J782" s="15">
        <v>0</v>
      </c>
      <c r="K782" s="15">
        <f t="shared" si="49"/>
        <v>594</v>
      </c>
      <c r="L782" s="15">
        <f t="shared" si="50"/>
        <v>595</v>
      </c>
      <c r="M782" s="15">
        <f t="shared" si="51"/>
        <v>1189</v>
      </c>
      <c r="O782" s="13"/>
      <c r="P782" s="13"/>
    </row>
    <row r="783" spans="1:16" s="90" customFormat="1" ht="13.15" customHeight="1" x14ac:dyDescent="0.2">
      <c r="A783" s="11" t="str">
        <f t="shared" si="52"/>
        <v>CARNARVON2014</v>
      </c>
      <c r="B783" s="92" t="s">
        <v>14</v>
      </c>
      <c r="C783" s="85">
        <v>2014</v>
      </c>
      <c r="D783" s="86" t="s">
        <v>174</v>
      </c>
      <c r="E783" s="15">
        <v>509</v>
      </c>
      <c r="F783" s="15">
        <v>510</v>
      </c>
      <c r="G783" s="15">
        <v>1019</v>
      </c>
      <c r="H783" s="87">
        <v>0</v>
      </c>
      <c r="I783" s="87">
        <v>0</v>
      </c>
      <c r="J783" s="15">
        <v>0</v>
      </c>
      <c r="K783" s="15">
        <f t="shared" si="49"/>
        <v>509</v>
      </c>
      <c r="L783" s="15">
        <f t="shared" si="50"/>
        <v>510</v>
      </c>
      <c r="M783" s="15">
        <f t="shared" si="51"/>
        <v>1019</v>
      </c>
      <c r="O783" s="13"/>
      <c r="P783" s="13"/>
    </row>
    <row r="784" spans="1:16" s="90" customFormat="1" ht="13.15" customHeight="1" x14ac:dyDescent="0.2">
      <c r="A784" s="11" t="str">
        <f t="shared" si="52"/>
        <v>CARNARVON2015</v>
      </c>
      <c r="B784" s="3" t="s">
        <v>14</v>
      </c>
      <c r="C784" s="12">
        <v>2015</v>
      </c>
      <c r="D784" s="12" t="s">
        <v>174</v>
      </c>
      <c r="E784" s="13">
        <v>565</v>
      </c>
      <c r="F784" s="13">
        <v>565</v>
      </c>
      <c r="G784" s="13">
        <v>1130</v>
      </c>
      <c r="H784" s="13">
        <v>0</v>
      </c>
      <c r="I784" s="13">
        <v>0</v>
      </c>
      <c r="J784" s="13">
        <v>0</v>
      </c>
      <c r="K784" s="15">
        <f t="shared" si="49"/>
        <v>565</v>
      </c>
      <c r="L784" s="15">
        <f t="shared" si="50"/>
        <v>565</v>
      </c>
      <c r="M784" s="15">
        <f t="shared" si="51"/>
        <v>1130</v>
      </c>
      <c r="O784" s="13"/>
      <c r="P784" s="13"/>
    </row>
    <row r="785" spans="1:16" s="90" customFormat="1" ht="13.15" customHeight="1" x14ac:dyDescent="0.2">
      <c r="A785" s="11" t="str">
        <f t="shared" si="52"/>
        <v>CARNARVON2016</v>
      </c>
      <c r="B785" s="90" t="s">
        <v>14</v>
      </c>
      <c r="C785" s="85">
        <v>2016</v>
      </c>
      <c r="D785" s="86" t="s">
        <v>174</v>
      </c>
      <c r="E785" s="15">
        <v>496</v>
      </c>
      <c r="F785" s="15">
        <v>497</v>
      </c>
      <c r="G785" s="15">
        <v>993</v>
      </c>
      <c r="H785" s="15">
        <v>0</v>
      </c>
      <c r="I785" s="15">
        <v>0</v>
      </c>
      <c r="J785" s="15">
        <v>0</v>
      </c>
      <c r="K785" s="15">
        <f t="shared" si="49"/>
        <v>496</v>
      </c>
      <c r="L785" s="15">
        <f t="shared" si="50"/>
        <v>497</v>
      </c>
      <c r="M785" s="15">
        <f t="shared" si="51"/>
        <v>993</v>
      </c>
      <c r="O785" s="13"/>
      <c r="P785" s="13"/>
    </row>
    <row r="786" spans="1:16" s="90" customFormat="1" ht="13.15" customHeight="1" x14ac:dyDescent="0.2">
      <c r="A786" s="11" t="str">
        <f t="shared" si="52"/>
        <v>CARNARVON2017</v>
      </c>
      <c r="B786" s="3" t="s">
        <v>14</v>
      </c>
      <c r="C786" s="12">
        <v>2017</v>
      </c>
      <c r="D786" s="12" t="s">
        <v>174</v>
      </c>
      <c r="E786" s="13">
        <v>494</v>
      </c>
      <c r="F786" s="13">
        <v>495</v>
      </c>
      <c r="G786" s="13">
        <v>989</v>
      </c>
      <c r="H786" s="13">
        <v>0</v>
      </c>
      <c r="I786" s="13">
        <v>0</v>
      </c>
      <c r="J786" s="13">
        <v>0</v>
      </c>
      <c r="K786" s="15">
        <f t="shared" si="49"/>
        <v>494</v>
      </c>
      <c r="L786" s="15">
        <f t="shared" si="50"/>
        <v>495</v>
      </c>
      <c r="M786" s="15">
        <f t="shared" si="51"/>
        <v>989</v>
      </c>
      <c r="O786" s="13"/>
      <c r="P786" s="13"/>
    </row>
    <row r="787" spans="1:16" s="90" customFormat="1" ht="13.15" customHeight="1" x14ac:dyDescent="0.2">
      <c r="A787" s="11" t="str">
        <f t="shared" si="52"/>
        <v>CARNARVON2018</v>
      </c>
      <c r="B787" s="3" t="s">
        <v>14</v>
      </c>
      <c r="C787" s="12">
        <v>2018</v>
      </c>
      <c r="D787" s="12" t="s">
        <v>174</v>
      </c>
      <c r="E787" s="13">
        <v>561</v>
      </c>
      <c r="F787" s="13">
        <v>477</v>
      </c>
      <c r="G787" s="13">
        <v>1038</v>
      </c>
      <c r="H787" s="13">
        <v>0</v>
      </c>
      <c r="I787" s="13">
        <v>0</v>
      </c>
      <c r="J787" s="13">
        <v>0</v>
      </c>
      <c r="K787" s="15">
        <f t="shared" si="49"/>
        <v>561</v>
      </c>
      <c r="L787" s="15">
        <f t="shared" si="50"/>
        <v>477</v>
      </c>
      <c r="M787" s="15">
        <f t="shared" si="51"/>
        <v>1038</v>
      </c>
      <c r="O787" s="13"/>
      <c r="P787" s="13"/>
    </row>
    <row r="788" spans="1:16" s="90" customFormat="1" ht="13.15" customHeight="1" x14ac:dyDescent="0.2">
      <c r="A788" s="11" t="str">
        <f t="shared" si="52"/>
        <v>CARNARVON2019</v>
      </c>
      <c r="B788" s="90" t="s">
        <v>14</v>
      </c>
      <c r="C788" s="85">
        <v>2019</v>
      </c>
      <c r="D788" s="86" t="s">
        <v>174</v>
      </c>
      <c r="E788" s="15">
        <v>622</v>
      </c>
      <c r="F788" s="15">
        <v>616</v>
      </c>
      <c r="G788" s="15">
        <v>1238</v>
      </c>
      <c r="H788" s="15">
        <v>0</v>
      </c>
      <c r="I788" s="15">
        <v>0</v>
      </c>
      <c r="J788" s="15">
        <v>0</v>
      </c>
      <c r="K788" s="15">
        <f t="shared" si="49"/>
        <v>622</v>
      </c>
      <c r="L788" s="15">
        <f t="shared" si="50"/>
        <v>616</v>
      </c>
      <c r="M788" s="15">
        <f t="shared" si="51"/>
        <v>1238</v>
      </c>
      <c r="O788" s="13"/>
      <c r="P788" s="13"/>
    </row>
    <row r="789" spans="1:16" s="90" customFormat="1" ht="13.15" customHeight="1" x14ac:dyDescent="0.2">
      <c r="A789" s="11" t="str">
        <f t="shared" si="52"/>
        <v>CARNARVON2020</v>
      </c>
      <c r="B789" s="90" t="s">
        <v>14</v>
      </c>
      <c r="C789" s="85">
        <v>2020</v>
      </c>
      <c r="D789" s="86" t="s">
        <v>174</v>
      </c>
      <c r="E789" s="15">
        <v>414</v>
      </c>
      <c r="F789" s="15">
        <v>416</v>
      </c>
      <c r="G789" s="15">
        <v>830</v>
      </c>
      <c r="H789" s="15">
        <v>0</v>
      </c>
      <c r="I789" s="15">
        <v>0</v>
      </c>
      <c r="J789" s="15">
        <v>0</v>
      </c>
      <c r="K789" s="15">
        <f t="shared" si="49"/>
        <v>414</v>
      </c>
      <c r="L789" s="15">
        <f t="shared" si="50"/>
        <v>416</v>
      </c>
      <c r="M789" s="15">
        <f t="shared" si="51"/>
        <v>830</v>
      </c>
      <c r="O789" s="13"/>
      <c r="P789" s="13"/>
    </row>
    <row r="790" spans="1:16" s="90" customFormat="1" ht="13.15" customHeight="1" x14ac:dyDescent="0.2">
      <c r="A790" s="11" t="str">
        <f t="shared" si="52"/>
        <v>CARNARVON2021</v>
      </c>
      <c r="B790" s="92" t="s">
        <v>14</v>
      </c>
      <c r="C790" s="85">
        <v>2021</v>
      </c>
      <c r="D790" s="86" t="s">
        <v>174</v>
      </c>
      <c r="E790" s="15">
        <v>588</v>
      </c>
      <c r="F790" s="15">
        <v>587</v>
      </c>
      <c r="G790" s="15">
        <v>1175</v>
      </c>
      <c r="H790" s="87">
        <v>0</v>
      </c>
      <c r="I790" s="87">
        <v>0</v>
      </c>
      <c r="J790" s="15">
        <v>0</v>
      </c>
      <c r="K790" s="15">
        <f t="shared" si="49"/>
        <v>588</v>
      </c>
      <c r="L790" s="15">
        <f t="shared" si="50"/>
        <v>587</v>
      </c>
      <c r="M790" s="15">
        <f t="shared" si="51"/>
        <v>1175</v>
      </c>
      <c r="O790" s="13"/>
      <c r="P790" s="13"/>
    </row>
    <row r="791" spans="1:16" s="90" customFormat="1" ht="13.15" customHeight="1" x14ac:dyDescent="0.2">
      <c r="A791" s="11" t="str">
        <f t="shared" si="52"/>
        <v>CARNARVON2022</v>
      </c>
      <c r="B791" s="3" t="s">
        <v>14</v>
      </c>
      <c r="C791" s="12">
        <v>2022</v>
      </c>
      <c r="D791" s="12" t="s">
        <v>174</v>
      </c>
      <c r="E791" s="13">
        <v>667</v>
      </c>
      <c r="F791" s="13">
        <v>656</v>
      </c>
      <c r="G791" s="13">
        <v>1323</v>
      </c>
      <c r="H791" s="13">
        <v>0</v>
      </c>
      <c r="I791" s="13">
        <v>0</v>
      </c>
      <c r="J791" s="13">
        <v>0</v>
      </c>
      <c r="K791" s="15">
        <f t="shared" si="49"/>
        <v>667</v>
      </c>
      <c r="L791" s="15">
        <f t="shared" si="50"/>
        <v>656</v>
      </c>
      <c r="M791" s="15">
        <f t="shared" si="51"/>
        <v>1323</v>
      </c>
      <c r="O791" s="13"/>
      <c r="P791" s="13"/>
    </row>
    <row r="792" spans="1:16" s="90" customFormat="1" ht="13.15" customHeight="1" x14ac:dyDescent="0.2">
      <c r="A792" s="11" t="str">
        <f t="shared" si="52"/>
        <v>CARNARVON2023</v>
      </c>
      <c r="B792" s="3" t="s">
        <v>14</v>
      </c>
      <c r="C792" s="12">
        <v>2023</v>
      </c>
      <c r="D792" s="12" t="s">
        <v>174</v>
      </c>
      <c r="E792" s="13">
        <v>612</v>
      </c>
      <c r="F792" s="13">
        <v>605</v>
      </c>
      <c r="G792" s="13">
        <v>1217</v>
      </c>
      <c r="H792" s="13">
        <v>0</v>
      </c>
      <c r="I792" s="13">
        <v>0</v>
      </c>
      <c r="J792" s="13">
        <v>0</v>
      </c>
      <c r="K792" s="15">
        <f t="shared" si="49"/>
        <v>612</v>
      </c>
      <c r="L792" s="15">
        <f t="shared" si="50"/>
        <v>605</v>
      </c>
      <c r="M792" s="15">
        <f t="shared" si="51"/>
        <v>1217</v>
      </c>
      <c r="O792" s="13"/>
      <c r="P792" s="13"/>
    </row>
    <row r="793" spans="1:16" s="90" customFormat="1" ht="13.15" customHeight="1" x14ac:dyDescent="0.2">
      <c r="A793" s="11" t="str">
        <f t="shared" si="52"/>
        <v>CARNARVON2024</v>
      </c>
      <c r="B793" s="90" t="s">
        <v>14</v>
      </c>
      <c r="C793" s="85">
        <v>2024</v>
      </c>
      <c r="D793" s="86" t="s">
        <v>174</v>
      </c>
      <c r="E793" s="15">
        <v>611</v>
      </c>
      <c r="F793" s="15">
        <v>614</v>
      </c>
      <c r="G793" s="15">
        <v>1225</v>
      </c>
      <c r="H793" s="15">
        <v>0</v>
      </c>
      <c r="I793" s="15">
        <v>0</v>
      </c>
      <c r="J793" s="15">
        <v>0</v>
      </c>
      <c r="K793" s="15">
        <f t="shared" si="49"/>
        <v>611</v>
      </c>
      <c r="L793" s="15">
        <f t="shared" si="50"/>
        <v>614</v>
      </c>
      <c r="M793" s="15">
        <f t="shared" si="51"/>
        <v>1225</v>
      </c>
      <c r="O793" s="13"/>
      <c r="P793" s="13"/>
    </row>
    <row r="794" spans="1:16" s="90" customFormat="1" ht="13.15" customHeight="1" x14ac:dyDescent="0.2">
      <c r="A794" s="11" t="str">
        <f t="shared" si="52"/>
        <v>CARNARVON2025</v>
      </c>
      <c r="B794" s="3" t="s">
        <v>14</v>
      </c>
      <c r="C794" s="12">
        <v>2025</v>
      </c>
      <c r="D794" s="12" t="s">
        <v>174</v>
      </c>
      <c r="E794" s="13">
        <v>570</v>
      </c>
      <c r="F794" s="13">
        <v>570</v>
      </c>
      <c r="G794" s="13">
        <v>1140</v>
      </c>
      <c r="H794" s="13">
        <v>0</v>
      </c>
      <c r="I794" s="13">
        <v>0</v>
      </c>
      <c r="J794" s="13">
        <v>0</v>
      </c>
      <c r="K794" s="15">
        <f t="shared" si="49"/>
        <v>570</v>
      </c>
      <c r="L794" s="15">
        <f t="shared" si="50"/>
        <v>570</v>
      </c>
      <c r="M794" s="15">
        <f t="shared" si="51"/>
        <v>1140</v>
      </c>
      <c r="O794" s="13"/>
      <c r="P794" s="13"/>
    </row>
    <row r="795" spans="1:16" s="90" customFormat="1" ht="13.15" customHeight="1" x14ac:dyDescent="0.2">
      <c r="A795" s="11" t="str">
        <f t="shared" si="52"/>
        <v>CEDUNA1985</v>
      </c>
      <c r="B795" s="88" t="s">
        <v>13</v>
      </c>
      <c r="C795" s="16">
        <v>1985</v>
      </c>
      <c r="D795" s="86" t="s">
        <v>174</v>
      </c>
      <c r="E795" s="89">
        <v>259</v>
      </c>
      <c r="F795" s="89">
        <v>259</v>
      </c>
      <c r="G795" s="89">
        <v>518</v>
      </c>
      <c r="H795" s="89">
        <v>0</v>
      </c>
      <c r="I795" s="89">
        <v>0</v>
      </c>
      <c r="J795" s="89">
        <v>0</v>
      </c>
      <c r="K795" s="15">
        <f t="shared" si="49"/>
        <v>259</v>
      </c>
      <c r="L795" s="15">
        <f t="shared" si="50"/>
        <v>259</v>
      </c>
      <c r="M795" s="15">
        <f t="shared" si="51"/>
        <v>518</v>
      </c>
      <c r="O795" s="13"/>
      <c r="P795" s="13"/>
    </row>
    <row r="796" spans="1:16" s="90" customFormat="1" ht="13.15" customHeight="1" x14ac:dyDescent="0.2">
      <c r="A796" s="11" t="str">
        <f t="shared" si="52"/>
        <v>CEDUNA1986</v>
      </c>
      <c r="B796" s="3" t="s">
        <v>13</v>
      </c>
      <c r="C796" s="12">
        <v>1986</v>
      </c>
      <c r="D796" s="12" t="s">
        <v>174</v>
      </c>
      <c r="E796" s="13">
        <v>69</v>
      </c>
      <c r="F796" s="13">
        <v>69</v>
      </c>
      <c r="G796" s="13">
        <v>138</v>
      </c>
      <c r="H796" s="13">
        <v>0</v>
      </c>
      <c r="I796" s="13">
        <v>0</v>
      </c>
      <c r="J796" s="13">
        <v>0</v>
      </c>
      <c r="K796" s="15">
        <f t="shared" si="49"/>
        <v>69</v>
      </c>
      <c r="L796" s="15">
        <f t="shared" si="50"/>
        <v>69</v>
      </c>
      <c r="M796" s="15">
        <f t="shared" si="51"/>
        <v>138</v>
      </c>
      <c r="O796" s="13"/>
      <c r="P796" s="13"/>
    </row>
    <row r="797" spans="1:16" s="90" customFormat="1" ht="13.15" customHeight="1" x14ac:dyDescent="0.2">
      <c r="A797" s="11" t="str">
        <f t="shared" si="52"/>
        <v>CEDUNA1987</v>
      </c>
      <c r="B797" s="90" t="s">
        <v>13</v>
      </c>
      <c r="C797" s="85">
        <v>1987</v>
      </c>
      <c r="D797" s="86" t="s">
        <v>174</v>
      </c>
      <c r="E797" s="15">
        <v>293</v>
      </c>
      <c r="F797" s="15">
        <v>326</v>
      </c>
      <c r="G797" s="15">
        <v>619</v>
      </c>
      <c r="H797" s="15">
        <v>0</v>
      </c>
      <c r="I797" s="15">
        <v>0</v>
      </c>
      <c r="J797" s="15">
        <v>0</v>
      </c>
      <c r="K797" s="15">
        <f t="shared" si="49"/>
        <v>293</v>
      </c>
      <c r="L797" s="15">
        <f t="shared" si="50"/>
        <v>326</v>
      </c>
      <c r="M797" s="15">
        <f t="shared" si="51"/>
        <v>619</v>
      </c>
      <c r="O797" s="13"/>
      <c r="P797" s="13"/>
    </row>
    <row r="798" spans="1:16" s="90" customFormat="1" ht="13.15" customHeight="1" x14ac:dyDescent="0.2">
      <c r="A798" s="11" t="str">
        <f t="shared" si="52"/>
        <v>CEDUNA1988</v>
      </c>
      <c r="B798" s="3" t="s">
        <v>13</v>
      </c>
      <c r="C798" s="12">
        <v>1988</v>
      </c>
      <c r="D798" s="12" t="s">
        <v>174</v>
      </c>
      <c r="E798" s="13">
        <v>304</v>
      </c>
      <c r="F798" s="13">
        <v>305</v>
      </c>
      <c r="G798" s="13">
        <v>609</v>
      </c>
      <c r="H798" s="13">
        <v>0</v>
      </c>
      <c r="I798" s="13">
        <v>0</v>
      </c>
      <c r="J798" s="13">
        <v>0</v>
      </c>
      <c r="K798" s="15">
        <f t="shared" si="49"/>
        <v>304</v>
      </c>
      <c r="L798" s="15">
        <f t="shared" si="50"/>
        <v>305</v>
      </c>
      <c r="M798" s="15">
        <f t="shared" si="51"/>
        <v>609</v>
      </c>
      <c r="O798" s="13"/>
      <c r="P798" s="13"/>
    </row>
    <row r="799" spans="1:16" s="90" customFormat="1" ht="13.15" customHeight="1" x14ac:dyDescent="0.2">
      <c r="A799" s="11" t="str">
        <f t="shared" si="52"/>
        <v>CEDUNA1989</v>
      </c>
      <c r="B799" s="3" t="s">
        <v>13</v>
      </c>
      <c r="C799" s="12">
        <v>1989</v>
      </c>
      <c r="D799" s="12" t="s">
        <v>174</v>
      </c>
      <c r="E799" s="13">
        <v>301</v>
      </c>
      <c r="F799" s="13">
        <v>297</v>
      </c>
      <c r="G799" s="13">
        <v>598</v>
      </c>
      <c r="H799" s="13">
        <v>0</v>
      </c>
      <c r="I799" s="13">
        <v>0</v>
      </c>
      <c r="J799" s="13">
        <v>0</v>
      </c>
      <c r="K799" s="15">
        <f t="shared" si="49"/>
        <v>301</v>
      </c>
      <c r="L799" s="15">
        <f t="shared" si="50"/>
        <v>297</v>
      </c>
      <c r="M799" s="15">
        <f t="shared" si="51"/>
        <v>598</v>
      </c>
      <c r="O799" s="13"/>
      <c r="P799" s="13"/>
    </row>
    <row r="800" spans="1:16" s="90" customFormat="1" ht="13.15" customHeight="1" x14ac:dyDescent="0.2">
      <c r="A800" s="11" t="str">
        <f t="shared" si="52"/>
        <v>CEDUNA1990</v>
      </c>
      <c r="B800" s="92" t="s">
        <v>13</v>
      </c>
      <c r="C800" s="85">
        <v>1990</v>
      </c>
      <c r="D800" s="86" t="s">
        <v>174</v>
      </c>
      <c r="E800" s="15">
        <v>300</v>
      </c>
      <c r="F800" s="15">
        <v>345</v>
      </c>
      <c r="G800" s="15">
        <v>645</v>
      </c>
      <c r="H800" s="87">
        <v>0</v>
      </c>
      <c r="I800" s="87">
        <v>0</v>
      </c>
      <c r="J800" s="15">
        <v>0</v>
      </c>
      <c r="K800" s="15">
        <f t="shared" si="49"/>
        <v>300</v>
      </c>
      <c r="L800" s="15">
        <f t="shared" si="50"/>
        <v>345</v>
      </c>
      <c r="M800" s="15">
        <f t="shared" si="51"/>
        <v>645</v>
      </c>
      <c r="O800" s="13"/>
      <c r="P800" s="13"/>
    </row>
    <row r="801" spans="1:16" s="90" customFormat="1" ht="13.15" customHeight="1" x14ac:dyDescent="0.2">
      <c r="A801" s="11" t="str">
        <f t="shared" si="52"/>
        <v>CEDUNA1991</v>
      </c>
      <c r="B801" s="3" t="s">
        <v>13</v>
      </c>
      <c r="C801" s="12">
        <v>1991</v>
      </c>
      <c r="D801" s="12" t="s">
        <v>174</v>
      </c>
      <c r="E801" s="13">
        <v>324</v>
      </c>
      <c r="F801" s="13">
        <v>322</v>
      </c>
      <c r="G801" s="13">
        <v>646</v>
      </c>
      <c r="H801" s="13">
        <v>0</v>
      </c>
      <c r="I801" s="13">
        <v>0</v>
      </c>
      <c r="J801" s="13">
        <v>0</v>
      </c>
      <c r="K801" s="15">
        <f t="shared" si="49"/>
        <v>324</v>
      </c>
      <c r="L801" s="15">
        <f t="shared" si="50"/>
        <v>322</v>
      </c>
      <c r="M801" s="15">
        <f t="shared" si="51"/>
        <v>646</v>
      </c>
      <c r="O801" s="13"/>
      <c r="P801" s="13"/>
    </row>
    <row r="802" spans="1:16" s="90" customFormat="1" ht="13.15" customHeight="1" x14ac:dyDescent="0.2">
      <c r="A802" s="11" t="str">
        <f t="shared" si="52"/>
        <v>CEDUNA1992</v>
      </c>
      <c r="B802" s="90" t="s">
        <v>13</v>
      </c>
      <c r="C802" s="12">
        <v>1992</v>
      </c>
      <c r="D802" s="86" t="s">
        <v>174</v>
      </c>
      <c r="E802" s="91">
        <v>342</v>
      </c>
      <c r="F802" s="91">
        <v>341</v>
      </c>
      <c r="G802" s="91">
        <v>683</v>
      </c>
      <c r="H802" s="91">
        <v>0</v>
      </c>
      <c r="I802" s="91">
        <v>0</v>
      </c>
      <c r="J802" s="91">
        <v>0</v>
      </c>
      <c r="K802" s="15">
        <f t="shared" si="49"/>
        <v>342</v>
      </c>
      <c r="L802" s="15">
        <f t="shared" si="50"/>
        <v>341</v>
      </c>
      <c r="M802" s="15">
        <f t="shared" si="51"/>
        <v>683</v>
      </c>
      <c r="O802" s="13"/>
      <c r="P802" s="13"/>
    </row>
    <row r="803" spans="1:16" s="90" customFormat="1" ht="13.15" customHeight="1" x14ac:dyDescent="0.2">
      <c r="A803" s="11" t="str">
        <f t="shared" si="52"/>
        <v>CEDUNA1993</v>
      </c>
      <c r="B803" s="3" t="s">
        <v>13</v>
      </c>
      <c r="C803" s="12">
        <v>1993</v>
      </c>
      <c r="D803" s="12" t="s">
        <v>174</v>
      </c>
      <c r="E803" s="13">
        <v>343</v>
      </c>
      <c r="F803" s="13">
        <v>343</v>
      </c>
      <c r="G803" s="13">
        <v>686</v>
      </c>
      <c r="H803" s="13">
        <v>0</v>
      </c>
      <c r="I803" s="13">
        <v>0</v>
      </c>
      <c r="J803" s="13">
        <v>0</v>
      </c>
      <c r="K803" s="15">
        <f t="shared" si="49"/>
        <v>343</v>
      </c>
      <c r="L803" s="15">
        <f t="shared" si="50"/>
        <v>343</v>
      </c>
      <c r="M803" s="15">
        <f t="shared" si="51"/>
        <v>686</v>
      </c>
      <c r="O803" s="13"/>
      <c r="P803" s="13"/>
    </row>
    <row r="804" spans="1:16" s="90" customFormat="1" ht="13.15" customHeight="1" x14ac:dyDescent="0.2">
      <c r="A804" s="11" t="str">
        <f t="shared" si="52"/>
        <v>CEDUNA1994</v>
      </c>
      <c r="B804" s="90" t="s">
        <v>13</v>
      </c>
      <c r="C804" s="85">
        <v>1994</v>
      </c>
      <c r="D804" s="86" t="s">
        <v>174</v>
      </c>
      <c r="E804" s="15">
        <v>348</v>
      </c>
      <c r="F804" s="15">
        <v>348</v>
      </c>
      <c r="G804" s="15">
        <v>696</v>
      </c>
      <c r="H804" s="15">
        <v>0</v>
      </c>
      <c r="I804" s="15">
        <v>0</v>
      </c>
      <c r="J804" s="15">
        <v>0</v>
      </c>
      <c r="K804" s="15">
        <f t="shared" si="49"/>
        <v>348</v>
      </c>
      <c r="L804" s="15">
        <f t="shared" si="50"/>
        <v>348</v>
      </c>
      <c r="M804" s="15">
        <f t="shared" si="51"/>
        <v>696</v>
      </c>
      <c r="O804" s="13"/>
      <c r="P804" s="13"/>
    </row>
    <row r="805" spans="1:16" s="90" customFormat="1" ht="13.15" customHeight="1" x14ac:dyDescent="0.2">
      <c r="A805" s="11" t="str">
        <f t="shared" si="52"/>
        <v>CEDUNA1995</v>
      </c>
      <c r="B805" s="3" t="s">
        <v>13</v>
      </c>
      <c r="C805" s="12">
        <v>1995</v>
      </c>
      <c r="D805" s="12" t="s">
        <v>174</v>
      </c>
      <c r="E805" s="13">
        <v>345</v>
      </c>
      <c r="F805" s="13">
        <v>345</v>
      </c>
      <c r="G805" s="13">
        <v>690</v>
      </c>
      <c r="H805" s="13">
        <v>0</v>
      </c>
      <c r="I805" s="13">
        <v>0</v>
      </c>
      <c r="J805" s="13">
        <v>0</v>
      </c>
      <c r="K805" s="15">
        <f t="shared" si="49"/>
        <v>345</v>
      </c>
      <c r="L805" s="15">
        <f t="shared" si="50"/>
        <v>345</v>
      </c>
      <c r="M805" s="15">
        <f t="shared" si="51"/>
        <v>690</v>
      </c>
      <c r="O805" s="13"/>
      <c r="P805" s="13"/>
    </row>
    <row r="806" spans="1:16" s="90" customFormat="1" ht="13.15" customHeight="1" x14ac:dyDescent="0.2">
      <c r="A806" s="11" t="str">
        <f t="shared" si="52"/>
        <v>CEDUNA1996</v>
      </c>
      <c r="B806" s="3" t="s">
        <v>13</v>
      </c>
      <c r="C806" s="12">
        <v>1996</v>
      </c>
      <c r="D806" s="12" t="s">
        <v>174</v>
      </c>
      <c r="E806" s="13">
        <v>589</v>
      </c>
      <c r="F806" s="13">
        <v>588</v>
      </c>
      <c r="G806" s="13">
        <v>1177</v>
      </c>
      <c r="H806" s="13">
        <v>0</v>
      </c>
      <c r="I806" s="13">
        <v>0</v>
      </c>
      <c r="J806" s="13">
        <v>0</v>
      </c>
      <c r="K806" s="15">
        <f t="shared" si="49"/>
        <v>589</v>
      </c>
      <c r="L806" s="15">
        <f t="shared" si="50"/>
        <v>588</v>
      </c>
      <c r="M806" s="15">
        <f t="shared" si="51"/>
        <v>1177</v>
      </c>
      <c r="O806" s="13"/>
      <c r="P806" s="13"/>
    </row>
    <row r="807" spans="1:16" s="90" customFormat="1" ht="13.15" customHeight="1" x14ac:dyDescent="0.2">
      <c r="A807" s="11" t="str">
        <f t="shared" si="52"/>
        <v>CEDUNA1997</v>
      </c>
      <c r="B807" s="3" t="s">
        <v>13</v>
      </c>
      <c r="C807" s="12">
        <v>1997</v>
      </c>
      <c r="D807" s="12" t="s">
        <v>174</v>
      </c>
      <c r="E807" s="13">
        <v>658</v>
      </c>
      <c r="F807" s="13">
        <v>657</v>
      </c>
      <c r="G807" s="13">
        <v>1315</v>
      </c>
      <c r="H807" s="13">
        <v>0</v>
      </c>
      <c r="I807" s="13">
        <v>0</v>
      </c>
      <c r="J807" s="13">
        <v>0</v>
      </c>
      <c r="K807" s="15">
        <f t="shared" si="49"/>
        <v>658</v>
      </c>
      <c r="L807" s="15">
        <f t="shared" si="50"/>
        <v>657</v>
      </c>
      <c r="M807" s="15">
        <f t="shared" si="51"/>
        <v>1315</v>
      </c>
      <c r="O807" s="13"/>
      <c r="P807" s="13"/>
    </row>
    <row r="808" spans="1:16" s="90" customFormat="1" ht="13.15" customHeight="1" x14ac:dyDescent="0.2">
      <c r="A808" s="11" t="str">
        <f t="shared" si="52"/>
        <v>CEDUNA1998</v>
      </c>
      <c r="B808" s="3" t="s">
        <v>13</v>
      </c>
      <c r="C808" s="12">
        <v>1998</v>
      </c>
      <c r="D808" s="12" t="s">
        <v>174</v>
      </c>
      <c r="E808" s="13">
        <v>636</v>
      </c>
      <c r="F808" s="13">
        <v>634</v>
      </c>
      <c r="G808" s="13">
        <v>1270</v>
      </c>
      <c r="H808" s="13">
        <v>0</v>
      </c>
      <c r="I808" s="13">
        <v>0</v>
      </c>
      <c r="J808" s="13">
        <v>0</v>
      </c>
      <c r="K808" s="15">
        <f t="shared" si="49"/>
        <v>636</v>
      </c>
      <c r="L808" s="15">
        <f t="shared" si="50"/>
        <v>634</v>
      </c>
      <c r="M808" s="15">
        <f t="shared" si="51"/>
        <v>1270</v>
      </c>
      <c r="O808" s="13"/>
      <c r="P808" s="13"/>
    </row>
    <row r="809" spans="1:16" s="90" customFormat="1" ht="13.15" customHeight="1" x14ac:dyDescent="0.2">
      <c r="A809" s="11" t="str">
        <f t="shared" si="52"/>
        <v>CEDUNA1999</v>
      </c>
      <c r="B809" s="88" t="s">
        <v>13</v>
      </c>
      <c r="C809" s="16">
        <v>1999</v>
      </c>
      <c r="D809" s="86" t="s">
        <v>174</v>
      </c>
      <c r="E809" s="89">
        <v>519</v>
      </c>
      <c r="F809" s="89">
        <v>519</v>
      </c>
      <c r="G809" s="89">
        <v>1038</v>
      </c>
      <c r="H809" s="89">
        <v>0</v>
      </c>
      <c r="I809" s="89">
        <v>0</v>
      </c>
      <c r="J809" s="89">
        <v>0</v>
      </c>
      <c r="K809" s="15">
        <f t="shared" si="49"/>
        <v>519</v>
      </c>
      <c r="L809" s="15">
        <f t="shared" si="50"/>
        <v>519</v>
      </c>
      <c r="M809" s="15">
        <f t="shared" si="51"/>
        <v>1038</v>
      </c>
      <c r="O809" s="13"/>
      <c r="P809" s="13"/>
    </row>
    <row r="810" spans="1:16" s="90" customFormat="1" ht="13.15" customHeight="1" x14ac:dyDescent="0.2">
      <c r="A810" s="11" t="str">
        <f t="shared" si="52"/>
        <v>CEDUNA2000</v>
      </c>
      <c r="B810" s="3" t="s">
        <v>13</v>
      </c>
      <c r="C810" s="12">
        <v>2000</v>
      </c>
      <c r="D810" s="12" t="s">
        <v>174</v>
      </c>
      <c r="E810" s="13">
        <v>417</v>
      </c>
      <c r="F810" s="13">
        <v>417</v>
      </c>
      <c r="G810" s="13">
        <v>834</v>
      </c>
      <c r="H810" s="13">
        <v>0</v>
      </c>
      <c r="I810" s="13">
        <v>0</v>
      </c>
      <c r="J810" s="13">
        <v>0</v>
      </c>
      <c r="K810" s="15">
        <f t="shared" si="49"/>
        <v>417</v>
      </c>
      <c r="L810" s="15">
        <f t="shared" si="50"/>
        <v>417</v>
      </c>
      <c r="M810" s="15">
        <f t="shared" si="51"/>
        <v>834</v>
      </c>
      <c r="O810" s="13"/>
      <c r="P810" s="13"/>
    </row>
    <row r="811" spans="1:16" s="90" customFormat="1" ht="13.15" customHeight="1" x14ac:dyDescent="0.2">
      <c r="A811" s="11" t="str">
        <f t="shared" si="52"/>
        <v>CEDUNA2001</v>
      </c>
      <c r="B811" s="3" t="s">
        <v>13</v>
      </c>
      <c r="C811" s="12">
        <v>2001</v>
      </c>
      <c r="D811" s="12" t="s">
        <v>174</v>
      </c>
      <c r="E811" s="13">
        <v>401</v>
      </c>
      <c r="F811" s="13">
        <v>401</v>
      </c>
      <c r="G811" s="13">
        <v>802</v>
      </c>
      <c r="H811" s="13">
        <v>0</v>
      </c>
      <c r="I811" s="13">
        <v>0</v>
      </c>
      <c r="J811" s="13">
        <v>0</v>
      </c>
      <c r="K811" s="15">
        <f t="shared" si="49"/>
        <v>401</v>
      </c>
      <c r="L811" s="15">
        <f t="shared" si="50"/>
        <v>401</v>
      </c>
      <c r="M811" s="15">
        <f t="shared" si="51"/>
        <v>802</v>
      </c>
      <c r="O811" s="13"/>
      <c r="P811" s="13"/>
    </row>
    <row r="812" spans="1:16" s="90" customFormat="1" ht="13.15" customHeight="1" x14ac:dyDescent="0.2">
      <c r="A812" s="11" t="str">
        <f t="shared" si="52"/>
        <v>CEDUNA2002</v>
      </c>
      <c r="B812" s="90" t="s">
        <v>13</v>
      </c>
      <c r="C812" s="85">
        <v>2002</v>
      </c>
      <c r="D812" s="86" t="s">
        <v>174</v>
      </c>
      <c r="E812" s="15">
        <v>407</v>
      </c>
      <c r="F812" s="15">
        <v>407</v>
      </c>
      <c r="G812" s="15">
        <v>814</v>
      </c>
      <c r="H812" s="15">
        <v>0</v>
      </c>
      <c r="I812" s="15">
        <v>0</v>
      </c>
      <c r="J812" s="15">
        <v>0</v>
      </c>
      <c r="K812" s="15">
        <f t="shared" si="49"/>
        <v>407</v>
      </c>
      <c r="L812" s="15">
        <f t="shared" si="50"/>
        <v>407</v>
      </c>
      <c r="M812" s="15">
        <f t="shared" si="51"/>
        <v>814</v>
      </c>
      <c r="O812" s="13"/>
      <c r="P812" s="13"/>
    </row>
    <row r="813" spans="1:16" s="90" customFormat="1" ht="13.15" customHeight="1" x14ac:dyDescent="0.2">
      <c r="A813" s="11" t="str">
        <f t="shared" si="52"/>
        <v>CEDUNA2003</v>
      </c>
      <c r="B813" s="3" t="s">
        <v>13</v>
      </c>
      <c r="C813" s="12">
        <v>2003</v>
      </c>
      <c r="D813" s="12" t="s">
        <v>174</v>
      </c>
      <c r="E813" s="13">
        <v>505</v>
      </c>
      <c r="F813" s="13">
        <v>504</v>
      </c>
      <c r="G813" s="13">
        <v>1009</v>
      </c>
      <c r="H813" s="13">
        <v>0</v>
      </c>
      <c r="I813" s="13">
        <v>0</v>
      </c>
      <c r="J813" s="13">
        <v>0</v>
      </c>
      <c r="K813" s="15">
        <f t="shared" si="49"/>
        <v>505</v>
      </c>
      <c r="L813" s="15">
        <f t="shared" si="50"/>
        <v>504</v>
      </c>
      <c r="M813" s="15">
        <f t="shared" si="51"/>
        <v>1009</v>
      </c>
      <c r="O813" s="13"/>
      <c r="P813" s="13"/>
    </row>
    <row r="814" spans="1:16" s="90" customFormat="1" ht="13.15" customHeight="1" x14ac:dyDescent="0.2">
      <c r="A814" s="11" t="str">
        <f t="shared" si="52"/>
        <v>CEDUNA2004</v>
      </c>
      <c r="B814" s="92" t="s">
        <v>13</v>
      </c>
      <c r="C814" s="85">
        <v>2004</v>
      </c>
      <c r="D814" s="86" t="s">
        <v>174</v>
      </c>
      <c r="E814" s="15">
        <v>482</v>
      </c>
      <c r="F814" s="15">
        <v>482</v>
      </c>
      <c r="G814" s="15">
        <v>964</v>
      </c>
      <c r="H814" s="87">
        <v>0</v>
      </c>
      <c r="I814" s="87">
        <v>0</v>
      </c>
      <c r="J814" s="15">
        <v>0</v>
      </c>
      <c r="K814" s="15">
        <f t="shared" si="49"/>
        <v>482</v>
      </c>
      <c r="L814" s="15">
        <f t="shared" si="50"/>
        <v>482</v>
      </c>
      <c r="M814" s="15">
        <f t="shared" si="51"/>
        <v>964</v>
      </c>
      <c r="O814" s="13"/>
      <c r="P814" s="13"/>
    </row>
    <row r="815" spans="1:16" s="90" customFormat="1" ht="13.15" customHeight="1" x14ac:dyDescent="0.2">
      <c r="A815" s="11" t="str">
        <f t="shared" si="52"/>
        <v>CEDUNA2005</v>
      </c>
      <c r="B815" s="3" t="s">
        <v>13</v>
      </c>
      <c r="C815" s="12">
        <v>2005</v>
      </c>
      <c r="D815" s="12" t="s">
        <v>174</v>
      </c>
      <c r="E815" s="13">
        <v>552</v>
      </c>
      <c r="F815" s="13">
        <v>552</v>
      </c>
      <c r="G815" s="13">
        <v>1104</v>
      </c>
      <c r="H815" s="13">
        <v>0</v>
      </c>
      <c r="I815" s="13">
        <v>0</v>
      </c>
      <c r="J815" s="13">
        <v>0</v>
      </c>
      <c r="K815" s="15">
        <f t="shared" si="49"/>
        <v>552</v>
      </c>
      <c r="L815" s="15">
        <f t="shared" si="50"/>
        <v>552</v>
      </c>
      <c r="M815" s="15">
        <f t="shared" si="51"/>
        <v>1104</v>
      </c>
      <c r="O815" s="13"/>
      <c r="P815" s="13"/>
    </row>
    <row r="816" spans="1:16" s="90" customFormat="1" ht="13.15" customHeight="1" x14ac:dyDescent="0.2">
      <c r="A816" s="11" t="str">
        <f t="shared" si="52"/>
        <v>CEDUNA2006</v>
      </c>
      <c r="B816" s="90" t="s">
        <v>13</v>
      </c>
      <c r="C816" s="85">
        <v>2006</v>
      </c>
      <c r="D816" s="86" t="s">
        <v>174</v>
      </c>
      <c r="E816" s="15">
        <v>612</v>
      </c>
      <c r="F816" s="15">
        <v>612</v>
      </c>
      <c r="G816" s="15">
        <v>1224</v>
      </c>
      <c r="H816" s="15">
        <v>0</v>
      </c>
      <c r="I816" s="15">
        <v>0</v>
      </c>
      <c r="J816" s="15">
        <v>0</v>
      </c>
      <c r="K816" s="15">
        <f t="shared" si="49"/>
        <v>612</v>
      </c>
      <c r="L816" s="15">
        <f t="shared" si="50"/>
        <v>612</v>
      </c>
      <c r="M816" s="15">
        <f t="shared" si="51"/>
        <v>1224</v>
      </c>
      <c r="O816" s="13"/>
      <c r="P816" s="13"/>
    </row>
    <row r="817" spans="1:16" s="90" customFormat="1" ht="13.15" customHeight="1" x14ac:dyDescent="0.2">
      <c r="A817" s="11" t="str">
        <f t="shared" si="52"/>
        <v>CEDUNA2007</v>
      </c>
      <c r="B817" s="3" t="s">
        <v>13</v>
      </c>
      <c r="C817" s="12">
        <v>2007</v>
      </c>
      <c r="D817" s="12" t="s">
        <v>174</v>
      </c>
      <c r="E817" s="13">
        <v>605</v>
      </c>
      <c r="F817" s="13">
        <v>605</v>
      </c>
      <c r="G817" s="13">
        <v>1210</v>
      </c>
      <c r="H817" s="13">
        <v>0</v>
      </c>
      <c r="I817" s="13">
        <v>0</v>
      </c>
      <c r="J817" s="13">
        <v>0</v>
      </c>
      <c r="K817" s="15">
        <f t="shared" ref="K817:K880" si="53">E817+H817</f>
        <v>605</v>
      </c>
      <c r="L817" s="15">
        <f t="shared" ref="L817:L880" si="54">F817+I817</f>
        <v>605</v>
      </c>
      <c r="M817" s="15">
        <f t="shared" ref="M817:M880" si="55">G817+J817</f>
        <v>1210</v>
      </c>
      <c r="O817" s="13"/>
      <c r="P817" s="13"/>
    </row>
    <row r="818" spans="1:16" s="90" customFormat="1" ht="13.15" customHeight="1" x14ac:dyDescent="0.2">
      <c r="A818" s="11" t="str">
        <f t="shared" si="52"/>
        <v>CEDUNA2008</v>
      </c>
      <c r="B818" s="88" t="s">
        <v>13</v>
      </c>
      <c r="C818" s="16">
        <v>2008</v>
      </c>
      <c r="D818" s="86" t="s">
        <v>174</v>
      </c>
      <c r="E818" s="89">
        <v>601</v>
      </c>
      <c r="F818" s="89">
        <v>601</v>
      </c>
      <c r="G818" s="89">
        <v>1202</v>
      </c>
      <c r="H818" s="89">
        <v>0</v>
      </c>
      <c r="I818" s="89">
        <v>0</v>
      </c>
      <c r="J818" s="89">
        <v>0</v>
      </c>
      <c r="K818" s="15">
        <f t="shared" si="53"/>
        <v>601</v>
      </c>
      <c r="L818" s="15">
        <f t="shared" si="54"/>
        <v>601</v>
      </c>
      <c r="M818" s="15">
        <f t="shared" si="55"/>
        <v>1202</v>
      </c>
      <c r="O818" s="13"/>
      <c r="P818" s="13"/>
    </row>
    <row r="819" spans="1:16" s="90" customFormat="1" ht="13.15" customHeight="1" x14ac:dyDescent="0.2">
      <c r="A819" s="11" t="str">
        <f t="shared" si="52"/>
        <v>CEDUNA2009</v>
      </c>
      <c r="B819" s="3" t="s">
        <v>13</v>
      </c>
      <c r="C819" s="12">
        <v>2009</v>
      </c>
      <c r="D819" s="12" t="s">
        <v>174</v>
      </c>
      <c r="E819" s="13">
        <v>591</v>
      </c>
      <c r="F819" s="13">
        <v>591</v>
      </c>
      <c r="G819" s="13">
        <v>1182</v>
      </c>
      <c r="H819" s="13">
        <v>0</v>
      </c>
      <c r="I819" s="13">
        <v>0</v>
      </c>
      <c r="J819" s="13">
        <v>0</v>
      </c>
      <c r="K819" s="15">
        <f t="shared" si="53"/>
        <v>591</v>
      </c>
      <c r="L819" s="15">
        <f t="shared" si="54"/>
        <v>591</v>
      </c>
      <c r="M819" s="15">
        <f t="shared" si="55"/>
        <v>1182</v>
      </c>
      <c r="O819" s="13"/>
      <c r="P819" s="13"/>
    </row>
    <row r="820" spans="1:16" s="90" customFormat="1" ht="13.15" customHeight="1" x14ac:dyDescent="0.2">
      <c r="A820" s="11" t="str">
        <f t="shared" si="52"/>
        <v>CEDUNA2010</v>
      </c>
      <c r="B820" s="92" t="s">
        <v>13</v>
      </c>
      <c r="C820" s="85">
        <v>2010</v>
      </c>
      <c r="D820" s="86" t="s">
        <v>174</v>
      </c>
      <c r="E820" s="15">
        <v>603</v>
      </c>
      <c r="F820" s="15">
        <v>603</v>
      </c>
      <c r="G820" s="15">
        <v>1206</v>
      </c>
      <c r="H820" s="87">
        <v>0</v>
      </c>
      <c r="I820" s="87">
        <v>0</v>
      </c>
      <c r="J820" s="15">
        <v>0</v>
      </c>
      <c r="K820" s="15">
        <f t="shared" si="53"/>
        <v>603</v>
      </c>
      <c r="L820" s="15">
        <f t="shared" si="54"/>
        <v>603</v>
      </c>
      <c r="M820" s="15">
        <f t="shared" si="55"/>
        <v>1206</v>
      </c>
      <c r="O820" s="13"/>
      <c r="P820" s="13"/>
    </row>
    <row r="821" spans="1:16" s="90" customFormat="1" ht="13.15" customHeight="1" x14ac:dyDescent="0.2">
      <c r="A821" s="11" t="str">
        <f t="shared" si="52"/>
        <v>CEDUNA2011</v>
      </c>
      <c r="B821" s="3" t="s">
        <v>13</v>
      </c>
      <c r="C821" s="12">
        <v>2011</v>
      </c>
      <c r="D821" s="12" t="s">
        <v>174</v>
      </c>
      <c r="E821" s="13">
        <v>595</v>
      </c>
      <c r="F821" s="13">
        <v>595</v>
      </c>
      <c r="G821" s="13">
        <v>1190</v>
      </c>
      <c r="H821" s="13">
        <v>0</v>
      </c>
      <c r="I821" s="13">
        <v>0</v>
      </c>
      <c r="J821" s="13">
        <v>0</v>
      </c>
      <c r="K821" s="15">
        <f t="shared" si="53"/>
        <v>595</v>
      </c>
      <c r="L821" s="15">
        <f t="shared" si="54"/>
        <v>595</v>
      </c>
      <c r="M821" s="15">
        <f t="shared" si="55"/>
        <v>1190</v>
      </c>
      <c r="O821" s="13"/>
      <c r="P821" s="13"/>
    </row>
    <row r="822" spans="1:16" s="90" customFormat="1" ht="13.15" customHeight="1" x14ac:dyDescent="0.2">
      <c r="A822" s="11" t="str">
        <f t="shared" si="52"/>
        <v>CEDUNA2012</v>
      </c>
      <c r="B822" s="3" t="s">
        <v>13</v>
      </c>
      <c r="C822" s="12">
        <v>2012</v>
      </c>
      <c r="D822" s="12" t="s">
        <v>174</v>
      </c>
      <c r="E822" s="13">
        <v>598</v>
      </c>
      <c r="F822" s="13">
        <v>598</v>
      </c>
      <c r="G822" s="13">
        <v>1196</v>
      </c>
      <c r="H822" s="13">
        <v>0</v>
      </c>
      <c r="I822" s="13">
        <v>0</v>
      </c>
      <c r="J822" s="13">
        <v>0</v>
      </c>
      <c r="K822" s="15">
        <f t="shared" si="53"/>
        <v>598</v>
      </c>
      <c r="L822" s="15">
        <f t="shared" si="54"/>
        <v>598</v>
      </c>
      <c r="M822" s="15">
        <f t="shared" si="55"/>
        <v>1196</v>
      </c>
      <c r="O822" s="13"/>
      <c r="P822" s="13"/>
    </row>
    <row r="823" spans="1:16" s="90" customFormat="1" ht="13.15" customHeight="1" x14ac:dyDescent="0.2">
      <c r="A823" s="11" t="str">
        <f t="shared" si="52"/>
        <v>CEDUNA2013</v>
      </c>
      <c r="B823" s="3" t="s">
        <v>13</v>
      </c>
      <c r="C823" s="12">
        <v>2013</v>
      </c>
      <c r="D823" s="12" t="s">
        <v>174</v>
      </c>
      <c r="E823" s="13">
        <v>587</v>
      </c>
      <c r="F823" s="13">
        <v>586</v>
      </c>
      <c r="G823" s="13">
        <v>1173</v>
      </c>
      <c r="H823" s="13">
        <v>0</v>
      </c>
      <c r="I823" s="13">
        <v>0</v>
      </c>
      <c r="J823" s="13">
        <v>0</v>
      </c>
      <c r="K823" s="15">
        <f t="shared" si="53"/>
        <v>587</v>
      </c>
      <c r="L823" s="15">
        <f t="shared" si="54"/>
        <v>586</v>
      </c>
      <c r="M823" s="15">
        <f t="shared" si="55"/>
        <v>1173</v>
      </c>
      <c r="O823" s="13"/>
      <c r="P823" s="13"/>
    </row>
    <row r="824" spans="1:16" s="90" customFormat="1" ht="13.15" customHeight="1" x14ac:dyDescent="0.2">
      <c r="A824" s="11" t="str">
        <f t="shared" si="52"/>
        <v>CEDUNA2014</v>
      </c>
      <c r="B824" s="3" t="s">
        <v>13</v>
      </c>
      <c r="C824" s="12">
        <v>2014</v>
      </c>
      <c r="D824" s="12" t="s">
        <v>174</v>
      </c>
      <c r="E824" s="13">
        <v>582</v>
      </c>
      <c r="F824" s="13">
        <v>581</v>
      </c>
      <c r="G824" s="13">
        <v>1163</v>
      </c>
      <c r="H824" s="13">
        <v>0</v>
      </c>
      <c r="I824" s="13">
        <v>0</v>
      </c>
      <c r="J824" s="13">
        <v>0</v>
      </c>
      <c r="K824" s="15">
        <f t="shared" si="53"/>
        <v>582</v>
      </c>
      <c r="L824" s="15">
        <f t="shared" si="54"/>
        <v>581</v>
      </c>
      <c r="M824" s="15">
        <f t="shared" si="55"/>
        <v>1163</v>
      </c>
      <c r="O824" s="13"/>
      <c r="P824" s="13"/>
    </row>
    <row r="825" spans="1:16" s="90" customFormat="1" ht="13.15" customHeight="1" x14ac:dyDescent="0.2">
      <c r="A825" s="11" t="str">
        <f t="shared" si="52"/>
        <v>CEDUNA2015</v>
      </c>
      <c r="B825" s="3" t="s">
        <v>13</v>
      </c>
      <c r="C825" s="12">
        <v>2015</v>
      </c>
      <c r="D825" s="12" t="s">
        <v>174</v>
      </c>
      <c r="E825" s="13">
        <v>581</v>
      </c>
      <c r="F825" s="13">
        <v>581</v>
      </c>
      <c r="G825" s="13">
        <v>1162</v>
      </c>
      <c r="H825" s="13">
        <v>0</v>
      </c>
      <c r="I825" s="13">
        <v>0</v>
      </c>
      <c r="J825" s="13">
        <v>0</v>
      </c>
      <c r="K825" s="15">
        <f t="shared" si="53"/>
        <v>581</v>
      </c>
      <c r="L825" s="15">
        <f t="shared" si="54"/>
        <v>581</v>
      </c>
      <c r="M825" s="15">
        <f t="shared" si="55"/>
        <v>1162</v>
      </c>
      <c r="O825" s="13"/>
      <c r="P825" s="13"/>
    </row>
    <row r="826" spans="1:16" s="90" customFormat="1" ht="13.15" customHeight="1" x14ac:dyDescent="0.2">
      <c r="A826" s="11" t="str">
        <f t="shared" si="52"/>
        <v>CEDUNA2016</v>
      </c>
      <c r="B826" s="88" t="s">
        <v>13</v>
      </c>
      <c r="C826" s="16">
        <v>2016</v>
      </c>
      <c r="D826" s="86" t="s">
        <v>174</v>
      </c>
      <c r="E826" s="89">
        <v>589</v>
      </c>
      <c r="F826" s="89">
        <v>590</v>
      </c>
      <c r="G826" s="89">
        <v>1179</v>
      </c>
      <c r="H826" s="89">
        <v>0</v>
      </c>
      <c r="I826" s="89">
        <v>0</v>
      </c>
      <c r="J826" s="89">
        <v>0</v>
      </c>
      <c r="K826" s="15">
        <f t="shared" si="53"/>
        <v>589</v>
      </c>
      <c r="L826" s="15">
        <f t="shared" si="54"/>
        <v>590</v>
      </c>
      <c r="M826" s="15">
        <f t="shared" si="55"/>
        <v>1179</v>
      </c>
      <c r="O826" s="13"/>
      <c r="P826" s="13"/>
    </row>
    <row r="827" spans="1:16" s="90" customFormat="1" ht="13.15" customHeight="1" x14ac:dyDescent="0.2">
      <c r="A827" s="11" t="str">
        <f t="shared" si="52"/>
        <v>CEDUNA2017</v>
      </c>
      <c r="B827" s="3" t="s">
        <v>13</v>
      </c>
      <c r="C827" s="12">
        <v>2017</v>
      </c>
      <c r="D827" s="12" t="s">
        <v>174</v>
      </c>
      <c r="E827" s="13">
        <v>591</v>
      </c>
      <c r="F827" s="13">
        <v>589</v>
      </c>
      <c r="G827" s="13">
        <v>1180</v>
      </c>
      <c r="H827" s="13">
        <v>0</v>
      </c>
      <c r="I827" s="13">
        <v>0</v>
      </c>
      <c r="J827" s="13">
        <v>0</v>
      </c>
      <c r="K827" s="15">
        <f t="shared" si="53"/>
        <v>591</v>
      </c>
      <c r="L827" s="15">
        <f t="shared" si="54"/>
        <v>589</v>
      </c>
      <c r="M827" s="15">
        <f t="shared" si="55"/>
        <v>1180</v>
      </c>
      <c r="O827" s="13"/>
      <c r="P827" s="13"/>
    </row>
    <row r="828" spans="1:16" s="90" customFormat="1" ht="13.15" customHeight="1" x14ac:dyDescent="0.2">
      <c r="A828" s="11" t="str">
        <f t="shared" si="52"/>
        <v>CEDUNA2018</v>
      </c>
      <c r="B828" s="3" t="s">
        <v>13</v>
      </c>
      <c r="C828" s="12">
        <v>2018</v>
      </c>
      <c r="D828" s="12" t="s">
        <v>174</v>
      </c>
      <c r="E828" s="13">
        <v>589</v>
      </c>
      <c r="F828" s="13">
        <v>588</v>
      </c>
      <c r="G828" s="13">
        <v>1177</v>
      </c>
      <c r="H828" s="13">
        <v>0</v>
      </c>
      <c r="I828" s="13">
        <v>0</v>
      </c>
      <c r="J828" s="13">
        <v>0</v>
      </c>
      <c r="K828" s="15">
        <f t="shared" si="53"/>
        <v>589</v>
      </c>
      <c r="L828" s="15">
        <f t="shared" si="54"/>
        <v>588</v>
      </c>
      <c r="M828" s="15">
        <f t="shared" si="55"/>
        <v>1177</v>
      </c>
      <c r="O828" s="13"/>
      <c r="P828" s="13"/>
    </row>
    <row r="829" spans="1:16" s="90" customFormat="1" ht="13.15" customHeight="1" x14ac:dyDescent="0.2">
      <c r="A829" s="11" t="str">
        <f t="shared" si="52"/>
        <v>CEDUNA2019</v>
      </c>
      <c r="B829" s="92" t="s">
        <v>13</v>
      </c>
      <c r="C829" s="85">
        <v>2019</v>
      </c>
      <c r="D829" s="86" t="s">
        <v>174</v>
      </c>
      <c r="E829" s="15">
        <v>727</v>
      </c>
      <c r="F829" s="15">
        <v>727</v>
      </c>
      <c r="G829" s="15">
        <v>1454</v>
      </c>
      <c r="H829" s="87">
        <v>0</v>
      </c>
      <c r="I829" s="87">
        <v>0</v>
      </c>
      <c r="J829" s="15">
        <v>0</v>
      </c>
      <c r="K829" s="15">
        <f t="shared" si="53"/>
        <v>727</v>
      </c>
      <c r="L829" s="15">
        <f t="shared" si="54"/>
        <v>727</v>
      </c>
      <c r="M829" s="15">
        <f t="shared" si="55"/>
        <v>1454</v>
      </c>
      <c r="O829" s="13"/>
      <c r="P829" s="13"/>
    </row>
    <row r="830" spans="1:16" s="90" customFormat="1" ht="13.15" customHeight="1" x14ac:dyDescent="0.2">
      <c r="A830" s="11" t="str">
        <f t="shared" si="52"/>
        <v>CEDUNA2020</v>
      </c>
      <c r="B830" s="3" t="s">
        <v>13</v>
      </c>
      <c r="C830" s="12">
        <v>2020</v>
      </c>
      <c r="D830" s="86" t="s">
        <v>174</v>
      </c>
      <c r="E830" s="13">
        <v>477</v>
      </c>
      <c r="F830" s="13">
        <v>477</v>
      </c>
      <c r="G830" s="13">
        <v>954</v>
      </c>
      <c r="H830" s="13">
        <v>0</v>
      </c>
      <c r="I830" s="13">
        <v>0</v>
      </c>
      <c r="J830" s="13">
        <v>0</v>
      </c>
      <c r="K830" s="15">
        <f t="shared" si="53"/>
        <v>477</v>
      </c>
      <c r="L830" s="15">
        <f t="shared" si="54"/>
        <v>477</v>
      </c>
      <c r="M830" s="15">
        <f t="shared" si="55"/>
        <v>954</v>
      </c>
      <c r="O830" s="13"/>
      <c r="P830" s="13"/>
    </row>
    <row r="831" spans="1:16" s="90" customFormat="1" ht="13.15" customHeight="1" x14ac:dyDescent="0.2">
      <c r="A831" s="11" t="str">
        <f t="shared" si="52"/>
        <v>CEDUNA2021</v>
      </c>
      <c r="B831" s="88" t="s">
        <v>13</v>
      </c>
      <c r="C831" s="16">
        <v>2021</v>
      </c>
      <c r="D831" s="86" t="s">
        <v>174</v>
      </c>
      <c r="E831" s="89">
        <v>581</v>
      </c>
      <c r="F831" s="89">
        <v>581</v>
      </c>
      <c r="G831" s="89">
        <v>1162</v>
      </c>
      <c r="H831" s="89">
        <v>0</v>
      </c>
      <c r="I831" s="89">
        <v>0</v>
      </c>
      <c r="J831" s="89">
        <v>0</v>
      </c>
      <c r="K831" s="15">
        <f t="shared" si="53"/>
        <v>581</v>
      </c>
      <c r="L831" s="15">
        <f t="shared" si="54"/>
        <v>581</v>
      </c>
      <c r="M831" s="15">
        <f t="shared" si="55"/>
        <v>1162</v>
      </c>
      <c r="O831" s="13"/>
      <c r="P831" s="13"/>
    </row>
    <row r="832" spans="1:16" s="90" customFormat="1" ht="13.15" customHeight="1" x14ac:dyDescent="0.2">
      <c r="A832" s="11" t="str">
        <f t="shared" si="52"/>
        <v>CEDUNA2022</v>
      </c>
      <c r="B832" s="90" t="s">
        <v>13</v>
      </c>
      <c r="C832" s="12">
        <v>2022</v>
      </c>
      <c r="D832" s="86" t="s">
        <v>174</v>
      </c>
      <c r="E832" s="91">
        <v>684</v>
      </c>
      <c r="F832" s="91">
        <v>686</v>
      </c>
      <c r="G832" s="91">
        <v>1370</v>
      </c>
      <c r="H832" s="91">
        <v>0</v>
      </c>
      <c r="I832" s="91">
        <v>0</v>
      </c>
      <c r="J832" s="91">
        <v>0</v>
      </c>
      <c r="K832" s="15">
        <f t="shared" si="53"/>
        <v>684</v>
      </c>
      <c r="L832" s="15">
        <f t="shared" si="54"/>
        <v>686</v>
      </c>
      <c r="M832" s="15">
        <f t="shared" si="55"/>
        <v>1370</v>
      </c>
      <c r="O832" s="13"/>
      <c r="P832" s="13"/>
    </row>
    <row r="833" spans="1:16" s="90" customFormat="1" ht="13.15" customHeight="1" x14ac:dyDescent="0.2">
      <c r="A833" s="11" t="str">
        <f t="shared" si="52"/>
        <v>CEDUNA2023</v>
      </c>
      <c r="B833" s="3" t="s">
        <v>13</v>
      </c>
      <c r="C833" s="12">
        <v>2023</v>
      </c>
      <c r="D833" s="12" t="s">
        <v>174</v>
      </c>
      <c r="E833" s="13">
        <v>641</v>
      </c>
      <c r="F833" s="13">
        <v>640</v>
      </c>
      <c r="G833" s="13">
        <v>1281</v>
      </c>
      <c r="H833" s="13">
        <v>0</v>
      </c>
      <c r="I833" s="13">
        <v>0</v>
      </c>
      <c r="J833" s="13">
        <v>0</v>
      </c>
      <c r="K833" s="15">
        <f t="shared" si="53"/>
        <v>641</v>
      </c>
      <c r="L833" s="15">
        <f t="shared" si="54"/>
        <v>640</v>
      </c>
      <c r="M833" s="15">
        <f t="shared" si="55"/>
        <v>1281</v>
      </c>
      <c r="O833" s="13"/>
      <c r="P833" s="13"/>
    </row>
    <row r="834" spans="1:16" s="90" customFormat="1" ht="13.15" customHeight="1" x14ac:dyDescent="0.2">
      <c r="A834" s="11" t="str">
        <f t="shared" si="52"/>
        <v>CEDUNA2024</v>
      </c>
      <c r="B834" s="3" t="s">
        <v>13</v>
      </c>
      <c r="C834" s="12">
        <v>2024</v>
      </c>
      <c r="D834" s="86" t="s">
        <v>174</v>
      </c>
      <c r="E834" s="13">
        <v>615</v>
      </c>
      <c r="F834" s="13">
        <v>615</v>
      </c>
      <c r="G834" s="13">
        <v>1230</v>
      </c>
      <c r="H834" s="13">
        <v>0</v>
      </c>
      <c r="I834" s="13">
        <v>0</v>
      </c>
      <c r="J834" s="13">
        <v>0</v>
      </c>
      <c r="K834" s="15">
        <f t="shared" si="53"/>
        <v>615</v>
      </c>
      <c r="L834" s="15">
        <f t="shared" si="54"/>
        <v>615</v>
      </c>
      <c r="M834" s="15">
        <f t="shared" si="55"/>
        <v>1230</v>
      </c>
      <c r="O834" s="13"/>
      <c r="P834" s="13"/>
    </row>
    <row r="835" spans="1:16" s="90" customFormat="1" ht="13.15" customHeight="1" x14ac:dyDescent="0.2">
      <c r="A835" s="11" t="str">
        <f t="shared" si="52"/>
        <v>CEDUNA2025</v>
      </c>
      <c r="B835" s="3" t="s">
        <v>13</v>
      </c>
      <c r="C835" s="12">
        <v>2025</v>
      </c>
      <c r="D835" s="12" t="s">
        <v>174</v>
      </c>
      <c r="E835" s="13">
        <v>624</v>
      </c>
      <c r="F835" s="13">
        <v>623</v>
      </c>
      <c r="G835" s="13">
        <v>1247</v>
      </c>
      <c r="H835" s="13">
        <v>0</v>
      </c>
      <c r="I835" s="13">
        <v>0</v>
      </c>
      <c r="J835" s="13">
        <v>0</v>
      </c>
      <c r="K835" s="15">
        <f t="shared" si="53"/>
        <v>624</v>
      </c>
      <c r="L835" s="15">
        <f t="shared" si="54"/>
        <v>623</v>
      </c>
      <c r="M835" s="15">
        <f t="shared" si="55"/>
        <v>1247</v>
      </c>
      <c r="O835" s="13"/>
      <c r="P835" s="13"/>
    </row>
    <row r="836" spans="1:16" s="90" customFormat="1" ht="13.15" customHeight="1" x14ac:dyDescent="0.2">
      <c r="A836" s="11" t="str">
        <f t="shared" si="52"/>
        <v>CHARLEVILLE1985</v>
      </c>
      <c r="B836" s="3" t="s">
        <v>12</v>
      </c>
      <c r="C836" s="12">
        <v>1985</v>
      </c>
      <c r="D836" s="12" t="s">
        <v>174</v>
      </c>
      <c r="E836" s="13">
        <v>366</v>
      </c>
      <c r="F836" s="13">
        <v>368</v>
      </c>
      <c r="G836" s="13">
        <v>734</v>
      </c>
      <c r="H836" s="13">
        <v>0</v>
      </c>
      <c r="I836" s="13">
        <v>0</v>
      </c>
      <c r="J836" s="13">
        <v>0</v>
      </c>
      <c r="K836" s="15">
        <f t="shared" si="53"/>
        <v>366</v>
      </c>
      <c r="L836" s="15">
        <f t="shared" si="54"/>
        <v>368</v>
      </c>
      <c r="M836" s="15">
        <f t="shared" si="55"/>
        <v>734</v>
      </c>
      <c r="O836" s="13"/>
      <c r="P836" s="13"/>
    </row>
    <row r="837" spans="1:16" s="90" customFormat="1" ht="13.15" customHeight="1" x14ac:dyDescent="0.2">
      <c r="A837" s="11" t="str">
        <f t="shared" si="52"/>
        <v>CHARLEVILLE1986</v>
      </c>
      <c r="B837" s="92" t="s">
        <v>12</v>
      </c>
      <c r="C837" s="85">
        <v>1986</v>
      </c>
      <c r="D837" s="86" t="s">
        <v>174</v>
      </c>
      <c r="E837" s="15">
        <v>380</v>
      </c>
      <c r="F837" s="15">
        <v>380</v>
      </c>
      <c r="G837" s="15">
        <v>760</v>
      </c>
      <c r="H837" s="87">
        <v>0</v>
      </c>
      <c r="I837" s="87">
        <v>0</v>
      </c>
      <c r="J837" s="15">
        <v>0</v>
      </c>
      <c r="K837" s="15">
        <f t="shared" si="53"/>
        <v>380</v>
      </c>
      <c r="L837" s="15">
        <f t="shared" si="54"/>
        <v>380</v>
      </c>
      <c r="M837" s="15">
        <f t="shared" si="55"/>
        <v>760</v>
      </c>
      <c r="O837" s="13"/>
      <c r="P837" s="13"/>
    </row>
    <row r="838" spans="1:16" s="90" customFormat="1" ht="13.15" customHeight="1" x14ac:dyDescent="0.2">
      <c r="A838" s="11" t="str">
        <f t="shared" si="52"/>
        <v>CHARLEVILLE1987</v>
      </c>
      <c r="B838" s="3" t="s">
        <v>12</v>
      </c>
      <c r="C838" s="12">
        <v>1987</v>
      </c>
      <c r="D838" s="12" t="s">
        <v>174</v>
      </c>
      <c r="E838" s="13">
        <v>238</v>
      </c>
      <c r="F838" s="13">
        <v>239</v>
      </c>
      <c r="G838" s="13">
        <v>477</v>
      </c>
      <c r="H838" s="13">
        <v>0</v>
      </c>
      <c r="I838" s="13">
        <v>0</v>
      </c>
      <c r="J838" s="13">
        <v>0</v>
      </c>
      <c r="K838" s="15">
        <f t="shared" si="53"/>
        <v>238</v>
      </c>
      <c r="L838" s="15">
        <f t="shared" si="54"/>
        <v>239</v>
      </c>
      <c r="M838" s="15">
        <f t="shared" si="55"/>
        <v>477</v>
      </c>
      <c r="O838" s="13"/>
      <c r="P838" s="13"/>
    </row>
    <row r="839" spans="1:16" s="90" customFormat="1" ht="13.15" customHeight="1" x14ac:dyDescent="0.2">
      <c r="A839" s="11" t="str">
        <f t="shared" si="52"/>
        <v>CHARLEVILLE1991</v>
      </c>
      <c r="B839" s="3" t="s">
        <v>12</v>
      </c>
      <c r="C839" s="12">
        <v>1991</v>
      </c>
      <c r="D839" s="12" t="s">
        <v>174</v>
      </c>
      <c r="E839" s="13">
        <v>377</v>
      </c>
      <c r="F839" s="13">
        <v>378</v>
      </c>
      <c r="G839" s="13">
        <v>755</v>
      </c>
      <c r="H839" s="13">
        <v>0</v>
      </c>
      <c r="I839" s="13">
        <v>0</v>
      </c>
      <c r="J839" s="13">
        <v>0</v>
      </c>
      <c r="K839" s="15">
        <f t="shared" si="53"/>
        <v>377</v>
      </c>
      <c r="L839" s="15">
        <f t="shared" si="54"/>
        <v>378</v>
      </c>
      <c r="M839" s="15">
        <f t="shared" si="55"/>
        <v>755</v>
      </c>
      <c r="O839" s="13"/>
      <c r="P839" s="13"/>
    </row>
    <row r="840" spans="1:16" s="90" customFormat="1" ht="13.15" customHeight="1" x14ac:dyDescent="0.2">
      <c r="A840" s="11" t="str">
        <f t="shared" ref="A840:A879" si="56">CONCATENATE(B840,C840)</f>
        <v>CHARLEVILLE1992</v>
      </c>
      <c r="B840" s="3" t="s">
        <v>12</v>
      </c>
      <c r="C840" s="12">
        <v>1992</v>
      </c>
      <c r="D840" s="12" t="s">
        <v>174</v>
      </c>
      <c r="E840" s="13">
        <v>551</v>
      </c>
      <c r="F840" s="13">
        <v>550</v>
      </c>
      <c r="G840" s="13">
        <v>1101</v>
      </c>
      <c r="H840" s="13">
        <v>0</v>
      </c>
      <c r="I840" s="13">
        <v>0</v>
      </c>
      <c r="J840" s="13">
        <v>0</v>
      </c>
      <c r="K840" s="15">
        <f t="shared" si="53"/>
        <v>551</v>
      </c>
      <c r="L840" s="15">
        <f t="shared" si="54"/>
        <v>550</v>
      </c>
      <c r="M840" s="15">
        <f t="shared" si="55"/>
        <v>1101</v>
      </c>
      <c r="O840" s="13"/>
      <c r="P840" s="13"/>
    </row>
    <row r="841" spans="1:16" s="90" customFormat="1" ht="13.15" customHeight="1" x14ac:dyDescent="0.2">
      <c r="A841" s="11" t="str">
        <f t="shared" si="56"/>
        <v>CHARLEVILLE1993</v>
      </c>
      <c r="B841" s="3" t="s">
        <v>12</v>
      </c>
      <c r="C841" s="12">
        <v>1993</v>
      </c>
      <c r="D841" s="12" t="s">
        <v>174</v>
      </c>
      <c r="E841" s="13">
        <v>643</v>
      </c>
      <c r="F841" s="13">
        <v>641</v>
      </c>
      <c r="G841" s="13">
        <v>1284</v>
      </c>
      <c r="H841" s="13">
        <v>0</v>
      </c>
      <c r="I841" s="13">
        <v>0</v>
      </c>
      <c r="J841" s="13">
        <v>0</v>
      </c>
      <c r="K841" s="15">
        <f t="shared" si="53"/>
        <v>643</v>
      </c>
      <c r="L841" s="15">
        <f t="shared" si="54"/>
        <v>641</v>
      </c>
      <c r="M841" s="15">
        <f t="shared" si="55"/>
        <v>1284</v>
      </c>
      <c r="O841" s="13"/>
      <c r="P841" s="13"/>
    </row>
    <row r="842" spans="1:16" s="90" customFormat="1" ht="13.15" customHeight="1" x14ac:dyDescent="0.2">
      <c r="A842" s="11" t="str">
        <f t="shared" si="56"/>
        <v>CHARLEVILLE1994</v>
      </c>
      <c r="B842" s="92" t="s">
        <v>12</v>
      </c>
      <c r="C842" s="85">
        <v>1994</v>
      </c>
      <c r="D842" s="86" t="s">
        <v>174</v>
      </c>
      <c r="E842" s="15">
        <v>650</v>
      </c>
      <c r="F842" s="15">
        <v>650</v>
      </c>
      <c r="G842" s="15">
        <v>1300</v>
      </c>
      <c r="H842" s="87">
        <v>0</v>
      </c>
      <c r="I842" s="87">
        <v>0</v>
      </c>
      <c r="J842" s="15">
        <v>0</v>
      </c>
      <c r="K842" s="15">
        <f t="shared" si="53"/>
        <v>650</v>
      </c>
      <c r="L842" s="15">
        <f t="shared" si="54"/>
        <v>650</v>
      </c>
      <c r="M842" s="15">
        <f t="shared" si="55"/>
        <v>1300</v>
      </c>
      <c r="O842" s="13"/>
      <c r="P842" s="13"/>
    </row>
    <row r="843" spans="1:16" s="90" customFormat="1" ht="13.15" customHeight="1" x14ac:dyDescent="0.2">
      <c r="A843" s="11" t="str">
        <f t="shared" si="56"/>
        <v>CHARLEVILLE1995</v>
      </c>
      <c r="B843" s="90" t="s">
        <v>12</v>
      </c>
      <c r="C843" s="12">
        <v>1995</v>
      </c>
      <c r="D843" s="86" t="s">
        <v>174</v>
      </c>
      <c r="E843" s="91">
        <v>613</v>
      </c>
      <c r="F843" s="91">
        <v>612</v>
      </c>
      <c r="G843" s="91">
        <v>1225</v>
      </c>
      <c r="H843" s="91">
        <v>0</v>
      </c>
      <c r="I843" s="91">
        <v>0</v>
      </c>
      <c r="J843" s="91">
        <v>0</v>
      </c>
      <c r="K843" s="15">
        <f t="shared" si="53"/>
        <v>613</v>
      </c>
      <c r="L843" s="15">
        <f t="shared" si="54"/>
        <v>612</v>
      </c>
      <c r="M843" s="15">
        <f t="shared" si="55"/>
        <v>1225</v>
      </c>
      <c r="O843" s="13"/>
      <c r="P843" s="13"/>
    </row>
    <row r="844" spans="1:16" s="90" customFormat="1" ht="13.15" customHeight="1" x14ac:dyDescent="0.2">
      <c r="A844" s="11" t="str">
        <f t="shared" si="56"/>
        <v>CHARLEVILLE1996</v>
      </c>
      <c r="B844" s="3" t="s">
        <v>12</v>
      </c>
      <c r="C844" s="12">
        <v>1996</v>
      </c>
      <c r="D844" s="12" t="s">
        <v>174</v>
      </c>
      <c r="E844" s="13">
        <v>585</v>
      </c>
      <c r="F844" s="13">
        <v>585</v>
      </c>
      <c r="G844" s="13">
        <v>1170</v>
      </c>
      <c r="H844" s="13">
        <v>0</v>
      </c>
      <c r="I844" s="13">
        <v>0</v>
      </c>
      <c r="J844" s="13">
        <v>0</v>
      </c>
      <c r="K844" s="15">
        <f t="shared" si="53"/>
        <v>585</v>
      </c>
      <c r="L844" s="15">
        <f t="shared" si="54"/>
        <v>585</v>
      </c>
      <c r="M844" s="15">
        <f t="shared" si="55"/>
        <v>1170</v>
      </c>
      <c r="O844" s="13"/>
      <c r="P844" s="13"/>
    </row>
    <row r="845" spans="1:16" s="90" customFormat="1" ht="13.15" customHeight="1" x14ac:dyDescent="0.2">
      <c r="A845" s="11" t="str">
        <f t="shared" si="56"/>
        <v>CHARLEVILLE1997</v>
      </c>
      <c r="B845" s="3" t="s">
        <v>12</v>
      </c>
      <c r="C845" s="12">
        <v>1997</v>
      </c>
      <c r="D845" s="12" t="s">
        <v>174</v>
      </c>
      <c r="E845" s="13">
        <v>576</v>
      </c>
      <c r="F845" s="13">
        <v>576</v>
      </c>
      <c r="G845" s="13">
        <v>1152</v>
      </c>
      <c r="H845" s="13">
        <v>0</v>
      </c>
      <c r="I845" s="13">
        <v>0</v>
      </c>
      <c r="J845" s="13">
        <v>0</v>
      </c>
      <c r="K845" s="15">
        <f t="shared" si="53"/>
        <v>576</v>
      </c>
      <c r="L845" s="15">
        <f t="shared" si="54"/>
        <v>576</v>
      </c>
      <c r="M845" s="15">
        <f t="shared" si="55"/>
        <v>1152</v>
      </c>
      <c r="O845" s="13"/>
      <c r="P845" s="13"/>
    </row>
    <row r="846" spans="1:16" s="90" customFormat="1" ht="13.15" customHeight="1" x14ac:dyDescent="0.2">
      <c r="A846" s="11" t="str">
        <f t="shared" si="56"/>
        <v>CHARLEVILLE1998</v>
      </c>
      <c r="B846" s="3" t="s">
        <v>12</v>
      </c>
      <c r="C846" s="12">
        <v>1998</v>
      </c>
      <c r="D846" s="12" t="s">
        <v>174</v>
      </c>
      <c r="E846" s="13">
        <v>616</v>
      </c>
      <c r="F846" s="13">
        <v>617</v>
      </c>
      <c r="G846" s="13">
        <v>1233</v>
      </c>
      <c r="H846" s="13">
        <v>0</v>
      </c>
      <c r="I846" s="13">
        <v>0</v>
      </c>
      <c r="J846" s="13">
        <v>0</v>
      </c>
      <c r="K846" s="15">
        <f t="shared" si="53"/>
        <v>616</v>
      </c>
      <c r="L846" s="15">
        <f t="shared" si="54"/>
        <v>617</v>
      </c>
      <c r="M846" s="15">
        <f t="shared" si="55"/>
        <v>1233</v>
      </c>
      <c r="O846" s="13"/>
      <c r="P846" s="13"/>
    </row>
    <row r="847" spans="1:16" s="90" customFormat="1" ht="13.15" customHeight="1" x14ac:dyDescent="0.2">
      <c r="A847" s="11" t="str">
        <f t="shared" si="56"/>
        <v>CHARLEVILLE1999</v>
      </c>
      <c r="B847" s="3" t="s">
        <v>12</v>
      </c>
      <c r="C847" s="12">
        <v>1999</v>
      </c>
      <c r="D847" s="12" t="s">
        <v>174</v>
      </c>
      <c r="E847" s="13">
        <v>574</v>
      </c>
      <c r="F847" s="13">
        <v>573</v>
      </c>
      <c r="G847" s="13">
        <v>1147</v>
      </c>
      <c r="H847" s="13">
        <v>0</v>
      </c>
      <c r="I847" s="13">
        <v>0</v>
      </c>
      <c r="J847" s="13">
        <v>0</v>
      </c>
      <c r="K847" s="15">
        <f t="shared" si="53"/>
        <v>574</v>
      </c>
      <c r="L847" s="15">
        <f t="shared" si="54"/>
        <v>573</v>
      </c>
      <c r="M847" s="15">
        <f t="shared" si="55"/>
        <v>1147</v>
      </c>
      <c r="O847" s="13"/>
      <c r="P847" s="13"/>
    </row>
    <row r="848" spans="1:16" s="90" customFormat="1" ht="13.15" customHeight="1" x14ac:dyDescent="0.2">
      <c r="A848" s="11" t="str">
        <f t="shared" si="56"/>
        <v>CHARLEVILLE2000</v>
      </c>
      <c r="B848" s="90" t="s">
        <v>12</v>
      </c>
      <c r="C848" s="85">
        <v>2000</v>
      </c>
      <c r="D848" s="86" t="s">
        <v>174</v>
      </c>
      <c r="E848" s="15">
        <v>589</v>
      </c>
      <c r="F848" s="15">
        <v>592</v>
      </c>
      <c r="G848" s="15">
        <v>1181</v>
      </c>
      <c r="H848" s="15">
        <v>0</v>
      </c>
      <c r="I848" s="15">
        <v>0</v>
      </c>
      <c r="J848" s="15">
        <v>0</v>
      </c>
      <c r="K848" s="15">
        <f t="shared" si="53"/>
        <v>589</v>
      </c>
      <c r="L848" s="15">
        <f t="shared" si="54"/>
        <v>592</v>
      </c>
      <c r="M848" s="15">
        <f t="shared" si="55"/>
        <v>1181</v>
      </c>
      <c r="O848" s="13"/>
      <c r="P848" s="13"/>
    </row>
    <row r="849" spans="1:16" s="90" customFormat="1" ht="13.15" customHeight="1" x14ac:dyDescent="0.2">
      <c r="A849" s="11" t="str">
        <f t="shared" si="56"/>
        <v>CHARLEVILLE2001</v>
      </c>
      <c r="B849" s="3" t="s">
        <v>12</v>
      </c>
      <c r="C849" s="12">
        <v>2001</v>
      </c>
      <c r="D849" s="12" t="s">
        <v>174</v>
      </c>
      <c r="E849" s="13">
        <v>527</v>
      </c>
      <c r="F849" s="13">
        <v>516</v>
      </c>
      <c r="G849" s="13">
        <v>1043</v>
      </c>
      <c r="H849" s="13">
        <v>0</v>
      </c>
      <c r="I849" s="13">
        <v>0</v>
      </c>
      <c r="J849" s="13">
        <v>0</v>
      </c>
      <c r="K849" s="15">
        <f t="shared" si="53"/>
        <v>527</v>
      </c>
      <c r="L849" s="15">
        <f t="shared" si="54"/>
        <v>516</v>
      </c>
      <c r="M849" s="15">
        <f t="shared" si="55"/>
        <v>1043</v>
      </c>
      <c r="O849" s="13"/>
      <c r="P849" s="13"/>
    </row>
    <row r="850" spans="1:16" s="90" customFormat="1" ht="13.15" customHeight="1" x14ac:dyDescent="0.2">
      <c r="A850" s="11" t="str">
        <f t="shared" si="56"/>
        <v>CHARLEVILLE2002</v>
      </c>
      <c r="B850" s="3" t="s">
        <v>12</v>
      </c>
      <c r="C850" s="12">
        <v>2002</v>
      </c>
      <c r="D850" s="86" t="s">
        <v>174</v>
      </c>
      <c r="E850" s="13">
        <v>570</v>
      </c>
      <c r="F850" s="13">
        <v>570</v>
      </c>
      <c r="G850" s="13">
        <v>1140</v>
      </c>
      <c r="H850" s="13">
        <v>0</v>
      </c>
      <c r="I850" s="13">
        <v>0</v>
      </c>
      <c r="J850" s="13">
        <v>0</v>
      </c>
      <c r="K850" s="15">
        <f t="shared" si="53"/>
        <v>570</v>
      </c>
      <c r="L850" s="15">
        <f t="shared" si="54"/>
        <v>570</v>
      </c>
      <c r="M850" s="15">
        <f t="shared" si="55"/>
        <v>1140</v>
      </c>
      <c r="O850" s="13"/>
      <c r="P850" s="13"/>
    </row>
    <row r="851" spans="1:16" s="90" customFormat="1" ht="13.15" customHeight="1" x14ac:dyDescent="0.2">
      <c r="A851" s="11" t="str">
        <f t="shared" si="56"/>
        <v>CHARLEVILLE2003</v>
      </c>
      <c r="B851" s="92" t="s">
        <v>12</v>
      </c>
      <c r="C851" s="85">
        <v>2003</v>
      </c>
      <c r="D851" s="86" t="s">
        <v>174</v>
      </c>
      <c r="E851" s="15">
        <v>570</v>
      </c>
      <c r="F851" s="15">
        <v>570</v>
      </c>
      <c r="G851" s="15">
        <v>1140</v>
      </c>
      <c r="H851" s="87">
        <v>0</v>
      </c>
      <c r="I851" s="87">
        <v>0</v>
      </c>
      <c r="J851" s="15">
        <v>0</v>
      </c>
      <c r="K851" s="15">
        <f t="shared" si="53"/>
        <v>570</v>
      </c>
      <c r="L851" s="15">
        <f t="shared" si="54"/>
        <v>570</v>
      </c>
      <c r="M851" s="15">
        <f t="shared" si="55"/>
        <v>1140</v>
      </c>
      <c r="O851" s="13"/>
      <c r="P851" s="13"/>
    </row>
    <row r="852" spans="1:16" s="90" customFormat="1" ht="13.15" customHeight="1" x14ac:dyDescent="0.2">
      <c r="A852" s="11" t="str">
        <f t="shared" si="56"/>
        <v>CHARLEVILLE2004</v>
      </c>
      <c r="B852" s="3" t="s">
        <v>12</v>
      </c>
      <c r="C852" s="12">
        <v>2004</v>
      </c>
      <c r="D852" s="12" t="s">
        <v>174</v>
      </c>
      <c r="E852" s="13">
        <v>576</v>
      </c>
      <c r="F852" s="13">
        <v>576</v>
      </c>
      <c r="G852" s="13">
        <v>1152</v>
      </c>
      <c r="H852" s="13">
        <v>0</v>
      </c>
      <c r="I852" s="13">
        <v>0</v>
      </c>
      <c r="J852" s="13">
        <v>0</v>
      </c>
      <c r="K852" s="15">
        <f t="shared" si="53"/>
        <v>576</v>
      </c>
      <c r="L852" s="15">
        <f t="shared" si="54"/>
        <v>576</v>
      </c>
      <c r="M852" s="15">
        <f t="shared" si="55"/>
        <v>1152</v>
      </c>
      <c r="O852" s="13"/>
      <c r="P852" s="13"/>
    </row>
    <row r="853" spans="1:16" s="90" customFormat="1" ht="13.15" customHeight="1" x14ac:dyDescent="0.2">
      <c r="A853" s="11" t="str">
        <f t="shared" si="56"/>
        <v>CHARLEVILLE2005</v>
      </c>
      <c r="B853" s="90" t="s">
        <v>12</v>
      </c>
      <c r="C853" s="85">
        <v>2005</v>
      </c>
      <c r="D853" s="86" t="s">
        <v>174</v>
      </c>
      <c r="E853" s="15">
        <v>571</v>
      </c>
      <c r="F853" s="15">
        <v>571</v>
      </c>
      <c r="G853" s="15">
        <v>1142</v>
      </c>
      <c r="H853" s="15">
        <v>0</v>
      </c>
      <c r="I853" s="15">
        <v>0</v>
      </c>
      <c r="J853" s="15">
        <v>0</v>
      </c>
      <c r="K853" s="15">
        <f t="shared" si="53"/>
        <v>571</v>
      </c>
      <c r="L853" s="15">
        <f t="shared" si="54"/>
        <v>571</v>
      </c>
      <c r="M853" s="15">
        <f t="shared" si="55"/>
        <v>1142</v>
      </c>
      <c r="O853" s="13"/>
      <c r="P853" s="13"/>
    </row>
    <row r="854" spans="1:16" s="90" customFormat="1" ht="13.15" customHeight="1" x14ac:dyDescent="0.2">
      <c r="A854" s="11" t="str">
        <f t="shared" si="56"/>
        <v>CHARLEVILLE2006</v>
      </c>
      <c r="B854" s="88" t="s">
        <v>12</v>
      </c>
      <c r="C854" s="16">
        <v>2006</v>
      </c>
      <c r="D854" s="86" t="s">
        <v>174</v>
      </c>
      <c r="E854" s="89">
        <v>572</v>
      </c>
      <c r="F854" s="89">
        <v>573</v>
      </c>
      <c r="G854" s="89">
        <v>1145</v>
      </c>
      <c r="H854" s="89">
        <v>0</v>
      </c>
      <c r="I854" s="89">
        <v>0</v>
      </c>
      <c r="J854" s="89">
        <v>0</v>
      </c>
      <c r="K854" s="15">
        <f t="shared" si="53"/>
        <v>572</v>
      </c>
      <c r="L854" s="15">
        <f t="shared" si="54"/>
        <v>573</v>
      </c>
      <c r="M854" s="15">
        <f t="shared" si="55"/>
        <v>1145</v>
      </c>
      <c r="O854" s="13"/>
      <c r="P854" s="13"/>
    </row>
    <row r="855" spans="1:16" s="90" customFormat="1" ht="13.15" customHeight="1" x14ac:dyDescent="0.2">
      <c r="A855" s="11" t="str">
        <f t="shared" si="56"/>
        <v>CHARLEVILLE2007</v>
      </c>
      <c r="B855" s="3" t="s">
        <v>12</v>
      </c>
      <c r="C855" s="12">
        <v>2007</v>
      </c>
      <c r="D855" s="12" t="s">
        <v>174</v>
      </c>
      <c r="E855" s="13">
        <v>571</v>
      </c>
      <c r="F855" s="13">
        <v>570</v>
      </c>
      <c r="G855" s="13">
        <v>1141</v>
      </c>
      <c r="H855" s="13">
        <v>0</v>
      </c>
      <c r="I855" s="13">
        <v>0</v>
      </c>
      <c r="J855" s="13">
        <v>0</v>
      </c>
      <c r="K855" s="15">
        <f t="shared" si="53"/>
        <v>571</v>
      </c>
      <c r="L855" s="15">
        <f t="shared" si="54"/>
        <v>570</v>
      </c>
      <c r="M855" s="15">
        <f t="shared" si="55"/>
        <v>1141</v>
      </c>
      <c r="O855" s="13"/>
      <c r="P855" s="13"/>
    </row>
    <row r="856" spans="1:16" s="90" customFormat="1" ht="13.15" customHeight="1" x14ac:dyDescent="0.2">
      <c r="A856" s="11" t="str">
        <f t="shared" si="56"/>
        <v>CHARLEVILLE2008</v>
      </c>
      <c r="B856" s="3" t="s">
        <v>12</v>
      </c>
      <c r="C856" s="12">
        <v>2008</v>
      </c>
      <c r="D856" s="12" t="s">
        <v>174</v>
      </c>
      <c r="E856" s="13">
        <v>542</v>
      </c>
      <c r="F856" s="13">
        <v>543</v>
      </c>
      <c r="G856" s="13">
        <v>1085</v>
      </c>
      <c r="H856" s="13">
        <v>0</v>
      </c>
      <c r="I856" s="13">
        <v>0</v>
      </c>
      <c r="J856" s="13">
        <v>0</v>
      </c>
      <c r="K856" s="15">
        <f t="shared" si="53"/>
        <v>542</v>
      </c>
      <c r="L856" s="15">
        <f t="shared" si="54"/>
        <v>543</v>
      </c>
      <c r="M856" s="15">
        <f t="shared" si="55"/>
        <v>1085</v>
      </c>
      <c r="O856" s="13"/>
      <c r="P856" s="13"/>
    </row>
    <row r="857" spans="1:16" s="90" customFormat="1" ht="13.15" customHeight="1" x14ac:dyDescent="0.2">
      <c r="A857" s="11" t="str">
        <f t="shared" si="56"/>
        <v>CHARLEVILLE2009</v>
      </c>
      <c r="B857" s="3" t="s">
        <v>12</v>
      </c>
      <c r="C857" s="12">
        <v>2009</v>
      </c>
      <c r="D857" s="12" t="s">
        <v>174</v>
      </c>
      <c r="E857" s="13">
        <v>370</v>
      </c>
      <c r="F857" s="13">
        <v>370</v>
      </c>
      <c r="G857" s="13">
        <v>740</v>
      </c>
      <c r="H857" s="13">
        <v>0</v>
      </c>
      <c r="I857" s="13">
        <v>0</v>
      </c>
      <c r="J857" s="13">
        <v>0</v>
      </c>
      <c r="K857" s="15">
        <f t="shared" si="53"/>
        <v>370</v>
      </c>
      <c r="L857" s="15">
        <f t="shared" si="54"/>
        <v>370</v>
      </c>
      <c r="M857" s="15">
        <f t="shared" si="55"/>
        <v>740</v>
      </c>
      <c r="O857" s="13"/>
      <c r="P857" s="13"/>
    </row>
    <row r="858" spans="1:16" s="90" customFormat="1" ht="13.15" customHeight="1" x14ac:dyDescent="0.2">
      <c r="A858" s="11" t="str">
        <f t="shared" si="56"/>
        <v>CHARLEVILLE2010</v>
      </c>
      <c r="B858" s="92" t="s">
        <v>12</v>
      </c>
      <c r="C858" s="85">
        <v>2010</v>
      </c>
      <c r="D858" s="86" t="s">
        <v>174</v>
      </c>
      <c r="E858" s="15">
        <v>471</v>
      </c>
      <c r="F858" s="15">
        <v>471</v>
      </c>
      <c r="G858" s="15">
        <v>942</v>
      </c>
      <c r="H858" s="87">
        <v>0</v>
      </c>
      <c r="I858" s="87">
        <v>0</v>
      </c>
      <c r="J858" s="15">
        <v>0</v>
      </c>
      <c r="K858" s="15">
        <f t="shared" si="53"/>
        <v>471</v>
      </c>
      <c r="L858" s="15">
        <f t="shared" si="54"/>
        <v>471</v>
      </c>
      <c r="M858" s="15">
        <f t="shared" si="55"/>
        <v>942</v>
      </c>
      <c r="O858" s="13"/>
      <c r="P858" s="13"/>
    </row>
    <row r="859" spans="1:16" s="90" customFormat="1" ht="13.15" customHeight="1" x14ac:dyDescent="0.2">
      <c r="A859" s="11" t="str">
        <f t="shared" si="56"/>
        <v>CHARLEVILLE2011</v>
      </c>
      <c r="B859" s="92" t="s">
        <v>12</v>
      </c>
      <c r="C859" s="85">
        <v>2011</v>
      </c>
      <c r="D859" s="86" t="s">
        <v>174</v>
      </c>
      <c r="E859" s="15">
        <v>598</v>
      </c>
      <c r="F859" s="15">
        <v>641</v>
      </c>
      <c r="G859" s="15">
        <v>1239</v>
      </c>
      <c r="H859" s="87">
        <v>0</v>
      </c>
      <c r="I859" s="87">
        <v>0</v>
      </c>
      <c r="J859" s="15">
        <v>0</v>
      </c>
      <c r="K859" s="15">
        <f t="shared" si="53"/>
        <v>598</v>
      </c>
      <c r="L859" s="15">
        <f t="shared" si="54"/>
        <v>641</v>
      </c>
      <c r="M859" s="15">
        <f t="shared" si="55"/>
        <v>1239</v>
      </c>
      <c r="O859" s="13"/>
      <c r="P859" s="13"/>
    </row>
    <row r="860" spans="1:16" s="90" customFormat="1" ht="13.15" customHeight="1" x14ac:dyDescent="0.2">
      <c r="A860" s="11" t="str">
        <f t="shared" si="56"/>
        <v>CHARLEVILLE2012</v>
      </c>
      <c r="B860" s="3" t="s">
        <v>12</v>
      </c>
      <c r="C860" s="12">
        <v>2012</v>
      </c>
      <c r="D860" s="12" t="s">
        <v>174</v>
      </c>
      <c r="E860" s="13">
        <v>578</v>
      </c>
      <c r="F860" s="13">
        <v>578</v>
      </c>
      <c r="G860" s="13">
        <v>1156</v>
      </c>
      <c r="H860" s="13">
        <v>0</v>
      </c>
      <c r="I860" s="13">
        <v>0</v>
      </c>
      <c r="J860" s="13">
        <v>0</v>
      </c>
      <c r="K860" s="15">
        <f t="shared" si="53"/>
        <v>578</v>
      </c>
      <c r="L860" s="15">
        <f t="shared" si="54"/>
        <v>578</v>
      </c>
      <c r="M860" s="15">
        <f t="shared" si="55"/>
        <v>1156</v>
      </c>
      <c r="O860" s="13"/>
      <c r="P860" s="13"/>
    </row>
    <row r="861" spans="1:16" s="90" customFormat="1" ht="13.15" customHeight="1" x14ac:dyDescent="0.2">
      <c r="A861" s="11" t="str">
        <f t="shared" si="56"/>
        <v>CHARLEVILLE2013</v>
      </c>
      <c r="B861" s="3" t="s">
        <v>12</v>
      </c>
      <c r="C861" s="12">
        <v>2013</v>
      </c>
      <c r="D861" s="12" t="s">
        <v>174</v>
      </c>
      <c r="E861" s="13">
        <v>572</v>
      </c>
      <c r="F861" s="13">
        <v>573</v>
      </c>
      <c r="G861" s="13">
        <v>1145</v>
      </c>
      <c r="H861" s="13">
        <v>0</v>
      </c>
      <c r="I861" s="13">
        <v>0</v>
      </c>
      <c r="J861" s="13">
        <v>0</v>
      </c>
      <c r="K861" s="15">
        <f t="shared" si="53"/>
        <v>572</v>
      </c>
      <c r="L861" s="15">
        <f t="shared" si="54"/>
        <v>573</v>
      </c>
      <c r="M861" s="15">
        <f t="shared" si="55"/>
        <v>1145</v>
      </c>
      <c r="O861" s="13"/>
      <c r="P861" s="13"/>
    </row>
    <row r="862" spans="1:16" s="90" customFormat="1" ht="13.15" customHeight="1" x14ac:dyDescent="0.2">
      <c r="A862" s="11" t="str">
        <f t="shared" si="56"/>
        <v>CHARLEVILLE2014</v>
      </c>
      <c r="B862" s="3" t="s">
        <v>12</v>
      </c>
      <c r="C862" s="12">
        <v>2014</v>
      </c>
      <c r="D862" s="12" t="s">
        <v>174</v>
      </c>
      <c r="E862" s="13">
        <v>572</v>
      </c>
      <c r="F862" s="13">
        <v>574</v>
      </c>
      <c r="G862" s="13">
        <v>1146</v>
      </c>
      <c r="H862" s="13">
        <v>0</v>
      </c>
      <c r="I862" s="13">
        <v>0</v>
      </c>
      <c r="J862" s="13">
        <v>0</v>
      </c>
      <c r="K862" s="15">
        <f t="shared" si="53"/>
        <v>572</v>
      </c>
      <c r="L862" s="15">
        <f t="shared" si="54"/>
        <v>574</v>
      </c>
      <c r="M862" s="15">
        <f t="shared" si="55"/>
        <v>1146</v>
      </c>
      <c r="O862" s="13"/>
      <c r="P862" s="13"/>
    </row>
    <row r="863" spans="1:16" s="90" customFormat="1" ht="13.15" customHeight="1" x14ac:dyDescent="0.2">
      <c r="A863" s="11" t="str">
        <f t="shared" si="56"/>
        <v>CHARLEVILLE2015</v>
      </c>
      <c r="B863" s="92" t="s">
        <v>12</v>
      </c>
      <c r="C863" s="85">
        <v>2015</v>
      </c>
      <c r="D863" s="86" t="s">
        <v>174</v>
      </c>
      <c r="E863" s="15">
        <v>573</v>
      </c>
      <c r="F863" s="15">
        <v>571</v>
      </c>
      <c r="G863" s="15">
        <v>1144</v>
      </c>
      <c r="H863" s="87">
        <v>0</v>
      </c>
      <c r="I863" s="87">
        <v>0</v>
      </c>
      <c r="J863" s="15">
        <v>0</v>
      </c>
      <c r="K863" s="15">
        <f t="shared" si="53"/>
        <v>573</v>
      </c>
      <c r="L863" s="15">
        <f t="shared" si="54"/>
        <v>571</v>
      </c>
      <c r="M863" s="15">
        <f t="shared" si="55"/>
        <v>1144</v>
      </c>
      <c r="O863" s="13"/>
      <c r="P863" s="13"/>
    </row>
    <row r="864" spans="1:16" s="90" customFormat="1" ht="13.15" customHeight="1" x14ac:dyDescent="0.2">
      <c r="A864" s="11" t="str">
        <f t="shared" si="56"/>
        <v>CHARLEVILLE2016</v>
      </c>
      <c r="B864" s="90" t="s">
        <v>12</v>
      </c>
      <c r="C864" s="85">
        <v>2016</v>
      </c>
      <c r="D864" s="86" t="s">
        <v>174</v>
      </c>
      <c r="E864" s="15">
        <v>574</v>
      </c>
      <c r="F864" s="15">
        <v>574</v>
      </c>
      <c r="G864" s="15">
        <v>1148</v>
      </c>
      <c r="H864" s="15">
        <v>0</v>
      </c>
      <c r="I864" s="15">
        <v>0</v>
      </c>
      <c r="J864" s="15">
        <v>0</v>
      </c>
      <c r="K864" s="15">
        <f t="shared" si="53"/>
        <v>574</v>
      </c>
      <c r="L864" s="15">
        <f t="shared" si="54"/>
        <v>574</v>
      </c>
      <c r="M864" s="15">
        <f t="shared" si="55"/>
        <v>1148</v>
      </c>
      <c r="O864" s="13"/>
      <c r="P864" s="13"/>
    </row>
    <row r="865" spans="1:16" s="90" customFormat="1" ht="13.15" customHeight="1" x14ac:dyDescent="0.2">
      <c r="A865" s="11" t="str">
        <f t="shared" si="56"/>
        <v>CHARLEVILLE2017</v>
      </c>
      <c r="B865" s="3" t="s">
        <v>12</v>
      </c>
      <c r="C865" s="12">
        <v>2017</v>
      </c>
      <c r="D865" s="12" t="s">
        <v>174</v>
      </c>
      <c r="E865" s="13">
        <v>566</v>
      </c>
      <c r="F865" s="13">
        <v>565</v>
      </c>
      <c r="G865" s="13">
        <v>1131</v>
      </c>
      <c r="H865" s="13">
        <v>0</v>
      </c>
      <c r="I865" s="13">
        <v>0</v>
      </c>
      <c r="J865" s="13">
        <v>0</v>
      </c>
      <c r="K865" s="15">
        <f t="shared" si="53"/>
        <v>566</v>
      </c>
      <c r="L865" s="15">
        <f t="shared" si="54"/>
        <v>565</v>
      </c>
      <c r="M865" s="15">
        <f t="shared" si="55"/>
        <v>1131</v>
      </c>
      <c r="O865" s="13"/>
      <c r="P865" s="13"/>
    </row>
    <row r="866" spans="1:16" s="90" customFormat="1" ht="13.15" customHeight="1" x14ac:dyDescent="0.2">
      <c r="A866" s="11" t="str">
        <f t="shared" si="56"/>
        <v>CHARLEVILLE2018</v>
      </c>
      <c r="B866" s="3" t="s">
        <v>12</v>
      </c>
      <c r="C866" s="12">
        <v>2018</v>
      </c>
      <c r="D866" s="12" t="s">
        <v>174</v>
      </c>
      <c r="E866" s="13">
        <v>592</v>
      </c>
      <c r="F866" s="13">
        <v>587</v>
      </c>
      <c r="G866" s="13">
        <v>1179</v>
      </c>
      <c r="H866" s="13">
        <v>0</v>
      </c>
      <c r="I866" s="13">
        <v>0</v>
      </c>
      <c r="J866" s="13">
        <v>0</v>
      </c>
      <c r="K866" s="15">
        <f t="shared" si="53"/>
        <v>592</v>
      </c>
      <c r="L866" s="15">
        <f t="shared" si="54"/>
        <v>587</v>
      </c>
      <c r="M866" s="15">
        <f t="shared" si="55"/>
        <v>1179</v>
      </c>
      <c r="O866" s="13"/>
      <c r="P866" s="13"/>
    </row>
    <row r="867" spans="1:16" s="90" customFormat="1" ht="13.15" customHeight="1" x14ac:dyDescent="0.2">
      <c r="A867" s="11" t="str">
        <f t="shared" si="56"/>
        <v>CHARLEVILLE2019</v>
      </c>
      <c r="B867" s="3" t="s">
        <v>12</v>
      </c>
      <c r="C867" s="12">
        <v>2019</v>
      </c>
      <c r="D867" s="12" t="s">
        <v>174</v>
      </c>
      <c r="E867" s="13">
        <v>670</v>
      </c>
      <c r="F867" s="13">
        <v>670</v>
      </c>
      <c r="G867" s="13">
        <v>1340</v>
      </c>
      <c r="H867" s="13">
        <v>0</v>
      </c>
      <c r="I867" s="13">
        <v>0</v>
      </c>
      <c r="J867" s="13">
        <v>0</v>
      </c>
      <c r="K867" s="15">
        <f t="shared" si="53"/>
        <v>670</v>
      </c>
      <c r="L867" s="15">
        <f t="shared" si="54"/>
        <v>670</v>
      </c>
      <c r="M867" s="15">
        <f t="shared" si="55"/>
        <v>1340</v>
      </c>
      <c r="O867" s="13"/>
      <c r="P867" s="13"/>
    </row>
    <row r="868" spans="1:16" s="90" customFormat="1" ht="13.15" customHeight="1" x14ac:dyDescent="0.2">
      <c r="A868" s="11" t="str">
        <f t="shared" si="56"/>
        <v>CHARLEVILLE2020</v>
      </c>
      <c r="B868" s="90" t="s">
        <v>12</v>
      </c>
      <c r="C868" s="85">
        <v>2020</v>
      </c>
      <c r="D868" s="86" t="s">
        <v>174</v>
      </c>
      <c r="E868" s="15">
        <v>577</v>
      </c>
      <c r="F868" s="15">
        <v>578</v>
      </c>
      <c r="G868" s="15">
        <v>1155</v>
      </c>
      <c r="H868" s="15">
        <v>0</v>
      </c>
      <c r="I868" s="15">
        <v>0</v>
      </c>
      <c r="J868" s="15">
        <v>0</v>
      </c>
      <c r="K868" s="15">
        <f t="shared" si="53"/>
        <v>577</v>
      </c>
      <c r="L868" s="15">
        <f t="shared" si="54"/>
        <v>578</v>
      </c>
      <c r="M868" s="15">
        <f t="shared" si="55"/>
        <v>1155</v>
      </c>
      <c r="O868" s="13"/>
      <c r="P868" s="13"/>
    </row>
    <row r="869" spans="1:16" s="90" customFormat="1" ht="13.15" customHeight="1" x14ac:dyDescent="0.2">
      <c r="A869" s="11" t="str">
        <f t="shared" si="56"/>
        <v>CHARLEVILLE2021</v>
      </c>
      <c r="B869" s="3" t="s">
        <v>12</v>
      </c>
      <c r="C869" s="12">
        <v>2021</v>
      </c>
      <c r="D869" s="12" t="s">
        <v>174</v>
      </c>
      <c r="E869" s="13">
        <v>635</v>
      </c>
      <c r="F869" s="13">
        <v>636</v>
      </c>
      <c r="G869" s="13">
        <v>1271</v>
      </c>
      <c r="H869" s="13">
        <v>0</v>
      </c>
      <c r="I869" s="13">
        <v>0</v>
      </c>
      <c r="J869" s="13">
        <v>0</v>
      </c>
      <c r="K869" s="15">
        <f t="shared" si="53"/>
        <v>635</v>
      </c>
      <c r="L869" s="15">
        <f t="shared" si="54"/>
        <v>636</v>
      </c>
      <c r="M869" s="15">
        <f t="shared" si="55"/>
        <v>1271</v>
      </c>
      <c r="O869" s="13"/>
      <c r="P869" s="13"/>
    </row>
    <row r="870" spans="1:16" s="90" customFormat="1" ht="13.15" customHeight="1" x14ac:dyDescent="0.2">
      <c r="A870" s="11" t="str">
        <f t="shared" si="56"/>
        <v>CHARLEVILLE2022</v>
      </c>
      <c r="B870" s="3" t="s">
        <v>12</v>
      </c>
      <c r="C870" s="12">
        <v>2022</v>
      </c>
      <c r="D870" s="12" t="s">
        <v>174</v>
      </c>
      <c r="E870" s="13">
        <v>1073</v>
      </c>
      <c r="F870" s="13">
        <v>1072</v>
      </c>
      <c r="G870" s="13">
        <v>2145</v>
      </c>
      <c r="H870" s="13">
        <v>0</v>
      </c>
      <c r="I870" s="13">
        <v>0</v>
      </c>
      <c r="J870" s="13">
        <v>0</v>
      </c>
      <c r="K870" s="15">
        <f t="shared" si="53"/>
        <v>1073</v>
      </c>
      <c r="L870" s="15">
        <f t="shared" si="54"/>
        <v>1072</v>
      </c>
      <c r="M870" s="15">
        <f t="shared" si="55"/>
        <v>2145</v>
      </c>
      <c r="O870" s="13"/>
      <c r="P870" s="13"/>
    </row>
    <row r="871" spans="1:16" s="90" customFormat="1" ht="13.15" customHeight="1" x14ac:dyDescent="0.2">
      <c r="A871" s="11" t="str">
        <f t="shared" si="56"/>
        <v>CHARLEVILLE2023</v>
      </c>
      <c r="B871" s="90" t="s">
        <v>12</v>
      </c>
      <c r="C871" s="12">
        <v>2023</v>
      </c>
      <c r="D871" s="86" t="s">
        <v>174</v>
      </c>
      <c r="E871" s="91">
        <v>1084</v>
      </c>
      <c r="F871" s="91">
        <v>1083</v>
      </c>
      <c r="G871" s="91">
        <v>2167</v>
      </c>
      <c r="H871" s="91">
        <v>0</v>
      </c>
      <c r="I871" s="91">
        <v>0</v>
      </c>
      <c r="J871" s="91">
        <v>0</v>
      </c>
      <c r="K871" s="15">
        <f t="shared" si="53"/>
        <v>1084</v>
      </c>
      <c r="L871" s="15">
        <f t="shared" si="54"/>
        <v>1083</v>
      </c>
      <c r="M871" s="15">
        <f t="shared" si="55"/>
        <v>2167</v>
      </c>
      <c r="O871" s="13"/>
      <c r="P871" s="13"/>
    </row>
    <row r="872" spans="1:16" s="90" customFormat="1" ht="13.15" customHeight="1" x14ac:dyDescent="0.2">
      <c r="A872" s="11" t="str">
        <f t="shared" si="56"/>
        <v>CHARLEVILLE2024</v>
      </c>
      <c r="B872" s="92" t="s">
        <v>12</v>
      </c>
      <c r="C872" s="85">
        <v>2024</v>
      </c>
      <c r="D872" s="86" t="s">
        <v>174</v>
      </c>
      <c r="E872" s="15">
        <v>1008</v>
      </c>
      <c r="F872" s="15">
        <v>1009</v>
      </c>
      <c r="G872" s="15">
        <v>2017</v>
      </c>
      <c r="H872" s="87">
        <v>0</v>
      </c>
      <c r="I872" s="87">
        <v>0</v>
      </c>
      <c r="J872" s="15">
        <v>0</v>
      </c>
      <c r="K872" s="15">
        <f t="shared" si="53"/>
        <v>1008</v>
      </c>
      <c r="L872" s="15">
        <f t="shared" si="54"/>
        <v>1009</v>
      </c>
      <c r="M872" s="15">
        <f t="shared" si="55"/>
        <v>2017</v>
      </c>
      <c r="O872" s="13"/>
      <c r="P872" s="13"/>
    </row>
    <row r="873" spans="1:16" s="90" customFormat="1" ht="13.15" customHeight="1" x14ac:dyDescent="0.2">
      <c r="A873" s="11" t="str">
        <f t="shared" si="56"/>
        <v>CHARLEVILLE2025</v>
      </c>
      <c r="B873" s="88" t="s">
        <v>12</v>
      </c>
      <c r="C873" s="16">
        <v>2025</v>
      </c>
      <c r="D873" s="86" t="s">
        <v>174</v>
      </c>
      <c r="E873" s="89">
        <v>881</v>
      </c>
      <c r="F873" s="89">
        <v>874</v>
      </c>
      <c r="G873" s="89">
        <v>1755</v>
      </c>
      <c r="H873" s="89">
        <v>0</v>
      </c>
      <c r="I873" s="89">
        <v>0</v>
      </c>
      <c r="J873" s="89">
        <v>0</v>
      </c>
      <c r="K873" s="15">
        <f t="shared" si="53"/>
        <v>881</v>
      </c>
      <c r="L873" s="15">
        <f t="shared" si="54"/>
        <v>874</v>
      </c>
      <c r="M873" s="15">
        <f t="shared" si="55"/>
        <v>1755</v>
      </c>
      <c r="O873" s="13"/>
      <c r="P873" s="13"/>
    </row>
    <row r="874" spans="1:16" s="90" customFormat="1" ht="13.15" customHeight="1" x14ac:dyDescent="0.2">
      <c r="A874" s="11" t="str">
        <f t="shared" si="56"/>
        <v>CHRISTMAS ISLAND1993</v>
      </c>
      <c r="B874" s="3" t="s">
        <v>11</v>
      </c>
      <c r="C874" s="12">
        <v>1993</v>
      </c>
      <c r="D874" s="12" t="s">
        <v>174</v>
      </c>
      <c r="E874" s="13">
        <v>44</v>
      </c>
      <c r="F874" s="13">
        <v>45</v>
      </c>
      <c r="G874" s="13">
        <v>89</v>
      </c>
      <c r="H874" s="13">
        <v>52</v>
      </c>
      <c r="I874" s="13">
        <v>52</v>
      </c>
      <c r="J874" s="13">
        <v>104</v>
      </c>
      <c r="K874" s="15">
        <f t="shared" si="53"/>
        <v>96</v>
      </c>
      <c r="L874" s="15">
        <f t="shared" si="54"/>
        <v>97</v>
      </c>
      <c r="M874" s="15">
        <f t="shared" si="55"/>
        <v>193</v>
      </c>
      <c r="O874" s="13"/>
      <c r="P874" s="13"/>
    </row>
    <row r="875" spans="1:16" s="90" customFormat="1" ht="13.15" customHeight="1" x14ac:dyDescent="0.2">
      <c r="A875" s="11" t="str">
        <f t="shared" si="56"/>
        <v>CHRISTMAS ISLAND1994</v>
      </c>
      <c r="B875" s="3" t="s">
        <v>11</v>
      </c>
      <c r="C875" s="12">
        <v>1994</v>
      </c>
      <c r="D875" s="12" t="s">
        <v>174</v>
      </c>
      <c r="E875" s="13">
        <v>125</v>
      </c>
      <c r="F875" s="13">
        <v>125</v>
      </c>
      <c r="G875" s="13">
        <v>250</v>
      </c>
      <c r="H875" s="13">
        <v>271</v>
      </c>
      <c r="I875" s="13">
        <v>272</v>
      </c>
      <c r="J875" s="13">
        <v>543</v>
      </c>
      <c r="K875" s="15">
        <f t="shared" si="53"/>
        <v>396</v>
      </c>
      <c r="L875" s="15">
        <f t="shared" si="54"/>
        <v>397</v>
      </c>
      <c r="M875" s="15">
        <f t="shared" si="55"/>
        <v>793</v>
      </c>
      <c r="O875" s="13"/>
      <c r="P875" s="13"/>
    </row>
    <row r="876" spans="1:16" s="90" customFormat="1" ht="13.15" customHeight="1" x14ac:dyDescent="0.2">
      <c r="A876" s="11" t="str">
        <f t="shared" si="56"/>
        <v>CHRISTMAS ISLAND1995</v>
      </c>
      <c r="B876" s="3" t="s">
        <v>11</v>
      </c>
      <c r="C876" s="12">
        <v>1995</v>
      </c>
      <c r="D876" s="12" t="s">
        <v>174</v>
      </c>
      <c r="E876" s="13">
        <v>127</v>
      </c>
      <c r="F876" s="13">
        <v>127</v>
      </c>
      <c r="G876" s="13">
        <v>254</v>
      </c>
      <c r="H876" s="13">
        <v>282</v>
      </c>
      <c r="I876" s="13">
        <v>278</v>
      </c>
      <c r="J876" s="13">
        <v>560</v>
      </c>
      <c r="K876" s="15">
        <f t="shared" si="53"/>
        <v>409</v>
      </c>
      <c r="L876" s="15">
        <f t="shared" si="54"/>
        <v>405</v>
      </c>
      <c r="M876" s="15">
        <f t="shared" si="55"/>
        <v>814</v>
      </c>
      <c r="O876" s="13"/>
      <c r="P876" s="13"/>
    </row>
    <row r="877" spans="1:16" s="90" customFormat="1" ht="13.15" customHeight="1" x14ac:dyDescent="0.2">
      <c r="A877" s="11" t="str">
        <f t="shared" si="56"/>
        <v>CHRISTMAS ISLAND1996</v>
      </c>
      <c r="B877" s="3" t="s">
        <v>11</v>
      </c>
      <c r="C877" s="12">
        <v>1996</v>
      </c>
      <c r="D877" s="12" t="s">
        <v>174</v>
      </c>
      <c r="E877" s="13">
        <v>127</v>
      </c>
      <c r="F877" s="13">
        <v>127</v>
      </c>
      <c r="G877" s="13">
        <v>254</v>
      </c>
      <c r="H877" s="13">
        <v>251</v>
      </c>
      <c r="I877" s="13">
        <v>251</v>
      </c>
      <c r="J877" s="13">
        <v>502</v>
      </c>
      <c r="K877" s="15">
        <f t="shared" si="53"/>
        <v>378</v>
      </c>
      <c r="L877" s="15">
        <f t="shared" si="54"/>
        <v>378</v>
      </c>
      <c r="M877" s="15">
        <f t="shared" si="55"/>
        <v>756</v>
      </c>
      <c r="O877" s="13"/>
      <c r="P877" s="13"/>
    </row>
    <row r="878" spans="1:16" s="90" customFormat="1" ht="13.15" customHeight="1" x14ac:dyDescent="0.2">
      <c r="A878" s="11" t="str">
        <f t="shared" si="56"/>
        <v>CHRISTMAS ISLAND1997</v>
      </c>
      <c r="B878" s="3" t="s">
        <v>11</v>
      </c>
      <c r="C878" s="12">
        <v>1997</v>
      </c>
      <c r="D878" s="12" t="s">
        <v>174</v>
      </c>
      <c r="E878" s="13">
        <v>123</v>
      </c>
      <c r="F878" s="13">
        <v>123</v>
      </c>
      <c r="G878" s="13">
        <v>246</v>
      </c>
      <c r="H878" s="13">
        <v>76</v>
      </c>
      <c r="I878" s="13">
        <v>75</v>
      </c>
      <c r="J878" s="13">
        <v>151</v>
      </c>
      <c r="K878" s="15">
        <f t="shared" si="53"/>
        <v>199</v>
      </c>
      <c r="L878" s="15">
        <f t="shared" si="54"/>
        <v>198</v>
      </c>
      <c r="M878" s="15">
        <f t="shared" si="55"/>
        <v>397</v>
      </c>
      <c r="O878" s="13"/>
      <c r="P878" s="13"/>
    </row>
    <row r="879" spans="1:16" s="90" customFormat="1" ht="13.15" customHeight="1" x14ac:dyDescent="0.2">
      <c r="A879" s="11" t="str">
        <f t="shared" si="56"/>
        <v>CHRISTMAS ISLAND1998</v>
      </c>
      <c r="B879" s="3" t="s">
        <v>11</v>
      </c>
      <c r="C879" s="12">
        <v>1998</v>
      </c>
      <c r="D879" s="12" t="s">
        <v>174</v>
      </c>
      <c r="E879" s="13">
        <v>87</v>
      </c>
      <c r="F879" s="13">
        <v>88</v>
      </c>
      <c r="G879" s="13">
        <v>175</v>
      </c>
      <c r="H879" s="13">
        <v>50</v>
      </c>
      <c r="I879" s="13">
        <v>50</v>
      </c>
      <c r="J879" s="13">
        <v>100</v>
      </c>
      <c r="K879" s="15">
        <f t="shared" si="53"/>
        <v>137</v>
      </c>
      <c r="L879" s="15">
        <f t="shared" si="54"/>
        <v>138</v>
      </c>
      <c r="M879" s="15">
        <f t="shared" si="55"/>
        <v>275</v>
      </c>
      <c r="O879" s="13"/>
      <c r="P879" s="13"/>
    </row>
    <row r="880" spans="1:16" s="90" customFormat="1" ht="13.15" customHeight="1" x14ac:dyDescent="0.2">
      <c r="A880" s="11" t="str">
        <f t="shared" ref="A880:A943" si="57">CONCATENATE(B880,C880)</f>
        <v>CHRISTMAS ISLAND1999</v>
      </c>
      <c r="B880" s="90" t="s">
        <v>11</v>
      </c>
      <c r="C880" s="12">
        <v>1999</v>
      </c>
      <c r="D880" s="86" t="s">
        <v>174</v>
      </c>
      <c r="E880" s="91">
        <v>78</v>
      </c>
      <c r="F880" s="91">
        <v>79</v>
      </c>
      <c r="G880" s="91">
        <v>157</v>
      </c>
      <c r="H880" s="91">
        <v>0</v>
      </c>
      <c r="I880" s="91">
        <v>0</v>
      </c>
      <c r="J880" s="91">
        <v>0</v>
      </c>
      <c r="K880" s="15">
        <f t="shared" si="53"/>
        <v>78</v>
      </c>
      <c r="L880" s="15">
        <f t="shared" si="54"/>
        <v>79</v>
      </c>
      <c r="M880" s="15">
        <f t="shared" si="55"/>
        <v>157</v>
      </c>
      <c r="O880" s="13"/>
      <c r="P880" s="13"/>
    </row>
    <row r="881" spans="1:16" s="90" customFormat="1" ht="13.15" customHeight="1" x14ac:dyDescent="0.2">
      <c r="A881" s="11" t="str">
        <f t="shared" si="57"/>
        <v>CHRISTMAS ISLAND2000</v>
      </c>
      <c r="B881" s="3" t="s">
        <v>11</v>
      </c>
      <c r="C881" s="12">
        <v>2000</v>
      </c>
      <c r="D881" s="12" t="s">
        <v>174</v>
      </c>
      <c r="E881" s="13">
        <v>86</v>
      </c>
      <c r="F881" s="13">
        <v>85</v>
      </c>
      <c r="G881" s="13">
        <v>171</v>
      </c>
      <c r="H881" s="13">
        <v>0</v>
      </c>
      <c r="I881" s="13">
        <v>0</v>
      </c>
      <c r="J881" s="13">
        <v>0</v>
      </c>
      <c r="K881" s="15">
        <f t="shared" ref="K881:K944" si="58">E881+H881</f>
        <v>86</v>
      </c>
      <c r="L881" s="15">
        <f t="shared" ref="L881:L944" si="59">F881+I881</f>
        <v>85</v>
      </c>
      <c r="M881" s="15">
        <f t="shared" ref="M881:M944" si="60">G881+J881</f>
        <v>171</v>
      </c>
      <c r="O881" s="13"/>
      <c r="P881" s="13"/>
    </row>
    <row r="882" spans="1:16" s="90" customFormat="1" ht="13.15" customHeight="1" x14ac:dyDescent="0.2">
      <c r="A882" s="11" t="str">
        <f t="shared" si="57"/>
        <v>CHRISTMAS ISLAND2001</v>
      </c>
      <c r="B882" s="3" t="s">
        <v>11</v>
      </c>
      <c r="C882" s="12">
        <v>2001</v>
      </c>
      <c r="D882" s="12" t="s">
        <v>174</v>
      </c>
      <c r="E882" s="13">
        <v>103</v>
      </c>
      <c r="F882" s="13">
        <v>104</v>
      </c>
      <c r="G882" s="13">
        <v>207</v>
      </c>
      <c r="H882" s="13">
        <v>0</v>
      </c>
      <c r="I882" s="13">
        <v>0</v>
      </c>
      <c r="J882" s="13">
        <v>0</v>
      </c>
      <c r="K882" s="15">
        <f t="shared" si="58"/>
        <v>103</v>
      </c>
      <c r="L882" s="15">
        <f t="shared" si="59"/>
        <v>104</v>
      </c>
      <c r="M882" s="15">
        <f t="shared" si="60"/>
        <v>207</v>
      </c>
      <c r="O882" s="13"/>
      <c r="P882" s="13"/>
    </row>
    <row r="883" spans="1:16" s="90" customFormat="1" ht="13.15" customHeight="1" x14ac:dyDescent="0.2">
      <c r="A883" s="11" t="str">
        <f t="shared" si="57"/>
        <v>CHRISTMAS ISLAND2002</v>
      </c>
      <c r="B883" s="90" t="s">
        <v>11</v>
      </c>
      <c r="C883" s="85">
        <v>2002</v>
      </c>
      <c r="D883" s="86" t="s">
        <v>174</v>
      </c>
      <c r="E883" s="15">
        <v>140</v>
      </c>
      <c r="F883" s="15">
        <v>139</v>
      </c>
      <c r="G883" s="15">
        <v>279</v>
      </c>
      <c r="H883" s="15">
        <v>0</v>
      </c>
      <c r="I883" s="15">
        <v>0</v>
      </c>
      <c r="J883" s="15">
        <v>0</v>
      </c>
      <c r="K883" s="15">
        <f t="shared" si="58"/>
        <v>140</v>
      </c>
      <c r="L883" s="15">
        <f t="shared" si="59"/>
        <v>139</v>
      </c>
      <c r="M883" s="15">
        <f t="shared" si="60"/>
        <v>279</v>
      </c>
      <c r="O883" s="13"/>
      <c r="P883" s="13"/>
    </row>
    <row r="884" spans="1:16" s="90" customFormat="1" ht="13.15" customHeight="1" x14ac:dyDescent="0.2">
      <c r="A884" s="11" t="str">
        <f t="shared" si="57"/>
        <v>CHRISTMAS ISLAND2003</v>
      </c>
      <c r="B884" s="3" t="s">
        <v>11</v>
      </c>
      <c r="C884" s="12">
        <v>2003</v>
      </c>
      <c r="D884" s="12" t="s">
        <v>174</v>
      </c>
      <c r="E884" s="13">
        <v>130</v>
      </c>
      <c r="F884" s="13">
        <v>131</v>
      </c>
      <c r="G884" s="13">
        <v>261</v>
      </c>
      <c r="H884" s="13">
        <v>0</v>
      </c>
      <c r="I884" s="13">
        <v>0</v>
      </c>
      <c r="J884" s="13">
        <v>0</v>
      </c>
      <c r="K884" s="15">
        <f t="shared" si="58"/>
        <v>130</v>
      </c>
      <c r="L884" s="15">
        <f t="shared" si="59"/>
        <v>131</v>
      </c>
      <c r="M884" s="15">
        <f t="shared" si="60"/>
        <v>261</v>
      </c>
      <c r="O884" s="13"/>
      <c r="P884" s="13"/>
    </row>
    <row r="885" spans="1:16" s="90" customFormat="1" ht="13.15" customHeight="1" x14ac:dyDescent="0.2">
      <c r="A885" s="11" t="str">
        <f t="shared" si="57"/>
        <v>CHRISTMAS ISLAND2004</v>
      </c>
      <c r="B885" s="92" t="s">
        <v>11</v>
      </c>
      <c r="C885" s="85">
        <v>2004</v>
      </c>
      <c r="D885" s="86" t="s">
        <v>174</v>
      </c>
      <c r="E885" s="15">
        <v>136</v>
      </c>
      <c r="F885" s="15">
        <v>135</v>
      </c>
      <c r="G885" s="15">
        <v>271</v>
      </c>
      <c r="H885" s="87">
        <v>0</v>
      </c>
      <c r="I885" s="87">
        <v>0</v>
      </c>
      <c r="J885" s="15">
        <v>0</v>
      </c>
      <c r="K885" s="15">
        <f t="shared" si="58"/>
        <v>136</v>
      </c>
      <c r="L885" s="15">
        <f t="shared" si="59"/>
        <v>135</v>
      </c>
      <c r="M885" s="15">
        <f t="shared" si="60"/>
        <v>271</v>
      </c>
      <c r="O885" s="13"/>
      <c r="P885" s="13"/>
    </row>
    <row r="886" spans="1:16" s="90" customFormat="1" ht="13.15" customHeight="1" x14ac:dyDescent="0.2">
      <c r="A886" s="11" t="str">
        <f t="shared" si="57"/>
        <v>CHRISTMAS ISLAND2005</v>
      </c>
      <c r="B886" s="3" t="s">
        <v>11</v>
      </c>
      <c r="C886" s="12">
        <v>2005</v>
      </c>
      <c r="D886" s="12" t="s">
        <v>174</v>
      </c>
      <c r="E886" s="13">
        <v>123</v>
      </c>
      <c r="F886" s="13">
        <v>123</v>
      </c>
      <c r="G886" s="13">
        <v>246</v>
      </c>
      <c r="H886" s="13">
        <v>0</v>
      </c>
      <c r="I886" s="13">
        <v>0</v>
      </c>
      <c r="J886" s="13">
        <v>0</v>
      </c>
      <c r="K886" s="15">
        <f t="shared" si="58"/>
        <v>123</v>
      </c>
      <c r="L886" s="15">
        <f t="shared" si="59"/>
        <v>123</v>
      </c>
      <c r="M886" s="15">
        <f t="shared" si="60"/>
        <v>246</v>
      </c>
      <c r="O886" s="13"/>
      <c r="P886" s="13"/>
    </row>
    <row r="887" spans="1:16" s="90" customFormat="1" ht="13.15" customHeight="1" x14ac:dyDescent="0.2">
      <c r="A887" s="11" t="str">
        <f t="shared" si="57"/>
        <v>CHRISTMAS ISLAND2006</v>
      </c>
      <c r="B887" s="3" t="s">
        <v>11</v>
      </c>
      <c r="C887" s="12">
        <v>2006</v>
      </c>
      <c r="D887" s="12" t="s">
        <v>174</v>
      </c>
      <c r="E887" s="13">
        <v>130</v>
      </c>
      <c r="F887" s="13">
        <v>130</v>
      </c>
      <c r="G887" s="13">
        <v>260</v>
      </c>
      <c r="H887" s="13">
        <v>0</v>
      </c>
      <c r="I887" s="13">
        <v>0</v>
      </c>
      <c r="J887" s="13">
        <v>0</v>
      </c>
      <c r="K887" s="15">
        <f t="shared" si="58"/>
        <v>130</v>
      </c>
      <c r="L887" s="15">
        <f t="shared" si="59"/>
        <v>130</v>
      </c>
      <c r="M887" s="15">
        <f t="shared" si="60"/>
        <v>260</v>
      </c>
      <c r="O887" s="13"/>
      <c r="P887" s="13"/>
    </row>
    <row r="888" spans="1:16" s="90" customFormat="1" ht="13.15" customHeight="1" x14ac:dyDescent="0.2">
      <c r="A888" s="11" t="str">
        <f t="shared" si="57"/>
        <v>CHRISTMAS ISLAND2007</v>
      </c>
      <c r="B888" s="3" t="s">
        <v>11</v>
      </c>
      <c r="C888" s="12">
        <v>2007</v>
      </c>
      <c r="D888" s="12" t="s">
        <v>174</v>
      </c>
      <c r="E888" s="13">
        <v>166</v>
      </c>
      <c r="F888" s="13">
        <v>166</v>
      </c>
      <c r="G888" s="13">
        <v>332</v>
      </c>
      <c r="H888" s="13">
        <v>4</v>
      </c>
      <c r="I888" s="13">
        <v>4</v>
      </c>
      <c r="J888" s="13">
        <v>8</v>
      </c>
      <c r="K888" s="15">
        <f t="shared" si="58"/>
        <v>170</v>
      </c>
      <c r="L888" s="15">
        <f t="shared" si="59"/>
        <v>170</v>
      </c>
      <c r="M888" s="15">
        <f t="shared" si="60"/>
        <v>340</v>
      </c>
      <c r="O888" s="13"/>
      <c r="P888" s="13"/>
    </row>
    <row r="889" spans="1:16" s="90" customFormat="1" ht="13.15" customHeight="1" x14ac:dyDescent="0.2">
      <c r="A889" s="11" t="str">
        <f t="shared" si="57"/>
        <v>CHRISTMAS ISLAND2008</v>
      </c>
      <c r="B889" s="92" t="s">
        <v>11</v>
      </c>
      <c r="C889" s="85">
        <v>2008</v>
      </c>
      <c r="D889" s="86" t="s">
        <v>174</v>
      </c>
      <c r="E889" s="15">
        <v>144</v>
      </c>
      <c r="F889" s="15">
        <v>143</v>
      </c>
      <c r="G889" s="15">
        <v>287</v>
      </c>
      <c r="H889" s="87">
        <v>22</v>
      </c>
      <c r="I889" s="87">
        <v>22</v>
      </c>
      <c r="J889" s="15">
        <v>44</v>
      </c>
      <c r="K889" s="15">
        <f t="shared" si="58"/>
        <v>166</v>
      </c>
      <c r="L889" s="15">
        <f t="shared" si="59"/>
        <v>165</v>
      </c>
      <c r="M889" s="15">
        <f t="shared" si="60"/>
        <v>331</v>
      </c>
      <c r="O889" s="13"/>
      <c r="P889" s="13"/>
    </row>
    <row r="890" spans="1:16" s="90" customFormat="1" ht="13.15" customHeight="1" x14ac:dyDescent="0.2">
      <c r="A890" s="11" t="str">
        <f t="shared" si="57"/>
        <v>CHRISTMAS ISLAND2009</v>
      </c>
      <c r="B890" s="3" t="s">
        <v>11</v>
      </c>
      <c r="C890" s="12">
        <v>2009</v>
      </c>
      <c r="D890" s="12" t="s">
        <v>174</v>
      </c>
      <c r="E890" s="13">
        <v>168</v>
      </c>
      <c r="F890" s="13">
        <v>168</v>
      </c>
      <c r="G890" s="13">
        <v>336</v>
      </c>
      <c r="H890" s="13">
        <v>0</v>
      </c>
      <c r="I890" s="13">
        <v>0</v>
      </c>
      <c r="J890" s="13">
        <v>0</v>
      </c>
      <c r="K890" s="15">
        <f t="shared" si="58"/>
        <v>168</v>
      </c>
      <c r="L890" s="15">
        <f t="shared" si="59"/>
        <v>168</v>
      </c>
      <c r="M890" s="15">
        <f t="shared" si="60"/>
        <v>336</v>
      </c>
      <c r="O890" s="13"/>
      <c r="P890" s="13"/>
    </row>
    <row r="891" spans="1:16" s="90" customFormat="1" ht="13.15" customHeight="1" x14ac:dyDescent="0.2">
      <c r="A891" s="11" t="str">
        <f t="shared" si="57"/>
        <v>CHRISTMAS ISLAND2010</v>
      </c>
      <c r="B891" s="3" t="s">
        <v>11</v>
      </c>
      <c r="C891" s="12">
        <v>2010</v>
      </c>
      <c r="D891" s="12" t="s">
        <v>174</v>
      </c>
      <c r="E891" s="13">
        <v>188</v>
      </c>
      <c r="F891" s="13">
        <v>188</v>
      </c>
      <c r="G891" s="13">
        <v>376</v>
      </c>
      <c r="H891" s="13">
        <v>0</v>
      </c>
      <c r="I891" s="13">
        <v>0</v>
      </c>
      <c r="J891" s="13">
        <v>0</v>
      </c>
      <c r="K891" s="15">
        <f t="shared" si="58"/>
        <v>188</v>
      </c>
      <c r="L891" s="15">
        <f t="shared" si="59"/>
        <v>188</v>
      </c>
      <c r="M891" s="15">
        <f t="shared" si="60"/>
        <v>376</v>
      </c>
      <c r="O891" s="13"/>
      <c r="P891" s="13"/>
    </row>
    <row r="892" spans="1:16" s="90" customFormat="1" ht="13.15" customHeight="1" x14ac:dyDescent="0.2">
      <c r="A892" s="11" t="str">
        <f t="shared" si="57"/>
        <v>CHRISTMAS ISLAND2011</v>
      </c>
      <c r="B892" s="3" t="s">
        <v>11</v>
      </c>
      <c r="C892" s="12">
        <v>2011</v>
      </c>
      <c r="D892" s="12" t="s">
        <v>174</v>
      </c>
      <c r="E892" s="13">
        <v>298</v>
      </c>
      <c r="F892" s="13">
        <v>291</v>
      </c>
      <c r="G892" s="13">
        <v>589</v>
      </c>
      <c r="H892" s="13">
        <v>0</v>
      </c>
      <c r="I892" s="13">
        <v>0</v>
      </c>
      <c r="J892" s="13">
        <v>0</v>
      </c>
      <c r="K892" s="15">
        <f t="shared" si="58"/>
        <v>298</v>
      </c>
      <c r="L892" s="15">
        <f t="shared" si="59"/>
        <v>291</v>
      </c>
      <c r="M892" s="15">
        <f t="shared" si="60"/>
        <v>589</v>
      </c>
      <c r="O892" s="13"/>
      <c r="P892" s="13"/>
    </row>
    <row r="893" spans="1:16" s="90" customFormat="1" ht="13.15" customHeight="1" x14ac:dyDescent="0.2">
      <c r="A893" s="11" t="str">
        <f t="shared" si="57"/>
        <v>CHRISTMAS ISLAND2012</v>
      </c>
      <c r="B893" s="3" t="s">
        <v>11</v>
      </c>
      <c r="C893" s="12">
        <v>2012</v>
      </c>
      <c r="D893" s="86" t="s">
        <v>174</v>
      </c>
      <c r="E893" s="13">
        <v>352</v>
      </c>
      <c r="F893" s="13">
        <v>348</v>
      </c>
      <c r="G893" s="13">
        <v>700</v>
      </c>
      <c r="H893" s="13">
        <v>0</v>
      </c>
      <c r="I893" s="13">
        <v>0</v>
      </c>
      <c r="J893" s="13">
        <v>0</v>
      </c>
      <c r="K893" s="15">
        <f t="shared" si="58"/>
        <v>352</v>
      </c>
      <c r="L893" s="15">
        <f t="shared" si="59"/>
        <v>348</v>
      </c>
      <c r="M893" s="15">
        <f t="shared" si="60"/>
        <v>700</v>
      </c>
      <c r="O893" s="13"/>
      <c r="P893" s="13"/>
    </row>
    <row r="894" spans="1:16" s="90" customFormat="1" ht="13.15" customHeight="1" x14ac:dyDescent="0.2">
      <c r="A894" s="11" t="str">
        <f t="shared" si="57"/>
        <v>CHRISTMAS ISLAND2013</v>
      </c>
      <c r="B894" s="3" t="s">
        <v>11</v>
      </c>
      <c r="C894" s="12">
        <v>2013</v>
      </c>
      <c r="D894" s="12" t="s">
        <v>174</v>
      </c>
      <c r="E894" s="13">
        <v>358</v>
      </c>
      <c r="F894" s="13">
        <v>351</v>
      </c>
      <c r="G894" s="13">
        <v>709</v>
      </c>
      <c r="H894" s="13">
        <v>0</v>
      </c>
      <c r="I894" s="13">
        <v>0</v>
      </c>
      <c r="J894" s="13">
        <v>0</v>
      </c>
      <c r="K894" s="15">
        <f t="shared" si="58"/>
        <v>358</v>
      </c>
      <c r="L894" s="15">
        <f t="shared" si="59"/>
        <v>351</v>
      </c>
      <c r="M894" s="15">
        <f t="shared" si="60"/>
        <v>709</v>
      </c>
      <c r="O894" s="13"/>
      <c r="P894" s="13"/>
    </row>
    <row r="895" spans="1:16" s="90" customFormat="1" ht="13.15" customHeight="1" x14ac:dyDescent="0.2">
      <c r="A895" s="11" t="str">
        <f t="shared" si="57"/>
        <v>CHRISTMAS ISLAND2014</v>
      </c>
      <c r="B895" s="92" t="s">
        <v>11</v>
      </c>
      <c r="C895" s="85">
        <v>2014</v>
      </c>
      <c r="D895" s="86" t="s">
        <v>174</v>
      </c>
      <c r="E895" s="15">
        <v>348</v>
      </c>
      <c r="F895" s="15">
        <v>344</v>
      </c>
      <c r="G895" s="15">
        <v>692</v>
      </c>
      <c r="H895" s="87">
        <v>0</v>
      </c>
      <c r="I895" s="87">
        <v>0</v>
      </c>
      <c r="J895" s="15">
        <v>0</v>
      </c>
      <c r="K895" s="15">
        <f t="shared" si="58"/>
        <v>348</v>
      </c>
      <c r="L895" s="15">
        <f t="shared" si="59"/>
        <v>344</v>
      </c>
      <c r="M895" s="15">
        <f t="shared" si="60"/>
        <v>692</v>
      </c>
      <c r="O895" s="13"/>
      <c r="P895" s="13"/>
    </row>
    <row r="896" spans="1:16" s="90" customFormat="1" ht="13.15" customHeight="1" x14ac:dyDescent="0.2">
      <c r="A896" s="11" t="str">
        <f t="shared" si="57"/>
        <v>CHRISTMAS ISLAND2015</v>
      </c>
      <c r="B896" s="90" t="s">
        <v>11</v>
      </c>
      <c r="C896" s="85">
        <v>2015</v>
      </c>
      <c r="D896" s="86" t="s">
        <v>174</v>
      </c>
      <c r="E896" s="15">
        <v>132</v>
      </c>
      <c r="F896" s="15">
        <v>132</v>
      </c>
      <c r="G896" s="15">
        <v>264</v>
      </c>
      <c r="H896" s="15">
        <v>0</v>
      </c>
      <c r="I896" s="15">
        <v>0</v>
      </c>
      <c r="J896" s="15">
        <v>0</v>
      </c>
      <c r="K896" s="15">
        <f t="shared" si="58"/>
        <v>132</v>
      </c>
      <c r="L896" s="15">
        <f t="shared" si="59"/>
        <v>132</v>
      </c>
      <c r="M896" s="15">
        <f t="shared" si="60"/>
        <v>264</v>
      </c>
      <c r="O896" s="13"/>
      <c r="P896" s="13"/>
    </row>
    <row r="897" spans="1:16" s="90" customFormat="1" ht="13.15" customHeight="1" x14ac:dyDescent="0.2">
      <c r="A897" s="11" t="str">
        <f t="shared" si="57"/>
        <v>CHRISTMAS ISLAND2016</v>
      </c>
      <c r="B897" s="92" t="s">
        <v>11</v>
      </c>
      <c r="C897" s="85">
        <v>2016</v>
      </c>
      <c r="D897" s="86" t="s">
        <v>174</v>
      </c>
      <c r="E897" s="15">
        <v>111</v>
      </c>
      <c r="F897" s="15">
        <v>111</v>
      </c>
      <c r="G897" s="15">
        <v>222</v>
      </c>
      <c r="H897" s="87">
        <v>0</v>
      </c>
      <c r="I897" s="87">
        <v>0</v>
      </c>
      <c r="J897" s="15">
        <v>0</v>
      </c>
      <c r="K897" s="15">
        <f t="shared" si="58"/>
        <v>111</v>
      </c>
      <c r="L897" s="15">
        <f t="shared" si="59"/>
        <v>111</v>
      </c>
      <c r="M897" s="15">
        <f t="shared" si="60"/>
        <v>222</v>
      </c>
      <c r="O897" s="13"/>
      <c r="P897" s="13"/>
    </row>
    <row r="898" spans="1:16" s="90" customFormat="1" ht="13.15" customHeight="1" x14ac:dyDescent="0.2">
      <c r="A898" s="11" t="str">
        <f t="shared" si="57"/>
        <v>CHRISTMAS ISLAND2017</v>
      </c>
      <c r="B898" s="3" t="s">
        <v>11</v>
      </c>
      <c r="C898" s="12">
        <v>2017</v>
      </c>
      <c r="D898" s="12" t="s">
        <v>174</v>
      </c>
      <c r="E898" s="13">
        <v>106</v>
      </c>
      <c r="F898" s="13">
        <v>103</v>
      </c>
      <c r="G898" s="13">
        <v>209</v>
      </c>
      <c r="H898" s="13">
        <v>0</v>
      </c>
      <c r="I898" s="13">
        <v>0</v>
      </c>
      <c r="J898" s="13">
        <v>0</v>
      </c>
      <c r="K898" s="15">
        <f t="shared" si="58"/>
        <v>106</v>
      </c>
      <c r="L898" s="15">
        <f t="shared" si="59"/>
        <v>103</v>
      </c>
      <c r="M898" s="15">
        <f t="shared" si="60"/>
        <v>209</v>
      </c>
      <c r="O898" s="13"/>
      <c r="P898" s="13"/>
    </row>
    <row r="899" spans="1:16" s="90" customFormat="1" ht="13.15" customHeight="1" x14ac:dyDescent="0.2">
      <c r="A899" s="11" t="str">
        <f t="shared" si="57"/>
        <v>CHRISTMAS ISLAND2018</v>
      </c>
      <c r="B899" s="3" t="s">
        <v>11</v>
      </c>
      <c r="C899" s="12">
        <v>2018</v>
      </c>
      <c r="D899" s="12" t="s">
        <v>174</v>
      </c>
      <c r="E899" s="13">
        <v>105</v>
      </c>
      <c r="F899" s="13">
        <v>105</v>
      </c>
      <c r="G899" s="13">
        <v>210</v>
      </c>
      <c r="H899" s="13">
        <v>0</v>
      </c>
      <c r="I899" s="13">
        <v>0</v>
      </c>
      <c r="J899" s="13">
        <v>0</v>
      </c>
      <c r="K899" s="15">
        <f t="shared" si="58"/>
        <v>105</v>
      </c>
      <c r="L899" s="15">
        <f t="shared" si="59"/>
        <v>105</v>
      </c>
      <c r="M899" s="15">
        <f t="shared" si="60"/>
        <v>210</v>
      </c>
      <c r="O899" s="13"/>
      <c r="P899" s="13"/>
    </row>
    <row r="900" spans="1:16" s="90" customFormat="1" ht="13.15" customHeight="1" x14ac:dyDescent="0.2">
      <c r="A900" s="11" t="str">
        <f t="shared" si="57"/>
        <v>CHRISTMAS ISLAND2019</v>
      </c>
      <c r="B900" s="3" t="s">
        <v>11</v>
      </c>
      <c r="C900" s="12">
        <v>2019</v>
      </c>
      <c r="D900" s="12" t="s">
        <v>174</v>
      </c>
      <c r="E900" s="13">
        <v>105</v>
      </c>
      <c r="F900" s="13">
        <v>105</v>
      </c>
      <c r="G900" s="13">
        <v>210</v>
      </c>
      <c r="H900" s="13">
        <v>0</v>
      </c>
      <c r="I900" s="13">
        <v>0</v>
      </c>
      <c r="J900" s="13">
        <v>0</v>
      </c>
      <c r="K900" s="15">
        <f t="shared" si="58"/>
        <v>105</v>
      </c>
      <c r="L900" s="15">
        <f t="shared" si="59"/>
        <v>105</v>
      </c>
      <c r="M900" s="15">
        <f t="shared" si="60"/>
        <v>210</v>
      </c>
      <c r="O900" s="13"/>
      <c r="P900" s="13"/>
    </row>
    <row r="901" spans="1:16" s="90" customFormat="1" ht="13.15" customHeight="1" x14ac:dyDescent="0.2">
      <c r="A901" s="11" t="str">
        <f t="shared" si="57"/>
        <v>CHRISTMAS ISLAND2020</v>
      </c>
      <c r="B901" s="3" t="s">
        <v>11</v>
      </c>
      <c r="C901" s="12">
        <v>2020</v>
      </c>
      <c r="D901" s="12" t="s">
        <v>174</v>
      </c>
      <c r="E901" s="13">
        <v>110</v>
      </c>
      <c r="F901" s="13">
        <v>110</v>
      </c>
      <c r="G901" s="13">
        <v>220</v>
      </c>
      <c r="H901" s="13">
        <v>0</v>
      </c>
      <c r="I901" s="13">
        <v>0</v>
      </c>
      <c r="J901" s="13">
        <v>0</v>
      </c>
      <c r="K901" s="15">
        <f t="shared" si="58"/>
        <v>110</v>
      </c>
      <c r="L901" s="15">
        <f t="shared" si="59"/>
        <v>110</v>
      </c>
      <c r="M901" s="15">
        <f t="shared" si="60"/>
        <v>220</v>
      </c>
      <c r="O901" s="13"/>
      <c r="P901" s="13"/>
    </row>
    <row r="902" spans="1:16" s="90" customFormat="1" ht="13.15" customHeight="1" x14ac:dyDescent="0.2">
      <c r="A902" s="11" t="str">
        <f t="shared" si="57"/>
        <v>CHRISTMAS ISLAND2021</v>
      </c>
      <c r="B902" s="3" t="s">
        <v>11</v>
      </c>
      <c r="C902" s="12">
        <v>2021</v>
      </c>
      <c r="D902" s="12" t="s">
        <v>174</v>
      </c>
      <c r="E902" s="13">
        <v>116</v>
      </c>
      <c r="F902" s="13">
        <v>116</v>
      </c>
      <c r="G902" s="13">
        <v>232</v>
      </c>
      <c r="H902" s="13">
        <v>0</v>
      </c>
      <c r="I902" s="13">
        <v>0</v>
      </c>
      <c r="J902" s="13">
        <v>0</v>
      </c>
      <c r="K902" s="15">
        <f t="shared" si="58"/>
        <v>116</v>
      </c>
      <c r="L902" s="15">
        <f t="shared" si="59"/>
        <v>116</v>
      </c>
      <c r="M902" s="15">
        <f t="shared" si="60"/>
        <v>232</v>
      </c>
      <c r="O902" s="13"/>
      <c r="P902" s="13"/>
    </row>
    <row r="903" spans="1:16" s="90" customFormat="1" ht="13.15" customHeight="1" x14ac:dyDescent="0.2">
      <c r="A903" s="11" t="str">
        <f t="shared" si="57"/>
        <v>CHRISTMAS ISLAND2022</v>
      </c>
      <c r="B903" s="3" t="s">
        <v>11</v>
      </c>
      <c r="C903" s="12">
        <v>2022</v>
      </c>
      <c r="D903" s="12" t="s">
        <v>174</v>
      </c>
      <c r="E903" s="13">
        <v>109</v>
      </c>
      <c r="F903" s="13">
        <v>109</v>
      </c>
      <c r="G903" s="13">
        <v>218</v>
      </c>
      <c r="H903" s="13">
        <v>0</v>
      </c>
      <c r="I903" s="13">
        <v>0</v>
      </c>
      <c r="J903" s="13">
        <v>0</v>
      </c>
      <c r="K903" s="15">
        <f t="shared" si="58"/>
        <v>109</v>
      </c>
      <c r="L903" s="15">
        <f t="shared" si="59"/>
        <v>109</v>
      </c>
      <c r="M903" s="15">
        <f t="shared" si="60"/>
        <v>218</v>
      </c>
      <c r="O903" s="13"/>
      <c r="P903" s="13"/>
    </row>
    <row r="904" spans="1:16" s="90" customFormat="1" ht="13.15" customHeight="1" x14ac:dyDescent="0.2">
      <c r="A904" s="11" t="str">
        <f t="shared" si="57"/>
        <v>CHRISTMAS ISLAND2023</v>
      </c>
      <c r="B904" s="3" t="s">
        <v>11</v>
      </c>
      <c r="C904" s="12">
        <v>2023</v>
      </c>
      <c r="D904" s="12" t="s">
        <v>174</v>
      </c>
      <c r="E904" s="13">
        <v>109</v>
      </c>
      <c r="F904" s="13">
        <v>108</v>
      </c>
      <c r="G904" s="13">
        <v>217</v>
      </c>
      <c r="H904" s="13">
        <v>0</v>
      </c>
      <c r="I904" s="13">
        <v>0</v>
      </c>
      <c r="J904" s="13">
        <v>0</v>
      </c>
      <c r="K904" s="15">
        <f t="shared" si="58"/>
        <v>109</v>
      </c>
      <c r="L904" s="15">
        <f t="shared" si="59"/>
        <v>108</v>
      </c>
      <c r="M904" s="15">
        <f t="shared" si="60"/>
        <v>217</v>
      </c>
      <c r="O904" s="13"/>
      <c r="P904" s="13"/>
    </row>
    <row r="905" spans="1:16" s="90" customFormat="1" ht="13.15" customHeight="1" x14ac:dyDescent="0.2">
      <c r="A905" s="11" t="str">
        <f t="shared" si="57"/>
        <v>CHRISTMAS ISLAND2024</v>
      </c>
      <c r="B905" s="3" t="s">
        <v>11</v>
      </c>
      <c r="C905" s="12">
        <v>2024</v>
      </c>
      <c r="D905" s="12" t="s">
        <v>174</v>
      </c>
      <c r="E905" s="13">
        <v>106</v>
      </c>
      <c r="F905" s="13">
        <v>106</v>
      </c>
      <c r="G905" s="13">
        <v>212</v>
      </c>
      <c r="H905" s="13">
        <v>0</v>
      </c>
      <c r="I905" s="13">
        <v>0</v>
      </c>
      <c r="J905" s="13">
        <v>0</v>
      </c>
      <c r="K905" s="15">
        <f t="shared" si="58"/>
        <v>106</v>
      </c>
      <c r="L905" s="15">
        <f t="shared" si="59"/>
        <v>106</v>
      </c>
      <c r="M905" s="15">
        <f t="shared" si="60"/>
        <v>212</v>
      </c>
      <c r="O905" s="13"/>
      <c r="P905" s="13"/>
    </row>
    <row r="906" spans="1:16" s="90" customFormat="1" ht="13.15" customHeight="1" x14ac:dyDescent="0.2">
      <c r="A906" s="11" t="str">
        <f t="shared" si="57"/>
        <v>CHRISTMAS ISLAND2025</v>
      </c>
      <c r="B906" s="3" t="s">
        <v>11</v>
      </c>
      <c r="C906" s="12">
        <v>2025</v>
      </c>
      <c r="D906" s="12" t="s">
        <v>174</v>
      </c>
      <c r="E906" s="13">
        <v>88</v>
      </c>
      <c r="F906" s="13">
        <v>88</v>
      </c>
      <c r="G906" s="13">
        <v>176</v>
      </c>
      <c r="H906" s="13">
        <v>0</v>
      </c>
      <c r="I906" s="13">
        <v>0</v>
      </c>
      <c r="J906" s="13">
        <v>0</v>
      </c>
      <c r="K906" s="15">
        <f t="shared" si="58"/>
        <v>88</v>
      </c>
      <c r="L906" s="15">
        <f t="shared" si="59"/>
        <v>88</v>
      </c>
      <c r="M906" s="15">
        <f t="shared" si="60"/>
        <v>176</v>
      </c>
      <c r="O906" s="13"/>
      <c r="P906" s="13"/>
    </row>
    <row r="907" spans="1:16" s="90" customFormat="1" ht="13.15" customHeight="1" x14ac:dyDescent="0.2">
      <c r="A907" s="11" t="str">
        <f t="shared" si="57"/>
        <v>CLONCURRY1985</v>
      </c>
      <c r="B907" s="90" t="s">
        <v>123</v>
      </c>
      <c r="C907" s="85">
        <v>1985</v>
      </c>
      <c r="D907" s="86" t="s">
        <v>174</v>
      </c>
      <c r="E907" s="15">
        <v>302</v>
      </c>
      <c r="F907" s="15">
        <v>300</v>
      </c>
      <c r="G907" s="15">
        <v>602</v>
      </c>
      <c r="H907" s="15">
        <v>0</v>
      </c>
      <c r="I907" s="15">
        <v>0</v>
      </c>
      <c r="J907" s="15">
        <v>0</v>
      </c>
      <c r="K907" s="15">
        <f t="shared" si="58"/>
        <v>302</v>
      </c>
      <c r="L907" s="15">
        <f t="shared" si="59"/>
        <v>300</v>
      </c>
      <c r="M907" s="15">
        <f t="shared" si="60"/>
        <v>602</v>
      </c>
      <c r="O907" s="13"/>
      <c r="P907" s="13"/>
    </row>
    <row r="908" spans="1:16" s="90" customFormat="1" ht="13.15" customHeight="1" x14ac:dyDescent="0.2">
      <c r="A908" s="11" t="str">
        <f t="shared" si="57"/>
        <v>CLONCURRY1986</v>
      </c>
      <c r="B908" s="3" t="s">
        <v>123</v>
      </c>
      <c r="C908" s="12">
        <v>1986</v>
      </c>
      <c r="D908" s="86" t="s">
        <v>174</v>
      </c>
      <c r="E908" s="13">
        <v>309</v>
      </c>
      <c r="F908" s="13">
        <v>309</v>
      </c>
      <c r="G908" s="13">
        <v>618</v>
      </c>
      <c r="H908" s="13">
        <v>0</v>
      </c>
      <c r="I908" s="13">
        <v>0</v>
      </c>
      <c r="J908" s="13">
        <v>0</v>
      </c>
      <c r="K908" s="15">
        <f t="shared" si="58"/>
        <v>309</v>
      </c>
      <c r="L908" s="15">
        <f t="shared" si="59"/>
        <v>309</v>
      </c>
      <c r="M908" s="15">
        <f t="shared" si="60"/>
        <v>618</v>
      </c>
      <c r="O908" s="13"/>
      <c r="P908" s="13"/>
    </row>
    <row r="909" spans="1:16" s="90" customFormat="1" ht="13.15" customHeight="1" x14ac:dyDescent="0.2">
      <c r="A909" s="11" t="str">
        <f t="shared" si="57"/>
        <v>CLONCURRY1987</v>
      </c>
      <c r="B909" s="3" t="s">
        <v>123</v>
      </c>
      <c r="C909" s="12">
        <v>1987</v>
      </c>
      <c r="D909" s="86" t="s">
        <v>174</v>
      </c>
      <c r="E909" s="13">
        <v>128</v>
      </c>
      <c r="F909" s="13">
        <v>127</v>
      </c>
      <c r="G909" s="13">
        <v>255</v>
      </c>
      <c r="H909" s="13">
        <v>0</v>
      </c>
      <c r="I909" s="13">
        <v>0</v>
      </c>
      <c r="J909" s="13">
        <v>0</v>
      </c>
      <c r="K909" s="15">
        <f t="shared" si="58"/>
        <v>128</v>
      </c>
      <c r="L909" s="15">
        <f t="shared" si="59"/>
        <v>127</v>
      </c>
      <c r="M909" s="15">
        <f t="shared" si="60"/>
        <v>255</v>
      </c>
      <c r="O909" s="13"/>
      <c r="P909" s="13"/>
    </row>
    <row r="910" spans="1:16" s="90" customFormat="1" ht="13.15" customHeight="1" x14ac:dyDescent="0.2">
      <c r="A910" s="11" t="str">
        <f t="shared" si="57"/>
        <v>CLONCURRY1991</v>
      </c>
      <c r="B910" s="90" t="s">
        <v>123</v>
      </c>
      <c r="C910" s="85">
        <v>1991</v>
      </c>
      <c r="D910" s="86" t="s">
        <v>174</v>
      </c>
      <c r="E910" s="15">
        <v>233</v>
      </c>
      <c r="F910" s="15">
        <v>237</v>
      </c>
      <c r="G910" s="15">
        <v>470</v>
      </c>
      <c r="H910" s="15">
        <v>0</v>
      </c>
      <c r="I910" s="15">
        <v>0</v>
      </c>
      <c r="J910" s="15">
        <v>0</v>
      </c>
      <c r="K910" s="15">
        <f t="shared" si="58"/>
        <v>233</v>
      </c>
      <c r="L910" s="15">
        <f t="shared" si="59"/>
        <v>237</v>
      </c>
      <c r="M910" s="15">
        <f t="shared" si="60"/>
        <v>470</v>
      </c>
      <c r="O910" s="13"/>
      <c r="P910" s="13"/>
    </row>
    <row r="911" spans="1:16" s="90" customFormat="1" ht="13.15" customHeight="1" x14ac:dyDescent="0.2">
      <c r="A911" s="11" t="str">
        <f t="shared" si="57"/>
        <v>CLONCURRY1992</v>
      </c>
      <c r="B911" s="3" t="s">
        <v>123</v>
      </c>
      <c r="C911" s="12">
        <v>1992</v>
      </c>
      <c r="D911" s="12" t="s">
        <v>174</v>
      </c>
      <c r="E911" s="13">
        <v>217</v>
      </c>
      <c r="F911" s="13">
        <v>216</v>
      </c>
      <c r="G911" s="13">
        <v>433</v>
      </c>
      <c r="H911" s="13">
        <v>0</v>
      </c>
      <c r="I911" s="13">
        <v>0</v>
      </c>
      <c r="J911" s="13">
        <v>0</v>
      </c>
      <c r="K911" s="15">
        <f t="shared" si="58"/>
        <v>217</v>
      </c>
      <c r="L911" s="15">
        <f t="shared" si="59"/>
        <v>216</v>
      </c>
      <c r="M911" s="15">
        <f t="shared" si="60"/>
        <v>433</v>
      </c>
      <c r="O911" s="13"/>
      <c r="P911" s="13"/>
    </row>
    <row r="912" spans="1:16" s="90" customFormat="1" ht="13.15" customHeight="1" x14ac:dyDescent="0.2">
      <c r="A912" s="11" t="str">
        <f t="shared" si="57"/>
        <v>CLONCURRY1993</v>
      </c>
      <c r="B912" s="3" t="s">
        <v>123</v>
      </c>
      <c r="C912" s="12">
        <v>1993</v>
      </c>
      <c r="D912" s="12" t="s">
        <v>174</v>
      </c>
      <c r="E912" s="13">
        <v>229</v>
      </c>
      <c r="F912" s="13">
        <v>229</v>
      </c>
      <c r="G912" s="13">
        <v>458</v>
      </c>
      <c r="H912" s="13">
        <v>0</v>
      </c>
      <c r="I912" s="13">
        <v>0</v>
      </c>
      <c r="J912" s="13">
        <v>0</v>
      </c>
      <c r="K912" s="15">
        <f t="shared" si="58"/>
        <v>229</v>
      </c>
      <c r="L912" s="15">
        <f t="shared" si="59"/>
        <v>229</v>
      </c>
      <c r="M912" s="15">
        <f t="shared" si="60"/>
        <v>458</v>
      </c>
      <c r="O912" s="13"/>
      <c r="P912" s="13"/>
    </row>
    <row r="913" spans="1:16" s="90" customFormat="1" ht="13.15" customHeight="1" x14ac:dyDescent="0.2">
      <c r="A913" s="11" t="str">
        <f t="shared" si="57"/>
        <v>CLONCURRY1994</v>
      </c>
      <c r="B913" s="3" t="s">
        <v>123</v>
      </c>
      <c r="C913" s="12">
        <v>1994</v>
      </c>
      <c r="D913" s="12" t="s">
        <v>174</v>
      </c>
      <c r="E913" s="13">
        <v>246</v>
      </c>
      <c r="F913" s="13">
        <v>246</v>
      </c>
      <c r="G913" s="13">
        <v>492</v>
      </c>
      <c r="H913" s="13">
        <v>0</v>
      </c>
      <c r="I913" s="13">
        <v>0</v>
      </c>
      <c r="J913" s="13">
        <v>0</v>
      </c>
      <c r="K913" s="15">
        <f t="shared" si="58"/>
        <v>246</v>
      </c>
      <c r="L913" s="15">
        <f t="shared" si="59"/>
        <v>246</v>
      </c>
      <c r="M913" s="15">
        <f t="shared" si="60"/>
        <v>492</v>
      </c>
      <c r="O913" s="13"/>
      <c r="P913" s="13"/>
    </row>
    <row r="914" spans="1:16" s="90" customFormat="1" ht="13.15" customHeight="1" x14ac:dyDescent="0.2">
      <c r="A914" s="11" t="str">
        <f t="shared" si="57"/>
        <v>CLONCURRY1995</v>
      </c>
      <c r="B914" s="3" t="s">
        <v>123</v>
      </c>
      <c r="C914" s="12">
        <v>1995</v>
      </c>
      <c r="D914" s="12" t="s">
        <v>174</v>
      </c>
      <c r="E914" s="13">
        <v>289</v>
      </c>
      <c r="F914" s="13">
        <v>289</v>
      </c>
      <c r="G914" s="13">
        <v>578</v>
      </c>
      <c r="H914" s="13">
        <v>0</v>
      </c>
      <c r="I914" s="13">
        <v>0</v>
      </c>
      <c r="J914" s="13">
        <v>0</v>
      </c>
      <c r="K914" s="15">
        <f t="shared" si="58"/>
        <v>289</v>
      </c>
      <c r="L914" s="15">
        <f t="shared" si="59"/>
        <v>289</v>
      </c>
      <c r="M914" s="15">
        <f t="shared" si="60"/>
        <v>578</v>
      </c>
      <c r="O914" s="13"/>
      <c r="P914" s="13"/>
    </row>
    <row r="915" spans="1:16" s="90" customFormat="1" ht="13.15" customHeight="1" x14ac:dyDescent="0.2">
      <c r="A915" s="11" t="str">
        <f t="shared" si="57"/>
        <v>CLONCURRY1996</v>
      </c>
      <c r="B915" s="92" t="s">
        <v>123</v>
      </c>
      <c r="C915" s="85">
        <v>1996</v>
      </c>
      <c r="D915" s="86" t="s">
        <v>174</v>
      </c>
      <c r="E915" s="15">
        <v>449</v>
      </c>
      <c r="F915" s="15">
        <v>449</v>
      </c>
      <c r="G915" s="15">
        <v>898</v>
      </c>
      <c r="H915" s="87">
        <v>0</v>
      </c>
      <c r="I915" s="87">
        <v>0</v>
      </c>
      <c r="J915" s="15">
        <v>0</v>
      </c>
      <c r="K915" s="15">
        <f t="shared" si="58"/>
        <v>449</v>
      </c>
      <c r="L915" s="15">
        <f t="shared" si="59"/>
        <v>449</v>
      </c>
      <c r="M915" s="15">
        <f t="shared" si="60"/>
        <v>898</v>
      </c>
      <c r="O915" s="13"/>
      <c r="P915" s="13"/>
    </row>
    <row r="916" spans="1:16" s="90" customFormat="1" ht="13.15" customHeight="1" x14ac:dyDescent="0.2">
      <c r="A916" s="11" t="str">
        <f t="shared" si="57"/>
        <v>CLONCURRY1997</v>
      </c>
      <c r="B916" s="90" t="s">
        <v>123</v>
      </c>
      <c r="C916" s="85">
        <v>1997</v>
      </c>
      <c r="D916" s="12" t="s">
        <v>174</v>
      </c>
      <c r="E916" s="15">
        <v>555</v>
      </c>
      <c r="F916" s="15">
        <v>553</v>
      </c>
      <c r="G916" s="15">
        <v>1108</v>
      </c>
      <c r="H916" s="15">
        <v>0</v>
      </c>
      <c r="I916" s="15">
        <v>0</v>
      </c>
      <c r="J916" s="15">
        <v>0</v>
      </c>
      <c r="K916" s="15">
        <f t="shared" si="58"/>
        <v>555</v>
      </c>
      <c r="L916" s="15">
        <f t="shared" si="59"/>
        <v>553</v>
      </c>
      <c r="M916" s="15">
        <f t="shared" si="60"/>
        <v>1108</v>
      </c>
      <c r="O916" s="13"/>
      <c r="P916" s="13"/>
    </row>
    <row r="917" spans="1:16" s="90" customFormat="1" ht="13.15" customHeight="1" x14ac:dyDescent="0.2">
      <c r="A917" s="11" t="str">
        <f t="shared" si="57"/>
        <v>CLONCURRY1998</v>
      </c>
      <c r="B917" s="92" t="s">
        <v>123</v>
      </c>
      <c r="C917" s="85">
        <v>1998</v>
      </c>
      <c r="D917" s="86" t="s">
        <v>174</v>
      </c>
      <c r="E917" s="15">
        <v>904</v>
      </c>
      <c r="F917" s="15">
        <v>902</v>
      </c>
      <c r="G917" s="15">
        <v>1806</v>
      </c>
      <c r="H917" s="87">
        <v>0</v>
      </c>
      <c r="I917" s="87">
        <v>0</v>
      </c>
      <c r="J917" s="15">
        <v>0</v>
      </c>
      <c r="K917" s="15">
        <f t="shared" si="58"/>
        <v>904</v>
      </c>
      <c r="L917" s="15">
        <f t="shared" si="59"/>
        <v>902</v>
      </c>
      <c r="M917" s="15">
        <f t="shared" si="60"/>
        <v>1806</v>
      </c>
      <c r="O917" s="13"/>
      <c r="P917" s="13"/>
    </row>
    <row r="918" spans="1:16" s="90" customFormat="1" ht="13.15" customHeight="1" x14ac:dyDescent="0.2">
      <c r="A918" s="11" t="str">
        <f t="shared" si="57"/>
        <v>CLONCURRY1999</v>
      </c>
      <c r="B918" s="90" t="s">
        <v>123</v>
      </c>
      <c r="C918" s="85">
        <v>1999</v>
      </c>
      <c r="D918" s="86" t="s">
        <v>174</v>
      </c>
      <c r="E918" s="15">
        <v>1352</v>
      </c>
      <c r="F918" s="15">
        <v>1353</v>
      </c>
      <c r="G918" s="15">
        <v>2705</v>
      </c>
      <c r="H918" s="15">
        <v>0</v>
      </c>
      <c r="I918" s="15">
        <v>0</v>
      </c>
      <c r="J918" s="15">
        <v>0</v>
      </c>
      <c r="K918" s="15">
        <f t="shared" si="58"/>
        <v>1352</v>
      </c>
      <c r="L918" s="15">
        <f t="shared" si="59"/>
        <v>1353</v>
      </c>
      <c r="M918" s="15">
        <f t="shared" si="60"/>
        <v>2705</v>
      </c>
      <c r="O918" s="13"/>
      <c r="P918" s="13"/>
    </row>
    <row r="919" spans="1:16" s="90" customFormat="1" ht="13.15" customHeight="1" x14ac:dyDescent="0.2">
      <c r="A919" s="11" t="str">
        <f t="shared" si="57"/>
        <v>CLONCURRY2000</v>
      </c>
      <c r="B919" s="3" t="s">
        <v>123</v>
      </c>
      <c r="C919" s="12">
        <v>2000</v>
      </c>
      <c r="D919" s="12" t="s">
        <v>174</v>
      </c>
      <c r="E919" s="13">
        <v>1302</v>
      </c>
      <c r="F919" s="13">
        <v>1308</v>
      </c>
      <c r="G919" s="13">
        <v>2610</v>
      </c>
      <c r="H919" s="13">
        <v>0</v>
      </c>
      <c r="I919" s="13">
        <v>0</v>
      </c>
      <c r="J919" s="13">
        <v>0</v>
      </c>
      <c r="K919" s="15">
        <f t="shared" si="58"/>
        <v>1302</v>
      </c>
      <c r="L919" s="15">
        <f t="shared" si="59"/>
        <v>1308</v>
      </c>
      <c r="M919" s="15">
        <f t="shared" si="60"/>
        <v>2610</v>
      </c>
      <c r="O919" s="13"/>
      <c r="P919" s="13"/>
    </row>
    <row r="920" spans="1:16" s="90" customFormat="1" ht="13.15" customHeight="1" x14ac:dyDescent="0.2">
      <c r="A920" s="11" t="str">
        <f t="shared" si="57"/>
        <v>CLONCURRY2001</v>
      </c>
      <c r="B920" s="92" t="s">
        <v>123</v>
      </c>
      <c r="C920" s="85">
        <v>2001</v>
      </c>
      <c r="D920" s="86" t="s">
        <v>174</v>
      </c>
      <c r="E920" s="15">
        <v>981</v>
      </c>
      <c r="F920" s="15">
        <v>982</v>
      </c>
      <c r="G920" s="15">
        <v>1963</v>
      </c>
      <c r="H920" s="87">
        <v>0</v>
      </c>
      <c r="I920" s="87">
        <v>0</v>
      </c>
      <c r="J920" s="15">
        <v>0</v>
      </c>
      <c r="K920" s="15">
        <f t="shared" si="58"/>
        <v>981</v>
      </c>
      <c r="L920" s="15">
        <f t="shared" si="59"/>
        <v>982</v>
      </c>
      <c r="M920" s="15">
        <f t="shared" si="60"/>
        <v>1963</v>
      </c>
      <c r="O920" s="13"/>
      <c r="P920" s="13"/>
    </row>
    <row r="921" spans="1:16" s="90" customFormat="1" ht="13.15" customHeight="1" x14ac:dyDescent="0.2">
      <c r="A921" s="11" t="str">
        <f t="shared" si="57"/>
        <v>CLONCURRY2002</v>
      </c>
      <c r="B921" s="3" t="s">
        <v>123</v>
      </c>
      <c r="C921" s="12">
        <v>2002</v>
      </c>
      <c r="D921" s="12" t="s">
        <v>174</v>
      </c>
      <c r="E921" s="13">
        <v>884</v>
      </c>
      <c r="F921" s="13">
        <v>885</v>
      </c>
      <c r="G921" s="13">
        <v>1769</v>
      </c>
      <c r="H921" s="13">
        <v>0</v>
      </c>
      <c r="I921" s="13">
        <v>0</v>
      </c>
      <c r="J921" s="13">
        <v>0</v>
      </c>
      <c r="K921" s="15">
        <f t="shared" si="58"/>
        <v>884</v>
      </c>
      <c r="L921" s="15">
        <f t="shared" si="59"/>
        <v>885</v>
      </c>
      <c r="M921" s="15">
        <f t="shared" si="60"/>
        <v>1769</v>
      </c>
      <c r="O921" s="13"/>
      <c r="P921" s="13"/>
    </row>
    <row r="922" spans="1:16" s="90" customFormat="1" ht="13.15" customHeight="1" x14ac:dyDescent="0.2">
      <c r="A922" s="11" t="str">
        <f t="shared" si="57"/>
        <v>CLONCURRY2003</v>
      </c>
      <c r="B922" s="3" t="s">
        <v>123</v>
      </c>
      <c r="C922" s="12">
        <v>2003</v>
      </c>
      <c r="D922" s="12" t="s">
        <v>174</v>
      </c>
      <c r="E922" s="13">
        <v>668</v>
      </c>
      <c r="F922" s="13">
        <v>670</v>
      </c>
      <c r="G922" s="13">
        <v>1338</v>
      </c>
      <c r="H922" s="13">
        <v>0</v>
      </c>
      <c r="I922" s="13">
        <v>0</v>
      </c>
      <c r="J922" s="13">
        <v>0</v>
      </c>
      <c r="K922" s="15">
        <f t="shared" si="58"/>
        <v>668</v>
      </c>
      <c r="L922" s="15">
        <f t="shared" si="59"/>
        <v>670</v>
      </c>
      <c r="M922" s="15">
        <f t="shared" si="60"/>
        <v>1338</v>
      </c>
      <c r="O922" s="13"/>
      <c r="P922" s="13"/>
    </row>
    <row r="923" spans="1:16" s="90" customFormat="1" ht="13.15" customHeight="1" x14ac:dyDescent="0.2">
      <c r="A923" s="11" t="str">
        <f t="shared" si="57"/>
        <v>CLONCURRY2004</v>
      </c>
      <c r="B923" s="3" t="s">
        <v>123</v>
      </c>
      <c r="C923" s="12">
        <v>2004</v>
      </c>
      <c r="D923" s="12" t="s">
        <v>174</v>
      </c>
      <c r="E923" s="13">
        <v>369</v>
      </c>
      <c r="F923" s="13">
        <v>371</v>
      </c>
      <c r="G923" s="13">
        <v>740</v>
      </c>
      <c r="H923" s="13">
        <v>0</v>
      </c>
      <c r="I923" s="13">
        <v>0</v>
      </c>
      <c r="J923" s="13">
        <v>0</v>
      </c>
      <c r="K923" s="15">
        <f t="shared" si="58"/>
        <v>369</v>
      </c>
      <c r="L923" s="15">
        <f t="shared" si="59"/>
        <v>371</v>
      </c>
      <c r="M923" s="15">
        <f t="shared" si="60"/>
        <v>740</v>
      </c>
      <c r="O923" s="13"/>
      <c r="P923" s="13"/>
    </row>
    <row r="924" spans="1:16" s="90" customFormat="1" ht="13.15" customHeight="1" x14ac:dyDescent="0.2">
      <c r="A924" s="11" t="str">
        <f t="shared" si="57"/>
        <v>CLONCURRY2005</v>
      </c>
      <c r="B924" s="92" t="s">
        <v>123</v>
      </c>
      <c r="C924" s="85">
        <v>2005</v>
      </c>
      <c r="D924" s="86" t="s">
        <v>174</v>
      </c>
      <c r="E924" s="15">
        <v>342</v>
      </c>
      <c r="F924" s="15">
        <v>342</v>
      </c>
      <c r="G924" s="15">
        <v>684</v>
      </c>
      <c r="H924" s="87">
        <v>0</v>
      </c>
      <c r="I924" s="87">
        <v>0</v>
      </c>
      <c r="J924" s="15">
        <v>0</v>
      </c>
      <c r="K924" s="15">
        <f t="shared" si="58"/>
        <v>342</v>
      </c>
      <c r="L924" s="15">
        <f t="shared" si="59"/>
        <v>342</v>
      </c>
      <c r="M924" s="15">
        <f t="shared" si="60"/>
        <v>684</v>
      </c>
      <c r="O924" s="13"/>
      <c r="P924" s="13"/>
    </row>
    <row r="925" spans="1:16" s="90" customFormat="1" ht="13.15" customHeight="1" x14ac:dyDescent="0.2">
      <c r="A925" s="11" t="str">
        <f t="shared" si="57"/>
        <v>CLONCURRY2006</v>
      </c>
      <c r="B925" s="92" t="s">
        <v>123</v>
      </c>
      <c r="C925" s="85">
        <v>2006</v>
      </c>
      <c r="D925" s="86" t="s">
        <v>174</v>
      </c>
      <c r="E925" s="15">
        <v>338</v>
      </c>
      <c r="F925" s="15">
        <v>336</v>
      </c>
      <c r="G925" s="15">
        <v>674</v>
      </c>
      <c r="H925" s="87">
        <v>0</v>
      </c>
      <c r="I925" s="87">
        <v>0</v>
      </c>
      <c r="J925" s="15">
        <v>0</v>
      </c>
      <c r="K925" s="15">
        <f t="shared" si="58"/>
        <v>338</v>
      </c>
      <c r="L925" s="15">
        <f t="shared" si="59"/>
        <v>336</v>
      </c>
      <c r="M925" s="15">
        <f t="shared" si="60"/>
        <v>674</v>
      </c>
      <c r="O925" s="13"/>
      <c r="P925" s="13"/>
    </row>
    <row r="926" spans="1:16" s="90" customFormat="1" ht="13.15" customHeight="1" x14ac:dyDescent="0.2">
      <c r="A926" s="11" t="str">
        <f t="shared" si="57"/>
        <v>CLONCURRY2007</v>
      </c>
      <c r="B926" s="3" t="s">
        <v>123</v>
      </c>
      <c r="C926" s="12">
        <v>2007</v>
      </c>
      <c r="D926" s="12" t="s">
        <v>174</v>
      </c>
      <c r="E926" s="13">
        <v>388</v>
      </c>
      <c r="F926" s="13">
        <v>387</v>
      </c>
      <c r="G926" s="13">
        <v>775</v>
      </c>
      <c r="H926" s="13">
        <v>0</v>
      </c>
      <c r="I926" s="13">
        <v>0</v>
      </c>
      <c r="J926" s="13">
        <v>0</v>
      </c>
      <c r="K926" s="15">
        <f t="shared" si="58"/>
        <v>388</v>
      </c>
      <c r="L926" s="15">
        <f t="shared" si="59"/>
        <v>387</v>
      </c>
      <c r="M926" s="15">
        <f t="shared" si="60"/>
        <v>775</v>
      </c>
      <c r="O926" s="13"/>
      <c r="P926" s="13"/>
    </row>
    <row r="927" spans="1:16" s="90" customFormat="1" ht="13.15" customHeight="1" x14ac:dyDescent="0.2">
      <c r="A927" s="11" t="str">
        <f t="shared" si="57"/>
        <v>CLONCURRY2008</v>
      </c>
      <c r="B927" s="92" t="s">
        <v>123</v>
      </c>
      <c r="C927" s="85">
        <v>2008</v>
      </c>
      <c r="D927" s="86" t="s">
        <v>174</v>
      </c>
      <c r="E927" s="15">
        <v>433</v>
      </c>
      <c r="F927" s="15">
        <v>439</v>
      </c>
      <c r="G927" s="15">
        <v>872</v>
      </c>
      <c r="H927" s="87">
        <v>0</v>
      </c>
      <c r="I927" s="87">
        <v>0</v>
      </c>
      <c r="J927" s="15">
        <v>0</v>
      </c>
      <c r="K927" s="15">
        <f t="shared" si="58"/>
        <v>433</v>
      </c>
      <c r="L927" s="15">
        <f t="shared" si="59"/>
        <v>439</v>
      </c>
      <c r="M927" s="15">
        <f t="shared" si="60"/>
        <v>872</v>
      </c>
      <c r="O927" s="13"/>
      <c r="P927" s="13"/>
    </row>
    <row r="928" spans="1:16" s="90" customFormat="1" ht="13.15" customHeight="1" x14ac:dyDescent="0.2">
      <c r="A928" s="11" t="str">
        <f t="shared" si="57"/>
        <v>CLONCURRY2009</v>
      </c>
      <c r="B928" s="92" t="s">
        <v>123</v>
      </c>
      <c r="C928" s="85">
        <v>2009</v>
      </c>
      <c r="D928" s="86" t="s">
        <v>174</v>
      </c>
      <c r="E928" s="15">
        <v>417</v>
      </c>
      <c r="F928" s="15">
        <v>396</v>
      </c>
      <c r="G928" s="15">
        <v>813</v>
      </c>
      <c r="H928" s="87">
        <v>0</v>
      </c>
      <c r="I928" s="87">
        <v>0</v>
      </c>
      <c r="J928" s="15">
        <v>0</v>
      </c>
      <c r="K928" s="15">
        <f t="shared" si="58"/>
        <v>417</v>
      </c>
      <c r="L928" s="15">
        <f t="shared" si="59"/>
        <v>396</v>
      </c>
      <c r="M928" s="15">
        <f t="shared" si="60"/>
        <v>813</v>
      </c>
      <c r="O928" s="13"/>
      <c r="P928" s="13"/>
    </row>
    <row r="929" spans="1:16" s="90" customFormat="1" ht="13.15" customHeight="1" x14ac:dyDescent="0.2">
      <c r="A929" s="11" t="str">
        <f t="shared" si="57"/>
        <v>CLONCURRY2010</v>
      </c>
      <c r="B929" s="92" t="s">
        <v>123</v>
      </c>
      <c r="C929" s="85">
        <v>2010</v>
      </c>
      <c r="D929" s="86" t="s">
        <v>174</v>
      </c>
      <c r="E929" s="15">
        <v>520</v>
      </c>
      <c r="F929" s="15">
        <v>571</v>
      </c>
      <c r="G929" s="15">
        <v>1091</v>
      </c>
      <c r="H929" s="87">
        <v>0</v>
      </c>
      <c r="I929" s="87">
        <v>0</v>
      </c>
      <c r="J929" s="15">
        <v>0</v>
      </c>
      <c r="K929" s="15">
        <f t="shared" si="58"/>
        <v>520</v>
      </c>
      <c r="L929" s="15">
        <f t="shared" si="59"/>
        <v>571</v>
      </c>
      <c r="M929" s="15">
        <f t="shared" si="60"/>
        <v>1091</v>
      </c>
      <c r="O929" s="13"/>
      <c r="P929" s="13"/>
    </row>
    <row r="930" spans="1:16" s="90" customFormat="1" ht="13.15" customHeight="1" x14ac:dyDescent="0.2">
      <c r="A930" s="11" t="str">
        <f t="shared" si="57"/>
        <v>CLONCURRY2011</v>
      </c>
      <c r="B930" s="88" t="s">
        <v>123</v>
      </c>
      <c r="C930" s="16">
        <v>2011</v>
      </c>
      <c r="D930" s="86" t="s">
        <v>174</v>
      </c>
      <c r="E930" s="89">
        <v>454</v>
      </c>
      <c r="F930" s="89">
        <v>497</v>
      </c>
      <c r="G930" s="89">
        <v>951</v>
      </c>
      <c r="H930" s="89">
        <v>0</v>
      </c>
      <c r="I930" s="89">
        <v>0</v>
      </c>
      <c r="J930" s="89">
        <v>0</v>
      </c>
      <c r="K930" s="15">
        <f t="shared" si="58"/>
        <v>454</v>
      </c>
      <c r="L930" s="15">
        <f t="shared" si="59"/>
        <v>497</v>
      </c>
      <c r="M930" s="15">
        <f t="shared" si="60"/>
        <v>951</v>
      </c>
      <c r="O930" s="13"/>
      <c r="P930" s="13"/>
    </row>
    <row r="931" spans="1:16" s="90" customFormat="1" ht="13.15" customHeight="1" x14ac:dyDescent="0.2">
      <c r="A931" s="11" t="str">
        <f t="shared" si="57"/>
        <v>CLONCURRY2012</v>
      </c>
      <c r="B931" s="3" t="s">
        <v>123</v>
      </c>
      <c r="C931" s="12">
        <v>2012</v>
      </c>
      <c r="D931" s="12" t="s">
        <v>174</v>
      </c>
      <c r="E931" s="13">
        <v>362</v>
      </c>
      <c r="F931" s="13">
        <v>405</v>
      </c>
      <c r="G931" s="13">
        <v>767</v>
      </c>
      <c r="H931" s="13">
        <v>0</v>
      </c>
      <c r="I931" s="13">
        <v>0</v>
      </c>
      <c r="J931" s="13">
        <v>0</v>
      </c>
      <c r="K931" s="15">
        <f t="shared" si="58"/>
        <v>362</v>
      </c>
      <c r="L931" s="15">
        <f t="shared" si="59"/>
        <v>405</v>
      </c>
      <c r="M931" s="15">
        <f t="shared" si="60"/>
        <v>767</v>
      </c>
      <c r="O931" s="13"/>
      <c r="P931" s="13"/>
    </row>
    <row r="932" spans="1:16" s="90" customFormat="1" ht="13.15" customHeight="1" x14ac:dyDescent="0.2">
      <c r="A932" s="11" t="str">
        <f t="shared" si="57"/>
        <v>CLONCURRY2013</v>
      </c>
      <c r="B932" s="92" t="s">
        <v>123</v>
      </c>
      <c r="C932" s="85">
        <v>2013</v>
      </c>
      <c r="D932" s="86" t="s">
        <v>174</v>
      </c>
      <c r="E932" s="15">
        <v>377</v>
      </c>
      <c r="F932" s="15">
        <v>424</v>
      </c>
      <c r="G932" s="15">
        <v>801</v>
      </c>
      <c r="H932" s="87">
        <v>0</v>
      </c>
      <c r="I932" s="87">
        <v>0</v>
      </c>
      <c r="J932" s="15">
        <v>0</v>
      </c>
      <c r="K932" s="15">
        <f t="shared" si="58"/>
        <v>377</v>
      </c>
      <c r="L932" s="15">
        <f t="shared" si="59"/>
        <v>424</v>
      </c>
      <c r="M932" s="15">
        <f t="shared" si="60"/>
        <v>801</v>
      </c>
      <c r="O932" s="13"/>
      <c r="P932" s="13"/>
    </row>
    <row r="933" spans="1:16" s="90" customFormat="1" ht="13.15" customHeight="1" x14ac:dyDescent="0.2">
      <c r="A933" s="11" t="str">
        <f t="shared" si="57"/>
        <v>CLONCURRY2014</v>
      </c>
      <c r="B933" s="92" t="s">
        <v>123</v>
      </c>
      <c r="C933" s="85">
        <v>2014</v>
      </c>
      <c r="D933" s="86" t="s">
        <v>174</v>
      </c>
      <c r="E933" s="15">
        <v>463</v>
      </c>
      <c r="F933" s="15">
        <v>517</v>
      </c>
      <c r="G933" s="15">
        <v>980</v>
      </c>
      <c r="H933" s="87">
        <v>0</v>
      </c>
      <c r="I933" s="87">
        <v>0</v>
      </c>
      <c r="J933" s="15">
        <v>0</v>
      </c>
      <c r="K933" s="15">
        <f t="shared" si="58"/>
        <v>463</v>
      </c>
      <c r="L933" s="15">
        <f t="shared" si="59"/>
        <v>517</v>
      </c>
      <c r="M933" s="15">
        <f t="shared" si="60"/>
        <v>980</v>
      </c>
      <c r="O933" s="13"/>
      <c r="P933" s="13"/>
    </row>
    <row r="934" spans="1:16" s="90" customFormat="1" ht="13.15" customHeight="1" x14ac:dyDescent="0.2">
      <c r="A934" s="11" t="str">
        <f t="shared" si="57"/>
        <v>CLONCURRY2015</v>
      </c>
      <c r="B934" s="3" t="s">
        <v>123</v>
      </c>
      <c r="C934" s="12">
        <v>2015</v>
      </c>
      <c r="D934" s="12" t="s">
        <v>174</v>
      </c>
      <c r="E934" s="13">
        <v>461</v>
      </c>
      <c r="F934" s="13">
        <v>515</v>
      </c>
      <c r="G934" s="13">
        <v>976</v>
      </c>
      <c r="H934" s="13">
        <v>0</v>
      </c>
      <c r="I934" s="13">
        <v>0</v>
      </c>
      <c r="J934" s="13">
        <v>0</v>
      </c>
      <c r="K934" s="15">
        <f t="shared" si="58"/>
        <v>461</v>
      </c>
      <c r="L934" s="15">
        <f t="shared" si="59"/>
        <v>515</v>
      </c>
      <c r="M934" s="15">
        <f t="shared" si="60"/>
        <v>976</v>
      </c>
      <c r="O934" s="13"/>
      <c r="P934" s="13"/>
    </row>
    <row r="935" spans="1:16" s="90" customFormat="1" ht="13.15" customHeight="1" x14ac:dyDescent="0.2">
      <c r="A935" s="11" t="str">
        <f t="shared" si="57"/>
        <v>CLONCURRY2016</v>
      </c>
      <c r="B935" s="90" t="s">
        <v>123</v>
      </c>
      <c r="C935" s="85">
        <v>2016</v>
      </c>
      <c r="D935" s="86" t="s">
        <v>174</v>
      </c>
      <c r="E935" s="15">
        <v>497</v>
      </c>
      <c r="F935" s="15">
        <v>551</v>
      </c>
      <c r="G935" s="15">
        <v>1048</v>
      </c>
      <c r="H935" s="15">
        <v>0</v>
      </c>
      <c r="I935" s="15">
        <v>0</v>
      </c>
      <c r="J935" s="15">
        <v>0</v>
      </c>
      <c r="K935" s="15">
        <f t="shared" si="58"/>
        <v>497</v>
      </c>
      <c r="L935" s="15">
        <f t="shared" si="59"/>
        <v>551</v>
      </c>
      <c r="M935" s="15">
        <f t="shared" si="60"/>
        <v>1048</v>
      </c>
      <c r="O935" s="13"/>
      <c r="P935" s="13"/>
    </row>
    <row r="936" spans="1:16" s="90" customFormat="1" ht="13.15" customHeight="1" x14ac:dyDescent="0.2">
      <c r="A936" s="11" t="str">
        <f t="shared" si="57"/>
        <v>CLONCURRY2017</v>
      </c>
      <c r="B936" s="3" t="s">
        <v>123</v>
      </c>
      <c r="C936" s="12">
        <v>2017</v>
      </c>
      <c r="D936" s="12" t="s">
        <v>174</v>
      </c>
      <c r="E936" s="13">
        <v>513</v>
      </c>
      <c r="F936" s="13">
        <v>567</v>
      </c>
      <c r="G936" s="13">
        <v>1080</v>
      </c>
      <c r="H936" s="13">
        <v>0</v>
      </c>
      <c r="I936" s="13">
        <v>0</v>
      </c>
      <c r="J936" s="13">
        <v>0</v>
      </c>
      <c r="K936" s="15">
        <f t="shared" si="58"/>
        <v>513</v>
      </c>
      <c r="L936" s="15">
        <f t="shared" si="59"/>
        <v>567</v>
      </c>
      <c r="M936" s="15">
        <f t="shared" si="60"/>
        <v>1080</v>
      </c>
      <c r="O936" s="13"/>
      <c r="P936" s="13"/>
    </row>
    <row r="937" spans="1:16" s="90" customFormat="1" ht="13.15" customHeight="1" x14ac:dyDescent="0.2">
      <c r="A937" s="11" t="str">
        <f t="shared" si="57"/>
        <v>CLONCURRY2018</v>
      </c>
      <c r="B937" s="3" t="s">
        <v>123</v>
      </c>
      <c r="C937" s="12">
        <v>2018</v>
      </c>
      <c r="D937" s="12" t="s">
        <v>174</v>
      </c>
      <c r="E937" s="13">
        <v>522</v>
      </c>
      <c r="F937" s="13">
        <v>572</v>
      </c>
      <c r="G937" s="13">
        <v>1094</v>
      </c>
      <c r="H937" s="13">
        <v>0</v>
      </c>
      <c r="I937" s="13">
        <v>0</v>
      </c>
      <c r="J937" s="13">
        <v>0</v>
      </c>
      <c r="K937" s="15">
        <f t="shared" si="58"/>
        <v>522</v>
      </c>
      <c r="L937" s="15">
        <f t="shared" si="59"/>
        <v>572</v>
      </c>
      <c r="M937" s="15">
        <f t="shared" si="60"/>
        <v>1094</v>
      </c>
      <c r="O937" s="13"/>
      <c r="P937" s="13"/>
    </row>
    <row r="938" spans="1:16" s="90" customFormat="1" ht="13.15" customHeight="1" x14ac:dyDescent="0.2">
      <c r="A938" s="11" t="str">
        <f t="shared" si="57"/>
        <v>CLONCURRY2019</v>
      </c>
      <c r="B938" s="92" t="s">
        <v>123</v>
      </c>
      <c r="C938" s="85">
        <v>2019</v>
      </c>
      <c r="D938" s="86" t="s">
        <v>174</v>
      </c>
      <c r="E938" s="15">
        <v>546</v>
      </c>
      <c r="F938" s="15">
        <v>597</v>
      </c>
      <c r="G938" s="15">
        <v>1143</v>
      </c>
      <c r="H938" s="87">
        <v>0</v>
      </c>
      <c r="I938" s="87">
        <v>0</v>
      </c>
      <c r="J938" s="15">
        <v>0</v>
      </c>
      <c r="K938" s="15">
        <f t="shared" si="58"/>
        <v>546</v>
      </c>
      <c r="L938" s="15">
        <f t="shared" si="59"/>
        <v>597</v>
      </c>
      <c r="M938" s="15">
        <f t="shared" si="60"/>
        <v>1143</v>
      </c>
      <c r="O938" s="13"/>
      <c r="P938" s="13"/>
    </row>
    <row r="939" spans="1:16" s="90" customFormat="1" ht="13.15" customHeight="1" x14ac:dyDescent="0.2">
      <c r="A939" s="11" t="str">
        <f t="shared" si="57"/>
        <v>CLONCURRY2020</v>
      </c>
      <c r="B939" s="3" t="s">
        <v>123</v>
      </c>
      <c r="C939" s="12">
        <v>2020</v>
      </c>
      <c r="D939" s="12" t="s">
        <v>174</v>
      </c>
      <c r="E939" s="13">
        <v>313</v>
      </c>
      <c r="F939" s="13">
        <v>326</v>
      </c>
      <c r="G939" s="13">
        <v>639</v>
      </c>
      <c r="H939" s="13">
        <v>0</v>
      </c>
      <c r="I939" s="13">
        <v>0</v>
      </c>
      <c r="J939" s="13">
        <v>0</v>
      </c>
      <c r="K939" s="15">
        <f t="shared" si="58"/>
        <v>313</v>
      </c>
      <c r="L939" s="15">
        <f t="shared" si="59"/>
        <v>326</v>
      </c>
      <c r="M939" s="15">
        <f t="shared" si="60"/>
        <v>639</v>
      </c>
      <c r="O939" s="13"/>
      <c r="P939" s="13"/>
    </row>
    <row r="940" spans="1:16" s="90" customFormat="1" ht="13.15" customHeight="1" x14ac:dyDescent="0.2">
      <c r="A940" s="11" t="str">
        <f t="shared" si="57"/>
        <v>CLONCURRY2021</v>
      </c>
      <c r="B940" s="3" t="s">
        <v>123</v>
      </c>
      <c r="C940" s="12">
        <v>2021</v>
      </c>
      <c r="D940" s="12" t="s">
        <v>174</v>
      </c>
      <c r="E940" s="13">
        <v>271</v>
      </c>
      <c r="F940" s="13">
        <v>271</v>
      </c>
      <c r="G940" s="13">
        <v>542</v>
      </c>
      <c r="H940" s="13">
        <v>0</v>
      </c>
      <c r="I940" s="13">
        <v>0</v>
      </c>
      <c r="J940" s="13">
        <v>0</v>
      </c>
      <c r="K940" s="15">
        <f t="shared" si="58"/>
        <v>271</v>
      </c>
      <c r="L940" s="15">
        <f t="shared" si="59"/>
        <v>271</v>
      </c>
      <c r="M940" s="15">
        <f t="shared" si="60"/>
        <v>542</v>
      </c>
      <c r="O940" s="13"/>
      <c r="P940" s="13"/>
    </row>
    <row r="941" spans="1:16" s="90" customFormat="1" ht="13.15" customHeight="1" x14ac:dyDescent="0.2">
      <c r="A941" s="11" t="str">
        <f t="shared" si="57"/>
        <v>CLONCURRY2022</v>
      </c>
      <c r="B941" s="3" t="s">
        <v>123</v>
      </c>
      <c r="C941" s="12">
        <v>2022</v>
      </c>
      <c r="D941" s="12" t="s">
        <v>174</v>
      </c>
      <c r="E941" s="13">
        <v>338</v>
      </c>
      <c r="F941" s="13">
        <v>338</v>
      </c>
      <c r="G941" s="13">
        <v>676</v>
      </c>
      <c r="H941" s="13">
        <v>0</v>
      </c>
      <c r="I941" s="13">
        <v>0</v>
      </c>
      <c r="J941" s="13">
        <v>0</v>
      </c>
      <c r="K941" s="15">
        <f t="shared" si="58"/>
        <v>338</v>
      </c>
      <c r="L941" s="15">
        <f t="shared" si="59"/>
        <v>338</v>
      </c>
      <c r="M941" s="15">
        <f t="shared" si="60"/>
        <v>676</v>
      </c>
      <c r="O941" s="13"/>
      <c r="P941" s="13"/>
    </row>
    <row r="942" spans="1:16" s="90" customFormat="1" ht="13.15" customHeight="1" x14ac:dyDescent="0.2">
      <c r="A942" s="11" t="str">
        <f t="shared" si="57"/>
        <v>CLONCURRY2023</v>
      </c>
      <c r="B942" s="3" t="s">
        <v>123</v>
      </c>
      <c r="C942" s="12">
        <v>2023</v>
      </c>
      <c r="D942" s="12" t="s">
        <v>174</v>
      </c>
      <c r="E942" s="13">
        <v>303</v>
      </c>
      <c r="F942" s="13">
        <v>300</v>
      </c>
      <c r="G942" s="13">
        <v>603</v>
      </c>
      <c r="H942" s="13">
        <v>0</v>
      </c>
      <c r="I942" s="13">
        <v>0</v>
      </c>
      <c r="J942" s="13">
        <v>0</v>
      </c>
      <c r="K942" s="15">
        <f t="shared" si="58"/>
        <v>303</v>
      </c>
      <c r="L942" s="15">
        <f t="shared" si="59"/>
        <v>300</v>
      </c>
      <c r="M942" s="15">
        <f t="shared" si="60"/>
        <v>603</v>
      </c>
      <c r="O942" s="13"/>
      <c r="P942" s="13"/>
    </row>
    <row r="943" spans="1:16" s="90" customFormat="1" ht="13.15" customHeight="1" x14ac:dyDescent="0.2">
      <c r="A943" s="11" t="str">
        <f t="shared" si="57"/>
        <v>CLONCURRY2024</v>
      </c>
      <c r="B943" s="92" t="s">
        <v>123</v>
      </c>
      <c r="C943" s="85">
        <v>2024</v>
      </c>
      <c r="D943" s="86" t="s">
        <v>174</v>
      </c>
      <c r="E943" s="15">
        <v>300</v>
      </c>
      <c r="F943" s="15">
        <v>298</v>
      </c>
      <c r="G943" s="15">
        <v>598</v>
      </c>
      <c r="H943" s="87">
        <v>0</v>
      </c>
      <c r="I943" s="87">
        <v>0</v>
      </c>
      <c r="J943" s="15">
        <v>0</v>
      </c>
      <c r="K943" s="15">
        <f t="shared" si="58"/>
        <v>300</v>
      </c>
      <c r="L943" s="15">
        <f t="shared" si="59"/>
        <v>298</v>
      </c>
      <c r="M943" s="15">
        <f t="shared" si="60"/>
        <v>598</v>
      </c>
      <c r="O943" s="13"/>
      <c r="P943" s="13"/>
    </row>
    <row r="944" spans="1:16" s="90" customFormat="1" ht="13.15" customHeight="1" x14ac:dyDescent="0.2">
      <c r="A944" s="11" t="str">
        <f t="shared" ref="A944:A1007" si="61">CONCATENATE(B944,C944)</f>
        <v>CLONCURRY2025</v>
      </c>
      <c r="B944" s="3" t="s">
        <v>123</v>
      </c>
      <c r="C944" s="12">
        <v>2025</v>
      </c>
      <c r="D944" s="12" t="s">
        <v>174</v>
      </c>
      <c r="E944" s="13">
        <v>299</v>
      </c>
      <c r="F944" s="13">
        <v>296</v>
      </c>
      <c r="G944" s="13">
        <v>595</v>
      </c>
      <c r="H944" s="13">
        <v>0</v>
      </c>
      <c r="I944" s="13">
        <v>0</v>
      </c>
      <c r="J944" s="13">
        <v>0</v>
      </c>
      <c r="K944" s="15">
        <f t="shared" si="58"/>
        <v>299</v>
      </c>
      <c r="L944" s="15">
        <f t="shared" si="59"/>
        <v>296</v>
      </c>
      <c r="M944" s="15">
        <f t="shared" si="60"/>
        <v>595</v>
      </c>
      <c r="O944" s="13"/>
      <c r="P944" s="13"/>
    </row>
    <row r="945" spans="1:16" s="90" customFormat="1" ht="13.15" customHeight="1" x14ac:dyDescent="0.2">
      <c r="A945" s="11" t="str">
        <f t="shared" si="61"/>
        <v>COBAR1985</v>
      </c>
      <c r="B945" s="92" t="s">
        <v>169</v>
      </c>
      <c r="C945" s="85">
        <v>1985</v>
      </c>
      <c r="D945" s="86" t="s">
        <v>174</v>
      </c>
      <c r="E945" s="15">
        <v>310</v>
      </c>
      <c r="F945" s="15">
        <v>310</v>
      </c>
      <c r="G945" s="15">
        <v>620</v>
      </c>
      <c r="H945" s="87">
        <v>0</v>
      </c>
      <c r="I945" s="87">
        <v>0</v>
      </c>
      <c r="J945" s="15">
        <v>0</v>
      </c>
      <c r="K945" s="15">
        <f t="shared" ref="K945:K1008" si="62">E945+H945</f>
        <v>310</v>
      </c>
      <c r="L945" s="15">
        <f t="shared" ref="L945:L1008" si="63">F945+I945</f>
        <v>310</v>
      </c>
      <c r="M945" s="15">
        <f t="shared" ref="M945:M1008" si="64">G945+J945</f>
        <v>620</v>
      </c>
      <c r="O945" s="13"/>
      <c r="P945" s="13"/>
    </row>
    <row r="946" spans="1:16" s="90" customFormat="1" ht="13.15" customHeight="1" x14ac:dyDescent="0.2">
      <c r="A946" s="11" t="str">
        <f t="shared" si="61"/>
        <v>COBAR1986</v>
      </c>
      <c r="B946" s="3" t="s">
        <v>169</v>
      </c>
      <c r="C946" s="12">
        <v>1986</v>
      </c>
      <c r="D946" s="12" t="s">
        <v>174</v>
      </c>
      <c r="E946" s="13">
        <v>298</v>
      </c>
      <c r="F946" s="13">
        <v>298</v>
      </c>
      <c r="G946" s="13">
        <v>596</v>
      </c>
      <c r="H946" s="13">
        <v>0</v>
      </c>
      <c r="I946" s="13">
        <v>0</v>
      </c>
      <c r="J946" s="13">
        <v>0</v>
      </c>
      <c r="K946" s="15">
        <f t="shared" si="62"/>
        <v>298</v>
      </c>
      <c r="L946" s="15">
        <f t="shared" si="63"/>
        <v>298</v>
      </c>
      <c r="M946" s="15">
        <f t="shared" si="64"/>
        <v>596</v>
      </c>
      <c r="O946" s="13"/>
      <c r="P946" s="13"/>
    </row>
    <row r="947" spans="1:16" s="90" customFormat="1" ht="13.15" customHeight="1" x14ac:dyDescent="0.2">
      <c r="A947" s="11" t="str">
        <f t="shared" si="61"/>
        <v>COBAR1987</v>
      </c>
      <c r="B947" s="3" t="s">
        <v>169</v>
      </c>
      <c r="C947" s="12">
        <v>1987</v>
      </c>
      <c r="D947" s="12" t="s">
        <v>174</v>
      </c>
      <c r="E947" s="13">
        <v>358</v>
      </c>
      <c r="F947" s="13">
        <v>358</v>
      </c>
      <c r="G947" s="13">
        <v>716</v>
      </c>
      <c r="H947" s="13">
        <v>0</v>
      </c>
      <c r="I947" s="13">
        <v>0</v>
      </c>
      <c r="J947" s="13">
        <v>0</v>
      </c>
      <c r="K947" s="15">
        <f t="shared" si="62"/>
        <v>358</v>
      </c>
      <c r="L947" s="15">
        <f t="shared" si="63"/>
        <v>358</v>
      </c>
      <c r="M947" s="15">
        <f t="shared" si="64"/>
        <v>716</v>
      </c>
      <c r="O947" s="13"/>
      <c r="P947" s="13"/>
    </row>
    <row r="948" spans="1:16" s="90" customFormat="1" ht="13.15" customHeight="1" x14ac:dyDescent="0.2">
      <c r="A948" s="11" t="str">
        <f t="shared" si="61"/>
        <v>COBAR1988</v>
      </c>
      <c r="B948" s="3" t="s">
        <v>169</v>
      </c>
      <c r="C948" s="12">
        <v>1988</v>
      </c>
      <c r="D948" s="12" t="s">
        <v>174</v>
      </c>
      <c r="E948" s="13">
        <v>409</v>
      </c>
      <c r="F948" s="13">
        <v>431</v>
      </c>
      <c r="G948" s="13">
        <v>840</v>
      </c>
      <c r="H948" s="13">
        <v>0</v>
      </c>
      <c r="I948" s="13">
        <v>0</v>
      </c>
      <c r="J948" s="13">
        <v>0</v>
      </c>
      <c r="K948" s="15">
        <f t="shared" si="62"/>
        <v>409</v>
      </c>
      <c r="L948" s="15">
        <f t="shared" si="63"/>
        <v>431</v>
      </c>
      <c r="M948" s="15">
        <f t="shared" si="64"/>
        <v>840</v>
      </c>
      <c r="O948" s="13"/>
      <c r="P948" s="13"/>
    </row>
    <row r="949" spans="1:16" s="90" customFormat="1" ht="13.15" customHeight="1" x14ac:dyDescent="0.2">
      <c r="A949" s="11" t="str">
        <f t="shared" si="61"/>
        <v>COBAR1989</v>
      </c>
      <c r="B949" s="3" t="s">
        <v>169</v>
      </c>
      <c r="C949" s="12">
        <v>1989</v>
      </c>
      <c r="D949" s="12" t="s">
        <v>174</v>
      </c>
      <c r="E949" s="13">
        <v>815</v>
      </c>
      <c r="F949" s="13">
        <v>866</v>
      </c>
      <c r="G949" s="13">
        <v>1681</v>
      </c>
      <c r="H949" s="13">
        <v>0</v>
      </c>
      <c r="I949" s="13">
        <v>0</v>
      </c>
      <c r="J949" s="13">
        <v>0</v>
      </c>
      <c r="K949" s="15">
        <f t="shared" si="62"/>
        <v>815</v>
      </c>
      <c r="L949" s="15">
        <f t="shared" si="63"/>
        <v>866</v>
      </c>
      <c r="M949" s="15">
        <f t="shared" si="64"/>
        <v>1681</v>
      </c>
      <c r="O949" s="13"/>
      <c r="P949" s="13"/>
    </row>
    <row r="950" spans="1:16" s="90" customFormat="1" ht="13.15" customHeight="1" x14ac:dyDescent="0.2">
      <c r="A950" s="11" t="str">
        <f t="shared" si="61"/>
        <v>COBAR1990</v>
      </c>
      <c r="B950" s="3" t="s">
        <v>169</v>
      </c>
      <c r="C950" s="12">
        <v>1990</v>
      </c>
      <c r="D950" s="12" t="s">
        <v>174</v>
      </c>
      <c r="E950" s="13">
        <v>983</v>
      </c>
      <c r="F950" s="13">
        <v>1065</v>
      </c>
      <c r="G950" s="13">
        <v>2048</v>
      </c>
      <c r="H950" s="13">
        <v>0</v>
      </c>
      <c r="I950" s="13">
        <v>0</v>
      </c>
      <c r="J950" s="13">
        <v>0</v>
      </c>
      <c r="K950" s="15">
        <f t="shared" si="62"/>
        <v>983</v>
      </c>
      <c r="L950" s="15">
        <f t="shared" si="63"/>
        <v>1065</v>
      </c>
      <c r="M950" s="15">
        <f t="shared" si="64"/>
        <v>2048</v>
      </c>
      <c r="O950" s="13"/>
      <c r="P950" s="13"/>
    </row>
    <row r="951" spans="1:16" s="90" customFormat="1" ht="13.15" customHeight="1" x14ac:dyDescent="0.2">
      <c r="A951" s="11" t="str">
        <f t="shared" si="61"/>
        <v>COBAR1991</v>
      </c>
      <c r="B951" s="3" t="s">
        <v>169</v>
      </c>
      <c r="C951" s="12">
        <v>1991</v>
      </c>
      <c r="D951" s="12" t="s">
        <v>174</v>
      </c>
      <c r="E951" s="13">
        <v>534</v>
      </c>
      <c r="F951" s="13">
        <v>516</v>
      </c>
      <c r="G951" s="13">
        <v>1050</v>
      </c>
      <c r="H951" s="13">
        <v>0</v>
      </c>
      <c r="I951" s="13">
        <v>0</v>
      </c>
      <c r="J951" s="13">
        <v>0</v>
      </c>
      <c r="K951" s="15">
        <f t="shared" si="62"/>
        <v>534</v>
      </c>
      <c r="L951" s="15">
        <f t="shared" si="63"/>
        <v>516</v>
      </c>
      <c r="M951" s="15">
        <f t="shared" si="64"/>
        <v>1050</v>
      </c>
      <c r="O951" s="13"/>
      <c r="P951" s="13"/>
    </row>
    <row r="952" spans="1:16" s="90" customFormat="1" ht="13.15" customHeight="1" x14ac:dyDescent="0.2">
      <c r="A952" s="11" t="str">
        <f t="shared" si="61"/>
        <v>COBAR1992</v>
      </c>
      <c r="B952" s="3" t="s">
        <v>169</v>
      </c>
      <c r="C952" s="12">
        <v>1992</v>
      </c>
      <c r="D952" s="12" t="s">
        <v>174</v>
      </c>
      <c r="E952" s="13">
        <v>672</v>
      </c>
      <c r="F952" s="13">
        <v>639</v>
      </c>
      <c r="G952" s="13">
        <v>1311</v>
      </c>
      <c r="H952" s="13">
        <v>0</v>
      </c>
      <c r="I952" s="13">
        <v>0</v>
      </c>
      <c r="J952" s="13">
        <v>0</v>
      </c>
      <c r="K952" s="15">
        <f t="shared" si="62"/>
        <v>672</v>
      </c>
      <c r="L952" s="15">
        <f t="shared" si="63"/>
        <v>639</v>
      </c>
      <c r="M952" s="15">
        <f t="shared" si="64"/>
        <v>1311</v>
      </c>
      <c r="O952" s="13"/>
      <c r="P952" s="13"/>
    </row>
    <row r="953" spans="1:16" s="90" customFormat="1" ht="13.15" customHeight="1" x14ac:dyDescent="0.2">
      <c r="A953" s="11" t="str">
        <f t="shared" si="61"/>
        <v>COBAR1993</v>
      </c>
      <c r="B953" s="3" t="s">
        <v>169</v>
      </c>
      <c r="C953" s="12">
        <v>1993</v>
      </c>
      <c r="D953" s="12" t="s">
        <v>174</v>
      </c>
      <c r="E953" s="13">
        <v>724</v>
      </c>
      <c r="F953" s="13">
        <v>722</v>
      </c>
      <c r="G953" s="13">
        <v>1446</v>
      </c>
      <c r="H953" s="13">
        <v>0</v>
      </c>
      <c r="I953" s="13">
        <v>0</v>
      </c>
      <c r="J953" s="13">
        <v>0</v>
      </c>
      <c r="K953" s="15">
        <f t="shared" si="62"/>
        <v>724</v>
      </c>
      <c r="L953" s="15">
        <f t="shared" si="63"/>
        <v>722</v>
      </c>
      <c r="M953" s="15">
        <f t="shared" si="64"/>
        <v>1446</v>
      </c>
      <c r="O953" s="13"/>
      <c r="P953" s="13"/>
    </row>
    <row r="954" spans="1:16" s="90" customFormat="1" ht="13.15" customHeight="1" x14ac:dyDescent="0.2">
      <c r="A954" s="11" t="str">
        <f t="shared" si="61"/>
        <v>COBAR1994</v>
      </c>
      <c r="B954" s="90" t="s">
        <v>169</v>
      </c>
      <c r="C954" s="85">
        <v>1994</v>
      </c>
      <c r="D954" s="86" t="s">
        <v>174</v>
      </c>
      <c r="E954" s="15">
        <v>754</v>
      </c>
      <c r="F954" s="15">
        <v>751</v>
      </c>
      <c r="G954" s="15">
        <v>1505</v>
      </c>
      <c r="H954" s="15">
        <v>0</v>
      </c>
      <c r="I954" s="15">
        <v>0</v>
      </c>
      <c r="J954" s="15">
        <v>0</v>
      </c>
      <c r="K954" s="15">
        <f t="shared" si="62"/>
        <v>754</v>
      </c>
      <c r="L954" s="15">
        <f t="shared" si="63"/>
        <v>751</v>
      </c>
      <c r="M954" s="15">
        <f t="shared" si="64"/>
        <v>1505</v>
      </c>
      <c r="O954" s="13"/>
      <c r="P954" s="13"/>
    </row>
    <row r="955" spans="1:16" s="90" customFormat="1" ht="13.15" customHeight="1" x14ac:dyDescent="0.2">
      <c r="A955" s="11" t="str">
        <f t="shared" si="61"/>
        <v>COBAR1995</v>
      </c>
      <c r="B955" s="92" t="s">
        <v>169</v>
      </c>
      <c r="C955" s="85">
        <v>1995</v>
      </c>
      <c r="D955" s="86" t="s">
        <v>174</v>
      </c>
      <c r="E955" s="15">
        <v>744</v>
      </c>
      <c r="F955" s="15">
        <v>716</v>
      </c>
      <c r="G955" s="15">
        <v>1460</v>
      </c>
      <c r="H955" s="87">
        <v>0</v>
      </c>
      <c r="I955" s="87">
        <v>0</v>
      </c>
      <c r="J955" s="15">
        <v>0</v>
      </c>
      <c r="K955" s="15">
        <f t="shared" si="62"/>
        <v>744</v>
      </c>
      <c r="L955" s="15">
        <f t="shared" si="63"/>
        <v>716</v>
      </c>
      <c r="M955" s="15">
        <f t="shared" si="64"/>
        <v>1460</v>
      </c>
      <c r="O955" s="13"/>
      <c r="P955" s="13"/>
    </row>
    <row r="956" spans="1:16" s="90" customFormat="1" ht="13.15" customHeight="1" x14ac:dyDescent="0.2">
      <c r="A956" s="11" t="str">
        <f t="shared" si="61"/>
        <v>COBAR1996</v>
      </c>
      <c r="B956" s="3" t="s">
        <v>169</v>
      </c>
      <c r="C956" s="12">
        <v>1996</v>
      </c>
      <c r="D956" s="12" t="s">
        <v>174</v>
      </c>
      <c r="E956" s="13">
        <v>713</v>
      </c>
      <c r="F956" s="13">
        <v>709</v>
      </c>
      <c r="G956" s="13">
        <v>1422</v>
      </c>
      <c r="H956" s="13">
        <v>0</v>
      </c>
      <c r="I956" s="13">
        <v>0</v>
      </c>
      <c r="J956" s="13">
        <v>0</v>
      </c>
      <c r="K956" s="15">
        <f t="shared" si="62"/>
        <v>713</v>
      </c>
      <c r="L956" s="15">
        <f t="shared" si="63"/>
        <v>709</v>
      </c>
      <c r="M956" s="15">
        <f t="shared" si="64"/>
        <v>1422</v>
      </c>
      <c r="O956" s="13"/>
      <c r="P956" s="13"/>
    </row>
    <row r="957" spans="1:16" s="90" customFormat="1" ht="13.15" customHeight="1" x14ac:dyDescent="0.2">
      <c r="A957" s="11" t="str">
        <f t="shared" si="61"/>
        <v>COBAR1997</v>
      </c>
      <c r="B957" s="3" t="s">
        <v>169</v>
      </c>
      <c r="C957" s="12">
        <v>1997</v>
      </c>
      <c r="D957" s="12" t="s">
        <v>174</v>
      </c>
      <c r="E957" s="13">
        <v>775</v>
      </c>
      <c r="F957" s="13">
        <v>767</v>
      </c>
      <c r="G957" s="13">
        <v>1542</v>
      </c>
      <c r="H957" s="13">
        <v>0</v>
      </c>
      <c r="I957" s="13">
        <v>0</v>
      </c>
      <c r="J957" s="13">
        <v>0</v>
      </c>
      <c r="K957" s="15">
        <f t="shared" si="62"/>
        <v>775</v>
      </c>
      <c r="L957" s="15">
        <f t="shared" si="63"/>
        <v>767</v>
      </c>
      <c r="M957" s="15">
        <f t="shared" si="64"/>
        <v>1542</v>
      </c>
      <c r="O957" s="13"/>
      <c r="P957" s="13"/>
    </row>
    <row r="958" spans="1:16" s="90" customFormat="1" ht="13.15" customHeight="1" x14ac:dyDescent="0.2">
      <c r="A958" s="11" t="str">
        <f t="shared" si="61"/>
        <v>COBAR1998</v>
      </c>
      <c r="B958" s="3" t="s">
        <v>169</v>
      </c>
      <c r="C958" s="12">
        <v>1998</v>
      </c>
      <c r="D958" s="12" t="s">
        <v>174</v>
      </c>
      <c r="E958" s="13">
        <v>726</v>
      </c>
      <c r="F958" s="13">
        <v>721</v>
      </c>
      <c r="G958" s="13">
        <v>1447</v>
      </c>
      <c r="H958" s="13">
        <v>0</v>
      </c>
      <c r="I958" s="13">
        <v>0</v>
      </c>
      <c r="J958" s="13">
        <v>0</v>
      </c>
      <c r="K958" s="15">
        <f t="shared" si="62"/>
        <v>726</v>
      </c>
      <c r="L958" s="15">
        <f t="shared" si="63"/>
        <v>721</v>
      </c>
      <c r="M958" s="15">
        <f t="shared" si="64"/>
        <v>1447</v>
      </c>
      <c r="O958" s="13"/>
      <c r="P958" s="13"/>
    </row>
    <row r="959" spans="1:16" s="90" customFormat="1" ht="13.15" customHeight="1" x14ac:dyDescent="0.2">
      <c r="A959" s="11" t="str">
        <f t="shared" si="61"/>
        <v>COBAR1999</v>
      </c>
      <c r="B959" s="92" t="s">
        <v>169</v>
      </c>
      <c r="C959" s="85">
        <v>1999</v>
      </c>
      <c r="D959" s="86" t="s">
        <v>174</v>
      </c>
      <c r="E959" s="15">
        <v>729</v>
      </c>
      <c r="F959" s="15">
        <v>732</v>
      </c>
      <c r="G959" s="15">
        <v>1461</v>
      </c>
      <c r="H959" s="87">
        <v>0</v>
      </c>
      <c r="I959" s="87">
        <v>0</v>
      </c>
      <c r="J959" s="15">
        <v>0</v>
      </c>
      <c r="K959" s="15">
        <f t="shared" si="62"/>
        <v>729</v>
      </c>
      <c r="L959" s="15">
        <f t="shared" si="63"/>
        <v>732</v>
      </c>
      <c r="M959" s="15">
        <f t="shared" si="64"/>
        <v>1461</v>
      </c>
      <c r="O959" s="13"/>
      <c r="P959" s="13"/>
    </row>
    <row r="960" spans="1:16" s="90" customFormat="1" ht="13.15" customHeight="1" x14ac:dyDescent="0.2">
      <c r="A960" s="11" t="str">
        <f t="shared" si="61"/>
        <v>COBAR2000</v>
      </c>
      <c r="B960" s="92" t="s">
        <v>169</v>
      </c>
      <c r="C960" s="85">
        <v>2000</v>
      </c>
      <c r="D960" s="86" t="s">
        <v>174</v>
      </c>
      <c r="E960" s="15">
        <v>711</v>
      </c>
      <c r="F960" s="15">
        <v>702</v>
      </c>
      <c r="G960" s="15">
        <v>1413</v>
      </c>
      <c r="H960" s="87">
        <v>0</v>
      </c>
      <c r="I960" s="87">
        <v>0</v>
      </c>
      <c r="J960" s="15">
        <v>0</v>
      </c>
      <c r="K960" s="15">
        <f t="shared" si="62"/>
        <v>711</v>
      </c>
      <c r="L960" s="15">
        <f t="shared" si="63"/>
        <v>702</v>
      </c>
      <c r="M960" s="15">
        <f t="shared" si="64"/>
        <v>1413</v>
      </c>
      <c r="O960" s="13"/>
      <c r="P960" s="13"/>
    </row>
    <row r="961" spans="1:16" s="90" customFormat="1" ht="13.15" customHeight="1" x14ac:dyDescent="0.2">
      <c r="A961" s="11" t="str">
        <f t="shared" si="61"/>
        <v>COBAR2001</v>
      </c>
      <c r="B961" s="3" t="s">
        <v>169</v>
      </c>
      <c r="C961" s="12">
        <v>2001</v>
      </c>
      <c r="D961" s="12" t="s">
        <v>174</v>
      </c>
      <c r="E961" s="13">
        <v>770</v>
      </c>
      <c r="F961" s="13">
        <v>763</v>
      </c>
      <c r="G961" s="13">
        <v>1533</v>
      </c>
      <c r="H961" s="13">
        <v>0</v>
      </c>
      <c r="I961" s="13">
        <v>0</v>
      </c>
      <c r="J961" s="13">
        <v>0</v>
      </c>
      <c r="K961" s="15">
        <f t="shared" si="62"/>
        <v>770</v>
      </c>
      <c r="L961" s="15">
        <f t="shared" si="63"/>
        <v>763</v>
      </c>
      <c r="M961" s="15">
        <f t="shared" si="64"/>
        <v>1533</v>
      </c>
      <c r="O961" s="13"/>
      <c r="P961" s="13"/>
    </row>
    <row r="962" spans="1:16" s="90" customFormat="1" ht="13.15" customHeight="1" x14ac:dyDescent="0.2">
      <c r="A962" s="11" t="str">
        <f t="shared" si="61"/>
        <v>COBAR2002</v>
      </c>
      <c r="B962" s="90" t="s">
        <v>169</v>
      </c>
      <c r="C962" s="12">
        <v>2002</v>
      </c>
      <c r="D962" s="86" t="s">
        <v>174</v>
      </c>
      <c r="E962" s="91">
        <v>948</v>
      </c>
      <c r="F962" s="91">
        <v>942</v>
      </c>
      <c r="G962" s="91">
        <v>1890</v>
      </c>
      <c r="H962" s="91">
        <v>0</v>
      </c>
      <c r="I962" s="91">
        <v>0</v>
      </c>
      <c r="J962" s="91">
        <v>0</v>
      </c>
      <c r="K962" s="15">
        <f t="shared" si="62"/>
        <v>948</v>
      </c>
      <c r="L962" s="15">
        <f t="shared" si="63"/>
        <v>942</v>
      </c>
      <c r="M962" s="15">
        <f t="shared" si="64"/>
        <v>1890</v>
      </c>
      <c r="O962" s="13"/>
      <c r="P962" s="13"/>
    </row>
    <row r="963" spans="1:16" s="90" customFormat="1" ht="13.15" customHeight="1" x14ac:dyDescent="0.2">
      <c r="A963" s="11" t="str">
        <f t="shared" si="61"/>
        <v>COBAR2003</v>
      </c>
      <c r="B963" s="90" t="s">
        <v>169</v>
      </c>
      <c r="C963" s="12">
        <v>2003</v>
      </c>
      <c r="D963" s="86" t="s">
        <v>174</v>
      </c>
      <c r="E963" s="91">
        <v>1185</v>
      </c>
      <c r="F963" s="91">
        <v>1232</v>
      </c>
      <c r="G963" s="91">
        <v>2417</v>
      </c>
      <c r="H963" s="98">
        <v>0</v>
      </c>
      <c r="I963" s="98">
        <v>0</v>
      </c>
      <c r="J963" s="91">
        <v>0</v>
      </c>
      <c r="K963" s="15">
        <f t="shared" si="62"/>
        <v>1185</v>
      </c>
      <c r="L963" s="15">
        <f t="shared" si="63"/>
        <v>1232</v>
      </c>
      <c r="M963" s="15">
        <f t="shared" si="64"/>
        <v>2417</v>
      </c>
      <c r="O963" s="13"/>
      <c r="P963" s="13"/>
    </row>
    <row r="964" spans="1:16" s="90" customFormat="1" ht="13.15" customHeight="1" x14ac:dyDescent="0.2">
      <c r="A964" s="11" t="str">
        <f t="shared" si="61"/>
        <v>COBAR2004</v>
      </c>
      <c r="B964" s="92" t="s">
        <v>169</v>
      </c>
      <c r="C964" s="85">
        <v>2004</v>
      </c>
      <c r="D964" s="86" t="s">
        <v>174</v>
      </c>
      <c r="E964" s="15">
        <v>1143</v>
      </c>
      <c r="F964" s="15">
        <v>1161</v>
      </c>
      <c r="G964" s="15">
        <v>2304</v>
      </c>
      <c r="H964" s="87">
        <v>0</v>
      </c>
      <c r="I964" s="87">
        <v>0</v>
      </c>
      <c r="J964" s="15">
        <v>0</v>
      </c>
      <c r="K964" s="15">
        <f t="shared" si="62"/>
        <v>1143</v>
      </c>
      <c r="L964" s="15">
        <f t="shared" si="63"/>
        <v>1161</v>
      </c>
      <c r="M964" s="15">
        <f t="shared" si="64"/>
        <v>2304</v>
      </c>
      <c r="O964" s="13"/>
      <c r="P964" s="13"/>
    </row>
    <row r="965" spans="1:16" s="90" customFormat="1" ht="13.15" customHeight="1" x14ac:dyDescent="0.2">
      <c r="A965" s="11" t="str">
        <f t="shared" si="61"/>
        <v>COBAR2005</v>
      </c>
      <c r="B965" s="3" t="s">
        <v>169</v>
      </c>
      <c r="C965" s="12">
        <v>2005</v>
      </c>
      <c r="D965" s="12" t="s">
        <v>174</v>
      </c>
      <c r="E965" s="13">
        <v>1327</v>
      </c>
      <c r="F965" s="13">
        <v>1272</v>
      </c>
      <c r="G965" s="13">
        <v>2599</v>
      </c>
      <c r="H965" s="13">
        <v>0</v>
      </c>
      <c r="I965" s="13">
        <v>0</v>
      </c>
      <c r="J965" s="13">
        <v>0</v>
      </c>
      <c r="K965" s="15">
        <f t="shared" si="62"/>
        <v>1327</v>
      </c>
      <c r="L965" s="15">
        <f t="shared" si="63"/>
        <v>1272</v>
      </c>
      <c r="M965" s="15">
        <f t="shared" si="64"/>
        <v>2599</v>
      </c>
      <c r="O965" s="13"/>
      <c r="P965" s="13"/>
    </row>
    <row r="966" spans="1:16" s="90" customFormat="1" ht="13.15" customHeight="1" x14ac:dyDescent="0.2">
      <c r="A966" s="11" t="str">
        <f t="shared" si="61"/>
        <v>COBAR2006</v>
      </c>
      <c r="B966" s="3" t="s">
        <v>169</v>
      </c>
      <c r="C966" s="12">
        <v>2006</v>
      </c>
      <c r="D966" s="12" t="s">
        <v>174</v>
      </c>
      <c r="E966" s="13">
        <v>931</v>
      </c>
      <c r="F966" s="13">
        <v>923</v>
      </c>
      <c r="G966" s="13">
        <v>1854</v>
      </c>
      <c r="H966" s="13">
        <v>0</v>
      </c>
      <c r="I966" s="13">
        <v>0</v>
      </c>
      <c r="J966" s="13">
        <v>0</v>
      </c>
      <c r="K966" s="15">
        <f t="shared" si="62"/>
        <v>931</v>
      </c>
      <c r="L966" s="15">
        <f t="shared" si="63"/>
        <v>923</v>
      </c>
      <c r="M966" s="15">
        <f t="shared" si="64"/>
        <v>1854</v>
      </c>
      <c r="O966" s="13"/>
      <c r="P966" s="13"/>
    </row>
    <row r="967" spans="1:16" s="90" customFormat="1" ht="13.15" customHeight="1" x14ac:dyDescent="0.2">
      <c r="A967" s="11" t="str">
        <f t="shared" si="61"/>
        <v>COBAR2007</v>
      </c>
      <c r="B967" s="3" t="s">
        <v>169</v>
      </c>
      <c r="C967" s="12">
        <v>2007</v>
      </c>
      <c r="D967" s="12" t="s">
        <v>174</v>
      </c>
      <c r="E967" s="13">
        <v>984</v>
      </c>
      <c r="F967" s="13">
        <v>967</v>
      </c>
      <c r="G967" s="13">
        <v>1951</v>
      </c>
      <c r="H967" s="13">
        <v>0</v>
      </c>
      <c r="I967" s="13">
        <v>0</v>
      </c>
      <c r="J967" s="13">
        <v>0</v>
      </c>
      <c r="K967" s="15">
        <f t="shared" si="62"/>
        <v>984</v>
      </c>
      <c r="L967" s="15">
        <f t="shared" si="63"/>
        <v>967</v>
      </c>
      <c r="M967" s="15">
        <f t="shared" si="64"/>
        <v>1951</v>
      </c>
      <c r="O967" s="13"/>
      <c r="P967" s="13"/>
    </row>
    <row r="968" spans="1:16" s="90" customFormat="1" ht="13.15" customHeight="1" x14ac:dyDescent="0.2">
      <c r="A968" s="11" t="str">
        <f t="shared" si="61"/>
        <v>COBAR2008</v>
      </c>
      <c r="B968" s="90" t="s">
        <v>169</v>
      </c>
      <c r="C968" s="12">
        <v>2008</v>
      </c>
      <c r="D968" s="86" t="s">
        <v>174</v>
      </c>
      <c r="E968" s="91">
        <v>761</v>
      </c>
      <c r="F968" s="91">
        <v>867</v>
      </c>
      <c r="G968" s="91">
        <v>1628</v>
      </c>
      <c r="H968" s="91">
        <v>0</v>
      </c>
      <c r="I968" s="91">
        <v>0</v>
      </c>
      <c r="J968" s="91">
        <v>0</v>
      </c>
      <c r="K968" s="15">
        <f t="shared" si="62"/>
        <v>761</v>
      </c>
      <c r="L968" s="15">
        <f t="shared" si="63"/>
        <v>867</v>
      </c>
      <c r="M968" s="15">
        <f t="shared" si="64"/>
        <v>1628</v>
      </c>
      <c r="O968" s="13"/>
      <c r="P968" s="13"/>
    </row>
    <row r="969" spans="1:16" s="90" customFormat="1" ht="13.15" customHeight="1" x14ac:dyDescent="0.2">
      <c r="A969" s="11" t="str">
        <f t="shared" si="61"/>
        <v>COBAR2010</v>
      </c>
      <c r="B969" s="92" t="s">
        <v>169</v>
      </c>
      <c r="C969" s="85">
        <v>2010</v>
      </c>
      <c r="D969" s="86" t="s">
        <v>174</v>
      </c>
      <c r="E969" s="15">
        <v>84</v>
      </c>
      <c r="F969" s="15">
        <v>85</v>
      </c>
      <c r="G969" s="15">
        <v>169</v>
      </c>
      <c r="H969" s="87">
        <v>0</v>
      </c>
      <c r="I969" s="87">
        <v>0</v>
      </c>
      <c r="J969" s="15">
        <v>0</v>
      </c>
      <c r="K969" s="15">
        <f t="shared" si="62"/>
        <v>84</v>
      </c>
      <c r="L969" s="15">
        <f t="shared" si="63"/>
        <v>85</v>
      </c>
      <c r="M969" s="15">
        <f t="shared" si="64"/>
        <v>169</v>
      </c>
      <c r="O969" s="13"/>
      <c r="P969" s="13"/>
    </row>
    <row r="970" spans="1:16" s="90" customFormat="1" ht="13.15" customHeight="1" x14ac:dyDescent="0.2">
      <c r="A970" s="11" t="str">
        <f t="shared" si="61"/>
        <v>COBAR2011</v>
      </c>
      <c r="B970" s="3" t="s">
        <v>169</v>
      </c>
      <c r="C970" s="12">
        <v>2011</v>
      </c>
      <c r="D970" s="12" t="s">
        <v>174</v>
      </c>
      <c r="E970" s="13">
        <v>382</v>
      </c>
      <c r="F970" s="13">
        <v>382</v>
      </c>
      <c r="G970" s="13">
        <v>764</v>
      </c>
      <c r="H970" s="13">
        <v>0</v>
      </c>
      <c r="I970" s="13">
        <v>0</v>
      </c>
      <c r="J970" s="13">
        <v>0</v>
      </c>
      <c r="K970" s="15">
        <f t="shared" si="62"/>
        <v>382</v>
      </c>
      <c r="L970" s="15">
        <f t="shared" si="63"/>
        <v>382</v>
      </c>
      <c r="M970" s="15">
        <f t="shared" si="64"/>
        <v>764</v>
      </c>
      <c r="O970" s="13"/>
      <c r="P970" s="13"/>
    </row>
    <row r="971" spans="1:16" s="90" customFormat="1" ht="13.15" customHeight="1" x14ac:dyDescent="0.2">
      <c r="A971" s="11" t="str">
        <f t="shared" si="61"/>
        <v>COBAR2012</v>
      </c>
      <c r="B971" s="3" t="s">
        <v>169</v>
      </c>
      <c r="C971" s="12">
        <v>2012</v>
      </c>
      <c r="D971" s="12" t="s">
        <v>174</v>
      </c>
      <c r="E971" s="13">
        <v>572</v>
      </c>
      <c r="F971" s="13">
        <v>571</v>
      </c>
      <c r="G971" s="13">
        <v>1143</v>
      </c>
      <c r="H971" s="13">
        <v>0</v>
      </c>
      <c r="I971" s="13">
        <v>0</v>
      </c>
      <c r="J971" s="13">
        <v>0</v>
      </c>
      <c r="K971" s="15">
        <f t="shared" si="62"/>
        <v>572</v>
      </c>
      <c r="L971" s="15">
        <f t="shared" si="63"/>
        <v>571</v>
      </c>
      <c r="M971" s="15">
        <f t="shared" si="64"/>
        <v>1143</v>
      </c>
      <c r="O971" s="13"/>
      <c r="P971" s="13"/>
    </row>
    <row r="972" spans="1:16" s="90" customFormat="1" ht="13.15" customHeight="1" x14ac:dyDescent="0.2">
      <c r="A972" s="11" t="str">
        <f t="shared" si="61"/>
        <v>COBAR2013</v>
      </c>
      <c r="B972" s="92" t="s">
        <v>169</v>
      </c>
      <c r="C972" s="85">
        <v>2013</v>
      </c>
      <c r="D972" s="86" t="s">
        <v>174</v>
      </c>
      <c r="E972" s="15">
        <v>532</v>
      </c>
      <c r="F972" s="15">
        <v>535</v>
      </c>
      <c r="G972" s="15">
        <v>1067</v>
      </c>
      <c r="H972" s="87">
        <v>0</v>
      </c>
      <c r="I972" s="87">
        <v>0</v>
      </c>
      <c r="J972" s="15">
        <v>0</v>
      </c>
      <c r="K972" s="15">
        <f t="shared" si="62"/>
        <v>532</v>
      </c>
      <c r="L972" s="15">
        <f t="shared" si="63"/>
        <v>535</v>
      </c>
      <c r="M972" s="15">
        <f t="shared" si="64"/>
        <v>1067</v>
      </c>
      <c r="O972" s="13"/>
      <c r="P972" s="13"/>
    </row>
    <row r="973" spans="1:16" s="90" customFormat="1" ht="13.15" customHeight="1" x14ac:dyDescent="0.2">
      <c r="A973" s="11" t="str">
        <f t="shared" si="61"/>
        <v>COBAR2015</v>
      </c>
      <c r="B973" s="3" t="s">
        <v>169</v>
      </c>
      <c r="C973" s="12">
        <v>2015</v>
      </c>
      <c r="D973" s="12" t="s">
        <v>174</v>
      </c>
      <c r="E973" s="13">
        <v>68</v>
      </c>
      <c r="F973" s="13">
        <v>67</v>
      </c>
      <c r="G973" s="13">
        <v>135</v>
      </c>
      <c r="H973" s="13">
        <v>0</v>
      </c>
      <c r="I973" s="13">
        <v>0</v>
      </c>
      <c r="J973" s="13">
        <v>0</v>
      </c>
      <c r="K973" s="15">
        <f t="shared" si="62"/>
        <v>68</v>
      </c>
      <c r="L973" s="15">
        <f t="shared" si="63"/>
        <v>67</v>
      </c>
      <c r="M973" s="15">
        <f t="shared" si="64"/>
        <v>135</v>
      </c>
      <c r="O973" s="13"/>
      <c r="P973" s="13"/>
    </row>
    <row r="974" spans="1:16" s="90" customFormat="1" ht="13.15" customHeight="1" x14ac:dyDescent="0.2">
      <c r="A974" s="11" t="str">
        <f t="shared" si="61"/>
        <v>COBAR2016</v>
      </c>
      <c r="B974" s="3" t="s">
        <v>169</v>
      </c>
      <c r="C974" s="12">
        <v>2016</v>
      </c>
      <c r="D974" s="12" t="s">
        <v>174</v>
      </c>
      <c r="E974" s="13">
        <v>209</v>
      </c>
      <c r="F974" s="13">
        <v>207</v>
      </c>
      <c r="G974" s="13">
        <v>416</v>
      </c>
      <c r="H974" s="13">
        <v>0</v>
      </c>
      <c r="I974" s="13">
        <v>0</v>
      </c>
      <c r="J974" s="13">
        <v>0</v>
      </c>
      <c r="K974" s="15">
        <f t="shared" si="62"/>
        <v>209</v>
      </c>
      <c r="L974" s="15">
        <f t="shared" si="63"/>
        <v>207</v>
      </c>
      <c r="M974" s="15">
        <f t="shared" si="64"/>
        <v>416</v>
      </c>
      <c r="O974" s="13"/>
      <c r="P974" s="13"/>
    </row>
    <row r="975" spans="1:16" s="90" customFormat="1" ht="13.15" customHeight="1" x14ac:dyDescent="0.2">
      <c r="A975" s="11" t="str">
        <f t="shared" si="61"/>
        <v>COBAR2017</v>
      </c>
      <c r="B975" s="3" t="s">
        <v>169</v>
      </c>
      <c r="C975" s="12">
        <v>2017</v>
      </c>
      <c r="D975" s="12" t="s">
        <v>174</v>
      </c>
      <c r="E975" s="13">
        <v>222</v>
      </c>
      <c r="F975" s="13">
        <v>223</v>
      </c>
      <c r="G975" s="13">
        <v>445</v>
      </c>
      <c r="H975" s="13">
        <v>0</v>
      </c>
      <c r="I975" s="13">
        <v>0</v>
      </c>
      <c r="J975" s="13">
        <v>0</v>
      </c>
      <c r="K975" s="15">
        <f t="shared" si="62"/>
        <v>222</v>
      </c>
      <c r="L975" s="15">
        <f t="shared" si="63"/>
        <v>223</v>
      </c>
      <c r="M975" s="15">
        <f t="shared" si="64"/>
        <v>445</v>
      </c>
      <c r="O975" s="13"/>
      <c r="P975" s="13"/>
    </row>
    <row r="976" spans="1:16" s="90" customFormat="1" ht="13.15" customHeight="1" x14ac:dyDescent="0.2">
      <c r="A976" s="11" t="str">
        <f t="shared" si="61"/>
        <v>COBAR2019</v>
      </c>
      <c r="B976" s="92" t="s">
        <v>169</v>
      </c>
      <c r="C976" s="85">
        <v>2019</v>
      </c>
      <c r="D976" s="86" t="s">
        <v>174</v>
      </c>
      <c r="E976" s="15">
        <v>71</v>
      </c>
      <c r="F976" s="15">
        <v>71</v>
      </c>
      <c r="G976" s="15">
        <v>142</v>
      </c>
      <c r="H976" s="87">
        <v>0</v>
      </c>
      <c r="I976" s="87">
        <v>0</v>
      </c>
      <c r="J976" s="15">
        <v>0</v>
      </c>
      <c r="K976" s="15">
        <f t="shared" si="62"/>
        <v>71</v>
      </c>
      <c r="L976" s="15">
        <f t="shared" si="63"/>
        <v>71</v>
      </c>
      <c r="M976" s="15">
        <f t="shared" si="64"/>
        <v>142</v>
      </c>
      <c r="O976" s="13"/>
      <c r="P976" s="13"/>
    </row>
    <row r="977" spans="1:16" s="90" customFormat="1" ht="13.15" customHeight="1" x14ac:dyDescent="0.2">
      <c r="A977" s="11" t="str">
        <f t="shared" si="61"/>
        <v>COBAR2020</v>
      </c>
      <c r="B977" s="3" t="s">
        <v>169</v>
      </c>
      <c r="C977" s="12">
        <v>2020</v>
      </c>
      <c r="D977" s="12" t="s">
        <v>174</v>
      </c>
      <c r="E977" s="13">
        <v>189</v>
      </c>
      <c r="F977" s="13">
        <v>189</v>
      </c>
      <c r="G977" s="13">
        <v>378</v>
      </c>
      <c r="H977" s="13">
        <v>0</v>
      </c>
      <c r="I977" s="13">
        <v>0</v>
      </c>
      <c r="J977" s="13">
        <v>0</v>
      </c>
      <c r="K977" s="15">
        <f t="shared" si="62"/>
        <v>189</v>
      </c>
      <c r="L977" s="15">
        <f t="shared" si="63"/>
        <v>189</v>
      </c>
      <c r="M977" s="15">
        <f t="shared" si="64"/>
        <v>378</v>
      </c>
      <c r="O977" s="13"/>
      <c r="P977" s="13"/>
    </row>
    <row r="978" spans="1:16" s="90" customFormat="1" ht="13.15" customHeight="1" x14ac:dyDescent="0.2">
      <c r="A978" s="11" t="str">
        <f t="shared" si="61"/>
        <v>COBAR2021</v>
      </c>
      <c r="B978" s="3" t="s">
        <v>169</v>
      </c>
      <c r="C978" s="12">
        <v>2021</v>
      </c>
      <c r="D978" s="12" t="s">
        <v>174</v>
      </c>
      <c r="E978" s="13">
        <v>195</v>
      </c>
      <c r="F978" s="13">
        <v>194</v>
      </c>
      <c r="G978" s="13">
        <v>389</v>
      </c>
      <c r="H978" s="13">
        <v>0</v>
      </c>
      <c r="I978" s="13">
        <v>0</v>
      </c>
      <c r="J978" s="13">
        <v>0</v>
      </c>
      <c r="K978" s="15">
        <f t="shared" si="62"/>
        <v>195</v>
      </c>
      <c r="L978" s="15">
        <f t="shared" si="63"/>
        <v>194</v>
      </c>
      <c r="M978" s="15">
        <f t="shared" si="64"/>
        <v>389</v>
      </c>
      <c r="O978" s="13"/>
      <c r="P978" s="13"/>
    </row>
    <row r="979" spans="1:16" s="90" customFormat="1" ht="13.15" customHeight="1" x14ac:dyDescent="0.2">
      <c r="A979" s="11" t="str">
        <f t="shared" si="61"/>
        <v>COBAR2022</v>
      </c>
      <c r="B979" s="3" t="s">
        <v>169</v>
      </c>
      <c r="C979" s="12">
        <v>2022</v>
      </c>
      <c r="D979" s="12" t="s">
        <v>174</v>
      </c>
      <c r="E979" s="13">
        <v>205</v>
      </c>
      <c r="F979" s="13">
        <v>204</v>
      </c>
      <c r="G979" s="13">
        <v>409</v>
      </c>
      <c r="H979" s="13">
        <v>0</v>
      </c>
      <c r="I979" s="13">
        <v>0</v>
      </c>
      <c r="J979" s="13">
        <v>0</v>
      </c>
      <c r="K979" s="15">
        <f t="shared" si="62"/>
        <v>205</v>
      </c>
      <c r="L979" s="15">
        <f t="shared" si="63"/>
        <v>204</v>
      </c>
      <c r="M979" s="15">
        <f t="shared" si="64"/>
        <v>409</v>
      </c>
      <c r="O979" s="13"/>
      <c r="P979" s="13"/>
    </row>
    <row r="980" spans="1:16" s="90" customFormat="1" ht="13.15" customHeight="1" x14ac:dyDescent="0.2">
      <c r="A980" s="11" t="str">
        <f t="shared" si="61"/>
        <v>COBAR2023</v>
      </c>
      <c r="B980" s="88" t="s">
        <v>169</v>
      </c>
      <c r="C980" s="16">
        <v>2023</v>
      </c>
      <c r="D980" s="86" t="s">
        <v>174</v>
      </c>
      <c r="E980" s="89">
        <v>237</v>
      </c>
      <c r="F980" s="89">
        <v>237</v>
      </c>
      <c r="G980" s="89">
        <v>474</v>
      </c>
      <c r="H980" s="89">
        <v>0</v>
      </c>
      <c r="I980" s="89">
        <v>0</v>
      </c>
      <c r="J980" s="89">
        <v>0</v>
      </c>
      <c r="K980" s="15">
        <f t="shared" si="62"/>
        <v>237</v>
      </c>
      <c r="L980" s="15">
        <f t="shared" si="63"/>
        <v>237</v>
      </c>
      <c r="M980" s="15">
        <f t="shared" si="64"/>
        <v>474</v>
      </c>
      <c r="O980" s="13"/>
      <c r="P980" s="13"/>
    </row>
    <row r="981" spans="1:16" s="90" customFormat="1" ht="13.15" customHeight="1" x14ac:dyDescent="0.2">
      <c r="A981" s="11" t="str">
        <f t="shared" si="61"/>
        <v>COBAR2024</v>
      </c>
      <c r="B981" s="92" t="s">
        <v>169</v>
      </c>
      <c r="C981" s="85">
        <v>2024</v>
      </c>
      <c r="D981" s="86" t="s">
        <v>174</v>
      </c>
      <c r="E981" s="15">
        <v>259</v>
      </c>
      <c r="F981" s="15">
        <v>264</v>
      </c>
      <c r="G981" s="15">
        <v>523</v>
      </c>
      <c r="H981" s="87">
        <v>0</v>
      </c>
      <c r="I981" s="87">
        <v>0</v>
      </c>
      <c r="J981" s="15">
        <v>0</v>
      </c>
      <c r="K981" s="15">
        <f t="shared" si="62"/>
        <v>259</v>
      </c>
      <c r="L981" s="15">
        <f t="shared" si="63"/>
        <v>264</v>
      </c>
      <c r="M981" s="15">
        <f t="shared" si="64"/>
        <v>523</v>
      </c>
      <c r="O981" s="13"/>
      <c r="P981" s="13"/>
    </row>
    <row r="982" spans="1:16" s="90" customFormat="1" ht="13.15" customHeight="1" x14ac:dyDescent="0.2">
      <c r="A982" s="11" t="str">
        <f t="shared" si="61"/>
        <v>COBAR2025</v>
      </c>
      <c r="B982" s="90" t="s">
        <v>169</v>
      </c>
      <c r="C982" s="85">
        <v>2025</v>
      </c>
      <c r="D982" s="86" t="s">
        <v>174</v>
      </c>
      <c r="E982" s="15">
        <v>311</v>
      </c>
      <c r="F982" s="15">
        <v>308</v>
      </c>
      <c r="G982" s="15">
        <v>619</v>
      </c>
      <c r="H982" s="15">
        <v>0</v>
      </c>
      <c r="I982" s="15">
        <v>0</v>
      </c>
      <c r="J982" s="15">
        <v>0</v>
      </c>
      <c r="K982" s="15">
        <f t="shared" si="62"/>
        <v>311</v>
      </c>
      <c r="L982" s="15">
        <f t="shared" si="63"/>
        <v>308</v>
      </c>
      <c r="M982" s="15">
        <f t="shared" si="64"/>
        <v>619</v>
      </c>
      <c r="O982" s="13"/>
      <c r="P982" s="13"/>
    </row>
    <row r="983" spans="1:16" s="90" customFormat="1" ht="13.15" customHeight="1" x14ac:dyDescent="0.2">
      <c r="A983" s="11" t="str">
        <f t="shared" si="61"/>
        <v>COCOS ISLAND1993</v>
      </c>
      <c r="B983" s="90" t="s">
        <v>124</v>
      </c>
      <c r="C983" s="12">
        <v>1993</v>
      </c>
      <c r="D983" s="86" t="s">
        <v>174</v>
      </c>
      <c r="E983" s="91">
        <v>33</v>
      </c>
      <c r="F983" s="91">
        <v>34</v>
      </c>
      <c r="G983" s="91">
        <v>67</v>
      </c>
      <c r="H983" s="91">
        <v>0</v>
      </c>
      <c r="I983" s="91">
        <v>0</v>
      </c>
      <c r="J983" s="91">
        <v>0</v>
      </c>
      <c r="K983" s="15">
        <f t="shared" si="62"/>
        <v>33</v>
      </c>
      <c r="L983" s="15">
        <f t="shared" si="63"/>
        <v>34</v>
      </c>
      <c r="M983" s="15">
        <f t="shared" si="64"/>
        <v>67</v>
      </c>
      <c r="O983" s="13"/>
      <c r="P983" s="13"/>
    </row>
    <row r="984" spans="1:16" s="90" customFormat="1" ht="13.15" customHeight="1" x14ac:dyDescent="0.2">
      <c r="A984" s="11" t="str">
        <f t="shared" si="61"/>
        <v>COCOS ISLAND1994</v>
      </c>
      <c r="B984" s="3" t="s">
        <v>124</v>
      </c>
      <c r="C984" s="12">
        <v>1994</v>
      </c>
      <c r="D984" s="12" t="s">
        <v>174</v>
      </c>
      <c r="E984" s="13">
        <v>104</v>
      </c>
      <c r="F984" s="13">
        <v>104</v>
      </c>
      <c r="G984" s="13">
        <v>208</v>
      </c>
      <c r="H984" s="13">
        <v>0</v>
      </c>
      <c r="I984" s="13">
        <v>0</v>
      </c>
      <c r="J984" s="13">
        <v>0</v>
      </c>
      <c r="K984" s="15">
        <f t="shared" si="62"/>
        <v>104</v>
      </c>
      <c r="L984" s="15">
        <f t="shared" si="63"/>
        <v>104</v>
      </c>
      <c r="M984" s="15">
        <f t="shared" si="64"/>
        <v>208</v>
      </c>
      <c r="O984" s="13"/>
      <c r="P984" s="13"/>
    </row>
    <row r="985" spans="1:16" s="90" customFormat="1" ht="13.15" customHeight="1" x14ac:dyDescent="0.2">
      <c r="A985" s="11" t="str">
        <f t="shared" si="61"/>
        <v>COCOS ISLAND1995</v>
      </c>
      <c r="B985" s="92" t="s">
        <v>124</v>
      </c>
      <c r="C985" s="85">
        <v>1995</v>
      </c>
      <c r="D985" s="86" t="s">
        <v>174</v>
      </c>
      <c r="E985" s="15">
        <v>104</v>
      </c>
      <c r="F985" s="15">
        <v>104</v>
      </c>
      <c r="G985" s="15">
        <v>208</v>
      </c>
      <c r="H985" s="87">
        <v>0</v>
      </c>
      <c r="I985" s="87">
        <v>0</v>
      </c>
      <c r="J985" s="15">
        <v>0</v>
      </c>
      <c r="K985" s="15">
        <f t="shared" si="62"/>
        <v>104</v>
      </c>
      <c r="L985" s="15">
        <f t="shared" si="63"/>
        <v>104</v>
      </c>
      <c r="M985" s="15">
        <f t="shared" si="64"/>
        <v>208</v>
      </c>
      <c r="O985" s="13"/>
      <c r="P985" s="13"/>
    </row>
    <row r="986" spans="1:16" s="90" customFormat="1" ht="13.15" customHeight="1" x14ac:dyDescent="0.2">
      <c r="A986" s="11" t="str">
        <f t="shared" si="61"/>
        <v>COCOS ISLAND1996</v>
      </c>
      <c r="B986" s="90" t="s">
        <v>124</v>
      </c>
      <c r="C986" s="85">
        <v>1996</v>
      </c>
      <c r="D986" s="86" t="s">
        <v>174</v>
      </c>
      <c r="E986" s="15">
        <v>105</v>
      </c>
      <c r="F986" s="15">
        <v>105</v>
      </c>
      <c r="G986" s="15">
        <v>210</v>
      </c>
      <c r="H986" s="15">
        <v>0</v>
      </c>
      <c r="I986" s="15">
        <v>0</v>
      </c>
      <c r="J986" s="15">
        <v>0</v>
      </c>
      <c r="K986" s="15">
        <f t="shared" si="62"/>
        <v>105</v>
      </c>
      <c r="L986" s="15">
        <f t="shared" si="63"/>
        <v>105</v>
      </c>
      <c r="M986" s="15">
        <f t="shared" si="64"/>
        <v>210</v>
      </c>
      <c r="O986" s="13"/>
      <c r="P986" s="13"/>
    </row>
    <row r="987" spans="1:16" s="90" customFormat="1" ht="13.15" customHeight="1" x14ac:dyDescent="0.2">
      <c r="A987" s="11" t="str">
        <f t="shared" si="61"/>
        <v>COCOS ISLAND1997</v>
      </c>
      <c r="B987" s="3" t="s">
        <v>124</v>
      </c>
      <c r="C987" s="12">
        <v>1997</v>
      </c>
      <c r="D987" s="12" t="s">
        <v>174</v>
      </c>
      <c r="E987" s="13">
        <v>104</v>
      </c>
      <c r="F987" s="13">
        <v>105</v>
      </c>
      <c r="G987" s="13">
        <v>209</v>
      </c>
      <c r="H987" s="13">
        <v>0</v>
      </c>
      <c r="I987" s="13">
        <v>0</v>
      </c>
      <c r="J987" s="13">
        <v>0</v>
      </c>
      <c r="K987" s="15">
        <f t="shared" si="62"/>
        <v>104</v>
      </c>
      <c r="L987" s="15">
        <f t="shared" si="63"/>
        <v>105</v>
      </c>
      <c r="M987" s="15">
        <f t="shared" si="64"/>
        <v>209</v>
      </c>
      <c r="O987" s="13"/>
      <c r="P987" s="13"/>
    </row>
    <row r="988" spans="1:16" s="90" customFormat="1" ht="13.15" customHeight="1" x14ac:dyDescent="0.2">
      <c r="A988" s="11" t="str">
        <f t="shared" si="61"/>
        <v>COCOS ISLAND1998</v>
      </c>
      <c r="B988" s="90" t="s">
        <v>124</v>
      </c>
      <c r="C988" s="85">
        <v>1998</v>
      </c>
      <c r="D988" s="86" t="s">
        <v>174</v>
      </c>
      <c r="E988" s="15">
        <v>92</v>
      </c>
      <c r="F988" s="15">
        <v>92</v>
      </c>
      <c r="G988" s="15">
        <v>184</v>
      </c>
      <c r="H988" s="15">
        <v>0</v>
      </c>
      <c r="I988" s="15">
        <v>0</v>
      </c>
      <c r="J988" s="15">
        <v>0</v>
      </c>
      <c r="K988" s="15">
        <f t="shared" si="62"/>
        <v>92</v>
      </c>
      <c r="L988" s="15">
        <f t="shared" si="63"/>
        <v>92</v>
      </c>
      <c r="M988" s="15">
        <f t="shared" si="64"/>
        <v>184</v>
      </c>
      <c r="O988" s="13"/>
      <c r="P988" s="13"/>
    </row>
    <row r="989" spans="1:16" s="90" customFormat="1" ht="13.15" customHeight="1" x14ac:dyDescent="0.2">
      <c r="A989" s="11" t="str">
        <f t="shared" si="61"/>
        <v>COCOS ISLAND1999</v>
      </c>
      <c r="B989" s="3" t="s">
        <v>124</v>
      </c>
      <c r="C989" s="12">
        <v>1999</v>
      </c>
      <c r="D989" s="12" t="s">
        <v>174</v>
      </c>
      <c r="E989" s="13">
        <v>79</v>
      </c>
      <c r="F989" s="13">
        <v>78</v>
      </c>
      <c r="G989" s="13">
        <v>157</v>
      </c>
      <c r="H989" s="13">
        <v>0</v>
      </c>
      <c r="I989" s="13">
        <v>0</v>
      </c>
      <c r="J989" s="13">
        <v>0</v>
      </c>
      <c r="K989" s="15">
        <f t="shared" si="62"/>
        <v>79</v>
      </c>
      <c r="L989" s="15">
        <f t="shared" si="63"/>
        <v>78</v>
      </c>
      <c r="M989" s="15">
        <f t="shared" si="64"/>
        <v>157</v>
      </c>
      <c r="O989" s="13"/>
      <c r="P989" s="13"/>
    </row>
    <row r="990" spans="1:16" s="90" customFormat="1" ht="13.15" customHeight="1" x14ac:dyDescent="0.2">
      <c r="A990" s="11" t="str">
        <f t="shared" si="61"/>
        <v>COCOS ISLAND2000</v>
      </c>
      <c r="B990" s="3" t="s">
        <v>124</v>
      </c>
      <c r="C990" s="12">
        <v>2000</v>
      </c>
      <c r="D990" s="12" t="s">
        <v>174</v>
      </c>
      <c r="E990" s="13">
        <v>84</v>
      </c>
      <c r="F990" s="13">
        <v>85</v>
      </c>
      <c r="G990" s="13">
        <v>169</v>
      </c>
      <c r="H990" s="13">
        <v>0</v>
      </c>
      <c r="I990" s="13">
        <v>0</v>
      </c>
      <c r="J990" s="13">
        <v>0</v>
      </c>
      <c r="K990" s="15">
        <f t="shared" si="62"/>
        <v>84</v>
      </c>
      <c r="L990" s="15">
        <f t="shared" si="63"/>
        <v>85</v>
      </c>
      <c r="M990" s="15">
        <f t="shared" si="64"/>
        <v>169</v>
      </c>
      <c r="O990" s="13"/>
      <c r="P990" s="13"/>
    </row>
    <row r="991" spans="1:16" s="90" customFormat="1" ht="13.15" customHeight="1" x14ac:dyDescent="0.2">
      <c r="A991" s="11" t="str">
        <f t="shared" si="61"/>
        <v>COCOS ISLAND2001</v>
      </c>
      <c r="B991" s="90" t="s">
        <v>124</v>
      </c>
      <c r="C991" s="85">
        <v>2001</v>
      </c>
      <c r="D991" s="86" t="s">
        <v>174</v>
      </c>
      <c r="E991" s="15">
        <v>103</v>
      </c>
      <c r="F991" s="15">
        <v>103</v>
      </c>
      <c r="G991" s="15">
        <v>206</v>
      </c>
      <c r="H991" s="15">
        <v>0</v>
      </c>
      <c r="I991" s="15">
        <v>0</v>
      </c>
      <c r="J991" s="15">
        <v>0</v>
      </c>
      <c r="K991" s="15">
        <f t="shared" si="62"/>
        <v>103</v>
      </c>
      <c r="L991" s="15">
        <f t="shared" si="63"/>
        <v>103</v>
      </c>
      <c r="M991" s="15">
        <f t="shared" si="64"/>
        <v>206</v>
      </c>
      <c r="O991" s="13"/>
      <c r="P991" s="13"/>
    </row>
    <row r="992" spans="1:16" s="90" customFormat="1" ht="13.15" customHeight="1" x14ac:dyDescent="0.2">
      <c r="A992" s="11" t="str">
        <f t="shared" si="61"/>
        <v>COCOS ISLAND2002</v>
      </c>
      <c r="B992" s="3" t="s">
        <v>124</v>
      </c>
      <c r="C992" s="12">
        <v>2002</v>
      </c>
      <c r="D992" s="12" t="s">
        <v>174</v>
      </c>
      <c r="E992" s="13">
        <v>108</v>
      </c>
      <c r="F992" s="13">
        <v>108</v>
      </c>
      <c r="G992" s="13">
        <v>216</v>
      </c>
      <c r="H992" s="13">
        <v>0</v>
      </c>
      <c r="I992" s="13">
        <v>0</v>
      </c>
      <c r="J992" s="13">
        <v>0</v>
      </c>
      <c r="K992" s="15">
        <f t="shared" si="62"/>
        <v>108</v>
      </c>
      <c r="L992" s="15">
        <f t="shared" si="63"/>
        <v>108</v>
      </c>
      <c r="M992" s="15">
        <f t="shared" si="64"/>
        <v>216</v>
      </c>
      <c r="O992" s="13"/>
      <c r="P992" s="13"/>
    </row>
    <row r="993" spans="1:16" s="90" customFormat="1" ht="13.15" customHeight="1" x14ac:dyDescent="0.2">
      <c r="A993" s="11" t="str">
        <f t="shared" si="61"/>
        <v>COCOS ISLAND2003</v>
      </c>
      <c r="B993" s="3" t="s">
        <v>124</v>
      </c>
      <c r="C993" s="12">
        <v>2003</v>
      </c>
      <c r="D993" s="12" t="s">
        <v>174</v>
      </c>
      <c r="E993" s="13">
        <v>108</v>
      </c>
      <c r="F993" s="13">
        <v>108</v>
      </c>
      <c r="G993" s="13">
        <v>216</v>
      </c>
      <c r="H993" s="13">
        <v>0</v>
      </c>
      <c r="I993" s="13">
        <v>0</v>
      </c>
      <c r="J993" s="13">
        <v>0</v>
      </c>
      <c r="K993" s="15">
        <f t="shared" si="62"/>
        <v>108</v>
      </c>
      <c r="L993" s="15">
        <f t="shared" si="63"/>
        <v>108</v>
      </c>
      <c r="M993" s="15">
        <f t="shared" si="64"/>
        <v>216</v>
      </c>
      <c r="O993" s="13"/>
      <c r="P993" s="13"/>
    </row>
    <row r="994" spans="1:16" s="90" customFormat="1" ht="13.15" customHeight="1" x14ac:dyDescent="0.2">
      <c r="A994" s="11" t="str">
        <f t="shared" si="61"/>
        <v>COCOS ISLAND2004</v>
      </c>
      <c r="B994" s="3" t="s">
        <v>124</v>
      </c>
      <c r="C994" s="12">
        <v>2004</v>
      </c>
      <c r="D994" s="12" t="s">
        <v>174</v>
      </c>
      <c r="E994" s="13">
        <v>113</v>
      </c>
      <c r="F994" s="13">
        <v>113</v>
      </c>
      <c r="G994" s="13">
        <v>226</v>
      </c>
      <c r="H994" s="13">
        <v>0</v>
      </c>
      <c r="I994" s="13">
        <v>0</v>
      </c>
      <c r="J994" s="13">
        <v>0</v>
      </c>
      <c r="K994" s="15">
        <f t="shared" si="62"/>
        <v>113</v>
      </c>
      <c r="L994" s="15">
        <f t="shared" si="63"/>
        <v>113</v>
      </c>
      <c r="M994" s="15">
        <f t="shared" si="64"/>
        <v>226</v>
      </c>
      <c r="O994" s="13"/>
      <c r="P994" s="13"/>
    </row>
    <row r="995" spans="1:16" s="90" customFormat="1" ht="13.15" customHeight="1" x14ac:dyDescent="0.2">
      <c r="A995" s="11" t="str">
        <f t="shared" si="61"/>
        <v>COCOS ISLAND2005</v>
      </c>
      <c r="B995" s="90" t="s">
        <v>124</v>
      </c>
      <c r="C995" s="85">
        <v>2005</v>
      </c>
      <c r="D995" s="86" t="s">
        <v>174</v>
      </c>
      <c r="E995" s="15">
        <v>112</v>
      </c>
      <c r="F995" s="15">
        <v>112</v>
      </c>
      <c r="G995" s="15">
        <v>224</v>
      </c>
      <c r="H995" s="15">
        <v>0</v>
      </c>
      <c r="I995" s="15">
        <v>0</v>
      </c>
      <c r="J995" s="15">
        <v>0</v>
      </c>
      <c r="K995" s="15">
        <f t="shared" si="62"/>
        <v>112</v>
      </c>
      <c r="L995" s="15">
        <f t="shared" si="63"/>
        <v>112</v>
      </c>
      <c r="M995" s="15">
        <f t="shared" si="64"/>
        <v>224</v>
      </c>
      <c r="O995" s="13"/>
      <c r="P995" s="13"/>
    </row>
    <row r="996" spans="1:16" s="90" customFormat="1" ht="13.15" customHeight="1" x14ac:dyDescent="0.2">
      <c r="A996" s="11" t="str">
        <f t="shared" si="61"/>
        <v>COCOS ISLAND2006</v>
      </c>
      <c r="B996" s="3" t="s">
        <v>124</v>
      </c>
      <c r="C996" s="12">
        <v>2006</v>
      </c>
      <c r="D996" s="12" t="s">
        <v>174</v>
      </c>
      <c r="E996" s="13">
        <v>110</v>
      </c>
      <c r="F996" s="13">
        <v>110</v>
      </c>
      <c r="G996" s="13">
        <v>220</v>
      </c>
      <c r="H996" s="13">
        <v>0</v>
      </c>
      <c r="I996" s="13">
        <v>0</v>
      </c>
      <c r="J996" s="13">
        <v>0</v>
      </c>
      <c r="K996" s="15">
        <f t="shared" si="62"/>
        <v>110</v>
      </c>
      <c r="L996" s="15">
        <f t="shared" si="63"/>
        <v>110</v>
      </c>
      <c r="M996" s="15">
        <f t="shared" si="64"/>
        <v>220</v>
      </c>
      <c r="O996" s="13"/>
      <c r="P996" s="13"/>
    </row>
    <row r="997" spans="1:16" s="90" customFormat="1" ht="13.15" customHeight="1" x14ac:dyDescent="0.2">
      <c r="A997" s="11" t="str">
        <f t="shared" si="61"/>
        <v>COCOS ISLAND2007</v>
      </c>
      <c r="B997" s="3" t="s">
        <v>124</v>
      </c>
      <c r="C997" s="12">
        <v>2007</v>
      </c>
      <c r="D997" s="12" t="s">
        <v>174</v>
      </c>
      <c r="E997" s="13">
        <v>152</v>
      </c>
      <c r="F997" s="13">
        <v>152</v>
      </c>
      <c r="G997" s="13">
        <v>304</v>
      </c>
      <c r="H997" s="13">
        <v>0</v>
      </c>
      <c r="I997" s="13">
        <v>0</v>
      </c>
      <c r="J997" s="13">
        <v>0</v>
      </c>
      <c r="K997" s="15">
        <f t="shared" si="62"/>
        <v>152</v>
      </c>
      <c r="L997" s="15">
        <f t="shared" si="63"/>
        <v>152</v>
      </c>
      <c r="M997" s="15">
        <f t="shared" si="64"/>
        <v>304</v>
      </c>
      <c r="O997" s="13"/>
      <c r="P997" s="13"/>
    </row>
    <row r="998" spans="1:16" s="90" customFormat="1" ht="13.15" customHeight="1" x14ac:dyDescent="0.2">
      <c r="A998" s="11" t="str">
        <f t="shared" si="61"/>
        <v>COCOS ISLAND2008</v>
      </c>
      <c r="B998" s="90" t="s">
        <v>124</v>
      </c>
      <c r="C998" s="85">
        <v>2008</v>
      </c>
      <c r="D998" s="86" t="s">
        <v>174</v>
      </c>
      <c r="E998" s="15">
        <v>128</v>
      </c>
      <c r="F998" s="15">
        <v>138</v>
      </c>
      <c r="G998" s="15">
        <v>266</v>
      </c>
      <c r="H998" s="15">
        <v>0</v>
      </c>
      <c r="I998" s="15">
        <v>0</v>
      </c>
      <c r="J998" s="15">
        <v>0</v>
      </c>
      <c r="K998" s="15">
        <f t="shared" si="62"/>
        <v>128</v>
      </c>
      <c r="L998" s="15">
        <f t="shared" si="63"/>
        <v>138</v>
      </c>
      <c r="M998" s="15">
        <f t="shared" si="64"/>
        <v>266</v>
      </c>
      <c r="O998" s="13"/>
      <c r="P998" s="13"/>
    </row>
    <row r="999" spans="1:16" s="90" customFormat="1" ht="13.15" customHeight="1" x14ac:dyDescent="0.2">
      <c r="A999" s="11" t="str">
        <f t="shared" si="61"/>
        <v>COCOS ISLAND2009</v>
      </c>
      <c r="B999" s="3" t="s">
        <v>124</v>
      </c>
      <c r="C999" s="12">
        <v>2009</v>
      </c>
      <c r="D999" s="12" t="s">
        <v>174</v>
      </c>
      <c r="E999" s="13">
        <v>143</v>
      </c>
      <c r="F999" s="13">
        <v>143</v>
      </c>
      <c r="G999" s="13">
        <v>286</v>
      </c>
      <c r="H999" s="13">
        <v>0</v>
      </c>
      <c r="I999" s="13">
        <v>0</v>
      </c>
      <c r="J999" s="13">
        <v>0</v>
      </c>
      <c r="K999" s="15">
        <f t="shared" si="62"/>
        <v>143</v>
      </c>
      <c r="L999" s="15">
        <f t="shared" si="63"/>
        <v>143</v>
      </c>
      <c r="M999" s="15">
        <f t="shared" si="64"/>
        <v>286</v>
      </c>
      <c r="O999" s="13"/>
      <c r="P999" s="13"/>
    </row>
    <row r="1000" spans="1:16" s="90" customFormat="1" ht="13.15" customHeight="1" x14ac:dyDescent="0.2">
      <c r="A1000" s="11" t="str">
        <f t="shared" si="61"/>
        <v>COCOS ISLAND2010</v>
      </c>
      <c r="B1000" s="3" t="s">
        <v>124</v>
      </c>
      <c r="C1000" s="12">
        <v>2010</v>
      </c>
      <c r="D1000" s="12" t="s">
        <v>174</v>
      </c>
      <c r="E1000" s="13">
        <v>131</v>
      </c>
      <c r="F1000" s="13">
        <v>136</v>
      </c>
      <c r="G1000" s="13">
        <v>267</v>
      </c>
      <c r="H1000" s="13">
        <v>0</v>
      </c>
      <c r="I1000" s="13">
        <v>0</v>
      </c>
      <c r="J1000" s="13">
        <v>0</v>
      </c>
      <c r="K1000" s="15">
        <f t="shared" si="62"/>
        <v>131</v>
      </c>
      <c r="L1000" s="15">
        <f t="shared" si="63"/>
        <v>136</v>
      </c>
      <c r="M1000" s="15">
        <f t="shared" si="64"/>
        <v>267</v>
      </c>
      <c r="O1000" s="13"/>
      <c r="P1000" s="13"/>
    </row>
    <row r="1001" spans="1:16" s="90" customFormat="1" ht="13.15" customHeight="1" x14ac:dyDescent="0.2">
      <c r="A1001" s="11" t="str">
        <f t="shared" si="61"/>
        <v>COCOS ISLAND2011</v>
      </c>
      <c r="B1001" s="3" t="s">
        <v>124</v>
      </c>
      <c r="C1001" s="12">
        <v>2011</v>
      </c>
      <c r="D1001" s="12" t="s">
        <v>174</v>
      </c>
      <c r="E1001" s="13">
        <v>159</v>
      </c>
      <c r="F1001" s="13">
        <v>161</v>
      </c>
      <c r="G1001" s="13">
        <v>320</v>
      </c>
      <c r="H1001" s="13">
        <v>0</v>
      </c>
      <c r="I1001" s="13">
        <v>0</v>
      </c>
      <c r="J1001" s="13">
        <v>0</v>
      </c>
      <c r="K1001" s="15">
        <f t="shared" si="62"/>
        <v>159</v>
      </c>
      <c r="L1001" s="15">
        <f t="shared" si="63"/>
        <v>161</v>
      </c>
      <c r="M1001" s="15">
        <f t="shared" si="64"/>
        <v>320</v>
      </c>
      <c r="O1001" s="13"/>
      <c r="P1001" s="13"/>
    </row>
    <row r="1002" spans="1:16" s="90" customFormat="1" ht="13.15" customHeight="1" x14ac:dyDescent="0.2">
      <c r="A1002" s="11" t="str">
        <f t="shared" si="61"/>
        <v>COCOS ISLAND2012</v>
      </c>
      <c r="B1002" s="3" t="s">
        <v>124</v>
      </c>
      <c r="C1002" s="12">
        <v>2012</v>
      </c>
      <c r="D1002" s="12" t="s">
        <v>174</v>
      </c>
      <c r="E1002" s="13">
        <v>149</v>
      </c>
      <c r="F1002" s="13">
        <v>151</v>
      </c>
      <c r="G1002" s="13">
        <v>300</v>
      </c>
      <c r="H1002" s="13">
        <v>0</v>
      </c>
      <c r="I1002" s="13">
        <v>0</v>
      </c>
      <c r="J1002" s="13">
        <v>0</v>
      </c>
      <c r="K1002" s="15">
        <f t="shared" si="62"/>
        <v>149</v>
      </c>
      <c r="L1002" s="15">
        <f t="shared" si="63"/>
        <v>151</v>
      </c>
      <c r="M1002" s="15">
        <f t="shared" si="64"/>
        <v>300</v>
      </c>
      <c r="O1002" s="13"/>
      <c r="P1002" s="13"/>
    </row>
    <row r="1003" spans="1:16" s="90" customFormat="1" ht="13.15" customHeight="1" x14ac:dyDescent="0.2">
      <c r="A1003" s="11" t="str">
        <f t="shared" si="61"/>
        <v>COCOS ISLAND2013</v>
      </c>
      <c r="B1003" s="3" t="s">
        <v>124</v>
      </c>
      <c r="C1003" s="12">
        <v>2013</v>
      </c>
      <c r="D1003" s="12" t="s">
        <v>174</v>
      </c>
      <c r="E1003" s="13">
        <v>151</v>
      </c>
      <c r="F1003" s="13">
        <v>149</v>
      </c>
      <c r="G1003" s="13">
        <v>300</v>
      </c>
      <c r="H1003" s="13">
        <v>0</v>
      </c>
      <c r="I1003" s="13">
        <v>0</v>
      </c>
      <c r="J1003" s="13">
        <v>0</v>
      </c>
      <c r="K1003" s="15">
        <f t="shared" si="62"/>
        <v>151</v>
      </c>
      <c r="L1003" s="15">
        <f t="shared" si="63"/>
        <v>149</v>
      </c>
      <c r="M1003" s="15">
        <f t="shared" si="64"/>
        <v>300</v>
      </c>
      <c r="O1003" s="13"/>
      <c r="P1003" s="13"/>
    </row>
    <row r="1004" spans="1:16" s="90" customFormat="1" ht="13.15" customHeight="1" x14ac:dyDescent="0.2">
      <c r="A1004" s="11" t="str">
        <f t="shared" si="61"/>
        <v>COCOS ISLAND2014</v>
      </c>
      <c r="B1004" s="92" t="s">
        <v>124</v>
      </c>
      <c r="C1004" s="85">
        <v>2014</v>
      </c>
      <c r="D1004" s="86" t="s">
        <v>174</v>
      </c>
      <c r="E1004" s="15">
        <v>147</v>
      </c>
      <c r="F1004" s="15">
        <v>146</v>
      </c>
      <c r="G1004" s="15">
        <v>293</v>
      </c>
      <c r="H1004" s="87">
        <v>0</v>
      </c>
      <c r="I1004" s="87">
        <v>0</v>
      </c>
      <c r="J1004" s="15">
        <v>0</v>
      </c>
      <c r="K1004" s="15">
        <f t="shared" si="62"/>
        <v>147</v>
      </c>
      <c r="L1004" s="15">
        <f t="shared" si="63"/>
        <v>146</v>
      </c>
      <c r="M1004" s="15">
        <f t="shared" si="64"/>
        <v>293</v>
      </c>
      <c r="O1004" s="13"/>
      <c r="P1004" s="13"/>
    </row>
    <row r="1005" spans="1:16" s="90" customFormat="1" ht="13.15" customHeight="1" x14ac:dyDescent="0.2">
      <c r="A1005" s="11" t="str">
        <f t="shared" si="61"/>
        <v>COCOS ISLAND2015</v>
      </c>
      <c r="B1005" s="92" t="s">
        <v>124</v>
      </c>
      <c r="C1005" s="85">
        <v>2015</v>
      </c>
      <c r="D1005" s="86" t="s">
        <v>174</v>
      </c>
      <c r="E1005" s="15">
        <v>104</v>
      </c>
      <c r="F1005" s="15">
        <v>104</v>
      </c>
      <c r="G1005" s="15">
        <v>208</v>
      </c>
      <c r="H1005" s="87">
        <v>0</v>
      </c>
      <c r="I1005" s="87">
        <v>0</v>
      </c>
      <c r="J1005" s="15">
        <v>0</v>
      </c>
      <c r="K1005" s="15">
        <f t="shared" si="62"/>
        <v>104</v>
      </c>
      <c r="L1005" s="15">
        <f t="shared" si="63"/>
        <v>104</v>
      </c>
      <c r="M1005" s="15">
        <f t="shared" si="64"/>
        <v>208</v>
      </c>
      <c r="O1005" s="13"/>
      <c r="P1005" s="13"/>
    </row>
    <row r="1006" spans="1:16" s="90" customFormat="1" ht="13.15" customHeight="1" x14ac:dyDescent="0.2">
      <c r="A1006" s="11" t="str">
        <f t="shared" si="61"/>
        <v>COCOS ISLAND2016</v>
      </c>
      <c r="B1006" s="90" t="s">
        <v>124</v>
      </c>
      <c r="C1006" s="85">
        <v>2016</v>
      </c>
      <c r="D1006" s="86" t="s">
        <v>174</v>
      </c>
      <c r="E1006" s="15">
        <v>112</v>
      </c>
      <c r="F1006" s="15">
        <v>111</v>
      </c>
      <c r="G1006" s="15">
        <v>223</v>
      </c>
      <c r="H1006" s="15">
        <v>0</v>
      </c>
      <c r="I1006" s="15">
        <v>0</v>
      </c>
      <c r="J1006" s="15">
        <v>0</v>
      </c>
      <c r="K1006" s="15">
        <f t="shared" si="62"/>
        <v>112</v>
      </c>
      <c r="L1006" s="15">
        <f t="shared" si="63"/>
        <v>111</v>
      </c>
      <c r="M1006" s="15">
        <f t="shared" si="64"/>
        <v>223</v>
      </c>
      <c r="O1006" s="13"/>
      <c r="P1006" s="13"/>
    </row>
    <row r="1007" spans="1:16" s="90" customFormat="1" ht="13.15" customHeight="1" x14ac:dyDescent="0.2">
      <c r="A1007" s="11" t="str">
        <f t="shared" si="61"/>
        <v>COCOS ISLAND2017</v>
      </c>
      <c r="B1007" s="3" t="s">
        <v>124</v>
      </c>
      <c r="C1007" s="12">
        <v>2017</v>
      </c>
      <c r="D1007" s="12" t="s">
        <v>174</v>
      </c>
      <c r="E1007" s="13">
        <v>100</v>
      </c>
      <c r="F1007" s="13">
        <v>101</v>
      </c>
      <c r="G1007" s="13">
        <v>201</v>
      </c>
      <c r="H1007" s="13">
        <v>0</v>
      </c>
      <c r="I1007" s="13">
        <v>0</v>
      </c>
      <c r="J1007" s="13">
        <v>0</v>
      </c>
      <c r="K1007" s="15">
        <f t="shared" si="62"/>
        <v>100</v>
      </c>
      <c r="L1007" s="15">
        <f t="shared" si="63"/>
        <v>101</v>
      </c>
      <c r="M1007" s="15">
        <f t="shared" si="64"/>
        <v>201</v>
      </c>
      <c r="O1007" s="13"/>
      <c r="P1007" s="13"/>
    </row>
    <row r="1008" spans="1:16" s="90" customFormat="1" ht="13.15" customHeight="1" x14ac:dyDescent="0.2">
      <c r="A1008" s="11" t="str">
        <f t="shared" ref="A1008:A1071" si="65">CONCATENATE(B1008,C1008)</f>
        <v>COCOS ISLAND2018</v>
      </c>
      <c r="B1008" s="3" t="s">
        <v>124</v>
      </c>
      <c r="C1008" s="12">
        <v>2018</v>
      </c>
      <c r="D1008" s="12" t="s">
        <v>174</v>
      </c>
      <c r="E1008" s="13">
        <v>105</v>
      </c>
      <c r="F1008" s="13">
        <v>102</v>
      </c>
      <c r="G1008" s="13">
        <v>207</v>
      </c>
      <c r="H1008" s="13">
        <v>0</v>
      </c>
      <c r="I1008" s="13">
        <v>0</v>
      </c>
      <c r="J1008" s="13">
        <v>0</v>
      </c>
      <c r="K1008" s="15">
        <f t="shared" si="62"/>
        <v>105</v>
      </c>
      <c r="L1008" s="15">
        <f t="shared" si="63"/>
        <v>102</v>
      </c>
      <c r="M1008" s="15">
        <f t="shared" si="64"/>
        <v>207</v>
      </c>
      <c r="O1008" s="13"/>
      <c r="P1008" s="13"/>
    </row>
    <row r="1009" spans="1:16" s="90" customFormat="1" ht="13.15" customHeight="1" x14ac:dyDescent="0.2">
      <c r="A1009" s="11" t="str">
        <f t="shared" si="65"/>
        <v>COCOS ISLAND2019</v>
      </c>
      <c r="B1009" s="92" t="s">
        <v>124</v>
      </c>
      <c r="C1009" s="85">
        <v>2019</v>
      </c>
      <c r="D1009" s="86" t="s">
        <v>174</v>
      </c>
      <c r="E1009" s="15">
        <v>104</v>
      </c>
      <c r="F1009" s="15">
        <v>105</v>
      </c>
      <c r="G1009" s="15">
        <v>209</v>
      </c>
      <c r="H1009" s="87">
        <v>0</v>
      </c>
      <c r="I1009" s="87">
        <v>0</v>
      </c>
      <c r="J1009" s="15">
        <v>0</v>
      </c>
      <c r="K1009" s="15">
        <f t="shared" ref="K1009:K1072" si="66">E1009+H1009</f>
        <v>104</v>
      </c>
      <c r="L1009" s="15">
        <f t="shared" ref="L1009:L1072" si="67">F1009+I1009</f>
        <v>105</v>
      </c>
      <c r="M1009" s="15">
        <f t="shared" ref="M1009:M1072" si="68">G1009+J1009</f>
        <v>209</v>
      </c>
      <c r="O1009" s="13"/>
      <c r="P1009" s="13"/>
    </row>
    <row r="1010" spans="1:16" s="90" customFormat="1" ht="13.15" customHeight="1" x14ac:dyDescent="0.2">
      <c r="A1010" s="11" t="str">
        <f t="shared" si="65"/>
        <v>COCOS ISLAND2020</v>
      </c>
      <c r="B1010" s="3" t="s">
        <v>124</v>
      </c>
      <c r="C1010" s="12">
        <v>2020</v>
      </c>
      <c r="D1010" s="12" t="s">
        <v>174</v>
      </c>
      <c r="E1010" s="13">
        <v>108</v>
      </c>
      <c r="F1010" s="13">
        <v>108</v>
      </c>
      <c r="G1010" s="13">
        <v>216</v>
      </c>
      <c r="H1010" s="13">
        <v>0</v>
      </c>
      <c r="I1010" s="13">
        <v>0</v>
      </c>
      <c r="J1010" s="13">
        <v>0</v>
      </c>
      <c r="K1010" s="15">
        <f t="shared" si="66"/>
        <v>108</v>
      </c>
      <c r="L1010" s="15">
        <f t="shared" si="67"/>
        <v>108</v>
      </c>
      <c r="M1010" s="15">
        <f t="shared" si="68"/>
        <v>216</v>
      </c>
      <c r="O1010" s="13"/>
      <c r="P1010" s="13"/>
    </row>
    <row r="1011" spans="1:16" s="90" customFormat="1" ht="13.15" customHeight="1" x14ac:dyDescent="0.2">
      <c r="A1011" s="11" t="str">
        <f t="shared" si="65"/>
        <v>COCOS ISLAND2021</v>
      </c>
      <c r="B1011" s="3" t="s">
        <v>124</v>
      </c>
      <c r="C1011" s="12">
        <v>2021</v>
      </c>
      <c r="D1011" s="12" t="s">
        <v>174</v>
      </c>
      <c r="E1011" s="13">
        <v>104</v>
      </c>
      <c r="F1011" s="13">
        <v>109</v>
      </c>
      <c r="G1011" s="13">
        <v>213</v>
      </c>
      <c r="H1011" s="13">
        <v>0</v>
      </c>
      <c r="I1011" s="13">
        <v>0</v>
      </c>
      <c r="J1011" s="13">
        <v>0</v>
      </c>
      <c r="K1011" s="15">
        <f t="shared" si="66"/>
        <v>104</v>
      </c>
      <c r="L1011" s="15">
        <f t="shared" si="67"/>
        <v>109</v>
      </c>
      <c r="M1011" s="15">
        <f t="shared" si="68"/>
        <v>213</v>
      </c>
      <c r="O1011" s="13"/>
      <c r="P1011" s="13"/>
    </row>
    <row r="1012" spans="1:16" s="90" customFormat="1" ht="13.15" customHeight="1" x14ac:dyDescent="0.2">
      <c r="A1012" s="11" t="str">
        <f t="shared" si="65"/>
        <v>COCOS ISLAND2022</v>
      </c>
      <c r="B1012" s="92" t="s">
        <v>124</v>
      </c>
      <c r="C1012" s="85">
        <v>2022</v>
      </c>
      <c r="D1012" s="86" t="s">
        <v>174</v>
      </c>
      <c r="E1012" s="15">
        <v>70</v>
      </c>
      <c r="F1012" s="15">
        <v>103</v>
      </c>
      <c r="G1012" s="15">
        <v>173</v>
      </c>
      <c r="H1012" s="87">
        <v>0</v>
      </c>
      <c r="I1012" s="87">
        <v>0</v>
      </c>
      <c r="J1012" s="15">
        <v>0</v>
      </c>
      <c r="K1012" s="15">
        <f t="shared" si="66"/>
        <v>70</v>
      </c>
      <c r="L1012" s="15">
        <f t="shared" si="67"/>
        <v>103</v>
      </c>
      <c r="M1012" s="15">
        <f t="shared" si="68"/>
        <v>173</v>
      </c>
      <c r="O1012" s="13"/>
      <c r="P1012" s="13"/>
    </row>
    <row r="1013" spans="1:16" s="90" customFormat="1" ht="13.15" customHeight="1" x14ac:dyDescent="0.2">
      <c r="A1013" s="11" t="str">
        <f t="shared" si="65"/>
        <v>COCOS ISLAND2023</v>
      </c>
      <c r="B1013" s="3" t="s">
        <v>124</v>
      </c>
      <c r="C1013" s="12">
        <v>2023</v>
      </c>
      <c r="D1013" s="12" t="s">
        <v>174</v>
      </c>
      <c r="E1013" s="13">
        <v>79</v>
      </c>
      <c r="F1013" s="13">
        <v>105</v>
      </c>
      <c r="G1013" s="13">
        <v>184</v>
      </c>
      <c r="H1013" s="13">
        <v>0</v>
      </c>
      <c r="I1013" s="13">
        <v>0</v>
      </c>
      <c r="J1013" s="13">
        <v>0</v>
      </c>
      <c r="K1013" s="15">
        <f t="shared" si="66"/>
        <v>79</v>
      </c>
      <c r="L1013" s="15">
        <f t="shared" si="67"/>
        <v>105</v>
      </c>
      <c r="M1013" s="15">
        <f t="shared" si="68"/>
        <v>184</v>
      </c>
      <c r="O1013" s="13"/>
      <c r="P1013" s="13"/>
    </row>
    <row r="1014" spans="1:16" s="90" customFormat="1" ht="13.15" customHeight="1" x14ac:dyDescent="0.2">
      <c r="A1014" s="11" t="str">
        <f t="shared" si="65"/>
        <v>COCOS ISLAND2024</v>
      </c>
      <c r="B1014" s="3" t="s">
        <v>124</v>
      </c>
      <c r="C1014" s="12">
        <v>2024</v>
      </c>
      <c r="D1014" s="12" t="s">
        <v>174</v>
      </c>
      <c r="E1014" s="13">
        <v>68</v>
      </c>
      <c r="F1014" s="13">
        <v>107</v>
      </c>
      <c r="G1014" s="13">
        <v>175</v>
      </c>
      <c r="H1014" s="13">
        <v>0</v>
      </c>
      <c r="I1014" s="13">
        <v>0</v>
      </c>
      <c r="J1014" s="13">
        <v>0</v>
      </c>
      <c r="K1014" s="15">
        <f t="shared" si="66"/>
        <v>68</v>
      </c>
      <c r="L1014" s="15">
        <f t="shared" si="67"/>
        <v>107</v>
      </c>
      <c r="M1014" s="15">
        <f t="shared" si="68"/>
        <v>175</v>
      </c>
      <c r="O1014" s="13"/>
      <c r="P1014" s="13"/>
    </row>
    <row r="1015" spans="1:16" s="90" customFormat="1" ht="13.15" customHeight="1" x14ac:dyDescent="0.2">
      <c r="A1015" s="11" t="str">
        <f t="shared" si="65"/>
        <v>COCOS ISLAND2025</v>
      </c>
      <c r="B1015" s="3" t="s">
        <v>124</v>
      </c>
      <c r="C1015" s="12">
        <v>2025</v>
      </c>
      <c r="D1015" s="12" t="s">
        <v>174</v>
      </c>
      <c r="E1015" s="13">
        <v>71</v>
      </c>
      <c r="F1015" s="13">
        <v>87</v>
      </c>
      <c r="G1015" s="13">
        <v>158</v>
      </c>
      <c r="H1015" s="13">
        <v>0</v>
      </c>
      <c r="I1015" s="13">
        <v>0</v>
      </c>
      <c r="J1015" s="13">
        <v>0</v>
      </c>
      <c r="K1015" s="15">
        <f t="shared" si="66"/>
        <v>71</v>
      </c>
      <c r="L1015" s="15">
        <f t="shared" si="67"/>
        <v>87</v>
      </c>
      <c r="M1015" s="15">
        <f t="shared" si="68"/>
        <v>158</v>
      </c>
      <c r="O1015" s="13"/>
      <c r="P1015" s="13"/>
    </row>
    <row r="1016" spans="1:16" s="90" customFormat="1" ht="13.15" customHeight="1" x14ac:dyDescent="0.2">
      <c r="A1016" s="11" t="str">
        <f t="shared" si="65"/>
        <v>COFFS HARBOUR1985</v>
      </c>
      <c r="B1016" s="3" t="s">
        <v>10</v>
      </c>
      <c r="C1016" s="12">
        <v>1985</v>
      </c>
      <c r="D1016" s="12">
        <v>19</v>
      </c>
      <c r="E1016" s="13">
        <v>4434</v>
      </c>
      <c r="F1016" s="13">
        <v>4434</v>
      </c>
      <c r="G1016" s="13">
        <v>8868</v>
      </c>
      <c r="H1016" s="13">
        <v>0</v>
      </c>
      <c r="I1016" s="13">
        <v>0</v>
      </c>
      <c r="J1016" s="13">
        <v>0</v>
      </c>
      <c r="K1016" s="15">
        <f t="shared" si="66"/>
        <v>4434</v>
      </c>
      <c r="L1016" s="15">
        <f t="shared" si="67"/>
        <v>4434</v>
      </c>
      <c r="M1016" s="15">
        <f t="shared" si="68"/>
        <v>8868</v>
      </c>
      <c r="O1016" s="13"/>
      <c r="P1016" s="13"/>
    </row>
    <row r="1017" spans="1:16" s="90" customFormat="1" ht="13.15" customHeight="1" x14ac:dyDescent="0.2">
      <c r="A1017" s="11" t="str">
        <f t="shared" si="65"/>
        <v>COFFS HARBOUR1986</v>
      </c>
      <c r="B1017" s="92" t="s">
        <v>10</v>
      </c>
      <c r="C1017" s="85">
        <v>1986</v>
      </c>
      <c r="D1017" s="86">
        <v>19</v>
      </c>
      <c r="E1017" s="15">
        <v>4536</v>
      </c>
      <c r="F1017" s="15">
        <v>4535</v>
      </c>
      <c r="G1017" s="15">
        <v>9071</v>
      </c>
      <c r="H1017" s="87">
        <v>0</v>
      </c>
      <c r="I1017" s="87">
        <v>0</v>
      </c>
      <c r="J1017" s="15">
        <v>0</v>
      </c>
      <c r="K1017" s="15">
        <f t="shared" si="66"/>
        <v>4536</v>
      </c>
      <c r="L1017" s="15">
        <f t="shared" si="67"/>
        <v>4535</v>
      </c>
      <c r="M1017" s="15">
        <f t="shared" si="68"/>
        <v>9071</v>
      </c>
      <c r="O1017" s="13"/>
      <c r="P1017" s="13"/>
    </row>
    <row r="1018" spans="1:16" s="90" customFormat="1" ht="13.15" customHeight="1" x14ac:dyDescent="0.2">
      <c r="A1018" s="11" t="str">
        <f t="shared" si="65"/>
        <v>COFFS HARBOUR1987</v>
      </c>
      <c r="B1018" s="3" t="s">
        <v>10</v>
      </c>
      <c r="C1018" s="12">
        <v>1987</v>
      </c>
      <c r="D1018" s="12">
        <v>16</v>
      </c>
      <c r="E1018" s="13">
        <v>5432</v>
      </c>
      <c r="F1018" s="13">
        <v>5427</v>
      </c>
      <c r="G1018" s="13">
        <v>10859</v>
      </c>
      <c r="H1018" s="13">
        <v>0</v>
      </c>
      <c r="I1018" s="13">
        <v>0</v>
      </c>
      <c r="J1018" s="13">
        <v>0</v>
      </c>
      <c r="K1018" s="15">
        <f t="shared" si="66"/>
        <v>5432</v>
      </c>
      <c r="L1018" s="15">
        <f t="shared" si="67"/>
        <v>5427</v>
      </c>
      <c r="M1018" s="15">
        <f t="shared" si="68"/>
        <v>10859</v>
      </c>
      <c r="O1018" s="13"/>
      <c r="P1018" s="13"/>
    </row>
    <row r="1019" spans="1:16" s="90" customFormat="1" ht="13.15" customHeight="1" x14ac:dyDescent="0.2">
      <c r="A1019" s="11" t="str">
        <f t="shared" si="65"/>
        <v>COFFS HARBOUR1988</v>
      </c>
      <c r="B1019" s="3" t="s">
        <v>10</v>
      </c>
      <c r="C1019" s="12">
        <v>1988</v>
      </c>
      <c r="D1019" s="12">
        <v>18</v>
      </c>
      <c r="E1019" s="13">
        <v>4524</v>
      </c>
      <c r="F1019" s="13">
        <v>4525</v>
      </c>
      <c r="G1019" s="13">
        <v>9049</v>
      </c>
      <c r="H1019" s="13">
        <v>0</v>
      </c>
      <c r="I1019" s="13">
        <v>0</v>
      </c>
      <c r="J1019" s="13">
        <v>0</v>
      </c>
      <c r="K1019" s="15">
        <f t="shared" si="66"/>
        <v>4524</v>
      </c>
      <c r="L1019" s="15">
        <f t="shared" si="67"/>
        <v>4525</v>
      </c>
      <c r="M1019" s="15">
        <f t="shared" si="68"/>
        <v>9049</v>
      </c>
      <c r="O1019" s="13"/>
      <c r="P1019" s="13"/>
    </row>
    <row r="1020" spans="1:16" s="90" customFormat="1" ht="13.15" customHeight="1" x14ac:dyDescent="0.2">
      <c r="A1020" s="11" t="str">
        <f t="shared" si="65"/>
        <v>COFFS HARBOUR1989</v>
      </c>
      <c r="B1020" s="3" t="s">
        <v>10</v>
      </c>
      <c r="C1020" s="12">
        <v>1989</v>
      </c>
      <c r="D1020" s="12">
        <v>15</v>
      </c>
      <c r="E1020" s="13">
        <v>4159</v>
      </c>
      <c r="F1020" s="13">
        <v>4157</v>
      </c>
      <c r="G1020" s="13">
        <v>8316</v>
      </c>
      <c r="H1020" s="13">
        <v>0</v>
      </c>
      <c r="I1020" s="13">
        <v>0</v>
      </c>
      <c r="J1020" s="13">
        <v>0</v>
      </c>
      <c r="K1020" s="15">
        <f t="shared" si="66"/>
        <v>4159</v>
      </c>
      <c r="L1020" s="15">
        <f t="shared" si="67"/>
        <v>4157</v>
      </c>
      <c r="M1020" s="15">
        <f t="shared" si="68"/>
        <v>8316</v>
      </c>
      <c r="O1020" s="13"/>
      <c r="P1020" s="13"/>
    </row>
    <row r="1021" spans="1:16" s="90" customFormat="1" ht="13.15" customHeight="1" x14ac:dyDescent="0.2">
      <c r="A1021" s="11" t="str">
        <f t="shared" si="65"/>
        <v>COFFS HARBOUR1990</v>
      </c>
      <c r="B1021" s="3" t="s">
        <v>10</v>
      </c>
      <c r="C1021" s="12">
        <v>1990</v>
      </c>
      <c r="D1021" s="12">
        <v>18</v>
      </c>
      <c r="E1021" s="13">
        <v>4066</v>
      </c>
      <c r="F1021" s="13">
        <v>4049</v>
      </c>
      <c r="G1021" s="13">
        <v>8115</v>
      </c>
      <c r="H1021" s="13">
        <v>0</v>
      </c>
      <c r="I1021" s="13">
        <v>0</v>
      </c>
      <c r="J1021" s="13">
        <v>0</v>
      </c>
      <c r="K1021" s="15">
        <f t="shared" si="66"/>
        <v>4066</v>
      </c>
      <c r="L1021" s="15">
        <f t="shared" si="67"/>
        <v>4049</v>
      </c>
      <c r="M1021" s="15">
        <f t="shared" si="68"/>
        <v>8115</v>
      </c>
      <c r="O1021" s="13"/>
      <c r="P1021" s="13"/>
    </row>
    <row r="1022" spans="1:16" s="90" customFormat="1" ht="13.15" customHeight="1" x14ac:dyDescent="0.2">
      <c r="A1022" s="11" t="str">
        <f t="shared" si="65"/>
        <v>COFFS HARBOUR1991</v>
      </c>
      <c r="B1022" s="3" t="s">
        <v>10</v>
      </c>
      <c r="C1022" s="12">
        <v>1991</v>
      </c>
      <c r="D1022" s="12">
        <v>18</v>
      </c>
      <c r="E1022" s="13">
        <v>4591</v>
      </c>
      <c r="F1022" s="13">
        <v>4581</v>
      </c>
      <c r="G1022" s="13">
        <v>9172</v>
      </c>
      <c r="H1022" s="13">
        <v>0</v>
      </c>
      <c r="I1022" s="13">
        <v>0</v>
      </c>
      <c r="J1022" s="13">
        <v>0</v>
      </c>
      <c r="K1022" s="15">
        <f t="shared" si="66"/>
        <v>4591</v>
      </c>
      <c r="L1022" s="15">
        <f t="shared" si="67"/>
        <v>4581</v>
      </c>
      <c r="M1022" s="15">
        <f t="shared" si="68"/>
        <v>9172</v>
      </c>
      <c r="O1022" s="13"/>
      <c r="P1022" s="13"/>
    </row>
    <row r="1023" spans="1:16" s="90" customFormat="1" ht="13.15" customHeight="1" x14ac:dyDescent="0.2">
      <c r="A1023" s="11" t="str">
        <f t="shared" si="65"/>
        <v>COFFS HARBOUR1992</v>
      </c>
      <c r="B1023" s="92" t="s">
        <v>10</v>
      </c>
      <c r="C1023" s="85">
        <v>1992</v>
      </c>
      <c r="D1023" s="86">
        <v>16</v>
      </c>
      <c r="E1023" s="15">
        <v>4896</v>
      </c>
      <c r="F1023" s="15">
        <v>4949</v>
      </c>
      <c r="G1023" s="15">
        <v>9845</v>
      </c>
      <c r="H1023" s="87">
        <v>0</v>
      </c>
      <c r="I1023" s="87">
        <v>0</v>
      </c>
      <c r="J1023" s="15">
        <v>0</v>
      </c>
      <c r="K1023" s="15">
        <f t="shared" si="66"/>
        <v>4896</v>
      </c>
      <c r="L1023" s="15">
        <f t="shared" si="67"/>
        <v>4949</v>
      </c>
      <c r="M1023" s="15">
        <f t="shared" si="68"/>
        <v>9845</v>
      </c>
      <c r="O1023" s="13"/>
      <c r="P1023" s="13"/>
    </row>
    <row r="1024" spans="1:16" s="90" customFormat="1" ht="13.15" customHeight="1" x14ac:dyDescent="0.2">
      <c r="A1024" s="11" t="str">
        <f t="shared" si="65"/>
        <v>COFFS HARBOUR1993</v>
      </c>
      <c r="B1024" s="3" t="s">
        <v>10</v>
      </c>
      <c r="C1024" s="12">
        <v>1993</v>
      </c>
      <c r="D1024" s="12">
        <v>10</v>
      </c>
      <c r="E1024" s="13">
        <v>7848</v>
      </c>
      <c r="F1024" s="13">
        <v>7846</v>
      </c>
      <c r="G1024" s="13">
        <v>15694</v>
      </c>
      <c r="H1024" s="13">
        <v>0</v>
      </c>
      <c r="I1024" s="13">
        <v>0</v>
      </c>
      <c r="J1024" s="13">
        <v>0</v>
      </c>
      <c r="K1024" s="15">
        <f t="shared" si="66"/>
        <v>7848</v>
      </c>
      <c r="L1024" s="15">
        <f t="shared" si="67"/>
        <v>7846</v>
      </c>
      <c r="M1024" s="15">
        <f t="shared" si="68"/>
        <v>15694</v>
      </c>
      <c r="O1024" s="13"/>
      <c r="P1024" s="13"/>
    </row>
    <row r="1025" spans="1:16" s="90" customFormat="1" ht="13.15" customHeight="1" x14ac:dyDescent="0.2">
      <c r="A1025" s="11" t="str">
        <f t="shared" si="65"/>
        <v>COFFS HARBOUR1994</v>
      </c>
      <c r="B1025" s="3" t="s">
        <v>10</v>
      </c>
      <c r="C1025" s="12">
        <v>1994</v>
      </c>
      <c r="D1025" s="12">
        <v>18</v>
      </c>
      <c r="E1025" s="13">
        <v>5688</v>
      </c>
      <c r="F1025" s="13">
        <v>5689</v>
      </c>
      <c r="G1025" s="13">
        <v>11377</v>
      </c>
      <c r="H1025" s="13">
        <v>0</v>
      </c>
      <c r="I1025" s="13">
        <v>0</v>
      </c>
      <c r="J1025" s="13">
        <v>0</v>
      </c>
      <c r="K1025" s="15">
        <f t="shared" si="66"/>
        <v>5688</v>
      </c>
      <c r="L1025" s="15">
        <f t="shared" si="67"/>
        <v>5689</v>
      </c>
      <c r="M1025" s="15">
        <f t="shared" si="68"/>
        <v>11377</v>
      </c>
      <c r="O1025" s="13"/>
      <c r="P1025" s="13"/>
    </row>
    <row r="1026" spans="1:16" s="90" customFormat="1" ht="13.15" customHeight="1" x14ac:dyDescent="0.2">
      <c r="A1026" s="11" t="str">
        <f t="shared" si="65"/>
        <v>COFFS HARBOUR1995</v>
      </c>
      <c r="B1026" s="92" t="s">
        <v>10</v>
      </c>
      <c r="C1026" s="85">
        <v>1995</v>
      </c>
      <c r="D1026" s="86">
        <v>18</v>
      </c>
      <c r="E1026" s="15">
        <v>5302</v>
      </c>
      <c r="F1026" s="15">
        <v>5299</v>
      </c>
      <c r="G1026" s="15">
        <v>10601</v>
      </c>
      <c r="H1026" s="87">
        <v>0</v>
      </c>
      <c r="I1026" s="87">
        <v>0</v>
      </c>
      <c r="J1026" s="15">
        <v>0</v>
      </c>
      <c r="K1026" s="15">
        <f t="shared" si="66"/>
        <v>5302</v>
      </c>
      <c r="L1026" s="15">
        <f t="shared" si="67"/>
        <v>5299</v>
      </c>
      <c r="M1026" s="15">
        <f t="shared" si="68"/>
        <v>10601</v>
      </c>
      <c r="O1026" s="13"/>
      <c r="P1026" s="13"/>
    </row>
    <row r="1027" spans="1:16" s="90" customFormat="1" ht="13.15" customHeight="1" x14ac:dyDescent="0.2">
      <c r="A1027" s="11" t="str">
        <f t="shared" si="65"/>
        <v>COFFS HARBOUR1996</v>
      </c>
      <c r="B1027" s="3" t="s">
        <v>10</v>
      </c>
      <c r="C1027" s="12">
        <v>1996</v>
      </c>
      <c r="D1027" s="12">
        <v>18</v>
      </c>
      <c r="E1027" s="13">
        <v>5281</v>
      </c>
      <c r="F1027" s="13">
        <v>5280</v>
      </c>
      <c r="G1027" s="13">
        <v>10561</v>
      </c>
      <c r="H1027" s="13">
        <v>0</v>
      </c>
      <c r="I1027" s="13">
        <v>0</v>
      </c>
      <c r="J1027" s="13">
        <v>0</v>
      </c>
      <c r="K1027" s="15">
        <f t="shared" si="66"/>
        <v>5281</v>
      </c>
      <c r="L1027" s="15">
        <f t="shared" si="67"/>
        <v>5280</v>
      </c>
      <c r="M1027" s="15">
        <f t="shared" si="68"/>
        <v>10561</v>
      </c>
      <c r="O1027" s="13"/>
      <c r="P1027" s="13"/>
    </row>
    <row r="1028" spans="1:16" s="90" customFormat="1" ht="13.15" customHeight="1" x14ac:dyDescent="0.2">
      <c r="A1028" s="11" t="str">
        <f t="shared" si="65"/>
        <v>COFFS HARBOUR1997</v>
      </c>
      <c r="B1028" s="92" t="s">
        <v>10</v>
      </c>
      <c r="C1028" s="85">
        <v>1997</v>
      </c>
      <c r="D1028" s="86">
        <v>17</v>
      </c>
      <c r="E1028" s="15">
        <v>5474</v>
      </c>
      <c r="F1028" s="15">
        <v>5493</v>
      </c>
      <c r="G1028" s="15">
        <v>10967</v>
      </c>
      <c r="H1028" s="87">
        <v>0</v>
      </c>
      <c r="I1028" s="87">
        <v>0</v>
      </c>
      <c r="J1028" s="15">
        <v>0</v>
      </c>
      <c r="K1028" s="15">
        <f t="shared" si="66"/>
        <v>5474</v>
      </c>
      <c r="L1028" s="15">
        <f t="shared" si="67"/>
        <v>5493</v>
      </c>
      <c r="M1028" s="15">
        <f t="shared" si="68"/>
        <v>10967</v>
      </c>
      <c r="O1028" s="13"/>
      <c r="P1028" s="13"/>
    </row>
    <row r="1029" spans="1:16" s="90" customFormat="1" ht="13.15" customHeight="1" x14ac:dyDescent="0.2">
      <c r="A1029" s="11" t="str">
        <f t="shared" si="65"/>
        <v>COFFS HARBOUR1998</v>
      </c>
      <c r="B1029" s="90" t="s">
        <v>10</v>
      </c>
      <c r="C1029" s="12">
        <v>1998</v>
      </c>
      <c r="D1029" s="86">
        <v>22</v>
      </c>
      <c r="E1029" s="91">
        <v>4533</v>
      </c>
      <c r="F1029" s="91">
        <v>4536</v>
      </c>
      <c r="G1029" s="91">
        <v>9069</v>
      </c>
      <c r="H1029" s="91">
        <v>0</v>
      </c>
      <c r="I1029" s="91">
        <v>0</v>
      </c>
      <c r="J1029" s="91">
        <v>0</v>
      </c>
      <c r="K1029" s="15">
        <f t="shared" si="66"/>
        <v>4533</v>
      </c>
      <c r="L1029" s="15">
        <f t="shared" si="67"/>
        <v>4536</v>
      </c>
      <c r="M1029" s="15">
        <f t="shared" si="68"/>
        <v>9069</v>
      </c>
      <c r="O1029" s="13"/>
      <c r="P1029" s="13"/>
    </row>
    <row r="1030" spans="1:16" s="90" customFormat="1" ht="13.15" customHeight="1" x14ac:dyDescent="0.2">
      <c r="A1030" s="11" t="str">
        <f t="shared" si="65"/>
        <v>COFFS HARBOUR1999</v>
      </c>
      <c r="B1030" s="3" t="s">
        <v>10</v>
      </c>
      <c r="C1030" s="12">
        <v>1999</v>
      </c>
      <c r="D1030" s="12">
        <v>19</v>
      </c>
      <c r="E1030" s="13">
        <v>4951</v>
      </c>
      <c r="F1030" s="13">
        <v>4979</v>
      </c>
      <c r="G1030" s="13">
        <v>9930</v>
      </c>
      <c r="H1030" s="13">
        <v>0</v>
      </c>
      <c r="I1030" s="13">
        <v>0</v>
      </c>
      <c r="J1030" s="13">
        <v>0</v>
      </c>
      <c r="K1030" s="15">
        <f t="shared" si="66"/>
        <v>4951</v>
      </c>
      <c r="L1030" s="15">
        <f t="shared" si="67"/>
        <v>4979</v>
      </c>
      <c r="M1030" s="15">
        <f t="shared" si="68"/>
        <v>9930</v>
      </c>
      <c r="O1030" s="13"/>
      <c r="P1030" s="13"/>
    </row>
    <row r="1031" spans="1:16" s="90" customFormat="1" ht="13.15" customHeight="1" x14ac:dyDescent="0.2">
      <c r="A1031" s="11" t="str">
        <f t="shared" si="65"/>
        <v>COFFS HARBOUR2000</v>
      </c>
      <c r="B1031" s="3" t="s">
        <v>10</v>
      </c>
      <c r="C1031" s="12">
        <v>2000</v>
      </c>
      <c r="D1031" s="12">
        <v>14</v>
      </c>
      <c r="E1031" s="13">
        <v>6400</v>
      </c>
      <c r="F1031" s="13">
        <v>6398</v>
      </c>
      <c r="G1031" s="13">
        <v>12798</v>
      </c>
      <c r="H1031" s="13">
        <v>0</v>
      </c>
      <c r="I1031" s="13">
        <v>0</v>
      </c>
      <c r="J1031" s="13">
        <v>0</v>
      </c>
      <c r="K1031" s="15">
        <f t="shared" si="66"/>
        <v>6400</v>
      </c>
      <c r="L1031" s="15">
        <f t="shared" si="67"/>
        <v>6398</v>
      </c>
      <c r="M1031" s="15">
        <f t="shared" si="68"/>
        <v>12798</v>
      </c>
      <c r="O1031" s="13"/>
      <c r="P1031" s="13"/>
    </row>
    <row r="1032" spans="1:16" s="90" customFormat="1" ht="13.15" customHeight="1" x14ac:dyDescent="0.2">
      <c r="A1032" s="11" t="str">
        <f t="shared" si="65"/>
        <v>COFFS HARBOUR2001</v>
      </c>
      <c r="B1032" s="3" t="s">
        <v>10</v>
      </c>
      <c r="C1032" s="12">
        <v>2001</v>
      </c>
      <c r="D1032" s="12">
        <v>15</v>
      </c>
      <c r="E1032" s="13">
        <v>5423</v>
      </c>
      <c r="F1032" s="13">
        <v>5442</v>
      </c>
      <c r="G1032" s="13">
        <v>10865</v>
      </c>
      <c r="H1032" s="13">
        <v>0</v>
      </c>
      <c r="I1032" s="13">
        <v>0</v>
      </c>
      <c r="J1032" s="13">
        <v>0</v>
      </c>
      <c r="K1032" s="15">
        <f t="shared" si="66"/>
        <v>5423</v>
      </c>
      <c r="L1032" s="15">
        <f t="shared" si="67"/>
        <v>5442</v>
      </c>
      <c r="M1032" s="15">
        <f t="shared" si="68"/>
        <v>10865</v>
      </c>
      <c r="O1032" s="13"/>
      <c r="P1032" s="13"/>
    </row>
    <row r="1033" spans="1:16" s="90" customFormat="1" ht="13.15" customHeight="1" x14ac:dyDescent="0.2">
      <c r="A1033" s="11" t="str">
        <f t="shared" si="65"/>
        <v>COFFS HARBOUR2002</v>
      </c>
      <c r="B1033" s="90" t="s">
        <v>10</v>
      </c>
      <c r="C1033" s="85">
        <v>2002</v>
      </c>
      <c r="D1033" s="86">
        <v>14</v>
      </c>
      <c r="E1033" s="15">
        <v>4749</v>
      </c>
      <c r="F1033" s="15">
        <v>4751</v>
      </c>
      <c r="G1033" s="15">
        <v>9500</v>
      </c>
      <c r="H1033" s="15">
        <v>0</v>
      </c>
      <c r="I1033" s="15">
        <v>0</v>
      </c>
      <c r="J1033" s="15">
        <v>0</v>
      </c>
      <c r="K1033" s="15">
        <f t="shared" si="66"/>
        <v>4749</v>
      </c>
      <c r="L1033" s="15">
        <f t="shared" si="67"/>
        <v>4751</v>
      </c>
      <c r="M1033" s="15">
        <f t="shared" si="68"/>
        <v>9500</v>
      </c>
      <c r="O1033" s="13"/>
      <c r="P1033" s="13"/>
    </row>
    <row r="1034" spans="1:16" s="90" customFormat="1" ht="13.15" customHeight="1" x14ac:dyDescent="0.2">
      <c r="A1034" s="11" t="str">
        <f t="shared" si="65"/>
        <v>COFFS HARBOUR2003</v>
      </c>
      <c r="B1034" s="3" t="s">
        <v>10</v>
      </c>
      <c r="C1034" s="12">
        <v>2003</v>
      </c>
      <c r="D1034" s="12">
        <v>22</v>
      </c>
      <c r="E1034" s="13">
        <v>3319</v>
      </c>
      <c r="F1034" s="13">
        <v>3332</v>
      </c>
      <c r="G1034" s="13">
        <v>6651</v>
      </c>
      <c r="H1034" s="13">
        <v>0</v>
      </c>
      <c r="I1034" s="13">
        <v>0</v>
      </c>
      <c r="J1034" s="13">
        <v>0</v>
      </c>
      <c r="K1034" s="15">
        <f t="shared" si="66"/>
        <v>3319</v>
      </c>
      <c r="L1034" s="15">
        <f t="shared" si="67"/>
        <v>3332</v>
      </c>
      <c r="M1034" s="15">
        <f t="shared" si="68"/>
        <v>6651</v>
      </c>
      <c r="O1034" s="13"/>
      <c r="P1034" s="13"/>
    </row>
    <row r="1035" spans="1:16" s="90" customFormat="1" ht="13.15" customHeight="1" x14ac:dyDescent="0.2">
      <c r="A1035" s="11" t="str">
        <f t="shared" si="65"/>
        <v>COFFS HARBOUR2004</v>
      </c>
      <c r="B1035" s="3" t="s">
        <v>10</v>
      </c>
      <c r="C1035" s="12">
        <v>2004</v>
      </c>
      <c r="D1035" s="12">
        <v>25</v>
      </c>
      <c r="E1035" s="13">
        <v>3040</v>
      </c>
      <c r="F1035" s="13">
        <v>3037</v>
      </c>
      <c r="G1035" s="13">
        <v>6077</v>
      </c>
      <c r="H1035" s="13">
        <v>0</v>
      </c>
      <c r="I1035" s="13">
        <v>0</v>
      </c>
      <c r="J1035" s="13">
        <v>0</v>
      </c>
      <c r="K1035" s="15">
        <f t="shared" si="66"/>
        <v>3040</v>
      </c>
      <c r="L1035" s="15">
        <f t="shared" si="67"/>
        <v>3037</v>
      </c>
      <c r="M1035" s="15">
        <f t="shared" si="68"/>
        <v>6077</v>
      </c>
      <c r="O1035" s="13"/>
      <c r="P1035" s="13"/>
    </row>
    <row r="1036" spans="1:16" s="90" customFormat="1" ht="13.15" customHeight="1" x14ac:dyDescent="0.2">
      <c r="A1036" s="11" t="str">
        <f t="shared" si="65"/>
        <v>COFFS HARBOUR2005</v>
      </c>
      <c r="B1036" s="92" t="s">
        <v>10</v>
      </c>
      <c r="C1036" s="85">
        <v>2005</v>
      </c>
      <c r="D1036" s="86">
        <v>19</v>
      </c>
      <c r="E1036" s="15">
        <v>3866</v>
      </c>
      <c r="F1036" s="15">
        <v>3864</v>
      </c>
      <c r="G1036" s="15">
        <v>7730</v>
      </c>
      <c r="H1036" s="87">
        <v>0</v>
      </c>
      <c r="I1036" s="87">
        <v>0</v>
      </c>
      <c r="J1036" s="15">
        <v>0</v>
      </c>
      <c r="K1036" s="15">
        <f t="shared" si="66"/>
        <v>3866</v>
      </c>
      <c r="L1036" s="15">
        <f t="shared" si="67"/>
        <v>3864</v>
      </c>
      <c r="M1036" s="15">
        <f t="shared" si="68"/>
        <v>7730</v>
      </c>
      <c r="O1036" s="13"/>
      <c r="P1036" s="13"/>
    </row>
    <row r="1037" spans="1:16" s="90" customFormat="1" ht="13.15" customHeight="1" x14ac:dyDescent="0.2">
      <c r="A1037" s="11" t="str">
        <f t="shared" si="65"/>
        <v>COFFS HARBOUR2006</v>
      </c>
      <c r="B1037" s="3" t="s">
        <v>10</v>
      </c>
      <c r="C1037" s="12">
        <v>2006</v>
      </c>
      <c r="D1037" s="12">
        <v>18</v>
      </c>
      <c r="E1037" s="13">
        <v>3976</v>
      </c>
      <c r="F1037" s="13">
        <v>3974</v>
      </c>
      <c r="G1037" s="13">
        <v>7950</v>
      </c>
      <c r="H1037" s="13">
        <v>0</v>
      </c>
      <c r="I1037" s="13">
        <v>0</v>
      </c>
      <c r="J1037" s="13">
        <v>0</v>
      </c>
      <c r="K1037" s="15">
        <f t="shared" si="66"/>
        <v>3976</v>
      </c>
      <c r="L1037" s="15">
        <f t="shared" si="67"/>
        <v>3974</v>
      </c>
      <c r="M1037" s="15">
        <f t="shared" si="68"/>
        <v>7950</v>
      </c>
      <c r="O1037" s="13"/>
      <c r="P1037" s="13"/>
    </row>
    <row r="1038" spans="1:16" s="90" customFormat="1" ht="13.15" customHeight="1" x14ac:dyDescent="0.2">
      <c r="A1038" s="11" t="str">
        <f t="shared" si="65"/>
        <v>COFFS HARBOUR2007</v>
      </c>
      <c r="B1038" s="92" t="s">
        <v>10</v>
      </c>
      <c r="C1038" s="85">
        <v>2007</v>
      </c>
      <c r="D1038" s="86">
        <v>19</v>
      </c>
      <c r="E1038" s="15">
        <v>3880</v>
      </c>
      <c r="F1038" s="15">
        <v>3881</v>
      </c>
      <c r="G1038" s="15">
        <v>7761</v>
      </c>
      <c r="H1038" s="87">
        <v>0</v>
      </c>
      <c r="I1038" s="87">
        <v>0</v>
      </c>
      <c r="J1038" s="15">
        <v>0</v>
      </c>
      <c r="K1038" s="15">
        <f t="shared" si="66"/>
        <v>3880</v>
      </c>
      <c r="L1038" s="15">
        <f t="shared" si="67"/>
        <v>3881</v>
      </c>
      <c r="M1038" s="15">
        <f t="shared" si="68"/>
        <v>7761</v>
      </c>
      <c r="O1038" s="13"/>
      <c r="P1038" s="13"/>
    </row>
    <row r="1039" spans="1:16" s="90" customFormat="1" ht="13.15" customHeight="1" x14ac:dyDescent="0.2">
      <c r="A1039" s="11" t="str">
        <f t="shared" si="65"/>
        <v>COFFS HARBOUR2008</v>
      </c>
      <c r="B1039" s="90" t="s">
        <v>10</v>
      </c>
      <c r="C1039" s="85">
        <v>2008</v>
      </c>
      <c r="D1039" s="86">
        <v>19</v>
      </c>
      <c r="E1039" s="15">
        <v>3574</v>
      </c>
      <c r="F1039" s="15">
        <v>3576</v>
      </c>
      <c r="G1039" s="15">
        <v>7150</v>
      </c>
      <c r="H1039" s="15">
        <v>0</v>
      </c>
      <c r="I1039" s="15">
        <v>0</v>
      </c>
      <c r="J1039" s="15">
        <v>0</v>
      </c>
      <c r="K1039" s="15">
        <f t="shared" si="66"/>
        <v>3574</v>
      </c>
      <c r="L1039" s="15">
        <f t="shared" si="67"/>
        <v>3576</v>
      </c>
      <c r="M1039" s="15">
        <f t="shared" si="68"/>
        <v>7150</v>
      </c>
      <c r="O1039" s="13"/>
      <c r="P1039" s="13"/>
    </row>
    <row r="1040" spans="1:16" s="90" customFormat="1" ht="13.15" customHeight="1" x14ac:dyDescent="0.2">
      <c r="A1040" s="11" t="str">
        <f t="shared" si="65"/>
        <v>COFFS HARBOUR2009</v>
      </c>
      <c r="B1040" s="3" t="s">
        <v>10</v>
      </c>
      <c r="C1040" s="12">
        <v>2009</v>
      </c>
      <c r="D1040" s="12">
        <v>18</v>
      </c>
      <c r="E1040" s="13">
        <v>3520</v>
      </c>
      <c r="F1040" s="13">
        <v>3524</v>
      </c>
      <c r="G1040" s="13">
        <v>7044</v>
      </c>
      <c r="H1040" s="13">
        <v>0</v>
      </c>
      <c r="I1040" s="13">
        <v>0</v>
      </c>
      <c r="J1040" s="13">
        <v>0</v>
      </c>
      <c r="K1040" s="15">
        <f t="shared" si="66"/>
        <v>3520</v>
      </c>
      <c r="L1040" s="15">
        <f t="shared" si="67"/>
        <v>3524</v>
      </c>
      <c r="M1040" s="15">
        <f t="shared" si="68"/>
        <v>7044</v>
      </c>
      <c r="O1040" s="13"/>
      <c r="P1040" s="13"/>
    </row>
    <row r="1041" spans="1:16" s="90" customFormat="1" ht="13.15" customHeight="1" x14ac:dyDescent="0.2">
      <c r="A1041" s="11" t="str">
        <f t="shared" si="65"/>
        <v>COFFS HARBOUR2010</v>
      </c>
      <c r="B1041" s="3" t="s">
        <v>10</v>
      </c>
      <c r="C1041" s="12">
        <v>2010</v>
      </c>
      <c r="D1041" s="12">
        <v>18</v>
      </c>
      <c r="E1041" s="13">
        <v>3730</v>
      </c>
      <c r="F1041" s="13">
        <v>3729</v>
      </c>
      <c r="G1041" s="13">
        <v>7459</v>
      </c>
      <c r="H1041" s="13">
        <v>0</v>
      </c>
      <c r="I1041" s="13">
        <v>0</v>
      </c>
      <c r="J1041" s="13">
        <v>0</v>
      </c>
      <c r="K1041" s="15">
        <f t="shared" si="66"/>
        <v>3730</v>
      </c>
      <c r="L1041" s="15">
        <f t="shared" si="67"/>
        <v>3729</v>
      </c>
      <c r="M1041" s="15">
        <f t="shared" si="68"/>
        <v>7459</v>
      </c>
      <c r="O1041" s="13"/>
      <c r="P1041" s="13"/>
    </row>
    <row r="1042" spans="1:16" s="90" customFormat="1" ht="13.15" customHeight="1" x14ac:dyDescent="0.2">
      <c r="A1042" s="11" t="str">
        <f t="shared" si="65"/>
        <v>COFFS HARBOUR2011</v>
      </c>
      <c r="B1042" s="88" t="s">
        <v>10</v>
      </c>
      <c r="C1042" s="16">
        <v>2011</v>
      </c>
      <c r="D1042" s="12">
        <v>24</v>
      </c>
      <c r="E1042" s="89">
        <v>3085</v>
      </c>
      <c r="F1042" s="89">
        <v>3085</v>
      </c>
      <c r="G1042" s="89">
        <v>6170</v>
      </c>
      <c r="H1042" s="89">
        <v>0</v>
      </c>
      <c r="I1042" s="89">
        <v>0</v>
      </c>
      <c r="J1042" s="89">
        <v>0</v>
      </c>
      <c r="K1042" s="15">
        <f t="shared" si="66"/>
        <v>3085</v>
      </c>
      <c r="L1042" s="15">
        <f t="shared" si="67"/>
        <v>3085</v>
      </c>
      <c r="M1042" s="15">
        <f t="shared" si="68"/>
        <v>6170</v>
      </c>
      <c r="O1042" s="13"/>
      <c r="P1042" s="13"/>
    </row>
    <row r="1043" spans="1:16" s="90" customFormat="1" ht="13.15" customHeight="1" x14ac:dyDescent="0.2">
      <c r="A1043" s="11" t="str">
        <f t="shared" si="65"/>
        <v>COFFS HARBOUR2012</v>
      </c>
      <c r="B1043" s="3" t="s">
        <v>10</v>
      </c>
      <c r="C1043" s="12">
        <v>2012</v>
      </c>
      <c r="D1043" s="12">
        <v>29</v>
      </c>
      <c r="E1043" s="13">
        <v>2890</v>
      </c>
      <c r="F1043" s="13">
        <v>2886</v>
      </c>
      <c r="G1043" s="13">
        <v>5776</v>
      </c>
      <c r="H1043" s="13">
        <v>0</v>
      </c>
      <c r="I1043" s="13">
        <v>0</v>
      </c>
      <c r="J1043" s="13">
        <v>0</v>
      </c>
      <c r="K1043" s="15">
        <f t="shared" si="66"/>
        <v>2890</v>
      </c>
      <c r="L1043" s="15">
        <f t="shared" si="67"/>
        <v>2886</v>
      </c>
      <c r="M1043" s="15">
        <f t="shared" si="68"/>
        <v>5776</v>
      </c>
      <c r="O1043" s="13"/>
      <c r="P1043" s="13"/>
    </row>
    <row r="1044" spans="1:16" s="90" customFormat="1" ht="13.15" customHeight="1" x14ac:dyDescent="0.2">
      <c r="A1044" s="11" t="str">
        <f t="shared" si="65"/>
        <v>COFFS HARBOUR2013</v>
      </c>
      <c r="B1044" s="90" t="s">
        <v>10</v>
      </c>
      <c r="C1044" s="85">
        <v>2013</v>
      </c>
      <c r="D1044" s="86">
        <v>26</v>
      </c>
      <c r="E1044" s="15">
        <v>3105</v>
      </c>
      <c r="F1044" s="15">
        <v>3100</v>
      </c>
      <c r="G1044" s="15">
        <v>6205</v>
      </c>
      <c r="H1044" s="15">
        <v>0</v>
      </c>
      <c r="I1044" s="15">
        <v>0</v>
      </c>
      <c r="J1044" s="15">
        <v>0</v>
      </c>
      <c r="K1044" s="15">
        <f t="shared" si="66"/>
        <v>3105</v>
      </c>
      <c r="L1044" s="15">
        <f t="shared" si="67"/>
        <v>3100</v>
      </c>
      <c r="M1044" s="15">
        <f t="shared" si="68"/>
        <v>6205</v>
      </c>
      <c r="O1044" s="13"/>
      <c r="P1044" s="13"/>
    </row>
    <row r="1045" spans="1:16" s="90" customFormat="1" ht="13.15" customHeight="1" x14ac:dyDescent="0.2">
      <c r="A1045" s="11" t="str">
        <f t="shared" si="65"/>
        <v>COFFS HARBOUR2014</v>
      </c>
      <c r="B1045" s="3" t="s">
        <v>10</v>
      </c>
      <c r="C1045" s="12">
        <v>2014</v>
      </c>
      <c r="D1045" s="12">
        <v>31</v>
      </c>
      <c r="E1045" s="13">
        <v>2769</v>
      </c>
      <c r="F1045" s="13">
        <v>2765</v>
      </c>
      <c r="G1045" s="13">
        <v>5534</v>
      </c>
      <c r="H1045" s="13">
        <v>0</v>
      </c>
      <c r="I1045" s="13">
        <v>0</v>
      </c>
      <c r="J1045" s="13">
        <v>0</v>
      </c>
      <c r="K1045" s="15">
        <f t="shared" si="66"/>
        <v>2769</v>
      </c>
      <c r="L1045" s="15">
        <f t="shared" si="67"/>
        <v>2765</v>
      </c>
      <c r="M1045" s="15">
        <f t="shared" si="68"/>
        <v>5534</v>
      </c>
      <c r="O1045" s="13"/>
      <c r="P1045" s="13"/>
    </row>
    <row r="1046" spans="1:16" s="90" customFormat="1" ht="13.15" customHeight="1" x14ac:dyDescent="0.2">
      <c r="A1046" s="11" t="str">
        <f t="shared" si="65"/>
        <v>COFFS HARBOUR2015</v>
      </c>
      <c r="B1046" s="3" t="s">
        <v>10</v>
      </c>
      <c r="C1046" s="12">
        <v>2015</v>
      </c>
      <c r="D1046" s="12">
        <v>26</v>
      </c>
      <c r="E1046" s="13">
        <v>2791</v>
      </c>
      <c r="F1046" s="13">
        <v>2784</v>
      </c>
      <c r="G1046" s="13">
        <v>5575</v>
      </c>
      <c r="H1046" s="13">
        <v>0</v>
      </c>
      <c r="I1046" s="13">
        <v>0</v>
      </c>
      <c r="J1046" s="13">
        <v>0</v>
      </c>
      <c r="K1046" s="15">
        <f t="shared" si="66"/>
        <v>2791</v>
      </c>
      <c r="L1046" s="15">
        <f t="shared" si="67"/>
        <v>2784</v>
      </c>
      <c r="M1046" s="15">
        <f t="shared" si="68"/>
        <v>5575</v>
      </c>
      <c r="O1046" s="13"/>
      <c r="P1046" s="13"/>
    </row>
    <row r="1047" spans="1:16" s="90" customFormat="1" ht="13.15" customHeight="1" x14ac:dyDescent="0.2">
      <c r="A1047" s="11" t="str">
        <f t="shared" si="65"/>
        <v>COFFS HARBOUR2016</v>
      </c>
      <c r="B1047" s="90" t="s">
        <v>10</v>
      </c>
      <c r="C1047" s="85">
        <v>2016</v>
      </c>
      <c r="D1047" s="86">
        <v>26</v>
      </c>
      <c r="E1047" s="15">
        <v>2947</v>
      </c>
      <c r="F1047" s="15">
        <v>2941</v>
      </c>
      <c r="G1047" s="15">
        <v>5888</v>
      </c>
      <c r="H1047" s="15">
        <v>0</v>
      </c>
      <c r="I1047" s="15">
        <v>0</v>
      </c>
      <c r="J1047" s="15">
        <v>0</v>
      </c>
      <c r="K1047" s="15">
        <f t="shared" si="66"/>
        <v>2947</v>
      </c>
      <c r="L1047" s="15">
        <f t="shared" si="67"/>
        <v>2941</v>
      </c>
      <c r="M1047" s="15">
        <f t="shared" si="68"/>
        <v>5888</v>
      </c>
      <c r="O1047" s="13"/>
      <c r="P1047" s="13"/>
    </row>
    <row r="1048" spans="1:16" s="90" customFormat="1" ht="13.15" customHeight="1" x14ac:dyDescent="0.2">
      <c r="A1048" s="11" t="str">
        <f t="shared" si="65"/>
        <v>COFFS HARBOUR2017</v>
      </c>
      <c r="B1048" s="92" t="s">
        <v>10</v>
      </c>
      <c r="C1048" s="85">
        <v>2017</v>
      </c>
      <c r="D1048" s="86">
        <v>25</v>
      </c>
      <c r="E1048" s="15">
        <v>3108</v>
      </c>
      <c r="F1048" s="15">
        <v>3103</v>
      </c>
      <c r="G1048" s="15">
        <v>6211</v>
      </c>
      <c r="H1048" s="87">
        <v>0</v>
      </c>
      <c r="I1048" s="87">
        <v>0</v>
      </c>
      <c r="J1048" s="15">
        <v>0</v>
      </c>
      <c r="K1048" s="15">
        <f t="shared" si="66"/>
        <v>3108</v>
      </c>
      <c r="L1048" s="15">
        <f t="shared" si="67"/>
        <v>3103</v>
      </c>
      <c r="M1048" s="15">
        <f t="shared" si="68"/>
        <v>6211</v>
      </c>
      <c r="O1048" s="13"/>
      <c r="P1048" s="13"/>
    </row>
    <row r="1049" spans="1:16" s="90" customFormat="1" ht="13.15" customHeight="1" x14ac:dyDescent="0.2">
      <c r="A1049" s="11" t="str">
        <f t="shared" si="65"/>
        <v>COFFS HARBOUR2018</v>
      </c>
      <c r="B1049" s="3" t="s">
        <v>10</v>
      </c>
      <c r="C1049" s="12">
        <v>2018</v>
      </c>
      <c r="D1049" s="12">
        <v>25</v>
      </c>
      <c r="E1049" s="13">
        <v>2843</v>
      </c>
      <c r="F1049" s="13">
        <v>2840</v>
      </c>
      <c r="G1049" s="13">
        <v>5683</v>
      </c>
      <c r="H1049" s="13">
        <v>0</v>
      </c>
      <c r="I1049" s="13">
        <v>0</v>
      </c>
      <c r="J1049" s="13">
        <v>0</v>
      </c>
      <c r="K1049" s="15">
        <f t="shared" si="66"/>
        <v>2843</v>
      </c>
      <c r="L1049" s="15">
        <f t="shared" si="67"/>
        <v>2840</v>
      </c>
      <c r="M1049" s="15">
        <f t="shared" si="68"/>
        <v>5683</v>
      </c>
      <c r="O1049" s="13"/>
      <c r="P1049" s="13"/>
    </row>
    <row r="1050" spans="1:16" s="90" customFormat="1" ht="13.15" customHeight="1" x14ac:dyDescent="0.2">
      <c r="A1050" s="11" t="str">
        <f t="shared" si="65"/>
        <v>COFFS HARBOUR2019</v>
      </c>
      <c r="B1050" s="3" t="s">
        <v>10</v>
      </c>
      <c r="C1050" s="12">
        <v>2019</v>
      </c>
      <c r="D1050" s="12">
        <v>25</v>
      </c>
      <c r="E1050" s="13">
        <v>2910</v>
      </c>
      <c r="F1050" s="13">
        <v>2902</v>
      </c>
      <c r="G1050" s="13">
        <v>5812</v>
      </c>
      <c r="H1050" s="13">
        <v>0</v>
      </c>
      <c r="I1050" s="13">
        <v>0</v>
      </c>
      <c r="J1050" s="13">
        <v>0</v>
      </c>
      <c r="K1050" s="15">
        <f t="shared" si="66"/>
        <v>2910</v>
      </c>
      <c r="L1050" s="15">
        <f t="shared" si="67"/>
        <v>2902</v>
      </c>
      <c r="M1050" s="15">
        <f t="shared" si="68"/>
        <v>5812</v>
      </c>
      <c r="O1050" s="13"/>
      <c r="P1050" s="13"/>
    </row>
    <row r="1051" spans="1:16" s="90" customFormat="1" ht="13.15" customHeight="1" x14ac:dyDescent="0.2">
      <c r="A1051" s="11" t="str">
        <f t="shared" si="65"/>
        <v>COFFS HARBOUR2020</v>
      </c>
      <c r="B1051" s="3" t="s">
        <v>10</v>
      </c>
      <c r="C1051" s="12">
        <v>2020</v>
      </c>
      <c r="D1051" s="12" t="s">
        <v>174</v>
      </c>
      <c r="E1051" s="13">
        <v>1382</v>
      </c>
      <c r="F1051" s="13">
        <v>1380</v>
      </c>
      <c r="G1051" s="13">
        <v>2762</v>
      </c>
      <c r="H1051" s="13">
        <v>0</v>
      </c>
      <c r="I1051" s="13">
        <v>0</v>
      </c>
      <c r="J1051" s="13">
        <v>0</v>
      </c>
      <c r="K1051" s="15">
        <f t="shared" si="66"/>
        <v>1382</v>
      </c>
      <c r="L1051" s="15">
        <f t="shared" si="67"/>
        <v>1380</v>
      </c>
      <c r="M1051" s="15">
        <f t="shared" si="68"/>
        <v>2762</v>
      </c>
      <c r="O1051" s="13"/>
      <c r="P1051" s="13"/>
    </row>
    <row r="1052" spans="1:16" s="90" customFormat="1" ht="13.15" customHeight="1" x14ac:dyDescent="0.2">
      <c r="A1052" s="11" t="str">
        <f t="shared" si="65"/>
        <v>COFFS HARBOUR2021</v>
      </c>
      <c r="B1052" s="90" t="s">
        <v>10</v>
      </c>
      <c r="C1052" s="85">
        <v>2021</v>
      </c>
      <c r="D1052" s="86" t="s">
        <v>174</v>
      </c>
      <c r="E1052" s="15">
        <v>2123</v>
      </c>
      <c r="F1052" s="15">
        <v>2118</v>
      </c>
      <c r="G1052" s="15">
        <v>4241</v>
      </c>
      <c r="H1052" s="15">
        <v>0</v>
      </c>
      <c r="I1052" s="15">
        <v>0</v>
      </c>
      <c r="J1052" s="15">
        <v>0</v>
      </c>
      <c r="K1052" s="15">
        <f t="shared" si="66"/>
        <v>2123</v>
      </c>
      <c r="L1052" s="15">
        <f t="shared" si="67"/>
        <v>2118</v>
      </c>
      <c r="M1052" s="15">
        <f t="shared" si="68"/>
        <v>4241</v>
      </c>
      <c r="O1052" s="13"/>
      <c r="P1052" s="13"/>
    </row>
    <row r="1053" spans="1:16" s="90" customFormat="1" ht="13.15" customHeight="1" x14ac:dyDescent="0.2">
      <c r="A1053" s="11" t="str">
        <f t="shared" si="65"/>
        <v>COFFS HARBOUR2022</v>
      </c>
      <c r="B1053" s="3" t="s">
        <v>10</v>
      </c>
      <c r="C1053" s="12">
        <v>2022</v>
      </c>
      <c r="D1053" s="12">
        <v>18</v>
      </c>
      <c r="E1053" s="13">
        <v>3492</v>
      </c>
      <c r="F1053" s="13">
        <v>3481</v>
      </c>
      <c r="G1053" s="13">
        <v>6973</v>
      </c>
      <c r="H1053" s="13">
        <v>0</v>
      </c>
      <c r="I1053" s="13">
        <v>0</v>
      </c>
      <c r="J1053" s="13">
        <v>0</v>
      </c>
      <c r="K1053" s="15">
        <f t="shared" si="66"/>
        <v>3492</v>
      </c>
      <c r="L1053" s="15">
        <f t="shared" si="67"/>
        <v>3481</v>
      </c>
      <c r="M1053" s="15">
        <f t="shared" si="68"/>
        <v>6973</v>
      </c>
      <c r="O1053" s="13"/>
      <c r="P1053" s="13"/>
    </row>
    <row r="1054" spans="1:16" s="90" customFormat="1" ht="13.15" customHeight="1" x14ac:dyDescent="0.2">
      <c r="A1054" s="11" t="str">
        <f t="shared" si="65"/>
        <v>COFFS HARBOUR2023</v>
      </c>
      <c r="B1054" s="3" t="s">
        <v>10</v>
      </c>
      <c r="C1054" s="12">
        <v>2023</v>
      </c>
      <c r="D1054" s="12">
        <v>18</v>
      </c>
      <c r="E1054" s="13">
        <v>3586</v>
      </c>
      <c r="F1054" s="13">
        <v>3579</v>
      </c>
      <c r="G1054" s="13">
        <v>7165</v>
      </c>
      <c r="H1054" s="13">
        <v>0</v>
      </c>
      <c r="I1054" s="13">
        <v>0</v>
      </c>
      <c r="J1054" s="13">
        <v>0</v>
      </c>
      <c r="K1054" s="15">
        <f t="shared" si="66"/>
        <v>3586</v>
      </c>
      <c r="L1054" s="15">
        <f t="shared" si="67"/>
        <v>3579</v>
      </c>
      <c r="M1054" s="15">
        <f t="shared" si="68"/>
        <v>7165</v>
      </c>
      <c r="O1054" s="13"/>
      <c r="P1054" s="13"/>
    </row>
    <row r="1055" spans="1:16" s="90" customFormat="1" ht="13.15" customHeight="1" x14ac:dyDescent="0.2">
      <c r="A1055" s="11" t="str">
        <f t="shared" si="65"/>
        <v>COFFS HARBOUR2024</v>
      </c>
      <c r="B1055" s="3" t="s">
        <v>10</v>
      </c>
      <c r="C1055" s="12">
        <v>2024</v>
      </c>
      <c r="D1055" s="12">
        <v>21</v>
      </c>
      <c r="E1055" s="13">
        <v>3152</v>
      </c>
      <c r="F1055" s="13">
        <v>3141</v>
      </c>
      <c r="G1055" s="13">
        <v>6293</v>
      </c>
      <c r="H1055" s="13">
        <v>0</v>
      </c>
      <c r="I1055" s="13">
        <v>0</v>
      </c>
      <c r="J1055" s="13">
        <v>0</v>
      </c>
      <c r="K1055" s="15">
        <f t="shared" si="66"/>
        <v>3152</v>
      </c>
      <c r="L1055" s="15">
        <f t="shared" si="67"/>
        <v>3141</v>
      </c>
      <c r="M1055" s="15">
        <f t="shared" si="68"/>
        <v>6293</v>
      </c>
      <c r="O1055" s="13"/>
      <c r="P1055" s="13"/>
    </row>
    <row r="1056" spans="1:16" s="90" customFormat="1" ht="13.15" customHeight="1" x14ac:dyDescent="0.2">
      <c r="A1056" s="11" t="str">
        <f t="shared" si="65"/>
        <v>COFFS HARBOUR2025</v>
      </c>
      <c r="B1056" s="88" t="s">
        <v>10</v>
      </c>
      <c r="C1056" s="16">
        <v>2025</v>
      </c>
      <c r="D1056" s="86">
        <v>20</v>
      </c>
      <c r="E1056" s="89">
        <v>2985</v>
      </c>
      <c r="F1056" s="89">
        <v>2968</v>
      </c>
      <c r="G1056" s="89">
        <v>5953</v>
      </c>
      <c r="H1056" s="89">
        <v>0</v>
      </c>
      <c r="I1056" s="89">
        <v>0</v>
      </c>
      <c r="J1056" s="89">
        <v>0</v>
      </c>
      <c r="K1056" s="15">
        <f t="shared" si="66"/>
        <v>2985</v>
      </c>
      <c r="L1056" s="15">
        <f t="shared" si="67"/>
        <v>2968</v>
      </c>
      <c r="M1056" s="15">
        <f t="shared" si="68"/>
        <v>5953</v>
      </c>
      <c r="O1056" s="13"/>
      <c r="P1056" s="13"/>
    </row>
    <row r="1057" spans="1:16" s="90" customFormat="1" ht="13.15" customHeight="1" x14ac:dyDescent="0.2">
      <c r="A1057" s="11" t="str">
        <f t="shared" si="65"/>
        <v>COOKTOWN1985</v>
      </c>
      <c r="B1057" s="92" t="s">
        <v>9</v>
      </c>
      <c r="C1057" s="85">
        <v>1985</v>
      </c>
      <c r="D1057" s="86" t="s">
        <v>174</v>
      </c>
      <c r="E1057" s="15">
        <v>259</v>
      </c>
      <c r="F1057" s="15">
        <v>258</v>
      </c>
      <c r="G1057" s="15">
        <v>517</v>
      </c>
      <c r="H1057" s="87">
        <v>0</v>
      </c>
      <c r="I1057" s="87">
        <v>0</v>
      </c>
      <c r="J1057" s="15">
        <v>0</v>
      </c>
      <c r="K1057" s="15">
        <f t="shared" si="66"/>
        <v>259</v>
      </c>
      <c r="L1057" s="15">
        <f t="shared" si="67"/>
        <v>258</v>
      </c>
      <c r="M1057" s="15">
        <f t="shared" si="68"/>
        <v>517</v>
      </c>
      <c r="O1057" s="13"/>
      <c r="P1057" s="13"/>
    </row>
    <row r="1058" spans="1:16" s="90" customFormat="1" ht="13.15" customHeight="1" x14ac:dyDescent="0.2">
      <c r="A1058" s="11" t="str">
        <f t="shared" si="65"/>
        <v>COOKTOWN1986</v>
      </c>
      <c r="B1058" s="90" t="s">
        <v>9</v>
      </c>
      <c r="C1058" s="85">
        <v>1986</v>
      </c>
      <c r="D1058" s="86" t="s">
        <v>174</v>
      </c>
      <c r="E1058" s="15">
        <v>328</v>
      </c>
      <c r="F1058" s="15">
        <v>331</v>
      </c>
      <c r="G1058" s="15">
        <v>659</v>
      </c>
      <c r="H1058" s="15">
        <v>0</v>
      </c>
      <c r="I1058" s="15">
        <v>0</v>
      </c>
      <c r="J1058" s="15">
        <v>0</v>
      </c>
      <c r="K1058" s="15">
        <f t="shared" si="66"/>
        <v>328</v>
      </c>
      <c r="L1058" s="15">
        <f t="shared" si="67"/>
        <v>331</v>
      </c>
      <c r="M1058" s="15">
        <f t="shared" si="68"/>
        <v>659</v>
      </c>
      <c r="O1058" s="13"/>
      <c r="P1058" s="13"/>
    </row>
    <row r="1059" spans="1:16" s="90" customFormat="1" ht="13.15" customHeight="1" x14ac:dyDescent="0.2">
      <c r="A1059" s="11" t="str">
        <f t="shared" si="65"/>
        <v>COOKTOWN1987</v>
      </c>
      <c r="B1059" s="3" t="s">
        <v>9</v>
      </c>
      <c r="C1059" s="12">
        <v>1987</v>
      </c>
      <c r="D1059" s="12" t="s">
        <v>174</v>
      </c>
      <c r="E1059" s="13">
        <v>422</v>
      </c>
      <c r="F1059" s="13">
        <v>414</v>
      </c>
      <c r="G1059" s="13">
        <v>836</v>
      </c>
      <c r="H1059" s="13">
        <v>0</v>
      </c>
      <c r="I1059" s="13">
        <v>0</v>
      </c>
      <c r="J1059" s="13">
        <v>0</v>
      </c>
      <c r="K1059" s="15">
        <f t="shared" si="66"/>
        <v>422</v>
      </c>
      <c r="L1059" s="15">
        <f t="shared" si="67"/>
        <v>414</v>
      </c>
      <c r="M1059" s="15">
        <f t="shared" si="68"/>
        <v>836</v>
      </c>
      <c r="O1059" s="13"/>
      <c r="P1059" s="13"/>
    </row>
    <row r="1060" spans="1:16" s="90" customFormat="1" ht="13.15" customHeight="1" x14ac:dyDescent="0.2">
      <c r="A1060" s="11" t="str">
        <f t="shared" si="65"/>
        <v>COOKTOWN1988</v>
      </c>
      <c r="B1060" s="3" t="s">
        <v>9</v>
      </c>
      <c r="C1060" s="12">
        <v>1988</v>
      </c>
      <c r="D1060" s="12" t="s">
        <v>174</v>
      </c>
      <c r="E1060" s="13">
        <v>405</v>
      </c>
      <c r="F1060" s="13">
        <v>406</v>
      </c>
      <c r="G1060" s="13">
        <v>811</v>
      </c>
      <c r="H1060" s="13">
        <v>0</v>
      </c>
      <c r="I1060" s="13">
        <v>0</v>
      </c>
      <c r="J1060" s="13">
        <v>0</v>
      </c>
      <c r="K1060" s="15">
        <f t="shared" si="66"/>
        <v>405</v>
      </c>
      <c r="L1060" s="15">
        <f t="shared" si="67"/>
        <v>406</v>
      </c>
      <c r="M1060" s="15">
        <f t="shared" si="68"/>
        <v>811</v>
      </c>
      <c r="O1060" s="13"/>
      <c r="P1060" s="13"/>
    </row>
    <row r="1061" spans="1:16" s="90" customFormat="1" ht="13.15" customHeight="1" x14ac:dyDescent="0.2">
      <c r="A1061" s="11" t="str">
        <f t="shared" si="65"/>
        <v>COOKTOWN1989</v>
      </c>
      <c r="B1061" s="92" t="s">
        <v>9</v>
      </c>
      <c r="C1061" s="85">
        <v>1989</v>
      </c>
      <c r="D1061" s="86" t="s">
        <v>174</v>
      </c>
      <c r="E1061" s="15">
        <v>337</v>
      </c>
      <c r="F1061" s="15">
        <v>337</v>
      </c>
      <c r="G1061" s="15">
        <v>674</v>
      </c>
      <c r="H1061" s="87">
        <v>0</v>
      </c>
      <c r="I1061" s="87">
        <v>0</v>
      </c>
      <c r="J1061" s="15">
        <v>0</v>
      </c>
      <c r="K1061" s="15">
        <f t="shared" si="66"/>
        <v>337</v>
      </c>
      <c r="L1061" s="15">
        <f t="shared" si="67"/>
        <v>337</v>
      </c>
      <c r="M1061" s="15">
        <f t="shared" si="68"/>
        <v>674</v>
      </c>
      <c r="O1061" s="13"/>
      <c r="P1061" s="13"/>
    </row>
    <row r="1062" spans="1:16" s="90" customFormat="1" ht="13.15" customHeight="1" x14ac:dyDescent="0.2">
      <c r="A1062" s="11" t="str">
        <f t="shared" si="65"/>
        <v>COOKTOWN1990</v>
      </c>
      <c r="B1062" s="3" t="s">
        <v>9</v>
      </c>
      <c r="C1062" s="12">
        <v>1990</v>
      </c>
      <c r="D1062" s="12" t="s">
        <v>174</v>
      </c>
      <c r="E1062" s="13">
        <v>254</v>
      </c>
      <c r="F1062" s="13">
        <v>253</v>
      </c>
      <c r="G1062" s="13">
        <v>507</v>
      </c>
      <c r="H1062" s="13">
        <v>0</v>
      </c>
      <c r="I1062" s="13">
        <v>0</v>
      </c>
      <c r="J1062" s="13">
        <v>0</v>
      </c>
      <c r="K1062" s="15">
        <f t="shared" si="66"/>
        <v>254</v>
      </c>
      <c r="L1062" s="15">
        <f t="shared" si="67"/>
        <v>253</v>
      </c>
      <c r="M1062" s="15">
        <f t="shared" si="68"/>
        <v>507</v>
      </c>
      <c r="O1062" s="13"/>
      <c r="P1062" s="13"/>
    </row>
    <row r="1063" spans="1:16" s="90" customFormat="1" ht="13.15" customHeight="1" x14ac:dyDescent="0.2">
      <c r="A1063" s="11" t="str">
        <f t="shared" si="65"/>
        <v>COOKTOWN1991</v>
      </c>
      <c r="B1063" s="3" t="s">
        <v>9</v>
      </c>
      <c r="C1063" s="12">
        <v>1991</v>
      </c>
      <c r="D1063" s="12" t="s">
        <v>174</v>
      </c>
      <c r="E1063" s="13">
        <v>541</v>
      </c>
      <c r="F1063" s="13">
        <v>537</v>
      </c>
      <c r="G1063" s="13">
        <v>1078</v>
      </c>
      <c r="H1063" s="13">
        <v>0</v>
      </c>
      <c r="I1063" s="13">
        <v>0</v>
      </c>
      <c r="J1063" s="13">
        <v>0</v>
      </c>
      <c r="K1063" s="15">
        <f t="shared" si="66"/>
        <v>541</v>
      </c>
      <c r="L1063" s="15">
        <f t="shared" si="67"/>
        <v>537</v>
      </c>
      <c r="M1063" s="15">
        <f t="shared" si="68"/>
        <v>1078</v>
      </c>
      <c r="O1063" s="13"/>
      <c r="P1063" s="13"/>
    </row>
    <row r="1064" spans="1:16" s="90" customFormat="1" ht="13.15" customHeight="1" x14ac:dyDescent="0.2">
      <c r="A1064" s="11" t="str">
        <f t="shared" si="65"/>
        <v>COOKTOWN1992</v>
      </c>
      <c r="B1064" s="3" t="s">
        <v>9</v>
      </c>
      <c r="C1064" s="12">
        <v>1992</v>
      </c>
      <c r="D1064" s="12" t="s">
        <v>174</v>
      </c>
      <c r="E1064" s="13">
        <v>651</v>
      </c>
      <c r="F1064" s="13">
        <v>654</v>
      </c>
      <c r="G1064" s="13">
        <v>1305</v>
      </c>
      <c r="H1064" s="13">
        <v>0</v>
      </c>
      <c r="I1064" s="13">
        <v>0</v>
      </c>
      <c r="J1064" s="13">
        <v>0</v>
      </c>
      <c r="K1064" s="15">
        <f t="shared" si="66"/>
        <v>651</v>
      </c>
      <c r="L1064" s="15">
        <f t="shared" si="67"/>
        <v>654</v>
      </c>
      <c r="M1064" s="15">
        <f t="shared" si="68"/>
        <v>1305</v>
      </c>
      <c r="O1064" s="13"/>
      <c r="P1064" s="13"/>
    </row>
    <row r="1065" spans="1:16" s="90" customFormat="1" ht="13.15" customHeight="1" x14ac:dyDescent="0.2">
      <c r="A1065" s="11" t="str">
        <f t="shared" si="65"/>
        <v>COOKTOWN1993</v>
      </c>
      <c r="B1065" s="3" t="s">
        <v>9</v>
      </c>
      <c r="C1065" s="12">
        <v>1993</v>
      </c>
      <c r="D1065" s="12" t="s">
        <v>174</v>
      </c>
      <c r="E1065" s="13">
        <v>656</v>
      </c>
      <c r="F1065" s="13">
        <v>656</v>
      </c>
      <c r="G1065" s="13">
        <v>1312</v>
      </c>
      <c r="H1065" s="13">
        <v>0</v>
      </c>
      <c r="I1065" s="13">
        <v>0</v>
      </c>
      <c r="J1065" s="13">
        <v>0</v>
      </c>
      <c r="K1065" s="15">
        <f t="shared" si="66"/>
        <v>656</v>
      </c>
      <c r="L1065" s="15">
        <f t="shared" si="67"/>
        <v>656</v>
      </c>
      <c r="M1065" s="15">
        <f t="shared" si="68"/>
        <v>1312</v>
      </c>
      <c r="O1065" s="13"/>
      <c r="P1065" s="13"/>
    </row>
    <row r="1066" spans="1:16" s="90" customFormat="1" ht="13.15" customHeight="1" x14ac:dyDescent="0.2">
      <c r="A1066" s="11" t="str">
        <f t="shared" si="65"/>
        <v>COOKTOWN1994</v>
      </c>
      <c r="B1066" s="92" t="s">
        <v>9</v>
      </c>
      <c r="C1066" s="85">
        <v>1994</v>
      </c>
      <c r="D1066" s="86" t="s">
        <v>174</v>
      </c>
      <c r="E1066" s="15">
        <v>579</v>
      </c>
      <c r="F1066" s="15">
        <v>579</v>
      </c>
      <c r="G1066" s="15">
        <v>1158</v>
      </c>
      <c r="H1066" s="87">
        <v>0</v>
      </c>
      <c r="I1066" s="87">
        <v>0</v>
      </c>
      <c r="J1066" s="15">
        <v>0</v>
      </c>
      <c r="K1066" s="15">
        <f t="shared" si="66"/>
        <v>579</v>
      </c>
      <c r="L1066" s="15">
        <f t="shared" si="67"/>
        <v>579</v>
      </c>
      <c r="M1066" s="15">
        <f t="shared" si="68"/>
        <v>1158</v>
      </c>
      <c r="O1066" s="13"/>
      <c r="P1066" s="13"/>
    </row>
    <row r="1067" spans="1:16" s="90" customFormat="1" ht="13.15" customHeight="1" x14ac:dyDescent="0.2">
      <c r="A1067" s="11" t="str">
        <f t="shared" si="65"/>
        <v>COOKTOWN1995</v>
      </c>
      <c r="B1067" s="3" t="s">
        <v>9</v>
      </c>
      <c r="C1067" s="12">
        <v>1995</v>
      </c>
      <c r="D1067" s="12" t="s">
        <v>174</v>
      </c>
      <c r="E1067" s="13">
        <v>1158</v>
      </c>
      <c r="F1067" s="13">
        <v>1157</v>
      </c>
      <c r="G1067" s="13">
        <v>2315</v>
      </c>
      <c r="H1067" s="13">
        <v>0</v>
      </c>
      <c r="I1067" s="13">
        <v>0</v>
      </c>
      <c r="J1067" s="13">
        <v>0</v>
      </c>
      <c r="K1067" s="15">
        <f t="shared" si="66"/>
        <v>1158</v>
      </c>
      <c r="L1067" s="15">
        <f t="shared" si="67"/>
        <v>1157</v>
      </c>
      <c r="M1067" s="15">
        <f t="shared" si="68"/>
        <v>2315</v>
      </c>
      <c r="O1067" s="13"/>
      <c r="P1067" s="13"/>
    </row>
    <row r="1068" spans="1:16" s="90" customFormat="1" ht="13.15" customHeight="1" x14ac:dyDescent="0.2">
      <c r="A1068" s="11" t="str">
        <f t="shared" si="65"/>
        <v>COOKTOWN1996</v>
      </c>
      <c r="B1068" s="90" t="s">
        <v>9</v>
      </c>
      <c r="C1068" s="85">
        <v>1996</v>
      </c>
      <c r="D1068" s="86" t="s">
        <v>174</v>
      </c>
      <c r="E1068" s="15">
        <v>878</v>
      </c>
      <c r="F1068" s="15">
        <v>876</v>
      </c>
      <c r="G1068" s="15">
        <v>1754</v>
      </c>
      <c r="H1068" s="15">
        <v>0</v>
      </c>
      <c r="I1068" s="15">
        <v>0</v>
      </c>
      <c r="J1068" s="15">
        <v>0</v>
      </c>
      <c r="K1068" s="15">
        <f t="shared" si="66"/>
        <v>878</v>
      </c>
      <c r="L1068" s="15">
        <f t="shared" si="67"/>
        <v>876</v>
      </c>
      <c r="M1068" s="15">
        <f t="shared" si="68"/>
        <v>1754</v>
      </c>
      <c r="O1068" s="13"/>
      <c r="P1068" s="13"/>
    </row>
    <row r="1069" spans="1:16" s="90" customFormat="1" ht="13.15" customHeight="1" x14ac:dyDescent="0.2">
      <c r="A1069" s="11" t="str">
        <f t="shared" si="65"/>
        <v>COOKTOWN1997</v>
      </c>
      <c r="B1069" s="3" t="s">
        <v>9</v>
      </c>
      <c r="C1069" s="12">
        <v>1997</v>
      </c>
      <c r="D1069" s="12" t="s">
        <v>174</v>
      </c>
      <c r="E1069" s="13">
        <v>626</v>
      </c>
      <c r="F1069" s="13">
        <v>626</v>
      </c>
      <c r="G1069" s="13">
        <v>1252</v>
      </c>
      <c r="H1069" s="13">
        <v>0</v>
      </c>
      <c r="I1069" s="13">
        <v>0</v>
      </c>
      <c r="J1069" s="13">
        <v>0</v>
      </c>
      <c r="K1069" s="15">
        <f t="shared" si="66"/>
        <v>626</v>
      </c>
      <c r="L1069" s="15">
        <f t="shared" si="67"/>
        <v>626</v>
      </c>
      <c r="M1069" s="15">
        <f t="shared" si="68"/>
        <v>1252</v>
      </c>
      <c r="O1069" s="13"/>
      <c r="P1069" s="13"/>
    </row>
    <row r="1070" spans="1:16" s="90" customFormat="1" ht="13.15" customHeight="1" x14ac:dyDescent="0.2">
      <c r="A1070" s="11" t="str">
        <f t="shared" si="65"/>
        <v>COOKTOWN1998</v>
      </c>
      <c r="B1070" s="3" t="s">
        <v>9</v>
      </c>
      <c r="C1070" s="12">
        <v>1998</v>
      </c>
      <c r="D1070" s="12" t="s">
        <v>174</v>
      </c>
      <c r="E1070" s="13">
        <v>626</v>
      </c>
      <c r="F1070" s="13">
        <v>626</v>
      </c>
      <c r="G1070" s="13">
        <v>1252</v>
      </c>
      <c r="H1070" s="13">
        <v>0</v>
      </c>
      <c r="I1070" s="13">
        <v>0</v>
      </c>
      <c r="J1070" s="13">
        <v>0</v>
      </c>
      <c r="K1070" s="15">
        <f t="shared" si="66"/>
        <v>626</v>
      </c>
      <c r="L1070" s="15">
        <f t="shared" si="67"/>
        <v>626</v>
      </c>
      <c r="M1070" s="15">
        <f t="shared" si="68"/>
        <v>1252</v>
      </c>
      <c r="O1070" s="13"/>
      <c r="P1070" s="13"/>
    </row>
    <row r="1071" spans="1:16" s="90" customFormat="1" ht="13.15" customHeight="1" x14ac:dyDescent="0.2">
      <c r="A1071" s="11" t="str">
        <f t="shared" si="65"/>
        <v>COOKTOWN1999</v>
      </c>
      <c r="B1071" s="3" t="s">
        <v>9</v>
      </c>
      <c r="C1071" s="12">
        <v>1999</v>
      </c>
      <c r="D1071" s="12" t="s">
        <v>174</v>
      </c>
      <c r="E1071" s="13">
        <v>626</v>
      </c>
      <c r="F1071" s="13">
        <v>626</v>
      </c>
      <c r="G1071" s="13">
        <v>1252</v>
      </c>
      <c r="H1071" s="13">
        <v>0</v>
      </c>
      <c r="I1071" s="13">
        <v>0</v>
      </c>
      <c r="J1071" s="13">
        <v>0</v>
      </c>
      <c r="K1071" s="15">
        <f t="shared" si="66"/>
        <v>626</v>
      </c>
      <c r="L1071" s="15">
        <f t="shared" si="67"/>
        <v>626</v>
      </c>
      <c r="M1071" s="15">
        <f t="shared" si="68"/>
        <v>1252</v>
      </c>
      <c r="O1071" s="13"/>
      <c r="P1071" s="13"/>
    </row>
    <row r="1072" spans="1:16" s="90" customFormat="1" ht="13.15" customHeight="1" x14ac:dyDescent="0.2">
      <c r="A1072" s="11" t="str">
        <f t="shared" ref="A1072:A1135" si="69">CONCATENATE(B1072,C1072)</f>
        <v>COOKTOWN2000</v>
      </c>
      <c r="B1072" s="3" t="s">
        <v>9</v>
      </c>
      <c r="C1072" s="12">
        <v>2000</v>
      </c>
      <c r="D1072" s="12" t="s">
        <v>174</v>
      </c>
      <c r="E1072" s="13">
        <v>626</v>
      </c>
      <c r="F1072" s="13">
        <v>626</v>
      </c>
      <c r="G1072" s="13">
        <v>1252</v>
      </c>
      <c r="H1072" s="13">
        <v>0</v>
      </c>
      <c r="I1072" s="13">
        <v>0</v>
      </c>
      <c r="J1072" s="13">
        <v>0</v>
      </c>
      <c r="K1072" s="15">
        <f t="shared" si="66"/>
        <v>626</v>
      </c>
      <c r="L1072" s="15">
        <f t="shared" si="67"/>
        <v>626</v>
      </c>
      <c r="M1072" s="15">
        <f t="shared" si="68"/>
        <v>1252</v>
      </c>
      <c r="O1072" s="13"/>
      <c r="P1072" s="13"/>
    </row>
    <row r="1073" spans="1:16" s="90" customFormat="1" ht="13.15" customHeight="1" x14ac:dyDescent="0.2">
      <c r="A1073" s="11" t="str">
        <f t="shared" si="69"/>
        <v>COOKTOWN2001</v>
      </c>
      <c r="B1073" s="3" t="s">
        <v>9</v>
      </c>
      <c r="C1073" s="12">
        <v>2001</v>
      </c>
      <c r="D1073" s="12" t="s">
        <v>174</v>
      </c>
      <c r="E1073" s="13">
        <v>795</v>
      </c>
      <c r="F1073" s="13">
        <v>795</v>
      </c>
      <c r="G1073" s="13">
        <v>1590</v>
      </c>
      <c r="H1073" s="13">
        <v>0</v>
      </c>
      <c r="I1073" s="13">
        <v>0</v>
      </c>
      <c r="J1073" s="13">
        <v>0</v>
      </c>
      <c r="K1073" s="15">
        <f t="shared" ref="K1073:K1136" si="70">E1073+H1073</f>
        <v>795</v>
      </c>
      <c r="L1073" s="15">
        <f t="shared" ref="L1073:L1136" si="71">F1073+I1073</f>
        <v>795</v>
      </c>
      <c r="M1073" s="15">
        <f t="shared" ref="M1073:M1136" si="72">G1073+J1073</f>
        <v>1590</v>
      </c>
      <c r="O1073" s="13"/>
      <c r="P1073" s="13"/>
    </row>
    <row r="1074" spans="1:16" s="90" customFormat="1" ht="13.15" customHeight="1" x14ac:dyDescent="0.2">
      <c r="A1074" s="11" t="str">
        <f t="shared" si="69"/>
        <v>COOKTOWN2002</v>
      </c>
      <c r="B1074" s="3" t="s">
        <v>9</v>
      </c>
      <c r="C1074" s="12">
        <v>2002</v>
      </c>
      <c r="D1074" s="12" t="s">
        <v>174</v>
      </c>
      <c r="E1074" s="13">
        <v>1005</v>
      </c>
      <c r="F1074" s="13">
        <v>1005</v>
      </c>
      <c r="G1074" s="13">
        <v>2010</v>
      </c>
      <c r="H1074" s="13">
        <v>0</v>
      </c>
      <c r="I1074" s="13">
        <v>0</v>
      </c>
      <c r="J1074" s="13">
        <v>0</v>
      </c>
      <c r="K1074" s="15">
        <f t="shared" si="70"/>
        <v>1005</v>
      </c>
      <c r="L1074" s="15">
        <f t="shared" si="71"/>
        <v>1005</v>
      </c>
      <c r="M1074" s="15">
        <f t="shared" si="72"/>
        <v>2010</v>
      </c>
      <c r="O1074" s="13"/>
      <c r="P1074" s="13"/>
    </row>
    <row r="1075" spans="1:16" s="90" customFormat="1" ht="13.15" customHeight="1" x14ac:dyDescent="0.2">
      <c r="A1075" s="11" t="str">
        <f t="shared" si="69"/>
        <v>COOKTOWN2003</v>
      </c>
      <c r="B1075" s="90" t="s">
        <v>9</v>
      </c>
      <c r="C1075" s="85">
        <v>2003</v>
      </c>
      <c r="D1075" s="86" t="s">
        <v>174</v>
      </c>
      <c r="E1075" s="15">
        <v>1092</v>
      </c>
      <c r="F1075" s="15">
        <v>1092</v>
      </c>
      <c r="G1075" s="15">
        <v>2184</v>
      </c>
      <c r="H1075" s="15">
        <v>0</v>
      </c>
      <c r="I1075" s="15">
        <v>0</v>
      </c>
      <c r="J1075" s="15">
        <v>0</v>
      </c>
      <c r="K1075" s="15">
        <f t="shared" si="70"/>
        <v>1092</v>
      </c>
      <c r="L1075" s="15">
        <f t="shared" si="71"/>
        <v>1092</v>
      </c>
      <c r="M1075" s="15">
        <f t="shared" si="72"/>
        <v>2184</v>
      </c>
      <c r="O1075" s="13"/>
      <c r="P1075" s="13"/>
    </row>
    <row r="1076" spans="1:16" s="90" customFormat="1" ht="13.15" customHeight="1" x14ac:dyDescent="0.2">
      <c r="A1076" s="11" t="str">
        <f t="shared" si="69"/>
        <v>COOKTOWN2004</v>
      </c>
      <c r="B1076" s="92" t="s">
        <v>9</v>
      </c>
      <c r="C1076" s="85">
        <v>2004</v>
      </c>
      <c r="D1076" s="86" t="s">
        <v>174</v>
      </c>
      <c r="E1076" s="15">
        <v>1187</v>
      </c>
      <c r="F1076" s="15">
        <v>1187</v>
      </c>
      <c r="G1076" s="15">
        <v>2374</v>
      </c>
      <c r="H1076" s="87">
        <v>0</v>
      </c>
      <c r="I1076" s="87">
        <v>0</v>
      </c>
      <c r="J1076" s="15">
        <v>0</v>
      </c>
      <c r="K1076" s="15">
        <f t="shared" si="70"/>
        <v>1187</v>
      </c>
      <c r="L1076" s="15">
        <f t="shared" si="71"/>
        <v>1187</v>
      </c>
      <c r="M1076" s="15">
        <f t="shared" si="72"/>
        <v>2374</v>
      </c>
      <c r="O1076" s="13"/>
      <c r="P1076" s="13"/>
    </row>
    <row r="1077" spans="1:16" s="90" customFormat="1" ht="13.15" customHeight="1" x14ac:dyDescent="0.2">
      <c r="A1077" s="11" t="str">
        <f t="shared" si="69"/>
        <v>COOKTOWN2005</v>
      </c>
      <c r="B1077" s="3" t="s">
        <v>9</v>
      </c>
      <c r="C1077" s="12">
        <v>2005</v>
      </c>
      <c r="D1077" s="12" t="s">
        <v>174</v>
      </c>
      <c r="E1077" s="13">
        <v>1302</v>
      </c>
      <c r="F1077" s="13">
        <v>1303</v>
      </c>
      <c r="G1077" s="13">
        <v>2605</v>
      </c>
      <c r="H1077" s="13">
        <v>0</v>
      </c>
      <c r="I1077" s="13">
        <v>0</v>
      </c>
      <c r="J1077" s="13">
        <v>0</v>
      </c>
      <c r="K1077" s="15">
        <f t="shared" si="70"/>
        <v>1302</v>
      </c>
      <c r="L1077" s="15">
        <f t="shared" si="71"/>
        <v>1303</v>
      </c>
      <c r="M1077" s="15">
        <f t="shared" si="72"/>
        <v>2605</v>
      </c>
      <c r="O1077" s="13"/>
      <c r="P1077" s="13"/>
    </row>
    <row r="1078" spans="1:16" s="90" customFormat="1" ht="13.15" customHeight="1" x14ac:dyDescent="0.2">
      <c r="A1078" s="11" t="str">
        <f t="shared" si="69"/>
        <v>COOKTOWN2006</v>
      </c>
      <c r="B1078" s="92" t="s">
        <v>9</v>
      </c>
      <c r="C1078" s="85">
        <v>2006</v>
      </c>
      <c r="D1078" s="86" t="s">
        <v>174</v>
      </c>
      <c r="E1078" s="15">
        <v>1382</v>
      </c>
      <c r="F1078" s="15">
        <v>1382</v>
      </c>
      <c r="G1078" s="15">
        <v>2764</v>
      </c>
      <c r="H1078" s="87">
        <v>0</v>
      </c>
      <c r="I1078" s="87">
        <v>0</v>
      </c>
      <c r="J1078" s="15">
        <v>0</v>
      </c>
      <c r="K1078" s="15">
        <f t="shared" si="70"/>
        <v>1382</v>
      </c>
      <c r="L1078" s="15">
        <f t="shared" si="71"/>
        <v>1382</v>
      </c>
      <c r="M1078" s="15">
        <f t="shared" si="72"/>
        <v>2764</v>
      </c>
      <c r="O1078" s="13"/>
      <c r="P1078" s="13"/>
    </row>
    <row r="1079" spans="1:16" s="90" customFormat="1" ht="13.15" customHeight="1" x14ac:dyDescent="0.2">
      <c r="A1079" s="11" t="str">
        <f t="shared" si="69"/>
        <v>COOKTOWN2007</v>
      </c>
      <c r="B1079" s="92" t="s">
        <v>9</v>
      </c>
      <c r="C1079" s="85">
        <v>2007</v>
      </c>
      <c r="D1079" s="86" t="s">
        <v>174</v>
      </c>
      <c r="E1079" s="15">
        <v>916</v>
      </c>
      <c r="F1079" s="15">
        <v>916</v>
      </c>
      <c r="G1079" s="15">
        <v>1832</v>
      </c>
      <c r="H1079" s="87">
        <v>0</v>
      </c>
      <c r="I1079" s="87">
        <v>0</v>
      </c>
      <c r="J1079" s="15">
        <v>0</v>
      </c>
      <c r="K1079" s="15">
        <f t="shared" si="70"/>
        <v>916</v>
      </c>
      <c r="L1079" s="15">
        <f t="shared" si="71"/>
        <v>916</v>
      </c>
      <c r="M1079" s="15">
        <f t="shared" si="72"/>
        <v>1832</v>
      </c>
      <c r="O1079" s="13"/>
      <c r="P1079" s="13"/>
    </row>
    <row r="1080" spans="1:16" s="90" customFormat="1" ht="13.15" customHeight="1" x14ac:dyDescent="0.2">
      <c r="A1080" s="11" t="str">
        <f t="shared" si="69"/>
        <v>COOKTOWN2008</v>
      </c>
      <c r="B1080" s="3" t="s">
        <v>9</v>
      </c>
      <c r="C1080" s="12">
        <v>2008</v>
      </c>
      <c r="D1080" s="12" t="s">
        <v>174</v>
      </c>
      <c r="E1080" s="13">
        <v>658</v>
      </c>
      <c r="F1080" s="13">
        <v>658</v>
      </c>
      <c r="G1080" s="13">
        <v>1316</v>
      </c>
      <c r="H1080" s="13">
        <v>0</v>
      </c>
      <c r="I1080" s="13">
        <v>0</v>
      </c>
      <c r="J1080" s="13">
        <v>0</v>
      </c>
      <c r="K1080" s="15">
        <f t="shared" si="70"/>
        <v>658</v>
      </c>
      <c r="L1080" s="15">
        <f t="shared" si="71"/>
        <v>658</v>
      </c>
      <c r="M1080" s="15">
        <f t="shared" si="72"/>
        <v>1316</v>
      </c>
      <c r="O1080" s="13"/>
      <c r="P1080" s="13"/>
    </row>
    <row r="1081" spans="1:16" s="90" customFormat="1" ht="13.15" customHeight="1" x14ac:dyDescent="0.2">
      <c r="A1081" s="11" t="str">
        <f t="shared" si="69"/>
        <v>COOKTOWN2009</v>
      </c>
      <c r="B1081" s="3" t="s">
        <v>9</v>
      </c>
      <c r="C1081" s="12">
        <v>2009</v>
      </c>
      <c r="D1081" s="12" t="s">
        <v>174</v>
      </c>
      <c r="E1081" s="13">
        <v>737</v>
      </c>
      <c r="F1081" s="13">
        <v>737</v>
      </c>
      <c r="G1081" s="13">
        <v>1474</v>
      </c>
      <c r="H1081" s="13">
        <v>0</v>
      </c>
      <c r="I1081" s="13">
        <v>0</v>
      </c>
      <c r="J1081" s="13">
        <v>0</v>
      </c>
      <c r="K1081" s="15">
        <f t="shared" si="70"/>
        <v>737</v>
      </c>
      <c r="L1081" s="15">
        <f t="shared" si="71"/>
        <v>737</v>
      </c>
      <c r="M1081" s="15">
        <f t="shared" si="72"/>
        <v>1474</v>
      </c>
      <c r="O1081" s="13"/>
      <c r="P1081" s="13"/>
    </row>
    <row r="1082" spans="1:16" s="90" customFormat="1" ht="13.15" customHeight="1" x14ac:dyDescent="0.2">
      <c r="A1082" s="11" t="str">
        <f t="shared" si="69"/>
        <v>COOKTOWN2010</v>
      </c>
      <c r="B1082" s="90" t="s">
        <v>9</v>
      </c>
      <c r="C1082" s="85">
        <v>2010</v>
      </c>
      <c r="D1082" s="86" t="s">
        <v>174</v>
      </c>
      <c r="E1082" s="15">
        <v>823</v>
      </c>
      <c r="F1082" s="15">
        <v>821</v>
      </c>
      <c r="G1082" s="15">
        <v>1644</v>
      </c>
      <c r="H1082" s="15">
        <v>0</v>
      </c>
      <c r="I1082" s="15">
        <v>0</v>
      </c>
      <c r="J1082" s="15">
        <v>0</v>
      </c>
      <c r="K1082" s="15">
        <f t="shared" si="70"/>
        <v>823</v>
      </c>
      <c r="L1082" s="15">
        <f t="shared" si="71"/>
        <v>821</v>
      </c>
      <c r="M1082" s="15">
        <f t="shared" si="72"/>
        <v>1644</v>
      </c>
      <c r="O1082" s="13"/>
      <c r="P1082" s="13"/>
    </row>
    <row r="1083" spans="1:16" s="90" customFormat="1" ht="13.15" customHeight="1" x14ac:dyDescent="0.2">
      <c r="A1083" s="11" t="str">
        <f t="shared" si="69"/>
        <v>COOKTOWN2011</v>
      </c>
      <c r="B1083" s="3" t="s">
        <v>9</v>
      </c>
      <c r="C1083" s="12">
        <v>2011</v>
      </c>
      <c r="D1083" s="12" t="s">
        <v>174</v>
      </c>
      <c r="E1083" s="13">
        <v>633</v>
      </c>
      <c r="F1083" s="13">
        <v>633</v>
      </c>
      <c r="G1083" s="13">
        <v>1266</v>
      </c>
      <c r="H1083" s="13">
        <v>0</v>
      </c>
      <c r="I1083" s="13">
        <v>0</v>
      </c>
      <c r="J1083" s="13">
        <v>0</v>
      </c>
      <c r="K1083" s="15">
        <f t="shared" si="70"/>
        <v>633</v>
      </c>
      <c r="L1083" s="15">
        <f t="shared" si="71"/>
        <v>633</v>
      </c>
      <c r="M1083" s="15">
        <f t="shared" si="72"/>
        <v>1266</v>
      </c>
      <c r="O1083" s="13"/>
      <c r="P1083" s="13"/>
    </row>
    <row r="1084" spans="1:16" s="90" customFormat="1" ht="13.15" customHeight="1" x14ac:dyDescent="0.2">
      <c r="A1084" s="11" t="str">
        <f t="shared" si="69"/>
        <v>COOKTOWN2012</v>
      </c>
      <c r="B1084" s="92" t="s">
        <v>9</v>
      </c>
      <c r="C1084" s="85">
        <v>2012</v>
      </c>
      <c r="D1084" s="12" t="s">
        <v>174</v>
      </c>
      <c r="E1084" s="15">
        <v>631</v>
      </c>
      <c r="F1084" s="15">
        <v>629</v>
      </c>
      <c r="G1084" s="15">
        <v>1260</v>
      </c>
      <c r="H1084" s="87">
        <v>0</v>
      </c>
      <c r="I1084" s="87">
        <v>0</v>
      </c>
      <c r="J1084" s="15">
        <v>0</v>
      </c>
      <c r="K1084" s="15">
        <f t="shared" si="70"/>
        <v>631</v>
      </c>
      <c r="L1084" s="15">
        <f t="shared" si="71"/>
        <v>629</v>
      </c>
      <c r="M1084" s="15">
        <f t="shared" si="72"/>
        <v>1260</v>
      </c>
      <c r="O1084" s="13"/>
      <c r="P1084" s="13"/>
    </row>
    <row r="1085" spans="1:16" s="90" customFormat="1" ht="13.15" customHeight="1" x14ac:dyDescent="0.2">
      <c r="A1085" s="11" t="str">
        <f t="shared" si="69"/>
        <v>COOKTOWN2013</v>
      </c>
      <c r="B1085" s="92" t="s">
        <v>9</v>
      </c>
      <c r="C1085" s="85">
        <v>2013</v>
      </c>
      <c r="D1085" s="86" t="s">
        <v>174</v>
      </c>
      <c r="E1085" s="15">
        <v>655</v>
      </c>
      <c r="F1085" s="15">
        <v>656</v>
      </c>
      <c r="G1085" s="15">
        <v>1311</v>
      </c>
      <c r="H1085" s="87">
        <v>0</v>
      </c>
      <c r="I1085" s="87">
        <v>0</v>
      </c>
      <c r="J1085" s="15">
        <v>0</v>
      </c>
      <c r="K1085" s="15">
        <f t="shared" si="70"/>
        <v>655</v>
      </c>
      <c r="L1085" s="15">
        <f t="shared" si="71"/>
        <v>656</v>
      </c>
      <c r="M1085" s="15">
        <f t="shared" si="72"/>
        <v>1311</v>
      </c>
      <c r="O1085" s="13"/>
      <c r="P1085" s="13"/>
    </row>
    <row r="1086" spans="1:16" s="90" customFormat="1" ht="13.15" customHeight="1" x14ac:dyDescent="0.2">
      <c r="A1086" s="11" t="str">
        <f t="shared" si="69"/>
        <v>COOKTOWN2014</v>
      </c>
      <c r="B1086" s="90" t="s">
        <v>9</v>
      </c>
      <c r="C1086" s="85">
        <v>2014</v>
      </c>
      <c r="D1086" s="86" t="s">
        <v>174</v>
      </c>
      <c r="E1086" s="15">
        <v>657</v>
      </c>
      <c r="F1086" s="15">
        <v>658</v>
      </c>
      <c r="G1086" s="15">
        <v>1315</v>
      </c>
      <c r="H1086" s="15">
        <v>0</v>
      </c>
      <c r="I1086" s="15">
        <v>0</v>
      </c>
      <c r="J1086" s="15">
        <v>0</v>
      </c>
      <c r="K1086" s="15">
        <f t="shared" si="70"/>
        <v>657</v>
      </c>
      <c r="L1086" s="15">
        <f t="shared" si="71"/>
        <v>658</v>
      </c>
      <c r="M1086" s="15">
        <f t="shared" si="72"/>
        <v>1315</v>
      </c>
      <c r="O1086" s="13"/>
      <c r="P1086" s="13"/>
    </row>
    <row r="1087" spans="1:16" s="90" customFormat="1" ht="13.15" customHeight="1" x14ac:dyDescent="0.2">
      <c r="A1087" s="11" t="str">
        <f t="shared" si="69"/>
        <v>COOKTOWN2015</v>
      </c>
      <c r="B1087" s="90" t="s">
        <v>9</v>
      </c>
      <c r="C1087" s="12">
        <v>2015</v>
      </c>
      <c r="D1087" s="86" t="s">
        <v>174</v>
      </c>
      <c r="E1087" s="91">
        <v>660</v>
      </c>
      <c r="F1087" s="91">
        <v>658</v>
      </c>
      <c r="G1087" s="91">
        <v>1318</v>
      </c>
      <c r="H1087" s="91">
        <v>0</v>
      </c>
      <c r="I1087" s="91">
        <v>0</v>
      </c>
      <c r="J1087" s="91">
        <v>0</v>
      </c>
      <c r="K1087" s="15">
        <f t="shared" si="70"/>
        <v>660</v>
      </c>
      <c r="L1087" s="15">
        <f t="shared" si="71"/>
        <v>658</v>
      </c>
      <c r="M1087" s="15">
        <f t="shared" si="72"/>
        <v>1318</v>
      </c>
      <c r="O1087" s="13"/>
      <c r="P1087" s="13"/>
    </row>
    <row r="1088" spans="1:16" s="90" customFormat="1" ht="13.15" customHeight="1" x14ac:dyDescent="0.2">
      <c r="A1088" s="11" t="str">
        <f t="shared" si="69"/>
        <v>COOKTOWN2016</v>
      </c>
      <c r="B1088" s="90" t="s">
        <v>9</v>
      </c>
      <c r="C1088" s="12">
        <v>2016</v>
      </c>
      <c r="D1088" s="86" t="s">
        <v>174</v>
      </c>
      <c r="E1088" s="91">
        <v>688</v>
      </c>
      <c r="F1088" s="91">
        <v>690</v>
      </c>
      <c r="G1088" s="91">
        <v>1378</v>
      </c>
      <c r="H1088" s="91">
        <v>0</v>
      </c>
      <c r="I1088" s="91">
        <v>0</v>
      </c>
      <c r="J1088" s="91">
        <v>0</v>
      </c>
      <c r="K1088" s="15">
        <f t="shared" si="70"/>
        <v>688</v>
      </c>
      <c r="L1088" s="15">
        <f t="shared" si="71"/>
        <v>690</v>
      </c>
      <c r="M1088" s="15">
        <f t="shared" si="72"/>
        <v>1378</v>
      </c>
      <c r="O1088" s="13"/>
      <c r="P1088" s="13"/>
    </row>
    <row r="1089" spans="1:16" s="90" customFormat="1" ht="13.15" customHeight="1" x14ac:dyDescent="0.2">
      <c r="A1089" s="11" t="str">
        <f t="shared" si="69"/>
        <v>COOKTOWN2017</v>
      </c>
      <c r="B1089" s="3" t="s">
        <v>9</v>
      </c>
      <c r="C1089" s="12">
        <v>2017</v>
      </c>
      <c r="D1089" s="12" t="s">
        <v>174</v>
      </c>
      <c r="E1089" s="13">
        <v>924</v>
      </c>
      <c r="F1089" s="13">
        <v>923</v>
      </c>
      <c r="G1089" s="13">
        <v>1847</v>
      </c>
      <c r="H1089" s="13">
        <v>0</v>
      </c>
      <c r="I1089" s="13">
        <v>0</v>
      </c>
      <c r="J1089" s="13">
        <v>0</v>
      </c>
      <c r="K1089" s="15">
        <f t="shared" si="70"/>
        <v>924</v>
      </c>
      <c r="L1089" s="15">
        <f t="shared" si="71"/>
        <v>923</v>
      </c>
      <c r="M1089" s="15">
        <f t="shared" si="72"/>
        <v>1847</v>
      </c>
      <c r="O1089" s="13"/>
      <c r="P1089" s="13"/>
    </row>
    <row r="1090" spans="1:16" s="90" customFormat="1" ht="13.15" customHeight="1" x14ac:dyDescent="0.2">
      <c r="A1090" s="11" t="str">
        <f t="shared" si="69"/>
        <v>COOKTOWN2018</v>
      </c>
      <c r="B1090" s="88" t="s">
        <v>9</v>
      </c>
      <c r="C1090" s="85">
        <v>2018</v>
      </c>
      <c r="D1090" s="86" t="s">
        <v>174</v>
      </c>
      <c r="E1090" s="15">
        <v>927</v>
      </c>
      <c r="F1090" s="15">
        <v>925</v>
      </c>
      <c r="G1090" s="15">
        <v>1852</v>
      </c>
      <c r="H1090" s="87">
        <v>0</v>
      </c>
      <c r="I1090" s="87">
        <v>0</v>
      </c>
      <c r="J1090" s="15">
        <v>0</v>
      </c>
      <c r="K1090" s="15">
        <f t="shared" si="70"/>
        <v>927</v>
      </c>
      <c r="L1090" s="15">
        <f t="shared" si="71"/>
        <v>925</v>
      </c>
      <c r="M1090" s="15">
        <f t="shared" si="72"/>
        <v>1852</v>
      </c>
      <c r="O1090" s="13"/>
      <c r="P1090" s="13"/>
    </row>
    <row r="1091" spans="1:16" s="90" customFormat="1" ht="13.15" customHeight="1" x14ac:dyDescent="0.2">
      <c r="A1091" s="11" t="str">
        <f t="shared" si="69"/>
        <v>COOKTOWN2019</v>
      </c>
      <c r="B1091" s="3" t="s">
        <v>9</v>
      </c>
      <c r="C1091" s="12">
        <v>2019</v>
      </c>
      <c r="D1091" s="12" t="s">
        <v>174</v>
      </c>
      <c r="E1091" s="13">
        <v>928</v>
      </c>
      <c r="F1091" s="13">
        <v>929</v>
      </c>
      <c r="G1091" s="13">
        <v>1857</v>
      </c>
      <c r="H1091" s="13">
        <v>0</v>
      </c>
      <c r="I1091" s="13">
        <v>0</v>
      </c>
      <c r="J1091" s="13">
        <v>0</v>
      </c>
      <c r="K1091" s="15">
        <f t="shared" si="70"/>
        <v>928</v>
      </c>
      <c r="L1091" s="15">
        <f t="shared" si="71"/>
        <v>929</v>
      </c>
      <c r="M1091" s="15">
        <f t="shared" si="72"/>
        <v>1857</v>
      </c>
      <c r="O1091" s="13"/>
      <c r="P1091" s="13"/>
    </row>
    <row r="1092" spans="1:16" s="90" customFormat="1" ht="13.15" customHeight="1" x14ac:dyDescent="0.2">
      <c r="A1092" s="11" t="str">
        <f t="shared" si="69"/>
        <v>COOKTOWN2020</v>
      </c>
      <c r="B1092" s="3" t="s">
        <v>9</v>
      </c>
      <c r="C1092" s="12">
        <v>2020</v>
      </c>
      <c r="D1092" s="12" t="s">
        <v>174</v>
      </c>
      <c r="E1092" s="13">
        <v>738</v>
      </c>
      <c r="F1092" s="13">
        <v>740</v>
      </c>
      <c r="G1092" s="13">
        <v>1478</v>
      </c>
      <c r="H1092" s="13">
        <v>0</v>
      </c>
      <c r="I1092" s="13">
        <v>0</v>
      </c>
      <c r="J1092" s="13">
        <v>0</v>
      </c>
      <c r="K1092" s="15">
        <f t="shared" si="70"/>
        <v>738</v>
      </c>
      <c r="L1092" s="15">
        <f t="shared" si="71"/>
        <v>740</v>
      </c>
      <c r="M1092" s="15">
        <f t="shared" si="72"/>
        <v>1478</v>
      </c>
      <c r="O1092" s="13"/>
      <c r="P1092" s="13"/>
    </row>
    <row r="1093" spans="1:16" s="90" customFormat="1" ht="13.15" customHeight="1" x14ac:dyDescent="0.2">
      <c r="A1093" s="11" t="str">
        <f t="shared" si="69"/>
        <v>COOKTOWN2021</v>
      </c>
      <c r="B1093" s="92" t="s">
        <v>9</v>
      </c>
      <c r="C1093" s="85">
        <v>2021</v>
      </c>
      <c r="D1093" s="86" t="s">
        <v>174</v>
      </c>
      <c r="E1093" s="15">
        <v>853</v>
      </c>
      <c r="F1093" s="15">
        <v>853</v>
      </c>
      <c r="G1093" s="15">
        <v>1706</v>
      </c>
      <c r="H1093" s="87">
        <v>0</v>
      </c>
      <c r="I1093" s="87">
        <v>0</v>
      </c>
      <c r="J1093" s="15">
        <v>0</v>
      </c>
      <c r="K1093" s="15">
        <f t="shared" si="70"/>
        <v>853</v>
      </c>
      <c r="L1093" s="15">
        <f t="shared" si="71"/>
        <v>853</v>
      </c>
      <c r="M1093" s="15">
        <f t="shared" si="72"/>
        <v>1706</v>
      </c>
      <c r="O1093" s="13"/>
      <c r="P1093" s="13"/>
    </row>
    <row r="1094" spans="1:16" s="90" customFormat="1" ht="13.15" customHeight="1" x14ac:dyDescent="0.2">
      <c r="A1094" s="11" t="str">
        <f t="shared" si="69"/>
        <v>COOKTOWN2022</v>
      </c>
      <c r="B1094" s="3" t="s">
        <v>9</v>
      </c>
      <c r="C1094" s="12">
        <v>2022</v>
      </c>
      <c r="D1094" s="12" t="s">
        <v>174</v>
      </c>
      <c r="E1094" s="13">
        <v>944</v>
      </c>
      <c r="F1094" s="13">
        <v>946</v>
      </c>
      <c r="G1094" s="13">
        <v>1890</v>
      </c>
      <c r="H1094" s="13">
        <v>0</v>
      </c>
      <c r="I1094" s="13">
        <v>0</v>
      </c>
      <c r="J1094" s="13">
        <v>0</v>
      </c>
      <c r="K1094" s="15">
        <f t="shared" si="70"/>
        <v>944</v>
      </c>
      <c r="L1094" s="15">
        <f t="shared" si="71"/>
        <v>946</v>
      </c>
      <c r="M1094" s="15">
        <f t="shared" si="72"/>
        <v>1890</v>
      </c>
      <c r="O1094" s="13"/>
      <c r="P1094" s="13"/>
    </row>
    <row r="1095" spans="1:16" s="90" customFormat="1" ht="13.15" customHeight="1" x14ac:dyDescent="0.2">
      <c r="A1095" s="11" t="str">
        <f t="shared" si="69"/>
        <v>COOKTOWN2023</v>
      </c>
      <c r="B1095" s="92" t="s">
        <v>9</v>
      </c>
      <c r="C1095" s="85">
        <v>2023</v>
      </c>
      <c r="D1095" s="86" t="s">
        <v>174</v>
      </c>
      <c r="E1095" s="15">
        <v>1043</v>
      </c>
      <c r="F1095" s="15">
        <v>1045</v>
      </c>
      <c r="G1095" s="15">
        <v>2088</v>
      </c>
      <c r="H1095" s="87">
        <v>0</v>
      </c>
      <c r="I1095" s="87">
        <v>0</v>
      </c>
      <c r="J1095" s="15">
        <v>0</v>
      </c>
      <c r="K1095" s="15">
        <f t="shared" si="70"/>
        <v>1043</v>
      </c>
      <c r="L1095" s="15">
        <f t="shared" si="71"/>
        <v>1045</v>
      </c>
      <c r="M1095" s="15">
        <f t="shared" si="72"/>
        <v>2088</v>
      </c>
      <c r="O1095" s="13"/>
      <c r="P1095" s="13"/>
    </row>
    <row r="1096" spans="1:16" s="90" customFormat="1" ht="13.15" customHeight="1" x14ac:dyDescent="0.2">
      <c r="A1096" s="11" t="str">
        <f t="shared" si="69"/>
        <v>COOKTOWN2024</v>
      </c>
      <c r="B1096" s="3" t="s">
        <v>9</v>
      </c>
      <c r="C1096" s="12">
        <v>2024</v>
      </c>
      <c r="D1096" s="12" t="s">
        <v>174</v>
      </c>
      <c r="E1096" s="13">
        <v>1104</v>
      </c>
      <c r="F1096" s="13">
        <v>1102</v>
      </c>
      <c r="G1096" s="13">
        <v>2206</v>
      </c>
      <c r="H1096" s="13">
        <v>0</v>
      </c>
      <c r="I1096" s="13">
        <v>0</v>
      </c>
      <c r="J1096" s="13">
        <v>0</v>
      </c>
      <c r="K1096" s="15">
        <f t="shared" si="70"/>
        <v>1104</v>
      </c>
      <c r="L1096" s="15">
        <f t="shared" si="71"/>
        <v>1102</v>
      </c>
      <c r="M1096" s="15">
        <f t="shared" si="72"/>
        <v>2206</v>
      </c>
      <c r="O1096" s="13"/>
      <c r="P1096" s="13"/>
    </row>
    <row r="1097" spans="1:16" s="90" customFormat="1" ht="13.15" customHeight="1" x14ac:dyDescent="0.2">
      <c r="A1097" s="11" t="str">
        <f t="shared" si="69"/>
        <v>COOKTOWN2025</v>
      </c>
      <c r="B1097" s="92" t="s">
        <v>9</v>
      </c>
      <c r="C1097" s="85">
        <v>2025</v>
      </c>
      <c r="D1097" s="86" t="s">
        <v>174</v>
      </c>
      <c r="E1097" s="15">
        <v>1204</v>
      </c>
      <c r="F1097" s="15">
        <v>1204</v>
      </c>
      <c r="G1097" s="15">
        <v>2408</v>
      </c>
      <c r="H1097" s="87">
        <v>0</v>
      </c>
      <c r="I1097" s="87">
        <v>0</v>
      </c>
      <c r="J1097" s="15">
        <v>0</v>
      </c>
      <c r="K1097" s="15">
        <f t="shared" si="70"/>
        <v>1204</v>
      </c>
      <c r="L1097" s="15">
        <f t="shared" si="71"/>
        <v>1204</v>
      </c>
      <c r="M1097" s="15">
        <f t="shared" si="72"/>
        <v>2408</v>
      </c>
      <c r="O1097" s="13"/>
      <c r="P1097" s="13"/>
    </row>
    <row r="1098" spans="1:16" s="90" customFormat="1" ht="13.15" customHeight="1" x14ac:dyDescent="0.2">
      <c r="A1098" s="11" t="str">
        <f t="shared" si="69"/>
        <v>DARWIN1985</v>
      </c>
      <c r="B1098" s="3" t="s">
        <v>8</v>
      </c>
      <c r="C1098" s="12">
        <v>1985</v>
      </c>
      <c r="D1098" s="86">
        <v>13</v>
      </c>
      <c r="E1098" s="13">
        <v>5114</v>
      </c>
      <c r="F1098" s="13">
        <v>5194</v>
      </c>
      <c r="G1098" s="13">
        <v>10308</v>
      </c>
      <c r="H1098" s="13">
        <v>338</v>
      </c>
      <c r="I1098" s="13">
        <v>338</v>
      </c>
      <c r="J1098" s="13">
        <v>676</v>
      </c>
      <c r="K1098" s="15">
        <f t="shared" si="70"/>
        <v>5452</v>
      </c>
      <c r="L1098" s="15">
        <f t="shared" si="71"/>
        <v>5532</v>
      </c>
      <c r="M1098" s="15">
        <f t="shared" si="72"/>
        <v>10984</v>
      </c>
      <c r="O1098" s="13"/>
      <c r="P1098" s="13"/>
    </row>
    <row r="1099" spans="1:16" s="90" customFormat="1" ht="13.15" customHeight="1" x14ac:dyDescent="0.2">
      <c r="A1099" s="11" t="str">
        <f t="shared" si="69"/>
        <v>DARWIN1986</v>
      </c>
      <c r="B1099" s="92" t="s">
        <v>8</v>
      </c>
      <c r="C1099" s="85">
        <v>1986</v>
      </c>
      <c r="D1099" s="86">
        <v>14</v>
      </c>
      <c r="E1099" s="15">
        <v>5209</v>
      </c>
      <c r="F1099" s="15">
        <v>5280</v>
      </c>
      <c r="G1099" s="15">
        <v>10489</v>
      </c>
      <c r="H1099" s="87">
        <v>482</v>
      </c>
      <c r="I1099" s="87">
        <v>489</v>
      </c>
      <c r="J1099" s="15">
        <v>971</v>
      </c>
      <c r="K1099" s="15">
        <f t="shared" si="70"/>
        <v>5691</v>
      </c>
      <c r="L1099" s="15">
        <f t="shared" si="71"/>
        <v>5769</v>
      </c>
      <c r="M1099" s="15">
        <f t="shared" si="72"/>
        <v>11460</v>
      </c>
      <c r="O1099" s="13"/>
      <c r="P1099" s="13"/>
    </row>
    <row r="1100" spans="1:16" s="90" customFormat="1" ht="13.15" customHeight="1" x14ac:dyDescent="0.2">
      <c r="A1100" s="11" t="str">
        <f t="shared" si="69"/>
        <v>DARWIN1987</v>
      </c>
      <c r="B1100" s="3" t="s">
        <v>8</v>
      </c>
      <c r="C1100" s="12">
        <v>1987</v>
      </c>
      <c r="D1100" s="12">
        <v>11</v>
      </c>
      <c r="E1100" s="13">
        <v>5486</v>
      </c>
      <c r="F1100" s="13">
        <v>5477</v>
      </c>
      <c r="G1100" s="13">
        <v>10963</v>
      </c>
      <c r="H1100" s="13">
        <v>611</v>
      </c>
      <c r="I1100" s="13">
        <v>614</v>
      </c>
      <c r="J1100" s="13">
        <v>1225</v>
      </c>
      <c r="K1100" s="15">
        <f t="shared" si="70"/>
        <v>6097</v>
      </c>
      <c r="L1100" s="15">
        <f t="shared" si="71"/>
        <v>6091</v>
      </c>
      <c r="M1100" s="15">
        <f t="shared" si="72"/>
        <v>12188</v>
      </c>
      <c r="O1100" s="13"/>
      <c r="P1100" s="13"/>
    </row>
    <row r="1101" spans="1:16" s="90" customFormat="1" ht="13.15" customHeight="1" x14ac:dyDescent="0.2">
      <c r="A1101" s="11" t="str">
        <f t="shared" si="69"/>
        <v>DARWIN1988</v>
      </c>
      <c r="B1101" s="3" t="s">
        <v>8</v>
      </c>
      <c r="C1101" s="12">
        <v>1988</v>
      </c>
      <c r="D1101" s="12">
        <v>11</v>
      </c>
      <c r="E1101" s="13">
        <v>5388</v>
      </c>
      <c r="F1101" s="13">
        <v>5455</v>
      </c>
      <c r="G1101" s="13">
        <v>10843</v>
      </c>
      <c r="H1101" s="13">
        <v>720</v>
      </c>
      <c r="I1101" s="13">
        <v>719</v>
      </c>
      <c r="J1101" s="13">
        <v>1439</v>
      </c>
      <c r="K1101" s="15">
        <f t="shared" si="70"/>
        <v>6108</v>
      </c>
      <c r="L1101" s="15">
        <f t="shared" si="71"/>
        <v>6174</v>
      </c>
      <c r="M1101" s="15">
        <f t="shared" si="72"/>
        <v>12282</v>
      </c>
      <c r="O1101" s="13"/>
      <c r="P1101" s="13"/>
    </row>
    <row r="1102" spans="1:16" s="90" customFormat="1" ht="13.15" customHeight="1" x14ac:dyDescent="0.2">
      <c r="A1102" s="11" t="str">
        <f t="shared" si="69"/>
        <v>DARWIN1989</v>
      </c>
      <c r="B1102" s="92" t="s">
        <v>8</v>
      </c>
      <c r="C1102" s="85">
        <v>1989</v>
      </c>
      <c r="D1102" s="86">
        <v>20</v>
      </c>
      <c r="E1102" s="15">
        <v>2650</v>
      </c>
      <c r="F1102" s="15">
        <v>2640</v>
      </c>
      <c r="G1102" s="15">
        <v>5290</v>
      </c>
      <c r="H1102" s="87">
        <v>678</v>
      </c>
      <c r="I1102" s="87">
        <v>663</v>
      </c>
      <c r="J1102" s="15">
        <v>1341</v>
      </c>
      <c r="K1102" s="15">
        <f t="shared" si="70"/>
        <v>3328</v>
      </c>
      <c r="L1102" s="15">
        <f t="shared" si="71"/>
        <v>3303</v>
      </c>
      <c r="M1102" s="15">
        <f t="shared" si="72"/>
        <v>6631</v>
      </c>
      <c r="O1102" s="13"/>
      <c r="P1102" s="13"/>
    </row>
    <row r="1103" spans="1:16" s="90" customFormat="1" ht="13.15" customHeight="1" x14ac:dyDescent="0.2">
      <c r="A1103" s="11" t="str">
        <f t="shared" si="69"/>
        <v>DARWIN1990</v>
      </c>
      <c r="B1103" s="92" t="s">
        <v>8</v>
      </c>
      <c r="C1103" s="85">
        <v>1990</v>
      </c>
      <c r="D1103" s="86">
        <v>26</v>
      </c>
      <c r="E1103" s="15">
        <v>2646</v>
      </c>
      <c r="F1103" s="15">
        <v>2620</v>
      </c>
      <c r="G1103" s="15">
        <v>5266</v>
      </c>
      <c r="H1103" s="87">
        <v>685</v>
      </c>
      <c r="I1103" s="87">
        <v>682</v>
      </c>
      <c r="J1103" s="15">
        <v>1367</v>
      </c>
      <c r="K1103" s="15">
        <f t="shared" si="70"/>
        <v>3331</v>
      </c>
      <c r="L1103" s="15">
        <f t="shared" si="71"/>
        <v>3302</v>
      </c>
      <c r="M1103" s="15">
        <f t="shared" si="72"/>
        <v>6633</v>
      </c>
      <c r="O1103" s="13"/>
      <c r="P1103" s="13"/>
    </row>
    <row r="1104" spans="1:16" s="90" customFormat="1" ht="13.15" customHeight="1" x14ac:dyDescent="0.2">
      <c r="A1104" s="11" t="str">
        <f t="shared" si="69"/>
        <v>DARWIN1991</v>
      </c>
      <c r="B1104" s="3" t="s">
        <v>8</v>
      </c>
      <c r="C1104" s="12">
        <v>1991</v>
      </c>
      <c r="D1104" s="12">
        <v>17</v>
      </c>
      <c r="E1104" s="13">
        <v>3813</v>
      </c>
      <c r="F1104" s="13">
        <v>3778</v>
      </c>
      <c r="G1104" s="13">
        <v>7591</v>
      </c>
      <c r="H1104" s="13">
        <v>830</v>
      </c>
      <c r="I1104" s="13">
        <v>830</v>
      </c>
      <c r="J1104" s="13">
        <v>1660</v>
      </c>
      <c r="K1104" s="15">
        <f t="shared" si="70"/>
        <v>4643</v>
      </c>
      <c r="L1104" s="15">
        <f t="shared" si="71"/>
        <v>4608</v>
      </c>
      <c r="M1104" s="15">
        <f t="shared" si="72"/>
        <v>9251</v>
      </c>
      <c r="O1104" s="13"/>
      <c r="P1104" s="13"/>
    </row>
    <row r="1105" spans="1:16" s="90" customFormat="1" ht="13.15" customHeight="1" x14ac:dyDescent="0.2">
      <c r="A1105" s="11" t="str">
        <f t="shared" si="69"/>
        <v>DARWIN1992</v>
      </c>
      <c r="B1105" s="3" t="s">
        <v>8</v>
      </c>
      <c r="C1105" s="12">
        <v>1992</v>
      </c>
      <c r="D1105" s="12">
        <v>9</v>
      </c>
      <c r="E1105" s="13">
        <v>6634</v>
      </c>
      <c r="F1105" s="13">
        <v>6634</v>
      </c>
      <c r="G1105" s="13">
        <v>13268</v>
      </c>
      <c r="H1105" s="13">
        <v>954</v>
      </c>
      <c r="I1105" s="13">
        <v>953</v>
      </c>
      <c r="J1105" s="13">
        <v>1907</v>
      </c>
      <c r="K1105" s="15">
        <f t="shared" si="70"/>
        <v>7588</v>
      </c>
      <c r="L1105" s="15">
        <f t="shared" si="71"/>
        <v>7587</v>
      </c>
      <c r="M1105" s="15">
        <f t="shared" si="72"/>
        <v>15175</v>
      </c>
      <c r="O1105" s="13"/>
      <c r="P1105" s="13"/>
    </row>
    <row r="1106" spans="1:16" s="90" customFormat="1" ht="13.15" customHeight="1" x14ac:dyDescent="0.2">
      <c r="A1106" s="11" t="str">
        <f t="shared" si="69"/>
        <v>DARWIN1993</v>
      </c>
      <c r="B1106" s="92" t="s">
        <v>8</v>
      </c>
      <c r="C1106" s="85">
        <v>1993</v>
      </c>
      <c r="D1106" s="86">
        <v>9</v>
      </c>
      <c r="E1106" s="15">
        <v>7175</v>
      </c>
      <c r="F1106" s="15">
        <v>7183</v>
      </c>
      <c r="G1106" s="15">
        <v>14358</v>
      </c>
      <c r="H1106" s="87">
        <v>1129</v>
      </c>
      <c r="I1106" s="87">
        <v>1130</v>
      </c>
      <c r="J1106" s="15">
        <v>2259</v>
      </c>
      <c r="K1106" s="15">
        <f t="shared" si="70"/>
        <v>8304</v>
      </c>
      <c r="L1106" s="15">
        <f t="shared" si="71"/>
        <v>8313</v>
      </c>
      <c r="M1106" s="15">
        <f t="shared" si="72"/>
        <v>16617</v>
      </c>
      <c r="O1106" s="13"/>
      <c r="P1106" s="13"/>
    </row>
    <row r="1107" spans="1:16" s="90" customFormat="1" ht="13.15" customHeight="1" x14ac:dyDescent="0.2">
      <c r="A1107" s="11" t="str">
        <f t="shared" si="69"/>
        <v>DARWIN1994</v>
      </c>
      <c r="B1107" s="3" t="s">
        <v>8</v>
      </c>
      <c r="C1107" s="12">
        <v>1994</v>
      </c>
      <c r="D1107" s="12">
        <v>9</v>
      </c>
      <c r="E1107" s="13">
        <v>8094</v>
      </c>
      <c r="F1107" s="13">
        <v>8084</v>
      </c>
      <c r="G1107" s="13">
        <v>16178</v>
      </c>
      <c r="H1107" s="13">
        <v>1531</v>
      </c>
      <c r="I1107" s="13">
        <v>1530</v>
      </c>
      <c r="J1107" s="13">
        <v>3061</v>
      </c>
      <c r="K1107" s="15">
        <f t="shared" si="70"/>
        <v>9625</v>
      </c>
      <c r="L1107" s="15">
        <f t="shared" si="71"/>
        <v>9614</v>
      </c>
      <c r="M1107" s="15">
        <f t="shared" si="72"/>
        <v>19239</v>
      </c>
      <c r="O1107" s="13"/>
      <c r="P1107" s="13"/>
    </row>
    <row r="1108" spans="1:16" s="90" customFormat="1" ht="13.15" customHeight="1" x14ac:dyDescent="0.2">
      <c r="A1108" s="11" t="str">
        <f t="shared" si="69"/>
        <v>DARWIN1995</v>
      </c>
      <c r="B1108" s="92" t="s">
        <v>8</v>
      </c>
      <c r="C1108" s="85">
        <v>1995</v>
      </c>
      <c r="D1108" s="86">
        <v>9</v>
      </c>
      <c r="E1108" s="15">
        <v>9454</v>
      </c>
      <c r="F1108" s="15">
        <v>9436</v>
      </c>
      <c r="G1108" s="15">
        <v>18890</v>
      </c>
      <c r="H1108" s="87">
        <v>1634</v>
      </c>
      <c r="I1108" s="87">
        <v>1634</v>
      </c>
      <c r="J1108" s="15">
        <v>3268</v>
      </c>
      <c r="K1108" s="15">
        <f t="shared" si="70"/>
        <v>11088</v>
      </c>
      <c r="L1108" s="15">
        <f t="shared" si="71"/>
        <v>11070</v>
      </c>
      <c r="M1108" s="15">
        <f t="shared" si="72"/>
        <v>22158</v>
      </c>
      <c r="O1108" s="13"/>
      <c r="P1108" s="13"/>
    </row>
    <row r="1109" spans="1:16" s="90" customFormat="1" ht="13.15" customHeight="1" x14ac:dyDescent="0.2">
      <c r="A1109" s="11" t="str">
        <f t="shared" si="69"/>
        <v>DARWIN1996</v>
      </c>
      <c r="B1109" s="88" t="s">
        <v>8</v>
      </c>
      <c r="C1109" s="16">
        <v>1996</v>
      </c>
      <c r="D1109" s="86">
        <v>9</v>
      </c>
      <c r="E1109" s="89">
        <v>10449</v>
      </c>
      <c r="F1109" s="89">
        <v>10433</v>
      </c>
      <c r="G1109" s="89">
        <v>20882</v>
      </c>
      <c r="H1109" s="89">
        <v>1779</v>
      </c>
      <c r="I1109" s="89">
        <v>1778</v>
      </c>
      <c r="J1109" s="89">
        <v>3557</v>
      </c>
      <c r="K1109" s="15">
        <f t="shared" si="70"/>
        <v>12228</v>
      </c>
      <c r="L1109" s="15">
        <f t="shared" si="71"/>
        <v>12211</v>
      </c>
      <c r="M1109" s="15">
        <f t="shared" si="72"/>
        <v>24439</v>
      </c>
      <c r="O1109" s="13"/>
      <c r="P1109" s="13"/>
    </row>
    <row r="1110" spans="1:16" s="90" customFormat="1" ht="13.15" customHeight="1" x14ac:dyDescent="0.2">
      <c r="A1110" s="11" t="str">
        <f t="shared" si="69"/>
        <v>DARWIN1997</v>
      </c>
      <c r="B1110" s="3" t="s">
        <v>8</v>
      </c>
      <c r="C1110" s="12">
        <v>1997</v>
      </c>
      <c r="D1110" s="12">
        <v>8</v>
      </c>
      <c r="E1110" s="13">
        <v>9952</v>
      </c>
      <c r="F1110" s="13">
        <v>9942</v>
      </c>
      <c r="G1110" s="13">
        <v>19894</v>
      </c>
      <c r="H1110" s="13">
        <v>2003</v>
      </c>
      <c r="I1110" s="13">
        <v>2006</v>
      </c>
      <c r="J1110" s="13">
        <v>4009</v>
      </c>
      <c r="K1110" s="15">
        <f t="shared" si="70"/>
        <v>11955</v>
      </c>
      <c r="L1110" s="15">
        <f t="shared" si="71"/>
        <v>11948</v>
      </c>
      <c r="M1110" s="15">
        <f t="shared" si="72"/>
        <v>23903</v>
      </c>
      <c r="O1110" s="13"/>
      <c r="P1110" s="13"/>
    </row>
    <row r="1111" spans="1:16" s="90" customFormat="1" ht="13.15" customHeight="1" x14ac:dyDescent="0.2">
      <c r="A1111" s="11" t="str">
        <f t="shared" si="69"/>
        <v>DARWIN1998</v>
      </c>
      <c r="B1111" s="92" t="s">
        <v>8</v>
      </c>
      <c r="C1111" s="85">
        <v>1998</v>
      </c>
      <c r="D1111" s="86">
        <v>8</v>
      </c>
      <c r="E1111" s="15">
        <v>10145</v>
      </c>
      <c r="F1111" s="15">
        <v>10147</v>
      </c>
      <c r="G1111" s="15">
        <v>20292</v>
      </c>
      <c r="H1111" s="87">
        <v>2038</v>
      </c>
      <c r="I1111" s="87">
        <v>2037</v>
      </c>
      <c r="J1111" s="15">
        <v>4075</v>
      </c>
      <c r="K1111" s="15">
        <f t="shared" si="70"/>
        <v>12183</v>
      </c>
      <c r="L1111" s="15">
        <f t="shared" si="71"/>
        <v>12184</v>
      </c>
      <c r="M1111" s="15">
        <f t="shared" si="72"/>
        <v>24367</v>
      </c>
      <c r="O1111" s="13"/>
      <c r="P1111" s="13"/>
    </row>
    <row r="1112" spans="1:16" s="90" customFormat="1" ht="13.15" customHeight="1" x14ac:dyDescent="0.2">
      <c r="A1112" s="11" t="str">
        <f t="shared" si="69"/>
        <v>DARWIN1999</v>
      </c>
      <c r="B1112" s="90" t="s">
        <v>8</v>
      </c>
      <c r="C1112" s="85">
        <v>1999</v>
      </c>
      <c r="D1112" s="86">
        <v>8</v>
      </c>
      <c r="E1112" s="15">
        <v>10172</v>
      </c>
      <c r="F1112" s="15">
        <v>10165</v>
      </c>
      <c r="G1112" s="15">
        <v>20337</v>
      </c>
      <c r="H1112" s="15">
        <v>1882</v>
      </c>
      <c r="I1112" s="15">
        <v>1881</v>
      </c>
      <c r="J1112" s="15">
        <v>3763</v>
      </c>
      <c r="K1112" s="15">
        <f t="shared" si="70"/>
        <v>12054</v>
      </c>
      <c r="L1112" s="15">
        <f t="shared" si="71"/>
        <v>12046</v>
      </c>
      <c r="M1112" s="15">
        <f t="shared" si="72"/>
        <v>24100</v>
      </c>
      <c r="O1112" s="13"/>
      <c r="P1112" s="13"/>
    </row>
    <row r="1113" spans="1:16" s="90" customFormat="1" ht="13.15" customHeight="1" x14ac:dyDescent="0.2">
      <c r="A1113" s="11" t="str">
        <f t="shared" si="69"/>
        <v>DARWIN2000</v>
      </c>
      <c r="B1113" s="92" t="s">
        <v>8</v>
      </c>
      <c r="C1113" s="85">
        <v>2000</v>
      </c>
      <c r="D1113" s="86">
        <v>8</v>
      </c>
      <c r="E1113" s="15">
        <v>9291</v>
      </c>
      <c r="F1113" s="15">
        <v>9299</v>
      </c>
      <c r="G1113" s="15">
        <v>18590</v>
      </c>
      <c r="H1113" s="87">
        <v>1945</v>
      </c>
      <c r="I1113" s="87">
        <v>1946</v>
      </c>
      <c r="J1113" s="15">
        <v>3891</v>
      </c>
      <c r="K1113" s="15">
        <f t="shared" si="70"/>
        <v>11236</v>
      </c>
      <c r="L1113" s="15">
        <f t="shared" si="71"/>
        <v>11245</v>
      </c>
      <c r="M1113" s="15">
        <f t="shared" si="72"/>
        <v>22481</v>
      </c>
      <c r="O1113" s="13"/>
      <c r="P1113" s="13"/>
    </row>
    <row r="1114" spans="1:16" s="90" customFormat="1" ht="13.15" customHeight="1" x14ac:dyDescent="0.2">
      <c r="A1114" s="11" t="str">
        <f t="shared" si="69"/>
        <v>DARWIN2001</v>
      </c>
      <c r="B1114" s="92" t="s">
        <v>8</v>
      </c>
      <c r="C1114" s="85">
        <v>2001</v>
      </c>
      <c r="D1114" s="86">
        <v>8</v>
      </c>
      <c r="E1114" s="15">
        <v>8172</v>
      </c>
      <c r="F1114" s="15">
        <v>8187</v>
      </c>
      <c r="G1114" s="15">
        <v>16359</v>
      </c>
      <c r="H1114" s="87">
        <v>1434</v>
      </c>
      <c r="I1114" s="87">
        <v>1434</v>
      </c>
      <c r="J1114" s="15">
        <v>2868</v>
      </c>
      <c r="K1114" s="15">
        <f t="shared" si="70"/>
        <v>9606</v>
      </c>
      <c r="L1114" s="15">
        <f t="shared" si="71"/>
        <v>9621</v>
      </c>
      <c r="M1114" s="15">
        <f t="shared" si="72"/>
        <v>19227</v>
      </c>
      <c r="O1114" s="13"/>
      <c r="P1114" s="13"/>
    </row>
    <row r="1115" spans="1:16" s="90" customFormat="1" ht="13.15" customHeight="1" x14ac:dyDescent="0.2">
      <c r="A1115" s="11" t="str">
        <f t="shared" si="69"/>
        <v>DARWIN2002</v>
      </c>
      <c r="B1115" s="90" t="s">
        <v>8</v>
      </c>
      <c r="C1115" s="85">
        <v>2002</v>
      </c>
      <c r="D1115" s="86">
        <v>9</v>
      </c>
      <c r="E1115" s="15">
        <v>8051</v>
      </c>
      <c r="F1115" s="15">
        <v>8053</v>
      </c>
      <c r="G1115" s="15">
        <v>16104</v>
      </c>
      <c r="H1115" s="15">
        <v>689</v>
      </c>
      <c r="I1115" s="15">
        <v>687</v>
      </c>
      <c r="J1115" s="15">
        <v>1376</v>
      </c>
      <c r="K1115" s="15">
        <f t="shared" si="70"/>
        <v>8740</v>
      </c>
      <c r="L1115" s="15">
        <f t="shared" si="71"/>
        <v>8740</v>
      </c>
      <c r="M1115" s="15">
        <f t="shared" si="72"/>
        <v>17480</v>
      </c>
      <c r="O1115" s="13"/>
      <c r="P1115" s="13"/>
    </row>
    <row r="1116" spans="1:16" s="90" customFormat="1" ht="13.15" customHeight="1" x14ac:dyDescent="0.2">
      <c r="A1116" s="11" t="str">
        <f t="shared" si="69"/>
        <v>DARWIN2003</v>
      </c>
      <c r="B1116" s="3" t="s">
        <v>8</v>
      </c>
      <c r="C1116" s="12">
        <v>2003</v>
      </c>
      <c r="D1116" s="12">
        <v>9</v>
      </c>
      <c r="E1116" s="13">
        <v>7871</v>
      </c>
      <c r="F1116" s="13">
        <v>7861</v>
      </c>
      <c r="G1116" s="13">
        <v>15732</v>
      </c>
      <c r="H1116" s="13">
        <v>637</v>
      </c>
      <c r="I1116" s="13">
        <v>637</v>
      </c>
      <c r="J1116" s="13">
        <v>1274</v>
      </c>
      <c r="K1116" s="15">
        <f t="shared" si="70"/>
        <v>8508</v>
      </c>
      <c r="L1116" s="15">
        <f t="shared" si="71"/>
        <v>8498</v>
      </c>
      <c r="M1116" s="15">
        <f t="shared" si="72"/>
        <v>17006</v>
      </c>
      <c r="O1116" s="13"/>
      <c r="P1116" s="13"/>
    </row>
    <row r="1117" spans="1:16" s="90" customFormat="1" ht="13.15" customHeight="1" x14ac:dyDescent="0.2">
      <c r="A1117" s="11" t="str">
        <f t="shared" si="69"/>
        <v>DARWIN2004</v>
      </c>
      <c r="B1117" s="3" t="s">
        <v>8</v>
      </c>
      <c r="C1117" s="12">
        <v>2004</v>
      </c>
      <c r="D1117" s="12">
        <v>10</v>
      </c>
      <c r="E1117" s="13">
        <v>7010</v>
      </c>
      <c r="F1117" s="13">
        <v>7221</v>
      </c>
      <c r="G1117" s="13">
        <v>14231</v>
      </c>
      <c r="H1117" s="13">
        <v>877</v>
      </c>
      <c r="I1117" s="13">
        <v>876</v>
      </c>
      <c r="J1117" s="13">
        <v>1753</v>
      </c>
      <c r="K1117" s="15">
        <f t="shared" si="70"/>
        <v>7887</v>
      </c>
      <c r="L1117" s="15">
        <f t="shared" si="71"/>
        <v>8097</v>
      </c>
      <c r="M1117" s="15">
        <f t="shared" si="72"/>
        <v>15984</v>
      </c>
      <c r="O1117" s="13"/>
      <c r="P1117" s="13"/>
    </row>
    <row r="1118" spans="1:16" s="90" customFormat="1" ht="13.15" customHeight="1" x14ac:dyDescent="0.2">
      <c r="A1118" s="11" t="str">
        <f t="shared" si="69"/>
        <v>DARWIN2005</v>
      </c>
      <c r="B1118" s="3" t="s">
        <v>8</v>
      </c>
      <c r="C1118" s="12">
        <v>2005</v>
      </c>
      <c r="D1118" s="12">
        <v>10</v>
      </c>
      <c r="E1118" s="13">
        <v>7025</v>
      </c>
      <c r="F1118" s="13">
        <v>7245</v>
      </c>
      <c r="G1118" s="13">
        <v>14270</v>
      </c>
      <c r="H1118" s="13">
        <v>1018</v>
      </c>
      <c r="I1118" s="13">
        <v>1017</v>
      </c>
      <c r="J1118" s="13">
        <v>2035</v>
      </c>
      <c r="K1118" s="15">
        <f t="shared" si="70"/>
        <v>8043</v>
      </c>
      <c r="L1118" s="15">
        <f t="shared" si="71"/>
        <v>8262</v>
      </c>
      <c r="M1118" s="15">
        <f t="shared" si="72"/>
        <v>16305</v>
      </c>
      <c r="O1118" s="13"/>
      <c r="P1118" s="13"/>
    </row>
    <row r="1119" spans="1:16" s="90" customFormat="1" ht="13.15" customHeight="1" x14ac:dyDescent="0.2">
      <c r="A1119" s="11" t="str">
        <f t="shared" si="69"/>
        <v>DARWIN2006</v>
      </c>
      <c r="B1119" s="3" t="s">
        <v>8</v>
      </c>
      <c r="C1119" s="12">
        <v>2006</v>
      </c>
      <c r="D1119" s="12">
        <v>10</v>
      </c>
      <c r="E1119" s="13">
        <v>7370</v>
      </c>
      <c r="F1119" s="13">
        <v>7429</v>
      </c>
      <c r="G1119" s="13">
        <v>14799</v>
      </c>
      <c r="H1119" s="13">
        <v>1355</v>
      </c>
      <c r="I1119" s="13">
        <v>1356</v>
      </c>
      <c r="J1119" s="13">
        <v>2711</v>
      </c>
      <c r="K1119" s="15">
        <f t="shared" si="70"/>
        <v>8725</v>
      </c>
      <c r="L1119" s="15">
        <f t="shared" si="71"/>
        <v>8785</v>
      </c>
      <c r="M1119" s="15">
        <f t="shared" si="72"/>
        <v>17510</v>
      </c>
      <c r="O1119" s="13"/>
      <c r="P1119" s="13"/>
    </row>
    <row r="1120" spans="1:16" s="90" customFormat="1" ht="13.15" customHeight="1" x14ac:dyDescent="0.2">
      <c r="A1120" s="11" t="str">
        <f t="shared" si="69"/>
        <v>DARWIN2007</v>
      </c>
      <c r="B1120" s="3" t="s">
        <v>8</v>
      </c>
      <c r="C1120" s="12">
        <v>2007</v>
      </c>
      <c r="D1120" s="12">
        <v>10</v>
      </c>
      <c r="E1120" s="13">
        <v>7628</v>
      </c>
      <c r="F1120" s="13">
        <v>7574</v>
      </c>
      <c r="G1120" s="13">
        <v>15202</v>
      </c>
      <c r="H1120" s="13">
        <v>1584</v>
      </c>
      <c r="I1120" s="13">
        <v>1584</v>
      </c>
      <c r="J1120" s="13">
        <v>3168</v>
      </c>
      <c r="K1120" s="15">
        <f t="shared" si="70"/>
        <v>9212</v>
      </c>
      <c r="L1120" s="15">
        <f t="shared" si="71"/>
        <v>9158</v>
      </c>
      <c r="M1120" s="15">
        <f t="shared" si="72"/>
        <v>18370</v>
      </c>
      <c r="O1120" s="13"/>
      <c r="P1120" s="13"/>
    </row>
    <row r="1121" spans="1:16" s="90" customFormat="1" ht="13.15" customHeight="1" x14ac:dyDescent="0.2">
      <c r="A1121" s="11" t="str">
        <f t="shared" si="69"/>
        <v>DARWIN2008</v>
      </c>
      <c r="B1121" s="3" t="s">
        <v>8</v>
      </c>
      <c r="C1121" s="12">
        <v>2008</v>
      </c>
      <c r="D1121" s="12">
        <v>9</v>
      </c>
      <c r="E1121" s="13">
        <v>8162</v>
      </c>
      <c r="F1121" s="13">
        <v>8109</v>
      </c>
      <c r="G1121" s="13">
        <v>16271</v>
      </c>
      <c r="H1121" s="13">
        <v>2103</v>
      </c>
      <c r="I1121" s="13">
        <v>2103</v>
      </c>
      <c r="J1121" s="13">
        <v>4206</v>
      </c>
      <c r="K1121" s="15">
        <f t="shared" si="70"/>
        <v>10265</v>
      </c>
      <c r="L1121" s="15">
        <f t="shared" si="71"/>
        <v>10212</v>
      </c>
      <c r="M1121" s="15">
        <f t="shared" si="72"/>
        <v>20477</v>
      </c>
      <c r="O1121" s="13"/>
      <c r="P1121" s="13"/>
    </row>
    <row r="1122" spans="1:16" s="90" customFormat="1" ht="13.15" customHeight="1" x14ac:dyDescent="0.2">
      <c r="A1122" s="11" t="str">
        <f t="shared" si="69"/>
        <v>DARWIN2009</v>
      </c>
      <c r="B1122" s="90" t="s">
        <v>8</v>
      </c>
      <c r="C1122" s="12">
        <v>2009</v>
      </c>
      <c r="D1122" s="86">
        <v>9</v>
      </c>
      <c r="E1122" s="91">
        <v>9955</v>
      </c>
      <c r="F1122" s="91">
        <v>9974</v>
      </c>
      <c r="G1122" s="91">
        <v>19929</v>
      </c>
      <c r="H1122" s="91">
        <v>2677</v>
      </c>
      <c r="I1122" s="91">
        <v>2650</v>
      </c>
      <c r="J1122" s="91">
        <v>5327</v>
      </c>
      <c r="K1122" s="15">
        <f t="shared" si="70"/>
        <v>12632</v>
      </c>
      <c r="L1122" s="15">
        <f t="shared" si="71"/>
        <v>12624</v>
      </c>
      <c r="M1122" s="15">
        <f t="shared" si="72"/>
        <v>25256</v>
      </c>
      <c r="O1122" s="13"/>
      <c r="P1122" s="13"/>
    </row>
    <row r="1123" spans="1:16" s="90" customFormat="1" ht="13.15" customHeight="1" x14ac:dyDescent="0.2">
      <c r="A1123" s="11" t="str">
        <f t="shared" si="69"/>
        <v>DARWIN2010</v>
      </c>
      <c r="B1123" s="3" t="s">
        <v>8</v>
      </c>
      <c r="C1123" s="12">
        <v>2010</v>
      </c>
      <c r="D1123" s="12">
        <v>10</v>
      </c>
      <c r="E1123" s="13">
        <v>11057</v>
      </c>
      <c r="F1123" s="13">
        <v>11059</v>
      </c>
      <c r="G1123" s="13">
        <v>22116</v>
      </c>
      <c r="H1123" s="13">
        <v>2523</v>
      </c>
      <c r="I1123" s="13">
        <v>2494</v>
      </c>
      <c r="J1123" s="13">
        <v>5017</v>
      </c>
      <c r="K1123" s="15">
        <f t="shared" si="70"/>
        <v>13580</v>
      </c>
      <c r="L1123" s="15">
        <f t="shared" si="71"/>
        <v>13553</v>
      </c>
      <c r="M1123" s="15">
        <f t="shared" si="72"/>
        <v>27133</v>
      </c>
      <c r="O1123" s="13"/>
      <c r="P1123" s="13"/>
    </row>
    <row r="1124" spans="1:16" s="90" customFormat="1" ht="13.15" customHeight="1" x14ac:dyDescent="0.2">
      <c r="A1124" s="11" t="str">
        <f t="shared" si="69"/>
        <v>DARWIN2011</v>
      </c>
      <c r="B1124" s="3" t="s">
        <v>8</v>
      </c>
      <c r="C1124" s="12">
        <v>2011</v>
      </c>
      <c r="D1124" s="12">
        <v>10</v>
      </c>
      <c r="E1124" s="13">
        <v>11494</v>
      </c>
      <c r="F1124" s="13">
        <v>11447</v>
      </c>
      <c r="G1124" s="13">
        <v>22941</v>
      </c>
      <c r="H1124" s="13">
        <v>2241</v>
      </c>
      <c r="I1124" s="13">
        <v>2239</v>
      </c>
      <c r="J1124" s="13">
        <v>4480</v>
      </c>
      <c r="K1124" s="15">
        <f t="shared" si="70"/>
        <v>13735</v>
      </c>
      <c r="L1124" s="15">
        <f t="shared" si="71"/>
        <v>13686</v>
      </c>
      <c r="M1124" s="15">
        <f t="shared" si="72"/>
        <v>27421</v>
      </c>
      <c r="O1124" s="13"/>
      <c r="P1124" s="13"/>
    </row>
    <row r="1125" spans="1:16" s="90" customFormat="1" ht="13.15" customHeight="1" x14ac:dyDescent="0.2">
      <c r="A1125" s="11" t="str">
        <f t="shared" si="69"/>
        <v>DARWIN2012</v>
      </c>
      <c r="B1125" s="3" t="s">
        <v>8</v>
      </c>
      <c r="C1125" s="12">
        <v>2012</v>
      </c>
      <c r="D1125" s="12">
        <v>10</v>
      </c>
      <c r="E1125" s="13">
        <v>11607</v>
      </c>
      <c r="F1125" s="13">
        <v>11641</v>
      </c>
      <c r="G1125" s="13">
        <v>23248</v>
      </c>
      <c r="H1125" s="13">
        <v>1891</v>
      </c>
      <c r="I1125" s="13">
        <v>1862</v>
      </c>
      <c r="J1125" s="13">
        <v>3753</v>
      </c>
      <c r="K1125" s="15">
        <f t="shared" si="70"/>
        <v>13498</v>
      </c>
      <c r="L1125" s="15">
        <f t="shared" si="71"/>
        <v>13503</v>
      </c>
      <c r="M1125" s="15">
        <f t="shared" si="72"/>
        <v>27001</v>
      </c>
      <c r="O1125" s="13"/>
      <c r="P1125" s="13"/>
    </row>
    <row r="1126" spans="1:16" s="90" customFormat="1" ht="13.15" customHeight="1" x14ac:dyDescent="0.2">
      <c r="A1126" s="11" t="str">
        <f t="shared" si="69"/>
        <v>DARWIN2013</v>
      </c>
      <c r="B1126" s="3" t="s">
        <v>8</v>
      </c>
      <c r="C1126" s="12">
        <v>2013</v>
      </c>
      <c r="D1126" s="12">
        <v>9</v>
      </c>
      <c r="E1126" s="13">
        <v>11556</v>
      </c>
      <c r="F1126" s="13">
        <v>11811</v>
      </c>
      <c r="G1126" s="13">
        <v>23367</v>
      </c>
      <c r="H1126" s="13">
        <v>1988</v>
      </c>
      <c r="I1126" s="13">
        <v>1937</v>
      </c>
      <c r="J1126" s="13">
        <v>3925</v>
      </c>
      <c r="K1126" s="15">
        <f t="shared" si="70"/>
        <v>13544</v>
      </c>
      <c r="L1126" s="15">
        <f t="shared" si="71"/>
        <v>13748</v>
      </c>
      <c r="M1126" s="15">
        <f t="shared" si="72"/>
        <v>27292</v>
      </c>
      <c r="O1126" s="13"/>
      <c r="P1126" s="13"/>
    </row>
    <row r="1127" spans="1:16" s="90" customFormat="1" ht="13.15" customHeight="1" x14ac:dyDescent="0.2">
      <c r="A1127" s="11" t="str">
        <f t="shared" si="69"/>
        <v>DARWIN2014</v>
      </c>
      <c r="B1127" s="3" t="s">
        <v>8</v>
      </c>
      <c r="C1127" s="12">
        <v>2014</v>
      </c>
      <c r="D1127" s="12">
        <v>9</v>
      </c>
      <c r="E1127" s="13">
        <v>12142</v>
      </c>
      <c r="F1127" s="13">
        <v>12150</v>
      </c>
      <c r="G1127" s="13">
        <v>24292</v>
      </c>
      <c r="H1127" s="13">
        <v>1736</v>
      </c>
      <c r="I1127" s="13">
        <v>1715</v>
      </c>
      <c r="J1127" s="13">
        <v>3451</v>
      </c>
      <c r="K1127" s="15">
        <f t="shared" si="70"/>
        <v>13878</v>
      </c>
      <c r="L1127" s="15">
        <f t="shared" si="71"/>
        <v>13865</v>
      </c>
      <c r="M1127" s="15">
        <f t="shared" si="72"/>
        <v>27743</v>
      </c>
      <c r="O1127" s="13"/>
      <c r="P1127" s="13"/>
    </row>
    <row r="1128" spans="1:16" s="90" customFormat="1" ht="13.15" customHeight="1" x14ac:dyDescent="0.2">
      <c r="A1128" s="11" t="str">
        <f t="shared" si="69"/>
        <v>DARWIN2015</v>
      </c>
      <c r="B1128" s="3" t="s">
        <v>8</v>
      </c>
      <c r="C1128" s="12">
        <v>2015</v>
      </c>
      <c r="D1128" s="12">
        <v>9</v>
      </c>
      <c r="E1128" s="13">
        <v>12512</v>
      </c>
      <c r="F1128" s="13">
        <v>12338</v>
      </c>
      <c r="G1128" s="13">
        <v>24850</v>
      </c>
      <c r="H1128" s="13">
        <v>1383</v>
      </c>
      <c r="I1128" s="13">
        <v>1380</v>
      </c>
      <c r="J1128" s="13">
        <v>2763</v>
      </c>
      <c r="K1128" s="15">
        <f t="shared" si="70"/>
        <v>13895</v>
      </c>
      <c r="L1128" s="15">
        <f t="shared" si="71"/>
        <v>13718</v>
      </c>
      <c r="M1128" s="15">
        <f t="shared" si="72"/>
        <v>27613</v>
      </c>
      <c r="O1128" s="13"/>
      <c r="P1128" s="13"/>
    </row>
    <row r="1129" spans="1:16" s="90" customFormat="1" ht="13.15" customHeight="1" x14ac:dyDescent="0.2">
      <c r="A1129" s="11" t="str">
        <f t="shared" si="69"/>
        <v>DARWIN2016</v>
      </c>
      <c r="B1129" s="92" t="s">
        <v>8</v>
      </c>
      <c r="C1129" s="85">
        <v>2016</v>
      </c>
      <c r="D1129" s="86">
        <v>9</v>
      </c>
      <c r="E1129" s="15">
        <v>12854</v>
      </c>
      <c r="F1129" s="15">
        <v>12567</v>
      </c>
      <c r="G1129" s="15">
        <v>25421</v>
      </c>
      <c r="H1129" s="87">
        <v>1489</v>
      </c>
      <c r="I1129" s="87">
        <v>1491</v>
      </c>
      <c r="J1129" s="15">
        <v>2980</v>
      </c>
      <c r="K1129" s="15">
        <f t="shared" si="70"/>
        <v>14343</v>
      </c>
      <c r="L1129" s="15">
        <f t="shared" si="71"/>
        <v>14058</v>
      </c>
      <c r="M1129" s="15">
        <f t="shared" si="72"/>
        <v>28401</v>
      </c>
      <c r="O1129" s="13"/>
      <c r="P1129" s="13"/>
    </row>
    <row r="1130" spans="1:16" s="90" customFormat="1" ht="13.15" customHeight="1" x14ac:dyDescent="0.2">
      <c r="A1130" s="11" t="str">
        <f t="shared" si="69"/>
        <v>DARWIN2017</v>
      </c>
      <c r="B1130" s="92" t="s">
        <v>8</v>
      </c>
      <c r="C1130" s="85">
        <v>2017</v>
      </c>
      <c r="D1130" s="86">
        <v>9</v>
      </c>
      <c r="E1130" s="15">
        <v>12548</v>
      </c>
      <c r="F1130" s="15">
        <v>12266</v>
      </c>
      <c r="G1130" s="15">
        <v>24814</v>
      </c>
      <c r="H1130" s="87">
        <v>1437</v>
      </c>
      <c r="I1130" s="87">
        <v>1431</v>
      </c>
      <c r="J1130" s="15">
        <v>2868</v>
      </c>
      <c r="K1130" s="15">
        <f t="shared" si="70"/>
        <v>13985</v>
      </c>
      <c r="L1130" s="15">
        <f t="shared" si="71"/>
        <v>13697</v>
      </c>
      <c r="M1130" s="15">
        <f t="shared" si="72"/>
        <v>27682</v>
      </c>
      <c r="O1130" s="13"/>
      <c r="P1130" s="13"/>
    </row>
    <row r="1131" spans="1:16" s="90" customFormat="1" ht="13.15" customHeight="1" x14ac:dyDescent="0.2">
      <c r="A1131" s="11" t="str">
        <f t="shared" si="69"/>
        <v>DARWIN2018</v>
      </c>
      <c r="B1131" s="3" t="s">
        <v>8</v>
      </c>
      <c r="C1131" s="12">
        <v>2018</v>
      </c>
      <c r="D1131" s="12">
        <v>9</v>
      </c>
      <c r="E1131" s="13">
        <v>12139</v>
      </c>
      <c r="F1131" s="13">
        <v>11881</v>
      </c>
      <c r="G1131" s="13">
        <v>24020</v>
      </c>
      <c r="H1131" s="13">
        <v>957</v>
      </c>
      <c r="I1131" s="13">
        <v>957</v>
      </c>
      <c r="J1131" s="13">
        <v>1914</v>
      </c>
      <c r="K1131" s="15">
        <f t="shared" si="70"/>
        <v>13096</v>
      </c>
      <c r="L1131" s="15">
        <f t="shared" si="71"/>
        <v>12838</v>
      </c>
      <c r="M1131" s="15">
        <f t="shared" si="72"/>
        <v>25934</v>
      </c>
      <c r="O1131" s="13"/>
      <c r="P1131" s="13"/>
    </row>
    <row r="1132" spans="1:16" s="90" customFormat="1" ht="13.15" customHeight="1" x14ac:dyDescent="0.2">
      <c r="A1132" s="11" t="str">
        <f t="shared" si="69"/>
        <v>DARWIN2019</v>
      </c>
      <c r="B1132" s="90" t="s">
        <v>8</v>
      </c>
      <c r="C1132" s="85">
        <v>2019</v>
      </c>
      <c r="D1132" s="86">
        <v>9</v>
      </c>
      <c r="E1132" s="15">
        <v>11706</v>
      </c>
      <c r="F1132" s="15">
        <v>11533</v>
      </c>
      <c r="G1132" s="15">
        <v>23239</v>
      </c>
      <c r="H1132" s="15">
        <v>1055</v>
      </c>
      <c r="I1132" s="15">
        <v>1054</v>
      </c>
      <c r="J1132" s="15">
        <v>2109</v>
      </c>
      <c r="K1132" s="15">
        <f t="shared" si="70"/>
        <v>12761</v>
      </c>
      <c r="L1132" s="15">
        <f t="shared" si="71"/>
        <v>12587</v>
      </c>
      <c r="M1132" s="15">
        <f t="shared" si="72"/>
        <v>25348</v>
      </c>
      <c r="O1132" s="13"/>
      <c r="P1132" s="13"/>
    </row>
    <row r="1133" spans="1:16" s="90" customFormat="1" ht="13.15" customHeight="1" x14ac:dyDescent="0.2">
      <c r="A1133" s="11" t="str">
        <f t="shared" si="69"/>
        <v>DARWIN2020</v>
      </c>
      <c r="B1133" s="3" t="s">
        <v>8</v>
      </c>
      <c r="C1133" s="12">
        <v>2020</v>
      </c>
      <c r="D1133" s="12">
        <v>7</v>
      </c>
      <c r="E1133" s="13">
        <v>7262</v>
      </c>
      <c r="F1133" s="13">
        <v>7080</v>
      </c>
      <c r="G1133" s="13">
        <v>14342</v>
      </c>
      <c r="H1133" s="13">
        <v>356</v>
      </c>
      <c r="I1133" s="13">
        <v>356</v>
      </c>
      <c r="J1133" s="13">
        <v>712</v>
      </c>
      <c r="K1133" s="15">
        <f t="shared" si="70"/>
        <v>7618</v>
      </c>
      <c r="L1133" s="15">
        <f t="shared" si="71"/>
        <v>7436</v>
      </c>
      <c r="M1133" s="15">
        <f t="shared" si="72"/>
        <v>15054</v>
      </c>
      <c r="O1133" s="13"/>
      <c r="P1133" s="13"/>
    </row>
    <row r="1134" spans="1:16" s="90" customFormat="1" ht="13.15" customHeight="1" x14ac:dyDescent="0.2">
      <c r="A1134" s="11" t="str">
        <f t="shared" si="69"/>
        <v>DARWIN2021</v>
      </c>
      <c r="B1134" s="3" t="s">
        <v>8</v>
      </c>
      <c r="C1134" s="12">
        <v>2021</v>
      </c>
      <c r="D1134" s="12">
        <v>7</v>
      </c>
      <c r="E1134" s="13">
        <v>10222</v>
      </c>
      <c r="F1134" s="13">
        <v>9989</v>
      </c>
      <c r="G1134" s="13">
        <v>20211</v>
      </c>
      <c r="H1134" s="13">
        <v>644</v>
      </c>
      <c r="I1134" s="13">
        <v>676</v>
      </c>
      <c r="J1134" s="13">
        <v>1320</v>
      </c>
      <c r="K1134" s="15">
        <f t="shared" si="70"/>
        <v>10866</v>
      </c>
      <c r="L1134" s="15">
        <f t="shared" si="71"/>
        <v>10665</v>
      </c>
      <c r="M1134" s="15">
        <f t="shared" si="72"/>
        <v>21531</v>
      </c>
      <c r="O1134" s="13"/>
      <c r="P1134" s="13"/>
    </row>
    <row r="1135" spans="1:16" s="90" customFormat="1" ht="13.15" customHeight="1" x14ac:dyDescent="0.2">
      <c r="A1135" s="11" t="str">
        <f t="shared" si="69"/>
        <v>DARWIN2022</v>
      </c>
      <c r="B1135" s="3" t="s">
        <v>8</v>
      </c>
      <c r="C1135" s="12">
        <v>2022</v>
      </c>
      <c r="D1135" s="12">
        <v>9</v>
      </c>
      <c r="E1135" s="13">
        <v>10494</v>
      </c>
      <c r="F1135" s="13">
        <v>10327</v>
      </c>
      <c r="G1135" s="13">
        <v>20821</v>
      </c>
      <c r="H1135" s="13">
        <v>1576</v>
      </c>
      <c r="I1135" s="13">
        <v>1575</v>
      </c>
      <c r="J1135" s="13">
        <v>3151</v>
      </c>
      <c r="K1135" s="15">
        <f t="shared" si="70"/>
        <v>12070</v>
      </c>
      <c r="L1135" s="15">
        <f t="shared" si="71"/>
        <v>11902</v>
      </c>
      <c r="M1135" s="15">
        <f t="shared" si="72"/>
        <v>23972</v>
      </c>
      <c r="O1135" s="13"/>
      <c r="P1135" s="13"/>
    </row>
    <row r="1136" spans="1:16" s="90" customFormat="1" ht="13.15" customHeight="1" x14ac:dyDescent="0.2">
      <c r="A1136" s="11" t="str">
        <f t="shared" ref="A1136:A1199" si="73">CONCATENATE(B1136,C1136)</f>
        <v>DARWIN2023</v>
      </c>
      <c r="B1136" s="3" t="s">
        <v>8</v>
      </c>
      <c r="C1136" s="12">
        <v>2023</v>
      </c>
      <c r="D1136" s="12">
        <v>9</v>
      </c>
      <c r="E1136" s="13">
        <v>11810</v>
      </c>
      <c r="F1136" s="13">
        <v>11584</v>
      </c>
      <c r="G1136" s="13">
        <v>23394</v>
      </c>
      <c r="H1136" s="13">
        <v>840</v>
      </c>
      <c r="I1136" s="13">
        <v>838</v>
      </c>
      <c r="J1136" s="13">
        <v>1678</v>
      </c>
      <c r="K1136" s="15">
        <f t="shared" si="70"/>
        <v>12650</v>
      </c>
      <c r="L1136" s="15">
        <f t="shared" si="71"/>
        <v>12422</v>
      </c>
      <c r="M1136" s="15">
        <f t="shared" si="72"/>
        <v>25072</v>
      </c>
      <c r="O1136" s="13"/>
      <c r="P1136" s="13"/>
    </row>
    <row r="1137" spans="1:16" s="90" customFormat="1" ht="13.15" customHeight="1" x14ac:dyDescent="0.2">
      <c r="A1137" s="11" t="str">
        <f t="shared" si="73"/>
        <v>DARWIN2024</v>
      </c>
      <c r="B1137" s="3" t="s">
        <v>8</v>
      </c>
      <c r="C1137" s="12">
        <v>2024</v>
      </c>
      <c r="D1137" s="12">
        <v>9</v>
      </c>
      <c r="E1137" s="13">
        <v>11737</v>
      </c>
      <c r="F1137" s="13">
        <v>11740</v>
      </c>
      <c r="G1137" s="13">
        <v>23477</v>
      </c>
      <c r="H1137" s="13">
        <v>942</v>
      </c>
      <c r="I1137" s="13">
        <v>943</v>
      </c>
      <c r="J1137" s="13">
        <v>1885</v>
      </c>
      <c r="K1137" s="15">
        <f t="shared" ref="K1137:K1200" si="74">E1137+H1137</f>
        <v>12679</v>
      </c>
      <c r="L1137" s="15">
        <f t="shared" ref="L1137:L1200" si="75">F1137+I1137</f>
        <v>12683</v>
      </c>
      <c r="M1137" s="15">
        <f t="shared" ref="M1137:M1200" si="76">G1137+J1137</f>
        <v>25362</v>
      </c>
      <c r="O1137" s="13"/>
      <c r="P1137" s="13"/>
    </row>
    <row r="1138" spans="1:16" s="90" customFormat="1" ht="13.15" customHeight="1" x14ac:dyDescent="0.2">
      <c r="A1138" s="11" t="str">
        <f t="shared" si="73"/>
        <v>DARWIN2025</v>
      </c>
      <c r="B1138" s="92" t="s">
        <v>8</v>
      </c>
      <c r="C1138" s="85">
        <v>2025</v>
      </c>
      <c r="D1138" s="86">
        <v>9</v>
      </c>
      <c r="E1138" s="15">
        <v>12010</v>
      </c>
      <c r="F1138" s="15">
        <v>11994</v>
      </c>
      <c r="G1138" s="15">
        <v>24004</v>
      </c>
      <c r="H1138" s="87">
        <v>1346</v>
      </c>
      <c r="I1138" s="87">
        <v>1338</v>
      </c>
      <c r="J1138" s="15">
        <v>2684</v>
      </c>
      <c r="K1138" s="15">
        <f t="shared" si="74"/>
        <v>13356</v>
      </c>
      <c r="L1138" s="15">
        <f t="shared" si="75"/>
        <v>13332</v>
      </c>
      <c r="M1138" s="15">
        <f t="shared" si="76"/>
        <v>26688</v>
      </c>
      <c r="O1138" s="13"/>
      <c r="P1138" s="13"/>
    </row>
    <row r="1139" spans="1:16" s="90" customFormat="1" ht="13.15" customHeight="1" x14ac:dyDescent="0.2">
      <c r="A1139" s="11" t="str">
        <f t="shared" si="73"/>
        <v>DEVONPORT1985</v>
      </c>
      <c r="B1139" s="3" t="s">
        <v>7</v>
      </c>
      <c r="C1139" s="12">
        <v>1985</v>
      </c>
      <c r="D1139" s="12">
        <v>15</v>
      </c>
      <c r="E1139" s="13">
        <v>5240</v>
      </c>
      <c r="F1139" s="13">
        <v>5217</v>
      </c>
      <c r="G1139" s="13">
        <v>10457</v>
      </c>
      <c r="H1139" s="13">
        <v>0</v>
      </c>
      <c r="I1139" s="13">
        <v>0</v>
      </c>
      <c r="J1139" s="13">
        <v>0</v>
      </c>
      <c r="K1139" s="15">
        <f t="shared" si="74"/>
        <v>5240</v>
      </c>
      <c r="L1139" s="15">
        <f t="shared" si="75"/>
        <v>5217</v>
      </c>
      <c r="M1139" s="15">
        <f t="shared" si="76"/>
        <v>10457</v>
      </c>
      <c r="O1139" s="13"/>
      <c r="P1139" s="13"/>
    </row>
    <row r="1140" spans="1:16" s="90" customFormat="1" ht="13.15" customHeight="1" x14ac:dyDescent="0.2">
      <c r="A1140" s="11" t="str">
        <f t="shared" si="73"/>
        <v>DEVONPORT1986</v>
      </c>
      <c r="B1140" s="3" t="s">
        <v>7</v>
      </c>
      <c r="C1140" s="12">
        <v>1986</v>
      </c>
      <c r="D1140" s="12">
        <v>11</v>
      </c>
      <c r="E1140" s="13">
        <v>6264</v>
      </c>
      <c r="F1140" s="13">
        <v>6247</v>
      </c>
      <c r="G1140" s="13">
        <v>12511</v>
      </c>
      <c r="H1140" s="13">
        <v>0</v>
      </c>
      <c r="I1140" s="13">
        <v>0</v>
      </c>
      <c r="J1140" s="13">
        <v>0</v>
      </c>
      <c r="K1140" s="15">
        <f t="shared" si="74"/>
        <v>6264</v>
      </c>
      <c r="L1140" s="15">
        <f t="shared" si="75"/>
        <v>6247</v>
      </c>
      <c r="M1140" s="15">
        <f t="shared" si="76"/>
        <v>12511</v>
      </c>
      <c r="O1140" s="13"/>
      <c r="P1140" s="13"/>
    </row>
    <row r="1141" spans="1:16" s="90" customFormat="1" ht="13.15" customHeight="1" x14ac:dyDescent="0.2">
      <c r="A1141" s="11" t="str">
        <f t="shared" si="73"/>
        <v>DEVONPORT1987</v>
      </c>
      <c r="B1141" s="92" t="s">
        <v>7</v>
      </c>
      <c r="C1141" s="85">
        <v>1987</v>
      </c>
      <c r="D1141" s="86">
        <v>14</v>
      </c>
      <c r="E1141" s="15">
        <v>5555</v>
      </c>
      <c r="F1141" s="15">
        <v>5562</v>
      </c>
      <c r="G1141" s="15">
        <v>11117</v>
      </c>
      <c r="H1141" s="87">
        <v>0</v>
      </c>
      <c r="I1141" s="87">
        <v>0</v>
      </c>
      <c r="J1141" s="15">
        <v>0</v>
      </c>
      <c r="K1141" s="15">
        <f t="shared" si="74"/>
        <v>5555</v>
      </c>
      <c r="L1141" s="15">
        <f t="shared" si="75"/>
        <v>5562</v>
      </c>
      <c r="M1141" s="15">
        <f t="shared" si="76"/>
        <v>11117</v>
      </c>
      <c r="O1141" s="13"/>
      <c r="P1141" s="13"/>
    </row>
    <row r="1142" spans="1:16" s="90" customFormat="1" ht="13.15" customHeight="1" x14ac:dyDescent="0.2">
      <c r="A1142" s="11" t="str">
        <f t="shared" si="73"/>
        <v>DEVONPORT1988</v>
      </c>
      <c r="B1142" s="90" t="s">
        <v>7</v>
      </c>
      <c r="C1142" s="85">
        <v>1988</v>
      </c>
      <c r="D1142" s="86">
        <v>20</v>
      </c>
      <c r="E1142" s="15">
        <v>3944</v>
      </c>
      <c r="F1142" s="15">
        <v>3946</v>
      </c>
      <c r="G1142" s="15">
        <v>7890</v>
      </c>
      <c r="H1142" s="15">
        <v>0</v>
      </c>
      <c r="I1142" s="15">
        <v>0</v>
      </c>
      <c r="J1142" s="15">
        <v>0</v>
      </c>
      <c r="K1142" s="15">
        <f t="shared" si="74"/>
        <v>3944</v>
      </c>
      <c r="L1142" s="15">
        <f t="shared" si="75"/>
        <v>3946</v>
      </c>
      <c r="M1142" s="15">
        <f t="shared" si="76"/>
        <v>7890</v>
      </c>
      <c r="O1142" s="13"/>
      <c r="P1142" s="13"/>
    </row>
    <row r="1143" spans="1:16" s="90" customFormat="1" ht="13.15" customHeight="1" x14ac:dyDescent="0.2">
      <c r="A1143" s="11" t="str">
        <f t="shared" si="73"/>
        <v>DEVONPORT1989</v>
      </c>
      <c r="B1143" s="3" t="s">
        <v>7</v>
      </c>
      <c r="C1143" s="12">
        <v>1989</v>
      </c>
      <c r="D1143" s="12">
        <v>25</v>
      </c>
      <c r="E1143" s="13">
        <v>3053</v>
      </c>
      <c r="F1143" s="13">
        <v>3055</v>
      </c>
      <c r="G1143" s="13">
        <v>6108</v>
      </c>
      <c r="H1143" s="13">
        <v>0</v>
      </c>
      <c r="I1143" s="13">
        <v>0</v>
      </c>
      <c r="J1143" s="13">
        <v>0</v>
      </c>
      <c r="K1143" s="15">
        <f t="shared" si="74"/>
        <v>3053</v>
      </c>
      <c r="L1143" s="15">
        <f t="shared" si="75"/>
        <v>3055</v>
      </c>
      <c r="M1143" s="15">
        <f t="shared" si="76"/>
        <v>6108</v>
      </c>
      <c r="O1143" s="13"/>
      <c r="P1143" s="13"/>
    </row>
    <row r="1144" spans="1:16" s="90" customFormat="1" ht="13.15" customHeight="1" x14ac:dyDescent="0.2">
      <c r="A1144" s="11" t="str">
        <f t="shared" si="73"/>
        <v>DEVONPORT1990</v>
      </c>
      <c r="B1144" s="3" t="s">
        <v>7</v>
      </c>
      <c r="C1144" s="12">
        <v>1990</v>
      </c>
      <c r="D1144" s="12">
        <v>24</v>
      </c>
      <c r="E1144" s="13">
        <v>3485</v>
      </c>
      <c r="F1144" s="13">
        <v>3483</v>
      </c>
      <c r="G1144" s="13">
        <v>6968</v>
      </c>
      <c r="H1144" s="13">
        <v>0</v>
      </c>
      <c r="I1144" s="13">
        <v>0</v>
      </c>
      <c r="J1144" s="13">
        <v>0</v>
      </c>
      <c r="K1144" s="15">
        <f t="shared" si="74"/>
        <v>3485</v>
      </c>
      <c r="L1144" s="15">
        <f t="shared" si="75"/>
        <v>3483</v>
      </c>
      <c r="M1144" s="15">
        <f t="shared" si="76"/>
        <v>6968</v>
      </c>
      <c r="O1144" s="13"/>
      <c r="P1144" s="13"/>
    </row>
    <row r="1145" spans="1:16" s="90" customFormat="1" ht="13.15" customHeight="1" x14ac:dyDescent="0.2">
      <c r="A1145" s="11" t="str">
        <f t="shared" si="73"/>
        <v>DEVONPORT1991</v>
      </c>
      <c r="B1145" s="3" t="s">
        <v>7</v>
      </c>
      <c r="C1145" s="12">
        <v>1991</v>
      </c>
      <c r="D1145" s="12">
        <v>25</v>
      </c>
      <c r="E1145" s="13">
        <v>3589</v>
      </c>
      <c r="F1145" s="13">
        <v>3598</v>
      </c>
      <c r="G1145" s="13">
        <v>7187</v>
      </c>
      <c r="H1145" s="13">
        <v>0</v>
      </c>
      <c r="I1145" s="13">
        <v>0</v>
      </c>
      <c r="J1145" s="13">
        <v>0</v>
      </c>
      <c r="K1145" s="15">
        <f t="shared" si="74"/>
        <v>3589</v>
      </c>
      <c r="L1145" s="15">
        <f t="shared" si="75"/>
        <v>3598</v>
      </c>
      <c r="M1145" s="15">
        <f t="shared" si="76"/>
        <v>7187</v>
      </c>
      <c r="O1145" s="13"/>
      <c r="P1145" s="13"/>
    </row>
    <row r="1146" spans="1:16" s="90" customFormat="1" ht="13.15" customHeight="1" x14ac:dyDescent="0.2">
      <c r="A1146" s="11" t="str">
        <f t="shared" si="73"/>
        <v>DEVONPORT1992</v>
      </c>
      <c r="B1146" s="3" t="s">
        <v>7</v>
      </c>
      <c r="C1146" s="12">
        <v>1992</v>
      </c>
      <c r="D1146" s="12">
        <v>25</v>
      </c>
      <c r="E1146" s="13">
        <v>3575</v>
      </c>
      <c r="F1146" s="13">
        <v>3583</v>
      </c>
      <c r="G1146" s="13">
        <v>7158</v>
      </c>
      <c r="H1146" s="13">
        <v>0</v>
      </c>
      <c r="I1146" s="13">
        <v>0</v>
      </c>
      <c r="J1146" s="13">
        <v>0</v>
      </c>
      <c r="K1146" s="15">
        <f t="shared" si="74"/>
        <v>3575</v>
      </c>
      <c r="L1146" s="15">
        <f t="shared" si="75"/>
        <v>3583</v>
      </c>
      <c r="M1146" s="15">
        <f t="shared" si="76"/>
        <v>7158</v>
      </c>
      <c r="O1146" s="13"/>
      <c r="P1146" s="13"/>
    </row>
    <row r="1147" spans="1:16" s="90" customFormat="1" ht="13.15" customHeight="1" x14ac:dyDescent="0.2">
      <c r="A1147" s="11" t="str">
        <f t="shared" si="73"/>
        <v>DEVONPORT1993</v>
      </c>
      <c r="B1147" s="3" t="s">
        <v>7</v>
      </c>
      <c r="C1147" s="12">
        <v>1993</v>
      </c>
      <c r="D1147" s="12">
        <v>28</v>
      </c>
      <c r="E1147" s="13">
        <v>3500</v>
      </c>
      <c r="F1147" s="13">
        <v>3609</v>
      </c>
      <c r="G1147" s="13">
        <v>7109</v>
      </c>
      <c r="H1147" s="13">
        <v>0</v>
      </c>
      <c r="I1147" s="13">
        <v>0</v>
      </c>
      <c r="J1147" s="13">
        <v>0</v>
      </c>
      <c r="K1147" s="15">
        <f t="shared" si="74"/>
        <v>3500</v>
      </c>
      <c r="L1147" s="15">
        <f t="shared" si="75"/>
        <v>3609</v>
      </c>
      <c r="M1147" s="15">
        <f t="shared" si="76"/>
        <v>7109</v>
      </c>
      <c r="O1147" s="13"/>
      <c r="P1147" s="13"/>
    </row>
    <row r="1148" spans="1:16" s="90" customFormat="1" ht="13.15" customHeight="1" x14ac:dyDescent="0.2">
      <c r="A1148" s="11" t="str">
        <f t="shared" si="73"/>
        <v>DEVONPORT1994</v>
      </c>
      <c r="B1148" s="92" t="s">
        <v>7</v>
      </c>
      <c r="C1148" s="85">
        <v>1994</v>
      </c>
      <c r="D1148" s="86">
        <v>27</v>
      </c>
      <c r="E1148" s="15">
        <v>3545</v>
      </c>
      <c r="F1148" s="15">
        <v>3608</v>
      </c>
      <c r="G1148" s="15">
        <v>7153</v>
      </c>
      <c r="H1148" s="87">
        <v>0</v>
      </c>
      <c r="I1148" s="87">
        <v>0</v>
      </c>
      <c r="J1148" s="15">
        <v>0</v>
      </c>
      <c r="K1148" s="15">
        <f t="shared" si="74"/>
        <v>3545</v>
      </c>
      <c r="L1148" s="15">
        <f t="shared" si="75"/>
        <v>3608</v>
      </c>
      <c r="M1148" s="15">
        <f t="shared" si="76"/>
        <v>7153</v>
      </c>
      <c r="O1148" s="13"/>
      <c r="P1148" s="13"/>
    </row>
    <row r="1149" spans="1:16" s="90" customFormat="1" ht="13.15" customHeight="1" x14ac:dyDescent="0.2">
      <c r="A1149" s="11" t="str">
        <f t="shared" si="73"/>
        <v>DEVONPORT1995</v>
      </c>
      <c r="B1149" s="3" t="s">
        <v>7</v>
      </c>
      <c r="C1149" s="12">
        <v>1995</v>
      </c>
      <c r="D1149" s="12">
        <v>29</v>
      </c>
      <c r="E1149" s="13">
        <v>3469</v>
      </c>
      <c r="F1149" s="13">
        <v>3541</v>
      </c>
      <c r="G1149" s="13">
        <v>7010</v>
      </c>
      <c r="H1149" s="13">
        <v>0</v>
      </c>
      <c r="I1149" s="13">
        <v>0</v>
      </c>
      <c r="J1149" s="13">
        <v>0</v>
      </c>
      <c r="K1149" s="15">
        <f t="shared" si="74"/>
        <v>3469</v>
      </c>
      <c r="L1149" s="15">
        <f t="shared" si="75"/>
        <v>3541</v>
      </c>
      <c r="M1149" s="15">
        <f t="shared" si="76"/>
        <v>7010</v>
      </c>
      <c r="O1149" s="13"/>
      <c r="P1149" s="13"/>
    </row>
    <row r="1150" spans="1:16" s="90" customFormat="1" ht="13.15" customHeight="1" x14ac:dyDescent="0.2">
      <c r="A1150" s="11" t="str">
        <f t="shared" si="73"/>
        <v>DEVONPORT1996</v>
      </c>
      <c r="B1150" s="90" t="s">
        <v>7</v>
      </c>
      <c r="C1150" s="85">
        <v>1996</v>
      </c>
      <c r="D1150" s="86">
        <v>30</v>
      </c>
      <c r="E1150" s="15">
        <v>3446</v>
      </c>
      <c r="F1150" s="15">
        <v>3501</v>
      </c>
      <c r="G1150" s="15">
        <v>6947</v>
      </c>
      <c r="H1150" s="15">
        <v>0</v>
      </c>
      <c r="I1150" s="15">
        <v>0</v>
      </c>
      <c r="J1150" s="15">
        <v>0</v>
      </c>
      <c r="K1150" s="15">
        <f t="shared" si="74"/>
        <v>3446</v>
      </c>
      <c r="L1150" s="15">
        <f t="shared" si="75"/>
        <v>3501</v>
      </c>
      <c r="M1150" s="15">
        <f t="shared" si="76"/>
        <v>6947</v>
      </c>
      <c r="O1150" s="13"/>
      <c r="P1150" s="13"/>
    </row>
    <row r="1151" spans="1:16" s="90" customFormat="1" ht="13.15" customHeight="1" x14ac:dyDescent="0.2">
      <c r="A1151" s="11" t="str">
        <f t="shared" si="73"/>
        <v>DEVONPORT1997</v>
      </c>
      <c r="B1151" s="92" t="s">
        <v>7</v>
      </c>
      <c r="C1151" s="85">
        <v>1997</v>
      </c>
      <c r="D1151" s="86">
        <v>30</v>
      </c>
      <c r="E1151" s="15">
        <v>3220</v>
      </c>
      <c r="F1151" s="15">
        <v>3264</v>
      </c>
      <c r="G1151" s="15">
        <v>6484</v>
      </c>
      <c r="H1151" s="87">
        <v>0</v>
      </c>
      <c r="I1151" s="87">
        <v>0</v>
      </c>
      <c r="J1151" s="15">
        <v>0</v>
      </c>
      <c r="K1151" s="15">
        <f t="shared" si="74"/>
        <v>3220</v>
      </c>
      <c r="L1151" s="15">
        <f t="shared" si="75"/>
        <v>3264</v>
      </c>
      <c r="M1151" s="15">
        <f t="shared" si="76"/>
        <v>6484</v>
      </c>
      <c r="O1151" s="13"/>
      <c r="P1151" s="13"/>
    </row>
    <row r="1152" spans="1:16" s="90" customFormat="1" ht="13.15" customHeight="1" x14ac:dyDescent="0.2">
      <c r="A1152" s="11" t="str">
        <f t="shared" si="73"/>
        <v>DEVONPORT1998</v>
      </c>
      <c r="B1152" s="3" t="s">
        <v>7</v>
      </c>
      <c r="C1152" s="12">
        <v>1998</v>
      </c>
      <c r="D1152" s="12">
        <v>24</v>
      </c>
      <c r="E1152" s="13">
        <v>3871</v>
      </c>
      <c r="F1152" s="13">
        <v>3920</v>
      </c>
      <c r="G1152" s="13">
        <v>7791</v>
      </c>
      <c r="H1152" s="13">
        <v>0</v>
      </c>
      <c r="I1152" s="13">
        <v>0</v>
      </c>
      <c r="J1152" s="13">
        <v>0</v>
      </c>
      <c r="K1152" s="15">
        <f t="shared" si="74"/>
        <v>3871</v>
      </c>
      <c r="L1152" s="15">
        <f t="shared" si="75"/>
        <v>3920</v>
      </c>
      <c r="M1152" s="15">
        <f t="shared" si="76"/>
        <v>7791</v>
      </c>
      <c r="O1152" s="13"/>
      <c r="P1152" s="13"/>
    </row>
    <row r="1153" spans="1:16" s="90" customFormat="1" ht="13.15" customHeight="1" x14ac:dyDescent="0.2">
      <c r="A1153" s="11" t="str">
        <f t="shared" si="73"/>
        <v>DEVONPORT1999</v>
      </c>
      <c r="B1153" s="92" t="s">
        <v>7</v>
      </c>
      <c r="C1153" s="85">
        <v>1999</v>
      </c>
      <c r="D1153" s="86">
        <v>25</v>
      </c>
      <c r="E1153" s="15">
        <v>4011</v>
      </c>
      <c r="F1153" s="15">
        <v>4025</v>
      </c>
      <c r="G1153" s="15">
        <v>8036</v>
      </c>
      <c r="H1153" s="87">
        <v>0</v>
      </c>
      <c r="I1153" s="87">
        <v>0</v>
      </c>
      <c r="J1153" s="15">
        <v>0</v>
      </c>
      <c r="K1153" s="15">
        <f t="shared" si="74"/>
        <v>4011</v>
      </c>
      <c r="L1153" s="15">
        <f t="shared" si="75"/>
        <v>4025</v>
      </c>
      <c r="M1153" s="15">
        <f t="shared" si="76"/>
        <v>8036</v>
      </c>
      <c r="O1153" s="13"/>
      <c r="P1153" s="13"/>
    </row>
    <row r="1154" spans="1:16" s="90" customFormat="1" ht="13.15" customHeight="1" x14ac:dyDescent="0.2">
      <c r="A1154" s="11" t="str">
        <f t="shared" si="73"/>
        <v>DEVONPORT2000</v>
      </c>
      <c r="B1154" s="92" t="s">
        <v>7</v>
      </c>
      <c r="C1154" s="85">
        <v>2000</v>
      </c>
      <c r="D1154" s="86">
        <v>27</v>
      </c>
      <c r="E1154" s="15">
        <v>3671</v>
      </c>
      <c r="F1154" s="15">
        <v>3665</v>
      </c>
      <c r="G1154" s="15">
        <v>7336</v>
      </c>
      <c r="H1154" s="87">
        <v>0</v>
      </c>
      <c r="I1154" s="87">
        <v>0</v>
      </c>
      <c r="J1154" s="15">
        <v>0</v>
      </c>
      <c r="K1154" s="15">
        <f t="shared" si="74"/>
        <v>3671</v>
      </c>
      <c r="L1154" s="15">
        <f t="shared" si="75"/>
        <v>3665</v>
      </c>
      <c r="M1154" s="15">
        <f t="shared" si="76"/>
        <v>7336</v>
      </c>
      <c r="O1154" s="13"/>
      <c r="P1154" s="13"/>
    </row>
    <row r="1155" spans="1:16" s="90" customFormat="1" ht="13.15" customHeight="1" x14ac:dyDescent="0.2">
      <c r="A1155" s="11" t="str">
        <f t="shared" si="73"/>
        <v>DEVONPORT2001</v>
      </c>
      <c r="B1155" s="3" t="s">
        <v>7</v>
      </c>
      <c r="C1155" s="12">
        <v>2001</v>
      </c>
      <c r="D1155" s="12">
        <v>28</v>
      </c>
      <c r="E1155" s="13">
        <v>3033</v>
      </c>
      <c r="F1155" s="13">
        <v>3028</v>
      </c>
      <c r="G1155" s="13">
        <v>6061</v>
      </c>
      <c r="H1155" s="13">
        <v>0</v>
      </c>
      <c r="I1155" s="13">
        <v>0</v>
      </c>
      <c r="J1155" s="13">
        <v>0</v>
      </c>
      <c r="K1155" s="15">
        <f t="shared" si="74"/>
        <v>3033</v>
      </c>
      <c r="L1155" s="15">
        <f t="shared" si="75"/>
        <v>3028</v>
      </c>
      <c r="M1155" s="15">
        <f t="shared" si="76"/>
        <v>6061</v>
      </c>
      <c r="O1155" s="13"/>
      <c r="P1155" s="13"/>
    </row>
    <row r="1156" spans="1:16" s="90" customFormat="1" ht="13.15" customHeight="1" x14ac:dyDescent="0.2">
      <c r="A1156" s="11" t="str">
        <f t="shared" si="73"/>
        <v>DEVONPORT2002</v>
      </c>
      <c r="B1156" s="92" t="s">
        <v>7</v>
      </c>
      <c r="C1156" s="85">
        <v>2002</v>
      </c>
      <c r="D1156" s="86">
        <v>30</v>
      </c>
      <c r="E1156" s="15">
        <v>2713</v>
      </c>
      <c r="F1156" s="15">
        <v>2690</v>
      </c>
      <c r="G1156" s="15">
        <v>5403</v>
      </c>
      <c r="H1156" s="87">
        <v>0</v>
      </c>
      <c r="I1156" s="87">
        <v>0</v>
      </c>
      <c r="J1156" s="15">
        <v>0</v>
      </c>
      <c r="K1156" s="15">
        <f t="shared" si="74"/>
        <v>2713</v>
      </c>
      <c r="L1156" s="15">
        <f t="shared" si="75"/>
        <v>2690</v>
      </c>
      <c r="M1156" s="15">
        <f t="shared" si="76"/>
        <v>5403</v>
      </c>
      <c r="O1156" s="13"/>
      <c r="P1156" s="13"/>
    </row>
    <row r="1157" spans="1:16" s="90" customFormat="1" ht="13.15" customHeight="1" x14ac:dyDescent="0.2">
      <c r="A1157" s="11" t="str">
        <f t="shared" si="73"/>
        <v>DEVONPORT2003</v>
      </c>
      <c r="B1157" s="3" t="s">
        <v>7</v>
      </c>
      <c r="C1157" s="12">
        <v>2003</v>
      </c>
      <c r="D1157" s="12" t="s">
        <v>174</v>
      </c>
      <c r="E1157" s="13">
        <v>2362</v>
      </c>
      <c r="F1157" s="13">
        <v>2363</v>
      </c>
      <c r="G1157" s="13">
        <v>4725</v>
      </c>
      <c r="H1157" s="13">
        <v>0</v>
      </c>
      <c r="I1157" s="13">
        <v>0</v>
      </c>
      <c r="J1157" s="13">
        <v>0</v>
      </c>
      <c r="K1157" s="15">
        <f t="shared" si="74"/>
        <v>2362</v>
      </c>
      <c r="L1157" s="15">
        <f t="shared" si="75"/>
        <v>2363</v>
      </c>
      <c r="M1157" s="15">
        <f t="shared" si="76"/>
        <v>4725</v>
      </c>
      <c r="O1157" s="13"/>
      <c r="P1157" s="13"/>
    </row>
    <row r="1158" spans="1:16" s="90" customFormat="1" ht="13.15" customHeight="1" x14ac:dyDescent="0.2">
      <c r="A1158" s="11" t="str">
        <f t="shared" si="73"/>
        <v>DEVONPORT2004</v>
      </c>
      <c r="B1158" s="92" t="s">
        <v>7</v>
      </c>
      <c r="C1158" s="85">
        <v>2004</v>
      </c>
      <c r="D1158" s="86">
        <v>28</v>
      </c>
      <c r="E1158" s="15">
        <v>2898</v>
      </c>
      <c r="F1158" s="15">
        <v>2894</v>
      </c>
      <c r="G1158" s="15">
        <v>5792</v>
      </c>
      <c r="H1158" s="87">
        <v>0</v>
      </c>
      <c r="I1158" s="87">
        <v>0</v>
      </c>
      <c r="J1158" s="15">
        <v>0</v>
      </c>
      <c r="K1158" s="15">
        <f t="shared" si="74"/>
        <v>2898</v>
      </c>
      <c r="L1158" s="15">
        <f t="shared" si="75"/>
        <v>2894</v>
      </c>
      <c r="M1158" s="15">
        <f t="shared" si="76"/>
        <v>5792</v>
      </c>
      <c r="O1158" s="13"/>
      <c r="P1158" s="13"/>
    </row>
    <row r="1159" spans="1:16" s="90" customFormat="1" ht="13.15" customHeight="1" x14ac:dyDescent="0.2">
      <c r="A1159" s="11" t="str">
        <f t="shared" si="73"/>
        <v>DEVONPORT2005</v>
      </c>
      <c r="B1159" s="90" t="s">
        <v>7</v>
      </c>
      <c r="C1159" s="12">
        <v>2005</v>
      </c>
      <c r="D1159" s="86">
        <v>29</v>
      </c>
      <c r="E1159" s="91">
        <v>2518</v>
      </c>
      <c r="F1159" s="91">
        <v>2516</v>
      </c>
      <c r="G1159" s="91">
        <v>5034</v>
      </c>
      <c r="H1159" s="91">
        <v>0</v>
      </c>
      <c r="I1159" s="91">
        <v>0</v>
      </c>
      <c r="J1159" s="91">
        <v>0</v>
      </c>
      <c r="K1159" s="15">
        <f t="shared" si="74"/>
        <v>2518</v>
      </c>
      <c r="L1159" s="15">
        <f t="shared" si="75"/>
        <v>2516</v>
      </c>
      <c r="M1159" s="15">
        <f t="shared" si="76"/>
        <v>5034</v>
      </c>
      <c r="O1159" s="13"/>
      <c r="P1159" s="13"/>
    </row>
    <row r="1160" spans="1:16" s="90" customFormat="1" ht="13.15" customHeight="1" x14ac:dyDescent="0.2">
      <c r="A1160" s="11" t="str">
        <f t="shared" si="73"/>
        <v>DEVONPORT2006</v>
      </c>
      <c r="B1160" s="92" t="s">
        <v>7</v>
      </c>
      <c r="C1160" s="85">
        <v>2006</v>
      </c>
      <c r="D1160" s="86" t="s">
        <v>174</v>
      </c>
      <c r="E1160" s="15">
        <v>2078</v>
      </c>
      <c r="F1160" s="15">
        <v>2072</v>
      </c>
      <c r="G1160" s="15">
        <v>4150</v>
      </c>
      <c r="H1160" s="87">
        <v>0</v>
      </c>
      <c r="I1160" s="87">
        <v>0</v>
      </c>
      <c r="J1160" s="15">
        <v>0</v>
      </c>
      <c r="K1160" s="15">
        <f t="shared" si="74"/>
        <v>2078</v>
      </c>
      <c r="L1160" s="15">
        <f t="shared" si="75"/>
        <v>2072</v>
      </c>
      <c r="M1160" s="15">
        <f t="shared" si="76"/>
        <v>4150</v>
      </c>
      <c r="O1160" s="13"/>
      <c r="P1160" s="13"/>
    </row>
    <row r="1161" spans="1:16" s="90" customFormat="1" ht="13.15" customHeight="1" x14ac:dyDescent="0.2">
      <c r="A1161" s="11" t="str">
        <f t="shared" si="73"/>
        <v>DEVONPORT2007</v>
      </c>
      <c r="B1161" s="3" t="s">
        <v>7</v>
      </c>
      <c r="C1161" s="12">
        <v>2007</v>
      </c>
      <c r="D1161" s="12" t="s">
        <v>174</v>
      </c>
      <c r="E1161" s="13">
        <v>2493</v>
      </c>
      <c r="F1161" s="13">
        <v>2489</v>
      </c>
      <c r="G1161" s="13">
        <v>4982</v>
      </c>
      <c r="H1161" s="13">
        <v>0</v>
      </c>
      <c r="I1161" s="13">
        <v>0</v>
      </c>
      <c r="J1161" s="13">
        <v>0</v>
      </c>
      <c r="K1161" s="15">
        <f t="shared" si="74"/>
        <v>2493</v>
      </c>
      <c r="L1161" s="15">
        <f t="shared" si="75"/>
        <v>2489</v>
      </c>
      <c r="M1161" s="15">
        <f t="shared" si="76"/>
        <v>4982</v>
      </c>
      <c r="O1161" s="13"/>
      <c r="P1161" s="13"/>
    </row>
    <row r="1162" spans="1:16" s="90" customFormat="1" ht="13.15" customHeight="1" x14ac:dyDescent="0.2">
      <c r="A1162" s="11" t="str">
        <f t="shared" si="73"/>
        <v>DEVONPORT2008</v>
      </c>
      <c r="B1162" s="92" t="s">
        <v>7</v>
      </c>
      <c r="C1162" s="85">
        <v>2008</v>
      </c>
      <c r="D1162" s="86">
        <v>26</v>
      </c>
      <c r="E1162" s="15">
        <v>2622</v>
      </c>
      <c r="F1162" s="15">
        <v>2621</v>
      </c>
      <c r="G1162" s="15">
        <v>5243</v>
      </c>
      <c r="H1162" s="87">
        <v>0</v>
      </c>
      <c r="I1162" s="87">
        <v>0</v>
      </c>
      <c r="J1162" s="15">
        <v>0</v>
      </c>
      <c r="K1162" s="15">
        <f t="shared" si="74"/>
        <v>2622</v>
      </c>
      <c r="L1162" s="15">
        <f t="shared" si="75"/>
        <v>2621</v>
      </c>
      <c r="M1162" s="15">
        <f t="shared" si="76"/>
        <v>5243</v>
      </c>
      <c r="O1162" s="13"/>
      <c r="P1162" s="13"/>
    </row>
    <row r="1163" spans="1:16" s="90" customFormat="1" ht="13.15" customHeight="1" x14ac:dyDescent="0.2">
      <c r="A1163" s="11" t="str">
        <f t="shared" si="73"/>
        <v>DEVONPORT2009</v>
      </c>
      <c r="B1163" s="3" t="s">
        <v>7</v>
      </c>
      <c r="C1163" s="12">
        <v>2009</v>
      </c>
      <c r="D1163" s="12" t="s">
        <v>174</v>
      </c>
      <c r="E1163" s="13">
        <v>2047</v>
      </c>
      <c r="F1163" s="13">
        <v>2050</v>
      </c>
      <c r="G1163" s="13">
        <v>4097</v>
      </c>
      <c r="H1163" s="13">
        <v>0</v>
      </c>
      <c r="I1163" s="13">
        <v>0</v>
      </c>
      <c r="J1163" s="13">
        <v>0</v>
      </c>
      <c r="K1163" s="15">
        <f t="shared" si="74"/>
        <v>2047</v>
      </c>
      <c r="L1163" s="15">
        <f t="shared" si="75"/>
        <v>2050</v>
      </c>
      <c r="M1163" s="15">
        <f t="shared" si="76"/>
        <v>4097</v>
      </c>
      <c r="O1163" s="13"/>
      <c r="P1163" s="13"/>
    </row>
    <row r="1164" spans="1:16" s="90" customFormat="1" ht="13.15" customHeight="1" x14ac:dyDescent="0.2">
      <c r="A1164" s="11" t="str">
        <f t="shared" si="73"/>
        <v>DEVONPORT2010</v>
      </c>
      <c r="B1164" s="3" t="s">
        <v>7</v>
      </c>
      <c r="C1164" s="12">
        <v>2010</v>
      </c>
      <c r="D1164" s="12" t="s">
        <v>174</v>
      </c>
      <c r="E1164" s="13">
        <v>2196</v>
      </c>
      <c r="F1164" s="13">
        <v>2199</v>
      </c>
      <c r="G1164" s="13">
        <v>4395</v>
      </c>
      <c r="H1164" s="13">
        <v>0</v>
      </c>
      <c r="I1164" s="13">
        <v>0</v>
      </c>
      <c r="J1164" s="13">
        <v>0</v>
      </c>
      <c r="K1164" s="15">
        <f t="shared" si="74"/>
        <v>2196</v>
      </c>
      <c r="L1164" s="15">
        <f t="shared" si="75"/>
        <v>2199</v>
      </c>
      <c r="M1164" s="15">
        <f t="shared" si="76"/>
        <v>4395</v>
      </c>
      <c r="O1164" s="13"/>
      <c r="P1164" s="13"/>
    </row>
    <row r="1165" spans="1:16" s="90" customFormat="1" ht="13.15" customHeight="1" x14ac:dyDescent="0.2">
      <c r="A1165" s="11" t="str">
        <f t="shared" si="73"/>
        <v>DEVONPORT2011</v>
      </c>
      <c r="B1165" s="92" t="s">
        <v>7</v>
      </c>
      <c r="C1165" s="85">
        <v>2011</v>
      </c>
      <c r="D1165" s="86" t="s">
        <v>174</v>
      </c>
      <c r="E1165" s="15">
        <v>2212</v>
      </c>
      <c r="F1165" s="15">
        <v>2209</v>
      </c>
      <c r="G1165" s="15">
        <v>4421</v>
      </c>
      <c r="H1165" s="87">
        <v>0</v>
      </c>
      <c r="I1165" s="87">
        <v>0</v>
      </c>
      <c r="J1165" s="15">
        <v>0</v>
      </c>
      <c r="K1165" s="15">
        <f t="shared" si="74"/>
        <v>2212</v>
      </c>
      <c r="L1165" s="15">
        <f t="shared" si="75"/>
        <v>2209</v>
      </c>
      <c r="M1165" s="15">
        <f t="shared" si="76"/>
        <v>4421</v>
      </c>
      <c r="O1165" s="13"/>
      <c r="P1165" s="13"/>
    </row>
    <row r="1166" spans="1:16" s="90" customFormat="1" ht="13.15" customHeight="1" x14ac:dyDescent="0.2">
      <c r="A1166" s="11" t="str">
        <f t="shared" si="73"/>
        <v>DEVONPORT2012</v>
      </c>
      <c r="B1166" s="92" t="s">
        <v>7</v>
      </c>
      <c r="C1166" s="85">
        <v>2012</v>
      </c>
      <c r="D1166" s="86" t="s">
        <v>174</v>
      </c>
      <c r="E1166" s="15">
        <v>1470</v>
      </c>
      <c r="F1166" s="15">
        <v>1468</v>
      </c>
      <c r="G1166" s="15">
        <v>2938</v>
      </c>
      <c r="H1166" s="87">
        <v>0</v>
      </c>
      <c r="I1166" s="87">
        <v>0</v>
      </c>
      <c r="J1166" s="15">
        <v>0</v>
      </c>
      <c r="K1166" s="15">
        <f t="shared" si="74"/>
        <v>1470</v>
      </c>
      <c r="L1166" s="15">
        <f t="shared" si="75"/>
        <v>1468</v>
      </c>
      <c r="M1166" s="15">
        <f t="shared" si="76"/>
        <v>2938</v>
      </c>
      <c r="O1166" s="13"/>
      <c r="P1166" s="13"/>
    </row>
    <row r="1167" spans="1:16" s="90" customFormat="1" ht="13.15" customHeight="1" x14ac:dyDescent="0.2">
      <c r="A1167" s="11" t="str">
        <f t="shared" si="73"/>
        <v>DEVONPORT2013</v>
      </c>
      <c r="B1167" s="3" t="s">
        <v>7</v>
      </c>
      <c r="C1167" s="12">
        <v>2013</v>
      </c>
      <c r="D1167" s="12" t="s">
        <v>174</v>
      </c>
      <c r="E1167" s="13">
        <v>1398</v>
      </c>
      <c r="F1167" s="13">
        <v>1393</v>
      </c>
      <c r="G1167" s="13">
        <v>2791</v>
      </c>
      <c r="H1167" s="13">
        <v>0</v>
      </c>
      <c r="I1167" s="13">
        <v>0</v>
      </c>
      <c r="J1167" s="13">
        <v>0</v>
      </c>
      <c r="K1167" s="15">
        <f t="shared" si="74"/>
        <v>1398</v>
      </c>
      <c r="L1167" s="15">
        <f t="shared" si="75"/>
        <v>1393</v>
      </c>
      <c r="M1167" s="15">
        <f t="shared" si="76"/>
        <v>2791</v>
      </c>
      <c r="O1167" s="13"/>
      <c r="P1167" s="13"/>
    </row>
    <row r="1168" spans="1:16" s="90" customFormat="1" ht="13.15" customHeight="1" x14ac:dyDescent="0.2">
      <c r="A1168" s="11" t="str">
        <f t="shared" si="73"/>
        <v>DEVONPORT2014</v>
      </c>
      <c r="B1168" s="3" t="s">
        <v>7</v>
      </c>
      <c r="C1168" s="12">
        <v>2014</v>
      </c>
      <c r="D1168" s="12" t="s">
        <v>174</v>
      </c>
      <c r="E1168" s="13">
        <v>1401</v>
      </c>
      <c r="F1168" s="13">
        <v>1403</v>
      </c>
      <c r="G1168" s="13">
        <v>2804</v>
      </c>
      <c r="H1168" s="13">
        <v>0</v>
      </c>
      <c r="I1168" s="13">
        <v>0</v>
      </c>
      <c r="J1168" s="13">
        <v>0</v>
      </c>
      <c r="K1168" s="15">
        <f t="shared" si="74"/>
        <v>1401</v>
      </c>
      <c r="L1168" s="15">
        <f t="shared" si="75"/>
        <v>1403</v>
      </c>
      <c r="M1168" s="15">
        <f t="shared" si="76"/>
        <v>2804</v>
      </c>
      <c r="O1168" s="13"/>
      <c r="P1168" s="13"/>
    </row>
    <row r="1169" spans="1:16" s="90" customFormat="1" ht="13.15" customHeight="1" x14ac:dyDescent="0.2">
      <c r="A1169" s="11" t="str">
        <f t="shared" si="73"/>
        <v>DEVONPORT2015</v>
      </c>
      <c r="B1169" s="92" t="s">
        <v>7</v>
      </c>
      <c r="C1169" s="85">
        <v>2015</v>
      </c>
      <c r="D1169" s="86" t="s">
        <v>174</v>
      </c>
      <c r="E1169" s="15">
        <v>1374</v>
      </c>
      <c r="F1169" s="15">
        <v>1375</v>
      </c>
      <c r="G1169" s="15">
        <v>2749</v>
      </c>
      <c r="H1169" s="87">
        <v>0</v>
      </c>
      <c r="I1169" s="87">
        <v>0</v>
      </c>
      <c r="J1169" s="15">
        <v>0</v>
      </c>
      <c r="K1169" s="15">
        <f t="shared" si="74"/>
        <v>1374</v>
      </c>
      <c r="L1169" s="15">
        <f t="shared" si="75"/>
        <v>1375</v>
      </c>
      <c r="M1169" s="15">
        <f t="shared" si="76"/>
        <v>2749</v>
      </c>
      <c r="O1169" s="13"/>
      <c r="P1169" s="13"/>
    </row>
    <row r="1170" spans="1:16" s="90" customFormat="1" ht="13.15" customHeight="1" x14ac:dyDescent="0.2">
      <c r="A1170" s="11" t="str">
        <f t="shared" si="73"/>
        <v>DEVONPORT2016</v>
      </c>
      <c r="B1170" s="92" t="s">
        <v>7</v>
      </c>
      <c r="C1170" s="85">
        <v>2016</v>
      </c>
      <c r="D1170" s="86" t="s">
        <v>174</v>
      </c>
      <c r="E1170" s="15">
        <v>1357</v>
      </c>
      <c r="F1170" s="15">
        <v>1358</v>
      </c>
      <c r="G1170" s="15">
        <v>2715</v>
      </c>
      <c r="H1170" s="87">
        <v>0</v>
      </c>
      <c r="I1170" s="87">
        <v>0</v>
      </c>
      <c r="J1170" s="15">
        <v>0</v>
      </c>
      <c r="K1170" s="15">
        <f t="shared" si="74"/>
        <v>1357</v>
      </c>
      <c r="L1170" s="15">
        <f t="shared" si="75"/>
        <v>1358</v>
      </c>
      <c r="M1170" s="15">
        <f t="shared" si="76"/>
        <v>2715</v>
      </c>
      <c r="O1170" s="13"/>
      <c r="P1170" s="13"/>
    </row>
    <row r="1171" spans="1:16" s="90" customFormat="1" ht="13.15" customHeight="1" x14ac:dyDescent="0.2">
      <c r="A1171" s="11" t="str">
        <f t="shared" si="73"/>
        <v>DEVONPORT2017</v>
      </c>
      <c r="B1171" s="92" t="s">
        <v>7</v>
      </c>
      <c r="C1171" s="85">
        <v>2017</v>
      </c>
      <c r="D1171" s="86" t="s">
        <v>174</v>
      </c>
      <c r="E1171" s="15">
        <v>1344</v>
      </c>
      <c r="F1171" s="15">
        <v>1348</v>
      </c>
      <c r="G1171" s="15">
        <v>2692</v>
      </c>
      <c r="H1171" s="87">
        <v>0</v>
      </c>
      <c r="I1171" s="87">
        <v>0</v>
      </c>
      <c r="J1171" s="15">
        <v>0</v>
      </c>
      <c r="K1171" s="15">
        <f t="shared" si="74"/>
        <v>1344</v>
      </c>
      <c r="L1171" s="15">
        <f t="shared" si="75"/>
        <v>1348</v>
      </c>
      <c r="M1171" s="15">
        <f t="shared" si="76"/>
        <v>2692</v>
      </c>
      <c r="O1171" s="13"/>
      <c r="P1171" s="13"/>
    </row>
    <row r="1172" spans="1:16" s="90" customFormat="1" ht="13.15" customHeight="1" x14ac:dyDescent="0.2">
      <c r="A1172" s="11" t="str">
        <f t="shared" si="73"/>
        <v>DEVONPORT2018</v>
      </c>
      <c r="B1172" s="92" t="s">
        <v>7</v>
      </c>
      <c r="C1172" s="85">
        <v>2018</v>
      </c>
      <c r="D1172" s="86" t="s">
        <v>174</v>
      </c>
      <c r="E1172" s="15">
        <v>1351</v>
      </c>
      <c r="F1172" s="15">
        <v>1350</v>
      </c>
      <c r="G1172" s="15">
        <v>2701</v>
      </c>
      <c r="H1172" s="87">
        <v>0</v>
      </c>
      <c r="I1172" s="87">
        <v>0</v>
      </c>
      <c r="J1172" s="15">
        <v>0</v>
      </c>
      <c r="K1172" s="15">
        <f t="shared" si="74"/>
        <v>1351</v>
      </c>
      <c r="L1172" s="15">
        <f t="shared" si="75"/>
        <v>1350</v>
      </c>
      <c r="M1172" s="15">
        <f t="shared" si="76"/>
        <v>2701</v>
      </c>
      <c r="O1172" s="13"/>
      <c r="P1172" s="13"/>
    </row>
    <row r="1173" spans="1:16" s="90" customFormat="1" ht="13.15" customHeight="1" x14ac:dyDescent="0.2">
      <c r="A1173" s="11" t="str">
        <f t="shared" si="73"/>
        <v>DEVONPORT2019</v>
      </c>
      <c r="B1173" s="3" t="s">
        <v>7</v>
      </c>
      <c r="C1173" s="12">
        <v>2019</v>
      </c>
      <c r="D1173" s="12" t="s">
        <v>174</v>
      </c>
      <c r="E1173" s="13">
        <v>1346</v>
      </c>
      <c r="F1173" s="13">
        <v>1344</v>
      </c>
      <c r="G1173" s="13">
        <v>2690</v>
      </c>
      <c r="H1173" s="13">
        <v>0</v>
      </c>
      <c r="I1173" s="13">
        <v>0</v>
      </c>
      <c r="J1173" s="13">
        <v>0</v>
      </c>
      <c r="K1173" s="15">
        <f t="shared" si="74"/>
        <v>1346</v>
      </c>
      <c r="L1173" s="15">
        <f t="shared" si="75"/>
        <v>1344</v>
      </c>
      <c r="M1173" s="15">
        <f t="shared" si="76"/>
        <v>2690</v>
      </c>
      <c r="O1173" s="13"/>
      <c r="P1173" s="13"/>
    </row>
    <row r="1174" spans="1:16" s="90" customFormat="1" ht="13.15" customHeight="1" x14ac:dyDescent="0.2">
      <c r="A1174" s="11" t="str">
        <f t="shared" si="73"/>
        <v>DEVONPORT2020</v>
      </c>
      <c r="B1174" s="3" t="s">
        <v>7</v>
      </c>
      <c r="C1174" s="12">
        <v>2020</v>
      </c>
      <c r="D1174" s="12" t="s">
        <v>174</v>
      </c>
      <c r="E1174" s="13">
        <v>401</v>
      </c>
      <c r="F1174" s="13">
        <v>402</v>
      </c>
      <c r="G1174" s="13">
        <v>803</v>
      </c>
      <c r="H1174" s="13">
        <v>0</v>
      </c>
      <c r="I1174" s="13">
        <v>0</v>
      </c>
      <c r="J1174" s="13">
        <v>0</v>
      </c>
      <c r="K1174" s="15">
        <f t="shared" si="74"/>
        <v>401</v>
      </c>
      <c r="L1174" s="15">
        <f t="shared" si="75"/>
        <v>402</v>
      </c>
      <c r="M1174" s="15">
        <f t="shared" si="76"/>
        <v>803</v>
      </c>
      <c r="O1174" s="13"/>
      <c r="P1174" s="13"/>
    </row>
    <row r="1175" spans="1:16" s="90" customFormat="1" ht="13.15" customHeight="1" x14ac:dyDescent="0.2">
      <c r="A1175" s="11" t="str">
        <f t="shared" si="73"/>
        <v>DEVONPORT2021</v>
      </c>
      <c r="B1175" s="3" t="s">
        <v>7</v>
      </c>
      <c r="C1175" s="12">
        <v>2021</v>
      </c>
      <c r="D1175" s="12" t="s">
        <v>174</v>
      </c>
      <c r="E1175" s="13">
        <v>748</v>
      </c>
      <c r="F1175" s="13">
        <v>745</v>
      </c>
      <c r="G1175" s="13">
        <v>1493</v>
      </c>
      <c r="H1175" s="13">
        <v>0</v>
      </c>
      <c r="I1175" s="13">
        <v>0</v>
      </c>
      <c r="J1175" s="13">
        <v>0</v>
      </c>
      <c r="K1175" s="15">
        <f t="shared" si="74"/>
        <v>748</v>
      </c>
      <c r="L1175" s="15">
        <f t="shared" si="75"/>
        <v>745</v>
      </c>
      <c r="M1175" s="15">
        <f t="shared" si="76"/>
        <v>1493</v>
      </c>
      <c r="O1175" s="13"/>
      <c r="P1175" s="13"/>
    </row>
    <row r="1176" spans="1:16" s="90" customFormat="1" ht="13.15" customHeight="1" x14ac:dyDescent="0.2">
      <c r="A1176" s="11" t="str">
        <f t="shared" si="73"/>
        <v>DEVONPORT2022</v>
      </c>
      <c r="B1176" s="3" t="s">
        <v>7</v>
      </c>
      <c r="C1176" s="12">
        <v>2022</v>
      </c>
      <c r="D1176" s="12" t="s">
        <v>174</v>
      </c>
      <c r="E1176" s="13">
        <v>1518</v>
      </c>
      <c r="F1176" s="13">
        <v>1507</v>
      </c>
      <c r="G1176" s="13">
        <v>3025</v>
      </c>
      <c r="H1176" s="13">
        <v>0</v>
      </c>
      <c r="I1176" s="13">
        <v>0</v>
      </c>
      <c r="J1176" s="13">
        <v>0</v>
      </c>
      <c r="K1176" s="15">
        <f t="shared" si="74"/>
        <v>1518</v>
      </c>
      <c r="L1176" s="15">
        <f t="shared" si="75"/>
        <v>1507</v>
      </c>
      <c r="M1176" s="15">
        <f t="shared" si="76"/>
        <v>3025</v>
      </c>
      <c r="O1176" s="13"/>
      <c r="P1176" s="13"/>
    </row>
    <row r="1177" spans="1:16" s="90" customFormat="1" ht="13.15" customHeight="1" x14ac:dyDescent="0.2">
      <c r="A1177" s="11" t="str">
        <f t="shared" si="73"/>
        <v>DEVONPORT2023</v>
      </c>
      <c r="B1177" s="90" t="s">
        <v>7</v>
      </c>
      <c r="C1177" s="85">
        <v>2023</v>
      </c>
      <c r="D1177" s="86" t="s">
        <v>174</v>
      </c>
      <c r="E1177" s="15">
        <v>1924</v>
      </c>
      <c r="F1177" s="15">
        <v>1920</v>
      </c>
      <c r="G1177" s="15">
        <v>3844</v>
      </c>
      <c r="H1177" s="15">
        <v>0</v>
      </c>
      <c r="I1177" s="15">
        <v>0</v>
      </c>
      <c r="J1177" s="15">
        <v>0</v>
      </c>
      <c r="K1177" s="15">
        <f t="shared" si="74"/>
        <v>1924</v>
      </c>
      <c r="L1177" s="15">
        <f t="shared" si="75"/>
        <v>1920</v>
      </c>
      <c r="M1177" s="15">
        <f t="shared" si="76"/>
        <v>3844</v>
      </c>
      <c r="O1177" s="13"/>
      <c r="P1177" s="13"/>
    </row>
    <row r="1178" spans="1:16" s="90" customFormat="1" ht="13.15" customHeight="1" x14ac:dyDescent="0.2">
      <c r="A1178" s="11" t="str">
        <f t="shared" si="73"/>
        <v>DEVONPORT2024</v>
      </c>
      <c r="B1178" s="3" t="s">
        <v>7</v>
      </c>
      <c r="C1178" s="12">
        <v>2024</v>
      </c>
      <c r="D1178" s="12" t="s">
        <v>174</v>
      </c>
      <c r="E1178" s="13">
        <v>1876</v>
      </c>
      <c r="F1178" s="13">
        <v>1869</v>
      </c>
      <c r="G1178" s="13">
        <v>3745</v>
      </c>
      <c r="H1178" s="13">
        <v>0</v>
      </c>
      <c r="I1178" s="13">
        <v>0</v>
      </c>
      <c r="J1178" s="13">
        <v>0</v>
      </c>
      <c r="K1178" s="15">
        <f t="shared" si="74"/>
        <v>1876</v>
      </c>
      <c r="L1178" s="15">
        <f t="shared" si="75"/>
        <v>1869</v>
      </c>
      <c r="M1178" s="15">
        <f t="shared" si="76"/>
        <v>3745</v>
      </c>
      <c r="O1178" s="13"/>
      <c r="P1178" s="13"/>
    </row>
    <row r="1179" spans="1:16" s="90" customFormat="1" ht="13.15" customHeight="1" x14ac:dyDescent="0.2">
      <c r="A1179" s="11" t="str">
        <f t="shared" si="73"/>
        <v>DEVONPORT2025</v>
      </c>
      <c r="B1179" s="3" t="s">
        <v>7</v>
      </c>
      <c r="C1179" s="12">
        <v>2025</v>
      </c>
      <c r="D1179" s="12" t="s">
        <v>174</v>
      </c>
      <c r="E1179" s="13">
        <v>1711</v>
      </c>
      <c r="F1179" s="13">
        <v>1703</v>
      </c>
      <c r="G1179" s="13">
        <v>3414</v>
      </c>
      <c r="H1179" s="13">
        <v>0</v>
      </c>
      <c r="I1179" s="13">
        <v>0</v>
      </c>
      <c r="J1179" s="13">
        <v>0</v>
      </c>
      <c r="K1179" s="15">
        <f t="shared" si="74"/>
        <v>1711</v>
      </c>
      <c r="L1179" s="15">
        <f t="shared" si="75"/>
        <v>1703</v>
      </c>
      <c r="M1179" s="15">
        <f t="shared" si="76"/>
        <v>3414</v>
      </c>
      <c r="O1179" s="13"/>
      <c r="P1179" s="13"/>
    </row>
    <row r="1180" spans="1:16" s="90" customFormat="1" ht="13.15" customHeight="1" x14ac:dyDescent="0.2">
      <c r="A1180" s="11" t="str">
        <f t="shared" si="73"/>
        <v>DOOMADGEE1985</v>
      </c>
      <c r="B1180" s="3" t="s">
        <v>154</v>
      </c>
      <c r="C1180" s="12">
        <v>1985</v>
      </c>
      <c r="D1180" s="12" t="s">
        <v>174</v>
      </c>
      <c r="E1180" s="13">
        <v>180</v>
      </c>
      <c r="F1180" s="13">
        <v>180</v>
      </c>
      <c r="G1180" s="13">
        <v>360</v>
      </c>
      <c r="H1180" s="13">
        <v>0</v>
      </c>
      <c r="I1180" s="13">
        <v>0</v>
      </c>
      <c r="J1180" s="13">
        <v>0</v>
      </c>
      <c r="K1180" s="15">
        <f t="shared" si="74"/>
        <v>180</v>
      </c>
      <c r="L1180" s="15">
        <f t="shared" si="75"/>
        <v>180</v>
      </c>
      <c r="M1180" s="15">
        <f t="shared" si="76"/>
        <v>360</v>
      </c>
      <c r="O1180" s="13"/>
      <c r="P1180" s="13"/>
    </row>
    <row r="1181" spans="1:16" s="90" customFormat="1" ht="13.15" customHeight="1" x14ac:dyDescent="0.2">
      <c r="A1181" s="11" t="str">
        <f t="shared" si="73"/>
        <v>DOOMADGEE1986</v>
      </c>
      <c r="B1181" s="3" t="s">
        <v>154</v>
      </c>
      <c r="C1181" s="12">
        <v>1986</v>
      </c>
      <c r="D1181" s="12" t="s">
        <v>174</v>
      </c>
      <c r="E1181" s="13">
        <v>198</v>
      </c>
      <c r="F1181" s="13">
        <v>198</v>
      </c>
      <c r="G1181" s="13">
        <v>396</v>
      </c>
      <c r="H1181" s="13">
        <v>0</v>
      </c>
      <c r="I1181" s="13">
        <v>0</v>
      </c>
      <c r="J1181" s="13">
        <v>0</v>
      </c>
      <c r="K1181" s="15">
        <f t="shared" si="74"/>
        <v>198</v>
      </c>
      <c r="L1181" s="15">
        <f t="shared" si="75"/>
        <v>198</v>
      </c>
      <c r="M1181" s="15">
        <f t="shared" si="76"/>
        <v>396</v>
      </c>
      <c r="O1181" s="13"/>
      <c r="P1181" s="13"/>
    </row>
    <row r="1182" spans="1:16" s="90" customFormat="1" ht="13.15" customHeight="1" x14ac:dyDescent="0.2">
      <c r="A1182" s="11" t="str">
        <f t="shared" si="73"/>
        <v>DOOMADGEE1987</v>
      </c>
      <c r="B1182" s="92" t="s">
        <v>154</v>
      </c>
      <c r="C1182" s="85">
        <v>1987</v>
      </c>
      <c r="D1182" s="12" t="s">
        <v>174</v>
      </c>
      <c r="E1182" s="15">
        <v>154</v>
      </c>
      <c r="F1182" s="15">
        <v>154</v>
      </c>
      <c r="G1182" s="15">
        <v>308</v>
      </c>
      <c r="H1182" s="87">
        <v>0</v>
      </c>
      <c r="I1182" s="87">
        <v>0</v>
      </c>
      <c r="J1182" s="15">
        <v>0</v>
      </c>
      <c r="K1182" s="15">
        <f t="shared" si="74"/>
        <v>154</v>
      </c>
      <c r="L1182" s="15">
        <f t="shared" si="75"/>
        <v>154</v>
      </c>
      <c r="M1182" s="15">
        <f t="shared" si="76"/>
        <v>308</v>
      </c>
      <c r="O1182" s="13"/>
      <c r="P1182" s="13"/>
    </row>
    <row r="1183" spans="1:16" s="90" customFormat="1" ht="13.15" customHeight="1" x14ac:dyDescent="0.2">
      <c r="A1183" s="11" t="str">
        <f t="shared" si="73"/>
        <v>DOOMADGEE1990</v>
      </c>
      <c r="B1183" s="3" t="s">
        <v>154</v>
      </c>
      <c r="C1183" s="12">
        <v>1990</v>
      </c>
      <c r="D1183" s="12" t="s">
        <v>174</v>
      </c>
      <c r="E1183" s="13">
        <v>95</v>
      </c>
      <c r="F1183" s="13">
        <v>94</v>
      </c>
      <c r="G1183" s="13">
        <v>189</v>
      </c>
      <c r="H1183" s="13">
        <v>0</v>
      </c>
      <c r="I1183" s="13">
        <v>0</v>
      </c>
      <c r="J1183" s="13">
        <v>0</v>
      </c>
      <c r="K1183" s="15">
        <f t="shared" si="74"/>
        <v>95</v>
      </c>
      <c r="L1183" s="15">
        <f t="shared" si="75"/>
        <v>94</v>
      </c>
      <c r="M1183" s="15">
        <f t="shared" si="76"/>
        <v>189</v>
      </c>
      <c r="O1183" s="13"/>
      <c r="P1183" s="13"/>
    </row>
    <row r="1184" spans="1:16" s="90" customFormat="1" ht="13.15" customHeight="1" x14ac:dyDescent="0.2">
      <c r="A1184" s="11" t="str">
        <f t="shared" si="73"/>
        <v>DOOMADGEE1991</v>
      </c>
      <c r="B1184" s="3" t="s">
        <v>154</v>
      </c>
      <c r="C1184" s="12">
        <v>1991</v>
      </c>
      <c r="D1184" s="12" t="s">
        <v>174</v>
      </c>
      <c r="E1184" s="13">
        <v>527</v>
      </c>
      <c r="F1184" s="13">
        <v>519</v>
      </c>
      <c r="G1184" s="13">
        <v>1046</v>
      </c>
      <c r="H1184" s="13">
        <v>0</v>
      </c>
      <c r="I1184" s="13">
        <v>0</v>
      </c>
      <c r="J1184" s="13">
        <v>0</v>
      </c>
      <c r="K1184" s="15">
        <f t="shared" si="74"/>
        <v>527</v>
      </c>
      <c r="L1184" s="15">
        <f t="shared" si="75"/>
        <v>519</v>
      </c>
      <c r="M1184" s="15">
        <f t="shared" si="76"/>
        <v>1046</v>
      </c>
      <c r="O1184" s="13"/>
      <c r="P1184" s="13"/>
    </row>
    <row r="1185" spans="1:16" s="90" customFormat="1" ht="13.15" customHeight="1" x14ac:dyDescent="0.2">
      <c r="A1185" s="11" t="str">
        <f t="shared" si="73"/>
        <v>DOOMADGEE1992</v>
      </c>
      <c r="B1185" s="3" t="s">
        <v>154</v>
      </c>
      <c r="C1185" s="12">
        <v>1992</v>
      </c>
      <c r="D1185" s="12" t="s">
        <v>174</v>
      </c>
      <c r="E1185" s="13">
        <v>548</v>
      </c>
      <c r="F1185" s="13">
        <v>542</v>
      </c>
      <c r="G1185" s="13">
        <v>1090</v>
      </c>
      <c r="H1185" s="13">
        <v>0</v>
      </c>
      <c r="I1185" s="13">
        <v>0</v>
      </c>
      <c r="J1185" s="13">
        <v>0</v>
      </c>
      <c r="K1185" s="15">
        <f t="shared" si="74"/>
        <v>548</v>
      </c>
      <c r="L1185" s="15">
        <f t="shared" si="75"/>
        <v>542</v>
      </c>
      <c r="M1185" s="15">
        <f t="shared" si="76"/>
        <v>1090</v>
      </c>
      <c r="O1185" s="13"/>
      <c r="P1185" s="13"/>
    </row>
    <row r="1186" spans="1:16" s="90" customFormat="1" ht="13.15" customHeight="1" x14ac:dyDescent="0.2">
      <c r="A1186" s="11" t="str">
        <f t="shared" si="73"/>
        <v>DOOMADGEE1993</v>
      </c>
      <c r="B1186" s="92" t="s">
        <v>154</v>
      </c>
      <c r="C1186" s="85">
        <v>1993</v>
      </c>
      <c r="D1186" s="86" t="s">
        <v>174</v>
      </c>
      <c r="E1186" s="15">
        <v>505</v>
      </c>
      <c r="F1186" s="15">
        <v>506</v>
      </c>
      <c r="G1186" s="15">
        <v>1011</v>
      </c>
      <c r="H1186" s="87">
        <v>0</v>
      </c>
      <c r="I1186" s="87">
        <v>0</v>
      </c>
      <c r="J1186" s="15">
        <v>0</v>
      </c>
      <c r="K1186" s="15">
        <f t="shared" si="74"/>
        <v>505</v>
      </c>
      <c r="L1186" s="15">
        <f t="shared" si="75"/>
        <v>506</v>
      </c>
      <c r="M1186" s="15">
        <f t="shared" si="76"/>
        <v>1011</v>
      </c>
      <c r="O1186" s="13"/>
      <c r="P1186" s="13"/>
    </row>
    <row r="1187" spans="1:16" s="90" customFormat="1" ht="13.15" customHeight="1" x14ac:dyDescent="0.2">
      <c r="A1187" s="11" t="str">
        <f t="shared" si="73"/>
        <v>DOOMADGEE1994</v>
      </c>
      <c r="B1187" s="92" t="s">
        <v>154</v>
      </c>
      <c r="C1187" s="85">
        <v>1994</v>
      </c>
      <c r="D1187" s="86" t="s">
        <v>174</v>
      </c>
      <c r="E1187" s="15">
        <v>522</v>
      </c>
      <c r="F1187" s="15">
        <v>522</v>
      </c>
      <c r="G1187" s="15">
        <v>1044</v>
      </c>
      <c r="H1187" s="87">
        <v>0</v>
      </c>
      <c r="I1187" s="87">
        <v>0</v>
      </c>
      <c r="J1187" s="15">
        <v>0</v>
      </c>
      <c r="K1187" s="15">
        <f t="shared" si="74"/>
        <v>522</v>
      </c>
      <c r="L1187" s="15">
        <f t="shared" si="75"/>
        <v>522</v>
      </c>
      <c r="M1187" s="15">
        <f t="shared" si="76"/>
        <v>1044</v>
      </c>
      <c r="O1187" s="13"/>
      <c r="P1187" s="13"/>
    </row>
    <row r="1188" spans="1:16" s="90" customFormat="1" ht="13.15" customHeight="1" x14ac:dyDescent="0.2">
      <c r="A1188" s="11" t="str">
        <f t="shared" si="73"/>
        <v>DOOMADGEE1995</v>
      </c>
      <c r="B1188" s="3" t="s">
        <v>154</v>
      </c>
      <c r="C1188" s="12">
        <v>1995</v>
      </c>
      <c r="D1188" s="12" t="s">
        <v>174</v>
      </c>
      <c r="E1188" s="13">
        <v>537</v>
      </c>
      <c r="F1188" s="13">
        <v>537</v>
      </c>
      <c r="G1188" s="13">
        <v>1074</v>
      </c>
      <c r="H1188" s="13">
        <v>0</v>
      </c>
      <c r="I1188" s="13">
        <v>0</v>
      </c>
      <c r="J1188" s="13">
        <v>0</v>
      </c>
      <c r="K1188" s="15">
        <f t="shared" si="74"/>
        <v>537</v>
      </c>
      <c r="L1188" s="15">
        <f t="shared" si="75"/>
        <v>537</v>
      </c>
      <c r="M1188" s="15">
        <f t="shared" si="76"/>
        <v>1074</v>
      </c>
      <c r="O1188" s="13"/>
      <c r="P1188" s="13"/>
    </row>
    <row r="1189" spans="1:16" s="90" customFormat="1" ht="13.15" customHeight="1" x14ac:dyDescent="0.2">
      <c r="A1189" s="11" t="str">
        <f t="shared" si="73"/>
        <v>DOOMADGEE1996</v>
      </c>
      <c r="B1189" s="3" t="s">
        <v>154</v>
      </c>
      <c r="C1189" s="12">
        <v>1996</v>
      </c>
      <c r="D1189" s="12" t="s">
        <v>174</v>
      </c>
      <c r="E1189" s="13">
        <v>562</v>
      </c>
      <c r="F1189" s="13">
        <v>563</v>
      </c>
      <c r="G1189" s="13">
        <v>1125</v>
      </c>
      <c r="H1189" s="13">
        <v>0</v>
      </c>
      <c r="I1189" s="13">
        <v>0</v>
      </c>
      <c r="J1189" s="13">
        <v>0</v>
      </c>
      <c r="K1189" s="15">
        <f t="shared" si="74"/>
        <v>562</v>
      </c>
      <c r="L1189" s="15">
        <f t="shared" si="75"/>
        <v>563</v>
      </c>
      <c r="M1189" s="15">
        <f t="shared" si="76"/>
        <v>1125</v>
      </c>
      <c r="O1189" s="13"/>
      <c r="P1189" s="13"/>
    </row>
    <row r="1190" spans="1:16" s="90" customFormat="1" ht="13.15" customHeight="1" x14ac:dyDescent="0.2">
      <c r="A1190" s="11" t="str">
        <f t="shared" si="73"/>
        <v>DOOMADGEE1997</v>
      </c>
      <c r="B1190" s="3" t="s">
        <v>154</v>
      </c>
      <c r="C1190" s="12">
        <v>1997</v>
      </c>
      <c r="D1190" s="12" t="s">
        <v>174</v>
      </c>
      <c r="E1190" s="13">
        <v>522</v>
      </c>
      <c r="F1190" s="13">
        <v>522</v>
      </c>
      <c r="G1190" s="13">
        <v>1044</v>
      </c>
      <c r="H1190" s="13">
        <v>0</v>
      </c>
      <c r="I1190" s="13">
        <v>0</v>
      </c>
      <c r="J1190" s="13">
        <v>0</v>
      </c>
      <c r="K1190" s="15">
        <f t="shared" si="74"/>
        <v>522</v>
      </c>
      <c r="L1190" s="15">
        <f t="shared" si="75"/>
        <v>522</v>
      </c>
      <c r="M1190" s="15">
        <f t="shared" si="76"/>
        <v>1044</v>
      </c>
      <c r="O1190" s="13"/>
      <c r="P1190" s="13"/>
    </row>
    <row r="1191" spans="1:16" s="90" customFormat="1" ht="13.15" customHeight="1" x14ac:dyDescent="0.2">
      <c r="A1191" s="11" t="str">
        <f t="shared" si="73"/>
        <v>DOOMADGEE1998</v>
      </c>
      <c r="B1191" s="3" t="s">
        <v>154</v>
      </c>
      <c r="C1191" s="12">
        <v>1998</v>
      </c>
      <c r="D1191" s="12" t="s">
        <v>174</v>
      </c>
      <c r="E1191" s="13">
        <v>522</v>
      </c>
      <c r="F1191" s="13">
        <v>522</v>
      </c>
      <c r="G1191" s="13">
        <v>1044</v>
      </c>
      <c r="H1191" s="13">
        <v>0</v>
      </c>
      <c r="I1191" s="13">
        <v>0</v>
      </c>
      <c r="J1191" s="13">
        <v>0</v>
      </c>
      <c r="K1191" s="15">
        <f t="shared" si="74"/>
        <v>522</v>
      </c>
      <c r="L1191" s="15">
        <f t="shared" si="75"/>
        <v>522</v>
      </c>
      <c r="M1191" s="15">
        <f t="shared" si="76"/>
        <v>1044</v>
      </c>
      <c r="O1191" s="13"/>
      <c r="P1191" s="13"/>
    </row>
    <row r="1192" spans="1:16" s="90" customFormat="1" ht="13.15" customHeight="1" x14ac:dyDescent="0.2">
      <c r="A1192" s="11" t="str">
        <f t="shared" si="73"/>
        <v>DOOMADGEE1999</v>
      </c>
      <c r="B1192" s="90" t="s">
        <v>154</v>
      </c>
      <c r="C1192" s="85">
        <v>1999</v>
      </c>
      <c r="D1192" s="86" t="s">
        <v>174</v>
      </c>
      <c r="E1192" s="15">
        <v>522</v>
      </c>
      <c r="F1192" s="15">
        <v>522</v>
      </c>
      <c r="G1192" s="15">
        <v>1044</v>
      </c>
      <c r="H1192" s="15">
        <v>0</v>
      </c>
      <c r="I1192" s="15">
        <v>0</v>
      </c>
      <c r="J1192" s="15">
        <v>0</v>
      </c>
      <c r="K1192" s="15">
        <f t="shared" si="74"/>
        <v>522</v>
      </c>
      <c r="L1192" s="15">
        <f t="shared" si="75"/>
        <v>522</v>
      </c>
      <c r="M1192" s="15">
        <f t="shared" si="76"/>
        <v>1044</v>
      </c>
      <c r="O1192" s="13"/>
      <c r="P1192" s="13"/>
    </row>
    <row r="1193" spans="1:16" s="90" customFormat="1" ht="13.15" customHeight="1" x14ac:dyDescent="0.2">
      <c r="A1193" s="11" t="str">
        <f t="shared" si="73"/>
        <v>DOOMADGEE2000</v>
      </c>
      <c r="B1193" s="3" t="s">
        <v>154</v>
      </c>
      <c r="C1193" s="12">
        <v>2000</v>
      </c>
      <c r="D1193" s="12" t="s">
        <v>174</v>
      </c>
      <c r="E1193" s="13">
        <v>520</v>
      </c>
      <c r="F1193" s="13">
        <v>520</v>
      </c>
      <c r="G1193" s="13">
        <v>1040</v>
      </c>
      <c r="H1193" s="13">
        <v>0</v>
      </c>
      <c r="I1193" s="13">
        <v>0</v>
      </c>
      <c r="J1193" s="13">
        <v>0</v>
      </c>
      <c r="K1193" s="15">
        <f t="shared" si="74"/>
        <v>520</v>
      </c>
      <c r="L1193" s="15">
        <f t="shared" si="75"/>
        <v>520</v>
      </c>
      <c r="M1193" s="15">
        <f t="shared" si="76"/>
        <v>1040</v>
      </c>
      <c r="O1193" s="13"/>
      <c r="P1193" s="13"/>
    </row>
    <row r="1194" spans="1:16" s="90" customFormat="1" ht="13.15" customHeight="1" x14ac:dyDescent="0.2">
      <c r="A1194" s="11" t="str">
        <f t="shared" si="73"/>
        <v>DOOMADGEE2001</v>
      </c>
      <c r="B1194" s="92" t="s">
        <v>154</v>
      </c>
      <c r="C1194" s="85">
        <v>2001</v>
      </c>
      <c r="D1194" s="86" t="s">
        <v>174</v>
      </c>
      <c r="E1194" s="15">
        <v>510</v>
      </c>
      <c r="F1194" s="15">
        <v>510</v>
      </c>
      <c r="G1194" s="15">
        <v>1020</v>
      </c>
      <c r="H1194" s="87">
        <v>0</v>
      </c>
      <c r="I1194" s="87">
        <v>0</v>
      </c>
      <c r="J1194" s="15">
        <v>0</v>
      </c>
      <c r="K1194" s="15">
        <f t="shared" si="74"/>
        <v>510</v>
      </c>
      <c r="L1194" s="15">
        <f t="shared" si="75"/>
        <v>510</v>
      </c>
      <c r="M1194" s="15">
        <f t="shared" si="76"/>
        <v>1020</v>
      </c>
      <c r="O1194" s="13"/>
      <c r="P1194" s="13"/>
    </row>
    <row r="1195" spans="1:16" s="90" customFormat="1" ht="13.15" customHeight="1" x14ac:dyDescent="0.2">
      <c r="A1195" s="11" t="str">
        <f t="shared" si="73"/>
        <v>DOOMADGEE2002</v>
      </c>
      <c r="B1195" s="90" t="s">
        <v>154</v>
      </c>
      <c r="C1195" s="85">
        <v>2002</v>
      </c>
      <c r="D1195" s="86" t="s">
        <v>174</v>
      </c>
      <c r="E1195" s="15">
        <v>464</v>
      </c>
      <c r="F1195" s="15">
        <v>464</v>
      </c>
      <c r="G1195" s="15">
        <v>928</v>
      </c>
      <c r="H1195" s="15">
        <v>0</v>
      </c>
      <c r="I1195" s="15">
        <v>0</v>
      </c>
      <c r="J1195" s="15">
        <v>0</v>
      </c>
      <c r="K1195" s="15">
        <f t="shared" si="74"/>
        <v>464</v>
      </c>
      <c r="L1195" s="15">
        <f t="shared" si="75"/>
        <v>464</v>
      </c>
      <c r="M1195" s="15">
        <f t="shared" si="76"/>
        <v>928</v>
      </c>
      <c r="O1195" s="13"/>
      <c r="P1195" s="13"/>
    </row>
    <row r="1196" spans="1:16" s="90" customFormat="1" ht="13.15" customHeight="1" x14ac:dyDescent="0.2">
      <c r="A1196" s="11" t="str">
        <f t="shared" si="73"/>
        <v>DOOMADGEE2003</v>
      </c>
      <c r="B1196" s="3" t="s">
        <v>154</v>
      </c>
      <c r="C1196" s="12">
        <v>2003</v>
      </c>
      <c r="D1196" s="12" t="s">
        <v>174</v>
      </c>
      <c r="E1196" s="13">
        <v>472</v>
      </c>
      <c r="F1196" s="13">
        <v>468</v>
      </c>
      <c r="G1196" s="13">
        <v>940</v>
      </c>
      <c r="H1196" s="13">
        <v>0</v>
      </c>
      <c r="I1196" s="13">
        <v>0</v>
      </c>
      <c r="J1196" s="13">
        <v>0</v>
      </c>
      <c r="K1196" s="15">
        <f t="shared" si="74"/>
        <v>472</v>
      </c>
      <c r="L1196" s="15">
        <f t="shared" si="75"/>
        <v>468</v>
      </c>
      <c r="M1196" s="15">
        <f t="shared" si="76"/>
        <v>940</v>
      </c>
      <c r="O1196" s="13"/>
      <c r="P1196" s="13"/>
    </row>
    <row r="1197" spans="1:16" s="90" customFormat="1" ht="13.15" customHeight="1" x14ac:dyDescent="0.2">
      <c r="A1197" s="11" t="str">
        <f t="shared" si="73"/>
        <v>DOOMADGEE2004</v>
      </c>
      <c r="B1197" s="3" t="s">
        <v>154</v>
      </c>
      <c r="C1197" s="12">
        <v>2004</v>
      </c>
      <c r="D1197" s="12" t="s">
        <v>174</v>
      </c>
      <c r="E1197" s="13">
        <v>489</v>
      </c>
      <c r="F1197" s="13">
        <v>471</v>
      </c>
      <c r="G1197" s="13">
        <v>960</v>
      </c>
      <c r="H1197" s="13">
        <v>0</v>
      </c>
      <c r="I1197" s="13">
        <v>0</v>
      </c>
      <c r="J1197" s="13">
        <v>0</v>
      </c>
      <c r="K1197" s="15">
        <f t="shared" si="74"/>
        <v>489</v>
      </c>
      <c r="L1197" s="15">
        <f t="shared" si="75"/>
        <v>471</v>
      </c>
      <c r="M1197" s="15">
        <f t="shared" si="76"/>
        <v>960</v>
      </c>
      <c r="O1197" s="13"/>
      <c r="P1197" s="13"/>
    </row>
    <row r="1198" spans="1:16" s="90" customFormat="1" ht="13.15" customHeight="1" x14ac:dyDescent="0.2">
      <c r="A1198" s="11" t="str">
        <f t="shared" si="73"/>
        <v>DOOMADGEE2005</v>
      </c>
      <c r="B1198" s="92" t="s">
        <v>154</v>
      </c>
      <c r="C1198" s="85">
        <v>2005</v>
      </c>
      <c r="D1198" s="86" t="s">
        <v>174</v>
      </c>
      <c r="E1198" s="15">
        <v>469</v>
      </c>
      <c r="F1198" s="15">
        <v>469</v>
      </c>
      <c r="G1198" s="15">
        <v>938</v>
      </c>
      <c r="H1198" s="87">
        <v>0</v>
      </c>
      <c r="I1198" s="87">
        <v>0</v>
      </c>
      <c r="J1198" s="15">
        <v>0</v>
      </c>
      <c r="K1198" s="15">
        <f t="shared" si="74"/>
        <v>469</v>
      </c>
      <c r="L1198" s="15">
        <f t="shared" si="75"/>
        <v>469</v>
      </c>
      <c r="M1198" s="15">
        <f t="shared" si="76"/>
        <v>938</v>
      </c>
      <c r="O1198" s="13"/>
      <c r="P1198" s="13"/>
    </row>
    <row r="1199" spans="1:16" s="90" customFormat="1" ht="13.15" customHeight="1" x14ac:dyDescent="0.2">
      <c r="A1199" s="11" t="str">
        <f t="shared" si="73"/>
        <v>DOOMADGEE2006</v>
      </c>
      <c r="B1199" s="3" t="s">
        <v>154</v>
      </c>
      <c r="C1199" s="12">
        <v>2006</v>
      </c>
      <c r="D1199" s="12" t="s">
        <v>174</v>
      </c>
      <c r="E1199" s="13">
        <v>517</v>
      </c>
      <c r="F1199" s="13">
        <v>509</v>
      </c>
      <c r="G1199" s="13">
        <v>1026</v>
      </c>
      <c r="H1199" s="13">
        <v>0</v>
      </c>
      <c r="I1199" s="13">
        <v>0</v>
      </c>
      <c r="J1199" s="13">
        <v>0</v>
      </c>
      <c r="K1199" s="15">
        <f t="shared" si="74"/>
        <v>517</v>
      </c>
      <c r="L1199" s="15">
        <f t="shared" si="75"/>
        <v>509</v>
      </c>
      <c r="M1199" s="15">
        <f t="shared" si="76"/>
        <v>1026</v>
      </c>
      <c r="O1199" s="13"/>
      <c r="P1199" s="13"/>
    </row>
    <row r="1200" spans="1:16" s="90" customFormat="1" ht="13.15" customHeight="1" x14ac:dyDescent="0.2">
      <c r="A1200" s="11" t="str">
        <f t="shared" ref="A1200:A1239" si="77">CONCATENATE(B1200,C1200)</f>
        <v>DOOMADGEE2007</v>
      </c>
      <c r="B1200" s="3" t="s">
        <v>154</v>
      </c>
      <c r="C1200" s="12">
        <v>2007</v>
      </c>
      <c r="D1200" s="12" t="s">
        <v>174</v>
      </c>
      <c r="E1200" s="13">
        <v>496</v>
      </c>
      <c r="F1200" s="13">
        <v>497</v>
      </c>
      <c r="G1200" s="13">
        <v>993</v>
      </c>
      <c r="H1200" s="13">
        <v>0</v>
      </c>
      <c r="I1200" s="13">
        <v>0</v>
      </c>
      <c r="J1200" s="13">
        <v>0</v>
      </c>
      <c r="K1200" s="15">
        <f t="shared" si="74"/>
        <v>496</v>
      </c>
      <c r="L1200" s="15">
        <f t="shared" si="75"/>
        <v>497</v>
      </c>
      <c r="M1200" s="15">
        <f t="shared" si="76"/>
        <v>993</v>
      </c>
      <c r="O1200" s="13"/>
      <c r="P1200" s="13"/>
    </row>
    <row r="1201" spans="1:16" s="90" customFormat="1" ht="13.15" customHeight="1" x14ac:dyDescent="0.2">
      <c r="A1201" s="11" t="str">
        <f t="shared" si="77"/>
        <v>DOOMADGEE2008</v>
      </c>
      <c r="B1201" s="3" t="s">
        <v>154</v>
      </c>
      <c r="C1201" s="12">
        <v>2008</v>
      </c>
      <c r="D1201" s="12" t="s">
        <v>174</v>
      </c>
      <c r="E1201" s="13">
        <v>458</v>
      </c>
      <c r="F1201" s="13">
        <v>460</v>
      </c>
      <c r="G1201" s="13">
        <v>918</v>
      </c>
      <c r="H1201" s="13">
        <v>0</v>
      </c>
      <c r="I1201" s="13">
        <v>0</v>
      </c>
      <c r="J1201" s="13">
        <v>0</v>
      </c>
      <c r="K1201" s="15">
        <f t="shared" ref="K1201:K1264" si="78">E1201+H1201</f>
        <v>458</v>
      </c>
      <c r="L1201" s="15">
        <f t="shared" ref="L1201:L1264" si="79">F1201+I1201</f>
        <v>460</v>
      </c>
      <c r="M1201" s="15">
        <f t="shared" ref="M1201:M1264" si="80">G1201+J1201</f>
        <v>918</v>
      </c>
      <c r="O1201" s="13"/>
      <c r="P1201" s="13"/>
    </row>
    <row r="1202" spans="1:16" s="90" customFormat="1" ht="13.15" customHeight="1" x14ac:dyDescent="0.2">
      <c r="A1202" s="11" t="str">
        <f t="shared" si="77"/>
        <v>DOOMADGEE2009</v>
      </c>
      <c r="B1202" s="92" t="s">
        <v>154</v>
      </c>
      <c r="C1202" s="85">
        <v>2009</v>
      </c>
      <c r="D1202" s="86" t="s">
        <v>174</v>
      </c>
      <c r="E1202" s="15">
        <v>31</v>
      </c>
      <c r="F1202" s="15">
        <v>31</v>
      </c>
      <c r="G1202" s="15">
        <v>62</v>
      </c>
      <c r="H1202" s="87">
        <v>0</v>
      </c>
      <c r="I1202" s="87">
        <v>0</v>
      </c>
      <c r="J1202" s="15">
        <v>0</v>
      </c>
      <c r="K1202" s="15">
        <f t="shared" si="78"/>
        <v>31</v>
      </c>
      <c r="L1202" s="15">
        <f t="shared" si="79"/>
        <v>31</v>
      </c>
      <c r="M1202" s="15">
        <f t="shared" si="80"/>
        <v>62</v>
      </c>
      <c r="O1202" s="13"/>
      <c r="P1202" s="13"/>
    </row>
    <row r="1203" spans="1:16" s="90" customFormat="1" ht="13.15" customHeight="1" x14ac:dyDescent="0.2">
      <c r="A1203" s="11" t="str">
        <f t="shared" si="77"/>
        <v>DOOMADGEE2010</v>
      </c>
      <c r="B1203" s="3" t="s">
        <v>154</v>
      </c>
      <c r="C1203" s="12">
        <v>2010</v>
      </c>
      <c r="D1203" s="12" t="s">
        <v>174</v>
      </c>
      <c r="E1203" s="13">
        <v>254</v>
      </c>
      <c r="F1203" s="13">
        <v>254</v>
      </c>
      <c r="G1203" s="13">
        <v>508</v>
      </c>
      <c r="H1203" s="13">
        <v>0</v>
      </c>
      <c r="I1203" s="13">
        <v>0</v>
      </c>
      <c r="J1203" s="13">
        <v>0</v>
      </c>
      <c r="K1203" s="15">
        <f t="shared" si="78"/>
        <v>254</v>
      </c>
      <c r="L1203" s="15">
        <f t="shared" si="79"/>
        <v>254</v>
      </c>
      <c r="M1203" s="15">
        <f t="shared" si="80"/>
        <v>508</v>
      </c>
      <c r="O1203" s="13"/>
      <c r="P1203" s="13"/>
    </row>
    <row r="1204" spans="1:16" s="90" customFormat="1" ht="13.15" customHeight="1" x14ac:dyDescent="0.2">
      <c r="A1204" s="11" t="str">
        <f t="shared" si="77"/>
        <v>DOOMADGEE2011</v>
      </c>
      <c r="B1204" s="92" t="s">
        <v>154</v>
      </c>
      <c r="C1204" s="85">
        <v>2011</v>
      </c>
      <c r="D1204" s="86" t="s">
        <v>174</v>
      </c>
      <c r="E1204" s="15">
        <v>509</v>
      </c>
      <c r="F1204" s="15">
        <v>509</v>
      </c>
      <c r="G1204" s="15">
        <v>1018</v>
      </c>
      <c r="H1204" s="87">
        <v>0</v>
      </c>
      <c r="I1204" s="87">
        <v>0</v>
      </c>
      <c r="J1204" s="15">
        <v>0</v>
      </c>
      <c r="K1204" s="15">
        <f t="shared" si="78"/>
        <v>509</v>
      </c>
      <c r="L1204" s="15">
        <f t="shared" si="79"/>
        <v>509</v>
      </c>
      <c r="M1204" s="15">
        <f t="shared" si="80"/>
        <v>1018</v>
      </c>
      <c r="O1204" s="13"/>
      <c r="P1204" s="13"/>
    </row>
    <row r="1205" spans="1:16" s="90" customFormat="1" ht="13.15" customHeight="1" x14ac:dyDescent="0.2">
      <c r="A1205" s="11" t="str">
        <f t="shared" si="77"/>
        <v>DOOMADGEE2012</v>
      </c>
      <c r="B1205" s="3" t="s">
        <v>154</v>
      </c>
      <c r="C1205" s="12">
        <v>2012</v>
      </c>
      <c r="D1205" s="12" t="s">
        <v>174</v>
      </c>
      <c r="E1205" s="13">
        <v>508</v>
      </c>
      <c r="F1205" s="13">
        <v>508</v>
      </c>
      <c r="G1205" s="13">
        <v>1016</v>
      </c>
      <c r="H1205" s="13">
        <v>0</v>
      </c>
      <c r="I1205" s="13">
        <v>0</v>
      </c>
      <c r="J1205" s="13">
        <v>0</v>
      </c>
      <c r="K1205" s="15">
        <f t="shared" si="78"/>
        <v>508</v>
      </c>
      <c r="L1205" s="15">
        <f t="shared" si="79"/>
        <v>508</v>
      </c>
      <c r="M1205" s="15">
        <f t="shared" si="80"/>
        <v>1016</v>
      </c>
      <c r="O1205" s="13"/>
      <c r="P1205" s="13"/>
    </row>
    <row r="1206" spans="1:16" s="90" customFormat="1" ht="13.15" customHeight="1" x14ac:dyDescent="0.2">
      <c r="A1206" s="11" t="str">
        <f t="shared" si="77"/>
        <v>DOOMADGEE2013</v>
      </c>
      <c r="B1206" s="3" t="s">
        <v>154</v>
      </c>
      <c r="C1206" s="12">
        <v>2013</v>
      </c>
      <c r="D1206" s="12" t="s">
        <v>174</v>
      </c>
      <c r="E1206" s="13">
        <v>417</v>
      </c>
      <c r="F1206" s="13">
        <v>417</v>
      </c>
      <c r="G1206" s="13">
        <v>834</v>
      </c>
      <c r="H1206" s="13">
        <v>0</v>
      </c>
      <c r="I1206" s="13">
        <v>0</v>
      </c>
      <c r="J1206" s="13">
        <v>0</v>
      </c>
      <c r="K1206" s="15">
        <f t="shared" si="78"/>
        <v>417</v>
      </c>
      <c r="L1206" s="15">
        <f t="shared" si="79"/>
        <v>417</v>
      </c>
      <c r="M1206" s="15">
        <f t="shared" si="80"/>
        <v>834</v>
      </c>
      <c r="O1206" s="13"/>
      <c r="P1206" s="13"/>
    </row>
    <row r="1207" spans="1:16" s="90" customFormat="1" ht="13.15" customHeight="1" x14ac:dyDescent="0.2">
      <c r="A1207" s="11" t="str">
        <f t="shared" si="77"/>
        <v>DOOMADGEE2014</v>
      </c>
      <c r="B1207" s="92" t="s">
        <v>154</v>
      </c>
      <c r="C1207" s="85">
        <v>2014</v>
      </c>
      <c r="D1207" s="86" t="s">
        <v>174</v>
      </c>
      <c r="E1207" s="15">
        <v>410</v>
      </c>
      <c r="F1207" s="15">
        <v>410</v>
      </c>
      <c r="G1207" s="15">
        <v>820</v>
      </c>
      <c r="H1207" s="87">
        <v>0</v>
      </c>
      <c r="I1207" s="87">
        <v>0</v>
      </c>
      <c r="J1207" s="15">
        <v>0</v>
      </c>
      <c r="K1207" s="15">
        <f t="shared" si="78"/>
        <v>410</v>
      </c>
      <c r="L1207" s="15">
        <f t="shared" si="79"/>
        <v>410</v>
      </c>
      <c r="M1207" s="15">
        <f t="shared" si="80"/>
        <v>820</v>
      </c>
      <c r="O1207" s="13"/>
      <c r="P1207" s="13"/>
    </row>
    <row r="1208" spans="1:16" s="90" customFormat="1" ht="13.15" customHeight="1" x14ac:dyDescent="0.2">
      <c r="A1208" s="11" t="str">
        <f t="shared" si="77"/>
        <v>DOOMADGEE2015</v>
      </c>
      <c r="B1208" s="3" t="s">
        <v>154</v>
      </c>
      <c r="C1208" s="12">
        <v>2015</v>
      </c>
      <c r="D1208" s="12" t="s">
        <v>174</v>
      </c>
      <c r="E1208" s="13">
        <v>447</v>
      </c>
      <c r="F1208" s="13">
        <v>447</v>
      </c>
      <c r="G1208" s="13">
        <v>894</v>
      </c>
      <c r="H1208" s="13">
        <v>0</v>
      </c>
      <c r="I1208" s="13">
        <v>0</v>
      </c>
      <c r="J1208" s="13">
        <v>0</v>
      </c>
      <c r="K1208" s="15">
        <f t="shared" si="78"/>
        <v>447</v>
      </c>
      <c r="L1208" s="15">
        <f t="shared" si="79"/>
        <v>447</v>
      </c>
      <c r="M1208" s="15">
        <f t="shared" si="80"/>
        <v>894</v>
      </c>
      <c r="O1208" s="13"/>
      <c r="P1208" s="13"/>
    </row>
    <row r="1209" spans="1:16" s="90" customFormat="1" ht="13.15" customHeight="1" x14ac:dyDescent="0.2">
      <c r="A1209" s="11" t="str">
        <f t="shared" si="77"/>
        <v>DOOMADGEE2016</v>
      </c>
      <c r="B1209" s="3" t="s">
        <v>154</v>
      </c>
      <c r="C1209" s="12">
        <v>2016</v>
      </c>
      <c r="D1209" s="12" t="s">
        <v>174</v>
      </c>
      <c r="E1209" s="13">
        <v>489</v>
      </c>
      <c r="F1209" s="13">
        <v>495</v>
      </c>
      <c r="G1209" s="13">
        <v>984</v>
      </c>
      <c r="H1209" s="13">
        <v>0</v>
      </c>
      <c r="I1209" s="13">
        <v>0</v>
      </c>
      <c r="J1209" s="13">
        <v>0</v>
      </c>
      <c r="K1209" s="15">
        <f t="shared" si="78"/>
        <v>489</v>
      </c>
      <c r="L1209" s="15">
        <f t="shared" si="79"/>
        <v>495</v>
      </c>
      <c r="M1209" s="15">
        <f t="shared" si="80"/>
        <v>984</v>
      </c>
      <c r="O1209" s="13"/>
      <c r="P1209" s="13"/>
    </row>
    <row r="1210" spans="1:16" s="90" customFormat="1" ht="13.15" customHeight="1" x14ac:dyDescent="0.2">
      <c r="A1210" s="11" t="str">
        <f t="shared" si="77"/>
        <v>DOOMADGEE2017</v>
      </c>
      <c r="B1210" s="88" t="s">
        <v>154</v>
      </c>
      <c r="C1210" s="16">
        <v>2017</v>
      </c>
      <c r="D1210" s="86" t="s">
        <v>174</v>
      </c>
      <c r="E1210" s="89">
        <v>463</v>
      </c>
      <c r="F1210" s="89">
        <v>463</v>
      </c>
      <c r="G1210" s="89">
        <v>926</v>
      </c>
      <c r="H1210" s="89">
        <v>0</v>
      </c>
      <c r="I1210" s="89">
        <v>0</v>
      </c>
      <c r="J1210" s="89">
        <v>0</v>
      </c>
      <c r="K1210" s="15">
        <f t="shared" si="78"/>
        <v>463</v>
      </c>
      <c r="L1210" s="15">
        <f t="shared" si="79"/>
        <v>463</v>
      </c>
      <c r="M1210" s="15">
        <f t="shared" si="80"/>
        <v>926</v>
      </c>
      <c r="O1210" s="13"/>
      <c r="P1210" s="13"/>
    </row>
    <row r="1211" spans="1:16" s="90" customFormat="1" ht="13.15" customHeight="1" x14ac:dyDescent="0.2">
      <c r="A1211" s="11" t="str">
        <f t="shared" si="77"/>
        <v>DOOMADGEE2018</v>
      </c>
      <c r="B1211" s="3" t="s">
        <v>154</v>
      </c>
      <c r="C1211" s="12">
        <v>2018</v>
      </c>
      <c r="D1211" s="12" t="s">
        <v>174</v>
      </c>
      <c r="E1211" s="13">
        <v>410</v>
      </c>
      <c r="F1211" s="13">
        <v>410</v>
      </c>
      <c r="G1211" s="13">
        <v>820</v>
      </c>
      <c r="H1211" s="13">
        <v>0</v>
      </c>
      <c r="I1211" s="13">
        <v>0</v>
      </c>
      <c r="J1211" s="13">
        <v>0</v>
      </c>
      <c r="K1211" s="15">
        <f t="shared" si="78"/>
        <v>410</v>
      </c>
      <c r="L1211" s="15">
        <f t="shared" si="79"/>
        <v>410</v>
      </c>
      <c r="M1211" s="15">
        <f t="shared" si="80"/>
        <v>820</v>
      </c>
      <c r="O1211" s="13"/>
      <c r="P1211" s="13"/>
    </row>
    <row r="1212" spans="1:16" s="90" customFormat="1" ht="13.15" customHeight="1" x14ac:dyDescent="0.2">
      <c r="A1212" s="11" t="str">
        <f t="shared" si="77"/>
        <v>DOOMADGEE2019</v>
      </c>
      <c r="B1212" s="3" t="s">
        <v>154</v>
      </c>
      <c r="C1212" s="12">
        <v>2019</v>
      </c>
      <c r="D1212" s="12" t="s">
        <v>174</v>
      </c>
      <c r="E1212" s="13">
        <v>495</v>
      </c>
      <c r="F1212" s="13">
        <v>495</v>
      </c>
      <c r="G1212" s="13">
        <v>990</v>
      </c>
      <c r="H1212" s="13">
        <v>0</v>
      </c>
      <c r="I1212" s="13">
        <v>0</v>
      </c>
      <c r="J1212" s="13">
        <v>0</v>
      </c>
      <c r="K1212" s="15">
        <f t="shared" si="78"/>
        <v>495</v>
      </c>
      <c r="L1212" s="15">
        <f t="shared" si="79"/>
        <v>495</v>
      </c>
      <c r="M1212" s="15">
        <f t="shared" si="80"/>
        <v>990</v>
      </c>
      <c r="O1212" s="13"/>
      <c r="P1212" s="13"/>
    </row>
    <row r="1213" spans="1:16" s="90" customFormat="1" ht="13.15" customHeight="1" x14ac:dyDescent="0.2">
      <c r="A1213" s="11" t="str">
        <f t="shared" si="77"/>
        <v>DOOMADGEE2020</v>
      </c>
      <c r="B1213" s="92" t="s">
        <v>154</v>
      </c>
      <c r="C1213" s="85">
        <v>2020</v>
      </c>
      <c r="D1213" s="86" t="s">
        <v>174</v>
      </c>
      <c r="E1213" s="15">
        <v>502</v>
      </c>
      <c r="F1213" s="15">
        <v>502</v>
      </c>
      <c r="G1213" s="15">
        <v>1004</v>
      </c>
      <c r="H1213" s="87">
        <v>0</v>
      </c>
      <c r="I1213" s="87">
        <v>0</v>
      </c>
      <c r="J1213" s="15">
        <v>0</v>
      </c>
      <c r="K1213" s="15">
        <f t="shared" si="78"/>
        <v>502</v>
      </c>
      <c r="L1213" s="15">
        <f t="shared" si="79"/>
        <v>502</v>
      </c>
      <c r="M1213" s="15">
        <f t="shared" si="80"/>
        <v>1004</v>
      </c>
      <c r="O1213" s="13"/>
      <c r="P1213" s="13"/>
    </row>
    <row r="1214" spans="1:16" s="90" customFormat="1" ht="13.15" customHeight="1" x14ac:dyDescent="0.2">
      <c r="A1214" s="11" t="str">
        <f t="shared" si="77"/>
        <v>DOOMADGEE2021</v>
      </c>
      <c r="B1214" s="88" t="s">
        <v>154</v>
      </c>
      <c r="C1214" s="16">
        <v>2021</v>
      </c>
      <c r="D1214" s="86" t="s">
        <v>174</v>
      </c>
      <c r="E1214" s="89">
        <v>519</v>
      </c>
      <c r="F1214" s="89">
        <v>520</v>
      </c>
      <c r="G1214" s="89">
        <v>1039</v>
      </c>
      <c r="H1214" s="89">
        <v>0</v>
      </c>
      <c r="I1214" s="89">
        <v>0</v>
      </c>
      <c r="J1214" s="89">
        <v>0</v>
      </c>
      <c r="K1214" s="15">
        <f t="shared" si="78"/>
        <v>519</v>
      </c>
      <c r="L1214" s="15">
        <f t="shared" si="79"/>
        <v>520</v>
      </c>
      <c r="M1214" s="15">
        <f t="shared" si="80"/>
        <v>1039</v>
      </c>
      <c r="O1214" s="13"/>
      <c r="P1214" s="13"/>
    </row>
    <row r="1215" spans="1:16" s="90" customFormat="1" ht="13.15" customHeight="1" x14ac:dyDescent="0.2">
      <c r="A1215" s="11" t="str">
        <f t="shared" si="77"/>
        <v>DOOMADGEE2022</v>
      </c>
      <c r="B1215" s="92" t="s">
        <v>154</v>
      </c>
      <c r="C1215" s="85">
        <v>2022</v>
      </c>
      <c r="D1215" s="86" t="s">
        <v>174</v>
      </c>
      <c r="E1215" s="15">
        <v>523</v>
      </c>
      <c r="F1215" s="15">
        <v>523</v>
      </c>
      <c r="G1215" s="15">
        <v>1046</v>
      </c>
      <c r="H1215" s="87">
        <v>0</v>
      </c>
      <c r="I1215" s="87">
        <v>0</v>
      </c>
      <c r="J1215" s="15">
        <v>0</v>
      </c>
      <c r="K1215" s="15">
        <f t="shared" si="78"/>
        <v>523</v>
      </c>
      <c r="L1215" s="15">
        <f t="shared" si="79"/>
        <v>523</v>
      </c>
      <c r="M1215" s="15">
        <f t="shared" si="80"/>
        <v>1046</v>
      </c>
      <c r="O1215" s="13"/>
      <c r="P1215" s="13"/>
    </row>
    <row r="1216" spans="1:16" s="90" customFormat="1" ht="13.15" customHeight="1" x14ac:dyDescent="0.2">
      <c r="A1216" s="11" t="str">
        <f t="shared" si="77"/>
        <v>DOOMADGEE2023</v>
      </c>
      <c r="B1216" s="92" t="s">
        <v>154</v>
      </c>
      <c r="C1216" s="85">
        <v>2023</v>
      </c>
      <c r="D1216" s="86" t="s">
        <v>174</v>
      </c>
      <c r="E1216" s="15">
        <v>515</v>
      </c>
      <c r="F1216" s="15">
        <v>516</v>
      </c>
      <c r="G1216" s="15">
        <v>1031</v>
      </c>
      <c r="H1216" s="87">
        <v>0</v>
      </c>
      <c r="I1216" s="87">
        <v>0</v>
      </c>
      <c r="J1216" s="15">
        <v>0</v>
      </c>
      <c r="K1216" s="15">
        <f t="shared" si="78"/>
        <v>515</v>
      </c>
      <c r="L1216" s="15">
        <f t="shared" si="79"/>
        <v>516</v>
      </c>
      <c r="M1216" s="15">
        <f t="shared" si="80"/>
        <v>1031</v>
      </c>
      <c r="O1216" s="13"/>
      <c r="P1216" s="13"/>
    </row>
    <row r="1217" spans="1:16" s="90" customFormat="1" ht="13.15" customHeight="1" x14ac:dyDescent="0.2">
      <c r="A1217" s="11" t="str">
        <f t="shared" si="77"/>
        <v>DOOMADGEE2024</v>
      </c>
      <c r="B1217" s="92" t="s">
        <v>154</v>
      </c>
      <c r="C1217" s="85">
        <v>2024</v>
      </c>
      <c r="D1217" s="86" t="s">
        <v>174</v>
      </c>
      <c r="E1217" s="15">
        <v>520</v>
      </c>
      <c r="F1217" s="15">
        <v>520</v>
      </c>
      <c r="G1217" s="15">
        <v>1040</v>
      </c>
      <c r="H1217" s="87">
        <v>0</v>
      </c>
      <c r="I1217" s="87">
        <v>0</v>
      </c>
      <c r="J1217" s="15">
        <v>0</v>
      </c>
      <c r="K1217" s="15">
        <f t="shared" si="78"/>
        <v>520</v>
      </c>
      <c r="L1217" s="15">
        <f t="shared" si="79"/>
        <v>520</v>
      </c>
      <c r="M1217" s="15">
        <f t="shared" si="80"/>
        <v>1040</v>
      </c>
      <c r="O1217" s="13"/>
      <c r="P1217" s="13"/>
    </row>
    <row r="1218" spans="1:16" s="90" customFormat="1" ht="13.15" customHeight="1" x14ac:dyDescent="0.2">
      <c r="A1218" s="11" t="str">
        <f t="shared" si="77"/>
        <v>DOOMADGEE2025</v>
      </c>
      <c r="B1218" s="3" t="s">
        <v>154</v>
      </c>
      <c r="C1218" s="12">
        <v>2025</v>
      </c>
      <c r="D1218" s="12" t="s">
        <v>174</v>
      </c>
      <c r="E1218" s="13">
        <v>514</v>
      </c>
      <c r="F1218" s="13">
        <v>516</v>
      </c>
      <c r="G1218" s="13">
        <v>1030</v>
      </c>
      <c r="H1218" s="13">
        <v>0</v>
      </c>
      <c r="I1218" s="13">
        <v>0</v>
      </c>
      <c r="J1218" s="13">
        <v>0</v>
      </c>
      <c r="K1218" s="15">
        <f t="shared" si="78"/>
        <v>514</v>
      </c>
      <c r="L1218" s="15">
        <f t="shared" si="79"/>
        <v>516</v>
      </c>
      <c r="M1218" s="15">
        <f t="shared" si="80"/>
        <v>1030</v>
      </c>
      <c r="O1218" s="13"/>
      <c r="P1218" s="13"/>
    </row>
    <row r="1219" spans="1:16" s="90" customFormat="1" ht="13.15" customHeight="1" x14ac:dyDescent="0.2">
      <c r="A1219" s="11" t="str">
        <f t="shared" si="77"/>
        <v>DUBBO1985</v>
      </c>
      <c r="B1219" s="92" t="s">
        <v>6</v>
      </c>
      <c r="C1219" s="85">
        <v>1985</v>
      </c>
      <c r="D1219" s="86" t="s">
        <v>174</v>
      </c>
      <c r="E1219" s="15">
        <v>1590</v>
      </c>
      <c r="F1219" s="15">
        <v>1590</v>
      </c>
      <c r="G1219" s="15">
        <v>3180</v>
      </c>
      <c r="H1219" s="87">
        <v>0</v>
      </c>
      <c r="I1219" s="87">
        <v>0</v>
      </c>
      <c r="J1219" s="15">
        <v>0</v>
      </c>
      <c r="K1219" s="15">
        <f t="shared" si="78"/>
        <v>1590</v>
      </c>
      <c r="L1219" s="15">
        <f t="shared" si="79"/>
        <v>1590</v>
      </c>
      <c r="M1219" s="15">
        <f t="shared" si="80"/>
        <v>3180</v>
      </c>
      <c r="O1219" s="13"/>
      <c r="P1219" s="13"/>
    </row>
    <row r="1220" spans="1:16" s="90" customFormat="1" ht="13.15" customHeight="1" x14ac:dyDescent="0.2">
      <c r="A1220" s="11" t="str">
        <f t="shared" si="77"/>
        <v>DUBBO1986</v>
      </c>
      <c r="B1220" s="92" t="s">
        <v>6</v>
      </c>
      <c r="C1220" s="85">
        <v>1986</v>
      </c>
      <c r="D1220" s="86" t="s">
        <v>174</v>
      </c>
      <c r="E1220" s="15">
        <v>1424</v>
      </c>
      <c r="F1220" s="15">
        <v>1396</v>
      </c>
      <c r="G1220" s="15">
        <v>2820</v>
      </c>
      <c r="H1220" s="87">
        <v>0</v>
      </c>
      <c r="I1220" s="87">
        <v>0</v>
      </c>
      <c r="J1220" s="15">
        <v>0</v>
      </c>
      <c r="K1220" s="15">
        <f t="shared" si="78"/>
        <v>1424</v>
      </c>
      <c r="L1220" s="15">
        <f t="shared" si="79"/>
        <v>1396</v>
      </c>
      <c r="M1220" s="15">
        <f t="shared" si="80"/>
        <v>2820</v>
      </c>
      <c r="O1220" s="13"/>
      <c r="P1220" s="13"/>
    </row>
    <row r="1221" spans="1:16" s="90" customFormat="1" ht="13.15" customHeight="1" x14ac:dyDescent="0.2">
      <c r="A1221" s="11" t="str">
        <f t="shared" si="77"/>
        <v>DUBBO1987</v>
      </c>
      <c r="B1221" s="3" t="s">
        <v>6</v>
      </c>
      <c r="C1221" s="12">
        <v>1987</v>
      </c>
      <c r="D1221" s="12" t="s">
        <v>174</v>
      </c>
      <c r="E1221" s="13">
        <v>1538</v>
      </c>
      <c r="F1221" s="13">
        <v>1522</v>
      </c>
      <c r="G1221" s="13">
        <v>3060</v>
      </c>
      <c r="H1221" s="13">
        <v>0</v>
      </c>
      <c r="I1221" s="13">
        <v>0</v>
      </c>
      <c r="J1221" s="13">
        <v>0</v>
      </c>
      <c r="K1221" s="15">
        <f t="shared" si="78"/>
        <v>1538</v>
      </c>
      <c r="L1221" s="15">
        <f t="shared" si="79"/>
        <v>1522</v>
      </c>
      <c r="M1221" s="15">
        <f t="shared" si="80"/>
        <v>3060</v>
      </c>
      <c r="O1221" s="13"/>
      <c r="P1221" s="13"/>
    </row>
    <row r="1222" spans="1:16" s="90" customFormat="1" ht="13.15" customHeight="1" x14ac:dyDescent="0.2">
      <c r="A1222" s="11" t="str">
        <f t="shared" si="77"/>
        <v>DUBBO1988</v>
      </c>
      <c r="B1222" s="3" t="s">
        <v>6</v>
      </c>
      <c r="C1222" s="12">
        <v>1988</v>
      </c>
      <c r="D1222" s="12">
        <v>24</v>
      </c>
      <c r="E1222" s="13">
        <v>3176</v>
      </c>
      <c r="F1222" s="13">
        <v>3267</v>
      </c>
      <c r="G1222" s="13">
        <v>6443</v>
      </c>
      <c r="H1222" s="13">
        <v>0</v>
      </c>
      <c r="I1222" s="13">
        <v>0</v>
      </c>
      <c r="J1222" s="13">
        <v>0</v>
      </c>
      <c r="K1222" s="15">
        <f t="shared" si="78"/>
        <v>3176</v>
      </c>
      <c r="L1222" s="15">
        <f t="shared" si="79"/>
        <v>3267</v>
      </c>
      <c r="M1222" s="15">
        <f t="shared" si="80"/>
        <v>6443</v>
      </c>
      <c r="O1222" s="13"/>
      <c r="P1222" s="13"/>
    </row>
    <row r="1223" spans="1:16" s="90" customFormat="1" ht="13.15" customHeight="1" x14ac:dyDescent="0.2">
      <c r="A1223" s="11" t="str">
        <f t="shared" si="77"/>
        <v>DUBBO1989</v>
      </c>
      <c r="B1223" s="3" t="s">
        <v>6</v>
      </c>
      <c r="C1223" s="12">
        <v>1989</v>
      </c>
      <c r="D1223" s="12">
        <v>28</v>
      </c>
      <c r="E1223" s="13">
        <v>2696</v>
      </c>
      <c r="F1223" s="13">
        <v>2757</v>
      </c>
      <c r="G1223" s="13">
        <v>5453</v>
      </c>
      <c r="H1223" s="13">
        <v>0</v>
      </c>
      <c r="I1223" s="13">
        <v>0</v>
      </c>
      <c r="J1223" s="13">
        <v>0</v>
      </c>
      <c r="K1223" s="15">
        <f t="shared" si="78"/>
        <v>2696</v>
      </c>
      <c r="L1223" s="15">
        <f t="shared" si="79"/>
        <v>2757</v>
      </c>
      <c r="M1223" s="15">
        <f t="shared" si="80"/>
        <v>5453</v>
      </c>
      <c r="O1223" s="13"/>
      <c r="P1223" s="13"/>
    </row>
    <row r="1224" spans="1:16" s="90" customFormat="1" ht="13.15" customHeight="1" x14ac:dyDescent="0.2">
      <c r="A1224" s="11" t="str">
        <f t="shared" si="77"/>
        <v>DUBBO1990</v>
      </c>
      <c r="B1224" s="92" t="s">
        <v>6</v>
      </c>
      <c r="C1224" s="85">
        <v>1990</v>
      </c>
      <c r="D1224" s="86">
        <v>16</v>
      </c>
      <c r="E1224" s="15">
        <v>4210</v>
      </c>
      <c r="F1224" s="15">
        <v>4290</v>
      </c>
      <c r="G1224" s="15">
        <v>8500</v>
      </c>
      <c r="H1224" s="87">
        <v>0</v>
      </c>
      <c r="I1224" s="87">
        <v>0</v>
      </c>
      <c r="J1224" s="15">
        <v>0</v>
      </c>
      <c r="K1224" s="15">
        <f t="shared" si="78"/>
        <v>4210</v>
      </c>
      <c r="L1224" s="15">
        <f t="shared" si="79"/>
        <v>4290</v>
      </c>
      <c r="M1224" s="15">
        <f t="shared" si="80"/>
        <v>8500</v>
      </c>
      <c r="O1224" s="13"/>
      <c r="P1224" s="13"/>
    </row>
    <row r="1225" spans="1:16" s="90" customFormat="1" ht="13.15" customHeight="1" x14ac:dyDescent="0.2">
      <c r="A1225" s="11" t="str">
        <f t="shared" si="77"/>
        <v>DUBBO1991</v>
      </c>
      <c r="B1225" s="3" t="s">
        <v>6</v>
      </c>
      <c r="C1225" s="12">
        <v>1991</v>
      </c>
      <c r="D1225" s="12">
        <v>28</v>
      </c>
      <c r="E1225" s="13">
        <v>3225</v>
      </c>
      <c r="F1225" s="13">
        <v>3294</v>
      </c>
      <c r="G1225" s="13">
        <v>6519</v>
      </c>
      <c r="H1225" s="13">
        <v>0</v>
      </c>
      <c r="I1225" s="13">
        <v>0</v>
      </c>
      <c r="J1225" s="13">
        <v>0</v>
      </c>
      <c r="K1225" s="15">
        <f t="shared" si="78"/>
        <v>3225</v>
      </c>
      <c r="L1225" s="15">
        <f t="shared" si="79"/>
        <v>3294</v>
      </c>
      <c r="M1225" s="15">
        <f t="shared" si="80"/>
        <v>6519</v>
      </c>
      <c r="O1225" s="13"/>
      <c r="P1225" s="13"/>
    </row>
    <row r="1226" spans="1:16" s="90" customFormat="1" ht="13.15" customHeight="1" x14ac:dyDescent="0.2">
      <c r="A1226" s="11" t="str">
        <f t="shared" si="77"/>
        <v>DUBBO1992</v>
      </c>
      <c r="B1226" s="3" t="s">
        <v>6</v>
      </c>
      <c r="C1226" s="12">
        <v>1992</v>
      </c>
      <c r="D1226" s="12">
        <v>27</v>
      </c>
      <c r="E1226" s="13">
        <v>3240</v>
      </c>
      <c r="F1226" s="13">
        <v>3284</v>
      </c>
      <c r="G1226" s="13">
        <v>6524</v>
      </c>
      <c r="H1226" s="13">
        <v>0</v>
      </c>
      <c r="I1226" s="13">
        <v>0</v>
      </c>
      <c r="J1226" s="13">
        <v>0</v>
      </c>
      <c r="K1226" s="15">
        <f t="shared" si="78"/>
        <v>3240</v>
      </c>
      <c r="L1226" s="15">
        <f t="shared" si="79"/>
        <v>3284</v>
      </c>
      <c r="M1226" s="15">
        <f t="shared" si="80"/>
        <v>6524</v>
      </c>
      <c r="O1226" s="13"/>
      <c r="P1226" s="13"/>
    </row>
    <row r="1227" spans="1:16" s="90" customFormat="1" ht="13.15" customHeight="1" x14ac:dyDescent="0.2">
      <c r="A1227" s="11" t="str">
        <f t="shared" si="77"/>
        <v>DUBBO1993</v>
      </c>
      <c r="B1227" s="92" t="s">
        <v>6</v>
      </c>
      <c r="C1227" s="85">
        <v>1993</v>
      </c>
      <c r="D1227" s="86">
        <v>30</v>
      </c>
      <c r="E1227" s="15">
        <v>3237</v>
      </c>
      <c r="F1227" s="15">
        <v>3204</v>
      </c>
      <c r="G1227" s="15">
        <v>6441</v>
      </c>
      <c r="H1227" s="87">
        <v>0</v>
      </c>
      <c r="I1227" s="87">
        <v>0</v>
      </c>
      <c r="J1227" s="15">
        <v>0</v>
      </c>
      <c r="K1227" s="15">
        <f t="shared" si="78"/>
        <v>3237</v>
      </c>
      <c r="L1227" s="15">
        <f t="shared" si="79"/>
        <v>3204</v>
      </c>
      <c r="M1227" s="15">
        <f t="shared" si="80"/>
        <v>6441</v>
      </c>
      <c r="O1227" s="13"/>
      <c r="P1227" s="13"/>
    </row>
    <row r="1228" spans="1:16" s="90" customFormat="1" ht="13.15" customHeight="1" x14ac:dyDescent="0.2">
      <c r="A1228" s="11" t="str">
        <f t="shared" si="77"/>
        <v>DUBBO1994</v>
      </c>
      <c r="B1228" s="92" t="s">
        <v>6</v>
      </c>
      <c r="C1228" s="85">
        <v>1994</v>
      </c>
      <c r="D1228" s="86">
        <v>26</v>
      </c>
      <c r="E1228" s="15">
        <v>3700</v>
      </c>
      <c r="F1228" s="15">
        <v>3689</v>
      </c>
      <c r="G1228" s="15">
        <v>7389</v>
      </c>
      <c r="H1228" s="87">
        <v>0</v>
      </c>
      <c r="I1228" s="87">
        <v>0</v>
      </c>
      <c r="J1228" s="15">
        <v>0</v>
      </c>
      <c r="K1228" s="15">
        <f t="shared" si="78"/>
        <v>3700</v>
      </c>
      <c r="L1228" s="15">
        <f t="shared" si="79"/>
        <v>3689</v>
      </c>
      <c r="M1228" s="15">
        <f t="shared" si="80"/>
        <v>7389</v>
      </c>
      <c r="O1228" s="13"/>
      <c r="P1228" s="13"/>
    </row>
    <row r="1229" spans="1:16" s="90" customFormat="1" ht="13.15" customHeight="1" x14ac:dyDescent="0.2">
      <c r="A1229" s="11" t="str">
        <f t="shared" si="77"/>
        <v>DUBBO1995</v>
      </c>
      <c r="B1229" s="3" t="s">
        <v>6</v>
      </c>
      <c r="C1229" s="12">
        <v>1995</v>
      </c>
      <c r="D1229" s="12">
        <v>21</v>
      </c>
      <c r="E1229" s="13">
        <v>4608</v>
      </c>
      <c r="F1229" s="13">
        <v>4637</v>
      </c>
      <c r="G1229" s="13">
        <v>9245</v>
      </c>
      <c r="H1229" s="13">
        <v>0</v>
      </c>
      <c r="I1229" s="13">
        <v>0</v>
      </c>
      <c r="J1229" s="13">
        <v>0</v>
      </c>
      <c r="K1229" s="15">
        <f t="shared" si="78"/>
        <v>4608</v>
      </c>
      <c r="L1229" s="15">
        <f t="shared" si="79"/>
        <v>4637</v>
      </c>
      <c r="M1229" s="15">
        <f t="shared" si="80"/>
        <v>9245</v>
      </c>
      <c r="O1229" s="13"/>
      <c r="P1229" s="13"/>
    </row>
    <row r="1230" spans="1:16" s="90" customFormat="1" ht="13.15" customHeight="1" x14ac:dyDescent="0.2">
      <c r="A1230" s="11" t="str">
        <f t="shared" si="77"/>
        <v>DUBBO1996</v>
      </c>
      <c r="B1230" s="3" t="s">
        <v>6</v>
      </c>
      <c r="C1230" s="12">
        <v>1996</v>
      </c>
      <c r="D1230" s="12">
        <v>20</v>
      </c>
      <c r="E1230" s="13">
        <v>4834</v>
      </c>
      <c r="F1230" s="13">
        <v>4872</v>
      </c>
      <c r="G1230" s="13">
        <v>9706</v>
      </c>
      <c r="H1230" s="13">
        <v>0</v>
      </c>
      <c r="I1230" s="13">
        <v>0</v>
      </c>
      <c r="J1230" s="13">
        <v>0</v>
      </c>
      <c r="K1230" s="15">
        <f t="shared" si="78"/>
        <v>4834</v>
      </c>
      <c r="L1230" s="15">
        <f t="shared" si="79"/>
        <v>4872</v>
      </c>
      <c r="M1230" s="15">
        <f t="shared" si="80"/>
        <v>9706</v>
      </c>
      <c r="O1230" s="13"/>
      <c r="P1230" s="13"/>
    </row>
    <row r="1231" spans="1:16" s="90" customFormat="1" ht="13.15" customHeight="1" x14ac:dyDescent="0.2">
      <c r="A1231" s="11" t="str">
        <f t="shared" si="77"/>
        <v>DUBBO1997</v>
      </c>
      <c r="B1231" s="3" t="s">
        <v>6</v>
      </c>
      <c r="C1231" s="12">
        <v>1997</v>
      </c>
      <c r="D1231" s="86">
        <v>20</v>
      </c>
      <c r="E1231" s="13">
        <v>4972</v>
      </c>
      <c r="F1231" s="13">
        <v>4981</v>
      </c>
      <c r="G1231" s="13">
        <v>9953</v>
      </c>
      <c r="H1231" s="13">
        <v>0</v>
      </c>
      <c r="I1231" s="13">
        <v>0</v>
      </c>
      <c r="J1231" s="13">
        <v>0</v>
      </c>
      <c r="K1231" s="15">
        <f t="shared" si="78"/>
        <v>4972</v>
      </c>
      <c r="L1231" s="15">
        <f t="shared" si="79"/>
        <v>4981</v>
      </c>
      <c r="M1231" s="15">
        <f t="shared" si="80"/>
        <v>9953</v>
      </c>
      <c r="O1231" s="13"/>
      <c r="P1231" s="13"/>
    </row>
    <row r="1232" spans="1:16" s="90" customFormat="1" ht="13.15" customHeight="1" x14ac:dyDescent="0.2">
      <c r="A1232" s="11" t="str">
        <f t="shared" si="77"/>
        <v>DUBBO1998</v>
      </c>
      <c r="B1232" s="3" t="s">
        <v>6</v>
      </c>
      <c r="C1232" s="12">
        <v>1998</v>
      </c>
      <c r="D1232" s="12">
        <v>18</v>
      </c>
      <c r="E1232" s="13">
        <v>5164</v>
      </c>
      <c r="F1232" s="13">
        <v>5202</v>
      </c>
      <c r="G1232" s="13">
        <v>10366</v>
      </c>
      <c r="H1232" s="13">
        <v>0</v>
      </c>
      <c r="I1232" s="13">
        <v>0</v>
      </c>
      <c r="J1232" s="13">
        <v>0</v>
      </c>
      <c r="K1232" s="15">
        <f t="shared" si="78"/>
        <v>5164</v>
      </c>
      <c r="L1232" s="15">
        <f t="shared" si="79"/>
        <v>5202</v>
      </c>
      <c r="M1232" s="15">
        <f t="shared" si="80"/>
        <v>10366</v>
      </c>
      <c r="O1232" s="13"/>
      <c r="P1232" s="13"/>
    </row>
    <row r="1233" spans="1:16" s="90" customFormat="1" ht="13.15" customHeight="1" x14ac:dyDescent="0.2">
      <c r="A1233" s="11" t="str">
        <f t="shared" si="77"/>
        <v>DUBBO1999</v>
      </c>
      <c r="B1233" s="3" t="s">
        <v>6</v>
      </c>
      <c r="C1233" s="12">
        <v>1999</v>
      </c>
      <c r="D1233" s="12">
        <v>20</v>
      </c>
      <c r="E1233" s="13">
        <v>4864</v>
      </c>
      <c r="F1233" s="13">
        <v>4840</v>
      </c>
      <c r="G1233" s="13">
        <v>9704</v>
      </c>
      <c r="H1233" s="13">
        <v>0</v>
      </c>
      <c r="I1233" s="13">
        <v>0</v>
      </c>
      <c r="J1233" s="13">
        <v>0</v>
      </c>
      <c r="K1233" s="15">
        <f t="shared" si="78"/>
        <v>4864</v>
      </c>
      <c r="L1233" s="15">
        <f t="shared" si="79"/>
        <v>4840</v>
      </c>
      <c r="M1233" s="15">
        <f t="shared" si="80"/>
        <v>9704</v>
      </c>
      <c r="O1233" s="13"/>
      <c r="P1233" s="13"/>
    </row>
    <row r="1234" spans="1:16" s="90" customFormat="1" ht="13.15" customHeight="1" x14ac:dyDescent="0.2">
      <c r="A1234" s="11" t="str">
        <f t="shared" si="77"/>
        <v>DUBBO2000</v>
      </c>
      <c r="B1234" s="3" t="s">
        <v>6</v>
      </c>
      <c r="C1234" s="12">
        <v>2000</v>
      </c>
      <c r="D1234" s="12">
        <v>22</v>
      </c>
      <c r="E1234" s="13">
        <v>4757</v>
      </c>
      <c r="F1234" s="13">
        <v>4765</v>
      </c>
      <c r="G1234" s="13">
        <v>9522</v>
      </c>
      <c r="H1234" s="13">
        <v>0</v>
      </c>
      <c r="I1234" s="13">
        <v>0</v>
      </c>
      <c r="J1234" s="13">
        <v>0</v>
      </c>
      <c r="K1234" s="15">
        <f t="shared" si="78"/>
        <v>4757</v>
      </c>
      <c r="L1234" s="15">
        <f t="shared" si="79"/>
        <v>4765</v>
      </c>
      <c r="M1234" s="15">
        <f t="shared" si="80"/>
        <v>9522</v>
      </c>
      <c r="O1234" s="13"/>
      <c r="P1234" s="13"/>
    </row>
    <row r="1235" spans="1:16" s="90" customFormat="1" ht="13.15" customHeight="1" x14ac:dyDescent="0.2">
      <c r="A1235" s="11" t="str">
        <f t="shared" si="77"/>
        <v>DUBBO2001</v>
      </c>
      <c r="B1235" s="3" t="s">
        <v>6</v>
      </c>
      <c r="C1235" s="12">
        <v>2001</v>
      </c>
      <c r="D1235" s="12">
        <v>20</v>
      </c>
      <c r="E1235" s="13">
        <v>4456</v>
      </c>
      <c r="F1235" s="13">
        <v>4444</v>
      </c>
      <c r="G1235" s="13">
        <v>8900</v>
      </c>
      <c r="H1235" s="13">
        <v>0</v>
      </c>
      <c r="I1235" s="13">
        <v>0</v>
      </c>
      <c r="J1235" s="13">
        <v>0</v>
      </c>
      <c r="K1235" s="15">
        <f t="shared" si="78"/>
        <v>4456</v>
      </c>
      <c r="L1235" s="15">
        <f t="shared" si="79"/>
        <v>4444</v>
      </c>
      <c r="M1235" s="15">
        <f t="shared" si="80"/>
        <v>8900</v>
      </c>
      <c r="O1235" s="13"/>
      <c r="P1235" s="13"/>
    </row>
    <row r="1236" spans="1:16" s="90" customFormat="1" ht="13.15" customHeight="1" x14ac:dyDescent="0.2">
      <c r="A1236" s="11" t="str">
        <f t="shared" si="77"/>
        <v>DUBBO2002</v>
      </c>
      <c r="B1236" s="3" t="s">
        <v>6</v>
      </c>
      <c r="C1236" s="12">
        <v>2002</v>
      </c>
      <c r="D1236" s="12">
        <v>15</v>
      </c>
      <c r="E1236" s="13">
        <v>4417</v>
      </c>
      <c r="F1236" s="13">
        <v>4411</v>
      </c>
      <c r="G1236" s="13">
        <v>8828</v>
      </c>
      <c r="H1236" s="13">
        <v>0</v>
      </c>
      <c r="I1236" s="13">
        <v>0</v>
      </c>
      <c r="J1236" s="13">
        <v>0</v>
      </c>
      <c r="K1236" s="15">
        <f t="shared" si="78"/>
        <v>4417</v>
      </c>
      <c r="L1236" s="15">
        <f t="shared" si="79"/>
        <v>4411</v>
      </c>
      <c r="M1236" s="15">
        <f t="shared" si="80"/>
        <v>8828</v>
      </c>
      <c r="O1236" s="13"/>
      <c r="P1236" s="13"/>
    </row>
    <row r="1237" spans="1:16" s="90" customFormat="1" ht="13.15" customHeight="1" x14ac:dyDescent="0.2">
      <c r="A1237" s="11" t="str">
        <f t="shared" si="77"/>
        <v>DUBBO2003</v>
      </c>
      <c r="B1237" s="92" t="s">
        <v>6</v>
      </c>
      <c r="C1237" s="85">
        <v>2003</v>
      </c>
      <c r="D1237" s="86">
        <v>13</v>
      </c>
      <c r="E1237" s="15">
        <v>4865</v>
      </c>
      <c r="F1237" s="15">
        <v>4863</v>
      </c>
      <c r="G1237" s="15">
        <v>9728</v>
      </c>
      <c r="H1237" s="87">
        <v>0</v>
      </c>
      <c r="I1237" s="87">
        <v>0</v>
      </c>
      <c r="J1237" s="15">
        <v>0</v>
      </c>
      <c r="K1237" s="15">
        <f t="shared" si="78"/>
        <v>4865</v>
      </c>
      <c r="L1237" s="15">
        <f t="shared" si="79"/>
        <v>4863</v>
      </c>
      <c r="M1237" s="15">
        <f t="shared" si="80"/>
        <v>9728</v>
      </c>
      <c r="O1237" s="13"/>
      <c r="P1237" s="13"/>
    </row>
    <row r="1238" spans="1:16" s="90" customFormat="1" ht="13.15" customHeight="1" x14ac:dyDescent="0.2">
      <c r="A1238" s="11" t="str">
        <f t="shared" si="77"/>
        <v>DUBBO2004</v>
      </c>
      <c r="B1238" s="90" t="s">
        <v>6</v>
      </c>
      <c r="C1238" s="85">
        <v>2004</v>
      </c>
      <c r="D1238" s="86">
        <v>13</v>
      </c>
      <c r="E1238" s="15">
        <v>5167</v>
      </c>
      <c r="F1238" s="15">
        <v>5181</v>
      </c>
      <c r="G1238" s="15">
        <v>10348</v>
      </c>
      <c r="H1238" s="15">
        <v>0</v>
      </c>
      <c r="I1238" s="15">
        <v>0</v>
      </c>
      <c r="J1238" s="15">
        <v>0</v>
      </c>
      <c r="K1238" s="15">
        <f t="shared" si="78"/>
        <v>5167</v>
      </c>
      <c r="L1238" s="15">
        <f t="shared" si="79"/>
        <v>5181</v>
      </c>
      <c r="M1238" s="15">
        <f t="shared" si="80"/>
        <v>10348</v>
      </c>
      <c r="O1238" s="13"/>
      <c r="P1238" s="13"/>
    </row>
    <row r="1239" spans="1:16" s="90" customFormat="1" ht="13.15" customHeight="1" x14ac:dyDescent="0.2">
      <c r="A1239" s="11" t="str">
        <f t="shared" si="77"/>
        <v>DUBBO2005</v>
      </c>
      <c r="B1239" s="3" t="s">
        <v>6</v>
      </c>
      <c r="C1239" s="12">
        <v>2005</v>
      </c>
      <c r="D1239" s="12">
        <v>15</v>
      </c>
      <c r="E1239" s="13">
        <v>5406</v>
      </c>
      <c r="F1239" s="13">
        <v>5417</v>
      </c>
      <c r="G1239" s="13">
        <v>10823</v>
      </c>
      <c r="H1239" s="13">
        <v>0</v>
      </c>
      <c r="I1239" s="13">
        <v>0</v>
      </c>
      <c r="J1239" s="13">
        <v>0</v>
      </c>
      <c r="K1239" s="15">
        <f t="shared" si="78"/>
        <v>5406</v>
      </c>
      <c r="L1239" s="15">
        <f t="shared" si="79"/>
        <v>5417</v>
      </c>
      <c r="M1239" s="15">
        <f t="shared" si="80"/>
        <v>10823</v>
      </c>
      <c r="O1239" s="13"/>
      <c r="P1239" s="13"/>
    </row>
    <row r="1240" spans="1:16" s="90" customFormat="1" ht="13.15" customHeight="1" x14ac:dyDescent="0.2">
      <c r="A1240" s="11" t="str">
        <f t="shared" ref="A1240:A1287" si="81">CONCATENATE(B1240,C1240)</f>
        <v>DUBBO2006</v>
      </c>
      <c r="B1240" s="3" t="s">
        <v>6</v>
      </c>
      <c r="C1240" s="12">
        <v>2006</v>
      </c>
      <c r="D1240" s="12">
        <v>15</v>
      </c>
      <c r="E1240" s="13">
        <v>5220</v>
      </c>
      <c r="F1240" s="13">
        <v>5209</v>
      </c>
      <c r="G1240" s="13">
        <v>10429</v>
      </c>
      <c r="H1240" s="13">
        <v>0</v>
      </c>
      <c r="I1240" s="13">
        <v>0</v>
      </c>
      <c r="J1240" s="13">
        <v>0</v>
      </c>
      <c r="K1240" s="15">
        <f t="shared" si="78"/>
        <v>5220</v>
      </c>
      <c r="L1240" s="15">
        <f t="shared" si="79"/>
        <v>5209</v>
      </c>
      <c r="M1240" s="15">
        <f t="shared" si="80"/>
        <v>10429</v>
      </c>
      <c r="O1240" s="13"/>
      <c r="P1240" s="13"/>
    </row>
    <row r="1241" spans="1:16" s="90" customFormat="1" ht="13.15" customHeight="1" x14ac:dyDescent="0.2">
      <c r="A1241" s="11" t="str">
        <f t="shared" si="81"/>
        <v>DUBBO2007</v>
      </c>
      <c r="B1241" s="3" t="s">
        <v>6</v>
      </c>
      <c r="C1241" s="12">
        <v>2007</v>
      </c>
      <c r="D1241" s="12">
        <v>16</v>
      </c>
      <c r="E1241" s="13">
        <v>5092</v>
      </c>
      <c r="F1241" s="13">
        <v>5100</v>
      </c>
      <c r="G1241" s="13">
        <v>10192</v>
      </c>
      <c r="H1241" s="13">
        <v>0</v>
      </c>
      <c r="I1241" s="13">
        <v>0</v>
      </c>
      <c r="J1241" s="13">
        <v>0</v>
      </c>
      <c r="K1241" s="15">
        <f t="shared" si="78"/>
        <v>5092</v>
      </c>
      <c r="L1241" s="15">
        <f t="shared" si="79"/>
        <v>5100</v>
      </c>
      <c r="M1241" s="15">
        <f t="shared" si="80"/>
        <v>10192</v>
      </c>
      <c r="O1241" s="13"/>
      <c r="P1241" s="13"/>
    </row>
    <row r="1242" spans="1:16" s="90" customFormat="1" ht="13.15" customHeight="1" x14ac:dyDescent="0.2">
      <c r="A1242" s="11" t="str">
        <f t="shared" si="81"/>
        <v>DUBBO2008</v>
      </c>
      <c r="B1242" s="92" t="s">
        <v>6</v>
      </c>
      <c r="C1242" s="85">
        <v>2008</v>
      </c>
      <c r="D1242" s="86">
        <v>17</v>
      </c>
      <c r="E1242" s="15">
        <v>4335</v>
      </c>
      <c r="F1242" s="15">
        <v>4192</v>
      </c>
      <c r="G1242" s="15">
        <v>8527</v>
      </c>
      <c r="H1242" s="87">
        <v>0</v>
      </c>
      <c r="I1242" s="87">
        <v>0</v>
      </c>
      <c r="J1242" s="15">
        <v>0</v>
      </c>
      <c r="K1242" s="15">
        <f t="shared" si="78"/>
        <v>4335</v>
      </c>
      <c r="L1242" s="15">
        <f t="shared" si="79"/>
        <v>4192</v>
      </c>
      <c r="M1242" s="15">
        <f t="shared" si="80"/>
        <v>8527</v>
      </c>
      <c r="O1242" s="13"/>
      <c r="P1242" s="13"/>
    </row>
    <row r="1243" spans="1:16" s="90" customFormat="1" ht="13.15" customHeight="1" x14ac:dyDescent="0.2">
      <c r="A1243" s="11" t="str">
        <f t="shared" si="81"/>
        <v>DUBBO2009</v>
      </c>
      <c r="B1243" s="3" t="s">
        <v>6</v>
      </c>
      <c r="C1243" s="12">
        <v>2009</v>
      </c>
      <c r="D1243" s="12">
        <v>20</v>
      </c>
      <c r="E1243" s="13">
        <v>3244</v>
      </c>
      <c r="F1243" s="13">
        <v>3245</v>
      </c>
      <c r="G1243" s="13">
        <v>6489</v>
      </c>
      <c r="H1243" s="13">
        <v>0</v>
      </c>
      <c r="I1243" s="13">
        <v>0</v>
      </c>
      <c r="J1243" s="13">
        <v>0</v>
      </c>
      <c r="K1243" s="15">
        <f t="shared" si="78"/>
        <v>3244</v>
      </c>
      <c r="L1243" s="15">
        <f t="shared" si="79"/>
        <v>3245</v>
      </c>
      <c r="M1243" s="15">
        <f t="shared" si="80"/>
        <v>6489</v>
      </c>
      <c r="O1243" s="13"/>
      <c r="P1243" s="13"/>
    </row>
    <row r="1244" spans="1:16" s="90" customFormat="1" ht="13.15" customHeight="1" x14ac:dyDescent="0.2">
      <c r="A1244" s="11" t="str">
        <f t="shared" si="81"/>
        <v>DUBBO2010</v>
      </c>
      <c r="B1244" s="92" t="s">
        <v>6</v>
      </c>
      <c r="C1244" s="85">
        <v>2010</v>
      </c>
      <c r="D1244" s="86">
        <v>22</v>
      </c>
      <c r="E1244" s="15">
        <v>3404</v>
      </c>
      <c r="F1244" s="15">
        <v>3405</v>
      </c>
      <c r="G1244" s="15">
        <v>6809</v>
      </c>
      <c r="H1244" s="87">
        <v>0</v>
      </c>
      <c r="I1244" s="87">
        <v>0</v>
      </c>
      <c r="J1244" s="15">
        <v>0</v>
      </c>
      <c r="K1244" s="15">
        <f t="shared" si="78"/>
        <v>3404</v>
      </c>
      <c r="L1244" s="15">
        <f t="shared" si="79"/>
        <v>3405</v>
      </c>
      <c r="M1244" s="15">
        <f t="shared" si="80"/>
        <v>6809</v>
      </c>
      <c r="O1244" s="13"/>
      <c r="P1244" s="13"/>
    </row>
    <row r="1245" spans="1:16" s="90" customFormat="1" ht="13.15" customHeight="1" x14ac:dyDescent="0.2">
      <c r="A1245" s="11" t="str">
        <f t="shared" si="81"/>
        <v>DUBBO2011</v>
      </c>
      <c r="B1245" s="90" t="s">
        <v>6</v>
      </c>
      <c r="C1245" s="85">
        <v>2011</v>
      </c>
      <c r="D1245" s="86">
        <v>20</v>
      </c>
      <c r="E1245" s="15">
        <v>3436</v>
      </c>
      <c r="F1245" s="15">
        <v>3440</v>
      </c>
      <c r="G1245" s="15">
        <v>6876</v>
      </c>
      <c r="H1245" s="15">
        <v>0</v>
      </c>
      <c r="I1245" s="15">
        <v>0</v>
      </c>
      <c r="J1245" s="15">
        <v>0</v>
      </c>
      <c r="K1245" s="15">
        <f t="shared" si="78"/>
        <v>3436</v>
      </c>
      <c r="L1245" s="15">
        <f t="shared" si="79"/>
        <v>3440</v>
      </c>
      <c r="M1245" s="15">
        <f t="shared" si="80"/>
        <v>6876</v>
      </c>
      <c r="O1245" s="13"/>
      <c r="P1245" s="13"/>
    </row>
    <row r="1246" spans="1:16" s="90" customFormat="1" ht="13.15" customHeight="1" x14ac:dyDescent="0.2">
      <c r="A1246" s="11" t="str">
        <f t="shared" si="81"/>
        <v>DUBBO2012</v>
      </c>
      <c r="B1246" s="3" t="s">
        <v>6</v>
      </c>
      <c r="C1246" s="12">
        <v>2012</v>
      </c>
      <c r="D1246" s="12">
        <v>21</v>
      </c>
      <c r="E1246" s="13">
        <v>3467</v>
      </c>
      <c r="F1246" s="13">
        <v>3470</v>
      </c>
      <c r="G1246" s="13">
        <v>6937</v>
      </c>
      <c r="H1246" s="13">
        <v>0</v>
      </c>
      <c r="I1246" s="13">
        <v>0</v>
      </c>
      <c r="J1246" s="13">
        <v>0</v>
      </c>
      <c r="K1246" s="15">
        <f t="shared" si="78"/>
        <v>3467</v>
      </c>
      <c r="L1246" s="15">
        <f t="shared" si="79"/>
        <v>3470</v>
      </c>
      <c r="M1246" s="15">
        <f t="shared" si="80"/>
        <v>6937</v>
      </c>
      <c r="O1246" s="13"/>
      <c r="P1246" s="13"/>
    </row>
    <row r="1247" spans="1:16" s="90" customFormat="1" ht="13.15" customHeight="1" x14ac:dyDescent="0.2">
      <c r="A1247" s="11" t="str">
        <f t="shared" si="81"/>
        <v>DUBBO2013</v>
      </c>
      <c r="B1247" s="3" t="s">
        <v>6</v>
      </c>
      <c r="C1247" s="12">
        <v>2013</v>
      </c>
      <c r="D1247" s="12">
        <v>19</v>
      </c>
      <c r="E1247" s="13">
        <v>3612</v>
      </c>
      <c r="F1247" s="13">
        <v>3636</v>
      </c>
      <c r="G1247" s="13">
        <v>7248</v>
      </c>
      <c r="H1247" s="13">
        <v>0</v>
      </c>
      <c r="I1247" s="13">
        <v>0</v>
      </c>
      <c r="J1247" s="13">
        <v>0</v>
      </c>
      <c r="K1247" s="15">
        <f t="shared" si="78"/>
        <v>3612</v>
      </c>
      <c r="L1247" s="15">
        <f t="shared" si="79"/>
        <v>3636</v>
      </c>
      <c r="M1247" s="15">
        <f t="shared" si="80"/>
        <v>7248</v>
      </c>
      <c r="O1247" s="13"/>
      <c r="P1247" s="13"/>
    </row>
    <row r="1248" spans="1:16" s="90" customFormat="1" ht="13.15" customHeight="1" x14ac:dyDescent="0.2">
      <c r="A1248" s="11" t="str">
        <f t="shared" si="81"/>
        <v>DUBBO2014</v>
      </c>
      <c r="B1248" s="3" t="s">
        <v>6</v>
      </c>
      <c r="C1248" s="12">
        <v>2014</v>
      </c>
      <c r="D1248" s="12">
        <v>19</v>
      </c>
      <c r="E1248" s="13">
        <v>3684</v>
      </c>
      <c r="F1248" s="13">
        <v>3615</v>
      </c>
      <c r="G1248" s="13">
        <v>7299</v>
      </c>
      <c r="H1248" s="13">
        <v>0</v>
      </c>
      <c r="I1248" s="13">
        <v>0</v>
      </c>
      <c r="J1248" s="13">
        <v>0</v>
      </c>
      <c r="K1248" s="15">
        <f t="shared" si="78"/>
        <v>3684</v>
      </c>
      <c r="L1248" s="15">
        <f t="shared" si="79"/>
        <v>3615</v>
      </c>
      <c r="M1248" s="15">
        <f t="shared" si="80"/>
        <v>7299</v>
      </c>
      <c r="O1248" s="13"/>
      <c r="P1248" s="13"/>
    </row>
    <row r="1249" spans="1:16" s="90" customFormat="1" ht="13.15" customHeight="1" x14ac:dyDescent="0.2">
      <c r="A1249" s="11" t="str">
        <f t="shared" si="81"/>
        <v>DUBBO2015</v>
      </c>
      <c r="B1249" s="3" t="s">
        <v>6</v>
      </c>
      <c r="C1249" s="12">
        <v>2015</v>
      </c>
      <c r="D1249" s="12">
        <v>22</v>
      </c>
      <c r="E1249" s="13">
        <v>3562</v>
      </c>
      <c r="F1249" s="13">
        <v>3467</v>
      </c>
      <c r="G1249" s="13">
        <v>7029</v>
      </c>
      <c r="H1249" s="13">
        <v>0</v>
      </c>
      <c r="I1249" s="13">
        <v>0</v>
      </c>
      <c r="J1249" s="13">
        <v>0</v>
      </c>
      <c r="K1249" s="15">
        <f t="shared" si="78"/>
        <v>3562</v>
      </c>
      <c r="L1249" s="15">
        <f t="shared" si="79"/>
        <v>3467</v>
      </c>
      <c r="M1249" s="15">
        <f t="shared" si="80"/>
        <v>7029</v>
      </c>
      <c r="O1249" s="13"/>
      <c r="P1249" s="13"/>
    </row>
    <row r="1250" spans="1:16" s="90" customFormat="1" ht="13.15" customHeight="1" x14ac:dyDescent="0.2">
      <c r="A1250" s="11" t="str">
        <f t="shared" si="81"/>
        <v>DUBBO2016</v>
      </c>
      <c r="B1250" s="92" t="s">
        <v>6</v>
      </c>
      <c r="C1250" s="85">
        <v>2016</v>
      </c>
      <c r="D1250" s="86">
        <v>17</v>
      </c>
      <c r="E1250" s="15">
        <v>3882</v>
      </c>
      <c r="F1250" s="15">
        <v>3858</v>
      </c>
      <c r="G1250" s="15">
        <v>7740</v>
      </c>
      <c r="H1250" s="87">
        <v>0</v>
      </c>
      <c r="I1250" s="87">
        <v>0</v>
      </c>
      <c r="J1250" s="15">
        <v>0</v>
      </c>
      <c r="K1250" s="15">
        <f t="shared" si="78"/>
        <v>3882</v>
      </c>
      <c r="L1250" s="15">
        <f t="shared" si="79"/>
        <v>3858</v>
      </c>
      <c r="M1250" s="15">
        <f t="shared" si="80"/>
        <v>7740</v>
      </c>
      <c r="O1250" s="13"/>
      <c r="P1250" s="13"/>
    </row>
    <row r="1251" spans="1:16" s="90" customFormat="1" ht="13.15" customHeight="1" x14ac:dyDescent="0.2">
      <c r="A1251" s="11" t="str">
        <f t="shared" si="81"/>
        <v>DUBBO2017</v>
      </c>
      <c r="B1251" s="3" t="s">
        <v>6</v>
      </c>
      <c r="C1251" s="12">
        <v>2017</v>
      </c>
      <c r="D1251" s="12">
        <v>16</v>
      </c>
      <c r="E1251" s="13">
        <v>4652</v>
      </c>
      <c r="F1251" s="13">
        <v>4635</v>
      </c>
      <c r="G1251" s="13">
        <v>9287</v>
      </c>
      <c r="H1251" s="13">
        <v>0</v>
      </c>
      <c r="I1251" s="13">
        <v>0</v>
      </c>
      <c r="J1251" s="13">
        <v>0</v>
      </c>
      <c r="K1251" s="15">
        <f t="shared" si="78"/>
        <v>4652</v>
      </c>
      <c r="L1251" s="15">
        <f t="shared" si="79"/>
        <v>4635</v>
      </c>
      <c r="M1251" s="15">
        <f t="shared" si="80"/>
        <v>9287</v>
      </c>
      <c r="O1251" s="13"/>
      <c r="P1251" s="13"/>
    </row>
    <row r="1252" spans="1:16" s="90" customFormat="1" ht="13.15" customHeight="1" x14ac:dyDescent="0.2">
      <c r="A1252" s="11" t="str">
        <f t="shared" si="81"/>
        <v>DUBBO2018</v>
      </c>
      <c r="B1252" s="90" t="s">
        <v>6</v>
      </c>
      <c r="C1252" s="85">
        <v>2018</v>
      </c>
      <c r="D1252" s="86">
        <v>19</v>
      </c>
      <c r="E1252" s="15">
        <v>3706</v>
      </c>
      <c r="F1252" s="15">
        <v>3694</v>
      </c>
      <c r="G1252" s="15">
        <v>7400</v>
      </c>
      <c r="H1252" s="15">
        <v>0</v>
      </c>
      <c r="I1252" s="15">
        <v>0</v>
      </c>
      <c r="J1252" s="15">
        <v>0</v>
      </c>
      <c r="K1252" s="15">
        <f t="shared" si="78"/>
        <v>3706</v>
      </c>
      <c r="L1252" s="15">
        <f t="shared" si="79"/>
        <v>3694</v>
      </c>
      <c r="M1252" s="15">
        <f t="shared" si="80"/>
        <v>7400</v>
      </c>
      <c r="O1252" s="13"/>
      <c r="P1252" s="13"/>
    </row>
    <row r="1253" spans="1:16" s="90" customFormat="1" ht="13.15" customHeight="1" x14ac:dyDescent="0.2">
      <c r="A1253" s="11" t="str">
        <f t="shared" si="81"/>
        <v>DUBBO2019</v>
      </c>
      <c r="B1253" s="92" t="s">
        <v>6</v>
      </c>
      <c r="C1253" s="85">
        <v>2019</v>
      </c>
      <c r="D1253" s="86">
        <v>17</v>
      </c>
      <c r="E1253" s="15">
        <v>3989</v>
      </c>
      <c r="F1253" s="15">
        <v>3911</v>
      </c>
      <c r="G1253" s="15">
        <v>7900</v>
      </c>
      <c r="H1253" s="87">
        <v>0</v>
      </c>
      <c r="I1253" s="87">
        <v>0</v>
      </c>
      <c r="J1253" s="15">
        <v>0</v>
      </c>
      <c r="K1253" s="15">
        <f t="shared" si="78"/>
        <v>3989</v>
      </c>
      <c r="L1253" s="15">
        <f t="shared" si="79"/>
        <v>3911</v>
      </c>
      <c r="M1253" s="15">
        <f t="shared" si="80"/>
        <v>7900</v>
      </c>
      <c r="O1253" s="13"/>
      <c r="P1253" s="13"/>
    </row>
    <row r="1254" spans="1:16" s="90" customFormat="1" ht="13.15" customHeight="1" x14ac:dyDescent="0.2">
      <c r="A1254" s="11" t="str">
        <f t="shared" si="81"/>
        <v>DUBBO2020</v>
      </c>
      <c r="B1254" s="3" t="s">
        <v>6</v>
      </c>
      <c r="C1254" s="12">
        <v>2020</v>
      </c>
      <c r="D1254" s="12" t="s">
        <v>174</v>
      </c>
      <c r="E1254" s="13">
        <v>2147</v>
      </c>
      <c r="F1254" s="13">
        <v>2134</v>
      </c>
      <c r="G1254" s="13">
        <v>4281</v>
      </c>
      <c r="H1254" s="13">
        <v>0</v>
      </c>
      <c r="I1254" s="13">
        <v>0</v>
      </c>
      <c r="J1254" s="13">
        <v>0</v>
      </c>
      <c r="K1254" s="15">
        <f t="shared" si="78"/>
        <v>2147</v>
      </c>
      <c r="L1254" s="15">
        <f t="shared" si="79"/>
        <v>2134</v>
      </c>
      <c r="M1254" s="15">
        <f t="shared" si="80"/>
        <v>4281</v>
      </c>
      <c r="O1254" s="13"/>
      <c r="P1254" s="13"/>
    </row>
    <row r="1255" spans="1:16" s="90" customFormat="1" ht="13.15" customHeight="1" x14ac:dyDescent="0.2">
      <c r="A1255" s="11" t="str">
        <f t="shared" si="81"/>
        <v>DUBBO2021</v>
      </c>
      <c r="B1255" s="3" t="s">
        <v>6</v>
      </c>
      <c r="C1255" s="12">
        <v>2021</v>
      </c>
      <c r="D1255" s="12">
        <v>21</v>
      </c>
      <c r="E1255" s="13">
        <v>2506</v>
      </c>
      <c r="F1255" s="13">
        <v>2500</v>
      </c>
      <c r="G1255" s="13">
        <v>5006</v>
      </c>
      <c r="H1255" s="13">
        <v>0</v>
      </c>
      <c r="I1255" s="13">
        <v>0</v>
      </c>
      <c r="J1255" s="13">
        <v>0</v>
      </c>
      <c r="K1255" s="15">
        <f t="shared" si="78"/>
        <v>2506</v>
      </c>
      <c r="L1255" s="15">
        <f t="shared" si="79"/>
        <v>2500</v>
      </c>
      <c r="M1255" s="15">
        <f t="shared" si="80"/>
        <v>5006</v>
      </c>
      <c r="O1255" s="13"/>
      <c r="P1255" s="13"/>
    </row>
    <row r="1256" spans="1:16" s="90" customFormat="1" ht="13.15" customHeight="1" x14ac:dyDescent="0.2">
      <c r="A1256" s="11" t="str">
        <f t="shared" si="81"/>
        <v>DUBBO2022</v>
      </c>
      <c r="B1256" s="3" t="s">
        <v>6</v>
      </c>
      <c r="C1256" s="12">
        <v>2022</v>
      </c>
      <c r="D1256" s="12">
        <v>17</v>
      </c>
      <c r="E1256" s="13">
        <v>3680</v>
      </c>
      <c r="F1256" s="13">
        <v>3677</v>
      </c>
      <c r="G1256" s="13">
        <v>7357</v>
      </c>
      <c r="H1256" s="13">
        <v>0</v>
      </c>
      <c r="I1256" s="13">
        <v>0</v>
      </c>
      <c r="J1256" s="13">
        <v>0</v>
      </c>
      <c r="K1256" s="15">
        <f t="shared" si="78"/>
        <v>3680</v>
      </c>
      <c r="L1256" s="15">
        <f t="shared" si="79"/>
        <v>3677</v>
      </c>
      <c r="M1256" s="15">
        <f t="shared" si="80"/>
        <v>7357</v>
      </c>
      <c r="O1256" s="13"/>
      <c r="P1256" s="13"/>
    </row>
    <row r="1257" spans="1:16" s="90" customFormat="1" ht="13.15" customHeight="1" x14ac:dyDescent="0.2">
      <c r="A1257" s="11" t="str">
        <f t="shared" si="81"/>
        <v>DUBBO2023</v>
      </c>
      <c r="B1257" s="3" t="s">
        <v>6</v>
      </c>
      <c r="C1257" s="12">
        <v>2023</v>
      </c>
      <c r="D1257" s="12">
        <v>17</v>
      </c>
      <c r="E1257" s="13">
        <v>3881</v>
      </c>
      <c r="F1257" s="13">
        <v>3877</v>
      </c>
      <c r="G1257" s="13">
        <v>7758</v>
      </c>
      <c r="H1257" s="13">
        <v>0</v>
      </c>
      <c r="I1257" s="13">
        <v>0</v>
      </c>
      <c r="J1257" s="13">
        <v>0</v>
      </c>
      <c r="K1257" s="15">
        <f t="shared" si="78"/>
        <v>3881</v>
      </c>
      <c r="L1257" s="15">
        <f t="shared" si="79"/>
        <v>3877</v>
      </c>
      <c r="M1257" s="15">
        <f t="shared" si="80"/>
        <v>7758</v>
      </c>
      <c r="O1257" s="13"/>
      <c r="P1257" s="13"/>
    </row>
    <row r="1258" spans="1:16" s="90" customFormat="1" ht="13.15" customHeight="1" x14ac:dyDescent="0.2">
      <c r="A1258" s="11" t="str">
        <f t="shared" si="81"/>
        <v>DUBBO2024</v>
      </c>
      <c r="B1258" s="90" t="s">
        <v>6</v>
      </c>
      <c r="C1258" s="12">
        <v>2024</v>
      </c>
      <c r="D1258" s="86">
        <v>18</v>
      </c>
      <c r="E1258" s="91">
        <v>3886</v>
      </c>
      <c r="F1258" s="91">
        <v>3877</v>
      </c>
      <c r="G1258" s="91">
        <v>7763</v>
      </c>
      <c r="H1258" s="91">
        <v>0</v>
      </c>
      <c r="I1258" s="91">
        <v>0</v>
      </c>
      <c r="J1258" s="91">
        <v>0</v>
      </c>
      <c r="K1258" s="15">
        <f t="shared" si="78"/>
        <v>3886</v>
      </c>
      <c r="L1258" s="15">
        <f t="shared" si="79"/>
        <v>3877</v>
      </c>
      <c r="M1258" s="15">
        <f t="shared" si="80"/>
        <v>7763</v>
      </c>
      <c r="O1258" s="13"/>
      <c r="P1258" s="13"/>
    </row>
    <row r="1259" spans="1:16" s="90" customFormat="1" ht="13.15" customHeight="1" x14ac:dyDescent="0.2">
      <c r="A1259" s="11" t="str">
        <f t="shared" si="81"/>
        <v>DUBBO2025</v>
      </c>
      <c r="B1259" s="3" t="s">
        <v>6</v>
      </c>
      <c r="C1259" s="12">
        <v>2025</v>
      </c>
      <c r="D1259" s="12">
        <v>18</v>
      </c>
      <c r="E1259" s="13">
        <v>3679</v>
      </c>
      <c r="F1259" s="13">
        <v>3673</v>
      </c>
      <c r="G1259" s="13">
        <v>7352</v>
      </c>
      <c r="H1259" s="13">
        <v>0</v>
      </c>
      <c r="I1259" s="13">
        <v>0</v>
      </c>
      <c r="J1259" s="13">
        <v>0</v>
      </c>
      <c r="K1259" s="15">
        <f t="shared" si="78"/>
        <v>3679</v>
      </c>
      <c r="L1259" s="15">
        <f t="shared" si="79"/>
        <v>3673</v>
      </c>
      <c r="M1259" s="15">
        <f t="shared" si="80"/>
        <v>7352</v>
      </c>
      <c r="O1259" s="13"/>
      <c r="P1259" s="13"/>
    </row>
    <row r="1260" spans="1:16" s="90" customFormat="1" ht="13.15" customHeight="1" x14ac:dyDescent="0.2">
      <c r="A1260" s="11" t="str">
        <f t="shared" si="81"/>
        <v>EDWARD RIVER1985</v>
      </c>
      <c r="B1260" s="90" t="s">
        <v>148</v>
      </c>
      <c r="C1260" s="12">
        <v>1985</v>
      </c>
      <c r="D1260" s="86" t="s">
        <v>174</v>
      </c>
      <c r="E1260" s="91">
        <v>259</v>
      </c>
      <c r="F1260" s="91">
        <v>258</v>
      </c>
      <c r="G1260" s="91">
        <v>517</v>
      </c>
      <c r="H1260" s="91">
        <v>0</v>
      </c>
      <c r="I1260" s="91">
        <v>0</v>
      </c>
      <c r="J1260" s="91">
        <v>0</v>
      </c>
      <c r="K1260" s="15">
        <f t="shared" si="78"/>
        <v>259</v>
      </c>
      <c r="L1260" s="15">
        <f t="shared" si="79"/>
        <v>258</v>
      </c>
      <c r="M1260" s="15">
        <f t="shared" si="80"/>
        <v>517</v>
      </c>
      <c r="O1260" s="13"/>
      <c r="P1260" s="13"/>
    </row>
    <row r="1261" spans="1:16" s="90" customFormat="1" ht="13.15" customHeight="1" x14ac:dyDescent="0.2">
      <c r="A1261" s="11" t="str">
        <f t="shared" si="81"/>
        <v>EDWARD RIVER1986</v>
      </c>
      <c r="B1261" s="3" t="s">
        <v>148</v>
      </c>
      <c r="C1261" s="12">
        <v>1986</v>
      </c>
      <c r="D1261" s="12" t="s">
        <v>174</v>
      </c>
      <c r="E1261" s="13">
        <v>299</v>
      </c>
      <c r="F1261" s="13">
        <v>299</v>
      </c>
      <c r="G1261" s="13">
        <v>598</v>
      </c>
      <c r="H1261" s="13">
        <v>0</v>
      </c>
      <c r="I1261" s="13">
        <v>0</v>
      </c>
      <c r="J1261" s="13">
        <v>0</v>
      </c>
      <c r="K1261" s="15">
        <f t="shared" si="78"/>
        <v>299</v>
      </c>
      <c r="L1261" s="15">
        <f t="shared" si="79"/>
        <v>299</v>
      </c>
      <c r="M1261" s="15">
        <f t="shared" si="80"/>
        <v>598</v>
      </c>
      <c r="O1261" s="13"/>
      <c r="P1261" s="13"/>
    </row>
    <row r="1262" spans="1:16" s="90" customFormat="1" ht="13.15" customHeight="1" x14ac:dyDescent="0.2">
      <c r="A1262" s="11" t="str">
        <f t="shared" si="81"/>
        <v>EDWARD RIVER1987</v>
      </c>
      <c r="B1262" s="3" t="s">
        <v>148</v>
      </c>
      <c r="C1262" s="12">
        <v>1987</v>
      </c>
      <c r="D1262" s="12" t="s">
        <v>174</v>
      </c>
      <c r="E1262" s="13">
        <v>205</v>
      </c>
      <c r="F1262" s="13">
        <v>205</v>
      </c>
      <c r="G1262" s="13">
        <v>410</v>
      </c>
      <c r="H1262" s="13">
        <v>0</v>
      </c>
      <c r="I1262" s="13">
        <v>0</v>
      </c>
      <c r="J1262" s="13">
        <v>0</v>
      </c>
      <c r="K1262" s="15">
        <f t="shared" si="78"/>
        <v>205</v>
      </c>
      <c r="L1262" s="15">
        <f t="shared" si="79"/>
        <v>205</v>
      </c>
      <c r="M1262" s="15">
        <f t="shared" si="80"/>
        <v>410</v>
      </c>
      <c r="O1262" s="13"/>
      <c r="P1262" s="13"/>
    </row>
    <row r="1263" spans="1:16" s="90" customFormat="1" ht="13.15" customHeight="1" x14ac:dyDescent="0.2">
      <c r="A1263" s="11" t="str">
        <f t="shared" si="81"/>
        <v>EDWARD RIVER1990</v>
      </c>
      <c r="B1263" s="90" t="s">
        <v>148</v>
      </c>
      <c r="C1263" s="85">
        <v>1990</v>
      </c>
      <c r="D1263" s="86" t="s">
        <v>174</v>
      </c>
      <c r="E1263" s="15">
        <v>144</v>
      </c>
      <c r="F1263" s="15">
        <v>123</v>
      </c>
      <c r="G1263" s="15">
        <v>267</v>
      </c>
      <c r="H1263" s="15">
        <v>0</v>
      </c>
      <c r="I1263" s="15">
        <v>0</v>
      </c>
      <c r="J1263" s="15">
        <v>0</v>
      </c>
      <c r="K1263" s="15">
        <f t="shared" si="78"/>
        <v>144</v>
      </c>
      <c r="L1263" s="15">
        <f t="shared" si="79"/>
        <v>123</v>
      </c>
      <c r="M1263" s="15">
        <f t="shared" si="80"/>
        <v>267</v>
      </c>
      <c r="O1263" s="13"/>
      <c r="P1263" s="13"/>
    </row>
    <row r="1264" spans="1:16" s="90" customFormat="1" ht="13.15" customHeight="1" x14ac:dyDescent="0.2">
      <c r="A1264" s="11" t="str">
        <f t="shared" si="81"/>
        <v>EDWARD RIVER1991</v>
      </c>
      <c r="B1264" s="92" t="s">
        <v>148</v>
      </c>
      <c r="C1264" s="85">
        <v>1991</v>
      </c>
      <c r="D1264" s="86" t="s">
        <v>174</v>
      </c>
      <c r="E1264" s="15">
        <v>218</v>
      </c>
      <c r="F1264" s="15">
        <v>227</v>
      </c>
      <c r="G1264" s="15">
        <v>445</v>
      </c>
      <c r="H1264" s="87">
        <v>0</v>
      </c>
      <c r="I1264" s="87">
        <v>0</v>
      </c>
      <c r="J1264" s="15">
        <v>0</v>
      </c>
      <c r="K1264" s="15">
        <f t="shared" si="78"/>
        <v>218</v>
      </c>
      <c r="L1264" s="15">
        <f t="shared" si="79"/>
        <v>227</v>
      </c>
      <c r="M1264" s="15">
        <f t="shared" si="80"/>
        <v>445</v>
      </c>
      <c r="O1264" s="13"/>
      <c r="P1264" s="13"/>
    </row>
    <row r="1265" spans="1:16" s="90" customFormat="1" ht="13.15" customHeight="1" x14ac:dyDescent="0.2">
      <c r="A1265" s="11" t="str">
        <f t="shared" si="81"/>
        <v>EDWARD RIVER1992</v>
      </c>
      <c r="B1265" s="3" t="s">
        <v>148</v>
      </c>
      <c r="C1265" s="12">
        <v>1992</v>
      </c>
      <c r="D1265" s="12" t="s">
        <v>174</v>
      </c>
      <c r="E1265" s="13">
        <v>216</v>
      </c>
      <c r="F1265" s="13">
        <v>218</v>
      </c>
      <c r="G1265" s="13">
        <v>434</v>
      </c>
      <c r="H1265" s="13">
        <v>0</v>
      </c>
      <c r="I1265" s="13">
        <v>0</v>
      </c>
      <c r="J1265" s="13">
        <v>0</v>
      </c>
      <c r="K1265" s="15">
        <f t="shared" ref="K1265:K1328" si="82">E1265+H1265</f>
        <v>216</v>
      </c>
      <c r="L1265" s="15">
        <f t="shared" ref="L1265:L1328" si="83">F1265+I1265</f>
        <v>218</v>
      </c>
      <c r="M1265" s="15">
        <f t="shared" ref="M1265:M1328" si="84">G1265+J1265</f>
        <v>434</v>
      </c>
      <c r="O1265" s="13"/>
      <c r="P1265" s="13"/>
    </row>
    <row r="1266" spans="1:16" s="90" customFormat="1" ht="13.15" customHeight="1" x14ac:dyDescent="0.2">
      <c r="A1266" s="11" t="str">
        <f t="shared" si="81"/>
        <v>EDWARD RIVER1993</v>
      </c>
      <c r="B1266" s="90" t="s">
        <v>148</v>
      </c>
      <c r="C1266" s="85">
        <v>1993</v>
      </c>
      <c r="D1266" s="86" t="s">
        <v>174</v>
      </c>
      <c r="E1266" s="15">
        <v>207</v>
      </c>
      <c r="F1266" s="15">
        <v>208</v>
      </c>
      <c r="G1266" s="15">
        <v>415</v>
      </c>
      <c r="H1266" s="15">
        <v>0</v>
      </c>
      <c r="I1266" s="15">
        <v>0</v>
      </c>
      <c r="J1266" s="15">
        <v>0</v>
      </c>
      <c r="K1266" s="15">
        <f t="shared" si="82"/>
        <v>207</v>
      </c>
      <c r="L1266" s="15">
        <f t="shared" si="83"/>
        <v>208</v>
      </c>
      <c r="M1266" s="15">
        <f t="shared" si="84"/>
        <v>415</v>
      </c>
      <c r="O1266" s="13"/>
      <c r="P1266" s="13"/>
    </row>
    <row r="1267" spans="1:16" s="90" customFormat="1" ht="13.15" customHeight="1" x14ac:dyDescent="0.2">
      <c r="A1267" s="11" t="str">
        <f t="shared" si="81"/>
        <v>EDWARD RIVER1994</v>
      </c>
      <c r="B1267" s="3" t="s">
        <v>148</v>
      </c>
      <c r="C1267" s="12">
        <v>1994</v>
      </c>
      <c r="D1267" s="12" t="s">
        <v>174</v>
      </c>
      <c r="E1267" s="13">
        <v>216</v>
      </c>
      <c r="F1267" s="13">
        <v>215</v>
      </c>
      <c r="G1267" s="13">
        <v>431</v>
      </c>
      <c r="H1267" s="13">
        <v>0</v>
      </c>
      <c r="I1267" s="13">
        <v>0</v>
      </c>
      <c r="J1267" s="13">
        <v>0</v>
      </c>
      <c r="K1267" s="15">
        <f t="shared" si="82"/>
        <v>216</v>
      </c>
      <c r="L1267" s="15">
        <f t="shared" si="83"/>
        <v>215</v>
      </c>
      <c r="M1267" s="15">
        <f t="shared" si="84"/>
        <v>431</v>
      </c>
      <c r="O1267" s="13"/>
      <c r="P1267" s="13"/>
    </row>
    <row r="1268" spans="1:16" s="90" customFormat="1" ht="13.15" customHeight="1" x14ac:dyDescent="0.2">
      <c r="A1268" s="11" t="str">
        <f t="shared" si="81"/>
        <v>EDWARD RIVER1995</v>
      </c>
      <c r="B1268" s="3" t="s">
        <v>148</v>
      </c>
      <c r="C1268" s="12">
        <v>1995</v>
      </c>
      <c r="D1268" s="12" t="s">
        <v>174</v>
      </c>
      <c r="E1268" s="13">
        <v>271</v>
      </c>
      <c r="F1268" s="13">
        <v>271</v>
      </c>
      <c r="G1268" s="13">
        <v>542</v>
      </c>
      <c r="H1268" s="13">
        <v>0</v>
      </c>
      <c r="I1268" s="13">
        <v>0</v>
      </c>
      <c r="J1268" s="13">
        <v>0</v>
      </c>
      <c r="K1268" s="15">
        <f t="shared" si="82"/>
        <v>271</v>
      </c>
      <c r="L1268" s="15">
        <f t="shared" si="83"/>
        <v>271</v>
      </c>
      <c r="M1268" s="15">
        <f t="shared" si="84"/>
        <v>542</v>
      </c>
      <c r="O1268" s="13"/>
      <c r="P1268" s="13"/>
    </row>
    <row r="1269" spans="1:16" s="90" customFormat="1" ht="13.15" customHeight="1" x14ac:dyDescent="0.2">
      <c r="A1269" s="11" t="str">
        <f t="shared" si="81"/>
        <v>EDWARD RIVER1996</v>
      </c>
      <c r="B1269" s="92" t="s">
        <v>148</v>
      </c>
      <c r="C1269" s="85">
        <v>1996</v>
      </c>
      <c r="D1269" s="86" t="s">
        <v>174</v>
      </c>
      <c r="E1269" s="15">
        <v>258</v>
      </c>
      <c r="F1269" s="15">
        <v>258</v>
      </c>
      <c r="G1269" s="15">
        <v>516</v>
      </c>
      <c r="H1269" s="87">
        <v>0</v>
      </c>
      <c r="I1269" s="87">
        <v>0</v>
      </c>
      <c r="J1269" s="15">
        <v>0</v>
      </c>
      <c r="K1269" s="15">
        <f t="shared" si="82"/>
        <v>258</v>
      </c>
      <c r="L1269" s="15">
        <f t="shared" si="83"/>
        <v>258</v>
      </c>
      <c r="M1269" s="15">
        <f t="shared" si="84"/>
        <v>516</v>
      </c>
      <c r="O1269" s="13"/>
      <c r="P1269" s="13"/>
    </row>
    <row r="1270" spans="1:16" s="90" customFormat="1" ht="13.15" customHeight="1" x14ac:dyDescent="0.2">
      <c r="A1270" s="11" t="str">
        <f t="shared" si="81"/>
        <v>EDWARD RIVER1997</v>
      </c>
      <c r="B1270" s="92" t="s">
        <v>148</v>
      </c>
      <c r="C1270" s="85">
        <v>1997</v>
      </c>
      <c r="D1270" s="86" t="s">
        <v>174</v>
      </c>
      <c r="E1270" s="15">
        <v>261</v>
      </c>
      <c r="F1270" s="15">
        <v>261</v>
      </c>
      <c r="G1270" s="15">
        <v>522</v>
      </c>
      <c r="H1270" s="87">
        <v>0</v>
      </c>
      <c r="I1270" s="87">
        <v>0</v>
      </c>
      <c r="J1270" s="15">
        <v>0</v>
      </c>
      <c r="K1270" s="15">
        <f t="shared" si="82"/>
        <v>261</v>
      </c>
      <c r="L1270" s="15">
        <f t="shared" si="83"/>
        <v>261</v>
      </c>
      <c r="M1270" s="15">
        <f t="shared" si="84"/>
        <v>522</v>
      </c>
      <c r="O1270" s="13"/>
      <c r="P1270" s="13"/>
    </row>
    <row r="1271" spans="1:16" s="90" customFormat="1" ht="13.15" customHeight="1" x14ac:dyDescent="0.2">
      <c r="A1271" s="11" t="str">
        <f t="shared" si="81"/>
        <v>EDWARD RIVER1998</v>
      </c>
      <c r="B1271" s="3" t="s">
        <v>148</v>
      </c>
      <c r="C1271" s="12">
        <v>1998</v>
      </c>
      <c r="D1271" s="12" t="s">
        <v>174</v>
      </c>
      <c r="E1271" s="13">
        <v>261</v>
      </c>
      <c r="F1271" s="13">
        <v>261</v>
      </c>
      <c r="G1271" s="13">
        <v>522</v>
      </c>
      <c r="H1271" s="13">
        <v>0</v>
      </c>
      <c r="I1271" s="13">
        <v>0</v>
      </c>
      <c r="J1271" s="13">
        <v>0</v>
      </c>
      <c r="K1271" s="15">
        <f t="shared" si="82"/>
        <v>261</v>
      </c>
      <c r="L1271" s="15">
        <f t="shared" si="83"/>
        <v>261</v>
      </c>
      <c r="M1271" s="15">
        <f t="shared" si="84"/>
        <v>522</v>
      </c>
      <c r="O1271" s="13"/>
      <c r="P1271" s="13"/>
    </row>
    <row r="1272" spans="1:16" s="90" customFormat="1" ht="13.15" customHeight="1" x14ac:dyDescent="0.2">
      <c r="A1272" s="11" t="str">
        <f t="shared" si="81"/>
        <v>EDWARD RIVER1999</v>
      </c>
      <c r="B1272" s="3" t="s">
        <v>148</v>
      </c>
      <c r="C1272" s="12">
        <v>1999</v>
      </c>
      <c r="D1272" s="12" t="s">
        <v>174</v>
      </c>
      <c r="E1272" s="13">
        <v>261</v>
      </c>
      <c r="F1272" s="13">
        <v>261</v>
      </c>
      <c r="G1272" s="13">
        <v>522</v>
      </c>
      <c r="H1272" s="13">
        <v>0</v>
      </c>
      <c r="I1272" s="13">
        <v>0</v>
      </c>
      <c r="J1272" s="13">
        <v>0</v>
      </c>
      <c r="K1272" s="15">
        <f t="shared" si="82"/>
        <v>261</v>
      </c>
      <c r="L1272" s="15">
        <f t="shared" si="83"/>
        <v>261</v>
      </c>
      <c r="M1272" s="15">
        <f t="shared" si="84"/>
        <v>522</v>
      </c>
      <c r="O1272" s="13"/>
      <c r="P1272" s="13"/>
    </row>
    <row r="1273" spans="1:16" s="90" customFormat="1" ht="13.15" customHeight="1" x14ac:dyDescent="0.2">
      <c r="A1273" s="11" t="str">
        <f t="shared" si="81"/>
        <v>EDWARD RIVER2000</v>
      </c>
      <c r="B1273" s="92" t="s">
        <v>148</v>
      </c>
      <c r="C1273" s="85">
        <v>2000</v>
      </c>
      <c r="D1273" s="86" t="s">
        <v>174</v>
      </c>
      <c r="E1273" s="15">
        <v>260</v>
      </c>
      <c r="F1273" s="15">
        <v>260</v>
      </c>
      <c r="G1273" s="15">
        <v>520</v>
      </c>
      <c r="H1273" s="87">
        <v>0</v>
      </c>
      <c r="I1273" s="87">
        <v>0</v>
      </c>
      <c r="J1273" s="15">
        <v>0</v>
      </c>
      <c r="K1273" s="15">
        <f t="shared" si="82"/>
        <v>260</v>
      </c>
      <c r="L1273" s="15">
        <f t="shared" si="83"/>
        <v>260</v>
      </c>
      <c r="M1273" s="15">
        <f t="shared" si="84"/>
        <v>520</v>
      </c>
      <c r="O1273" s="13"/>
      <c r="P1273" s="13"/>
    </row>
    <row r="1274" spans="1:16" s="90" customFormat="1" ht="13.15" customHeight="1" x14ac:dyDescent="0.2">
      <c r="A1274" s="11" t="str">
        <f t="shared" si="81"/>
        <v>EDWARD RIVER2001</v>
      </c>
      <c r="B1274" s="3" t="s">
        <v>148</v>
      </c>
      <c r="C1274" s="12">
        <v>2001</v>
      </c>
      <c r="D1274" s="12" t="s">
        <v>174</v>
      </c>
      <c r="E1274" s="13">
        <v>236</v>
      </c>
      <c r="F1274" s="13">
        <v>236</v>
      </c>
      <c r="G1274" s="13">
        <v>472</v>
      </c>
      <c r="H1274" s="13">
        <v>0</v>
      </c>
      <c r="I1274" s="13">
        <v>0</v>
      </c>
      <c r="J1274" s="13">
        <v>0</v>
      </c>
      <c r="K1274" s="15">
        <f t="shared" si="82"/>
        <v>236</v>
      </c>
      <c r="L1274" s="15">
        <f t="shared" si="83"/>
        <v>236</v>
      </c>
      <c r="M1274" s="15">
        <f t="shared" si="84"/>
        <v>472</v>
      </c>
      <c r="O1274" s="13"/>
      <c r="P1274" s="13"/>
    </row>
    <row r="1275" spans="1:16" s="90" customFormat="1" ht="13.15" customHeight="1" x14ac:dyDescent="0.2">
      <c r="A1275" s="11" t="str">
        <f t="shared" si="81"/>
        <v>EDWARD RIVER2002</v>
      </c>
      <c r="B1275" s="3" t="s">
        <v>148</v>
      </c>
      <c r="C1275" s="12">
        <v>2002</v>
      </c>
      <c r="D1275" s="12" t="s">
        <v>174</v>
      </c>
      <c r="E1275" s="13">
        <v>210</v>
      </c>
      <c r="F1275" s="13">
        <v>210</v>
      </c>
      <c r="G1275" s="13">
        <v>420</v>
      </c>
      <c r="H1275" s="13">
        <v>0</v>
      </c>
      <c r="I1275" s="13">
        <v>0</v>
      </c>
      <c r="J1275" s="13">
        <v>0</v>
      </c>
      <c r="K1275" s="15">
        <f t="shared" si="82"/>
        <v>210</v>
      </c>
      <c r="L1275" s="15">
        <f t="shared" si="83"/>
        <v>210</v>
      </c>
      <c r="M1275" s="15">
        <f t="shared" si="84"/>
        <v>420</v>
      </c>
      <c r="O1275" s="13"/>
      <c r="P1275" s="13"/>
    </row>
    <row r="1276" spans="1:16" s="90" customFormat="1" ht="13.15" customHeight="1" x14ac:dyDescent="0.2">
      <c r="A1276" s="11" t="str">
        <f t="shared" si="81"/>
        <v>EDWARD RIVER2003</v>
      </c>
      <c r="B1276" s="3" t="s">
        <v>148</v>
      </c>
      <c r="C1276" s="12">
        <v>2003</v>
      </c>
      <c r="D1276" s="12" t="s">
        <v>174</v>
      </c>
      <c r="E1276" s="13">
        <v>246</v>
      </c>
      <c r="F1276" s="13">
        <v>246</v>
      </c>
      <c r="G1276" s="13">
        <v>492</v>
      </c>
      <c r="H1276" s="13">
        <v>0</v>
      </c>
      <c r="I1276" s="13">
        <v>0</v>
      </c>
      <c r="J1276" s="13">
        <v>0</v>
      </c>
      <c r="K1276" s="15">
        <f t="shared" si="82"/>
        <v>246</v>
      </c>
      <c r="L1276" s="15">
        <f t="shared" si="83"/>
        <v>246</v>
      </c>
      <c r="M1276" s="15">
        <f t="shared" si="84"/>
        <v>492</v>
      </c>
      <c r="O1276" s="13"/>
      <c r="P1276" s="13"/>
    </row>
    <row r="1277" spans="1:16" s="90" customFormat="1" ht="13.15" customHeight="1" x14ac:dyDescent="0.2">
      <c r="A1277" s="11" t="str">
        <f t="shared" si="81"/>
        <v>EDWARD RIVER2004</v>
      </c>
      <c r="B1277" s="3" t="s">
        <v>148</v>
      </c>
      <c r="C1277" s="12">
        <v>2004</v>
      </c>
      <c r="D1277" s="12" t="s">
        <v>174</v>
      </c>
      <c r="E1277" s="13">
        <v>262</v>
      </c>
      <c r="F1277" s="13">
        <v>262</v>
      </c>
      <c r="G1277" s="13">
        <v>524</v>
      </c>
      <c r="H1277" s="13">
        <v>0</v>
      </c>
      <c r="I1277" s="13">
        <v>0</v>
      </c>
      <c r="J1277" s="13">
        <v>0</v>
      </c>
      <c r="K1277" s="15">
        <f t="shared" si="82"/>
        <v>262</v>
      </c>
      <c r="L1277" s="15">
        <f t="shared" si="83"/>
        <v>262</v>
      </c>
      <c r="M1277" s="15">
        <f t="shared" si="84"/>
        <v>524</v>
      </c>
      <c r="O1277" s="13"/>
      <c r="P1277" s="13"/>
    </row>
    <row r="1278" spans="1:16" s="90" customFormat="1" ht="13.15" customHeight="1" x14ac:dyDescent="0.2">
      <c r="A1278" s="11" t="str">
        <f t="shared" si="81"/>
        <v>EDWARD RIVER2005</v>
      </c>
      <c r="B1278" s="92" t="s">
        <v>148</v>
      </c>
      <c r="C1278" s="85">
        <v>2005</v>
      </c>
      <c r="D1278" s="86" t="s">
        <v>174</v>
      </c>
      <c r="E1278" s="15">
        <v>260</v>
      </c>
      <c r="F1278" s="15">
        <v>260</v>
      </c>
      <c r="G1278" s="15">
        <v>520</v>
      </c>
      <c r="H1278" s="87">
        <v>0</v>
      </c>
      <c r="I1278" s="87">
        <v>0</v>
      </c>
      <c r="J1278" s="15">
        <v>0</v>
      </c>
      <c r="K1278" s="15">
        <f t="shared" si="82"/>
        <v>260</v>
      </c>
      <c r="L1278" s="15">
        <f t="shared" si="83"/>
        <v>260</v>
      </c>
      <c r="M1278" s="15">
        <f t="shared" si="84"/>
        <v>520</v>
      </c>
      <c r="O1278" s="13"/>
      <c r="P1278" s="13"/>
    </row>
    <row r="1279" spans="1:16" s="90" customFormat="1" ht="13.15" customHeight="1" x14ac:dyDescent="0.2">
      <c r="A1279" s="11" t="str">
        <f t="shared" si="81"/>
        <v>EDWARD RIVER2006</v>
      </c>
      <c r="B1279" s="3" t="s">
        <v>148</v>
      </c>
      <c r="C1279" s="12">
        <v>2006</v>
      </c>
      <c r="D1279" s="12" t="s">
        <v>174</v>
      </c>
      <c r="E1279" s="13">
        <v>257</v>
      </c>
      <c r="F1279" s="13">
        <v>286</v>
      </c>
      <c r="G1279" s="13">
        <v>543</v>
      </c>
      <c r="H1279" s="13">
        <v>0</v>
      </c>
      <c r="I1279" s="13">
        <v>0</v>
      </c>
      <c r="J1279" s="13">
        <v>0</v>
      </c>
      <c r="K1279" s="15">
        <f t="shared" si="82"/>
        <v>257</v>
      </c>
      <c r="L1279" s="15">
        <f t="shared" si="83"/>
        <v>286</v>
      </c>
      <c r="M1279" s="15">
        <f t="shared" si="84"/>
        <v>543</v>
      </c>
      <c r="O1279" s="13"/>
      <c r="P1279" s="13"/>
    </row>
    <row r="1280" spans="1:16" s="90" customFormat="1" ht="13.15" customHeight="1" x14ac:dyDescent="0.2">
      <c r="A1280" s="11" t="str">
        <f t="shared" si="81"/>
        <v>EDWARD RIVER2007</v>
      </c>
      <c r="B1280" s="3" t="s">
        <v>148</v>
      </c>
      <c r="C1280" s="12">
        <v>2007</v>
      </c>
      <c r="D1280" s="12" t="s">
        <v>174</v>
      </c>
      <c r="E1280" s="13">
        <v>206</v>
      </c>
      <c r="F1280" s="13">
        <v>206</v>
      </c>
      <c r="G1280" s="13">
        <v>412</v>
      </c>
      <c r="H1280" s="13">
        <v>0</v>
      </c>
      <c r="I1280" s="13">
        <v>0</v>
      </c>
      <c r="J1280" s="13">
        <v>0</v>
      </c>
      <c r="K1280" s="15">
        <f t="shared" si="82"/>
        <v>206</v>
      </c>
      <c r="L1280" s="15">
        <f t="shared" si="83"/>
        <v>206</v>
      </c>
      <c r="M1280" s="15">
        <f t="shared" si="84"/>
        <v>412</v>
      </c>
      <c r="O1280" s="13"/>
      <c r="P1280" s="13"/>
    </row>
    <row r="1281" spans="1:16" s="90" customFormat="1" ht="13.15" customHeight="1" x14ac:dyDescent="0.2">
      <c r="A1281" s="11" t="str">
        <f t="shared" si="81"/>
        <v>EDWARD RIVER2008</v>
      </c>
      <c r="B1281" s="3" t="s">
        <v>148</v>
      </c>
      <c r="C1281" s="12">
        <v>2008</v>
      </c>
      <c r="D1281" s="12" t="s">
        <v>174</v>
      </c>
      <c r="E1281" s="13">
        <v>197</v>
      </c>
      <c r="F1281" s="13">
        <v>196</v>
      </c>
      <c r="G1281" s="13">
        <v>393</v>
      </c>
      <c r="H1281" s="13">
        <v>0</v>
      </c>
      <c r="I1281" s="13">
        <v>0</v>
      </c>
      <c r="J1281" s="13">
        <v>0</v>
      </c>
      <c r="K1281" s="15">
        <f t="shared" si="82"/>
        <v>197</v>
      </c>
      <c r="L1281" s="15">
        <f t="shared" si="83"/>
        <v>196</v>
      </c>
      <c r="M1281" s="15">
        <f t="shared" si="84"/>
        <v>393</v>
      </c>
      <c r="O1281" s="13"/>
      <c r="P1281" s="13"/>
    </row>
    <row r="1282" spans="1:16" s="90" customFormat="1" ht="13.15" customHeight="1" x14ac:dyDescent="0.2">
      <c r="A1282" s="11" t="str">
        <f t="shared" si="81"/>
        <v>EDWARD RIVER2009</v>
      </c>
      <c r="B1282" s="3" t="s">
        <v>148</v>
      </c>
      <c r="C1282" s="12">
        <v>2009</v>
      </c>
      <c r="D1282" s="12" t="s">
        <v>174</v>
      </c>
      <c r="E1282" s="13">
        <v>222</v>
      </c>
      <c r="F1282" s="13">
        <v>221</v>
      </c>
      <c r="G1282" s="13">
        <v>443</v>
      </c>
      <c r="H1282" s="13">
        <v>0</v>
      </c>
      <c r="I1282" s="13">
        <v>0</v>
      </c>
      <c r="J1282" s="13">
        <v>0</v>
      </c>
      <c r="K1282" s="15">
        <f t="shared" si="82"/>
        <v>222</v>
      </c>
      <c r="L1282" s="15">
        <f t="shared" si="83"/>
        <v>221</v>
      </c>
      <c r="M1282" s="15">
        <f t="shared" si="84"/>
        <v>443</v>
      </c>
      <c r="O1282" s="13"/>
      <c r="P1282" s="13"/>
    </row>
    <row r="1283" spans="1:16" s="90" customFormat="1" ht="13.15" customHeight="1" x14ac:dyDescent="0.2">
      <c r="A1283" s="11" t="str">
        <f t="shared" si="81"/>
        <v>EDWARD RIVER2010</v>
      </c>
      <c r="B1283" s="92" t="s">
        <v>148</v>
      </c>
      <c r="C1283" s="85">
        <v>2010</v>
      </c>
      <c r="D1283" s="86" t="s">
        <v>174</v>
      </c>
      <c r="E1283" s="15">
        <v>208</v>
      </c>
      <c r="F1283" s="15">
        <v>208</v>
      </c>
      <c r="G1283" s="15">
        <v>416</v>
      </c>
      <c r="H1283" s="87">
        <v>0</v>
      </c>
      <c r="I1283" s="87">
        <v>0</v>
      </c>
      <c r="J1283" s="15">
        <v>0</v>
      </c>
      <c r="K1283" s="15">
        <f t="shared" si="82"/>
        <v>208</v>
      </c>
      <c r="L1283" s="15">
        <f t="shared" si="83"/>
        <v>208</v>
      </c>
      <c r="M1283" s="15">
        <f t="shared" si="84"/>
        <v>416</v>
      </c>
      <c r="O1283" s="13"/>
      <c r="P1283" s="13"/>
    </row>
    <row r="1284" spans="1:16" s="90" customFormat="1" ht="13.15" customHeight="1" x14ac:dyDescent="0.2">
      <c r="A1284" s="11" t="str">
        <f t="shared" si="81"/>
        <v>EDWARD RIVER2011</v>
      </c>
      <c r="B1284" s="90" t="s">
        <v>148</v>
      </c>
      <c r="C1284" s="85">
        <v>2011</v>
      </c>
      <c r="D1284" s="86" t="s">
        <v>174</v>
      </c>
      <c r="E1284" s="15">
        <v>205</v>
      </c>
      <c r="F1284" s="15">
        <v>205</v>
      </c>
      <c r="G1284" s="15">
        <v>410</v>
      </c>
      <c r="H1284" s="15">
        <v>0</v>
      </c>
      <c r="I1284" s="15">
        <v>0</v>
      </c>
      <c r="J1284" s="15">
        <v>0</v>
      </c>
      <c r="K1284" s="15">
        <f t="shared" si="82"/>
        <v>205</v>
      </c>
      <c r="L1284" s="15">
        <f t="shared" si="83"/>
        <v>205</v>
      </c>
      <c r="M1284" s="15">
        <f t="shared" si="84"/>
        <v>410</v>
      </c>
      <c r="O1284" s="13"/>
      <c r="P1284" s="13"/>
    </row>
    <row r="1285" spans="1:16" s="90" customFormat="1" ht="13.15" customHeight="1" x14ac:dyDescent="0.2">
      <c r="A1285" s="11" t="str">
        <f t="shared" si="81"/>
        <v>EDWARD RIVER2012</v>
      </c>
      <c r="B1285" s="3" t="s">
        <v>148</v>
      </c>
      <c r="C1285" s="12">
        <v>2012</v>
      </c>
      <c r="D1285" s="12" t="s">
        <v>174</v>
      </c>
      <c r="E1285" s="13">
        <v>219</v>
      </c>
      <c r="F1285" s="13">
        <v>219</v>
      </c>
      <c r="G1285" s="13">
        <v>438</v>
      </c>
      <c r="H1285" s="13">
        <v>0</v>
      </c>
      <c r="I1285" s="13">
        <v>0</v>
      </c>
      <c r="J1285" s="13">
        <v>0</v>
      </c>
      <c r="K1285" s="15">
        <f t="shared" si="82"/>
        <v>219</v>
      </c>
      <c r="L1285" s="15">
        <f t="shared" si="83"/>
        <v>219</v>
      </c>
      <c r="M1285" s="15">
        <f t="shared" si="84"/>
        <v>438</v>
      </c>
      <c r="O1285" s="13"/>
      <c r="P1285" s="13"/>
    </row>
    <row r="1286" spans="1:16" s="90" customFormat="1" ht="13.15" customHeight="1" x14ac:dyDescent="0.2">
      <c r="A1286" s="11" t="str">
        <f t="shared" si="81"/>
        <v>EDWARD RIVER2013</v>
      </c>
      <c r="B1286" s="3" t="s">
        <v>148</v>
      </c>
      <c r="C1286" s="12">
        <v>2013</v>
      </c>
      <c r="D1286" s="12" t="s">
        <v>174</v>
      </c>
      <c r="E1286" s="13">
        <v>204</v>
      </c>
      <c r="F1286" s="13">
        <v>203</v>
      </c>
      <c r="G1286" s="13">
        <v>407</v>
      </c>
      <c r="H1286" s="13">
        <v>0</v>
      </c>
      <c r="I1286" s="13">
        <v>0</v>
      </c>
      <c r="J1286" s="13">
        <v>0</v>
      </c>
      <c r="K1286" s="15">
        <f t="shared" si="82"/>
        <v>204</v>
      </c>
      <c r="L1286" s="15">
        <f t="shared" si="83"/>
        <v>203</v>
      </c>
      <c r="M1286" s="15">
        <f t="shared" si="84"/>
        <v>407</v>
      </c>
      <c r="O1286" s="13"/>
      <c r="P1286" s="13"/>
    </row>
    <row r="1287" spans="1:16" s="90" customFormat="1" ht="13.15" customHeight="1" x14ac:dyDescent="0.2">
      <c r="A1287" s="11" t="str">
        <f t="shared" si="81"/>
        <v>EDWARD RIVER2014</v>
      </c>
      <c r="B1287" s="92" t="s">
        <v>148</v>
      </c>
      <c r="C1287" s="85">
        <v>2014</v>
      </c>
      <c r="D1287" s="86" t="s">
        <v>174</v>
      </c>
      <c r="E1287" s="15">
        <v>205</v>
      </c>
      <c r="F1287" s="15">
        <v>204</v>
      </c>
      <c r="G1287" s="15">
        <v>409</v>
      </c>
      <c r="H1287" s="87">
        <v>0</v>
      </c>
      <c r="I1287" s="87">
        <v>0</v>
      </c>
      <c r="J1287" s="15">
        <v>0</v>
      </c>
      <c r="K1287" s="15">
        <f t="shared" si="82"/>
        <v>205</v>
      </c>
      <c r="L1287" s="15">
        <f t="shared" si="83"/>
        <v>204</v>
      </c>
      <c r="M1287" s="15">
        <f t="shared" si="84"/>
        <v>409</v>
      </c>
      <c r="O1287" s="13"/>
      <c r="P1287" s="13"/>
    </row>
    <row r="1288" spans="1:16" s="90" customFormat="1" ht="13.15" customHeight="1" x14ac:dyDescent="0.2">
      <c r="A1288" s="11" t="str">
        <f t="shared" ref="A1288:A1315" si="85">CONCATENATE(B1288,C1288)</f>
        <v>EDWARD RIVER2015</v>
      </c>
      <c r="B1288" s="3" t="s">
        <v>148</v>
      </c>
      <c r="C1288" s="12">
        <v>2015</v>
      </c>
      <c r="D1288" s="12" t="s">
        <v>174</v>
      </c>
      <c r="E1288" s="13">
        <v>471</v>
      </c>
      <c r="F1288" s="13">
        <v>436</v>
      </c>
      <c r="G1288" s="13">
        <v>907</v>
      </c>
      <c r="H1288" s="13">
        <v>0</v>
      </c>
      <c r="I1288" s="13">
        <v>0</v>
      </c>
      <c r="J1288" s="13">
        <v>0</v>
      </c>
      <c r="K1288" s="15">
        <f t="shared" si="82"/>
        <v>471</v>
      </c>
      <c r="L1288" s="15">
        <f t="shared" si="83"/>
        <v>436</v>
      </c>
      <c r="M1288" s="15">
        <f t="shared" si="84"/>
        <v>907</v>
      </c>
      <c r="O1288" s="13"/>
      <c r="P1288" s="13"/>
    </row>
    <row r="1289" spans="1:16" s="90" customFormat="1" ht="13.15" customHeight="1" x14ac:dyDescent="0.2">
      <c r="A1289" s="11" t="str">
        <f t="shared" si="85"/>
        <v>EDWARD RIVER2016</v>
      </c>
      <c r="B1289" s="3" t="s">
        <v>148</v>
      </c>
      <c r="C1289" s="12">
        <v>2016</v>
      </c>
      <c r="D1289" s="12" t="s">
        <v>174</v>
      </c>
      <c r="E1289" s="13">
        <v>591</v>
      </c>
      <c r="F1289" s="13">
        <v>596</v>
      </c>
      <c r="G1289" s="13">
        <v>1187</v>
      </c>
      <c r="H1289" s="13">
        <v>0</v>
      </c>
      <c r="I1289" s="13">
        <v>0</v>
      </c>
      <c r="J1289" s="13">
        <v>0</v>
      </c>
      <c r="K1289" s="15">
        <f t="shared" si="82"/>
        <v>591</v>
      </c>
      <c r="L1289" s="15">
        <f t="shared" si="83"/>
        <v>596</v>
      </c>
      <c r="M1289" s="15">
        <f t="shared" si="84"/>
        <v>1187</v>
      </c>
      <c r="O1289" s="13"/>
      <c r="P1289" s="13"/>
    </row>
    <row r="1290" spans="1:16" s="90" customFormat="1" ht="13.15" customHeight="1" x14ac:dyDescent="0.2">
      <c r="A1290" s="11" t="str">
        <f t="shared" si="85"/>
        <v>EDWARD RIVER2017</v>
      </c>
      <c r="B1290" s="3" t="s">
        <v>148</v>
      </c>
      <c r="C1290" s="12">
        <v>2017</v>
      </c>
      <c r="D1290" s="12" t="s">
        <v>174</v>
      </c>
      <c r="E1290" s="13">
        <v>562</v>
      </c>
      <c r="F1290" s="13">
        <v>564</v>
      </c>
      <c r="G1290" s="13">
        <v>1126</v>
      </c>
      <c r="H1290" s="13">
        <v>0</v>
      </c>
      <c r="I1290" s="13">
        <v>0</v>
      </c>
      <c r="J1290" s="13">
        <v>0</v>
      </c>
      <c r="K1290" s="15">
        <f t="shared" si="82"/>
        <v>562</v>
      </c>
      <c r="L1290" s="15">
        <f t="shared" si="83"/>
        <v>564</v>
      </c>
      <c r="M1290" s="15">
        <f t="shared" si="84"/>
        <v>1126</v>
      </c>
      <c r="O1290" s="13"/>
      <c r="P1290" s="13"/>
    </row>
    <row r="1291" spans="1:16" s="90" customFormat="1" ht="13.15" customHeight="1" x14ac:dyDescent="0.2">
      <c r="A1291" s="11" t="str">
        <f t="shared" si="85"/>
        <v>EDWARD RIVER2018</v>
      </c>
      <c r="B1291" s="90" t="s">
        <v>148</v>
      </c>
      <c r="C1291" s="85">
        <v>2018</v>
      </c>
      <c r="D1291" s="86" t="s">
        <v>174</v>
      </c>
      <c r="E1291" s="15">
        <v>602</v>
      </c>
      <c r="F1291" s="15">
        <v>603</v>
      </c>
      <c r="G1291" s="15">
        <v>1205</v>
      </c>
      <c r="H1291" s="15">
        <v>0</v>
      </c>
      <c r="I1291" s="15">
        <v>0</v>
      </c>
      <c r="J1291" s="15">
        <v>0</v>
      </c>
      <c r="K1291" s="15">
        <f t="shared" si="82"/>
        <v>602</v>
      </c>
      <c r="L1291" s="15">
        <f t="shared" si="83"/>
        <v>603</v>
      </c>
      <c r="M1291" s="15">
        <f t="shared" si="84"/>
        <v>1205</v>
      </c>
      <c r="O1291" s="13"/>
      <c r="P1291" s="13"/>
    </row>
    <row r="1292" spans="1:16" s="90" customFormat="1" ht="13.15" customHeight="1" x14ac:dyDescent="0.2">
      <c r="A1292" s="11" t="str">
        <f t="shared" si="85"/>
        <v>EDWARD RIVER2019</v>
      </c>
      <c r="B1292" s="3" t="s">
        <v>148</v>
      </c>
      <c r="C1292" s="12">
        <v>2019</v>
      </c>
      <c r="D1292" s="12" t="s">
        <v>174</v>
      </c>
      <c r="E1292" s="13">
        <v>549</v>
      </c>
      <c r="F1292" s="13">
        <v>549</v>
      </c>
      <c r="G1292" s="13">
        <v>1098</v>
      </c>
      <c r="H1292" s="13">
        <v>0</v>
      </c>
      <c r="I1292" s="13">
        <v>0</v>
      </c>
      <c r="J1292" s="13">
        <v>0</v>
      </c>
      <c r="K1292" s="15">
        <f t="shared" si="82"/>
        <v>549</v>
      </c>
      <c r="L1292" s="15">
        <f t="shared" si="83"/>
        <v>549</v>
      </c>
      <c r="M1292" s="15">
        <f t="shared" si="84"/>
        <v>1098</v>
      </c>
      <c r="O1292" s="13"/>
      <c r="P1292" s="13"/>
    </row>
    <row r="1293" spans="1:16" s="90" customFormat="1" ht="13.15" customHeight="1" x14ac:dyDescent="0.2">
      <c r="A1293" s="11" t="str">
        <f t="shared" si="85"/>
        <v>EDWARD RIVER2020</v>
      </c>
      <c r="B1293" s="3" t="s">
        <v>148</v>
      </c>
      <c r="C1293" s="12">
        <v>2020</v>
      </c>
      <c r="D1293" s="12" t="s">
        <v>174</v>
      </c>
      <c r="E1293" s="13">
        <v>252</v>
      </c>
      <c r="F1293" s="13">
        <v>252</v>
      </c>
      <c r="G1293" s="13">
        <v>504</v>
      </c>
      <c r="H1293" s="13">
        <v>0</v>
      </c>
      <c r="I1293" s="13">
        <v>0</v>
      </c>
      <c r="J1293" s="13">
        <v>0</v>
      </c>
      <c r="K1293" s="15">
        <f t="shared" si="82"/>
        <v>252</v>
      </c>
      <c r="L1293" s="15">
        <f t="shared" si="83"/>
        <v>252</v>
      </c>
      <c r="M1293" s="15">
        <f t="shared" si="84"/>
        <v>504</v>
      </c>
      <c r="O1293" s="13"/>
      <c r="P1293" s="13"/>
    </row>
    <row r="1294" spans="1:16" s="90" customFormat="1" ht="13.15" customHeight="1" x14ac:dyDescent="0.2">
      <c r="A1294" s="11" t="str">
        <f t="shared" si="85"/>
        <v>EDWARD RIVER2021</v>
      </c>
      <c r="B1294" s="3" t="s">
        <v>148</v>
      </c>
      <c r="C1294" s="12">
        <v>2021</v>
      </c>
      <c r="D1294" s="12" t="s">
        <v>174</v>
      </c>
      <c r="E1294" s="13">
        <v>249</v>
      </c>
      <c r="F1294" s="13">
        <v>249</v>
      </c>
      <c r="G1294" s="13">
        <v>498</v>
      </c>
      <c r="H1294" s="13">
        <v>0</v>
      </c>
      <c r="I1294" s="13">
        <v>0</v>
      </c>
      <c r="J1294" s="13">
        <v>0</v>
      </c>
      <c r="K1294" s="15">
        <f t="shared" si="82"/>
        <v>249</v>
      </c>
      <c r="L1294" s="15">
        <f t="shared" si="83"/>
        <v>249</v>
      </c>
      <c r="M1294" s="15">
        <f t="shared" si="84"/>
        <v>498</v>
      </c>
      <c r="O1294" s="13"/>
      <c r="P1294" s="13"/>
    </row>
    <row r="1295" spans="1:16" s="90" customFormat="1" ht="13.15" customHeight="1" x14ac:dyDescent="0.2">
      <c r="A1295" s="11" t="str">
        <f t="shared" si="85"/>
        <v>EDWARD RIVER2022</v>
      </c>
      <c r="B1295" s="3" t="s">
        <v>148</v>
      </c>
      <c r="C1295" s="12">
        <v>2022</v>
      </c>
      <c r="D1295" s="12" t="s">
        <v>174</v>
      </c>
      <c r="E1295" s="13">
        <v>493</v>
      </c>
      <c r="F1295" s="13">
        <v>478</v>
      </c>
      <c r="G1295" s="13">
        <v>971</v>
      </c>
      <c r="H1295" s="13">
        <v>0</v>
      </c>
      <c r="I1295" s="13">
        <v>0</v>
      </c>
      <c r="J1295" s="13">
        <v>0</v>
      </c>
      <c r="K1295" s="15">
        <f t="shared" si="82"/>
        <v>493</v>
      </c>
      <c r="L1295" s="15">
        <f t="shared" si="83"/>
        <v>478</v>
      </c>
      <c r="M1295" s="15">
        <f t="shared" si="84"/>
        <v>971</v>
      </c>
      <c r="O1295" s="13"/>
      <c r="P1295" s="13"/>
    </row>
    <row r="1296" spans="1:16" s="90" customFormat="1" ht="13.15" customHeight="1" x14ac:dyDescent="0.2">
      <c r="A1296" s="11" t="str">
        <f t="shared" si="85"/>
        <v>EDWARD RIVER2023</v>
      </c>
      <c r="B1296" s="3" t="s">
        <v>148</v>
      </c>
      <c r="C1296" s="12">
        <v>2023</v>
      </c>
      <c r="D1296" s="12" t="s">
        <v>174</v>
      </c>
      <c r="E1296" s="13">
        <v>491</v>
      </c>
      <c r="F1296" s="13">
        <v>483</v>
      </c>
      <c r="G1296" s="13">
        <v>974</v>
      </c>
      <c r="H1296" s="13">
        <v>0</v>
      </c>
      <c r="I1296" s="13">
        <v>0</v>
      </c>
      <c r="J1296" s="13">
        <v>0</v>
      </c>
      <c r="K1296" s="15">
        <f t="shared" si="82"/>
        <v>491</v>
      </c>
      <c r="L1296" s="15">
        <f t="shared" si="83"/>
        <v>483</v>
      </c>
      <c r="M1296" s="15">
        <f t="shared" si="84"/>
        <v>974</v>
      </c>
      <c r="O1296" s="13"/>
      <c r="P1296" s="13"/>
    </row>
    <row r="1297" spans="1:16" s="90" customFormat="1" ht="13.15" customHeight="1" x14ac:dyDescent="0.2">
      <c r="A1297" s="11" t="str">
        <f t="shared" si="85"/>
        <v>EDWARD RIVER2024</v>
      </c>
      <c r="B1297" s="90" t="s">
        <v>148</v>
      </c>
      <c r="C1297" s="85">
        <v>2024</v>
      </c>
      <c r="D1297" s="86" t="s">
        <v>174</v>
      </c>
      <c r="E1297" s="15">
        <v>641</v>
      </c>
      <c r="F1297" s="15">
        <v>655</v>
      </c>
      <c r="G1297" s="15">
        <v>1296</v>
      </c>
      <c r="H1297" s="15">
        <v>0</v>
      </c>
      <c r="I1297" s="15">
        <v>0</v>
      </c>
      <c r="J1297" s="15">
        <v>0</v>
      </c>
      <c r="K1297" s="15">
        <f t="shared" si="82"/>
        <v>641</v>
      </c>
      <c r="L1297" s="15">
        <f t="shared" si="83"/>
        <v>655</v>
      </c>
      <c r="M1297" s="15">
        <f t="shared" si="84"/>
        <v>1296</v>
      </c>
      <c r="O1297" s="13"/>
      <c r="P1297" s="13"/>
    </row>
    <row r="1298" spans="1:16" s="90" customFormat="1" ht="13.15" customHeight="1" x14ac:dyDescent="0.2">
      <c r="A1298" s="11" t="str">
        <f t="shared" si="85"/>
        <v>EDWARD RIVER2025</v>
      </c>
      <c r="B1298" s="3" t="s">
        <v>148</v>
      </c>
      <c r="C1298" s="12">
        <v>2025</v>
      </c>
      <c r="D1298" s="12" t="s">
        <v>174</v>
      </c>
      <c r="E1298" s="13">
        <v>662</v>
      </c>
      <c r="F1298" s="13">
        <v>668</v>
      </c>
      <c r="G1298" s="13">
        <v>1330</v>
      </c>
      <c r="H1298" s="13">
        <v>0</v>
      </c>
      <c r="I1298" s="13">
        <v>0</v>
      </c>
      <c r="J1298" s="13">
        <v>0</v>
      </c>
      <c r="K1298" s="15">
        <f t="shared" si="82"/>
        <v>662</v>
      </c>
      <c r="L1298" s="15">
        <f t="shared" si="83"/>
        <v>668</v>
      </c>
      <c r="M1298" s="15">
        <f t="shared" si="84"/>
        <v>1330</v>
      </c>
      <c r="O1298" s="13"/>
      <c r="P1298" s="13"/>
    </row>
    <row r="1299" spans="1:16" s="90" customFormat="1" ht="13.15" customHeight="1" x14ac:dyDescent="0.2">
      <c r="A1299" s="11" t="str">
        <f t="shared" si="85"/>
        <v>ELCHO ISLAND1985</v>
      </c>
      <c r="B1299" s="3" t="s">
        <v>161</v>
      </c>
      <c r="C1299" s="12">
        <v>1985</v>
      </c>
      <c r="D1299" s="12" t="s">
        <v>174</v>
      </c>
      <c r="E1299" s="13">
        <v>1613</v>
      </c>
      <c r="F1299" s="13">
        <v>1607</v>
      </c>
      <c r="G1299" s="13">
        <v>3220</v>
      </c>
      <c r="H1299" s="13">
        <v>0</v>
      </c>
      <c r="I1299" s="13">
        <v>0</v>
      </c>
      <c r="J1299" s="13">
        <v>0</v>
      </c>
      <c r="K1299" s="15">
        <f t="shared" si="82"/>
        <v>1613</v>
      </c>
      <c r="L1299" s="15">
        <f t="shared" si="83"/>
        <v>1607</v>
      </c>
      <c r="M1299" s="15">
        <f t="shared" si="84"/>
        <v>3220</v>
      </c>
      <c r="O1299" s="13"/>
      <c r="P1299" s="13"/>
    </row>
    <row r="1300" spans="1:16" s="90" customFormat="1" ht="13.15" customHeight="1" x14ac:dyDescent="0.2">
      <c r="A1300" s="11" t="str">
        <f t="shared" si="85"/>
        <v>ELCHO ISLAND1986</v>
      </c>
      <c r="B1300" s="3" t="s">
        <v>161</v>
      </c>
      <c r="C1300" s="12">
        <v>1986</v>
      </c>
      <c r="D1300" s="12" t="s">
        <v>174</v>
      </c>
      <c r="E1300" s="13">
        <v>1737</v>
      </c>
      <c r="F1300" s="13">
        <v>1735</v>
      </c>
      <c r="G1300" s="13">
        <v>3472</v>
      </c>
      <c r="H1300" s="13">
        <v>0</v>
      </c>
      <c r="I1300" s="13">
        <v>0</v>
      </c>
      <c r="J1300" s="13">
        <v>0</v>
      </c>
      <c r="K1300" s="15">
        <f t="shared" si="82"/>
        <v>1737</v>
      </c>
      <c r="L1300" s="15">
        <f t="shared" si="83"/>
        <v>1735</v>
      </c>
      <c r="M1300" s="15">
        <f t="shared" si="84"/>
        <v>3472</v>
      </c>
      <c r="O1300" s="13"/>
      <c r="P1300" s="13"/>
    </row>
    <row r="1301" spans="1:16" s="90" customFormat="1" ht="13.15" customHeight="1" x14ac:dyDescent="0.2">
      <c r="A1301" s="11" t="str">
        <f t="shared" si="85"/>
        <v>ELCHO ISLAND1987</v>
      </c>
      <c r="B1301" s="3" t="s">
        <v>161</v>
      </c>
      <c r="C1301" s="12">
        <v>1987</v>
      </c>
      <c r="D1301" s="12" t="s">
        <v>174</v>
      </c>
      <c r="E1301" s="13">
        <v>1991</v>
      </c>
      <c r="F1301" s="13">
        <v>1992</v>
      </c>
      <c r="G1301" s="13">
        <v>3983</v>
      </c>
      <c r="H1301" s="13">
        <v>0</v>
      </c>
      <c r="I1301" s="13">
        <v>0</v>
      </c>
      <c r="J1301" s="13">
        <v>0</v>
      </c>
      <c r="K1301" s="15">
        <f t="shared" si="82"/>
        <v>1991</v>
      </c>
      <c r="L1301" s="15">
        <f t="shared" si="83"/>
        <v>1992</v>
      </c>
      <c r="M1301" s="15">
        <f t="shared" si="84"/>
        <v>3983</v>
      </c>
      <c r="O1301" s="13"/>
      <c r="P1301" s="13"/>
    </row>
    <row r="1302" spans="1:16" s="90" customFormat="1" ht="13.15" customHeight="1" x14ac:dyDescent="0.2">
      <c r="A1302" s="11" t="str">
        <f t="shared" si="85"/>
        <v>ELCHO ISLAND1988</v>
      </c>
      <c r="B1302" s="92" t="s">
        <v>161</v>
      </c>
      <c r="C1302" s="85">
        <v>1988</v>
      </c>
      <c r="D1302" s="86" t="s">
        <v>174</v>
      </c>
      <c r="E1302" s="15">
        <v>2344</v>
      </c>
      <c r="F1302" s="15">
        <v>2341</v>
      </c>
      <c r="G1302" s="15">
        <v>4685</v>
      </c>
      <c r="H1302" s="87">
        <v>0</v>
      </c>
      <c r="I1302" s="87">
        <v>0</v>
      </c>
      <c r="J1302" s="15">
        <v>0</v>
      </c>
      <c r="K1302" s="15">
        <f t="shared" si="82"/>
        <v>2344</v>
      </c>
      <c r="L1302" s="15">
        <f t="shared" si="83"/>
        <v>2341</v>
      </c>
      <c r="M1302" s="15">
        <f t="shared" si="84"/>
        <v>4685</v>
      </c>
      <c r="O1302" s="13"/>
      <c r="P1302" s="13"/>
    </row>
    <row r="1303" spans="1:16" s="90" customFormat="1" ht="13.15" customHeight="1" x14ac:dyDescent="0.2">
      <c r="A1303" s="11" t="str">
        <f t="shared" si="85"/>
        <v>ELCHO ISLAND1989</v>
      </c>
      <c r="B1303" s="92" t="s">
        <v>161</v>
      </c>
      <c r="C1303" s="85">
        <v>1989</v>
      </c>
      <c r="D1303" s="86" t="s">
        <v>174</v>
      </c>
      <c r="E1303" s="15">
        <v>2000</v>
      </c>
      <c r="F1303" s="15">
        <v>1999</v>
      </c>
      <c r="G1303" s="15">
        <v>3999</v>
      </c>
      <c r="H1303" s="87">
        <v>0</v>
      </c>
      <c r="I1303" s="87">
        <v>0</v>
      </c>
      <c r="J1303" s="15">
        <v>0</v>
      </c>
      <c r="K1303" s="15">
        <f t="shared" si="82"/>
        <v>2000</v>
      </c>
      <c r="L1303" s="15">
        <f t="shared" si="83"/>
        <v>1999</v>
      </c>
      <c r="M1303" s="15">
        <f t="shared" si="84"/>
        <v>3999</v>
      </c>
      <c r="O1303" s="13"/>
      <c r="P1303" s="13"/>
    </row>
    <row r="1304" spans="1:16" s="90" customFormat="1" ht="13.15" customHeight="1" x14ac:dyDescent="0.2">
      <c r="A1304" s="11" t="str">
        <f t="shared" si="85"/>
        <v>ELCHO ISLAND1990</v>
      </c>
      <c r="B1304" s="3" t="s">
        <v>161</v>
      </c>
      <c r="C1304" s="12">
        <v>1990</v>
      </c>
      <c r="D1304" s="12" t="s">
        <v>174</v>
      </c>
      <c r="E1304" s="13">
        <v>2160</v>
      </c>
      <c r="F1304" s="13">
        <v>2198</v>
      </c>
      <c r="G1304" s="13">
        <v>4358</v>
      </c>
      <c r="H1304" s="13">
        <v>0</v>
      </c>
      <c r="I1304" s="13">
        <v>0</v>
      </c>
      <c r="J1304" s="13">
        <v>0</v>
      </c>
      <c r="K1304" s="15">
        <f t="shared" si="82"/>
        <v>2160</v>
      </c>
      <c r="L1304" s="15">
        <f t="shared" si="83"/>
        <v>2198</v>
      </c>
      <c r="M1304" s="15">
        <f t="shared" si="84"/>
        <v>4358</v>
      </c>
      <c r="O1304" s="13"/>
      <c r="P1304" s="13"/>
    </row>
    <row r="1305" spans="1:16" s="90" customFormat="1" ht="13.15" customHeight="1" x14ac:dyDescent="0.2">
      <c r="A1305" s="11" t="str">
        <f t="shared" si="85"/>
        <v>ELCHO ISLAND1991</v>
      </c>
      <c r="B1305" s="3" t="s">
        <v>161</v>
      </c>
      <c r="C1305" s="12">
        <v>1991</v>
      </c>
      <c r="D1305" s="86" t="s">
        <v>174</v>
      </c>
      <c r="E1305" s="13">
        <v>1955</v>
      </c>
      <c r="F1305" s="13">
        <v>1953</v>
      </c>
      <c r="G1305" s="13">
        <v>3908</v>
      </c>
      <c r="H1305" s="13">
        <v>0</v>
      </c>
      <c r="I1305" s="13">
        <v>0</v>
      </c>
      <c r="J1305" s="13">
        <v>0</v>
      </c>
      <c r="K1305" s="15">
        <f t="shared" si="82"/>
        <v>1955</v>
      </c>
      <c r="L1305" s="15">
        <f t="shared" si="83"/>
        <v>1953</v>
      </c>
      <c r="M1305" s="15">
        <f t="shared" si="84"/>
        <v>3908</v>
      </c>
      <c r="O1305" s="13"/>
      <c r="P1305" s="13"/>
    </row>
    <row r="1306" spans="1:16" s="90" customFormat="1" ht="13.15" customHeight="1" x14ac:dyDescent="0.2">
      <c r="A1306" s="11" t="str">
        <f t="shared" si="85"/>
        <v>ELCHO ISLAND1992</v>
      </c>
      <c r="B1306" s="3" t="s">
        <v>161</v>
      </c>
      <c r="C1306" s="12">
        <v>1992</v>
      </c>
      <c r="D1306" s="12" t="s">
        <v>174</v>
      </c>
      <c r="E1306" s="13">
        <v>1841</v>
      </c>
      <c r="F1306" s="13">
        <v>1839</v>
      </c>
      <c r="G1306" s="13">
        <v>3680</v>
      </c>
      <c r="H1306" s="13">
        <v>0</v>
      </c>
      <c r="I1306" s="13">
        <v>0</v>
      </c>
      <c r="J1306" s="13">
        <v>0</v>
      </c>
      <c r="K1306" s="15">
        <f t="shared" si="82"/>
        <v>1841</v>
      </c>
      <c r="L1306" s="15">
        <f t="shared" si="83"/>
        <v>1839</v>
      </c>
      <c r="M1306" s="15">
        <f t="shared" si="84"/>
        <v>3680</v>
      </c>
      <c r="O1306" s="13"/>
      <c r="P1306" s="13"/>
    </row>
    <row r="1307" spans="1:16" s="90" customFormat="1" ht="13.15" customHeight="1" x14ac:dyDescent="0.2">
      <c r="A1307" s="11" t="str">
        <f t="shared" si="85"/>
        <v>ELCHO ISLAND1993</v>
      </c>
      <c r="B1307" s="92" t="s">
        <v>161</v>
      </c>
      <c r="C1307" s="85">
        <v>1993</v>
      </c>
      <c r="D1307" s="86" t="s">
        <v>174</v>
      </c>
      <c r="E1307" s="15">
        <v>1756</v>
      </c>
      <c r="F1307" s="15">
        <v>1751</v>
      </c>
      <c r="G1307" s="15">
        <v>3507</v>
      </c>
      <c r="H1307" s="87">
        <v>0</v>
      </c>
      <c r="I1307" s="87">
        <v>0</v>
      </c>
      <c r="J1307" s="15">
        <v>0</v>
      </c>
      <c r="K1307" s="15">
        <f t="shared" si="82"/>
        <v>1756</v>
      </c>
      <c r="L1307" s="15">
        <f t="shared" si="83"/>
        <v>1751</v>
      </c>
      <c r="M1307" s="15">
        <f t="shared" si="84"/>
        <v>3507</v>
      </c>
      <c r="O1307" s="13"/>
      <c r="P1307" s="13"/>
    </row>
    <row r="1308" spans="1:16" s="90" customFormat="1" ht="13.15" customHeight="1" x14ac:dyDescent="0.2">
      <c r="A1308" s="11" t="str">
        <f t="shared" si="85"/>
        <v>ELCHO ISLAND1994</v>
      </c>
      <c r="B1308" s="3" t="s">
        <v>161</v>
      </c>
      <c r="C1308" s="12">
        <v>1994</v>
      </c>
      <c r="D1308" s="86" t="s">
        <v>174</v>
      </c>
      <c r="E1308" s="13">
        <v>1812</v>
      </c>
      <c r="F1308" s="13">
        <v>1801</v>
      </c>
      <c r="G1308" s="13">
        <v>3613</v>
      </c>
      <c r="H1308" s="13">
        <v>0</v>
      </c>
      <c r="I1308" s="13">
        <v>0</v>
      </c>
      <c r="J1308" s="13">
        <v>0</v>
      </c>
      <c r="K1308" s="15">
        <f t="shared" si="82"/>
        <v>1812</v>
      </c>
      <c r="L1308" s="15">
        <f t="shared" si="83"/>
        <v>1801</v>
      </c>
      <c r="M1308" s="15">
        <f t="shared" si="84"/>
        <v>3613</v>
      </c>
      <c r="O1308" s="13"/>
      <c r="P1308" s="13"/>
    </row>
    <row r="1309" spans="1:16" s="90" customFormat="1" ht="13.15" customHeight="1" x14ac:dyDescent="0.2">
      <c r="A1309" s="11" t="str">
        <f t="shared" si="85"/>
        <v>ELCHO ISLAND1995</v>
      </c>
      <c r="B1309" s="3" t="s">
        <v>161</v>
      </c>
      <c r="C1309" s="12">
        <v>1995</v>
      </c>
      <c r="D1309" s="12" t="s">
        <v>174</v>
      </c>
      <c r="E1309" s="13">
        <v>2476</v>
      </c>
      <c r="F1309" s="13">
        <v>2468</v>
      </c>
      <c r="G1309" s="13">
        <v>4944</v>
      </c>
      <c r="H1309" s="13">
        <v>0</v>
      </c>
      <c r="I1309" s="13">
        <v>0</v>
      </c>
      <c r="J1309" s="13">
        <v>0</v>
      </c>
      <c r="K1309" s="15">
        <f t="shared" si="82"/>
        <v>2476</v>
      </c>
      <c r="L1309" s="15">
        <f t="shared" si="83"/>
        <v>2468</v>
      </c>
      <c r="M1309" s="15">
        <f t="shared" si="84"/>
        <v>4944</v>
      </c>
      <c r="O1309" s="13"/>
      <c r="P1309" s="13"/>
    </row>
    <row r="1310" spans="1:16" s="90" customFormat="1" ht="13.15" customHeight="1" x14ac:dyDescent="0.2">
      <c r="A1310" s="11" t="str">
        <f t="shared" si="85"/>
        <v>ELCHO ISLAND1996</v>
      </c>
      <c r="B1310" s="90" t="s">
        <v>161</v>
      </c>
      <c r="C1310" s="85">
        <v>1996</v>
      </c>
      <c r="D1310" s="86">
        <v>40</v>
      </c>
      <c r="E1310" s="15">
        <v>2504</v>
      </c>
      <c r="F1310" s="15">
        <v>2507</v>
      </c>
      <c r="G1310" s="15">
        <v>5011</v>
      </c>
      <c r="H1310" s="15">
        <v>0</v>
      </c>
      <c r="I1310" s="15">
        <v>0</v>
      </c>
      <c r="J1310" s="15">
        <v>0</v>
      </c>
      <c r="K1310" s="15">
        <f t="shared" si="82"/>
        <v>2504</v>
      </c>
      <c r="L1310" s="15">
        <f t="shared" si="83"/>
        <v>2507</v>
      </c>
      <c r="M1310" s="15">
        <f t="shared" si="84"/>
        <v>5011</v>
      </c>
      <c r="O1310" s="13"/>
      <c r="P1310" s="13"/>
    </row>
    <row r="1311" spans="1:16" s="90" customFormat="1" ht="13.15" customHeight="1" x14ac:dyDescent="0.2">
      <c r="A1311" s="11" t="str">
        <f t="shared" si="85"/>
        <v>ELCHO ISLAND1997</v>
      </c>
      <c r="B1311" s="3" t="s">
        <v>161</v>
      </c>
      <c r="C1311" s="12">
        <v>1997</v>
      </c>
      <c r="D1311" s="12" t="s">
        <v>174</v>
      </c>
      <c r="E1311" s="13">
        <v>2142</v>
      </c>
      <c r="F1311" s="13">
        <v>2141</v>
      </c>
      <c r="G1311" s="13">
        <v>4283</v>
      </c>
      <c r="H1311" s="13">
        <v>0</v>
      </c>
      <c r="I1311" s="13">
        <v>0</v>
      </c>
      <c r="J1311" s="13">
        <v>0</v>
      </c>
      <c r="K1311" s="15">
        <f t="shared" si="82"/>
        <v>2142</v>
      </c>
      <c r="L1311" s="15">
        <f t="shared" si="83"/>
        <v>2141</v>
      </c>
      <c r="M1311" s="15">
        <f t="shared" si="84"/>
        <v>4283</v>
      </c>
      <c r="O1311" s="13"/>
      <c r="P1311" s="13"/>
    </row>
    <row r="1312" spans="1:16" s="90" customFormat="1" ht="13.15" customHeight="1" x14ac:dyDescent="0.2">
      <c r="A1312" s="11" t="str">
        <f t="shared" si="85"/>
        <v>ELCHO ISLAND1998</v>
      </c>
      <c r="B1312" s="3" t="s">
        <v>161</v>
      </c>
      <c r="C1312" s="12">
        <v>1998</v>
      </c>
      <c r="D1312" s="12" t="s">
        <v>174</v>
      </c>
      <c r="E1312" s="13">
        <v>2150</v>
      </c>
      <c r="F1312" s="13">
        <v>2149</v>
      </c>
      <c r="G1312" s="13">
        <v>4299</v>
      </c>
      <c r="H1312" s="13">
        <v>0</v>
      </c>
      <c r="I1312" s="13">
        <v>0</v>
      </c>
      <c r="J1312" s="13">
        <v>0</v>
      </c>
      <c r="K1312" s="15">
        <f t="shared" si="82"/>
        <v>2150</v>
      </c>
      <c r="L1312" s="15">
        <f t="shared" si="83"/>
        <v>2149</v>
      </c>
      <c r="M1312" s="15">
        <f t="shared" si="84"/>
        <v>4299</v>
      </c>
      <c r="O1312" s="13"/>
      <c r="P1312" s="13"/>
    </row>
    <row r="1313" spans="1:16" s="90" customFormat="1" ht="13.15" customHeight="1" x14ac:dyDescent="0.2">
      <c r="A1313" s="11" t="str">
        <f t="shared" si="85"/>
        <v>ELCHO ISLAND1999</v>
      </c>
      <c r="B1313" s="90" t="s">
        <v>161</v>
      </c>
      <c r="C1313" s="85">
        <v>1999</v>
      </c>
      <c r="D1313" s="86" t="s">
        <v>174</v>
      </c>
      <c r="E1313" s="15">
        <v>2188</v>
      </c>
      <c r="F1313" s="15">
        <v>2187</v>
      </c>
      <c r="G1313" s="15">
        <v>4375</v>
      </c>
      <c r="H1313" s="15">
        <v>0</v>
      </c>
      <c r="I1313" s="15">
        <v>0</v>
      </c>
      <c r="J1313" s="15">
        <v>0</v>
      </c>
      <c r="K1313" s="15">
        <f t="shared" si="82"/>
        <v>2188</v>
      </c>
      <c r="L1313" s="15">
        <f t="shared" si="83"/>
        <v>2187</v>
      </c>
      <c r="M1313" s="15">
        <f t="shared" si="84"/>
        <v>4375</v>
      </c>
      <c r="O1313" s="13"/>
      <c r="P1313" s="13"/>
    </row>
    <row r="1314" spans="1:16" s="90" customFormat="1" ht="13.15" customHeight="1" x14ac:dyDescent="0.2">
      <c r="A1314" s="11" t="str">
        <f t="shared" si="85"/>
        <v>ELCHO ISLAND2000</v>
      </c>
      <c r="B1314" s="3" t="s">
        <v>161</v>
      </c>
      <c r="C1314" s="12">
        <v>2000</v>
      </c>
      <c r="D1314" s="86" t="s">
        <v>174</v>
      </c>
      <c r="E1314" s="13">
        <v>2028</v>
      </c>
      <c r="F1314" s="13">
        <v>2019</v>
      </c>
      <c r="G1314" s="13">
        <v>4047</v>
      </c>
      <c r="H1314" s="13">
        <v>0</v>
      </c>
      <c r="I1314" s="13">
        <v>0</v>
      </c>
      <c r="J1314" s="13">
        <v>0</v>
      </c>
      <c r="K1314" s="15">
        <f t="shared" si="82"/>
        <v>2028</v>
      </c>
      <c r="L1314" s="15">
        <f t="shared" si="83"/>
        <v>2019</v>
      </c>
      <c r="M1314" s="15">
        <f t="shared" si="84"/>
        <v>4047</v>
      </c>
      <c r="O1314" s="13"/>
      <c r="P1314" s="13"/>
    </row>
    <row r="1315" spans="1:16" s="90" customFormat="1" ht="13.15" customHeight="1" x14ac:dyDescent="0.2">
      <c r="A1315" s="11" t="str">
        <f t="shared" si="85"/>
        <v>ELCHO ISLAND2001</v>
      </c>
      <c r="B1315" s="92" t="s">
        <v>161</v>
      </c>
      <c r="C1315" s="85">
        <v>2001</v>
      </c>
      <c r="D1315" s="86" t="s">
        <v>174</v>
      </c>
      <c r="E1315" s="15">
        <v>1961</v>
      </c>
      <c r="F1315" s="15">
        <v>1964</v>
      </c>
      <c r="G1315" s="15">
        <v>3925</v>
      </c>
      <c r="H1315" s="87">
        <v>0</v>
      </c>
      <c r="I1315" s="87">
        <v>0</v>
      </c>
      <c r="J1315" s="15">
        <v>0</v>
      </c>
      <c r="K1315" s="15">
        <f t="shared" si="82"/>
        <v>1961</v>
      </c>
      <c r="L1315" s="15">
        <f t="shared" si="83"/>
        <v>1964</v>
      </c>
      <c r="M1315" s="15">
        <f t="shared" si="84"/>
        <v>3925</v>
      </c>
      <c r="O1315" s="13"/>
      <c r="P1315" s="13"/>
    </row>
    <row r="1316" spans="1:16" s="90" customFormat="1" ht="13.15" customHeight="1" x14ac:dyDescent="0.2">
      <c r="A1316" s="11" t="str">
        <f t="shared" ref="A1316:A1379" si="86">CONCATENATE(B1316,C1316)</f>
        <v>ELCHO ISLAND2002</v>
      </c>
      <c r="B1316" s="3" t="s">
        <v>161</v>
      </c>
      <c r="C1316" s="12">
        <v>2002</v>
      </c>
      <c r="D1316" s="12" t="s">
        <v>174</v>
      </c>
      <c r="E1316" s="13">
        <v>1172</v>
      </c>
      <c r="F1316" s="13">
        <v>1173</v>
      </c>
      <c r="G1316" s="13">
        <v>2345</v>
      </c>
      <c r="H1316" s="13">
        <v>0</v>
      </c>
      <c r="I1316" s="13">
        <v>0</v>
      </c>
      <c r="J1316" s="13">
        <v>0</v>
      </c>
      <c r="K1316" s="15">
        <f t="shared" si="82"/>
        <v>1172</v>
      </c>
      <c r="L1316" s="15">
        <f t="shared" si="83"/>
        <v>1173</v>
      </c>
      <c r="M1316" s="15">
        <f t="shared" si="84"/>
        <v>2345</v>
      </c>
      <c r="O1316" s="13"/>
      <c r="P1316" s="13"/>
    </row>
    <row r="1317" spans="1:16" s="90" customFormat="1" ht="13.15" customHeight="1" x14ac:dyDescent="0.2">
      <c r="A1317" s="11" t="str">
        <f t="shared" si="86"/>
        <v>ELCHO ISLAND2003</v>
      </c>
      <c r="B1317" s="88" t="s">
        <v>161</v>
      </c>
      <c r="C1317" s="16">
        <v>2003</v>
      </c>
      <c r="D1317" s="86" t="s">
        <v>174</v>
      </c>
      <c r="E1317" s="89">
        <v>1202</v>
      </c>
      <c r="F1317" s="89">
        <v>1206</v>
      </c>
      <c r="G1317" s="89">
        <v>2408</v>
      </c>
      <c r="H1317" s="89">
        <v>0</v>
      </c>
      <c r="I1317" s="89">
        <v>0</v>
      </c>
      <c r="J1317" s="89">
        <v>0</v>
      </c>
      <c r="K1317" s="15">
        <f t="shared" si="82"/>
        <v>1202</v>
      </c>
      <c r="L1317" s="15">
        <f t="shared" si="83"/>
        <v>1206</v>
      </c>
      <c r="M1317" s="15">
        <f t="shared" si="84"/>
        <v>2408</v>
      </c>
      <c r="O1317" s="13"/>
      <c r="P1317" s="13"/>
    </row>
    <row r="1318" spans="1:16" s="90" customFormat="1" ht="13.15" customHeight="1" x14ac:dyDescent="0.2">
      <c r="A1318" s="11" t="str">
        <f t="shared" si="86"/>
        <v>ELCHO ISLAND2004</v>
      </c>
      <c r="B1318" s="92" t="s">
        <v>161</v>
      </c>
      <c r="C1318" s="85">
        <v>2004</v>
      </c>
      <c r="D1318" s="86" t="s">
        <v>174</v>
      </c>
      <c r="E1318" s="15">
        <v>1156</v>
      </c>
      <c r="F1318" s="15">
        <v>1161</v>
      </c>
      <c r="G1318" s="15">
        <v>2317</v>
      </c>
      <c r="H1318" s="87">
        <v>0</v>
      </c>
      <c r="I1318" s="87">
        <v>0</v>
      </c>
      <c r="J1318" s="15">
        <v>0</v>
      </c>
      <c r="K1318" s="15">
        <f t="shared" si="82"/>
        <v>1156</v>
      </c>
      <c r="L1318" s="15">
        <f t="shared" si="83"/>
        <v>1161</v>
      </c>
      <c r="M1318" s="15">
        <f t="shared" si="84"/>
        <v>2317</v>
      </c>
      <c r="O1318" s="13"/>
      <c r="P1318" s="13"/>
    </row>
    <row r="1319" spans="1:16" s="90" customFormat="1" ht="13.15" customHeight="1" x14ac:dyDescent="0.2">
      <c r="A1319" s="11" t="str">
        <f t="shared" si="86"/>
        <v>ELCHO ISLAND2005</v>
      </c>
      <c r="B1319" s="3" t="s">
        <v>161</v>
      </c>
      <c r="C1319" s="12">
        <v>2005</v>
      </c>
      <c r="D1319" s="12" t="s">
        <v>174</v>
      </c>
      <c r="E1319" s="13">
        <v>1125</v>
      </c>
      <c r="F1319" s="13">
        <v>1126</v>
      </c>
      <c r="G1319" s="13">
        <v>2251</v>
      </c>
      <c r="H1319" s="13">
        <v>0</v>
      </c>
      <c r="I1319" s="13">
        <v>0</v>
      </c>
      <c r="J1319" s="13">
        <v>0</v>
      </c>
      <c r="K1319" s="15">
        <f t="shared" si="82"/>
        <v>1125</v>
      </c>
      <c r="L1319" s="15">
        <f t="shared" si="83"/>
        <v>1126</v>
      </c>
      <c r="M1319" s="15">
        <f t="shared" si="84"/>
        <v>2251</v>
      </c>
      <c r="O1319" s="13"/>
      <c r="P1319" s="13"/>
    </row>
    <row r="1320" spans="1:16" s="90" customFormat="1" ht="13.15" customHeight="1" x14ac:dyDescent="0.2">
      <c r="A1320" s="11" t="str">
        <f t="shared" si="86"/>
        <v>ELCHO ISLAND2006</v>
      </c>
      <c r="B1320" s="90" t="s">
        <v>161</v>
      </c>
      <c r="C1320" s="12">
        <v>2006</v>
      </c>
      <c r="D1320" s="86" t="s">
        <v>174</v>
      </c>
      <c r="E1320" s="91">
        <v>639</v>
      </c>
      <c r="F1320" s="91">
        <v>643</v>
      </c>
      <c r="G1320" s="91">
        <v>1282</v>
      </c>
      <c r="H1320" s="91">
        <v>0</v>
      </c>
      <c r="I1320" s="91">
        <v>0</v>
      </c>
      <c r="J1320" s="91">
        <v>0</v>
      </c>
      <c r="K1320" s="15">
        <f t="shared" si="82"/>
        <v>639</v>
      </c>
      <c r="L1320" s="15">
        <f t="shared" si="83"/>
        <v>643</v>
      </c>
      <c r="M1320" s="15">
        <f t="shared" si="84"/>
        <v>1282</v>
      </c>
      <c r="O1320" s="13"/>
      <c r="P1320" s="13"/>
    </row>
    <row r="1321" spans="1:16" s="90" customFormat="1" ht="13.15" customHeight="1" x14ac:dyDescent="0.2">
      <c r="A1321" s="11" t="str">
        <f t="shared" si="86"/>
        <v>ELCHO ISLAND2007</v>
      </c>
      <c r="B1321" s="3" t="s">
        <v>161</v>
      </c>
      <c r="C1321" s="12">
        <v>2007</v>
      </c>
      <c r="D1321" s="12" t="s">
        <v>174</v>
      </c>
      <c r="E1321" s="13">
        <v>433</v>
      </c>
      <c r="F1321" s="13">
        <v>447</v>
      </c>
      <c r="G1321" s="13">
        <v>880</v>
      </c>
      <c r="H1321" s="13">
        <v>0</v>
      </c>
      <c r="I1321" s="13">
        <v>0</v>
      </c>
      <c r="J1321" s="13">
        <v>0</v>
      </c>
      <c r="K1321" s="15">
        <f t="shared" si="82"/>
        <v>433</v>
      </c>
      <c r="L1321" s="15">
        <f t="shared" si="83"/>
        <v>447</v>
      </c>
      <c r="M1321" s="15">
        <f t="shared" si="84"/>
        <v>880</v>
      </c>
      <c r="O1321" s="13"/>
      <c r="P1321" s="13"/>
    </row>
    <row r="1322" spans="1:16" s="90" customFormat="1" ht="13.15" customHeight="1" x14ac:dyDescent="0.2">
      <c r="A1322" s="11" t="str">
        <f t="shared" si="86"/>
        <v>ELCHO ISLAND2008</v>
      </c>
      <c r="B1322" s="3" t="s">
        <v>161</v>
      </c>
      <c r="C1322" s="12">
        <v>2008</v>
      </c>
      <c r="D1322" s="12" t="s">
        <v>174</v>
      </c>
      <c r="E1322" s="13">
        <v>459</v>
      </c>
      <c r="F1322" s="13">
        <v>458</v>
      </c>
      <c r="G1322" s="13">
        <v>917</v>
      </c>
      <c r="H1322" s="13">
        <v>0</v>
      </c>
      <c r="I1322" s="13">
        <v>0</v>
      </c>
      <c r="J1322" s="13">
        <v>0</v>
      </c>
      <c r="K1322" s="15">
        <f t="shared" si="82"/>
        <v>459</v>
      </c>
      <c r="L1322" s="15">
        <f t="shared" si="83"/>
        <v>458</v>
      </c>
      <c r="M1322" s="15">
        <f t="shared" si="84"/>
        <v>917</v>
      </c>
      <c r="O1322" s="13"/>
      <c r="P1322" s="13"/>
    </row>
    <row r="1323" spans="1:16" s="90" customFormat="1" ht="13.15" customHeight="1" x14ac:dyDescent="0.2">
      <c r="A1323" s="11" t="str">
        <f t="shared" si="86"/>
        <v>ELCHO ISLAND2009</v>
      </c>
      <c r="B1323" s="3" t="s">
        <v>161</v>
      </c>
      <c r="C1323" s="12">
        <v>2009</v>
      </c>
      <c r="D1323" s="12" t="s">
        <v>174</v>
      </c>
      <c r="E1323" s="13">
        <v>455</v>
      </c>
      <c r="F1323" s="13">
        <v>456</v>
      </c>
      <c r="G1323" s="13">
        <v>911</v>
      </c>
      <c r="H1323" s="13">
        <v>0</v>
      </c>
      <c r="I1323" s="13">
        <v>0</v>
      </c>
      <c r="J1323" s="13">
        <v>0</v>
      </c>
      <c r="K1323" s="15">
        <f t="shared" si="82"/>
        <v>455</v>
      </c>
      <c r="L1323" s="15">
        <f t="shared" si="83"/>
        <v>456</v>
      </c>
      <c r="M1323" s="15">
        <f t="shared" si="84"/>
        <v>911</v>
      </c>
      <c r="O1323" s="13"/>
      <c r="P1323" s="13"/>
    </row>
    <row r="1324" spans="1:16" s="90" customFormat="1" ht="13.15" customHeight="1" x14ac:dyDescent="0.2">
      <c r="A1324" s="11" t="str">
        <f t="shared" si="86"/>
        <v>ELCHO ISLAND2010</v>
      </c>
      <c r="B1324" s="3" t="s">
        <v>161</v>
      </c>
      <c r="C1324" s="12">
        <v>2010</v>
      </c>
      <c r="D1324" s="12" t="s">
        <v>174</v>
      </c>
      <c r="E1324" s="13">
        <v>309</v>
      </c>
      <c r="F1324" s="13">
        <v>310</v>
      </c>
      <c r="G1324" s="13">
        <v>619</v>
      </c>
      <c r="H1324" s="13">
        <v>0</v>
      </c>
      <c r="I1324" s="13">
        <v>0</v>
      </c>
      <c r="J1324" s="13">
        <v>0</v>
      </c>
      <c r="K1324" s="15">
        <f t="shared" si="82"/>
        <v>309</v>
      </c>
      <c r="L1324" s="15">
        <f t="shared" si="83"/>
        <v>310</v>
      </c>
      <c r="M1324" s="15">
        <f t="shared" si="84"/>
        <v>619</v>
      </c>
      <c r="O1324" s="13"/>
      <c r="P1324" s="13"/>
    </row>
    <row r="1325" spans="1:16" s="90" customFormat="1" ht="13.15" customHeight="1" x14ac:dyDescent="0.2">
      <c r="A1325" s="11" t="str">
        <f t="shared" si="86"/>
        <v>ELCHO ISLAND2011</v>
      </c>
      <c r="B1325" s="88" t="s">
        <v>161</v>
      </c>
      <c r="C1325" s="16">
        <v>2011</v>
      </c>
      <c r="D1325" s="86" t="s">
        <v>174</v>
      </c>
      <c r="E1325" s="89">
        <v>315</v>
      </c>
      <c r="F1325" s="89">
        <v>315</v>
      </c>
      <c r="G1325" s="89">
        <v>630</v>
      </c>
      <c r="H1325" s="89">
        <v>0</v>
      </c>
      <c r="I1325" s="89">
        <v>0</v>
      </c>
      <c r="J1325" s="89">
        <v>0</v>
      </c>
      <c r="K1325" s="15">
        <f t="shared" si="82"/>
        <v>315</v>
      </c>
      <c r="L1325" s="15">
        <f t="shared" si="83"/>
        <v>315</v>
      </c>
      <c r="M1325" s="15">
        <f t="shared" si="84"/>
        <v>630</v>
      </c>
      <c r="O1325" s="13"/>
      <c r="P1325" s="13"/>
    </row>
    <row r="1326" spans="1:16" s="90" customFormat="1" ht="13.15" customHeight="1" x14ac:dyDescent="0.2">
      <c r="A1326" s="11" t="str">
        <f t="shared" si="86"/>
        <v>ELCHO ISLAND2012</v>
      </c>
      <c r="B1326" s="92" t="s">
        <v>161</v>
      </c>
      <c r="C1326" s="85">
        <v>2012</v>
      </c>
      <c r="D1326" s="86" t="s">
        <v>174</v>
      </c>
      <c r="E1326" s="15">
        <v>313</v>
      </c>
      <c r="F1326" s="15">
        <v>312</v>
      </c>
      <c r="G1326" s="15">
        <v>625</v>
      </c>
      <c r="H1326" s="87">
        <v>0</v>
      </c>
      <c r="I1326" s="87">
        <v>0</v>
      </c>
      <c r="J1326" s="15">
        <v>0</v>
      </c>
      <c r="K1326" s="15">
        <f t="shared" si="82"/>
        <v>313</v>
      </c>
      <c r="L1326" s="15">
        <f t="shared" si="83"/>
        <v>312</v>
      </c>
      <c r="M1326" s="15">
        <f t="shared" si="84"/>
        <v>625</v>
      </c>
      <c r="O1326" s="13"/>
      <c r="P1326" s="13"/>
    </row>
    <row r="1327" spans="1:16" s="90" customFormat="1" ht="13.15" customHeight="1" x14ac:dyDescent="0.2">
      <c r="A1327" s="11" t="str">
        <f t="shared" si="86"/>
        <v>ELCHO ISLAND2013</v>
      </c>
      <c r="B1327" s="90" t="s">
        <v>161</v>
      </c>
      <c r="C1327" s="85">
        <v>2013</v>
      </c>
      <c r="D1327" s="86" t="s">
        <v>174</v>
      </c>
      <c r="E1327" s="15">
        <v>313</v>
      </c>
      <c r="F1327" s="15">
        <v>313</v>
      </c>
      <c r="G1327" s="15">
        <v>626</v>
      </c>
      <c r="H1327" s="15">
        <v>0</v>
      </c>
      <c r="I1327" s="15">
        <v>0</v>
      </c>
      <c r="J1327" s="15">
        <v>0</v>
      </c>
      <c r="K1327" s="15">
        <f t="shared" si="82"/>
        <v>313</v>
      </c>
      <c r="L1327" s="15">
        <f t="shared" si="83"/>
        <v>313</v>
      </c>
      <c r="M1327" s="15">
        <f t="shared" si="84"/>
        <v>626</v>
      </c>
      <c r="O1327" s="13"/>
      <c r="P1327" s="13"/>
    </row>
    <row r="1328" spans="1:16" s="90" customFormat="1" ht="13.15" customHeight="1" x14ac:dyDescent="0.2">
      <c r="A1328" s="11" t="str">
        <f t="shared" si="86"/>
        <v>ELCHO ISLAND2014</v>
      </c>
      <c r="B1328" s="3" t="s">
        <v>161</v>
      </c>
      <c r="C1328" s="12">
        <v>2014</v>
      </c>
      <c r="D1328" s="12" t="s">
        <v>174</v>
      </c>
      <c r="E1328" s="13">
        <v>315</v>
      </c>
      <c r="F1328" s="13">
        <v>316</v>
      </c>
      <c r="G1328" s="13">
        <v>631</v>
      </c>
      <c r="H1328" s="13">
        <v>0</v>
      </c>
      <c r="I1328" s="13">
        <v>0</v>
      </c>
      <c r="J1328" s="13">
        <v>0</v>
      </c>
      <c r="K1328" s="15">
        <f t="shared" si="82"/>
        <v>315</v>
      </c>
      <c r="L1328" s="15">
        <f t="shared" si="83"/>
        <v>316</v>
      </c>
      <c r="M1328" s="15">
        <f t="shared" si="84"/>
        <v>631</v>
      </c>
      <c r="O1328" s="13"/>
      <c r="P1328" s="13"/>
    </row>
    <row r="1329" spans="1:16" s="90" customFormat="1" ht="13.15" customHeight="1" x14ac:dyDescent="0.2">
      <c r="A1329" s="11" t="str">
        <f t="shared" si="86"/>
        <v>ELCHO ISLAND2015</v>
      </c>
      <c r="B1329" s="3" t="s">
        <v>161</v>
      </c>
      <c r="C1329" s="12">
        <v>2015</v>
      </c>
      <c r="D1329" s="12" t="s">
        <v>174</v>
      </c>
      <c r="E1329" s="13">
        <v>357</v>
      </c>
      <c r="F1329" s="13">
        <v>357</v>
      </c>
      <c r="G1329" s="13">
        <v>714</v>
      </c>
      <c r="H1329" s="13">
        <v>0</v>
      </c>
      <c r="I1329" s="13">
        <v>0</v>
      </c>
      <c r="J1329" s="13">
        <v>0</v>
      </c>
      <c r="K1329" s="15">
        <f t="shared" ref="K1329:K1392" si="87">E1329+H1329</f>
        <v>357</v>
      </c>
      <c r="L1329" s="15">
        <f t="shared" ref="L1329:L1392" si="88">F1329+I1329</f>
        <v>357</v>
      </c>
      <c r="M1329" s="15">
        <f t="shared" ref="M1329:M1392" si="89">G1329+J1329</f>
        <v>714</v>
      </c>
      <c r="O1329" s="13"/>
      <c r="P1329" s="13"/>
    </row>
    <row r="1330" spans="1:16" s="90" customFormat="1" ht="13.15" customHeight="1" x14ac:dyDescent="0.2">
      <c r="A1330" s="11" t="str">
        <f t="shared" si="86"/>
        <v>ELCHO ISLAND2016</v>
      </c>
      <c r="B1330" s="92" t="s">
        <v>161</v>
      </c>
      <c r="C1330" s="85">
        <v>2016</v>
      </c>
      <c r="D1330" s="86" t="s">
        <v>174</v>
      </c>
      <c r="E1330" s="15">
        <v>343</v>
      </c>
      <c r="F1330" s="15">
        <v>341</v>
      </c>
      <c r="G1330" s="15">
        <v>684</v>
      </c>
      <c r="H1330" s="87">
        <v>0</v>
      </c>
      <c r="I1330" s="87">
        <v>0</v>
      </c>
      <c r="J1330" s="15">
        <v>0</v>
      </c>
      <c r="K1330" s="15">
        <f t="shared" si="87"/>
        <v>343</v>
      </c>
      <c r="L1330" s="15">
        <f t="shared" si="88"/>
        <v>341</v>
      </c>
      <c r="M1330" s="15">
        <f t="shared" si="89"/>
        <v>684</v>
      </c>
      <c r="O1330" s="13"/>
      <c r="P1330" s="13"/>
    </row>
    <row r="1331" spans="1:16" s="90" customFormat="1" ht="13.15" customHeight="1" x14ac:dyDescent="0.2">
      <c r="A1331" s="11" t="str">
        <f t="shared" si="86"/>
        <v>ELCHO ISLAND2017</v>
      </c>
      <c r="B1331" s="92" t="s">
        <v>161</v>
      </c>
      <c r="C1331" s="85">
        <v>2017</v>
      </c>
      <c r="D1331" s="86" t="s">
        <v>174</v>
      </c>
      <c r="E1331" s="15">
        <v>501</v>
      </c>
      <c r="F1331" s="15">
        <v>501</v>
      </c>
      <c r="G1331" s="15">
        <v>1002</v>
      </c>
      <c r="H1331" s="87">
        <v>0</v>
      </c>
      <c r="I1331" s="87">
        <v>0</v>
      </c>
      <c r="J1331" s="15">
        <v>0</v>
      </c>
      <c r="K1331" s="15">
        <f t="shared" si="87"/>
        <v>501</v>
      </c>
      <c r="L1331" s="15">
        <f t="shared" si="88"/>
        <v>501</v>
      </c>
      <c r="M1331" s="15">
        <f t="shared" si="89"/>
        <v>1002</v>
      </c>
      <c r="O1331" s="13"/>
      <c r="P1331" s="13"/>
    </row>
    <row r="1332" spans="1:16" s="90" customFormat="1" ht="13.15" customHeight="1" x14ac:dyDescent="0.2">
      <c r="A1332" s="11" t="str">
        <f t="shared" si="86"/>
        <v>ELCHO ISLAND2018</v>
      </c>
      <c r="B1332" s="92" t="s">
        <v>161</v>
      </c>
      <c r="C1332" s="85">
        <v>2018</v>
      </c>
      <c r="D1332" s="86" t="s">
        <v>174</v>
      </c>
      <c r="E1332" s="15">
        <v>382</v>
      </c>
      <c r="F1332" s="15">
        <v>382</v>
      </c>
      <c r="G1332" s="15">
        <v>764</v>
      </c>
      <c r="H1332" s="87">
        <v>0</v>
      </c>
      <c r="I1332" s="87">
        <v>0</v>
      </c>
      <c r="J1332" s="15">
        <v>0</v>
      </c>
      <c r="K1332" s="15">
        <f t="shared" si="87"/>
        <v>382</v>
      </c>
      <c r="L1332" s="15">
        <f t="shared" si="88"/>
        <v>382</v>
      </c>
      <c r="M1332" s="15">
        <f t="shared" si="89"/>
        <v>764</v>
      </c>
      <c r="O1332" s="13"/>
      <c r="P1332" s="13"/>
    </row>
    <row r="1333" spans="1:16" s="90" customFormat="1" ht="13.15" customHeight="1" x14ac:dyDescent="0.2">
      <c r="A1333" s="11" t="str">
        <f t="shared" si="86"/>
        <v>ELCHO ISLAND2019</v>
      </c>
      <c r="B1333" s="3" t="s">
        <v>161</v>
      </c>
      <c r="C1333" s="12">
        <v>2019</v>
      </c>
      <c r="D1333" s="12" t="s">
        <v>174</v>
      </c>
      <c r="E1333" s="13">
        <v>342</v>
      </c>
      <c r="F1333" s="13">
        <v>342</v>
      </c>
      <c r="G1333" s="13">
        <v>684</v>
      </c>
      <c r="H1333" s="13">
        <v>0</v>
      </c>
      <c r="I1333" s="13">
        <v>0</v>
      </c>
      <c r="J1333" s="13">
        <v>0</v>
      </c>
      <c r="K1333" s="15">
        <f t="shared" si="87"/>
        <v>342</v>
      </c>
      <c r="L1333" s="15">
        <f t="shared" si="88"/>
        <v>342</v>
      </c>
      <c r="M1333" s="15">
        <f t="shared" si="89"/>
        <v>684</v>
      </c>
      <c r="O1333" s="13"/>
      <c r="P1333" s="13"/>
    </row>
    <row r="1334" spans="1:16" s="90" customFormat="1" ht="13.15" customHeight="1" x14ac:dyDescent="0.2">
      <c r="A1334" s="11" t="str">
        <f t="shared" si="86"/>
        <v>ELCHO ISLAND2020</v>
      </c>
      <c r="B1334" s="3" t="s">
        <v>161</v>
      </c>
      <c r="C1334" s="12">
        <v>2020</v>
      </c>
      <c r="D1334" s="12" t="s">
        <v>174</v>
      </c>
      <c r="E1334" s="13">
        <v>302</v>
      </c>
      <c r="F1334" s="13">
        <v>303</v>
      </c>
      <c r="G1334" s="13">
        <v>605</v>
      </c>
      <c r="H1334" s="13">
        <v>0</v>
      </c>
      <c r="I1334" s="13">
        <v>0</v>
      </c>
      <c r="J1334" s="13">
        <v>0</v>
      </c>
      <c r="K1334" s="15">
        <f t="shared" si="87"/>
        <v>302</v>
      </c>
      <c r="L1334" s="15">
        <f t="shared" si="88"/>
        <v>303</v>
      </c>
      <c r="M1334" s="15">
        <f t="shared" si="89"/>
        <v>605</v>
      </c>
      <c r="O1334" s="13"/>
      <c r="P1334" s="13"/>
    </row>
    <row r="1335" spans="1:16" s="90" customFormat="1" ht="13.15" customHeight="1" x14ac:dyDescent="0.2">
      <c r="A1335" s="11" t="str">
        <f t="shared" si="86"/>
        <v>ELCHO ISLAND2021</v>
      </c>
      <c r="B1335" s="90" t="s">
        <v>161</v>
      </c>
      <c r="C1335" s="85">
        <v>2021</v>
      </c>
      <c r="D1335" s="86" t="s">
        <v>174</v>
      </c>
      <c r="E1335" s="15">
        <v>367</v>
      </c>
      <c r="F1335" s="15">
        <v>367</v>
      </c>
      <c r="G1335" s="15">
        <v>734</v>
      </c>
      <c r="H1335" s="15">
        <v>0</v>
      </c>
      <c r="I1335" s="15">
        <v>0</v>
      </c>
      <c r="J1335" s="15">
        <v>0</v>
      </c>
      <c r="K1335" s="15">
        <f t="shared" si="87"/>
        <v>367</v>
      </c>
      <c r="L1335" s="15">
        <f t="shared" si="88"/>
        <v>367</v>
      </c>
      <c r="M1335" s="15">
        <f t="shared" si="89"/>
        <v>734</v>
      </c>
      <c r="O1335" s="13"/>
      <c r="P1335" s="13"/>
    </row>
    <row r="1336" spans="1:16" s="90" customFormat="1" ht="13.15" customHeight="1" x14ac:dyDescent="0.2">
      <c r="A1336" s="11" t="str">
        <f t="shared" si="86"/>
        <v>ELCHO ISLAND2022</v>
      </c>
      <c r="B1336" s="3" t="s">
        <v>161</v>
      </c>
      <c r="C1336" s="12">
        <v>2022</v>
      </c>
      <c r="D1336" s="12" t="s">
        <v>174</v>
      </c>
      <c r="E1336" s="13">
        <v>430</v>
      </c>
      <c r="F1336" s="13">
        <v>429</v>
      </c>
      <c r="G1336" s="13">
        <v>859</v>
      </c>
      <c r="H1336" s="13">
        <v>0</v>
      </c>
      <c r="I1336" s="13">
        <v>0</v>
      </c>
      <c r="J1336" s="13">
        <v>0</v>
      </c>
      <c r="K1336" s="15">
        <f t="shared" si="87"/>
        <v>430</v>
      </c>
      <c r="L1336" s="15">
        <f t="shared" si="88"/>
        <v>429</v>
      </c>
      <c r="M1336" s="15">
        <f t="shared" si="89"/>
        <v>859</v>
      </c>
      <c r="O1336" s="13"/>
      <c r="P1336" s="13"/>
    </row>
    <row r="1337" spans="1:16" s="90" customFormat="1" ht="13.15" customHeight="1" x14ac:dyDescent="0.2">
      <c r="A1337" s="11" t="str">
        <f t="shared" si="86"/>
        <v>ELCHO ISLAND2023</v>
      </c>
      <c r="B1337" s="92" t="s">
        <v>161</v>
      </c>
      <c r="C1337" s="85">
        <v>2023</v>
      </c>
      <c r="D1337" s="86" t="s">
        <v>174</v>
      </c>
      <c r="E1337" s="15">
        <v>552</v>
      </c>
      <c r="F1337" s="15">
        <v>552</v>
      </c>
      <c r="G1337" s="15">
        <v>1104</v>
      </c>
      <c r="H1337" s="87">
        <v>0</v>
      </c>
      <c r="I1337" s="87">
        <v>0</v>
      </c>
      <c r="J1337" s="15">
        <v>0</v>
      </c>
      <c r="K1337" s="15">
        <f t="shared" si="87"/>
        <v>552</v>
      </c>
      <c r="L1337" s="15">
        <f t="shared" si="88"/>
        <v>552</v>
      </c>
      <c r="M1337" s="15">
        <f t="shared" si="89"/>
        <v>1104</v>
      </c>
      <c r="O1337" s="13"/>
      <c r="P1337" s="13"/>
    </row>
    <row r="1338" spans="1:16" s="90" customFormat="1" ht="13.15" customHeight="1" x14ac:dyDescent="0.2">
      <c r="A1338" s="11" t="str">
        <f t="shared" si="86"/>
        <v>ELCHO ISLAND2024</v>
      </c>
      <c r="B1338" s="3" t="s">
        <v>161</v>
      </c>
      <c r="C1338" s="12">
        <v>2024</v>
      </c>
      <c r="D1338" s="12" t="s">
        <v>174</v>
      </c>
      <c r="E1338" s="13">
        <v>576</v>
      </c>
      <c r="F1338" s="13">
        <v>576</v>
      </c>
      <c r="G1338" s="13">
        <v>1152</v>
      </c>
      <c r="H1338" s="13">
        <v>0</v>
      </c>
      <c r="I1338" s="13">
        <v>0</v>
      </c>
      <c r="J1338" s="13">
        <v>0</v>
      </c>
      <c r="K1338" s="15">
        <f t="shared" si="87"/>
        <v>576</v>
      </c>
      <c r="L1338" s="15">
        <f t="shared" si="88"/>
        <v>576</v>
      </c>
      <c r="M1338" s="15">
        <f t="shared" si="89"/>
        <v>1152</v>
      </c>
      <c r="O1338" s="13"/>
      <c r="P1338" s="13"/>
    </row>
    <row r="1339" spans="1:16" s="90" customFormat="1" ht="13.15" customHeight="1" x14ac:dyDescent="0.2">
      <c r="A1339" s="11" t="str">
        <f t="shared" si="86"/>
        <v>ELCHO ISLAND2025</v>
      </c>
      <c r="B1339" s="3" t="s">
        <v>161</v>
      </c>
      <c r="C1339" s="12">
        <v>2025</v>
      </c>
      <c r="D1339" s="12" t="s">
        <v>174</v>
      </c>
      <c r="E1339" s="13">
        <v>577</v>
      </c>
      <c r="F1339" s="13">
        <v>577</v>
      </c>
      <c r="G1339" s="13">
        <v>1154</v>
      </c>
      <c r="H1339" s="13">
        <v>0</v>
      </c>
      <c r="I1339" s="13">
        <v>0</v>
      </c>
      <c r="J1339" s="13">
        <v>0</v>
      </c>
      <c r="K1339" s="15">
        <f t="shared" si="87"/>
        <v>577</v>
      </c>
      <c r="L1339" s="15">
        <f t="shared" si="88"/>
        <v>577</v>
      </c>
      <c r="M1339" s="15">
        <f t="shared" si="89"/>
        <v>1154</v>
      </c>
      <c r="O1339" s="13"/>
      <c r="P1339" s="13"/>
    </row>
    <row r="1340" spans="1:16" s="90" customFormat="1" ht="13.15" customHeight="1" x14ac:dyDescent="0.2">
      <c r="A1340" s="11" t="str">
        <f t="shared" si="86"/>
        <v>EMERALD1985</v>
      </c>
      <c r="B1340" s="3" t="s">
        <v>70</v>
      </c>
      <c r="C1340" s="12">
        <v>1985</v>
      </c>
      <c r="D1340" s="12" t="s">
        <v>174</v>
      </c>
      <c r="E1340" s="13">
        <v>462</v>
      </c>
      <c r="F1340" s="13">
        <v>460</v>
      </c>
      <c r="G1340" s="13">
        <v>922</v>
      </c>
      <c r="H1340" s="13">
        <v>0</v>
      </c>
      <c r="I1340" s="13">
        <v>0</v>
      </c>
      <c r="J1340" s="13">
        <v>0</v>
      </c>
      <c r="K1340" s="15">
        <f t="shared" si="87"/>
        <v>462</v>
      </c>
      <c r="L1340" s="15">
        <f t="shared" si="88"/>
        <v>460</v>
      </c>
      <c r="M1340" s="15">
        <f t="shared" si="89"/>
        <v>922</v>
      </c>
      <c r="O1340" s="13"/>
      <c r="P1340" s="13"/>
    </row>
    <row r="1341" spans="1:16" s="90" customFormat="1" ht="13.15" customHeight="1" x14ac:dyDescent="0.2">
      <c r="A1341" s="11" t="str">
        <f t="shared" si="86"/>
        <v>EMERALD1986</v>
      </c>
      <c r="B1341" s="90" t="s">
        <v>70</v>
      </c>
      <c r="C1341" s="85">
        <v>1986</v>
      </c>
      <c r="D1341" s="86" t="s">
        <v>174</v>
      </c>
      <c r="E1341" s="15">
        <v>436</v>
      </c>
      <c r="F1341" s="15">
        <v>460</v>
      </c>
      <c r="G1341" s="15">
        <v>896</v>
      </c>
      <c r="H1341" s="15">
        <v>0</v>
      </c>
      <c r="I1341" s="15">
        <v>0</v>
      </c>
      <c r="J1341" s="15">
        <v>0</v>
      </c>
      <c r="K1341" s="15">
        <f t="shared" si="87"/>
        <v>436</v>
      </c>
      <c r="L1341" s="15">
        <f t="shared" si="88"/>
        <v>460</v>
      </c>
      <c r="M1341" s="15">
        <f t="shared" si="89"/>
        <v>896</v>
      </c>
      <c r="O1341" s="13"/>
      <c r="P1341" s="13"/>
    </row>
    <row r="1342" spans="1:16" s="90" customFormat="1" ht="13.15" customHeight="1" x14ac:dyDescent="0.2">
      <c r="A1342" s="11" t="str">
        <f t="shared" si="86"/>
        <v>EMERALD1987</v>
      </c>
      <c r="B1342" s="92" t="s">
        <v>70</v>
      </c>
      <c r="C1342" s="85">
        <v>1987</v>
      </c>
      <c r="D1342" s="86" t="s">
        <v>174</v>
      </c>
      <c r="E1342" s="15">
        <v>763</v>
      </c>
      <c r="F1342" s="15">
        <v>888</v>
      </c>
      <c r="G1342" s="15">
        <v>1651</v>
      </c>
      <c r="H1342" s="87">
        <v>0</v>
      </c>
      <c r="I1342" s="87">
        <v>0</v>
      </c>
      <c r="J1342" s="15">
        <v>0</v>
      </c>
      <c r="K1342" s="15">
        <f t="shared" si="87"/>
        <v>763</v>
      </c>
      <c r="L1342" s="15">
        <f t="shared" si="88"/>
        <v>888</v>
      </c>
      <c r="M1342" s="15">
        <f t="shared" si="89"/>
        <v>1651</v>
      </c>
      <c r="O1342" s="13"/>
      <c r="P1342" s="13"/>
    </row>
    <row r="1343" spans="1:16" s="90" customFormat="1" ht="13.15" customHeight="1" x14ac:dyDescent="0.2">
      <c r="A1343" s="11" t="str">
        <f t="shared" si="86"/>
        <v>EMERALD1988</v>
      </c>
      <c r="B1343" s="3" t="s">
        <v>70</v>
      </c>
      <c r="C1343" s="12">
        <v>1988</v>
      </c>
      <c r="D1343" s="12" t="s">
        <v>174</v>
      </c>
      <c r="E1343" s="13">
        <v>1315</v>
      </c>
      <c r="F1343" s="13">
        <v>1326</v>
      </c>
      <c r="G1343" s="13">
        <v>2641</v>
      </c>
      <c r="H1343" s="13">
        <v>0</v>
      </c>
      <c r="I1343" s="13">
        <v>0</v>
      </c>
      <c r="J1343" s="13">
        <v>0</v>
      </c>
      <c r="K1343" s="15">
        <f t="shared" si="87"/>
        <v>1315</v>
      </c>
      <c r="L1343" s="15">
        <f t="shared" si="88"/>
        <v>1326</v>
      </c>
      <c r="M1343" s="15">
        <f t="shared" si="89"/>
        <v>2641</v>
      </c>
      <c r="O1343" s="13"/>
      <c r="P1343" s="13"/>
    </row>
    <row r="1344" spans="1:16" s="90" customFormat="1" ht="13.15" customHeight="1" x14ac:dyDescent="0.2">
      <c r="A1344" s="11" t="str">
        <f t="shared" si="86"/>
        <v>EMERALD1989</v>
      </c>
      <c r="B1344" s="92" t="s">
        <v>70</v>
      </c>
      <c r="C1344" s="85">
        <v>1989</v>
      </c>
      <c r="D1344" s="86" t="s">
        <v>174</v>
      </c>
      <c r="E1344" s="15">
        <v>1231</v>
      </c>
      <c r="F1344" s="15">
        <v>1167</v>
      </c>
      <c r="G1344" s="15">
        <v>2398</v>
      </c>
      <c r="H1344" s="87">
        <v>0</v>
      </c>
      <c r="I1344" s="87">
        <v>0</v>
      </c>
      <c r="J1344" s="15">
        <v>0</v>
      </c>
      <c r="K1344" s="15">
        <f t="shared" si="87"/>
        <v>1231</v>
      </c>
      <c r="L1344" s="15">
        <f t="shared" si="88"/>
        <v>1167</v>
      </c>
      <c r="M1344" s="15">
        <f t="shared" si="89"/>
        <v>2398</v>
      </c>
      <c r="O1344" s="13"/>
      <c r="P1344" s="13"/>
    </row>
    <row r="1345" spans="1:16" s="90" customFormat="1" ht="13.15" customHeight="1" x14ac:dyDescent="0.2">
      <c r="A1345" s="11" t="str">
        <f t="shared" si="86"/>
        <v>EMERALD1990</v>
      </c>
      <c r="B1345" s="3" t="s">
        <v>70</v>
      </c>
      <c r="C1345" s="12">
        <v>1990</v>
      </c>
      <c r="D1345" s="12" t="s">
        <v>174</v>
      </c>
      <c r="E1345" s="13">
        <v>1835</v>
      </c>
      <c r="F1345" s="13">
        <v>1766</v>
      </c>
      <c r="G1345" s="13">
        <v>3601</v>
      </c>
      <c r="H1345" s="13">
        <v>0</v>
      </c>
      <c r="I1345" s="13">
        <v>0</v>
      </c>
      <c r="J1345" s="13">
        <v>0</v>
      </c>
      <c r="K1345" s="15">
        <f t="shared" si="87"/>
        <v>1835</v>
      </c>
      <c r="L1345" s="15">
        <f t="shared" si="88"/>
        <v>1766</v>
      </c>
      <c r="M1345" s="15">
        <f t="shared" si="89"/>
        <v>3601</v>
      </c>
      <c r="O1345" s="13"/>
      <c r="P1345" s="13"/>
    </row>
    <row r="1346" spans="1:16" s="90" customFormat="1" ht="13.15" customHeight="1" x14ac:dyDescent="0.2">
      <c r="A1346" s="11" t="str">
        <f t="shared" si="86"/>
        <v>EMERALD1991</v>
      </c>
      <c r="B1346" s="92" t="s">
        <v>70</v>
      </c>
      <c r="C1346" s="85">
        <v>1991</v>
      </c>
      <c r="D1346" s="86" t="s">
        <v>174</v>
      </c>
      <c r="E1346" s="15">
        <v>1106</v>
      </c>
      <c r="F1346" s="15">
        <v>1107</v>
      </c>
      <c r="G1346" s="15">
        <v>2213</v>
      </c>
      <c r="H1346" s="87">
        <v>0</v>
      </c>
      <c r="I1346" s="87">
        <v>0</v>
      </c>
      <c r="J1346" s="15">
        <v>0</v>
      </c>
      <c r="K1346" s="15">
        <f t="shared" si="87"/>
        <v>1106</v>
      </c>
      <c r="L1346" s="15">
        <f t="shared" si="88"/>
        <v>1107</v>
      </c>
      <c r="M1346" s="15">
        <f t="shared" si="89"/>
        <v>2213</v>
      </c>
      <c r="O1346" s="13"/>
      <c r="P1346" s="13"/>
    </row>
    <row r="1347" spans="1:16" s="90" customFormat="1" ht="13.15" customHeight="1" x14ac:dyDescent="0.2">
      <c r="A1347" s="11" t="str">
        <f t="shared" si="86"/>
        <v>EMERALD1992</v>
      </c>
      <c r="B1347" s="3" t="s">
        <v>70</v>
      </c>
      <c r="C1347" s="12">
        <v>1992</v>
      </c>
      <c r="D1347" s="12" t="s">
        <v>174</v>
      </c>
      <c r="E1347" s="13">
        <v>1559</v>
      </c>
      <c r="F1347" s="13">
        <v>1536</v>
      </c>
      <c r="G1347" s="13">
        <v>3095</v>
      </c>
      <c r="H1347" s="13">
        <v>0</v>
      </c>
      <c r="I1347" s="13">
        <v>0</v>
      </c>
      <c r="J1347" s="13">
        <v>0</v>
      </c>
      <c r="K1347" s="15">
        <f t="shared" si="87"/>
        <v>1559</v>
      </c>
      <c r="L1347" s="15">
        <f t="shared" si="88"/>
        <v>1536</v>
      </c>
      <c r="M1347" s="15">
        <f t="shared" si="89"/>
        <v>3095</v>
      </c>
      <c r="O1347" s="13"/>
      <c r="P1347" s="13"/>
    </row>
    <row r="1348" spans="1:16" s="90" customFormat="1" ht="13.15" customHeight="1" x14ac:dyDescent="0.2">
      <c r="A1348" s="11" t="str">
        <f t="shared" si="86"/>
        <v>EMERALD1993</v>
      </c>
      <c r="B1348" s="3" t="s">
        <v>70</v>
      </c>
      <c r="C1348" s="12">
        <v>1993</v>
      </c>
      <c r="D1348" s="12" t="s">
        <v>174</v>
      </c>
      <c r="E1348" s="13">
        <v>1633</v>
      </c>
      <c r="F1348" s="13">
        <v>1448</v>
      </c>
      <c r="G1348" s="13">
        <v>3081</v>
      </c>
      <c r="H1348" s="13">
        <v>0</v>
      </c>
      <c r="I1348" s="13">
        <v>0</v>
      </c>
      <c r="J1348" s="13">
        <v>0</v>
      </c>
      <c r="K1348" s="15">
        <f t="shared" si="87"/>
        <v>1633</v>
      </c>
      <c r="L1348" s="15">
        <f t="shared" si="88"/>
        <v>1448</v>
      </c>
      <c r="M1348" s="15">
        <f t="shared" si="89"/>
        <v>3081</v>
      </c>
      <c r="O1348" s="13"/>
      <c r="P1348" s="13"/>
    </row>
    <row r="1349" spans="1:16" s="90" customFormat="1" ht="13.15" customHeight="1" x14ac:dyDescent="0.2">
      <c r="A1349" s="11" t="str">
        <f t="shared" si="86"/>
        <v>EMERALD1994</v>
      </c>
      <c r="B1349" s="3" t="s">
        <v>70</v>
      </c>
      <c r="C1349" s="12">
        <v>1994</v>
      </c>
      <c r="D1349" s="12" t="s">
        <v>174</v>
      </c>
      <c r="E1349" s="13">
        <v>1242</v>
      </c>
      <c r="F1349" s="13">
        <v>1243</v>
      </c>
      <c r="G1349" s="13">
        <v>2485</v>
      </c>
      <c r="H1349" s="13">
        <v>0</v>
      </c>
      <c r="I1349" s="13">
        <v>0</v>
      </c>
      <c r="J1349" s="13">
        <v>0</v>
      </c>
      <c r="K1349" s="15">
        <f t="shared" si="87"/>
        <v>1242</v>
      </c>
      <c r="L1349" s="15">
        <f t="shared" si="88"/>
        <v>1243</v>
      </c>
      <c r="M1349" s="15">
        <f t="shared" si="89"/>
        <v>2485</v>
      </c>
      <c r="O1349" s="13"/>
      <c r="P1349" s="13"/>
    </row>
    <row r="1350" spans="1:16" s="90" customFormat="1" ht="13.15" customHeight="1" x14ac:dyDescent="0.2">
      <c r="A1350" s="11" t="str">
        <f t="shared" si="86"/>
        <v>EMERALD1995</v>
      </c>
      <c r="B1350" s="3" t="s">
        <v>70</v>
      </c>
      <c r="C1350" s="12">
        <v>1995</v>
      </c>
      <c r="D1350" s="12" t="s">
        <v>174</v>
      </c>
      <c r="E1350" s="13">
        <v>1239</v>
      </c>
      <c r="F1350" s="13">
        <v>1234</v>
      </c>
      <c r="G1350" s="13">
        <v>2473</v>
      </c>
      <c r="H1350" s="13">
        <v>0</v>
      </c>
      <c r="I1350" s="13">
        <v>0</v>
      </c>
      <c r="J1350" s="13">
        <v>0</v>
      </c>
      <c r="K1350" s="15">
        <f t="shared" si="87"/>
        <v>1239</v>
      </c>
      <c r="L1350" s="15">
        <f t="shared" si="88"/>
        <v>1234</v>
      </c>
      <c r="M1350" s="15">
        <f t="shared" si="89"/>
        <v>2473</v>
      </c>
      <c r="O1350" s="13"/>
      <c r="P1350" s="13"/>
    </row>
    <row r="1351" spans="1:16" s="90" customFormat="1" ht="13.15" customHeight="1" x14ac:dyDescent="0.2">
      <c r="A1351" s="11" t="str">
        <f t="shared" si="86"/>
        <v>EMERALD1996</v>
      </c>
      <c r="B1351" s="3" t="s">
        <v>70</v>
      </c>
      <c r="C1351" s="12">
        <v>1996</v>
      </c>
      <c r="D1351" s="12" t="s">
        <v>174</v>
      </c>
      <c r="E1351" s="13">
        <v>1246</v>
      </c>
      <c r="F1351" s="13">
        <v>1235</v>
      </c>
      <c r="G1351" s="13">
        <v>2481</v>
      </c>
      <c r="H1351" s="13">
        <v>0</v>
      </c>
      <c r="I1351" s="13">
        <v>0</v>
      </c>
      <c r="J1351" s="13">
        <v>0</v>
      </c>
      <c r="K1351" s="15">
        <f t="shared" si="87"/>
        <v>1246</v>
      </c>
      <c r="L1351" s="15">
        <f t="shared" si="88"/>
        <v>1235</v>
      </c>
      <c r="M1351" s="15">
        <f t="shared" si="89"/>
        <v>2481</v>
      </c>
      <c r="O1351" s="13"/>
      <c r="P1351" s="13"/>
    </row>
    <row r="1352" spans="1:16" s="90" customFormat="1" ht="13.15" customHeight="1" x14ac:dyDescent="0.2">
      <c r="A1352" s="11" t="str">
        <f t="shared" si="86"/>
        <v>EMERALD1997</v>
      </c>
      <c r="B1352" s="3" t="s">
        <v>70</v>
      </c>
      <c r="C1352" s="12">
        <v>1997</v>
      </c>
      <c r="D1352" s="12" t="s">
        <v>174</v>
      </c>
      <c r="E1352" s="13">
        <v>1214</v>
      </c>
      <c r="F1352" s="13">
        <v>1214</v>
      </c>
      <c r="G1352" s="13">
        <v>2428</v>
      </c>
      <c r="H1352" s="13">
        <v>0</v>
      </c>
      <c r="I1352" s="13">
        <v>0</v>
      </c>
      <c r="J1352" s="13">
        <v>0</v>
      </c>
      <c r="K1352" s="15">
        <f t="shared" si="87"/>
        <v>1214</v>
      </c>
      <c r="L1352" s="15">
        <f t="shared" si="88"/>
        <v>1214</v>
      </c>
      <c r="M1352" s="15">
        <f t="shared" si="89"/>
        <v>2428</v>
      </c>
      <c r="O1352" s="13"/>
      <c r="P1352" s="13"/>
    </row>
    <row r="1353" spans="1:16" s="90" customFormat="1" ht="13.15" customHeight="1" x14ac:dyDescent="0.2">
      <c r="A1353" s="11" t="str">
        <f t="shared" si="86"/>
        <v>EMERALD1998</v>
      </c>
      <c r="B1353" s="90" t="s">
        <v>70</v>
      </c>
      <c r="C1353" s="85">
        <v>1998</v>
      </c>
      <c r="D1353" s="86" t="s">
        <v>174</v>
      </c>
      <c r="E1353" s="15">
        <v>1186</v>
      </c>
      <c r="F1353" s="15">
        <v>1186</v>
      </c>
      <c r="G1353" s="15">
        <v>2372</v>
      </c>
      <c r="H1353" s="15">
        <v>0</v>
      </c>
      <c r="I1353" s="15">
        <v>0</v>
      </c>
      <c r="J1353" s="15">
        <v>0</v>
      </c>
      <c r="K1353" s="15">
        <f t="shared" si="87"/>
        <v>1186</v>
      </c>
      <c r="L1353" s="15">
        <f t="shared" si="88"/>
        <v>1186</v>
      </c>
      <c r="M1353" s="15">
        <f t="shared" si="89"/>
        <v>2372</v>
      </c>
      <c r="O1353" s="13"/>
      <c r="P1353" s="13"/>
    </row>
    <row r="1354" spans="1:16" s="90" customFormat="1" ht="13.15" customHeight="1" x14ac:dyDescent="0.2">
      <c r="A1354" s="11" t="str">
        <f t="shared" si="86"/>
        <v>EMERALD1999</v>
      </c>
      <c r="B1354" s="3" t="s">
        <v>70</v>
      </c>
      <c r="C1354" s="12">
        <v>1999</v>
      </c>
      <c r="D1354" s="12" t="s">
        <v>174</v>
      </c>
      <c r="E1354" s="13">
        <v>1193</v>
      </c>
      <c r="F1354" s="13">
        <v>1196</v>
      </c>
      <c r="G1354" s="13">
        <v>2389</v>
      </c>
      <c r="H1354" s="13">
        <v>0</v>
      </c>
      <c r="I1354" s="13">
        <v>0</v>
      </c>
      <c r="J1354" s="13">
        <v>0</v>
      </c>
      <c r="K1354" s="15">
        <f t="shared" si="87"/>
        <v>1193</v>
      </c>
      <c r="L1354" s="15">
        <f t="shared" si="88"/>
        <v>1196</v>
      </c>
      <c r="M1354" s="15">
        <f t="shared" si="89"/>
        <v>2389</v>
      </c>
      <c r="O1354" s="13"/>
      <c r="P1354" s="13"/>
    </row>
    <row r="1355" spans="1:16" s="90" customFormat="1" ht="13.15" customHeight="1" x14ac:dyDescent="0.2">
      <c r="A1355" s="11" t="str">
        <f t="shared" si="86"/>
        <v>EMERALD2000</v>
      </c>
      <c r="B1355" s="90" t="s">
        <v>70</v>
      </c>
      <c r="C1355" s="85">
        <v>2000</v>
      </c>
      <c r="D1355" s="86" t="s">
        <v>174</v>
      </c>
      <c r="E1355" s="15">
        <v>1196</v>
      </c>
      <c r="F1355" s="15">
        <v>1196</v>
      </c>
      <c r="G1355" s="15">
        <v>2392</v>
      </c>
      <c r="H1355" s="15">
        <v>0</v>
      </c>
      <c r="I1355" s="15">
        <v>0</v>
      </c>
      <c r="J1355" s="15">
        <v>0</v>
      </c>
      <c r="K1355" s="15">
        <f t="shared" si="87"/>
        <v>1196</v>
      </c>
      <c r="L1355" s="15">
        <f t="shared" si="88"/>
        <v>1196</v>
      </c>
      <c r="M1355" s="15">
        <f t="shared" si="89"/>
        <v>2392</v>
      </c>
      <c r="O1355" s="13"/>
      <c r="P1355" s="13"/>
    </row>
    <row r="1356" spans="1:16" s="90" customFormat="1" ht="13.15" customHeight="1" x14ac:dyDescent="0.2">
      <c r="A1356" s="11" t="str">
        <f t="shared" si="86"/>
        <v>EMERALD2001</v>
      </c>
      <c r="B1356" s="3" t="s">
        <v>70</v>
      </c>
      <c r="C1356" s="12">
        <v>2001</v>
      </c>
      <c r="D1356" s="12" t="s">
        <v>174</v>
      </c>
      <c r="E1356" s="13">
        <v>982</v>
      </c>
      <c r="F1356" s="13">
        <v>981</v>
      </c>
      <c r="G1356" s="13">
        <v>1963</v>
      </c>
      <c r="H1356" s="13">
        <v>0</v>
      </c>
      <c r="I1356" s="13">
        <v>0</v>
      </c>
      <c r="J1356" s="13">
        <v>0</v>
      </c>
      <c r="K1356" s="15">
        <f t="shared" si="87"/>
        <v>982</v>
      </c>
      <c r="L1356" s="15">
        <f t="shared" si="88"/>
        <v>981</v>
      </c>
      <c r="M1356" s="15">
        <f t="shared" si="89"/>
        <v>1963</v>
      </c>
      <c r="O1356" s="13"/>
      <c r="P1356" s="13"/>
    </row>
    <row r="1357" spans="1:16" s="90" customFormat="1" ht="13.15" customHeight="1" x14ac:dyDescent="0.2">
      <c r="A1357" s="11" t="str">
        <f t="shared" si="86"/>
        <v>EMERALD2002</v>
      </c>
      <c r="B1357" s="3" t="s">
        <v>70</v>
      </c>
      <c r="C1357" s="12">
        <v>2002</v>
      </c>
      <c r="D1357" s="12" t="s">
        <v>174</v>
      </c>
      <c r="E1357" s="13">
        <v>898</v>
      </c>
      <c r="F1357" s="13">
        <v>895</v>
      </c>
      <c r="G1357" s="13">
        <v>1793</v>
      </c>
      <c r="H1357" s="13">
        <v>0</v>
      </c>
      <c r="I1357" s="13">
        <v>0</v>
      </c>
      <c r="J1357" s="13">
        <v>0</v>
      </c>
      <c r="K1357" s="15">
        <f t="shared" si="87"/>
        <v>898</v>
      </c>
      <c r="L1357" s="15">
        <f t="shared" si="88"/>
        <v>895</v>
      </c>
      <c r="M1357" s="15">
        <f t="shared" si="89"/>
        <v>1793</v>
      </c>
      <c r="O1357" s="13"/>
      <c r="P1357" s="13"/>
    </row>
    <row r="1358" spans="1:16" s="90" customFormat="1" ht="13.15" customHeight="1" x14ac:dyDescent="0.2">
      <c r="A1358" s="11" t="str">
        <f t="shared" si="86"/>
        <v>EMERALD2003</v>
      </c>
      <c r="B1358" s="92" t="s">
        <v>70</v>
      </c>
      <c r="C1358" s="85">
        <v>2003</v>
      </c>
      <c r="D1358" s="86" t="s">
        <v>174</v>
      </c>
      <c r="E1358" s="15">
        <v>889</v>
      </c>
      <c r="F1358" s="15">
        <v>895</v>
      </c>
      <c r="G1358" s="15">
        <v>1784</v>
      </c>
      <c r="H1358" s="87">
        <v>0</v>
      </c>
      <c r="I1358" s="87">
        <v>0</v>
      </c>
      <c r="J1358" s="15">
        <v>0</v>
      </c>
      <c r="K1358" s="15">
        <f t="shared" si="87"/>
        <v>889</v>
      </c>
      <c r="L1358" s="15">
        <f t="shared" si="88"/>
        <v>895</v>
      </c>
      <c r="M1358" s="15">
        <f t="shared" si="89"/>
        <v>1784</v>
      </c>
      <c r="O1358" s="13"/>
      <c r="P1358" s="13"/>
    </row>
    <row r="1359" spans="1:16" s="90" customFormat="1" ht="13.15" customHeight="1" x14ac:dyDescent="0.2">
      <c r="A1359" s="11" t="str">
        <f t="shared" si="86"/>
        <v>EMERALD2004</v>
      </c>
      <c r="B1359" s="3" t="s">
        <v>70</v>
      </c>
      <c r="C1359" s="12">
        <v>2004</v>
      </c>
      <c r="D1359" s="12" t="s">
        <v>174</v>
      </c>
      <c r="E1359" s="13">
        <v>915</v>
      </c>
      <c r="F1359" s="13">
        <v>916</v>
      </c>
      <c r="G1359" s="13">
        <v>1831</v>
      </c>
      <c r="H1359" s="13">
        <v>0</v>
      </c>
      <c r="I1359" s="13">
        <v>0</v>
      </c>
      <c r="J1359" s="13">
        <v>0</v>
      </c>
      <c r="K1359" s="15">
        <f t="shared" si="87"/>
        <v>915</v>
      </c>
      <c r="L1359" s="15">
        <f t="shared" si="88"/>
        <v>916</v>
      </c>
      <c r="M1359" s="15">
        <f t="shared" si="89"/>
        <v>1831</v>
      </c>
      <c r="O1359" s="13"/>
      <c r="P1359" s="13"/>
    </row>
    <row r="1360" spans="1:16" s="90" customFormat="1" ht="13.15" customHeight="1" x14ac:dyDescent="0.2">
      <c r="A1360" s="11" t="str">
        <f t="shared" si="86"/>
        <v>EMERALD2005</v>
      </c>
      <c r="B1360" s="3" t="s">
        <v>70</v>
      </c>
      <c r="C1360" s="12">
        <v>2005</v>
      </c>
      <c r="D1360" s="12" t="s">
        <v>174</v>
      </c>
      <c r="E1360" s="13">
        <v>1186</v>
      </c>
      <c r="F1360" s="13">
        <v>1189</v>
      </c>
      <c r="G1360" s="13">
        <v>2375</v>
      </c>
      <c r="H1360" s="13">
        <v>0</v>
      </c>
      <c r="I1360" s="13">
        <v>0</v>
      </c>
      <c r="J1360" s="13">
        <v>0</v>
      </c>
      <c r="K1360" s="15">
        <f t="shared" si="87"/>
        <v>1186</v>
      </c>
      <c r="L1360" s="15">
        <f t="shared" si="88"/>
        <v>1189</v>
      </c>
      <c r="M1360" s="15">
        <f t="shared" si="89"/>
        <v>2375</v>
      </c>
      <c r="O1360" s="13"/>
      <c r="P1360" s="13"/>
    </row>
    <row r="1361" spans="1:16" s="90" customFormat="1" ht="13.15" customHeight="1" x14ac:dyDescent="0.2">
      <c r="A1361" s="11" t="str">
        <f t="shared" si="86"/>
        <v>EMERALD2006</v>
      </c>
      <c r="B1361" s="3" t="s">
        <v>70</v>
      </c>
      <c r="C1361" s="12">
        <v>2006</v>
      </c>
      <c r="D1361" s="12" t="s">
        <v>174</v>
      </c>
      <c r="E1361" s="13">
        <v>1148</v>
      </c>
      <c r="F1361" s="13">
        <v>1147</v>
      </c>
      <c r="G1361" s="13">
        <v>2295</v>
      </c>
      <c r="H1361" s="13">
        <v>0</v>
      </c>
      <c r="I1361" s="13">
        <v>0</v>
      </c>
      <c r="J1361" s="13">
        <v>0</v>
      </c>
      <c r="K1361" s="15">
        <f t="shared" si="87"/>
        <v>1148</v>
      </c>
      <c r="L1361" s="15">
        <f t="shared" si="88"/>
        <v>1147</v>
      </c>
      <c r="M1361" s="15">
        <f t="shared" si="89"/>
        <v>2295</v>
      </c>
      <c r="O1361" s="13"/>
      <c r="P1361" s="13"/>
    </row>
    <row r="1362" spans="1:16" s="90" customFormat="1" ht="13.15" customHeight="1" x14ac:dyDescent="0.2">
      <c r="A1362" s="11" t="str">
        <f t="shared" si="86"/>
        <v>EMERALD2007</v>
      </c>
      <c r="B1362" s="3" t="s">
        <v>70</v>
      </c>
      <c r="C1362" s="12">
        <v>2007</v>
      </c>
      <c r="D1362" s="12" t="s">
        <v>174</v>
      </c>
      <c r="E1362" s="13">
        <v>1142</v>
      </c>
      <c r="F1362" s="13">
        <v>1136</v>
      </c>
      <c r="G1362" s="13">
        <v>2278</v>
      </c>
      <c r="H1362" s="13">
        <v>0</v>
      </c>
      <c r="I1362" s="13">
        <v>0</v>
      </c>
      <c r="J1362" s="13">
        <v>0</v>
      </c>
      <c r="K1362" s="15">
        <f t="shared" si="87"/>
        <v>1142</v>
      </c>
      <c r="L1362" s="15">
        <f t="shared" si="88"/>
        <v>1136</v>
      </c>
      <c r="M1362" s="15">
        <f t="shared" si="89"/>
        <v>2278</v>
      </c>
      <c r="O1362" s="13"/>
      <c r="P1362" s="13"/>
    </row>
    <row r="1363" spans="1:16" s="90" customFormat="1" ht="13.15" customHeight="1" x14ac:dyDescent="0.2">
      <c r="A1363" s="11" t="str">
        <f t="shared" si="86"/>
        <v>EMERALD2008</v>
      </c>
      <c r="B1363" s="3" t="s">
        <v>70</v>
      </c>
      <c r="C1363" s="12">
        <v>2008</v>
      </c>
      <c r="D1363" s="12" t="s">
        <v>174</v>
      </c>
      <c r="E1363" s="13">
        <v>1278</v>
      </c>
      <c r="F1363" s="13">
        <v>1263</v>
      </c>
      <c r="G1363" s="13">
        <v>2541</v>
      </c>
      <c r="H1363" s="13">
        <v>0</v>
      </c>
      <c r="I1363" s="13">
        <v>0</v>
      </c>
      <c r="J1363" s="13">
        <v>0</v>
      </c>
      <c r="K1363" s="15">
        <f t="shared" si="87"/>
        <v>1278</v>
      </c>
      <c r="L1363" s="15">
        <f t="shared" si="88"/>
        <v>1263</v>
      </c>
      <c r="M1363" s="15">
        <f t="shared" si="89"/>
        <v>2541</v>
      </c>
      <c r="O1363" s="13"/>
      <c r="P1363" s="13"/>
    </row>
    <row r="1364" spans="1:16" s="90" customFormat="1" ht="13.15" customHeight="1" x14ac:dyDescent="0.2">
      <c r="A1364" s="11" t="str">
        <f t="shared" si="86"/>
        <v>EMERALD2009</v>
      </c>
      <c r="B1364" s="92" t="s">
        <v>70</v>
      </c>
      <c r="C1364" s="85">
        <v>2009</v>
      </c>
      <c r="D1364" s="86" t="s">
        <v>174</v>
      </c>
      <c r="E1364" s="15">
        <v>1231</v>
      </c>
      <c r="F1364" s="15">
        <v>1219</v>
      </c>
      <c r="G1364" s="15">
        <v>2450</v>
      </c>
      <c r="H1364" s="87">
        <v>0</v>
      </c>
      <c r="I1364" s="87">
        <v>0</v>
      </c>
      <c r="J1364" s="15">
        <v>0</v>
      </c>
      <c r="K1364" s="15">
        <f t="shared" si="87"/>
        <v>1231</v>
      </c>
      <c r="L1364" s="15">
        <f t="shared" si="88"/>
        <v>1219</v>
      </c>
      <c r="M1364" s="15">
        <f t="shared" si="89"/>
        <v>2450</v>
      </c>
      <c r="O1364" s="13"/>
      <c r="P1364" s="13"/>
    </row>
    <row r="1365" spans="1:16" s="90" customFormat="1" ht="13.15" customHeight="1" x14ac:dyDescent="0.2">
      <c r="A1365" s="11" t="str">
        <f t="shared" si="86"/>
        <v>EMERALD2010</v>
      </c>
      <c r="B1365" s="3" t="s">
        <v>70</v>
      </c>
      <c r="C1365" s="12">
        <v>2010</v>
      </c>
      <c r="D1365" s="12" t="s">
        <v>174</v>
      </c>
      <c r="E1365" s="13">
        <v>1421</v>
      </c>
      <c r="F1365" s="13">
        <v>1389</v>
      </c>
      <c r="G1365" s="13">
        <v>2810</v>
      </c>
      <c r="H1365" s="13">
        <v>0</v>
      </c>
      <c r="I1365" s="13">
        <v>0</v>
      </c>
      <c r="J1365" s="13">
        <v>0</v>
      </c>
      <c r="K1365" s="15">
        <f t="shared" si="87"/>
        <v>1421</v>
      </c>
      <c r="L1365" s="15">
        <f t="shared" si="88"/>
        <v>1389</v>
      </c>
      <c r="M1365" s="15">
        <f t="shared" si="89"/>
        <v>2810</v>
      </c>
      <c r="O1365" s="13"/>
      <c r="P1365" s="13"/>
    </row>
    <row r="1366" spans="1:16" s="90" customFormat="1" ht="13.15" customHeight="1" x14ac:dyDescent="0.2">
      <c r="A1366" s="11" t="str">
        <f t="shared" si="86"/>
        <v>EMERALD2011</v>
      </c>
      <c r="B1366" s="3" t="s">
        <v>70</v>
      </c>
      <c r="C1366" s="12">
        <v>2011</v>
      </c>
      <c r="D1366" s="12" t="s">
        <v>174</v>
      </c>
      <c r="E1366" s="13">
        <v>1739</v>
      </c>
      <c r="F1366" s="13">
        <v>1735</v>
      </c>
      <c r="G1366" s="13">
        <v>3474</v>
      </c>
      <c r="H1366" s="13">
        <v>0</v>
      </c>
      <c r="I1366" s="13">
        <v>0</v>
      </c>
      <c r="J1366" s="13">
        <v>0</v>
      </c>
      <c r="K1366" s="15">
        <f t="shared" si="87"/>
        <v>1739</v>
      </c>
      <c r="L1366" s="15">
        <f t="shared" si="88"/>
        <v>1735</v>
      </c>
      <c r="M1366" s="15">
        <f t="shared" si="89"/>
        <v>3474</v>
      </c>
      <c r="O1366" s="13"/>
      <c r="P1366" s="13"/>
    </row>
    <row r="1367" spans="1:16" s="90" customFormat="1" ht="13.15" customHeight="1" x14ac:dyDescent="0.2">
      <c r="A1367" s="11" t="str">
        <f t="shared" si="86"/>
        <v>EMERALD2012</v>
      </c>
      <c r="B1367" s="3" t="s">
        <v>70</v>
      </c>
      <c r="C1367" s="12">
        <v>2012</v>
      </c>
      <c r="D1367" s="12">
        <v>27</v>
      </c>
      <c r="E1367" s="13">
        <v>2933</v>
      </c>
      <c r="F1367" s="13">
        <v>2936</v>
      </c>
      <c r="G1367" s="13">
        <v>5869</v>
      </c>
      <c r="H1367" s="13">
        <v>0</v>
      </c>
      <c r="I1367" s="13">
        <v>0</v>
      </c>
      <c r="J1367" s="13">
        <v>0</v>
      </c>
      <c r="K1367" s="15">
        <f t="shared" si="87"/>
        <v>2933</v>
      </c>
      <c r="L1367" s="15">
        <f t="shared" si="88"/>
        <v>2936</v>
      </c>
      <c r="M1367" s="15">
        <f t="shared" si="89"/>
        <v>5869</v>
      </c>
      <c r="O1367" s="13"/>
      <c r="P1367" s="13"/>
    </row>
    <row r="1368" spans="1:16" s="90" customFormat="1" ht="13.15" customHeight="1" x14ac:dyDescent="0.2">
      <c r="A1368" s="11" t="str">
        <f t="shared" si="86"/>
        <v>EMERALD2013</v>
      </c>
      <c r="B1368" s="3" t="s">
        <v>70</v>
      </c>
      <c r="C1368" s="12">
        <v>2013</v>
      </c>
      <c r="D1368" s="12">
        <v>25</v>
      </c>
      <c r="E1368" s="13">
        <v>3295</v>
      </c>
      <c r="F1368" s="13">
        <v>3290</v>
      </c>
      <c r="G1368" s="13">
        <v>6585</v>
      </c>
      <c r="H1368" s="13">
        <v>0</v>
      </c>
      <c r="I1368" s="13">
        <v>0</v>
      </c>
      <c r="J1368" s="13">
        <v>0</v>
      </c>
      <c r="K1368" s="15">
        <f t="shared" si="87"/>
        <v>3295</v>
      </c>
      <c r="L1368" s="15">
        <f t="shared" si="88"/>
        <v>3290</v>
      </c>
      <c r="M1368" s="15">
        <f t="shared" si="89"/>
        <v>6585</v>
      </c>
      <c r="O1368" s="13"/>
      <c r="P1368" s="13"/>
    </row>
    <row r="1369" spans="1:16" s="90" customFormat="1" ht="13.15" customHeight="1" x14ac:dyDescent="0.2">
      <c r="A1369" s="11" t="str">
        <f t="shared" si="86"/>
        <v>EMERALD2014</v>
      </c>
      <c r="B1369" s="3" t="s">
        <v>70</v>
      </c>
      <c r="C1369" s="12">
        <v>2014</v>
      </c>
      <c r="D1369" s="12">
        <v>29</v>
      </c>
      <c r="E1369" s="13">
        <v>2881</v>
      </c>
      <c r="F1369" s="13">
        <v>2877</v>
      </c>
      <c r="G1369" s="13">
        <v>5758</v>
      </c>
      <c r="H1369" s="13">
        <v>0</v>
      </c>
      <c r="I1369" s="13">
        <v>0</v>
      </c>
      <c r="J1369" s="13">
        <v>0</v>
      </c>
      <c r="K1369" s="15">
        <f t="shared" si="87"/>
        <v>2881</v>
      </c>
      <c r="L1369" s="15">
        <f t="shared" si="88"/>
        <v>2877</v>
      </c>
      <c r="M1369" s="15">
        <f t="shared" si="89"/>
        <v>5758</v>
      </c>
      <c r="O1369" s="13"/>
      <c r="P1369" s="13"/>
    </row>
    <row r="1370" spans="1:16" s="90" customFormat="1" ht="13.15" customHeight="1" x14ac:dyDescent="0.2">
      <c r="A1370" s="11" t="str">
        <f t="shared" si="86"/>
        <v>EMERALD2015</v>
      </c>
      <c r="B1370" s="92" t="s">
        <v>70</v>
      </c>
      <c r="C1370" s="85">
        <v>2015</v>
      </c>
      <c r="D1370" s="86">
        <v>27</v>
      </c>
      <c r="E1370" s="15">
        <v>2767</v>
      </c>
      <c r="F1370" s="15">
        <v>2730</v>
      </c>
      <c r="G1370" s="15">
        <v>5497</v>
      </c>
      <c r="H1370" s="87">
        <v>0</v>
      </c>
      <c r="I1370" s="87">
        <v>0</v>
      </c>
      <c r="J1370" s="15">
        <v>0</v>
      </c>
      <c r="K1370" s="15">
        <f t="shared" si="87"/>
        <v>2767</v>
      </c>
      <c r="L1370" s="15">
        <f t="shared" si="88"/>
        <v>2730</v>
      </c>
      <c r="M1370" s="15">
        <f t="shared" si="89"/>
        <v>5497</v>
      </c>
      <c r="O1370" s="13"/>
      <c r="P1370" s="13"/>
    </row>
    <row r="1371" spans="1:16" s="90" customFormat="1" ht="13.15" customHeight="1" x14ac:dyDescent="0.2">
      <c r="A1371" s="11" t="str">
        <f t="shared" si="86"/>
        <v>EMERALD2016</v>
      </c>
      <c r="B1371" s="3" t="s">
        <v>70</v>
      </c>
      <c r="C1371" s="12">
        <v>2016</v>
      </c>
      <c r="D1371" s="12" t="s">
        <v>174</v>
      </c>
      <c r="E1371" s="13">
        <v>2501</v>
      </c>
      <c r="F1371" s="13">
        <v>2491</v>
      </c>
      <c r="G1371" s="13">
        <v>4992</v>
      </c>
      <c r="H1371" s="13">
        <v>0</v>
      </c>
      <c r="I1371" s="13">
        <v>0</v>
      </c>
      <c r="J1371" s="13">
        <v>0</v>
      </c>
      <c r="K1371" s="15">
        <f t="shared" si="87"/>
        <v>2501</v>
      </c>
      <c r="L1371" s="15">
        <f t="shared" si="88"/>
        <v>2491</v>
      </c>
      <c r="M1371" s="15">
        <f t="shared" si="89"/>
        <v>4992</v>
      </c>
      <c r="O1371" s="13"/>
      <c r="P1371" s="13"/>
    </row>
    <row r="1372" spans="1:16" s="90" customFormat="1" ht="13.15" customHeight="1" x14ac:dyDescent="0.2">
      <c r="A1372" s="11" t="str">
        <f t="shared" si="86"/>
        <v>EMERALD2017</v>
      </c>
      <c r="B1372" s="3" t="s">
        <v>70</v>
      </c>
      <c r="C1372" s="12">
        <v>2017</v>
      </c>
      <c r="D1372" s="12" t="s">
        <v>174</v>
      </c>
      <c r="E1372" s="13">
        <v>2028</v>
      </c>
      <c r="F1372" s="13">
        <v>2027</v>
      </c>
      <c r="G1372" s="13">
        <v>4055</v>
      </c>
      <c r="H1372" s="13">
        <v>0</v>
      </c>
      <c r="I1372" s="13">
        <v>0</v>
      </c>
      <c r="J1372" s="13">
        <v>0</v>
      </c>
      <c r="K1372" s="15">
        <f t="shared" si="87"/>
        <v>2028</v>
      </c>
      <c r="L1372" s="15">
        <f t="shared" si="88"/>
        <v>2027</v>
      </c>
      <c r="M1372" s="15">
        <f t="shared" si="89"/>
        <v>4055</v>
      </c>
      <c r="O1372" s="13"/>
      <c r="P1372" s="13"/>
    </row>
    <row r="1373" spans="1:16" s="90" customFormat="1" ht="13.15" customHeight="1" x14ac:dyDescent="0.2">
      <c r="A1373" s="11" t="str">
        <f t="shared" si="86"/>
        <v>EMERALD2018</v>
      </c>
      <c r="B1373" s="3" t="s">
        <v>70</v>
      </c>
      <c r="C1373" s="12">
        <v>2018</v>
      </c>
      <c r="D1373" s="12" t="s">
        <v>174</v>
      </c>
      <c r="E1373" s="13">
        <v>1907</v>
      </c>
      <c r="F1373" s="13">
        <v>1854</v>
      </c>
      <c r="G1373" s="13">
        <v>3761</v>
      </c>
      <c r="H1373" s="13">
        <v>0</v>
      </c>
      <c r="I1373" s="13">
        <v>0</v>
      </c>
      <c r="J1373" s="13">
        <v>0</v>
      </c>
      <c r="K1373" s="15">
        <f t="shared" si="87"/>
        <v>1907</v>
      </c>
      <c r="L1373" s="15">
        <f t="shared" si="88"/>
        <v>1854</v>
      </c>
      <c r="M1373" s="15">
        <f t="shared" si="89"/>
        <v>3761</v>
      </c>
      <c r="O1373" s="13"/>
      <c r="P1373" s="13"/>
    </row>
    <row r="1374" spans="1:16" s="90" customFormat="1" ht="13.15" customHeight="1" x14ac:dyDescent="0.2">
      <c r="A1374" s="11" t="str">
        <f t="shared" si="86"/>
        <v>EMERALD2019</v>
      </c>
      <c r="B1374" s="3" t="s">
        <v>70</v>
      </c>
      <c r="C1374" s="12">
        <v>2019</v>
      </c>
      <c r="D1374" s="12" t="s">
        <v>174</v>
      </c>
      <c r="E1374" s="13">
        <v>2408</v>
      </c>
      <c r="F1374" s="13">
        <v>2406</v>
      </c>
      <c r="G1374" s="13">
        <v>4814</v>
      </c>
      <c r="H1374" s="13">
        <v>0</v>
      </c>
      <c r="I1374" s="13">
        <v>0</v>
      </c>
      <c r="J1374" s="13">
        <v>0</v>
      </c>
      <c r="K1374" s="15">
        <f t="shared" si="87"/>
        <v>2408</v>
      </c>
      <c r="L1374" s="15">
        <f t="shared" si="88"/>
        <v>2406</v>
      </c>
      <c r="M1374" s="15">
        <f t="shared" si="89"/>
        <v>4814</v>
      </c>
      <c r="O1374" s="13"/>
      <c r="P1374" s="13"/>
    </row>
    <row r="1375" spans="1:16" s="90" customFormat="1" ht="13.15" customHeight="1" x14ac:dyDescent="0.2">
      <c r="A1375" s="11" t="str">
        <f t="shared" si="86"/>
        <v>EMERALD2020</v>
      </c>
      <c r="B1375" s="3" t="s">
        <v>70</v>
      </c>
      <c r="C1375" s="12">
        <v>2020</v>
      </c>
      <c r="D1375" s="12" t="s">
        <v>174</v>
      </c>
      <c r="E1375" s="13">
        <v>1627</v>
      </c>
      <c r="F1375" s="13">
        <v>1624</v>
      </c>
      <c r="G1375" s="13">
        <v>3251</v>
      </c>
      <c r="H1375" s="13">
        <v>0</v>
      </c>
      <c r="I1375" s="13">
        <v>0</v>
      </c>
      <c r="J1375" s="13">
        <v>0</v>
      </c>
      <c r="K1375" s="15">
        <f t="shared" si="87"/>
        <v>1627</v>
      </c>
      <c r="L1375" s="15">
        <f t="shared" si="88"/>
        <v>1624</v>
      </c>
      <c r="M1375" s="15">
        <f t="shared" si="89"/>
        <v>3251</v>
      </c>
      <c r="O1375" s="13"/>
      <c r="P1375" s="13"/>
    </row>
    <row r="1376" spans="1:16" s="90" customFormat="1" ht="13.15" customHeight="1" x14ac:dyDescent="0.2">
      <c r="A1376" s="11" t="str">
        <f t="shared" si="86"/>
        <v>EMERALD2021</v>
      </c>
      <c r="B1376" s="92" t="s">
        <v>70</v>
      </c>
      <c r="C1376" s="85">
        <v>2021</v>
      </c>
      <c r="D1376" s="86" t="s">
        <v>174</v>
      </c>
      <c r="E1376" s="15">
        <v>2113</v>
      </c>
      <c r="F1376" s="15">
        <v>2111</v>
      </c>
      <c r="G1376" s="15">
        <v>4224</v>
      </c>
      <c r="H1376" s="87">
        <v>0</v>
      </c>
      <c r="I1376" s="87">
        <v>0</v>
      </c>
      <c r="J1376" s="15">
        <v>0</v>
      </c>
      <c r="K1376" s="15">
        <f t="shared" si="87"/>
        <v>2113</v>
      </c>
      <c r="L1376" s="15">
        <f t="shared" si="88"/>
        <v>2111</v>
      </c>
      <c r="M1376" s="15">
        <f t="shared" si="89"/>
        <v>4224</v>
      </c>
      <c r="O1376" s="13"/>
      <c r="P1376" s="13"/>
    </row>
    <row r="1377" spans="1:16" s="90" customFormat="1" ht="13.15" customHeight="1" x14ac:dyDescent="0.2">
      <c r="A1377" s="11" t="str">
        <f t="shared" si="86"/>
        <v>EMERALD2022</v>
      </c>
      <c r="B1377" s="3" t="s">
        <v>70</v>
      </c>
      <c r="C1377" s="12">
        <v>2022</v>
      </c>
      <c r="D1377" s="12" t="s">
        <v>174</v>
      </c>
      <c r="E1377" s="13">
        <v>2053</v>
      </c>
      <c r="F1377" s="13">
        <v>2051</v>
      </c>
      <c r="G1377" s="13">
        <v>4104</v>
      </c>
      <c r="H1377" s="13">
        <v>0</v>
      </c>
      <c r="I1377" s="13">
        <v>0</v>
      </c>
      <c r="J1377" s="13">
        <v>0</v>
      </c>
      <c r="K1377" s="15">
        <f t="shared" si="87"/>
        <v>2053</v>
      </c>
      <c r="L1377" s="15">
        <f t="shared" si="88"/>
        <v>2051</v>
      </c>
      <c r="M1377" s="15">
        <f t="shared" si="89"/>
        <v>4104</v>
      </c>
      <c r="O1377" s="13"/>
      <c r="P1377" s="13"/>
    </row>
    <row r="1378" spans="1:16" s="90" customFormat="1" ht="13.15" customHeight="1" x14ac:dyDescent="0.2">
      <c r="A1378" s="11" t="str">
        <f t="shared" si="86"/>
        <v>EMERALD2023</v>
      </c>
      <c r="B1378" s="3" t="s">
        <v>70</v>
      </c>
      <c r="C1378" s="12">
        <v>2023</v>
      </c>
      <c r="D1378" s="12" t="s">
        <v>174</v>
      </c>
      <c r="E1378" s="13">
        <v>2218</v>
      </c>
      <c r="F1378" s="13">
        <v>2213</v>
      </c>
      <c r="G1378" s="13">
        <v>4431</v>
      </c>
      <c r="H1378" s="13">
        <v>0</v>
      </c>
      <c r="I1378" s="13">
        <v>0</v>
      </c>
      <c r="J1378" s="13">
        <v>0</v>
      </c>
      <c r="K1378" s="15">
        <f t="shared" si="87"/>
        <v>2218</v>
      </c>
      <c r="L1378" s="15">
        <f t="shared" si="88"/>
        <v>2213</v>
      </c>
      <c r="M1378" s="15">
        <f t="shared" si="89"/>
        <v>4431</v>
      </c>
      <c r="O1378" s="13"/>
      <c r="P1378" s="13"/>
    </row>
    <row r="1379" spans="1:16" s="90" customFormat="1" ht="13.15" customHeight="1" x14ac:dyDescent="0.2">
      <c r="A1379" s="11" t="str">
        <f t="shared" si="86"/>
        <v>EMERALD2024</v>
      </c>
      <c r="B1379" s="3" t="s">
        <v>70</v>
      </c>
      <c r="C1379" s="12">
        <v>2024</v>
      </c>
      <c r="D1379" s="12" t="s">
        <v>174</v>
      </c>
      <c r="E1379" s="13">
        <v>2260</v>
      </c>
      <c r="F1379" s="13">
        <v>2250</v>
      </c>
      <c r="G1379" s="13">
        <v>4510</v>
      </c>
      <c r="H1379" s="13">
        <v>0</v>
      </c>
      <c r="I1379" s="13">
        <v>0</v>
      </c>
      <c r="J1379" s="13">
        <v>0</v>
      </c>
      <c r="K1379" s="15">
        <f t="shared" si="87"/>
        <v>2260</v>
      </c>
      <c r="L1379" s="15">
        <f t="shared" si="88"/>
        <v>2250</v>
      </c>
      <c r="M1379" s="15">
        <f t="shared" si="89"/>
        <v>4510</v>
      </c>
      <c r="O1379" s="13"/>
      <c r="P1379" s="13"/>
    </row>
    <row r="1380" spans="1:16" s="90" customFormat="1" ht="13.15" customHeight="1" x14ac:dyDescent="0.2">
      <c r="A1380" s="11" t="str">
        <f t="shared" ref="A1380:A1443" si="90">CONCATENATE(B1380,C1380)</f>
        <v>EMERALD2025</v>
      </c>
      <c r="B1380" s="92" t="s">
        <v>70</v>
      </c>
      <c r="C1380" s="85">
        <v>2025</v>
      </c>
      <c r="D1380" s="86" t="s">
        <v>174</v>
      </c>
      <c r="E1380" s="15">
        <v>2190</v>
      </c>
      <c r="F1380" s="15">
        <v>2181</v>
      </c>
      <c r="G1380" s="15">
        <v>4371</v>
      </c>
      <c r="H1380" s="87">
        <v>0</v>
      </c>
      <c r="I1380" s="87">
        <v>0</v>
      </c>
      <c r="J1380" s="15">
        <v>0</v>
      </c>
      <c r="K1380" s="15">
        <f t="shared" si="87"/>
        <v>2190</v>
      </c>
      <c r="L1380" s="15">
        <f t="shared" si="88"/>
        <v>2181</v>
      </c>
      <c r="M1380" s="15">
        <f t="shared" si="89"/>
        <v>4371</v>
      </c>
      <c r="O1380" s="13"/>
      <c r="P1380" s="13"/>
    </row>
    <row r="1381" spans="1:16" s="90" customFormat="1" ht="13.15" customHeight="1" x14ac:dyDescent="0.2">
      <c r="A1381" s="11" t="str">
        <f t="shared" si="90"/>
        <v>ESPERANCE1985</v>
      </c>
      <c r="B1381" s="3" t="s">
        <v>69</v>
      </c>
      <c r="C1381" s="12">
        <v>1985</v>
      </c>
      <c r="D1381" s="12" t="s">
        <v>174</v>
      </c>
      <c r="E1381" s="13">
        <v>728</v>
      </c>
      <c r="F1381" s="13">
        <v>728</v>
      </c>
      <c r="G1381" s="13">
        <v>1456</v>
      </c>
      <c r="H1381" s="13">
        <v>0</v>
      </c>
      <c r="I1381" s="13">
        <v>0</v>
      </c>
      <c r="J1381" s="13">
        <v>0</v>
      </c>
      <c r="K1381" s="15">
        <f t="shared" si="87"/>
        <v>728</v>
      </c>
      <c r="L1381" s="15">
        <f t="shared" si="88"/>
        <v>728</v>
      </c>
      <c r="M1381" s="15">
        <f t="shared" si="89"/>
        <v>1456</v>
      </c>
      <c r="O1381" s="13"/>
      <c r="P1381" s="13"/>
    </row>
    <row r="1382" spans="1:16" s="90" customFormat="1" ht="13.15" customHeight="1" x14ac:dyDescent="0.2">
      <c r="A1382" s="11" t="str">
        <f t="shared" si="90"/>
        <v>ESPERANCE1986</v>
      </c>
      <c r="B1382" s="3" t="s">
        <v>69</v>
      </c>
      <c r="C1382" s="12">
        <v>1986</v>
      </c>
      <c r="D1382" s="12" t="s">
        <v>174</v>
      </c>
      <c r="E1382" s="13">
        <v>771</v>
      </c>
      <c r="F1382" s="13">
        <v>771</v>
      </c>
      <c r="G1382" s="13">
        <v>1542</v>
      </c>
      <c r="H1382" s="13">
        <v>0</v>
      </c>
      <c r="I1382" s="13">
        <v>0</v>
      </c>
      <c r="J1382" s="13">
        <v>0</v>
      </c>
      <c r="K1382" s="15">
        <f t="shared" si="87"/>
        <v>771</v>
      </c>
      <c r="L1382" s="15">
        <f t="shared" si="88"/>
        <v>771</v>
      </c>
      <c r="M1382" s="15">
        <f t="shared" si="89"/>
        <v>1542</v>
      </c>
      <c r="O1382" s="13"/>
      <c r="P1382" s="13"/>
    </row>
    <row r="1383" spans="1:16" s="90" customFormat="1" ht="13.15" customHeight="1" x14ac:dyDescent="0.2">
      <c r="A1383" s="11" t="str">
        <f t="shared" si="90"/>
        <v>ESPERANCE1987</v>
      </c>
      <c r="B1383" s="92" t="s">
        <v>69</v>
      </c>
      <c r="C1383" s="85">
        <v>1987</v>
      </c>
      <c r="D1383" s="86" t="s">
        <v>174</v>
      </c>
      <c r="E1383" s="15">
        <v>750</v>
      </c>
      <c r="F1383" s="15">
        <v>750</v>
      </c>
      <c r="G1383" s="15">
        <v>1500</v>
      </c>
      <c r="H1383" s="87">
        <v>0</v>
      </c>
      <c r="I1383" s="87">
        <v>0</v>
      </c>
      <c r="J1383" s="15">
        <v>0</v>
      </c>
      <c r="K1383" s="15">
        <f t="shared" si="87"/>
        <v>750</v>
      </c>
      <c r="L1383" s="15">
        <f t="shared" si="88"/>
        <v>750</v>
      </c>
      <c r="M1383" s="15">
        <f t="shared" si="89"/>
        <v>1500</v>
      </c>
      <c r="O1383" s="13"/>
      <c r="P1383" s="13"/>
    </row>
    <row r="1384" spans="1:16" s="90" customFormat="1" ht="13.15" customHeight="1" x14ac:dyDescent="0.2">
      <c r="A1384" s="11" t="str">
        <f t="shared" si="90"/>
        <v>ESPERANCE1988</v>
      </c>
      <c r="B1384" s="90" t="s">
        <v>69</v>
      </c>
      <c r="C1384" s="85">
        <v>1988</v>
      </c>
      <c r="D1384" s="86" t="s">
        <v>174</v>
      </c>
      <c r="E1384" s="15">
        <v>830</v>
      </c>
      <c r="F1384" s="15">
        <v>830</v>
      </c>
      <c r="G1384" s="15">
        <v>1660</v>
      </c>
      <c r="H1384" s="15">
        <v>0</v>
      </c>
      <c r="I1384" s="15">
        <v>0</v>
      </c>
      <c r="J1384" s="15">
        <v>0</v>
      </c>
      <c r="K1384" s="15">
        <f t="shared" si="87"/>
        <v>830</v>
      </c>
      <c r="L1384" s="15">
        <f t="shared" si="88"/>
        <v>830</v>
      </c>
      <c r="M1384" s="15">
        <f t="shared" si="89"/>
        <v>1660</v>
      </c>
      <c r="O1384" s="13"/>
      <c r="P1384" s="13"/>
    </row>
    <row r="1385" spans="1:16" s="90" customFormat="1" ht="13.15" customHeight="1" x14ac:dyDescent="0.2">
      <c r="A1385" s="11" t="str">
        <f t="shared" si="90"/>
        <v>ESPERANCE1989</v>
      </c>
      <c r="B1385" s="3" t="s">
        <v>69</v>
      </c>
      <c r="C1385" s="12">
        <v>1989</v>
      </c>
      <c r="D1385" s="12" t="s">
        <v>174</v>
      </c>
      <c r="E1385" s="13">
        <v>749</v>
      </c>
      <c r="F1385" s="13">
        <v>746</v>
      </c>
      <c r="G1385" s="13">
        <v>1495</v>
      </c>
      <c r="H1385" s="13">
        <v>0</v>
      </c>
      <c r="I1385" s="13">
        <v>0</v>
      </c>
      <c r="J1385" s="13">
        <v>0</v>
      </c>
      <c r="K1385" s="15">
        <f t="shared" si="87"/>
        <v>749</v>
      </c>
      <c r="L1385" s="15">
        <f t="shared" si="88"/>
        <v>746</v>
      </c>
      <c r="M1385" s="15">
        <f t="shared" si="89"/>
        <v>1495</v>
      </c>
      <c r="O1385" s="13"/>
      <c r="P1385" s="13"/>
    </row>
    <row r="1386" spans="1:16" s="90" customFormat="1" ht="13.15" customHeight="1" x14ac:dyDescent="0.2">
      <c r="A1386" s="11" t="str">
        <f t="shared" si="90"/>
        <v>ESPERANCE1990</v>
      </c>
      <c r="B1386" s="3" t="s">
        <v>69</v>
      </c>
      <c r="C1386" s="12">
        <v>1990</v>
      </c>
      <c r="D1386" s="12" t="s">
        <v>174</v>
      </c>
      <c r="E1386" s="13">
        <v>653</v>
      </c>
      <c r="F1386" s="13">
        <v>654</v>
      </c>
      <c r="G1386" s="13">
        <v>1307</v>
      </c>
      <c r="H1386" s="13">
        <v>0</v>
      </c>
      <c r="I1386" s="13">
        <v>0</v>
      </c>
      <c r="J1386" s="13">
        <v>0</v>
      </c>
      <c r="K1386" s="15">
        <f t="shared" si="87"/>
        <v>653</v>
      </c>
      <c r="L1386" s="15">
        <f t="shared" si="88"/>
        <v>654</v>
      </c>
      <c r="M1386" s="15">
        <f t="shared" si="89"/>
        <v>1307</v>
      </c>
      <c r="O1386" s="13"/>
      <c r="P1386" s="13"/>
    </row>
    <row r="1387" spans="1:16" s="90" customFormat="1" ht="13.15" customHeight="1" x14ac:dyDescent="0.2">
      <c r="A1387" s="11" t="str">
        <f t="shared" si="90"/>
        <v>ESPERANCE1991</v>
      </c>
      <c r="B1387" s="3" t="s">
        <v>69</v>
      </c>
      <c r="C1387" s="12">
        <v>1991</v>
      </c>
      <c r="D1387" s="12" t="s">
        <v>174</v>
      </c>
      <c r="E1387" s="13">
        <v>652</v>
      </c>
      <c r="F1387" s="13">
        <v>653</v>
      </c>
      <c r="G1387" s="13">
        <v>1305</v>
      </c>
      <c r="H1387" s="13">
        <v>0</v>
      </c>
      <c r="I1387" s="13">
        <v>0</v>
      </c>
      <c r="J1387" s="13">
        <v>0</v>
      </c>
      <c r="K1387" s="15">
        <f t="shared" si="87"/>
        <v>652</v>
      </c>
      <c r="L1387" s="15">
        <f t="shared" si="88"/>
        <v>653</v>
      </c>
      <c r="M1387" s="15">
        <f t="shared" si="89"/>
        <v>1305</v>
      </c>
      <c r="O1387" s="13"/>
      <c r="P1387" s="13"/>
    </row>
    <row r="1388" spans="1:16" s="90" customFormat="1" ht="13.15" customHeight="1" x14ac:dyDescent="0.2">
      <c r="A1388" s="11" t="str">
        <f t="shared" si="90"/>
        <v>ESPERANCE1992</v>
      </c>
      <c r="B1388" s="3" t="s">
        <v>69</v>
      </c>
      <c r="C1388" s="12">
        <v>1992</v>
      </c>
      <c r="D1388" s="12" t="s">
        <v>174</v>
      </c>
      <c r="E1388" s="13">
        <v>639</v>
      </c>
      <c r="F1388" s="13">
        <v>640</v>
      </c>
      <c r="G1388" s="13">
        <v>1279</v>
      </c>
      <c r="H1388" s="13">
        <v>0</v>
      </c>
      <c r="I1388" s="13">
        <v>0</v>
      </c>
      <c r="J1388" s="13">
        <v>0</v>
      </c>
      <c r="K1388" s="15">
        <f t="shared" si="87"/>
        <v>639</v>
      </c>
      <c r="L1388" s="15">
        <f t="shared" si="88"/>
        <v>640</v>
      </c>
      <c r="M1388" s="15">
        <f t="shared" si="89"/>
        <v>1279</v>
      </c>
      <c r="O1388" s="13"/>
      <c r="P1388" s="13"/>
    </row>
    <row r="1389" spans="1:16" s="90" customFormat="1" ht="13.15" customHeight="1" x14ac:dyDescent="0.2">
      <c r="A1389" s="11" t="str">
        <f t="shared" si="90"/>
        <v>ESPERANCE1993</v>
      </c>
      <c r="B1389" s="92" t="s">
        <v>69</v>
      </c>
      <c r="C1389" s="85">
        <v>1993</v>
      </c>
      <c r="D1389" s="86" t="s">
        <v>174</v>
      </c>
      <c r="E1389" s="15">
        <v>662</v>
      </c>
      <c r="F1389" s="15">
        <v>662</v>
      </c>
      <c r="G1389" s="15">
        <v>1324</v>
      </c>
      <c r="H1389" s="87">
        <v>0</v>
      </c>
      <c r="I1389" s="87">
        <v>0</v>
      </c>
      <c r="J1389" s="15">
        <v>0</v>
      </c>
      <c r="K1389" s="15">
        <f t="shared" si="87"/>
        <v>662</v>
      </c>
      <c r="L1389" s="15">
        <f t="shared" si="88"/>
        <v>662</v>
      </c>
      <c r="M1389" s="15">
        <f t="shared" si="89"/>
        <v>1324</v>
      </c>
      <c r="O1389" s="13"/>
      <c r="P1389" s="13"/>
    </row>
    <row r="1390" spans="1:16" s="90" customFormat="1" ht="13.15" customHeight="1" x14ac:dyDescent="0.2">
      <c r="A1390" s="11" t="str">
        <f t="shared" si="90"/>
        <v>ESPERANCE1994</v>
      </c>
      <c r="B1390" s="3" t="s">
        <v>69</v>
      </c>
      <c r="C1390" s="12">
        <v>1994</v>
      </c>
      <c r="D1390" s="12" t="s">
        <v>174</v>
      </c>
      <c r="E1390" s="13">
        <v>688</v>
      </c>
      <c r="F1390" s="13">
        <v>689</v>
      </c>
      <c r="G1390" s="13">
        <v>1377</v>
      </c>
      <c r="H1390" s="13">
        <v>0</v>
      </c>
      <c r="I1390" s="13">
        <v>0</v>
      </c>
      <c r="J1390" s="13">
        <v>0</v>
      </c>
      <c r="K1390" s="15">
        <f t="shared" si="87"/>
        <v>688</v>
      </c>
      <c r="L1390" s="15">
        <f t="shared" si="88"/>
        <v>689</v>
      </c>
      <c r="M1390" s="15">
        <f t="shared" si="89"/>
        <v>1377</v>
      </c>
      <c r="O1390" s="13"/>
      <c r="P1390" s="13"/>
    </row>
    <row r="1391" spans="1:16" s="90" customFormat="1" ht="13.15" customHeight="1" x14ac:dyDescent="0.2">
      <c r="A1391" s="11" t="str">
        <f t="shared" si="90"/>
        <v>ESPERANCE1995</v>
      </c>
      <c r="B1391" s="3" t="s">
        <v>69</v>
      </c>
      <c r="C1391" s="12">
        <v>1995</v>
      </c>
      <c r="D1391" s="12" t="s">
        <v>174</v>
      </c>
      <c r="E1391" s="13">
        <v>790</v>
      </c>
      <c r="F1391" s="13">
        <v>790</v>
      </c>
      <c r="G1391" s="13">
        <v>1580</v>
      </c>
      <c r="H1391" s="13">
        <v>0</v>
      </c>
      <c r="I1391" s="13">
        <v>0</v>
      </c>
      <c r="J1391" s="13">
        <v>0</v>
      </c>
      <c r="K1391" s="15">
        <f t="shared" si="87"/>
        <v>790</v>
      </c>
      <c r="L1391" s="15">
        <f t="shared" si="88"/>
        <v>790</v>
      </c>
      <c r="M1391" s="15">
        <f t="shared" si="89"/>
        <v>1580</v>
      </c>
      <c r="O1391" s="13"/>
      <c r="P1391" s="13"/>
    </row>
    <row r="1392" spans="1:16" s="90" customFormat="1" ht="13.15" customHeight="1" x14ac:dyDescent="0.2">
      <c r="A1392" s="11" t="str">
        <f t="shared" si="90"/>
        <v>ESPERANCE1996</v>
      </c>
      <c r="B1392" s="3" t="s">
        <v>69</v>
      </c>
      <c r="C1392" s="12">
        <v>1996</v>
      </c>
      <c r="D1392" s="12" t="s">
        <v>174</v>
      </c>
      <c r="E1392" s="13">
        <v>630</v>
      </c>
      <c r="F1392" s="13">
        <v>629</v>
      </c>
      <c r="G1392" s="13">
        <v>1259</v>
      </c>
      <c r="H1392" s="13">
        <v>0</v>
      </c>
      <c r="I1392" s="13">
        <v>0</v>
      </c>
      <c r="J1392" s="13">
        <v>0</v>
      </c>
      <c r="K1392" s="15">
        <f t="shared" si="87"/>
        <v>630</v>
      </c>
      <c r="L1392" s="15">
        <f t="shared" si="88"/>
        <v>629</v>
      </c>
      <c r="M1392" s="15">
        <f t="shared" si="89"/>
        <v>1259</v>
      </c>
      <c r="O1392" s="13"/>
      <c r="P1392" s="13"/>
    </row>
    <row r="1393" spans="1:16" s="90" customFormat="1" ht="13.15" customHeight="1" x14ac:dyDescent="0.2">
      <c r="A1393" s="11" t="str">
        <f t="shared" si="90"/>
        <v>ESPERANCE1997</v>
      </c>
      <c r="B1393" s="92" t="s">
        <v>69</v>
      </c>
      <c r="C1393" s="85">
        <v>1997</v>
      </c>
      <c r="D1393" s="86" t="s">
        <v>174</v>
      </c>
      <c r="E1393" s="15">
        <v>585</v>
      </c>
      <c r="F1393" s="15">
        <v>585</v>
      </c>
      <c r="G1393" s="15">
        <v>1170</v>
      </c>
      <c r="H1393" s="87">
        <v>0</v>
      </c>
      <c r="I1393" s="87">
        <v>0</v>
      </c>
      <c r="J1393" s="15">
        <v>0</v>
      </c>
      <c r="K1393" s="15">
        <f t="shared" ref="K1393:K1456" si="91">E1393+H1393</f>
        <v>585</v>
      </c>
      <c r="L1393" s="15">
        <f t="shared" ref="L1393:L1456" si="92">F1393+I1393</f>
        <v>585</v>
      </c>
      <c r="M1393" s="15">
        <f t="shared" ref="M1393:M1456" si="93">G1393+J1393</f>
        <v>1170</v>
      </c>
      <c r="O1393" s="13"/>
      <c r="P1393" s="13"/>
    </row>
    <row r="1394" spans="1:16" s="90" customFormat="1" ht="13.15" customHeight="1" x14ac:dyDescent="0.2">
      <c r="A1394" s="11" t="str">
        <f t="shared" si="90"/>
        <v>ESPERANCE1998</v>
      </c>
      <c r="B1394" s="92" t="s">
        <v>69</v>
      </c>
      <c r="C1394" s="85">
        <v>1998</v>
      </c>
      <c r="D1394" s="86" t="s">
        <v>174</v>
      </c>
      <c r="E1394" s="15">
        <v>509</v>
      </c>
      <c r="F1394" s="15">
        <v>508</v>
      </c>
      <c r="G1394" s="15">
        <v>1017</v>
      </c>
      <c r="H1394" s="87">
        <v>0</v>
      </c>
      <c r="I1394" s="87">
        <v>0</v>
      </c>
      <c r="J1394" s="15">
        <v>0</v>
      </c>
      <c r="K1394" s="15">
        <f t="shared" si="91"/>
        <v>509</v>
      </c>
      <c r="L1394" s="15">
        <f t="shared" si="92"/>
        <v>508</v>
      </c>
      <c r="M1394" s="15">
        <f t="shared" si="93"/>
        <v>1017</v>
      </c>
      <c r="O1394" s="13"/>
      <c r="P1394" s="13"/>
    </row>
    <row r="1395" spans="1:16" s="90" customFormat="1" ht="13.15" customHeight="1" x14ac:dyDescent="0.2">
      <c r="A1395" s="11" t="str">
        <f t="shared" si="90"/>
        <v>ESPERANCE1999</v>
      </c>
      <c r="B1395" s="3" t="s">
        <v>69</v>
      </c>
      <c r="C1395" s="12">
        <v>1999</v>
      </c>
      <c r="D1395" s="12" t="s">
        <v>174</v>
      </c>
      <c r="E1395" s="13">
        <v>519</v>
      </c>
      <c r="F1395" s="13">
        <v>519</v>
      </c>
      <c r="G1395" s="13">
        <v>1038</v>
      </c>
      <c r="H1395" s="13">
        <v>0</v>
      </c>
      <c r="I1395" s="13">
        <v>0</v>
      </c>
      <c r="J1395" s="13">
        <v>0</v>
      </c>
      <c r="K1395" s="15">
        <f t="shared" si="91"/>
        <v>519</v>
      </c>
      <c r="L1395" s="15">
        <f t="shared" si="92"/>
        <v>519</v>
      </c>
      <c r="M1395" s="15">
        <f t="shared" si="93"/>
        <v>1038</v>
      </c>
      <c r="O1395" s="13"/>
      <c r="P1395" s="13"/>
    </row>
    <row r="1396" spans="1:16" s="90" customFormat="1" ht="13.15" customHeight="1" x14ac:dyDescent="0.2">
      <c r="A1396" s="11" t="str">
        <f t="shared" si="90"/>
        <v>ESPERANCE2000</v>
      </c>
      <c r="B1396" s="3" t="s">
        <v>69</v>
      </c>
      <c r="C1396" s="12">
        <v>2000</v>
      </c>
      <c r="D1396" s="12" t="s">
        <v>174</v>
      </c>
      <c r="E1396" s="13">
        <v>645</v>
      </c>
      <c r="F1396" s="13">
        <v>646</v>
      </c>
      <c r="G1396" s="13">
        <v>1291</v>
      </c>
      <c r="H1396" s="13">
        <v>0</v>
      </c>
      <c r="I1396" s="13">
        <v>0</v>
      </c>
      <c r="J1396" s="13">
        <v>0</v>
      </c>
      <c r="K1396" s="15">
        <f t="shared" si="91"/>
        <v>645</v>
      </c>
      <c r="L1396" s="15">
        <f t="shared" si="92"/>
        <v>646</v>
      </c>
      <c r="M1396" s="15">
        <f t="shared" si="93"/>
        <v>1291</v>
      </c>
      <c r="O1396" s="13"/>
      <c r="P1396" s="13"/>
    </row>
    <row r="1397" spans="1:16" s="90" customFormat="1" ht="13.15" customHeight="1" x14ac:dyDescent="0.2">
      <c r="A1397" s="11" t="str">
        <f t="shared" si="90"/>
        <v>ESPERANCE2001</v>
      </c>
      <c r="B1397" s="3" t="s">
        <v>69</v>
      </c>
      <c r="C1397" s="12">
        <v>2001</v>
      </c>
      <c r="D1397" s="12" t="s">
        <v>174</v>
      </c>
      <c r="E1397" s="13">
        <v>584</v>
      </c>
      <c r="F1397" s="13">
        <v>583</v>
      </c>
      <c r="G1397" s="13">
        <v>1167</v>
      </c>
      <c r="H1397" s="13">
        <v>0</v>
      </c>
      <c r="I1397" s="13">
        <v>0</v>
      </c>
      <c r="J1397" s="13">
        <v>0</v>
      </c>
      <c r="K1397" s="15">
        <f t="shared" si="91"/>
        <v>584</v>
      </c>
      <c r="L1397" s="15">
        <f t="shared" si="92"/>
        <v>583</v>
      </c>
      <c r="M1397" s="15">
        <f t="shared" si="93"/>
        <v>1167</v>
      </c>
      <c r="O1397" s="13"/>
      <c r="P1397" s="13"/>
    </row>
    <row r="1398" spans="1:16" s="90" customFormat="1" ht="13.15" customHeight="1" x14ac:dyDescent="0.2">
      <c r="A1398" s="11" t="str">
        <f t="shared" si="90"/>
        <v>ESPERANCE2002</v>
      </c>
      <c r="B1398" s="3" t="s">
        <v>69</v>
      </c>
      <c r="C1398" s="12">
        <v>2002</v>
      </c>
      <c r="D1398" s="12" t="s">
        <v>174</v>
      </c>
      <c r="E1398" s="13">
        <v>583</v>
      </c>
      <c r="F1398" s="13">
        <v>584</v>
      </c>
      <c r="G1398" s="13">
        <v>1167</v>
      </c>
      <c r="H1398" s="13">
        <v>0</v>
      </c>
      <c r="I1398" s="13">
        <v>0</v>
      </c>
      <c r="J1398" s="13">
        <v>0</v>
      </c>
      <c r="K1398" s="15">
        <f t="shared" si="91"/>
        <v>583</v>
      </c>
      <c r="L1398" s="15">
        <f t="shared" si="92"/>
        <v>584</v>
      </c>
      <c r="M1398" s="15">
        <f t="shared" si="93"/>
        <v>1167</v>
      </c>
      <c r="O1398" s="13"/>
      <c r="P1398" s="13"/>
    </row>
    <row r="1399" spans="1:16" s="90" customFormat="1" ht="13.15" customHeight="1" x14ac:dyDescent="0.2">
      <c r="A1399" s="11" t="str">
        <f t="shared" si="90"/>
        <v>ESPERANCE2003</v>
      </c>
      <c r="B1399" s="90" t="s">
        <v>69</v>
      </c>
      <c r="C1399" s="85">
        <v>2003</v>
      </c>
      <c r="D1399" s="86" t="s">
        <v>174</v>
      </c>
      <c r="E1399" s="15">
        <v>562</v>
      </c>
      <c r="F1399" s="15">
        <v>562</v>
      </c>
      <c r="G1399" s="15">
        <v>1124</v>
      </c>
      <c r="H1399" s="15">
        <v>0</v>
      </c>
      <c r="I1399" s="15">
        <v>0</v>
      </c>
      <c r="J1399" s="15">
        <v>0</v>
      </c>
      <c r="K1399" s="15">
        <f t="shared" si="91"/>
        <v>562</v>
      </c>
      <c r="L1399" s="15">
        <f t="shared" si="92"/>
        <v>562</v>
      </c>
      <c r="M1399" s="15">
        <f t="shared" si="93"/>
        <v>1124</v>
      </c>
      <c r="O1399" s="13"/>
      <c r="P1399" s="13"/>
    </row>
    <row r="1400" spans="1:16" s="90" customFormat="1" ht="13.15" customHeight="1" x14ac:dyDescent="0.2">
      <c r="A1400" s="11" t="str">
        <f t="shared" si="90"/>
        <v>ESPERANCE2004</v>
      </c>
      <c r="B1400" s="3" t="s">
        <v>69</v>
      </c>
      <c r="C1400" s="12">
        <v>2004</v>
      </c>
      <c r="D1400" s="12" t="s">
        <v>174</v>
      </c>
      <c r="E1400" s="13">
        <v>681</v>
      </c>
      <c r="F1400" s="13">
        <v>681</v>
      </c>
      <c r="G1400" s="13">
        <v>1362</v>
      </c>
      <c r="H1400" s="13">
        <v>0</v>
      </c>
      <c r="I1400" s="13">
        <v>0</v>
      </c>
      <c r="J1400" s="13">
        <v>0</v>
      </c>
      <c r="K1400" s="15">
        <f t="shared" si="91"/>
        <v>681</v>
      </c>
      <c r="L1400" s="15">
        <f t="shared" si="92"/>
        <v>681</v>
      </c>
      <c r="M1400" s="15">
        <f t="shared" si="93"/>
        <v>1362</v>
      </c>
      <c r="O1400" s="13"/>
      <c r="P1400" s="13"/>
    </row>
    <row r="1401" spans="1:16" s="90" customFormat="1" ht="13.15" customHeight="1" x14ac:dyDescent="0.2">
      <c r="A1401" s="11" t="str">
        <f t="shared" si="90"/>
        <v>ESPERANCE2005</v>
      </c>
      <c r="B1401" s="92" t="s">
        <v>69</v>
      </c>
      <c r="C1401" s="85">
        <v>2005</v>
      </c>
      <c r="D1401" s="86" t="s">
        <v>174</v>
      </c>
      <c r="E1401" s="15">
        <v>641</v>
      </c>
      <c r="F1401" s="15">
        <v>641</v>
      </c>
      <c r="G1401" s="15">
        <v>1282</v>
      </c>
      <c r="H1401" s="87">
        <v>0</v>
      </c>
      <c r="I1401" s="87">
        <v>0</v>
      </c>
      <c r="J1401" s="15">
        <v>0</v>
      </c>
      <c r="K1401" s="15">
        <f t="shared" si="91"/>
        <v>641</v>
      </c>
      <c r="L1401" s="15">
        <f t="shared" si="92"/>
        <v>641</v>
      </c>
      <c r="M1401" s="15">
        <f t="shared" si="93"/>
        <v>1282</v>
      </c>
      <c r="O1401" s="13"/>
      <c r="P1401" s="13"/>
    </row>
    <row r="1402" spans="1:16" s="90" customFormat="1" ht="13.15" customHeight="1" x14ac:dyDescent="0.2">
      <c r="A1402" s="11" t="str">
        <f t="shared" si="90"/>
        <v>ESPERANCE2006</v>
      </c>
      <c r="B1402" s="3" t="s">
        <v>69</v>
      </c>
      <c r="C1402" s="12">
        <v>2006</v>
      </c>
      <c r="D1402" s="12" t="s">
        <v>174</v>
      </c>
      <c r="E1402" s="13">
        <v>627</v>
      </c>
      <c r="F1402" s="13">
        <v>626</v>
      </c>
      <c r="G1402" s="13">
        <v>1253</v>
      </c>
      <c r="H1402" s="13">
        <v>0</v>
      </c>
      <c r="I1402" s="13">
        <v>0</v>
      </c>
      <c r="J1402" s="13">
        <v>0</v>
      </c>
      <c r="K1402" s="15">
        <f t="shared" si="91"/>
        <v>627</v>
      </c>
      <c r="L1402" s="15">
        <f t="shared" si="92"/>
        <v>626</v>
      </c>
      <c r="M1402" s="15">
        <f t="shared" si="93"/>
        <v>1253</v>
      </c>
      <c r="O1402" s="13"/>
      <c r="P1402" s="13"/>
    </row>
    <row r="1403" spans="1:16" s="90" customFormat="1" ht="13.15" customHeight="1" x14ac:dyDescent="0.2">
      <c r="A1403" s="11" t="str">
        <f t="shared" si="90"/>
        <v>ESPERANCE2007</v>
      </c>
      <c r="B1403" s="92" t="s">
        <v>69</v>
      </c>
      <c r="C1403" s="85">
        <v>2007</v>
      </c>
      <c r="D1403" s="86" t="s">
        <v>174</v>
      </c>
      <c r="E1403" s="15">
        <v>716</v>
      </c>
      <c r="F1403" s="15">
        <v>713</v>
      </c>
      <c r="G1403" s="15">
        <v>1429</v>
      </c>
      <c r="H1403" s="87">
        <v>0</v>
      </c>
      <c r="I1403" s="87">
        <v>0</v>
      </c>
      <c r="J1403" s="15">
        <v>0</v>
      </c>
      <c r="K1403" s="15">
        <f t="shared" si="91"/>
        <v>716</v>
      </c>
      <c r="L1403" s="15">
        <f t="shared" si="92"/>
        <v>713</v>
      </c>
      <c r="M1403" s="15">
        <f t="shared" si="93"/>
        <v>1429</v>
      </c>
      <c r="O1403" s="13"/>
      <c r="P1403" s="13"/>
    </row>
    <row r="1404" spans="1:16" s="90" customFormat="1" ht="13.15" customHeight="1" x14ac:dyDescent="0.2">
      <c r="A1404" s="11" t="str">
        <f t="shared" si="90"/>
        <v>ESPERANCE2008</v>
      </c>
      <c r="B1404" s="90" t="s">
        <v>69</v>
      </c>
      <c r="C1404" s="85">
        <v>2008</v>
      </c>
      <c r="D1404" s="86" t="s">
        <v>174</v>
      </c>
      <c r="E1404" s="15">
        <v>796</v>
      </c>
      <c r="F1404" s="15">
        <v>795</v>
      </c>
      <c r="G1404" s="15">
        <v>1591</v>
      </c>
      <c r="H1404" s="15">
        <v>0</v>
      </c>
      <c r="I1404" s="15">
        <v>0</v>
      </c>
      <c r="J1404" s="15">
        <v>0</v>
      </c>
      <c r="K1404" s="15">
        <f t="shared" si="91"/>
        <v>796</v>
      </c>
      <c r="L1404" s="15">
        <f t="shared" si="92"/>
        <v>795</v>
      </c>
      <c r="M1404" s="15">
        <f t="shared" si="93"/>
        <v>1591</v>
      </c>
      <c r="O1404" s="13"/>
      <c r="P1404" s="13"/>
    </row>
    <row r="1405" spans="1:16" s="90" customFormat="1" ht="13.15" customHeight="1" x14ac:dyDescent="0.2">
      <c r="A1405" s="11" t="str">
        <f t="shared" si="90"/>
        <v>ESPERANCE2009</v>
      </c>
      <c r="B1405" s="3" t="s">
        <v>69</v>
      </c>
      <c r="C1405" s="12">
        <v>2009</v>
      </c>
      <c r="D1405" s="12" t="s">
        <v>174</v>
      </c>
      <c r="E1405" s="13">
        <v>793</v>
      </c>
      <c r="F1405" s="13">
        <v>793</v>
      </c>
      <c r="G1405" s="13">
        <v>1586</v>
      </c>
      <c r="H1405" s="13">
        <v>0</v>
      </c>
      <c r="I1405" s="13">
        <v>0</v>
      </c>
      <c r="J1405" s="13">
        <v>0</v>
      </c>
      <c r="K1405" s="15">
        <f t="shared" si="91"/>
        <v>793</v>
      </c>
      <c r="L1405" s="15">
        <f t="shared" si="92"/>
        <v>793</v>
      </c>
      <c r="M1405" s="15">
        <f t="shared" si="93"/>
        <v>1586</v>
      </c>
      <c r="O1405" s="13"/>
      <c r="P1405" s="13"/>
    </row>
    <row r="1406" spans="1:16" s="90" customFormat="1" ht="13.15" customHeight="1" x14ac:dyDescent="0.2">
      <c r="A1406" s="11" t="str">
        <f t="shared" si="90"/>
        <v>ESPERANCE2010</v>
      </c>
      <c r="B1406" s="3" t="s">
        <v>69</v>
      </c>
      <c r="C1406" s="12">
        <v>2010</v>
      </c>
      <c r="D1406" s="12" t="s">
        <v>174</v>
      </c>
      <c r="E1406" s="13">
        <v>797</v>
      </c>
      <c r="F1406" s="13">
        <v>797</v>
      </c>
      <c r="G1406" s="13">
        <v>1594</v>
      </c>
      <c r="H1406" s="13">
        <v>0</v>
      </c>
      <c r="I1406" s="13">
        <v>0</v>
      </c>
      <c r="J1406" s="13">
        <v>0</v>
      </c>
      <c r="K1406" s="15">
        <f t="shared" si="91"/>
        <v>797</v>
      </c>
      <c r="L1406" s="15">
        <f t="shared" si="92"/>
        <v>797</v>
      </c>
      <c r="M1406" s="15">
        <f t="shared" si="93"/>
        <v>1594</v>
      </c>
      <c r="O1406" s="13"/>
      <c r="P1406" s="13"/>
    </row>
    <row r="1407" spans="1:16" s="90" customFormat="1" ht="13.15" customHeight="1" x14ac:dyDescent="0.2">
      <c r="A1407" s="11" t="str">
        <f t="shared" si="90"/>
        <v>ESPERANCE2011</v>
      </c>
      <c r="B1407" s="3" t="s">
        <v>69</v>
      </c>
      <c r="C1407" s="12">
        <v>2011</v>
      </c>
      <c r="D1407" s="12" t="s">
        <v>174</v>
      </c>
      <c r="E1407" s="13">
        <v>904</v>
      </c>
      <c r="F1407" s="13">
        <v>904</v>
      </c>
      <c r="G1407" s="13">
        <v>1808</v>
      </c>
      <c r="H1407" s="13">
        <v>0</v>
      </c>
      <c r="I1407" s="13">
        <v>0</v>
      </c>
      <c r="J1407" s="13">
        <v>0</v>
      </c>
      <c r="K1407" s="15">
        <f t="shared" si="91"/>
        <v>904</v>
      </c>
      <c r="L1407" s="15">
        <f t="shared" si="92"/>
        <v>904</v>
      </c>
      <c r="M1407" s="15">
        <f t="shared" si="93"/>
        <v>1808</v>
      </c>
      <c r="O1407" s="13"/>
      <c r="P1407" s="13"/>
    </row>
    <row r="1408" spans="1:16" s="90" customFormat="1" ht="13.15" customHeight="1" x14ac:dyDescent="0.2">
      <c r="A1408" s="11" t="str">
        <f t="shared" si="90"/>
        <v>ESPERANCE2012</v>
      </c>
      <c r="B1408" s="92" t="s">
        <v>69</v>
      </c>
      <c r="C1408" s="85">
        <v>2012</v>
      </c>
      <c r="D1408" s="86" t="s">
        <v>174</v>
      </c>
      <c r="E1408" s="15">
        <v>937</v>
      </c>
      <c r="F1408" s="15">
        <v>936</v>
      </c>
      <c r="G1408" s="15">
        <v>1873</v>
      </c>
      <c r="H1408" s="87">
        <v>0</v>
      </c>
      <c r="I1408" s="87">
        <v>0</v>
      </c>
      <c r="J1408" s="15">
        <v>0</v>
      </c>
      <c r="K1408" s="15">
        <f t="shared" si="91"/>
        <v>937</v>
      </c>
      <c r="L1408" s="15">
        <f t="shared" si="92"/>
        <v>936</v>
      </c>
      <c r="M1408" s="15">
        <f t="shared" si="93"/>
        <v>1873</v>
      </c>
      <c r="O1408" s="13"/>
      <c r="P1408" s="13"/>
    </row>
    <row r="1409" spans="1:16" s="90" customFormat="1" ht="13.15" customHeight="1" x14ac:dyDescent="0.2">
      <c r="A1409" s="11" t="str">
        <f t="shared" si="90"/>
        <v>ESPERANCE2013</v>
      </c>
      <c r="B1409" s="3" t="s">
        <v>69</v>
      </c>
      <c r="C1409" s="12">
        <v>2013</v>
      </c>
      <c r="D1409" s="12" t="s">
        <v>174</v>
      </c>
      <c r="E1409" s="13">
        <v>896</v>
      </c>
      <c r="F1409" s="13">
        <v>894</v>
      </c>
      <c r="G1409" s="13">
        <v>1790</v>
      </c>
      <c r="H1409" s="13">
        <v>0</v>
      </c>
      <c r="I1409" s="13">
        <v>0</v>
      </c>
      <c r="J1409" s="13">
        <v>0</v>
      </c>
      <c r="K1409" s="15">
        <f t="shared" si="91"/>
        <v>896</v>
      </c>
      <c r="L1409" s="15">
        <f t="shared" si="92"/>
        <v>894</v>
      </c>
      <c r="M1409" s="15">
        <f t="shared" si="93"/>
        <v>1790</v>
      </c>
      <c r="O1409" s="13"/>
      <c r="P1409" s="13"/>
    </row>
    <row r="1410" spans="1:16" s="90" customFormat="1" ht="13.15" customHeight="1" x14ac:dyDescent="0.2">
      <c r="A1410" s="11" t="str">
        <f t="shared" si="90"/>
        <v>ESPERANCE2014</v>
      </c>
      <c r="B1410" s="3" t="s">
        <v>69</v>
      </c>
      <c r="C1410" s="12">
        <v>2014</v>
      </c>
      <c r="D1410" s="12" t="s">
        <v>174</v>
      </c>
      <c r="E1410" s="13">
        <v>901</v>
      </c>
      <c r="F1410" s="13">
        <v>899</v>
      </c>
      <c r="G1410" s="13">
        <v>1800</v>
      </c>
      <c r="H1410" s="13">
        <v>0</v>
      </c>
      <c r="I1410" s="13">
        <v>0</v>
      </c>
      <c r="J1410" s="13">
        <v>0</v>
      </c>
      <c r="K1410" s="15">
        <f t="shared" si="91"/>
        <v>901</v>
      </c>
      <c r="L1410" s="15">
        <f t="shared" si="92"/>
        <v>899</v>
      </c>
      <c r="M1410" s="15">
        <f t="shared" si="93"/>
        <v>1800</v>
      </c>
      <c r="O1410" s="13"/>
      <c r="P1410" s="13"/>
    </row>
    <row r="1411" spans="1:16" s="90" customFormat="1" ht="13.15" customHeight="1" x14ac:dyDescent="0.2">
      <c r="A1411" s="11" t="str">
        <f t="shared" si="90"/>
        <v>ESPERANCE2015</v>
      </c>
      <c r="B1411" s="3" t="s">
        <v>69</v>
      </c>
      <c r="C1411" s="12">
        <v>2015</v>
      </c>
      <c r="D1411" s="12" t="s">
        <v>174</v>
      </c>
      <c r="E1411" s="13">
        <v>673</v>
      </c>
      <c r="F1411" s="13">
        <v>672</v>
      </c>
      <c r="G1411" s="13">
        <v>1345</v>
      </c>
      <c r="H1411" s="13">
        <v>0</v>
      </c>
      <c r="I1411" s="13">
        <v>0</v>
      </c>
      <c r="J1411" s="13">
        <v>0</v>
      </c>
      <c r="K1411" s="15">
        <f t="shared" si="91"/>
        <v>673</v>
      </c>
      <c r="L1411" s="15">
        <f t="shared" si="92"/>
        <v>672</v>
      </c>
      <c r="M1411" s="15">
        <f t="shared" si="93"/>
        <v>1345</v>
      </c>
      <c r="O1411" s="13"/>
      <c r="P1411" s="13"/>
    </row>
    <row r="1412" spans="1:16" s="90" customFormat="1" ht="13.15" customHeight="1" x14ac:dyDescent="0.2">
      <c r="A1412" s="11" t="str">
        <f t="shared" si="90"/>
        <v>ESPERANCE2016</v>
      </c>
      <c r="B1412" s="3" t="s">
        <v>69</v>
      </c>
      <c r="C1412" s="12">
        <v>2016</v>
      </c>
      <c r="D1412" s="12" t="s">
        <v>174</v>
      </c>
      <c r="E1412" s="13">
        <v>915</v>
      </c>
      <c r="F1412" s="13">
        <v>912</v>
      </c>
      <c r="G1412" s="13">
        <v>1827</v>
      </c>
      <c r="H1412" s="13">
        <v>0</v>
      </c>
      <c r="I1412" s="13">
        <v>0</v>
      </c>
      <c r="J1412" s="13">
        <v>0</v>
      </c>
      <c r="K1412" s="15">
        <f t="shared" si="91"/>
        <v>915</v>
      </c>
      <c r="L1412" s="15">
        <f t="shared" si="92"/>
        <v>912</v>
      </c>
      <c r="M1412" s="15">
        <f t="shared" si="93"/>
        <v>1827</v>
      </c>
      <c r="O1412" s="13"/>
      <c r="P1412" s="13"/>
    </row>
    <row r="1413" spans="1:16" s="90" customFormat="1" ht="13.15" customHeight="1" x14ac:dyDescent="0.2">
      <c r="A1413" s="11" t="str">
        <f t="shared" si="90"/>
        <v>ESPERANCE2017</v>
      </c>
      <c r="B1413" s="3" t="s">
        <v>69</v>
      </c>
      <c r="C1413" s="12">
        <v>2017</v>
      </c>
      <c r="D1413" s="12" t="s">
        <v>174</v>
      </c>
      <c r="E1413" s="13">
        <v>958</v>
      </c>
      <c r="F1413" s="13">
        <v>956</v>
      </c>
      <c r="G1413" s="13">
        <v>1914</v>
      </c>
      <c r="H1413" s="13">
        <v>0</v>
      </c>
      <c r="I1413" s="13">
        <v>0</v>
      </c>
      <c r="J1413" s="13">
        <v>0</v>
      </c>
      <c r="K1413" s="15">
        <f t="shared" si="91"/>
        <v>958</v>
      </c>
      <c r="L1413" s="15">
        <f t="shared" si="92"/>
        <v>956</v>
      </c>
      <c r="M1413" s="15">
        <f t="shared" si="93"/>
        <v>1914</v>
      </c>
      <c r="O1413" s="13"/>
      <c r="P1413" s="13"/>
    </row>
    <row r="1414" spans="1:16" s="90" customFormat="1" ht="13.15" customHeight="1" x14ac:dyDescent="0.2">
      <c r="A1414" s="11" t="str">
        <f t="shared" si="90"/>
        <v>ESPERANCE2018</v>
      </c>
      <c r="B1414" s="3" t="s">
        <v>69</v>
      </c>
      <c r="C1414" s="12">
        <v>2018</v>
      </c>
      <c r="D1414" s="12" t="s">
        <v>174</v>
      </c>
      <c r="E1414" s="13">
        <v>961</v>
      </c>
      <c r="F1414" s="13">
        <v>960</v>
      </c>
      <c r="G1414" s="13">
        <v>1921</v>
      </c>
      <c r="H1414" s="13">
        <v>0</v>
      </c>
      <c r="I1414" s="13">
        <v>0</v>
      </c>
      <c r="J1414" s="13">
        <v>0</v>
      </c>
      <c r="K1414" s="15">
        <f t="shared" si="91"/>
        <v>961</v>
      </c>
      <c r="L1414" s="15">
        <f t="shared" si="92"/>
        <v>960</v>
      </c>
      <c r="M1414" s="15">
        <f t="shared" si="93"/>
        <v>1921</v>
      </c>
      <c r="O1414" s="13"/>
      <c r="P1414" s="13"/>
    </row>
    <row r="1415" spans="1:16" s="90" customFormat="1" ht="13.15" customHeight="1" x14ac:dyDescent="0.2">
      <c r="A1415" s="11" t="str">
        <f t="shared" si="90"/>
        <v>ESPERANCE2019</v>
      </c>
      <c r="B1415" s="3" t="s">
        <v>69</v>
      </c>
      <c r="C1415" s="12">
        <v>2019</v>
      </c>
      <c r="D1415" s="12" t="s">
        <v>174</v>
      </c>
      <c r="E1415" s="13">
        <v>963</v>
      </c>
      <c r="F1415" s="13">
        <v>963</v>
      </c>
      <c r="G1415" s="13">
        <v>1926</v>
      </c>
      <c r="H1415" s="13">
        <v>0</v>
      </c>
      <c r="I1415" s="13">
        <v>0</v>
      </c>
      <c r="J1415" s="13">
        <v>0</v>
      </c>
      <c r="K1415" s="15">
        <f t="shared" si="91"/>
        <v>963</v>
      </c>
      <c r="L1415" s="15">
        <f t="shared" si="92"/>
        <v>963</v>
      </c>
      <c r="M1415" s="15">
        <f t="shared" si="93"/>
        <v>1926</v>
      </c>
      <c r="O1415" s="13"/>
      <c r="P1415" s="13"/>
    </row>
    <row r="1416" spans="1:16" s="90" customFormat="1" ht="13.15" customHeight="1" x14ac:dyDescent="0.2">
      <c r="A1416" s="11" t="str">
        <f t="shared" si="90"/>
        <v>ESPERANCE2020</v>
      </c>
      <c r="B1416" s="3" t="s">
        <v>69</v>
      </c>
      <c r="C1416" s="12">
        <v>2020</v>
      </c>
      <c r="D1416" s="12" t="s">
        <v>174</v>
      </c>
      <c r="E1416" s="13">
        <v>631</v>
      </c>
      <c r="F1416" s="13">
        <v>631</v>
      </c>
      <c r="G1416" s="13">
        <v>1262</v>
      </c>
      <c r="H1416" s="13">
        <v>0</v>
      </c>
      <c r="I1416" s="13">
        <v>0</v>
      </c>
      <c r="J1416" s="13">
        <v>0</v>
      </c>
      <c r="K1416" s="15">
        <f t="shared" si="91"/>
        <v>631</v>
      </c>
      <c r="L1416" s="15">
        <f t="shared" si="92"/>
        <v>631</v>
      </c>
      <c r="M1416" s="15">
        <f t="shared" si="93"/>
        <v>1262</v>
      </c>
      <c r="O1416" s="13"/>
      <c r="P1416" s="13"/>
    </row>
    <row r="1417" spans="1:16" s="90" customFormat="1" ht="13.15" customHeight="1" x14ac:dyDescent="0.2">
      <c r="A1417" s="11" t="str">
        <f t="shared" si="90"/>
        <v>ESPERANCE2021</v>
      </c>
      <c r="B1417" s="3" t="s">
        <v>69</v>
      </c>
      <c r="C1417" s="12">
        <v>2021</v>
      </c>
      <c r="D1417" s="12" t="s">
        <v>174</v>
      </c>
      <c r="E1417" s="13">
        <v>909</v>
      </c>
      <c r="F1417" s="13">
        <v>907</v>
      </c>
      <c r="G1417" s="13">
        <v>1816</v>
      </c>
      <c r="H1417" s="13">
        <v>0</v>
      </c>
      <c r="I1417" s="13">
        <v>0</v>
      </c>
      <c r="J1417" s="13">
        <v>0</v>
      </c>
      <c r="K1417" s="15">
        <f t="shared" si="91"/>
        <v>909</v>
      </c>
      <c r="L1417" s="15">
        <f t="shared" si="92"/>
        <v>907</v>
      </c>
      <c r="M1417" s="15">
        <f t="shared" si="93"/>
        <v>1816</v>
      </c>
      <c r="O1417" s="13"/>
      <c r="P1417" s="13"/>
    </row>
    <row r="1418" spans="1:16" s="90" customFormat="1" ht="13.15" customHeight="1" x14ac:dyDescent="0.2">
      <c r="A1418" s="11" t="str">
        <f t="shared" si="90"/>
        <v>ESPERANCE2022</v>
      </c>
      <c r="B1418" s="90" t="s">
        <v>69</v>
      </c>
      <c r="C1418" s="85">
        <v>2022</v>
      </c>
      <c r="D1418" s="86" t="s">
        <v>174</v>
      </c>
      <c r="E1418" s="15">
        <v>1007</v>
      </c>
      <c r="F1418" s="15">
        <v>1006</v>
      </c>
      <c r="G1418" s="15">
        <v>2013</v>
      </c>
      <c r="H1418" s="15">
        <v>0</v>
      </c>
      <c r="I1418" s="15">
        <v>0</v>
      </c>
      <c r="J1418" s="15">
        <v>0</v>
      </c>
      <c r="K1418" s="15">
        <f t="shared" si="91"/>
        <v>1007</v>
      </c>
      <c r="L1418" s="15">
        <f t="shared" si="92"/>
        <v>1006</v>
      </c>
      <c r="M1418" s="15">
        <f t="shared" si="93"/>
        <v>2013</v>
      </c>
      <c r="O1418" s="13"/>
      <c r="P1418" s="13"/>
    </row>
    <row r="1419" spans="1:16" s="90" customFormat="1" ht="13.15" customHeight="1" x14ac:dyDescent="0.2">
      <c r="A1419" s="11" t="str">
        <f t="shared" si="90"/>
        <v>ESPERANCE2023</v>
      </c>
      <c r="B1419" s="92" t="s">
        <v>69</v>
      </c>
      <c r="C1419" s="85">
        <v>2023</v>
      </c>
      <c r="D1419" s="86" t="s">
        <v>174</v>
      </c>
      <c r="E1419" s="15">
        <v>1046</v>
      </c>
      <c r="F1419" s="15">
        <v>1045</v>
      </c>
      <c r="G1419" s="15">
        <v>2091</v>
      </c>
      <c r="H1419" s="87">
        <v>0</v>
      </c>
      <c r="I1419" s="87">
        <v>0</v>
      </c>
      <c r="J1419" s="15">
        <v>0</v>
      </c>
      <c r="K1419" s="15">
        <f t="shared" si="91"/>
        <v>1046</v>
      </c>
      <c r="L1419" s="15">
        <f t="shared" si="92"/>
        <v>1045</v>
      </c>
      <c r="M1419" s="15">
        <f t="shared" si="93"/>
        <v>2091</v>
      </c>
      <c r="O1419" s="13"/>
      <c r="P1419" s="13"/>
    </row>
    <row r="1420" spans="1:16" s="90" customFormat="1" ht="13.15" customHeight="1" x14ac:dyDescent="0.2">
      <c r="A1420" s="11" t="str">
        <f t="shared" si="90"/>
        <v>ESPERANCE2024</v>
      </c>
      <c r="B1420" s="3" t="s">
        <v>69</v>
      </c>
      <c r="C1420" s="12">
        <v>2024</v>
      </c>
      <c r="D1420" s="12" t="s">
        <v>174</v>
      </c>
      <c r="E1420" s="13">
        <v>1148</v>
      </c>
      <c r="F1420" s="13">
        <v>1146</v>
      </c>
      <c r="G1420" s="13">
        <v>2294</v>
      </c>
      <c r="H1420" s="13">
        <v>0</v>
      </c>
      <c r="I1420" s="13">
        <v>0</v>
      </c>
      <c r="J1420" s="13">
        <v>0</v>
      </c>
      <c r="K1420" s="15">
        <f t="shared" si="91"/>
        <v>1148</v>
      </c>
      <c r="L1420" s="15">
        <f t="shared" si="92"/>
        <v>1146</v>
      </c>
      <c r="M1420" s="15">
        <f t="shared" si="93"/>
        <v>2294</v>
      </c>
      <c r="O1420" s="13"/>
      <c r="P1420" s="13"/>
    </row>
    <row r="1421" spans="1:16" s="90" customFormat="1" ht="13.15" customHeight="1" x14ac:dyDescent="0.2">
      <c r="A1421" s="11" t="str">
        <f t="shared" si="90"/>
        <v>ESPERANCE2025</v>
      </c>
      <c r="B1421" s="92" t="s">
        <v>69</v>
      </c>
      <c r="C1421" s="85">
        <v>2025</v>
      </c>
      <c r="D1421" s="86" t="s">
        <v>174</v>
      </c>
      <c r="E1421" s="15">
        <v>1126</v>
      </c>
      <c r="F1421" s="15">
        <v>1125</v>
      </c>
      <c r="G1421" s="15">
        <v>2251</v>
      </c>
      <c r="H1421" s="87">
        <v>0</v>
      </c>
      <c r="I1421" s="87">
        <v>0</v>
      </c>
      <c r="J1421" s="15">
        <v>0</v>
      </c>
      <c r="K1421" s="15">
        <f t="shared" si="91"/>
        <v>1126</v>
      </c>
      <c r="L1421" s="15">
        <f t="shared" si="92"/>
        <v>1125</v>
      </c>
      <c r="M1421" s="15">
        <f t="shared" si="93"/>
        <v>2251</v>
      </c>
      <c r="O1421" s="13"/>
      <c r="P1421" s="13"/>
    </row>
    <row r="1422" spans="1:16" s="90" customFormat="1" ht="13.15" customHeight="1" x14ac:dyDescent="0.2">
      <c r="A1422" s="11" t="str">
        <f t="shared" si="90"/>
        <v>ESSENDON FIELDS1985</v>
      </c>
      <c r="B1422" s="3" t="s">
        <v>150</v>
      </c>
      <c r="C1422" s="12">
        <v>1985</v>
      </c>
      <c r="D1422" s="12" t="s">
        <v>174</v>
      </c>
      <c r="E1422" s="13">
        <v>714</v>
      </c>
      <c r="F1422" s="13">
        <v>705</v>
      </c>
      <c r="G1422" s="13">
        <v>1419</v>
      </c>
      <c r="H1422" s="13">
        <v>0</v>
      </c>
      <c r="I1422" s="13">
        <v>0</v>
      </c>
      <c r="J1422" s="13">
        <v>0</v>
      </c>
      <c r="K1422" s="15">
        <f t="shared" si="91"/>
        <v>714</v>
      </c>
      <c r="L1422" s="15">
        <f t="shared" si="92"/>
        <v>705</v>
      </c>
      <c r="M1422" s="15">
        <f t="shared" si="93"/>
        <v>1419</v>
      </c>
      <c r="O1422" s="13"/>
      <c r="P1422" s="13"/>
    </row>
    <row r="1423" spans="1:16" s="90" customFormat="1" ht="13.15" customHeight="1" x14ac:dyDescent="0.2">
      <c r="A1423" s="11" t="str">
        <f t="shared" si="90"/>
        <v>ESSENDON FIELDS1986</v>
      </c>
      <c r="B1423" s="92" t="s">
        <v>150</v>
      </c>
      <c r="C1423" s="85">
        <v>1986</v>
      </c>
      <c r="D1423" s="86" t="s">
        <v>174</v>
      </c>
      <c r="E1423" s="15">
        <v>1162</v>
      </c>
      <c r="F1423" s="15">
        <v>1177</v>
      </c>
      <c r="G1423" s="15">
        <v>2339</v>
      </c>
      <c r="H1423" s="87">
        <v>0</v>
      </c>
      <c r="I1423" s="87">
        <v>0</v>
      </c>
      <c r="J1423" s="15">
        <v>0</v>
      </c>
      <c r="K1423" s="15">
        <f t="shared" si="91"/>
        <v>1162</v>
      </c>
      <c r="L1423" s="15">
        <f t="shared" si="92"/>
        <v>1177</v>
      </c>
      <c r="M1423" s="15">
        <f t="shared" si="93"/>
        <v>2339</v>
      </c>
      <c r="O1423" s="13"/>
      <c r="P1423" s="13"/>
    </row>
    <row r="1424" spans="1:16" s="90" customFormat="1" ht="13.15" customHeight="1" x14ac:dyDescent="0.2">
      <c r="A1424" s="11" t="str">
        <f t="shared" si="90"/>
        <v>ESSENDON FIELDS1987</v>
      </c>
      <c r="B1424" s="3" t="s">
        <v>150</v>
      </c>
      <c r="C1424" s="12">
        <v>1987</v>
      </c>
      <c r="D1424" s="12" t="s">
        <v>174</v>
      </c>
      <c r="E1424" s="13">
        <v>1657</v>
      </c>
      <c r="F1424" s="13">
        <v>1590</v>
      </c>
      <c r="G1424" s="13">
        <v>3247</v>
      </c>
      <c r="H1424" s="13">
        <v>0</v>
      </c>
      <c r="I1424" s="13">
        <v>0</v>
      </c>
      <c r="J1424" s="13">
        <v>0</v>
      </c>
      <c r="K1424" s="15">
        <f t="shared" si="91"/>
        <v>1657</v>
      </c>
      <c r="L1424" s="15">
        <f t="shared" si="92"/>
        <v>1590</v>
      </c>
      <c r="M1424" s="15">
        <f t="shared" si="93"/>
        <v>3247</v>
      </c>
      <c r="O1424" s="13"/>
      <c r="P1424" s="13"/>
    </row>
    <row r="1425" spans="1:16" s="90" customFormat="1" ht="13.15" customHeight="1" x14ac:dyDescent="0.2">
      <c r="A1425" s="11" t="str">
        <f t="shared" si="90"/>
        <v>ESSENDON FIELDS1988</v>
      </c>
      <c r="B1425" s="3" t="s">
        <v>150</v>
      </c>
      <c r="C1425" s="12">
        <v>1988</v>
      </c>
      <c r="D1425" s="12">
        <v>33</v>
      </c>
      <c r="E1425" s="13">
        <v>2569</v>
      </c>
      <c r="F1425" s="13">
        <v>2553</v>
      </c>
      <c r="G1425" s="13">
        <v>5122</v>
      </c>
      <c r="H1425" s="13">
        <v>0</v>
      </c>
      <c r="I1425" s="13">
        <v>0</v>
      </c>
      <c r="J1425" s="13">
        <v>0</v>
      </c>
      <c r="K1425" s="15">
        <f t="shared" si="91"/>
        <v>2569</v>
      </c>
      <c r="L1425" s="15">
        <f t="shared" si="92"/>
        <v>2553</v>
      </c>
      <c r="M1425" s="15">
        <f t="shared" si="93"/>
        <v>5122</v>
      </c>
      <c r="O1425" s="13"/>
      <c r="P1425" s="13"/>
    </row>
    <row r="1426" spans="1:16" s="90" customFormat="1" ht="13.15" customHeight="1" x14ac:dyDescent="0.2">
      <c r="A1426" s="11" t="str">
        <f t="shared" si="90"/>
        <v>ESSENDON FIELDS1989</v>
      </c>
      <c r="B1426" s="92" t="s">
        <v>150</v>
      </c>
      <c r="C1426" s="85">
        <v>1989</v>
      </c>
      <c r="D1426" s="86" t="s">
        <v>174</v>
      </c>
      <c r="E1426" s="15">
        <v>2093</v>
      </c>
      <c r="F1426" s="15">
        <v>2078</v>
      </c>
      <c r="G1426" s="15">
        <v>4171</v>
      </c>
      <c r="H1426" s="87">
        <v>0</v>
      </c>
      <c r="I1426" s="87">
        <v>0</v>
      </c>
      <c r="J1426" s="15">
        <v>0</v>
      </c>
      <c r="K1426" s="15">
        <f t="shared" si="91"/>
        <v>2093</v>
      </c>
      <c r="L1426" s="15">
        <f t="shared" si="92"/>
        <v>2078</v>
      </c>
      <c r="M1426" s="15">
        <f t="shared" si="93"/>
        <v>4171</v>
      </c>
      <c r="O1426" s="13"/>
      <c r="P1426" s="13"/>
    </row>
    <row r="1427" spans="1:16" s="90" customFormat="1" ht="13.15" customHeight="1" x14ac:dyDescent="0.2">
      <c r="A1427" s="11" t="str">
        <f t="shared" si="90"/>
        <v>ESSENDON FIELDS1990</v>
      </c>
      <c r="B1427" s="3" t="s">
        <v>150</v>
      </c>
      <c r="C1427" s="12">
        <v>1990</v>
      </c>
      <c r="D1427" s="12" t="s">
        <v>174</v>
      </c>
      <c r="E1427" s="13">
        <v>1179</v>
      </c>
      <c r="F1427" s="13">
        <v>1169</v>
      </c>
      <c r="G1427" s="13">
        <v>2348</v>
      </c>
      <c r="H1427" s="13">
        <v>0</v>
      </c>
      <c r="I1427" s="13">
        <v>0</v>
      </c>
      <c r="J1427" s="13">
        <v>0</v>
      </c>
      <c r="K1427" s="15">
        <f t="shared" si="91"/>
        <v>1179</v>
      </c>
      <c r="L1427" s="15">
        <f t="shared" si="92"/>
        <v>1169</v>
      </c>
      <c r="M1427" s="15">
        <f t="shared" si="93"/>
        <v>2348</v>
      </c>
      <c r="O1427" s="13"/>
      <c r="P1427" s="13"/>
    </row>
    <row r="1428" spans="1:16" s="90" customFormat="1" ht="13.15" customHeight="1" x14ac:dyDescent="0.2">
      <c r="A1428" s="11" t="str">
        <f t="shared" si="90"/>
        <v>ESSENDON FIELDS1991</v>
      </c>
      <c r="B1428" s="90" t="s">
        <v>150</v>
      </c>
      <c r="C1428" s="85">
        <v>1991</v>
      </c>
      <c r="D1428" s="86" t="s">
        <v>174</v>
      </c>
      <c r="E1428" s="15">
        <v>1088</v>
      </c>
      <c r="F1428" s="15">
        <v>1077</v>
      </c>
      <c r="G1428" s="15">
        <v>2165</v>
      </c>
      <c r="H1428" s="15">
        <v>0</v>
      </c>
      <c r="I1428" s="15">
        <v>0</v>
      </c>
      <c r="J1428" s="15">
        <v>0</v>
      </c>
      <c r="K1428" s="15">
        <f t="shared" si="91"/>
        <v>1088</v>
      </c>
      <c r="L1428" s="15">
        <f t="shared" si="92"/>
        <v>1077</v>
      </c>
      <c r="M1428" s="15">
        <f t="shared" si="93"/>
        <v>2165</v>
      </c>
      <c r="O1428" s="13"/>
      <c r="P1428" s="13"/>
    </row>
    <row r="1429" spans="1:16" s="90" customFormat="1" ht="13.15" customHeight="1" x14ac:dyDescent="0.2">
      <c r="A1429" s="11" t="str">
        <f t="shared" si="90"/>
        <v>ESSENDON FIELDS1992</v>
      </c>
      <c r="B1429" s="92" t="s">
        <v>150</v>
      </c>
      <c r="C1429" s="85">
        <v>1992</v>
      </c>
      <c r="D1429" s="86" t="s">
        <v>174</v>
      </c>
      <c r="E1429" s="15">
        <v>945</v>
      </c>
      <c r="F1429" s="15">
        <v>928</v>
      </c>
      <c r="G1429" s="15">
        <v>1873</v>
      </c>
      <c r="H1429" s="87">
        <v>0</v>
      </c>
      <c r="I1429" s="87">
        <v>0</v>
      </c>
      <c r="J1429" s="15">
        <v>0</v>
      </c>
      <c r="K1429" s="15">
        <f t="shared" si="91"/>
        <v>945</v>
      </c>
      <c r="L1429" s="15">
        <f t="shared" si="92"/>
        <v>928</v>
      </c>
      <c r="M1429" s="15">
        <f t="shared" si="93"/>
        <v>1873</v>
      </c>
      <c r="O1429" s="13"/>
      <c r="P1429" s="13"/>
    </row>
    <row r="1430" spans="1:16" s="90" customFormat="1" ht="13.15" customHeight="1" x14ac:dyDescent="0.2">
      <c r="A1430" s="11" t="str">
        <f t="shared" si="90"/>
        <v>ESSENDON FIELDS1993</v>
      </c>
      <c r="B1430" s="3" t="s">
        <v>150</v>
      </c>
      <c r="C1430" s="12">
        <v>1993</v>
      </c>
      <c r="D1430" s="12" t="s">
        <v>174</v>
      </c>
      <c r="E1430" s="13">
        <v>617</v>
      </c>
      <c r="F1430" s="13">
        <v>626</v>
      </c>
      <c r="G1430" s="13">
        <v>1243</v>
      </c>
      <c r="H1430" s="13">
        <v>0</v>
      </c>
      <c r="I1430" s="13">
        <v>0</v>
      </c>
      <c r="J1430" s="13">
        <v>0</v>
      </c>
      <c r="K1430" s="15">
        <f t="shared" si="91"/>
        <v>617</v>
      </c>
      <c r="L1430" s="15">
        <f t="shared" si="92"/>
        <v>626</v>
      </c>
      <c r="M1430" s="15">
        <f t="shared" si="93"/>
        <v>1243</v>
      </c>
      <c r="O1430" s="13"/>
      <c r="P1430" s="13"/>
    </row>
    <row r="1431" spans="1:16" s="90" customFormat="1" ht="13.15" customHeight="1" x14ac:dyDescent="0.2">
      <c r="A1431" s="11" t="str">
        <f t="shared" si="90"/>
        <v>ESSENDON FIELDS1994</v>
      </c>
      <c r="B1431" s="3" t="s">
        <v>150</v>
      </c>
      <c r="C1431" s="12">
        <v>1994</v>
      </c>
      <c r="D1431" s="12" t="s">
        <v>174</v>
      </c>
      <c r="E1431" s="13">
        <v>1022</v>
      </c>
      <c r="F1431" s="13">
        <v>1009</v>
      </c>
      <c r="G1431" s="13">
        <v>2031</v>
      </c>
      <c r="H1431" s="13">
        <v>0</v>
      </c>
      <c r="I1431" s="13">
        <v>0</v>
      </c>
      <c r="J1431" s="13">
        <v>0</v>
      </c>
      <c r="K1431" s="15">
        <f t="shared" si="91"/>
        <v>1022</v>
      </c>
      <c r="L1431" s="15">
        <f t="shared" si="92"/>
        <v>1009</v>
      </c>
      <c r="M1431" s="15">
        <f t="shared" si="93"/>
        <v>2031</v>
      </c>
      <c r="O1431" s="13"/>
      <c r="P1431" s="13"/>
    </row>
    <row r="1432" spans="1:16" s="90" customFormat="1" ht="13.15" customHeight="1" x14ac:dyDescent="0.2">
      <c r="A1432" s="11" t="str">
        <f t="shared" si="90"/>
        <v>ESSENDON FIELDS1995</v>
      </c>
      <c r="B1432" s="92" t="s">
        <v>150</v>
      </c>
      <c r="C1432" s="85">
        <v>1995</v>
      </c>
      <c r="D1432" s="86" t="s">
        <v>174</v>
      </c>
      <c r="E1432" s="15">
        <v>50</v>
      </c>
      <c r="F1432" s="15">
        <v>51</v>
      </c>
      <c r="G1432" s="15">
        <v>101</v>
      </c>
      <c r="H1432" s="87">
        <v>0</v>
      </c>
      <c r="I1432" s="87">
        <v>0</v>
      </c>
      <c r="J1432" s="15">
        <v>0</v>
      </c>
      <c r="K1432" s="15">
        <f t="shared" si="91"/>
        <v>50</v>
      </c>
      <c r="L1432" s="15">
        <f t="shared" si="92"/>
        <v>51</v>
      </c>
      <c r="M1432" s="15">
        <f t="shared" si="93"/>
        <v>101</v>
      </c>
      <c r="O1432" s="13"/>
      <c r="P1432" s="13"/>
    </row>
    <row r="1433" spans="1:16" s="90" customFormat="1" ht="13.15" customHeight="1" x14ac:dyDescent="0.2">
      <c r="A1433" s="11" t="str">
        <f t="shared" si="90"/>
        <v>ESSENDON FIELDS1996</v>
      </c>
      <c r="B1433" s="3" t="s">
        <v>150</v>
      </c>
      <c r="C1433" s="12">
        <v>1996</v>
      </c>
      <c r="D1433" s="12" t="s">
        <v>174</v>
      </c>
      <c r="E1433" s="13">
        <v>45</v>
      </c>
      <c r="F1433" s="13">
        <v>46</v>
      </c>
      <c r="G1433" s="13">
        <v>91</v>
      </c>
      <c r="H1433" s="13">
        <v>0</v>
      </c>
      <c r="I1433" s="13">
        <v>0</v>
      </c>
      <c r="J1433" s="13">
        <v>0</v>
      </c>
      <c r="K1433" s="15">
        <f t="shared" si="91"/>
        <v>45</v>
      </c>
      <c r="L1433" s="15">
        <f t="shared" si="92"/>
        <v>46</v>
      </c>
      <c r="M1433" s="15">
        <f t="shared" si="93"/>
        <v>91</v>
      </c>
      <c r="O1433" s="13"/>
      <c r="P1433" s="13"/>
    </row>
    <row r="1434" spans="1:16" s="90" customFormat="1" ht="13.15" customHeight="1" x14ac:dyDescent="0.2">
      <c r="A1434" s="11" t="str">
        <f t="shared" si="90"/>
        <v>ESSENDON FIELDS1997</v>
      </c>
      <c r="B1434" s="92" t="s">
        <v>150</v>
      </c>
      <c r="C1434" s="85">
        <v>1997</v>
      </c>
      <c r="D1434" s="86" t="s">
        <v>174</v>
      </c>
      <c r="E1434" s="15">
        <v>309</v>
      </c>
      <c r="F1434" s="15">
        <v>310</v>
      </c>
      <c r="G1434" s="15">
        <v>619</v>
      </c>
      <c r="H1434" s="87">
        <v>0</v>
      </c>
      <c r="I1434" s="87">
        <v>0</v>
      </c>
      <c r="J1434" s="15">
        <v>0</v>
      </c>
      <c r="K1434" s="15">
        <f t="shared" si="91"/>
        <v>309</v>
      </c>
      <c r="L1434" s="15">
        <f t="shared" si="92"/>
        <v>310</v>
      </c>
      <c r="M1434" s="15">
        <f t="shared" si="93"/>
        <v>619</v>
      </c>
      <c r="O1434" s="13"/>
      <c r="P1434" s="13"/>
    </row>
    <row r="1435" spans="1:16" s="90" customFormat="1" ht="13.15" customHeight="1" x14ac:dyDescent="0.2">
      <c r="A1435" s="11" t="str">
        <f t="shared" si="90"/>
        <v>ESSENDON FIELDS1998</v>
      </c>
      <c r="B1435" s="92" t="s">
        <v>150</v>
      </c>
      <c r="C1435" s="85">
        <v>1998</v>
      </c>
      <c r="D1435" s="86" t="s">
        <v>174</v>
      </c>
      <c r="E1435" s="15">
        <v>297</v>
      </c>
      <c r="F1435" s="15">
        <v>295</v>
      </c>
      <c r="G1435" s="15">
        <v>592</v>
      </c>
      <c r="H1435" s="87">
        <v>0</v>
      </c>
      <c r="I1435" s="87">
        <v>0</v>
      </c>
      <c r="J1435" s="15">
        <v>0</v>
      </c>
      <c r="K1435" s="15">
        <f t="shared" si="91"/>
        <v>297</v>
      </c>
      <c r="L1435" s="15">
        <f t="shared" si="92"/>
        <v>295</v>
      </c>
      <c r="M1435" s="15">
        <f t="shared" si="93"/>
        <v>592</v>
      </c>
      <c r="O1435" s="13"/>
      <c r="P1435" s="13"/>
    </row>
    <row r="1436" spans="1:16" s="90" customFormat="1" ht="13.15" customHeight="1" x14ac:dyDescent="0.2">
      <c r="A1436" s="11" t="str">
        <f t="shared" si="90"/>
        <v>ESSENDON FIELDS1999</v>
      </c>
      <c r="B1436" s="3" t="s">
        <v>150</v>
      </c>
      <c r="C1436" s="12">
        <v>1999</v>
      </c>
      <c r="D1436" s="12" t="s">
        <v>174</v>
      </c>
      <c r="E1436" s="13">
        <v>209</v>
      </c>
      <c r="F1436" s="13">
        <v>209</v>
      </c>
      <c r="G1436" s="13">
        <v>418</v>
      </c>
      <c r="H1436" s="13">
        <v>0</v>
      </c>
      <c r="I1436" s="13">
        <v>0</v>
      </c>
      <c r="J1436" s="13">
        <v>0</v>
      </c>
      <c r="K1436" s="15">
        <f t="shared" si="91"/>
        <v>209</v>
      </c>
      <c r="L1436" s="15">
        <f t="shared" si="92"/>
        <v>209</v>
      </c>
      <c r="M1436" s="15">
        <f t="shared" si="93"/>
        <v>418</v>
      </c>
      <c r="O1436" s="13"/>
      <c r="P1436" s="13"/>
    </row>
    <row r="1437" spans="1:16" s="90" customFormat="1" ht="13.15" customHeight="1" x14ac:dyDescent="0.2">
      <c r="A1437" s="11" t="str">
        <f t="shared" si="90"/>
        <v>ESSENDON FIELDS2000</v>
      </c>
      <c r="B1437" s="3" t="s">
        <v>150</v>
      </c>
      <c r="C1437" s="12">
        <v>2000</v>
      </c>
      <c r="D1437" s="12" t="s">
        <v>174</v>
      </c>
      <c r="E1437" s="13">
        <v>145</v>
      </c>
      <c r="F1437" s="13">
        <v>145</v>
      </c>
      <c r="G1437" s="13">
        <v>290</v>
      </c>
      <c r="H1437" s="13">
        <v>0</v>
      </c>
      <c r="I1437" s="13">
        <v>0</v>
      </c>
      <c r="J1437" s="13">
        <v>0</v>
      </c>
      <c r="K1437" s="15">
        <f t="shared" si="91"/>
        <v>145</v>
      </c>
      <c r="L1437" s="15">
        <f t="shared" si="92"/>
        <v>145</v>
      </c>
      <c r="M1437" s="15">
        <f t="shared" si="93"/>
        <v>290</v>
      </c>
      <c r="O1437" s="13"/>
      <c r="P1437" s="13"/>
    </row>
    <row r="1438" spans="1:16" s="90" customFormat="1" ht="13.15" customHeight="1" x14ac:dyDescent="0.2">
      <c r="A1438" s="11" t="str">
        <f t="shared" si="90"/>
        <v>ESSENDON FIELDS2001</v>
      </c>
      <c r="B1438" s="3" t="s">
        <v>150</v>
      </c>
      <c r="C1438" s="12">
        <v>2001</v>
      </c>
      <c r="D1438" s="12" t="s">
        <v>174</v>
      </c>
      <c r="E1438" s="13">
        <v>301</v>
      </c>
      <c r="F1438" s="13">
        <v>301</v>
      </c>
      <c r="G1438" s="13">
        <v>602</v>
      </c>
      <c r="H1438" s="13">
        <v>0</v>
      </c>
      <c r="I1438" s="13">
        <v>0</v>
      </c>
      <c r="J1438" s="13">
        <v>0</v>
      </c>
      <c r="K1438" s="15">
        <f t="shared" si="91"/>
        <v>301</v>
      </c>
      <c r="L1438" s="15">
        <f t="shared" si="92"/>
        <v>301</v>
      </c>
      <c r="M1438" s="15">
        <f t="shared" si="93"/>
        <v>602</v>
      </c>
      <c r="O1438" s="13"/>
      <c r="P1438" s="13"/>
    </row>
    <row r="1439" spans="1:16" s="90" customFormat="1" ht="13.15" customHeight="1" x14ac:dyDescent="0.2">
      <c r="A1439" s="11" t="str">
        <f t="shared" si="90"/>
        <v>ESSENDON FIELDS2002</v>
      </c>
      <c r="B1439" s="3" t="s">
        <v>150</v>
      </c>
      <c r="C1439" s="12">
        <v>2002</v>
      </c>
      <c r="D1439" s="12" t="s">
        <v>174</v>
      </c>
      <c r="E1439" s="13">
        <v>750</v>
      </c>
      <c r="F1439" s="13">
        <v>750</v>
      </c>
      <c r="G1439" s="13">
        <v>1500</v>
      </c>
      <c r="H1439" s="13">
        <v>0</v>
      </c>
      <c r="I1439" s="13">
        <v>0</v>
      </c>
      <c r="J1439" s="13">
        <v>0</v>
      </c>
      <c r="K1439" s="15">
        <f t="shared" si="91"/>
        <v>750</v>
      </c>
      <c r="L1439" s="15">
        <f t="shared" si="92"/>
        <v>750</v>
      </c>
      <c r="M1439" s="15">
        <f t="shared" si="93"/>
        <v>1500</v>
      </c>
      <c r="O1439" s="13"/>
      <c r="P1439" s="13"/>
    </row>
    <row r="1440" spans="1:16" s="90" customFormat="1" ht="13.15" customHeight="1" x14ac:dyDescent="0.2">
      <c r="A1440" s="11" t="str">
        <f t="shared" si="90"/>
        <v>ESSENDON FIELDS2003</v>
      </c>
      <c r="B1440" s="3" t="s">
        <v>150</v>
      </c>
      <c r="C1440" s="12">
        <v>2003</v>
      </c>
      <c r="D1440" s="12" t="s">
        <v>174</v>
      </c>
      <c r="E1440" s="13">
        <v>525</v>
      </c>
      <c r="F1440" s="13">
        <v>523</v>
      </c>
      <c r="G1440" s="13">
        <v>1048</v>
      </c>
      <c r="H1440" s="13">
        <v>0</v>
      </c>
      <c r="I1440" s="13">
        <v>0</v>
      </c>
      <c r="J1440" s="13">
        <v>0</v>
      </c>
      <c r="K1440" s="15">
        <f t="shared" si="91"/>
        <v>525</v>
      </c>
      <c r="L1440" s="15">
        <f t="shared" si="92"/>
        <v>523</v>
      </c>
      <c r="M1440" s="15">
        <f t="shared" si="93"/>
        <v>1048</v>
      </c>
      <c r="O1440" s="13"/>
      <c r="P1440" s="13"/>
    </row>
    <row r="1441" spans="1:16" s="90" customFormat="1" ht="13.15" customHeight="1" x14ac:dyDescent="0.2">
      <c r="A1441" s="11" t="str">
        <f t="shared" si="90"/>
        <v>ESSENDON FIELDS2004</v>
      </c>
      <c r="B1441" s="92" t="s">
        <v>150</v>
      </c>
      <c r="C1441" s="85">
        <v>2004</v>
      </c>
      <c r="D1441" s="86" t="s">
        <v>174</v>
      </c>
      <c r="E1441" s="15">
        <v>1336</v>
      </c>
      <c r="F1441" s="15">
        <v>1275</v>
      </c>
      <c r="G1441" s="15">
        <v>2611</v>
      </c>
      <c r="H1441" s="87">
        <v>0</v>
      </c>
      <c r="I1441" s="87">
        <v>0</v>
      </c>
      <c r="J1441" s="15">
        <v>0</v>
      </c>
      <c r="K1441" s="15">
        <f t="shared" si="91"/>
        <v>1336</v>
      </c>
      <c r="L1441" s="15">
        <f t="shared" si="92"/>
        <v>1275</v>
      </c>
      <c r="M1441" s="15">
        <f t="shared" si="93"/>
        <v>2611</v>
      </c>
      <c r="O1441" s="13"/>
      <c r="P1441" s="13"/>
    </row>
    <row r="1442" spans="1:16" s="90" customFormat="1" ht="13.15" customHeight="1" x14ac:dyDescent="0.2">
      <c r="A1442" s="11" t="str">
        <f t="shared" si="90"/>
        <v>ESSENDON FIELDS2005</v>
      </c>
      <c r="B1442" s="90" t="s">
        <v>150</v>
      </c>
      <c r="C1442" s="85">
        <v>2005</v>
      </c>
      <c r="D1442" s="86" t="s">
        <v>174</v>
      </c>
      <c r="E1442" s="15">
        <v>1144</v>
      </c>
      <c r="F1442" s="15">
        <v>1147</v>
      </c>
      <c r="G1442" s="15">
        <v>2291</v>
      </c>
      <c r="H1442" s="15">
        <v>0</v>
      </c>
      <c r="I1442" s="15">
        <v>0</v>
      </c>
      <c r="J1442" s="15">
        <v>0</v>
      </c>
      <c r="K1442" s="15">
        <f t="shared" si="91"/>
        <v>1144</v>
      </c>
      <c r="L1442" s="15">
        <f t="shared" si="92"/>
        <v>1147</v>
      </c>
      <c r="M1442" s="15">
        <f t="shared" si="93"/>
        <v>2291</v>
      </c>
      <c r="O1442" s="13"/>
      <c r="P1442" s="13"/>
    </row>
    <row r="1443" spans="1:16" s="90" customFormat="1" ht="13.15" customHeight="1" x14ac:dyDescent="0.2">
      <c r="A1443" s="11" t="str">
        <f t="shared" si="90"/>
        <v>ESSENDON FIELDS2006</v>
      </c>
      <c r="B1443" s="92" t="s">
        <v>150</v>
      </c>
      <c r="C1443" s="85">
        <v>2006</v>
      </c>
      <c r="D1443" s="86" t="s">
        <v>174</v>
      </c>
      <c r="E1443" s="15">
        <v>1112</v>
      </c>
      <c r="F1443" s="15">
        <v>1112</v>
      </c>
      <c r="G1443" s="15">
        <v>2224</v>
      </c>
      <c r="H1443" s="87">
        <v>0</v>
      </c>
      <c r="I1443" s="87">
        <v>0</v>
      </c>
      <c r="J1443" s="15">
        <v>0</v>
      </c>
      <c r="K1443" s="15">
        <f t="shared" si="91"/>
        <v>1112</v>
      </c>
      <c r="L1443" s="15">
        <f t="shared" si="92"/>
        <v>1112</v>
      </c>
      <c r="M1443" s="15">
        <f t="shared" si="93"/>
        <v>2224</v>
      </c>
      <c r="O1443" s="13"/>
      <c r="P1443" s="13"/>
    </row>
    <row r="1444" spans="1:16" s="90" customFormat="1" ht="13.15" customHeight="1" x14ac:dyDescent="0.2">
      <c r="A1444" s="11" t="str">
        <f t="shared" ref="A1444:A1507" si="94">CONCATENATE(B1444,C1444)</f>
        <v>ESSENDON FIELDS2007</v>
      </c>
      <c r="B1444" s="90" t="s">
        <v>150</v>
      </c>
      <c r="C1444" s="85">
        <v>2007</v>
      </c>
      <c r="D1444" s="86" t="s">
        <v>174</v>
      </c>
      <c r="E1444" s="15">
        <v>751</v>
      </c>
      <c r="F1444" s="15">
        <v>591</v>
      </c>
      <c r="G1444" s="15">
        <v>1342</v>
      </c>
      <c r="H1444" s="15">
        <v>0</v>
      </c>
      <c r="I1444" s="15">
        <v>0</v>
      </c>
      <c r="J1444" s="15">
        <v>0</v>
      </c>
      <c r="K1444" s="15">
        <f t="shared" si="91"/>
        <v>751</v>
      </c>
      <c r="L1444" s="15">
        <f t="shared" si="92"/>
        <v>591</v>
      </c>
      <c r="M1444" s="15">
        <f t="shared" si="93"/>
        <v>1342</v>
      </c>
      <c r="O1444" s="13"/>
      <c r="P1444" s="13"/>
    </row>
    <row r="1445" spans="1:16" s="90" customFormat="1" ht="13.15" customHeight="1" x14ac:dyDescent="0.2">
      <c r="A1445" s="11" t="str">
        <f t="shared" si="94"/>
        <v>ESSENDON FIELDS2008</v>
      </c>
      <c r="B1445" s="3" t="s">
        <v>150</v>
      </c>
      <c r="C1445" s="12">
        <v>2008</v>
      </c>
      <c r="D1445" s="12" t="s">
        <v>174</v>
      </c>
      <c r="E1445" s="13">
        <v>751</v>
      </c>
      <c r="F1445" s="13">
        <v>751</v>
      </c>
      <c r="G1445" s="13">
        <v>1502</v>
      </c>
      <c r="H1445" s="13">
        <v>0</v>
      </c>
      <c r="I1445" s="13">
        <v>0</v>
      </c>
      <c r="J1445" s="13">
        <v>0</v>
      </c>
      <c r="K1445" s="15">
        <f t="shared" si="91"/>
        <v>751</v>
      </c>
      <c r="L1445" s="15">
        <f t="shared" si="92"/>
        <v>751</v>
      </c>
      <c r="M1445" s="15">
        <f t="shared" si="93"/>
        <v>1502</v>
      </c>
      <c r="O1445" s="13"/>
      <c r="P1445" s="13"/>
    </row>
    <row r="1446" spans="1:16" s="90" customFormat="1" ht="13.15" customHeight="1" x14ac:dyDescent="0.2">
      <c r="A1446" s="11" t="str">
        <f t="shared" si="94"/>
        <v>ESSENDON FIELDS2009</v>
      </c>
      <c r="B1446" s="3" t="s">
        <v>150</v>
      </c>
      <c r="C1446" s="12">
        <v>2009</v>
      </c>
      <c r="D1446" s="12" t="s">
        <v>174</v>
      </c>
      <c r="E1446" s="13">
        <v>788</v>
      </c>
      <c r="F1446" s="13">
        <v>788</v>
      </c>
      <c r="G1446" s="13">
        <v>1576</v>
      </c>
      <c r="H1446" s="13">
        <v>0</v>
      </c>
      <c r="I1446" s="13">
        <v>0</v>
      </c>
      <c r="J1446" s="13">
        <v>0</v>
      </c>
      <c r="K1446" s="15">
        <f t="shared" si="91"/>
        <v>788</v>
      </c>
      <c r="L1446" s="15">
        <f t="shared" si="92"/>
        <v>788</v>
      </c>
      <c r="M1446" s="15">
        <f t="shared" si="93"/>
        <v>1576</v>
      </c>
      <c r="O1446" s="13"/>
      <c r="P1446" s="13"/>
    </row>
    <row r="1447" spans="1:16" s="90" customFormat="1" ht="13.15" customHeight="1" x14ac:dyDescent="0.2">
      <c r="A1447" s="11" t="str">
        <f t="shared" si="94"/>
        <v>ESSENDON FIELDS2010</v>
      </c>
      <c r="B1447" s="3" t="s">
        <v>150</v>
      </c>
      <c r="C1447" s="12">
        <v>2010</v>
      </c>
      <c r="D1447" s="12" t="s">
        <v>174</v>
      </c>
      <c r="E1447" s="13">
        <v>1152</v>
      </c>
      <c r="F1447" s="13">
        <v>1148</v>
      </c>
      <c r="G1447" s="13">
        <v>2300</v>
      </c>
      <c r="H1447" s="13">
        <v>0</v>
      </c>
      <c r="I1447" s="13">
        <v>0</v>
      </c>
      <c r="J1447" s="13">
        <v>0</v>
      </c>
      <c r="K1447" s="15">
        <f t="shared" si="91"/>
        <v>1152</v>
      </c>
      <c r="L1447" s="15">
        <f t="shared" si="92"/>
        <v>1148</v>
      </c>
      <c r="M1447" s="15">
        <f t="shared" si="93"/>
        <v>2300</v>
      </c>
      <c r="O1447" s="13"/>
      <c r="P1447" s="13"/>
    </row>
    <row r="1448" spans="1:16" s="90" customFormat="1" ht="13.15" customHeight="1" x14ac:dyDescent="0.2">
      <c r="A1448" s="11" t="str">
        <f t="shared" si="94"/>
        <v>ESSENDON FIELDS2011</v>
      </c>
      <c r="B1448" s="3" t="s">
        <v>150</v>
      </c>
      <c r="C1448" s="12">
        <v>2011</v>
      </c>
      <c r="D1448" s="12" t="s">
        <v>174</v>
      </c>
      <c r="E1448" s="13">
        <v>1115</v>
      </c>
      <c r="F1448" s="13">
        <v>1107</v>
      </c>
      <c r="G1448" s="13">
        <v>2222</v>
      </c>
      <c r="H1448" s="13">
        <v>0</v>
      </c>
      <c r="I1448" s="13">
        <v>0</v>
      </c>
      <c r="J1448" s="13">
        <v>0</v>
      </c>
      <c r="K1448" s="15">
        <f t="shared" si="91"/>
        <v>1115</v>
      </c>
      <c r="L1448" s="15">
        <f t="shared" si="92"/>
        <v>1107</v>
      </c>
      <c r="M1448" s="15">
        <f t="shared" si="93"/>
        <v>2222</v>
      </c>
      <c r="O1448" s="13"/>
      <c r="P1448" s="13"/>
    </row>
    <row r="1449" spans="1:16" s="90" customFormat="1" ht="13.15" customHeight="1" x14ac:dyDescent="0.2">
      <c r="A1449" s="11" t="str">
        <f t="shared" si="94"/>
        <v>ESSENDON FIELDS2012</v>
      </c>
      <c r="B1449" s="92" t="s">
        <v>150</v>
      </c>
      <c r="C1449" s="85">
        <v>2012</v>
      </c>
      <c r="D1449" s="86" t="s">
        <v>174</v>
      </c>
      <c r="E1449" s="15">
        <v>819</v>
      </c>
      <c r="F1449" s="15">
        <v>849</v>
      </c>
      <c r="G1449" s="15">
        <v>1668</v>
      </c>
      <c r="H1449" s="87">
        <v>0</v>
      </c>
      <c r="I1449" s="87">
        <v>0</v>
      </c>
      <c r="J1449" s="15">
        <v>0</v>
      </c>
      <c r="K1449" s="15">
        <f t="shared" si="91"/>
        <v>819</v>
      </c>
      <c r="L1449" s="15">
        <f t="shared" si="92"/>
        <v>849</v>
      </c>
      <c r="M1449" s="15">
        <f t="shared" si="93"/>
        <v>1668</v>
      </c>
      <c r="O1449" s="13"/>
      <c r="P1449" s="13"/>
    </row>
    <row r="1450" spans="1:16" s="90" customFormat="1" ht="13.15" customHeight="1" x14ac:dyDescent="0.2">
      <c r="A1450" s="11" t="str">
        <f t="shared" si="94"/>
        <v>ESSENDON FIELDS2013</v>
      </c>
      <c r="B1450" s="3" t="s">
        <v>150</v>
      </c>
      <c r="C1450" s="12">
        <v>2013</v>
      </c>
      <c r="D1450" s="12" t="s">
        <v>174</v>
      </c>
      <c r="E1450" s="13">
        <v>811</v>
      </c>
      <c r="F1450" s="13">
        <v>827</v>
      </c>
      <c r="G1450" s="13">
        <v>1638</v>
      </c>
      <c r="H1450" s="13">
        <v>0</v>
      </c>
      <c r="I1450" s="13">
        <v>0</v>
      </c>
      <c r="J1450" s="13">
        <v>0</v>
      </c>
      <c r="K1450" s="15">
        <f t="shared" si="91"/>
        <v>811</v>
      </c>
      <c r="L1450" s="15">
        <f t="shared" si="92"/>
        <v>827</v>
      </c>
      <c r="M1450" s="15">
        <f t="shared" si="93"/>
        <v>1638</v>
      </c>
      <c r="O1450" s="13"/>
      <c r="P1450" s="13"/>
    </row>
    <row r="1451" spans="1:16" s="90" customFormat="1" ht="13.15" customHeight="1" x14ac:dyDescent="0.2">
      <c r="A1451" s="11" t="str">
        <f t="shared" si="94"/>
        <v>ESSENDON FIELDS2014</v>
      </c>
      <c r="B1451" s="92" t="s">
        <v>150</v>
      </c>
      <c r="C1451" s="85">
        <v>2014</v>
      </c>
      <c r="D1451" s="86" t="s">
        <v>174</v>
      </c>
      <c r="E1451" s="15">
        <v>786</v>
      </c>
      <c r="F1451" s="15">
        <v>779</v>
      </c>
      <c r="G1451" s="15">
        <v>1565</v>
      </c>
      <c r="H1451" s="87">
        <v>0</v>
      </c>
      <c r="I1451" s="87">
        <v>0</v>
      </c>
      <c r="J1451" s="15">
        <v>0</v>
      </c>
      <c r="K1451" s="15">
        <f t="shared" si="91"/>
        <v>786</v>
      </c>
      <c r="L1451" s="15">
        <f t="shared" si="92"/>
        <v>779</v>
      </c>
      <c r="M1451" s="15">
        <f t="shared" si="93"/>
        <v>1565</v>
      </c>
      <c r="O1451" s="13"/>
      <c r="P1451" s="13"/>
    </row>
    <row r="1452" spans="1:16" s="90" customFormat="1" ht="13.15" customHeight="1" x14ac:dyDescent="0.2">
      <c r="A1452" s="11" t="str">
        <f t="shared" si="94"/>
        <v>ESSENDON FIELDS2015</v>
      </c>
      <c r="B1452" s="3" t="s">
        <v>150</v>
      </c>
      <c r="C1452" s="12">
        <v>2015</v>
      </c>
      <c r="D1452" s="12" t="s">
        <v>174</v>
      </c>
      <c r="E1452" s="13">
        <v>1320</v>
      </c>
      <c r="F1452" s="13">
        <v>1321</v>
      </c>
      <c r="G1452" s="13">
        <v>2641</v>
      </c>
      <c r="H1452" s="13">
        <v>0</v>
      </c>
      <c r="I1452" s="13">
        <v>0</v>
      </c>
      <c r="J1452" s="13">
        <v>0</v>
      </c>
      <c r="K1452" s="15">
        <f t="shared" si="91"/>
        <v>1320</v>
      </c>
      <c r="L1452" s="15">
        <f t="shared" si="92"/>
        <v>1321</v>
      </c>
      <c r="M1452" s="15">
        <f t="shared" si="93"/>
        <v>2641</v>
      </c>
      <c r="O1452" s="13"/>
      <c r="P1452" s="13"/>
    </row>
    <row r="1453" spans="1:16" s="90" customFormat="1" ht="13.15" customHeight="1" x14ac:dyDescent="0.2">
      <c r="A1453" s="11" t="str">
        <f t="shared" si="94"/>
        <v>ESSENDON FIELDS2016</v>
      </c>
      <c r="B1453" s="3" t="s">
        <v>150</v>
      </c>
      <c r="C1453" s="12">
        <v>2016</v>
      </c>
      <c r="D1453" s="12" t="s">
        <v>174</v>
      </c>
      <c r="E1453" s="13">
        <v>1514</v>
      </c>
      <c r="F1453" s="13">
        <v>1514</v>
      </c>
      <c r="G1453" s="13">
        <v>3028</v>
      </c>
      <c r="H1453" s="13">
        <v>0</v>
      </c>
      <c r="I1453" s="13">
        <v>0</v>
      </c>
      <c r="J1453" s="13">
        <v>0</v>
      </c>
      <c r="K1453" s="15">
        <f t="shared" si="91"/>
        <v>1514</v>
      </c>
      <c r="L1453" s="15">
        <f t="shared" si="92"/>
        <v>1514</v>
      </c>
      <c r="M1453" s="15">
        <f t="shared" si="93"/>
        <v>3028</v>
      </c>
      <c r="O1453" s="13"/>
      <c r="P1453" s="13"/>
    </row>
    <row r="1454" spans="1:16" s="90" customFormat="1" ht="13.15" customHeight="1" x14ac:dyDescent="0.2">
      <c r="A1454" s="11" t="str">
        <f t="shared" si="94"/>
        <v>ESSENDON FIELDS2017</v>
      </c>
      <c r="B1454" s="3" t="s">
        <v>150</v>
      </c>
      <c r="C1454" s="12">
        <v>2017</v>
      </c>
      <c r="D1454" s="12" t="s">
        <v>174</v>
      </c>
      <c r="E1454" s="13">
        <v>1840</v>
      </c>
      <c r="F1454" s="13">
        <v>1841</v>
      </c>
      <c r="G1454" s="13">
        <v>3681</v>
      </c>
      <c r="H1454" s="13">
        <v>0</v>
      </c>
      <c r="I1454" s="13">
        <v>0</v>
      </c>
      <c r="J1454" s="13">
        <v>0</v>
      </c>
      <c r="K1454" s="15">
        <f t="shared" si="91"/>
        <v>1840</v>
      </c>
      <c r="L1454" s="15">
        <f t="shared" si="92"/>
        <v>1841</v>
      </c>
      <c r="M1454" s="15">
        <f t="shared" si="93"/>
        <v>3681</v>
      </c>
      <c r="O1454" s="13"/>
      <c r="P1454" s="13"/>
    </row>
    <row r="1455" spans="1:16" s="90" customFormat="1" ht="13.15" customHeight="1" x14ac:dyDescent="0.2">
      <c r="A1455" s="11" t="str">
        <f t="shared" si="94"/>
        <v>ESSENDON FIELDS2018</v>
      </c>
      <c r="B1455" s="3" t="s">
        <v>150</v>
      </c>
      <c r="C1455" s="12">
        <v>2018</v>
      </c>
      <c r="D1455" s="12" t="s">
        <v>174</v>
      </c>
      <c r="E1455" s="13">
        <v>1874</v>
      </c>
      <c r="F1455" s="13">
        <v>1870</v>
      </c>
      <c r="G1455" s="13">
        <v>3744</v>
      </c>
      <c r="H1455" s="13">
        <v>0</v>
      </c>
      <c r="I1455" s="13">
        <v>0</v>
      </c>
      <c r="J1455" s="13">
        <v>0</v>
      </c>
      <c r="K1455" s="15">
        <f t="shared" si="91"/>
        <v>1874</v>
      </c>
      <c r="L1455" s="15">
        <f t="shared" si="92"/>
        <v>1870</v>
      </c>
      <c r="M1455" s="15">
        <f t="shared" si="93"/>
        <v>3744</v>
      </c>
      <c r="O1455" s="13"/>
      <c r="P1455" s="13"/>
    </row>
    <row r="1456" spans="1:16" s="90" customFormat="1" ht="13.15" customHeight="1" x14ac:dyDescent="0.2">
      <c r="A1456" s="11" t="str">
        <f t="shared" si="94"/>
        <v>ESSENDON FIELDS2019</v>
      </c>
      <c r="B1456" s="92" t="s">
        <v>150</v>
      </c>
      <c r="C1456" s="85">
        <v>2019</v>
      </c>
      <c r="D1456" s="86" t="s">
        <v>174</v>
      </c>
      <c r="E1456" s="15">
        <v>2482</v>
      </c>
      <c r="F1456" s="15">
        <v>2362</v>
      </c>
      <c r="G1456" s="15">
        <v>4844</v>
      </c>
      <c r="H1456" s="87">
        <v>0</v>
      </c>
      <c r="I1456" s="87">
        <v>0</v>
      </c>
      <c r="J1456" s="15">
        <v>0</v>
      </c>
      <c r="K1456" s="15">
        <f t="shared" si="91"/>
        <v>2482</v>
      </c>
      <c r="L1456" s="15">
        <f t="shared" si="92"/>
        <v>2362</v>
      </c>
      <c r="M1456" s="15">
        <f t="shared" si="93"/>
        <v>4844</v>
      </c>
      <c r="O1456" s="13"/>
      <c r="P1456" s="13"/>
    </row>
    <row r="1457" spans="1:16" s="90" customFormat="1" ht="13.15" customHeight="1" x14ac:dyDescent="0.2">
      <c r="A1457" s="11" t="str">
        <f t="shared" si="94"/>
        <v>ESSENDON FIELDS2020</v>
      </c>
      <c r="B1457" s="90" t="s">
        <v>150</v>
      </c>
      <c r="C1457" s="85">
        <v>2020</v>
      </c>
      <c r="D1457" s="86" t="s">
        <v>174</v>
      </c>
      <c r="E1457" s="15">
        <v>1473</v>
      </c>
      <c r="F1457" s="15">
        <v>1463</v>
      </c>
      <c r="G1457" s="15">
        <v>2936</v>
      </c>
      <c r="H1457" s="15">
        <v>0</v>
      </c>
      <c r="I1457" s="15">
        <v>0</v>
      </c>
      <c r="J1457" s="15">
        <v>0</v>
      </c>
      <c r="K1457" s="15">
        <f t="shared" ref="K1457:K1520" si="95">E1457+H1457</f>
        <v>1473</v>
      </c>
      <c r="L1457" s="15">
        <f t="shared" ref="L1457:L1520" si="96">F1457+I1457</f>
        <v>1463</v>
      </c>
      <c r="M1457" s="15">
        <f t="shared" ref="M1457:M1520" si="97">G1457+J1457</f>
        <v>2936</v>
      </c>
      <c r="O1457" s="13"/>
      <c r="P1457" s="13"/>
    </row>
    <row r="1458" spans="1:16" s="90" customFormat="1" ht="13.15" customHeight="1" x14ac:dyDescent="0.2">
      <c r="A1458" s="11" t="str">
        <f t="shared" si="94"/>
        <v>ESSENDON FIELDS2021</v>
      </c>
      <c r="B1458" s="3" t="s">
        <v>150</v>
      </c>
      <c r="C1458" s="12">
        <v>2021</v>
      </c>
      <c r="D1458" s="12" t="s">
        <v>174</v>
      </c>
      <c r="E1458" s="13">
        <v>1566</v>
      </c>
      <c r="F1458" s="13">
        <v>1566</v>
      </c>
      <c r="G1458" s="13">
        <v>3132</v>
      </c>
      <c r="H1458" s="13">
        <v>0</v>
      </c>
      <c r="I1458" s="13">
        <v>0</v>
      </c>
      <c r="J1458" s="13">
        <v>0</v>
      </c>
      <c r="K1458" s="15">
        <f t="shared" si="95"/>
        <v>1566</v>
      </c>
      <c r="L1458" s="15">
        <f t="shared" si="96"/>
        <v>1566</v>
      </c>
      <c r="M1458" s="15">
        <f t="shared" si="97"/>
        <v>3132</v>
      </c>
      <c r="O1458" s="13"/>
      <c r="P1458" s="13"/>
    </row>
    <row r="1459" spans="1:16" s="90" customFormat="1" ht="13.15" customHeight="1" x14ac:dyDescent="0.2">
      <c r="A1459" s="11" t="str">
        <f t="shared" si="94"/>
        <v>ESSENDON FIELDS2022</v>
      </c>
      <c r="B1459" s="3" t="s">
        <v>150</v>
      </c>
      <c r="C1459" s="12">
        <v>2022</v>
      </c>
      <c r="D1459" s="12" t="s">
        <v>174</v>
      </c>
      <c r="E1459" s="13">
        <v>1513</v>
      </c>
      <c r="F1459" s="13">
        <v>1516</v>
      </c>
      <c r="G1459" s="13">
        <v>3029</v>
      </c>
      <c r="H1459" s="13">
        <v>0</v>
      </c>
      <c r="I1459" s="13">
        <v>0</v>
      </c>
      <c r="J1459" s="13">
        <v>0</v>
      </c>
      <c r="K1459" s="15">
        <f t="shared" si="95"/>
        <v>1513</v>
      </c>
      <c r="L1459" s="15">
        <f t="shared" si="96"/>
        <v>1516</v>
      </c>
      <c r="M1459" s="15">
        <f t="shared" si="97"/>
        <v>3029</v>
      </c>
      <c r="O1459" s="13"/>
      <c r="P1459" s="13"/>
    </row>
    <row r="1460" spans="1:16" s="90" customFormat="1" ht="13.15" customHeight="1" x14ac:dyDescent="0.2">
      <c r="A1460" s="11" t="str">
        <f t="shared" si="94"/>
        <v>ESSENDON FIELDS2023</v>
      </c>
      <c r="B1460" s="92" t="s">
        <v>150</v>
      </c>
      <c r="C1460" s="85">
        <v>2023</v>
      </c>
      <c r="D1460" s="86" t="s">
        <v>174</v>
      </c>
      <c r="E1460" s="15">
        <v>1483</v>
      </c>
      <c r="F1460" s="15">
        <v>1483</v>
      </c>
      <c r="G1460" s="15">
        <v>2966</v>
      </c>
      <c r="H1460" s="87">
        <v>0</v>
      </c>
      <c r="I1460" s="87">
        <v>0</v>
      </c>
      <c r="J1460" s="15">
        <v>0</v>
      </c>
      <c r="K1460" s="15">
        <f t="shared" si="95"/>
        <v>1483</v>
      </c>
      <c r="L1460" s="15">
        <f t="shared" si="96"/>
        <v>1483</v>
      </c>
      <c r="M1460" s="15">
        <f t="shared" si="97"/>
        <v>2966</v>
      </c>
      <c r="O1460" s="13"/>
      <c r="P1460" s="13"/>
    </row>
    <row r="1461" spans="1:16" s="90" customFormat="1" ht="13.15" customHeight="1" x14ac:dyDescent="0.2">
      <c r="A1461" s="11" t="str">
        <f t="shared" si="94"/>
        <v>ESSENDON FIELDS2024</v>
      </c>
      <c r="B1461" s="3" t="s">
        <v>150</v>
      </c>
      <c r="C1461" s="12">
        <v>2024</v>
      </c>
      <c r="D1461" s="12" t="s">
        <v>174</v>
      </c>
      <c r="E1461" s="13">
        <v>833</v>
      </c>
      <c r="F1461" s="13">
        <v>861</v>
      </c>
      <c r="G1461" s="13">
        <v>1694</v>
      </c>
      <c r="H1461" s="13">
        <v>0</v>
      </c>
      <c r="I1461" s="13">
        <v>0</v>
      </c>
      <c r="J1461" s="13">
        <v>0</v>
      </c>
      <c r="K1461" s="15">
        <f t="shared" si="95"/>
        <v>833</v>
      </c>
      <c r="L1461" s="15">
        <f t="shared" si="96"/>
        <v>861</v>
      </c>
      <c r="M1461" s="15">
        <f t="shared" si="97"/>
        <v>1694</v>
      </c>
      <c r="O1461" s="13"/>
      <c r="P1461" s="13"/>
    </row>
    <row r="1462" spans="1:16" s="90" customFormat="1" ht="13.15" customHeight="1" x14ac:dyDescent="0.2">
      <c r="A1462" s="11" t="str">
        <f t="shared" si="94"/>
        <v>ESSENDON FIELDS2025</v>
      </c>
      <c r="B1462" s="3" t="s">
        <v>150</v>
      </c>
      <c r="C1462" s="12">
        <v>2025</v>
      </c>
      <c r="D1462" s="12" t="s">
        <v>174</v>
      </c>
      <c r="E1462" s="13">
        <v>693</v>
      </c>
      <c r="F1462" s="13">
        <v>743</v>
      </c>
      <c r="G1462" s="13">
        <v>1436</v>
      </c>
      <c r="H1462" s="13">
        <v>0</v>
      </c>
      <c r="I1462" s="13">
        <v>0</v>
      </c>
      <c r="J1462" s="13">
        <v>0</v>
      </c>
      <c r="K1462" s="15">
        <f t="shared" si="95"/>
        <v>693</v>
      </c>
      <c r="L1462" s="15">
        <f t="shared" si="96"/>
        <v>743</v>
      </c>
      <c r="M1462" s="15">
        <f t="shared" si="97"/>
        <v>1436</v>
      </c>
      <c r="O1462" s="13"/>
      <c r="P1462" s="13"/>
    </row>
    <row r="1463" spans="1:16" s="90" customFormat="1" ht="13.15" customHeight="1" x14ac:dyDescent="0.2">
      <c r="A1463" s="11" t="str">
        <f t="shared" si="94"/>
        <v>FLINDERS ISLAND1985</v>
      </c>
      <c r="B1463" s="3" t="s">
        <v>68</v>
      </c>
      <c r="C1463" s="12">
        <v>1985</v>
      </c>
      <c r="D1463" s="12" t="s">
        <v>174</v>
      </c>
      <c r="E1463" s="13">
        <v>1019</v>
      </c>
      <c r="F1463" s="13">
        <v>1035</v>
      </c>
      <c r="G1463" s="13">
        <v>2054</v>
      </c>
      <c r="H1463" s="13">
        <v>0</v>
      </c>
      <c r="I1463" s="13">
        <v>0</v>
      </c>
      <c r="J1463" s="13">
        <v>0</v>
      </c>
      <c r="K1463" s="15">
        <f t="shared" si="95"/>
        <v>1019</v>
      </c>
      <c r="L1463" s="15">
        <f t="shared" si="96"/>
        <v>1035</v>
      </c>
      <c r="M1463" s="15">
        <f t="shared" si="97"/>
        <v>2054</v>
      </c>
      <c r="O1463" s="13"/>
      <c r="P1463" s="13"/>
    </row>
    <row r="1464" spans="1:16" s="90" customFormat="1" ht="13.15" customHeight="1" x14ac:dyDescent="0.2">
      <c r="A1464" s="11" t="str">
        <f t="shared" si="94"/>
        <v>FLINDERS ISLAND1986</v>
      </c>
      <c r="B1464" s="3" t="s">
        <v>68</v>
      </c>
      <c r="C1464" s="12">
        <v>1986</v>
      </c>
      <c r="D1464" s="12" t="s">
        <v>174</v>
      </c>
      <c r="E1464" s="13">
        <v>990</v>
      </c>
      <c r="F1464" s="13">
        <v>973</v>
      </c>
      <c r="G1464" s="13">
        <v>1963</v>
      </c>
      <c r="H1464" s="13">
        <v>0</v>
      </c>
      <c r="I1464" s="13">
        <v>0</v>
      </c>
      <c r="J1464" s="13">
        <v>0</v>
      </c>
      <c r="K1464" s="15">
        <f t="shared" si="95"/>
        <v>990</v>
      </c>
      <c r="L1464" s="15">
        <f t="shared" si="96"/>
        <v>973</v>
      </c>
      <c r="M1464" s="15">
        <f t="shared" si="97"/>
        <v>1963</v>
      </c>
      <c r="O1464" s="13"/>
      <c r="P1464" s="13"/>
    </row>
    <row r="1465" spans="1:16" s="90" customFormat="1" ht="13.15" customHeight="1" x14ac:dyDescent="0.2">
      <c r="A1465" s="11" t="str">
        <f t="shared" si="94"/>
        <v>FLINDERS ISLAND1987</v>
      </c>
      <c r="B1465" s="3" t="s">
        <v>68</v>
      </c>
      <c r="C1465" s="12">
        <v>1987</v>
      </c>
      <c r="D1465" s="12" t="s">
        <v>174</v>
      </c>
      <c r="E1465" s="13">
        <v>1049</v>
      </c>
      <c r="F1465" s="13">
        <v>1053</v>
      </c>
      <c r="G1465" s="13">
        <v>2102</v>
      </c>
      <c r="H1465" s="13">
        <v>0</v>
      </c>
      <c r="I1465" s="13">
        <v>0</v>
      </c>
      <c r="J1465" s="13">
        <v>0</v>
      </c>
      <c r="K1465" s="15">
        <f t="shared" si="95"/>
        <v>1049</v>
      </c>
      <c r="L1465" s="15">
        <f t="shared" si="96"/>
        <v>1053</v>
      </c>
      <c r="M1465" s="15">
        <f t="shared" si="97"/>
        <v>2102</v>
      </c>
      <c r="O1465" s="13"/>
      <c r="P1465" s="13"/>
    </row>
    <row r="1466" spans="1:16" s="90" customFormat="1" ht="13.15" customHeight="1" x14ac:dyDescent="0.2">
      <c r="A1466" s="11" t="str">
        <f t="shared" si="94"/>
        <v>FLINDERS ISLAND1988</v>
      </c>
      <c r="B1466" s="90" t="s">
        <v>68</v>
      </c>
      <c r="C1466" s="85">
        <v>1988</v>
      </c>
      <c r="D1466" s="86" t="s">
        <v>174</v>
      </c>
      <c r="E1466" s="15">
        <v>1226</v>
      </c>
      <c r="F1466" s="15">
        <v>1204</v>
      </c>
      <c r="G1466" s="15">
        <v>2430</v>
      </c>
      <c r="H1466" s="15">
        <v>0</v>
      </c>
      <c r="I1466" s="15">
        <v>0</v>
      </c>
      <c r="J1466" s="15">
        <v>0</v>
      </c>
      <c r="K1466" s="15">
        <f t="shared" si="95"/>
        <v>1226</v>
      </c>
      <c r="L1466" s="15">
        <f t="shared" si="96"/>
        <v>1204</v>
      </c>
      <c r="M1466" s="15">
        <f t="shared" si="97"/>
        <v>2430</v>
      </c>
      <c r="O1466" s="13"/>
      <c r="P1466" s="13"/>
    </row>
    <row r="1467" spans="1:16" s="90" customFormat="1" ht="13.15" customHeight="1" x14ac:dyDescent="0.2">
      <c r="A1467" s="11" t="str">
        <f t="shared" si="94"/>
        <v>FLINDERS ISLAND1989</v>
      </c>
      <c r="B1467" s="3" t="s">
        <v>68</v>
      </c>
      <c r="C1467" s="12">
        <v>1989</v>
      </c>
      <c r="D1467" s="12" t="s">
        <v>174</v>
      </c>
      <c r="E1467" s="13">
        <v>1215</v>
      </c>
      <c r="F1467" s="13">
        <v>1204</v>
      </c>
      <c r="G1467" s="13">
        <v>2419</v>
      </c>
      <c r="H1467" s="13">
        <v>0</v>
      </c>
      <c r="I1467" s="13">
        <v>0</v>
      </c>
      <c r="J1467" s="13">
        <v>0</v>
      </c>
      <c r="K1467" s="15">
        <f t="shared" si="95"/>
        <v>1215</v>
      </c>
      <c r="L1467" s="15">
        <f t="shared" si="96"/>
        <v>1204</v>
      </c>
      <c r="M1467" s="15">
        <f t="shared" si="97"/>
        <v>2419</v>
      </c>
      <c r="O1467" s="13"/>
      <c r="P1467" s="13"/>
    </row>
    <row r="1468" spans="1:16" s="90" customFormat="1" ht="13.15" customHeight="1" x14ac:dyDescent="0.2">
      <c r="A1468" s="11" t="str">
        <f t="shared" si="94"/>
        <v>FLINDERS ISLAND1990</v>
      </c>
      <c r="B1468" s="3" t="s">
        <v>68</v>
      </c>
      <c r="C1468" s="12">
        <v>1990</v>
      </c>
      <c r="D1468" s="12" t="s">
        <v>174</v>
      </c>
      <c r="E1468" s="13">
        <v>1905</v>
      </c>
      <c r="F1468" s="13">
        <v>1917</v>
      </c>
      <c r="G1468" s="13">
        <v>3822</v>
      </c>
      <c r="H1468" s="13">
        <v>0</v>
      </c>
      <c r="I1468" s="13">
        <v>0</v>
      </c>
      <c r="J1468" s="13">
        <v>0</v>
      </c>
      <c r="K1468" s="15">
        <f t="shared" si="95"/>
        <v>1905</v>
      </c>
      <c r="L1468" s="15">
        <f t="shared" si="96"/>
        <v>1917</v>
      </c>
      <c r="M1468" s="15">
        <f t="shared" si="97"/>
        <v>3822</v>
      </c>
      <c r="O1468" s="13"/>
      <c r="P1468" s="13"/>
    </row>
    <row r="1469" spans="1:16" s="90" customFormat="1" ht="13.15" customHeight="1" x14ac:dyDescent="0.2">
      <c r="A1469" s="11" t="str">
        <f t="shared" si="94"/>
        <v>FLINDERS ISLAND1991</v>
      </c>
      <c r="B1469" s="3" t="s">
        <v>68</v>
      </c>
      <c r="C1469" s="12">
        <v>1991</v>
      </c>
      <c r="D1469" s="12" t="s">
        <v>174</v>
      </c>
      <c r="E1469" s="13">
        <v>2369</v>
      </c>
      <c r="F1469" s="13">
        <v>2339</v>
      </c>
      <c r="G1469" s="13">
        <v>4708</v>
      </c>
      <c r="H1469" s="13">
        <v>0</v>
      </c>
      <c r="I1469" s="13">
        <v>0</v>
      </c>
      <c r="J1469" s="13">
        <v>0</v>
      </c>
      <c r="K1469" s="15">
        <f t="shared" si="95"/>
        <v>2369</v>
      </c>
      <c r="L1469" s="15">
        <f t="shared" si="96"/>
        <v>2339</v>
      </c>
      <c r="M1469" s="15">
        <f t="shared" si="97"/>
        <v>4708</v>
      </c>
      <c r="O1469" s="13"/>
      <c r="P1469" s="13"/>
    </row>
    <row r="1470" spans="1:16" s="90" customFormat="1" ht="13.15" customHeight="1" x14ac:dyDescent="0.2">
      <c r="A1470" s="11" t="str">
        <f t="shared" si="94"/>
        <v>FLINDERS ISLAND1992</v>
      </c>
      <c r="B1470" s="3" t="s">
        <v>68</v>
      </c>
      <c r="C1470" s="12">
        <v>1992</v>
      </c>
      <c r="D1470" s="12" t="s">
        <v>174</v>
      </c>
      <c r="E1470" s="13">
        <v>2110</v>
      </c>
      <c r="F1470" s="13">
        <v>2118</v>
      </c>
      <c r="G1470" s="13">
        <v>4228</v>
      </c>
      <c r="H1470" s="13">
        <v>0</v>
      </c>
      <c r="I1470" s="13">
        <v>0</v>
      </c>
      <c r="J1470" s="13">
        <v>0</v>
      </c>
      <c r="K1470" s="15">
        <f t="shared" si="95"/>
        <v>2110</v>
      </c>
      <c r="L1470" s="15">
        <f t="shared" si="96"/>
        <v>2118</v>
      </c>
      <c r="M1470" s="15">
        <f t="shared" si="97"/>
        <v>4228</v>
      </c>
      <c r="O1470" s="13"/>
      <c r="P1470" s="13"/>
    </row>
    <row r="1471" spans="1:16" s="90" customFormat="1" ht="13.15" customHeight="1" x14ac:dyDescent="0.2">
      <c r="A1471" s="11" t="str">
        <f t="shared" si="94"/>
        <v>FLINDERS ISLAND1993</v>
      </c>
      <c r="B1471" s="90" t="s">
        <v>68</v>
      </c>
      <c r="C1471" s="85">
        <v>1993</v>
      </c>
      <c r="D1471" s="86" t="s">
        <v>174</v>
      </c>
      <c r="E1471" s="15">
        <v>2113</v>
      </c>
      <c r="F1471" s="15">
        <v>2110</v>
      </c>
      <c r="G1471" s="15">
        <v>4223</v>
      </c>
      <c r="H1471" s="15">
        <v>0</v>
      </c>
      <c r="I1471" s="15">
        <v>0</v>
      </c>
      <c r="J1471" s="15">
        <v>0</v>
      </c>
      <c r="K1471" s="15">
        <f t="shared" si="95"/>
        <v>2113</v>
      </c>
      <c r="L1471" s="15">
        <f t="shared" si="96"/>
        <v>2110</v>
      </c>
      <c r="M1471" s="15">
        <f t="shared" si="97"/>
        <v>4223</v>
      </c>
      <c r="O1471" s="13"/>
      <c r="P1471" s="13"/>
    </row>
    <row r="1472" spans="1:16" s="90" customFormat="1" ht="13.15" customHeight="1" x14ac:dyDescent="0.2">
      <c r="A1472" s="11" t="str">
        <f t="shared" si="94"/>
        <v>FLINDERS ISLAND1994</v>
      </c>
      <c r="B1472" s="3" t="s">
        <v>68</v>
      </c>
      <c r="C1472" s="12">
        <v>1994</v>
      </c>
      <c r="D1472" s="12">
        <v>37</v>
      </c>
      <c r="E1472" s="13">
        <v>2588</v>
      </c>
      <c r="F1472" s="13">
        <v>2587</v>
      </c>
      <c r="G1472" s="13">
        <v>5175</v>
      </c>
      <c r="H1472" s="13">
        <v>0</v>
      </c>
      <c r="I1472" s="13">
        <v>0</v>
      </c>
      <c r="J1472" s="13">
        <v>0</v>
      </c>
      <c r="K1472" s="15">
        <f t="shared" si="95"/>
        <v>2588</v>
      </c>
      <c r="L1472" s="15">
        <f t="shared" si="96"/>
        <v>2587</v>
      </c>
      <c r="M1472" s="15">
        <f t="shared" si="97"/>
        <v>5175</v>
      </c>
      <c r="O1472" s="13"/>
      <c r="P1472" s="13"/>
    </row>
    <row r="1473" spans="1:16" s="90" customFormat="1" ht="13.15" customHeight="1" x14ac:dyDescent="0.2">
      <c r="A1473" s="11" t="str">
        <f t="shared" si="94"/>
        <v>FLINDERS ISLAND1995</v>
      </c>
      <c r="B1473" s="3" t="s">
        <v>68</v>
      </c>
      <c r="C1473" s="12">
        <v>1995</v>
      </c>
      <c r="D1473" s="12" t="s">
        <v>174</v>
      </c>
      <c r="E1473" s="13">
        <v>1454</v>
      </c>
      <c r="F1473" s="13">
        <v>1452</v>
      </c>
      <c r="G1473" s="13">
        <v>2906</v>
      </c>
      <c r="H1473" s="13">
        <v>0</v>
      </c>
      <c r="I1473" s="13">
        <v>0</v>
      </c>
      <c r="J1473" s="13">
        <v>0</v>
      </c>
      <c r="K1473" s="15">
        <f t="shared" si="95"/>
        <v>1454</v>
      </c>
      <c r="L1473" s="15">
        <f t="shared" si="96"/>
        <v>1452</v>
      </c>
      <c r="M1473" s="15">
        <f t="shared" si="97"/>
        <v>2906</v>
      </c>
      <c r="O1473" s="13"/>
      <c r="P1473" s="13"/>
    </row>
    <row r="1474" spans="1:16" s="90" customFormat="1" ht="13.15" customHeight="1" x14ac:dyDescent="0.2">
      <c r="A1474" s="11" t="str">
        <f t="shared" si="94"/>
        <v>FLINDERS ISLAND1996</v>
      </c>
      <c r="B1474" s="3" t="s">
        <v>68</v>
      </c>
      <c r="C1474" s="12">
        <v>1996</v>
      </c>
      <c r="D1474" s="12" t="s">
        <v>174</v>
      </c>
      <c r="E1474" s="13">
        <v>1508</v>
      </c>
      <c r="F1474" s="13">
        <v>1491</v>
      </c>
      <c r="G1474" s="13">
        <v>2999</v>
      </c>
      <c r="H1474" s="13">
        <v>0</v>
      </c>
      <c r="I1474" s="13">
        <v>0</v>
      </c>
      <c r="J1474" s="13">
        <v>0</v>
      </c>
      <c r="K1474" s="15">
        <f t="shared" si="95"/>
        <v>1508</v>
      </c>
      <c r="L1474" s="15">
        <f t="shared" si="96"/>
        <v>1491</v>
      </c>
      <c r="M1474" s="15">
        <f t="shared" si="97"/>
        <v>2999</v>
      </c>
      <c r="O1474" s="13"/>
      <c r="P1474" s="13"/>
    </row>
    <row r="1475" spans="1:16" s="90" customFormat="1" ht="13.15" customHeight="1" x14ac:dyDescent="0.2">
      <c r="A1475" s="11" t="str">
        <f t="shared" si="94"/>
        <v>FLINDERS ISLAND1997</v>
      </c>
      <c r="B1475" s="3" t="s">
        <v>68</v>
      </c>
      <c r="C1475" s="12">
        <v>1997</v>
      </c>
      <c r="D1475" s="12" t="s">
        <v>174</v>
      </c>
      <c r="E1475" s="13">
        <v>1993</v>
      </c>
      <c r="F1475" s="13">
        <v>1992</v>
      </c>
      <c r="G1475" s="13">
        <v>3985</v>
      </c>
      <c r="H1475" s="13">
        <v>0</v>
      </c>
      <c r="I1475" s="13">
        <v>0</v>
      </c>
      <c r="J1475" s="13">
        <v>0</v>
      </c>
      <c r="K1475" s="15">
        <f t="shared" si="95"/>
        <v>1993</v>
      </c>
      <c r="L1475" s="15">
        <f t="shared" si="96"/>
        <v>1992</v>
      </c>
      <c r="M1475" s="15">
        <f t="shared" si="97"/>
        <v>3985</v>
      </c>
      <c r="O1475" s="13"/>
      <c r="P1475" s="13"/>
    </row>
    <row r="1476" spans="1:16" s="90" customFormat="1" ht="13.15" customHeight="1" x14ac:dyDescent="0.2">
      <c r="A1476" s="11" t="str">
        <f t="shared" si="94"/>
        <v>FLINDERS ISLAND1998</v>
      </c>
      <c r="B1476" s="3" t="s">
        <v>68</v>
      </c>
      <c r="C1476" s="12">
        <v>1998</v>
      </c>
      <c r="D1476" s="12" t="s">
        <v>174</v>
      </c>
      <c r="E1476" s="13">
        <v>2061</v>
      </c>
      <c r="F1476" s="13">
        <v>2063</v>
      </c>
      <c r="G1476" s="13">
        <v>4124</v>
      </c>
      <c r="H1476" s="13">
        <v>0</v>
      </c>
      <c r="I1476" s="13">
        <v>0</v>
      </c>
      <c r="J1476" s="13">
        <v>0</v>
      </c>
      <c r="K1476" s="15">
        <f t="shared" si="95"/>
        <v>2061</v>
      </c>
      <c r="L1476" s="15">
        <f t="shared" si="96"/>
        <v>2063</v>
      </c>
      <c r="M1476" s="15">
        <f t="shared" si="97"/>
        <v>4124</v>
      </c>
      <c r="O1476" s="13"/>
      <c r="P1476" s="13"/>
    </row>
    <row r="1477" spans="1:16" s="90" customFormat="1" ht="13.15" customHeight="1" x14ac:dyDescent="0.2">
      <c r="A1477" s="11" t="str">
        <f t="shared" si="94"/>
        <v>FLINDERS ISLAND1999</v>
      </c>
      <c r="B1477" s="92" t="s">
        <v>68</v>
      </c>
      <c r="C1477" s="85">
        <v>1999</v>
      </c>
      <c r="D1477" s="86" t="s">
        <v>174</v>
      </c>
      <c r="E1477" s="15">
        <v>2028</v>
      </c>
      <c r="F1477" s="15">
        <v>2028</v>
      </c>
      <c r="G1477" s="15">
        <v>4056</v>
      </c>
      <c r="H1477" s="87">
        <v>0</v>
      </c>
      <c r="I1477" s="87">
        <v>0</v>
      </c>
      <c r="J1477" s="15">
        <v>0</v>
      </c>
      <c r="K1477" s="15">
        <f t="shared" si="95"/>
        <v>2028</v>
      </c>
      <c r="L1477" s="15">
        <f t="shared" si="96"/>
        <v>2028</v>
      </c>
      <c r="M1477" s="15">
        <f t="shared" si="97"/>
        <v>4056</v>
      </c>
      <c r="O1477" s="13"/>
      <c r="P1477" s="13"/>
    </row>
    <row r="1478" spans="1:16" s="90" customFormat="1" ht="13.15" customHeight="1" x14ac:dyDescent="0.2">
      <c r="A1478" s="11" t="str">
        <f t="shared" si="94"/>
        <v>FLINDERS ISLAND2000</v>
      </c>
      <c r="B1478" s="90" t="s">
        <v>68</v>
      </c>
      <c r="C1478" s="85">
        <v>2000</v>
      </c>
      <c r="D1478" s="86" t="s">
        <v>174</v>
      </c>
      <c r="E1478" s="15">
        <v>922</v>
      </c>
      <c r="F1478" s="15">
        <v>922</v>
      </c>
      <c r="G1478" s="15">
        <v>1844</v>
      </c>
      <c r="H1478" s="15">
        <v>0</v>
      </c>
      <c r="I1478" s="15">
        <v>0</v>
      </c>
      <c r="J1478" s="15">
        <v>0</v>
      </c>
      <c r="K1478" s="15">
        <f t="shared" si="95"/>
        <v>922</v>
      </c>
      <c r="L1478" s="15">
        <f t="shared" si="96"/>
        <v>922</v>
      </c>
      <c r="M1478" s="15">
        <f t="shared" si="97"/>
        <v>1844</v>
      </c>
      <c r="O1478" s="13"/>
      <c r="P1478" s="13"/>
    </row>
    <row r="1479" spans="1:16" s="90" customFormat="1" ht="13.15" customHeight="1" x14ac:dyDescent="0.2">
      <c r="A1479" s="11" t="str">
        <f t="shared" si="94"/>
        <v>FLINDERS ISLAND2001</v>
      </c>
      <c r="B1479" s="92" t="s">
        <v>68</v>
      </c>
      <c r="C1479" s="85">
        <v>2001</v>
      </c>
      <c r="D1479" s="86" t="s">
        <v>174</v>
      </c>
      <c r="E1479" s="15">
        <v>940</v>
      </c>
      <c r="F1479" s="15">
        <v>940</v>
      </c>
      <c r="G1479" s="15">
        <v>1880</v>
      </c>
      <c r="H1479" s="87">
        <v>0</v>
      </c>
      <c r="I1479" s="87">
        <v>0</v>
      </c>
      <c r="J1479" s="15">
        <v>0</v>
      </c>
      <c r="K1479" s="15">
        <f t="shared" si="95"/>
        <v>940</v>
      </c>
      <c r="L1479" s="15">
        <f t="shared" si="96"/>
        <v>940</v>
      </c>
      <c r="M1479" s="15">
        <f t="shared" si="97"/>
        <v>1880</v>
      </c>
      <c r="O1479" s="13"/>
      <c r="P1479" s="13"/>
    </row>
    <row r="1480" spans="1:16" s="90" customFormat="1" ht="13.15" customHeight="1" x14ac:dyDescent="0.2">
      <c r="A1480" s="11" t="str">
        <f t="shared" si="94"/>
        <v>FLINDERS ISLAND2002</v>
      </c>
      <c r="B1480" s="3" t="s">
        <v>68</v>
      </c>
      <c r="C1480" s="12">
        <v>2002</v>
      </c>
      <c r="D1480" s="12" t="s">
        <v>174</v>
      </c>
      <c r="E1480" s="13">
        <v>1042</v>
      </c>
      <c r="F1480" s="13">
        <v>1042</v>
      </c>
      <c r="G1480" s="13">
        <v>2084</v>
      </c>
      <c r="H1480" s="13">
        <v>0</v>
      </c>
      <c r="I1480" s="13">
        <v>0</v>
      </c>
      <c r="J1480" s="13">
        <v>0</v>
      </c>
      <c r="K1480" s="15">
        <f t="shared" si="95"/>
        <v>1042</v>
      </c>
      <c r="L1480" s="15">
        <f t="shared" si="96"/>
        <v>1042</v>
      </c>
      <c r="M1480" s="15">
        <f t="shared" si="97"/>
        <v>2084</v>
      </c>
      <c r="O1480" s="13"/>
      <c r="P1480" s="13"/>
    </row>
    <row r="1481" spans="1:16" s="90" customFormat="1" ht="13.15" customHeight="1" x14ac:dyDescent="0.2">
      <c r="A1481" s="11" t="str">
        <f t="shared" si="94"/>
        <v>FLINDERS ISLAND2003</v>
      </c>
      <c r="B1481" s="3" t="s">
        <v>68</v>
      </c>
      <c r="C1481" s="12">
        <v>2003</v>
      </c>
      <c r="D1481" s="12" t="s">
        <v>174</v>
      </c>
      <c r="E1481" s="13">
        <v>844</v>
      </c>
      <c r="F1481" s="13">
        <v>844</v>
      </c>
      <c r="G1481" s="13">
        <v>1688</v>
      </c>
      <c r="H1481" s="13">
        <v>0</v>
      </c>
      <c r="I1481" s="13">
        <v>0</v>
      </c>
      <c r="J1481" s="13">
        <v>0</v>
      </c>
      <c r="K1481" s="15">
        <f t="shared" si="95"/>
        <v>844</v>
      </c>
      <c r="L1481" s="15">
        <f t="shared" si="96"/>
        <v>844</v>
      </c>
      <c r="M1481" s="15">
        <f t="shared" si="97"/>
        <v>1688</v>
      </c>
      <c r="O1481" s="13"/>
      <c r="P1481" s="13"/>
    </row>
    <row r="1482" spans="1:16" s="90" customFormat="1" ht="13.15" customHeight="1" x14ac:dyDescent="0.2">
      <c r="A1482" s="11" t="str">
        <f t="shared" si="94"/>
        <v>FLINDERS ISLAND2004</v>
      </c>
      <c r="B1482" s="3" t="s">
        <v>68</v>
      </c>
      <c r="C1482" s="12">
        <v>2004</v>
      </c>
      <c r="D1482" s="12" t="s">
        <v>174</v>
      </c>
      <c r="E1482" s="13">
        <v>959</v>
      </c>
      <c r="F1482" s="13">
        <v>959</v>
      </c>
      <c r="G1482" s="13">
        <v>1918</v>
      </c>
      <c r="H1482" s="13">
        <v>0</v>
      </c>
      <c r="I1482" s="13">
        <v>0</v>
      </c>
      <c r="J1482" s="13">
        <v>0</v>
      </c>
      <c r="K1482" s="15">
        <f t="shared" si="95"/>
        <v>959</v>
      </c>
      <c r="L1482" s="15">
        <f t="shared" si="96"/>
        <v>959</v>
      </c>
      <c r="M1482" s="15">
        <f t="shared" si="97"/>
        <v>1918</v>
      </c>
      <c r="O1482" s="13"/>
      <c r="P1482" s="13"/>
    </row>
    <row r="1483" spans="1:16" s="90" customFormat="1" ht="13.15" customHeight="1" x14ac:dyDescent="0.2">
      <c r="A1483" s="11" t="str">
        <f t="shared" si="94"/>
        <v>FLINDERS ISLAND2005</v>
      </c>
      <c r="B1483" s="92" t="s">
        <v>68</v>
      </c>
      <c r="C1483" s="85">
        <v>2005</v>
      </c>
      <c r="D1483" s="86" t="s">
        <v>174</v>
      </c>
      <c r="E1483" s="15">
        <v>1045</v>
      </c>
      <c r="F1483" s="15">
        <v>1048</v>
      </c>
      <c r="G1483" s="15">
        <v>2093</v>
      </c>
      <c r="H1483" s="87">
        <v>0</v>
      </c>
      <c r="I1483" s="87">
        <v>0</v>
      </c>
      <c r="J1483" s="15">
        <v>0</v>
      </c>
      <c r="K1483" s="15">
        <f t="shared" si="95"/>
        <v>1045</v>
      </c>
      <c r="L1483" s="15">
        <f t="shared" si="96"/>
        <v>1048</v>
      </c>
      <c r="M1483" s="15">
        <f t="shared" si="97"/>
        <v>2093</v>
      </c>
      <c r="O1483" s="13"/>
      <c r="P1483" s="13"/>
    </row>
    <row r="1484" spans="1:16" s="90" customFormat="1" ht="13.15" customHeight="1" x14ac:dyDescent="0.2">
      <c r="A1484" s="11" t="str">
        <f t="shared" si="94"/>
        <v>FLINDERS ISLAND2006</v>
      </c>
      <c r="B1484" s="3" t="s">
        <v>68</v>
      </c>
      <c r="C1484" s="12">
        <v>2006</v>
      </c>
      <c r="D1484" s="12" t="s">
        <v>174</v>
      </c>
      <c r="E1484" s="13">
        <v>1263</v>
      </c>
      <c r="F1484" s="13">
        <v>1264</v>
      </c>
      <c r="G1484" s="13">
        <v>2527</v>
      </c>
      <c r="H1484" s="13">
        <v>0</v>
      </c>
      <c r="I1484" s="13">
        <v>0</v>
      </c>
      <c r="J1484" s="13">
        <v>0</v>
      </c>
      <c r="K1484" s="15">
        <f t="shared" si="95"/>
        <v>1263</v>
      </c>
      <c r="L1484" s="15">
        <f t="shared" si="96"/>
        <v>1264</v>
      </c>
      <c r="M1484" s="15">
        <f t="shared" si="97"/>
        <v>2527</v>
      </c>
      <c r="O1484" s="13"/>
      <c r="P1484" s="13"/>
    </row>
    <row r="1485" spans="1:16" s="90" customFormat="1" ht="13.15" customHeight="1" x14ac:dyDescent="0.2">
      <c r="A1485" s="11" t="str">
        <f t="shared" si="94"/>
        <v>FLINDERS ISLAND2007</v>
      </c>
      <c r="B1485" s="92" t="s">
        <v>68</v>
      </c>
      <c r="C1485" s="85">
        <v>2007</v>
      </c>
      <c r="D1485" s="86" t="s">
        <v>174</v>
      </c>
      <c r="E1485" s="15">
        <v>1878</v>
      </c>
      <c r="F1485" s="15">
        <v>1888</v>
      </c>
      <c r="G1485" s="15">
        <v>3766</v>
      </c>
      <c r="H1485" s="87">
        <v>0</v>
      </c>
      <c r="I1485" s="87">
        <v>0</v>
      </c>
      <c r="J1485" s="15">
        <v>0</v>
      </c>
      <c r="K1485" s="15">
        <f t="shared" si="95"/>
        <v>1878</v>
      </c>
      <c r="L1485" s="15">
        <f t="shared" si="96"/>
        <v>1888</v>
      </c>
      <c r="M1485" s="15">
        <f t="shared" si="97"/>
        <v>3766</v>
      </c>
      <c r="O1485" s="13"/>
      <c r="P1485" s="13"/>
    </row>
    <row r="1486" spans="1:16" s="90" customFormat="1" ht="13.15" customHeight="1" x14ac:dyDescent="0.2">
      <c r="A1486" s="11" t="str">
        <f t="shared" si="94"/>
        <v>FLINDERS ISLAND2008</v>
      </c>
      <c r="B1486" s="3" t="s">
        <v>68</v>
      </c>
      <c r="C1486" s="12">
        <v>2008</v>
      </c>
      <c r="D1486" s="12" t="s">
        <v>174</v>
      </c>
      <c r="E1486" s="13">
        <v>2063</v>
      </c>
      <c r="F1486" s="13">
        <v>2196</v>
      </c>
      <c r="G1486" s="13">
        <v>4259</v>
      </c>
      <c r="H1486" s="13">
        <v>0</v>
      </c>
      <c r="I1486" s="13">
        <v>0</v>
      </c>
      <c r="J1486" s="13">
        <v>0</v>
      </c>
      <c r="K1486" s="15">
        <f t="shared" si="95"/>
        <v>2063</v>
      </c>
      <c r="L1486" s="15">
        <f t="shared" si="96"/>
        <v>2196</v>
      </c>
      <c r="M1486" s="15">
        <f t="shared" si="97"/>
        <v>4259</v>
      </c>
      <c r="O1486" s="13"/>
      <c r="P1486" s="13"/>
    </row>
    <row r="1487" spans="1:16" s="90" customFormat="1" ht="13.15" customHeight="1" x14ac:dyDescent="0.2">
      <c r="A1487" s="11" t="str">
        <f t="shared" si="94"/>
        <v>FLINDERS ISLAND2009</v>
      </c>
      <c r="B1487" s="92" t="s">
        <v>68</v>
      </c>
      <c r="C1487" s="85">
        <v>2009</v>
      </c>
      <c r="D1487" s="86" t="s">
        <v>174</v>
      </c>
      <c r="E1487" s="15">
        <v>1683</v>
      </c>
      <c r="F1487" s="15">
        <v>1709</v>
      </c>
      <c r="G1487" s="15">
        <v>3392</v>
      </c>
      <c r="H1487" s="87">
        <v>0</v>
      </c>
      <c r="I1487" s="87">
        <v>0</v>
      </c>
      <c r="J1487" s="15">
        <v>0</v>
      </c>
      <c r="K1487" s="15">
        <f t="shared" si="95"/>
        <v>1683</v>
      </c>
      <c r="L1487" s="15">
        <f t="shared" si="96"/>
        <v>1709</v>
      </c>
      <c r="M1487" s="15">
        <f t="shared" si="97"/>
        <v>3392</v>
      </c>
      <c r="O1487" s="13"/>
      <c r="P1487" s="13"/>
    </row>
    <row r="1488" spans="1:16" s="90" customFormat="1" ht="13.15" customHeight="1" x14ac:dyDescent="0.2">
      <c r="A1488" s="11" t="str">
        <f t="shared" si="94"/>
        <v>FLINDERS ISLAND2010</v>
      </c>
      <c r="B1488" s="3" t="s">
        <v>68</v>
      </c>
      <c r="C1488" s="12">
        <v>2010</v>
      </c>
      <c r="D1488" s="12" t="s">
        <v>174</v>
      </c>
      <c r="E1488" s="13">
        <v>1502</v>
      </c>
      <c r="F1488" s="13">
        <v>1502</v>
      </c>
      <c r="G1488" s="13">
        <v>3004</v>
      </c>
      <c r="H1488" s="13">
        <v>0</v>
      </c>
      <c r="I1488" s="13">
        <v>0</v>
      </c>
      <c r="J1488" s="13">
        <v>0</v>
      </c>
      <c r="K1488" s="15">
        <f t="shared" si="95"/>
        <v>1502</v>
      </c>
      <c r="L1488" s="15">
        <f t="shared" si="96"/>
        <v>1502</v>
      </c>
      <c r="M1488" s="15">
        <f t="shared" si="97"/>
        <v>3004</v>
      </c>
      <c r="O1488" s="13"/>
      <c r="P1488" s="13"/>
    </row>
    <row r="1489" spans="1:16" s="90" customFormat="1" ht="13.15" customHeight="1" x14ac:dyDescent="0.2">
      <c r="A1489" s="11" t="str">
        <f t="shared" si="94"/>
        <v>FLINDERS ISLAND2011</v>
      </c>
      <c r="B1489" s="3" t="s">
        <v>68</v>
      </c>
      <c r="C1489" s="12">
        <v>2011</v>
      </c>
      <c r="D1489" s="12" t="s">
        <v>174</v>
      </c>
      <c r="E1489" s="13">
        <v>972</v>
      </c>
      <c r="F1489" s="13">
        <v>1008</v>
      </c>
      <c r="G1489" s="13">
        <v>1980</v>
      </c>
      <c r="H1489" s="13">
        <v>0</v>
      </c>
      <c r="I1489" s="13">
        <v>0</v>
      </c>
      <c r="J1489" s="13">
        <v>0</v>
      </c>
      <c r="K1489" s="15">
        <f t="shared" si="95"/>
        <v>972</v>
      </c>
      <c r="L1489" s="15">
        <f t="shared" si="96"/>
        <v>1008</v>
      </c>
      <c r="M1489" s="15">
        <f t="shared" si="97"/>
        <v>1980</v>
      </c>
      <c r="O1489" s="13"/>
      <c r="P1489" s="13"/>
    </row>
    <row r="1490" spans="1:16" s="90" customFormat="1" ht="13.15" customHeight="1" x14ac:dyDescent="0.2">
      <c r="A1490" s="11" t="str">
        <f t="shared" si="94"/>
        <v>FLINDERS ISLAND2012</v>
      </c>
      <c r="B1490" s="92" t="s">
        <v>68</v>
      </c>
      <c r="C1490" s="85">
        <v>2012</v>
      </c>
      <c r="D1490" s="86" t="s">
        <v>174</v>
      </c>
      <c r="E1490" s="15">
        <v>979</v>
      </c>
      <c r="F1490" s="15">
        <v>978</v>
      </c>
      <c r="G1490" s="15">
        <v>1957</v>
      </c>
      <c r="H1490" s="87">
        <v>0</v>
      </c>
      <c r="I1490" s="87">
        <v>0</v>
      </c>
      <c r="J1490" s="15">
        <v>0</v>
      </c>
      <c r="K1490" s="15">
        <f t="shared" si="95"/>
        <v>979</v>
      </c>
      <c r="L1490" s="15">
        <f t="shared" si="96"/>
        <v>978</v>
      </c>
      <c r="M1490" s="15">
        <f t="shared" si="97"/>
        <v>1957</v>
      </c>
      <c r="O1490" s="13"/>
      <c r="P1490" s="13"/>
    </row>
    <row r="1491" spans="1:16" s="90" customFormat="1" ht="13.15" customHeight="1" x14ac:dyDescent="0.2">
      <c r="A1491" s="11" t="str">
        <f t="shared" si="94"/>
        <v>FLINDERS ISLAND2013</v>
      </c>
      <c r="B1491" s="92" t="s">
        <v>68</v>
      </c>
      <c r="C1491" s="85">
        <v>2013</v>
      </c>
      <c r="D1491" s="86" t="s">
        <v>174</v>
      </c>
      <c r="E1491" s="15">
        <v>968</v>
      </c>
      <c r="F1491" s="15">
        <v>968</v>
      </c>
      <c r="G1491" s="15">
        <v>1936</v>
      </c>
      <c r="H1491" s="87">
        <v>0</v>
      </c>
      <c r="I1491" s="87">
        <v>0</v>
      </c>
      <c r="J1491" s="15">
        <v>0</v>
      </c>
      <c r="K1491" s="15">
        <f t="shared" si="95"/>
        <v>968</v>
      </c>
      <c r="L1491" s="15">
        <f t="shared" si="96"/>
        <v>968</v>
      </c>
      <c r="M1491" s="15">
        <f t="shared" si="97"/>
        <v>1936</v>
      </c>
      <c r="O1491" s="13"/>
      <c r="P1491" s="13"/>
    </row>
    <row r="1492" spans="1:16" s="90" customFormat="1" ht="13.15" customHeight="1" x14ac:dyDescent="0.2">
      <c r="A1492" s="11" t="str">
        <f t="shared" si="94"/>
        <v>FLINDERS ISLAND2014</v>
      </c>
      <c r="B1492" s="88" t="s">
        <v>68</v>
      </c>
      <c r="C1492" s="16">
        <v>2014</v>
      </c>
      <c r="D1492" s="86" t="s">
        <v>174</v>
      </c>
      <c r="E1492" s="89">
        <v>850</v>
      </c>
      <c r="F1492" s="89">
        <v>853</v>
      </c>
      <c r="G1492" s="89">
        <v>1703</v>
      </c>
      <c r="H1492" s="89">
        <v>0</v>
      </c>
      <c r="I1492" s="89">
        <v>0</v>
      </c>
      <c r="J1492" s="89">
        <v>0</v>
      </c>
      <c r="K1492" s="15">
        <f t="shared" si="95"/>
        <v>850</v>
      </c>
      <c r="L1492" s="15">
        <f t="shared" si="96"/>
        <v>853</v>
      </c>
      <c r="M1492" s="15">
        <f t="shared" si="97"/>
        <v>1703</v>
      </c>
      <c r="O1492" s="13"/>
      <c r="P1492" s="13"/>
    </row>
    <row r="1493" spans="1:16" s="90" customFormat="1" ht="13.15" customHeight="1" x14ac:dyDescent="0.2">
      <c r="A1493" s="11" t="str">
        <f t="shared" si="94"/>
        <v>FLINDERS ISLAND2015</v>
      </c>
      <c r="B1493" s="3" t="s">
        <v>68</v>
      </c>
      <c r="C1493" s="12">
        <v>2015</v>
      </c>
      <c r="D1493" s="12" t="s">
        <v>174</v>
      </c>
      <c r="E1493" s="13">
        <v>904</v>
      </c>
      <c r="F1493" s="13">
        <v>904</v>
      </c>
      <c r="G1493" s="13">
        <v>1808</v>
      </c>
      <c r="H1493" s="13">
        <v>0</v>
      </c>
      <c r="I1493" s="13">
        <v>0</v>
      </c>
      <c r="J1493" s="13">
        <v>0</v>
      </c>
      <c r="K1493" s="15">
        <f t="shared" si="95"/>
        <v>904</v>
      </c>
      <c r="L1493" s="15">
        <f t="shared" si="96"/>
        <v>904</v>
      </c>
      <c r="M1493" s="15">
        <f t="shared" si="97"/>
        <v>1808</v>
      </c>
      <c r="O1493" s="13"/>
      <c r="P1493" s="13"/>
    </row>
    <row r="1494" spans="1:16" s="90" customFormat="1" ht="13.15" customHeight="1" x14ac:dyDescent="0.2">
      <c r="A1494" s="11" t="str">
        <f t="shared" si="94"/>
        <v>FLINDERS ISLAND2016</v>
      </c>
      <c r="B1494" s="92" t="s">
        <v>68</v>
      </c>
      <c r="C1494" s="85">
        <v>2016</v>
      </c>
      <c r="D1494" s="86" t="s">
        <v>174</v>
      </c>
      <c r="E1494" s="15">
        <v>916</v>
      </c>
      <c r="F1494" s="15">
        <v>916</v>
      </c>
      <c r="G1494" s="15">
        <v>1832</v>
      </c>
      <c r="H1494" s="87">
        <v>0</v>
      </c>
      <c r="I1494" s="87">
        <v>0</v>
      </c>
      <c r="J1494" s="15">
        <v>0</v>
      </c>
      <c r="K1494" s="15">
        <f t="shared" si="95"/>
        <v>916</v>
      </c>
      <c r="L1494" s="15">
        <f t="shared" si="96"/>
        <v>916</v>
      </c>
      <c r="M1494" s="15">
        <f t="shared" si="97"/>
        <v>1832</v>
      </c>
      <c r="O1494" s="13"/>
      <c r="P1494" s="13"/>
    </row>
    <row r="1495" spans="1:16" s="90" customFormat="1" ht="13.15" customHeight="1" x14ac:dyDescent="0.2">
      <c r="A1495" s="11" t="str">
        <f t="shared" si="94"/>
        <v>FLINDERS ISLAND2017</v>
      </c>
      <c r="B1495" s="3" t="s">
        <v>68</v>
      </c>
      <c r="C1495" s="12">
        <v>2017</v>
      </c>
      <c r="D1495" s="12" t="s">
        <v>174</v>
      </c>
      <c r="E1495" s="13">
        <v>920</v>
      </c>
      <c r="F1495" s="13">
        <v>919</v>
      </c>
      <c r="G1495" s="13">
        <v>1839</v>
      </c>
      <c r="H1495" s="13">
        <v>0</v>
      </c>
      <c r="I1495" s="13">
        <v>0</v>
      </c>
      <c r="J1495" s="13">
        <v>0</v>
      </c>
      <c r="K1495" s="15">
        <f t="shared" si="95"/>
        <v>920</v>
      </c>
      <c r="L1495" s="15">
        <f t="shared" si="96"/>
        <v>919</v>
      </c>
      <c r="M1495" s="15">
        <f t="shared" si="97"/>
        <v>1839</v>
      </c>
      <c r="O1495" s="13"/>
      <c r="P1495" s="13"/>
    </row>
    <row r="1496" spans="1:16" s="90" customFormat="1" ht="13.15" customHeight="1" x14ac:dyDescent="0.2">
      <c r="A1496" s="11" t="str">
        <f t="shared" si="94"/>
        <v>FLINDERS ISLAND2018</v>
      </c>
      <c r="B1496" s="92" t="s">
        <v>68</v>
      </c>
      <c r="C1496" s="85">
        <v>2018</v>
      </c>
      <c r="D1496" s="86" t="s">
        <v>174</v>
      </c>
      <c r="E1496" s="15">
        <v>974</v>
      </c>
      <c r="F1496" s="15">
        <v>973</v>
      </c>
      <c r="G1496" s="15">
        <v>1947</v>
      </c>
      <c r="H1496" s="87">
        <v>0</v>
      </c>
      <c r="I1496" s="87">
        <v>0</v>
      </c>
      <c r="J1496" s="15">
        <v>0</v>
      </c>
      <c r="K1496" s="15">
        <f t="shared" si="95"/>
        <v>974</v>
      </c>
      <c r="L1496" s="15">
        <f t="shared" si="96"/>
        <v>973</v>
      </c>
      <c r="M1496" s="15">
        <f t="shared" si="97"/>
        <v>1947</v>
      </c>
      <c r="O1496" s="13"/>
      <c r="P1496" s="13"/>
    </row>
    <row r="1497" spans="1:16" s="90" customFormat="1" ht="13.15" customHeight="1" x14ac:dyDescent="0.2">
      <c r="A1497" s="11" t="str">
        <f t="shared" si="94"/>
        <v>FLINDERS ISLAND2019</v>
      </c>
      <c r="B1497" s="3" t="s">
        <v>68</v>
      </c>
      <c r="C1497" s="12">
        <v>2019</v>
      </c>
      <c r="D1497" s="12" t="s">
        <v>174</v>
      </c>
      <c r="E1497" s="13">
        <v>957</v>
      </c>
      <c r="F1497" s="13">
        <v>957</v>
      </c>
      <c r="G1497" s="13">
        <v>1914</v>
      </c>
      <c r="H1497" s="13">
        <v>0</v>
      </c>
      <c r="I1497" s="13">
        <v>0</v>
      </c>
      <c r="J1497" s="13">
        <v>0</v>
      </c>
      <c r="K1497" s="15">
        <f t="shared" si="95"/>
        <v>957</v>
      </c>
      <c r="L1497" s="15">
        <f t="shared" si="96"/>
        <v>957</v>
      </c>
      <c r="M1497" s="15">
        <f t="shared" si="97"/>
        <v>1914</v>
      </c>
      <c r="O1497" s="13"/>
      <c r="P1497" s="13"/>
    </row>
    <row r="1498" spans="1:16" s="90" customFormat="1" ht="13.15" customHeight="1" x14ac:dyDescent="0.2">
      <c r="A1498" s="11" t="str">
        <f t="shared" si="94"/>
        <v>FLINDERS ISLAND2020</v>
      </c>
      <c r="B1498" s="3" t="s">
        <v>68</v>
      </c>
      <c r="C1498" s="12">
        <v>2020</v>
      </c>
      <c r="D1498" s="12" t="s">
        <v>174</v>
      </c>
      <c r="E1498" s="13">
        <v>718</v>
      </c>
      <c r="F1498" s="13">
        <v>714</v>
      </c>
      <c r="G1498" s="13">
        <v>1432</v>
      </c>
      <c r="H1498" s="13">
        <v>0</v>
      </c>
      <c r="I1498" s="13">
        <v>0</v>
      </c>
      <c r="J1498" s="13">
        <v>0</v>
      </c>
      <c r="K1498" s="15">
        <f t="shared" si="95"/>
        <v>718</v>
      </c>
      <c r="L1498" s="15">
        <f t="shared" si="96"/>
        <v>714</v>
      </c>
      <c r="M1498" s="15">
        <f t="shared" si="97"/>
        <v>1432</v>
      </c>
      <c r="O1498" s="13"/>
      <c r="P1498" s="13"/>
    </row>
    <row r="1499" spans="1:16" s="90" customFormat="1" ht="13.15" customHeight="1" x14ac:dyDescent="0.2">
      <c r="A1499" s="11" t="str">
        <f t="shared" si="94"/>
        <v>FLINDERS ISLAND2021</v>
      </c>
      <c r="B1499" s="3" t="s">
        <v>68</v>
      </c>
      <c r="C1499" s="12">
        <v>2021</v>
      </c>
      <c r="D1499" s="12" t="s">
        <v>174</v>
      </c>
      <c r="E1499" s="13">
        <v>1070</v>
      </c>
      <c r="F1499" s="13">
        <v>1070</v>
      </c>
      <c r="G1499" s="13">
        <v>2140</v>
      </c>
      <c r="H1499" s="13">
        <v>0</v>
      </c>
      <c r="I1499" s="13">
        <v>0</v>
      </c>
      <c r="J1499" s="13">
        <v>0</v>
      </c>
      <c r="K1499" s="15">
        <f t="shared" si="95"/>
        <v>1070</v>
      </c>
      <c r="L1499" s="15">
        <f t="shared" si="96"/>
        <v>1070</v>
      </c>
      <c r="M1499" s="15">
        <f t="shared" si="97"/>
        <v>2140</v>
      </c>
      <c r="O1499" s="13"/>
      <c r="P1499" s="13"/>
    </row>
    <row r="1500" spans="1:16" s="90" customFormat="1" ht="13.15" customHeight="1" x14ac:dyDescent="0.2">
      <c r="A1500" s="11" t="str">
        <f t="shared" si="94"/>
        <v>FLINDERS ISLAND2022</v>
      </c>
      <c r="B1500" s="3" t="s">
        <v>68</v>
      </c>
      <c r="C1500" s="12">
        <v>2022</v>
      </c>
      <c r="D1500" s="12" t="s">
        <v>174</v>
      </c>
      <c r="E1500" s="13">
        <v>1010</v>
      </c>
      <c r="F1500" s="13">
        <v>1010</v>
      </c>
      <c r="G1500" s="13">
        <v>2020</v>
      </c>
      <c r="H1500" s="13">
        <v>0</v>
      </c>
      <c r="I1500" s="13">
        <v>0</v>
      </c>
      <c r="J1500" s="13">
        <v>0</v>
      </c>
      <c r="K1500" s="15">
        <f t="shared" si="95"/>
        <v>1010</v>
      </c>
      <c r="L1500" s="15">
        <f t="shared" si="96"/>
        <v>1010</v>
      </c>
      <c r="M1500" s="15">
        <f t="shared" si="97"/>
        <v>2020</v>
      </c>
      <c r="O1500" s="13"/>
      <c r="P1500" s="13"/>
    </row>
    <row r="1501" spans="1:16" s="90" customFormat="1" ht="13.15" customHeight="1" x14ac:dyDescent="0.2">
      <c r="A1501" s="11" t="str">
        <f t="shared" si="94"/>
        <v>FLINDERS ISLAND2023</v>
      </c>
      <c r="B1501" s="3" t="s">
        <v>68</v>
      </c>
      <c r="C1501" s="12">
        <v>2023</v>
      </c>
      <c r="D1501" s="12" t="s">
        <v>174</v>
      </c>
      <c r="E1501" s="13">
        <v>874</v>
      </c>
      <c r="F1501" s="13">
        <v>876</v>
      </c>
      <c r="G1501" s="13">
        <v>1750</v>
      </c>
      <c r="H1501" s="13">
        <v>0</v>
      </c>
      <c r="I1501" s="13">
        <v>0</v>
      </c>
      <c r="J1501" s="13">
        <v>0</v>
      </c>
      <c r="K1501" s="15">
        <f t="shared" si="95"/>
        <v>874</v>
      </c>
      <c r="L1501" s="15">
        <f t="shared" si="96"/>
        <v>876</v>
      </c>
      <c r="M1501" s="15">
        <f t="shared" si="97"/>
        <v>1750</v>
      </c>
      <c r="O1501" s="13"/>
      <c r="P1501" s="13"/>
    </row>
    <row r="1502" spans="1:16" s="90" customFormat="1" ht="13.15" customHeight="1" x14ac:dyDescent="0.2">
      <c r="A1502" s="11" t="str">
        <f t="shared" si="94"/>
        <v>FLINDERS ISLAND2024</v>
      </c>
      <c r="B1502" s="88" t="s">
        <v>68</v>
      </c>
      <c r="C1502" s="16">
        <v>2024</v>
      </c>
      <c r="D1502" s="12" t="s">
        <v>174</v>
      </c>
      <c r="E1502" s="89">
        <v>814</v>
      </c>
      <c r="F1502" s="89">
        <v>814</v>
      </c>
      <c r="G1502" s="89">
        <v>1628</v>
      </c>
      <c r="H1502" s="89">
        <v>0</v>
      </c>
      <c r="I1502" s="89">
        <v>0</v>
      </c>
      <c r="J1502" s="89">
        <v>0</v>
      </c>
      <c r="K1502" s="15">
        <f t="shared" si="95"/>
        <v>814</v>
      </c>
      <c r="L1502" s="15">
        <f t="shared" si="96"/>
        <v>814</v>
      </c>
      <c r="M1502" s="15">
        <f t="shared" si="97"/>
        <v>1628</v>
      </c>
      <c r="O1502" s="13"/>
      <c r="P1502" s="13"/>
    </row>
    <row r="1503" spans="1:16" s="90" customFormat="1" ht="13.15" customHeight="1" x14ac:dyDescent="0.2">
      <c r="A1503" s="11" t="str">
        <f t="shared" si="94"/>
        <v>FLINDERS ISLAND2025</v>
      </c>
      <c r="B1503" s="88" t="s">
        <v>68</v>
      </c>
      <c r="C1503" s="16">
        <v>2025</v>
      </c>
      <c r="D1503" s="86" t="s">
        <v>174</v>
      </c>
      <c r="E1503" s="89">
        <v>721</v>
      </c>
      <c r="F1503" s="89">
        <v>726</v>
      </c>
      <c r="G1503" s="89">
        <v>1447</v>
      </c>
      <c r="H1503" s="89">
        <v>0</v>
      </c>
      <c r="I1503" s="89">
        <v>0</v>
      </c>
      <c r="J1503" s="89">
        <v>0</v>
      </c>
      <c r="K1503" s="15">
        <f t="shared" si="95"/>
        <v>721</v>
      </c>
      <c r="L1503" s="15">
        <f t="shared" si="96"/>
        <v>726</v>
      </c>
      <c r="M1503" s="15">
        <f t="shared" si="97"/>
        <v>1447</v>
      </c>
      <c r="O1503" s="13"/>
      <c r="P1503" s="13"/>
    </row>
    <row r="1504" spans="1:16" s="90" customFormat="1" ht="13.15" customHeight="1" x14ac:dyDescent="0.2">
      <c r="A1504" s="11" t="str">
        <f t="shared" si="94"/>
        <v>GERALDTON1985</v>
      </c>
      <c r="B1504" s="3" t="s">
        <v>67</v>
      </c>
      <c r="C1504" s="12">
        <v>1985</v>
      </c>
      <c r="D1504" s="12" t="s">
        <v>174</v>
      </c>
      <c r="E1504" s="13">
        <v>2186</v>
      </c>
      <c r="F1504" s="13">
        <v>2192</v>
      </c>
      <c r="G1504" s="13">
        <v>4378</v>
      </c>
      <c r="H1504" s="13">
        <v>0</v>
      </c>
      <c r="I1504" s="13">
        <v>0</v>
      </c>
      <c r="J1504" s="13">
        <v>0</v>
      </c>
      <c r="K1504" s="15">
        <f t="shared" si="95"/>
        <v>2186</v>
      </c>
      <c r="L1504" s="15">
        <f t="shared" si="96"/>
        <v>2192</v>
      </c>
      <c r="M1504" s="15">
        <f t="shared" si="97"/>
        <v>4378</v>
      </c>
      <c r="O1504" s="13"/>
      <c r="P1504" s="13"/>
    </row>
    <row r="1505" spans="1:16" s="90" customFormat="1" ht="13.15" customHeight="1" x14ac:dyDescent="0.2">
      <c r="A1505" s="11" t="str">
        <f t="shared" si="94"/>
        <v>GERALDTON1986</v>
      </c>
      <c r="B1505" s="92" t="s">
        <v>67</v>
      </c>
      <c r="C1505" s="85">
        <v>1986</v>
      </c>
      <c r="D1505" s="86" t="s">
        <v>174</v>
      </c>
      <c r="E1505" s="15">
        <v>1857</v>
      </c>
      <c r="F1505" s="15">
        <v>1854</v>
      </c>
      <c r="G1505" s="15">
        <v>3711</v>
      </c>
      <c r="H1505" s="87">
        <v>0</v>
      </c>
      <c r="I1505" s="87">
        <v>0</v>
      </c>
      <c r="J1505" s="15">
        <v>0</v>
      </c>
      <c r="K1505" s="15">
        <f t="shared" si="95"/>
        <v>1857</v>
      </c>
      <c r="L1505" s="15">
        <f t="shared" si="96"/>
        <v>1854</v>
      </c>
      <c r="M1505" s="15">
        <f t="shared" si="97"/>
        <v>3711</v>
      </c>
      <c r="O1505" s="13"/>
      <c r="P1505" s="13"/>
    </row>
    <row r="1506" spans="1:16" s="90" customFormat="1" ht="13.15" customHeight="1" x14ac:dyDescent="0.2">
      <c r="A1506" s="11" t="str">
        <f t="shared" si="94"/>
        <v>GERALDTON1987</v>
      </c>
      <c r="B1506" s="3" t="s">
        <v>67</v>
      </c>
      <c r="C1506" s="12">
        <v>1987</v>
      </c>
      <c r="D1506" s="12" t="s">
        <v>174</v>
      </c>
      <c r="E1506" s="13">
        <v>1745</v>
      </c>
      <c r="F1506" s="13">
        <v>1746</v>
      </c>
      <c r="G1506" s="13">
        <v>3491</v>
      </c>
      <c r="H1506" s="13">
        <v>0</v>
      </c>
      <c r="I1506" s="13">
        <v>0</v>
      </c>
      <c r="J1506" s="13">
        <v>0</v>
      </c>
      <c r="K1506" s="15">
        <f t="shared" si="95"/>
        <v>1745</v>
      </c>
      <c r="L1506" s="15">
        <f t="shared" si="96"/>
        <v>1746</v>
      </c>
      <c r="M1506" s="15">
        <f t="shared" si="97"/>
        <v>3491</v>
      </c>
      <c r="O1506" s="13"/>
      <c r="P1506" s="13"/>
    </row>
    <row r="1507" spans="1:16" s="90" customFormat="1" ht="13.15" customHeight="1" x14ac:dyDescent="0.2">
      <c r="A1507" s="11" t="str">
        <f t="shared" si="94"/>
        <v>GERALDTON1988</v>
      </c>
      <c r="B1507" s="3" t="s">
        <v>67</v>
      </c>
      <c r="C1507" s="12">
        <v>1988</v>
      </c>
      <c r="D1507" s="12" t="s">
        <v>174</v>
      </c>
      <c r="E1507" s="13">
        <v>1241</v>
      </c>
      <c r="F1507" s="13">
        <v>1243</v>
      </c>
      <c r="G1507" s="13">
        <v>2484</v>
      </c>
      <c r="H1507" s="13">
        <v>0</v>
      </c>
      <c r="I1507" s="13">
        <v>0</v>
      </c>
      <c r="J1507" s="13">
        <v>0</v>
      </c>
      <c r="K1507" s="15">
        <f t="shared" si="95"/>
        <v>1241</v>
      </c>
      <c r="L1507" s="15">
        <f t="shared" si="96"/>
        <v>1243</v>
      </c>
      <c r="M1507" s="15">
        <f t="shared" si="97"/>
        <v>2484</v>
      </c>
      <c r="O1507" s="13"/>
      <c r="P1507" s="13"/>
    </row>
    <row r="1508" spans="1:16" s="90" customFormat="1" ht="13.15" customHeight="1" x14ac:dyDescent="0.2">
      <c r="A1508" s="11" t="str">
        <f t="shared" ref="A1508:A1571" si="98">CONCATENATE(B1508,C1508)</f>
        <v>GERALDTON1989</v>
      </c>
      <c r="B1508" s="92" t="s">
        <v>67</v>
      </c>
      <c r="C1508" s="85">
        <v>1989</v>
      </c>
      <c r="D1508" s="86" t="s">
        <v>174</v>
      </c>
      <c r="E1508" s="15">
        <v>1117</v>
      </c>
      <c r="F1508" s="15">
        <v>1115</v>
      </c>
      <c r="G1508" s="15">
        <v>2232</v>
      </c>
      <c r="H1508" s="87">
        <v>0</v>
      </c>
      <c r="I1508" s="87">
        <v>0</v>
      </c>
      <c r="J1508" s="15">
        <v>0</v>
      </c>
      <c r="K1508" s="15">
        <f t="shared" si="95"/>
        <v>1117</v>
      </c>
      <c r="L1508" s="15">
        <f t="shared" si="96"/>
        <v>1115</v>
      </c>
      <c r="M1508" s="15">
        <f t="shared" si="97"/>
        <v>2232</v>
      </c>
      <c r="O1508" s="13"/>
      <c r="P1508" s="13"/>
    </row>
    <row r="1509" spans="1:16" s="90" customFormat="1" ht="13.15" customHeight="1" x14ac:dyDescent="0.2">
      <c r="A1509" s="11" t="str">
        <f t="shared" si="98"/>
        <v>GERALDTON1990</v>
      </c>
      <c r="B1509" s="92" t="s">
        <v>67</v>
      </c>
      <c r="C1509" s="85">
        <v>1990</v>
      </c>
      <c r="D1509" s="86" t="s">
        <v>174</v>
      </c>
      <c r="E1509" s="15">
        <v>1428</v>
      </c>
      <c r="F1509" s="15">
        <v>1429</v>
      </c>
      <c r="G1509" s="15">
        <v>2857</v>
      </c>
      <c r="H1509" s="87">
        <v>0</v>
      </c>
      <c r="I1509" s="87">
        <v>0</v>
      </c>
      <c r="J1509" s="15">
        <v>0</v>
      </c>
      <c r="K1509" s="15">
        <f t="shared" si="95"/>
        <v>1428</v>
      </c>
      <c r="L1509" s="15">
        <f t="shared" si="96"/>
        <v>1429</v>
      </c>
      <c r="M1509" s="15">
        <f t="shared" si="97"/>
        <v>2857</v>
      </c>
      <c r="O1509" s="13"/>
      <c r="P1509" s="13"/>
    </row>
    <row r="1510" spans="1:16" s="90" customFormat="1" ht="13.15" customHeight="1" x14ac:dyDescent="0.2">
      <c r="A1510" s="11" t="str">
        <f t="shared" si="98"/>
        <v>GERALDTON1991</v>
      </c>
      <c r="B1510" s="3" t="s">
        <v>67</v>
      </c>
      <c r="C1510" s="12">
        <v>1991</v>
      </c>
      <c r="D1510" s="12" t="s">
        <v>174</v>
      </c>
      <c r="E1510" s="13">
        <v>1458</v>
      </c>
      <c r="F1510" s="13">
        <v>1455</v>
      </c>
      <c r="G1510" s="13">
        <v>2913</v>
      </c>
      <c r="H1510" s="13">
        <v>0</v>
      </c>
      <c r="I1510" s="13">
        <v>0</v>
      </c>
      <c r="J1510" s="13">
        <v>0</v>
      </c>
      <c r="K1510" s="15">
        <f t="shared" si="95"/>
        <v>1458</v>
      </c>
      <c r="L1510" s="15">
        <f t="shared" si="96"/>
        <v>1455</v>
      </c>
      <c r="M1510" s="15">
        <f t="shared" si="97"/>
        <v>2913</v>
      </c>
      <c r="O1510" s="13"/>
      <c r="P1510" s="13"/>
    </row>
    <row r="1511" spans="1:16" s="90" customFormat="1" ht="13.15" customHeight="1" x14ac:dyDescent="0.2">
      <c r="A1511" s="11" t="str">
        <f t="shared" si="98"/>
        <v>GERALDTON1992</v>
      </c>
      <c r="B1511" s="3" t="s">
        <v>67</v>
      </c>
      <c r="C1511" s="12">
        <v>1992</v>
      </c>
      <c r="D1511" s="12" t="s">
        <v>174</v>
      </c>
      <c r="E1511" s="13">
        <v>1475</v>
      </c>
      <c r="F1511" s="13">
        <v>1475</v>
      </c>
      <c r="G1511" s="13">
        <v>2950</v>
      </c>
      <c r="H1511" s="13">
        <v>0</v>
      </c>
      <c r="I1511" s="13">
        <v>0</v>
      </c>
      <c r="J1511" s="13">
        <v>0</v>
      </c>
      <c r="K1511" s="15">
        <f t="shared" si="95"/>
        <v>1475</v>
      </c>
      <c r="L1511" s="15">
        <f t="shared" si="96"/>
        <v>1475</v>
      </c>
      <c r="M1511" s="15">
        <f t="shared" si="97"/>
        <v>2950</v>
      </c>
      <c r="O1511" s="13"/>
      <c r="P1511" s="13"/>
    </row>
    <row r="1512" spans="1:16" s="90" customFormat="1" ht="13.15" customHeight="1" x14ac:dyDescent="0.2">
      <c r="A1512" s="11" t="str">
        <f t="shared" si="98"/>
        <v>GERALDTON1993</v>
      </c>
      <c r="B1512" s="3" t="s">
        <v>67</v>
      </c>
      <c r="C1512" s="12">
        <v>1993</v>
      </c>
      <c r="D1512" s="12" t="s">
        <v>174</v>
      </c>
      <c r="E1512" s="13">
        <v>1429</v>
      </c>
      <c r="F1512" s="13">
        <v>1427</v>
      </c>
      <c r="G1512" s="13">
        <v>2856</v>
      </c>
      <c r="H1512" s="13">
        <v>0</v>
      </c>
      <c r="I1512" s="13">
        <v>0</v>
      </c>
      <c r="J1512" s="13">
        <v>0</v>
      </c>
      <c r="K1512" s="15">
        <f t="shared" si="95"/>
        <v>1429</v>
      </c>
      <c r="L1512" s="15">
        <f t="shared" si="96"/>
        <v>1427</v>
      </c>
      <c r="M1512" s="15">
        <f t="shared" si="97"/>
        <v>2856</v>
      </c>
      <c r="O1512" s="13"/>
      <c r="P1512" s="13"/>
    </row>
    <row r="1513" spans="1:16" s="90" customFormat="1" ht="13.15" customHeight="1" x14ac:dyDescent="0.2">
      <c r="A1513" s="11" t="str">
        <f t="shared" si="98"/>
        <v>GERALDTON1994</v>
      </c>
      <c r="B1513" s="3" t="s">
        <v>67</v>
      </c>
      <c r="C1513" s="12">
        <v>1994</v>
      </c>
      <c r="D1513" s="12" t="s">
        <v>174</v>
      </c>
      <c r="E1513" s="13">
        <v>1510</v>
      </c>
      <c r="F1513" s="13">
        <v>1511</v>
      </c>
      <c r="G1513" s="13">
        <v>3021</v>
      </c>
      <c r="H1513" s="13">
        <v>0</v>
      </c>
      <c r="I1513" s="13">
        <v>0</v>
      </c>
      <c r="J1513" s="13">
        <v>0</v>
      </c>
      <c r="K1513" s="15">
        <f t="shared" si="95"/>
        <v>1510</v>
      </c>
      <c r="L1513" s="15">
        <f t="shared" si="96"/>
        <v>1511</v>
      </c>
      <c r="M1513" s="15">
        <f t="shared" si="97"/>
        <v>3021</v>
      </c>
      <c r="O1513" s="13"/>
      <c r="P1513" s="13"/>
    </row>
    <row r="1514" spans="1:16" s="90" customFormat="1" ht="13.15" customHeight="1" x14ac:dyDescent="0.2">
      <c r="A1514" s="11" t="str">
        <f t="shared" si="98"/>
        <v>GERALDTON1995</v>
      </c>
      <c r="B1514" s="92" t="s">
        <v>67</v>
      </c>
      <c r="C1514" s="85">
        <v>1995</v>
      </c>
      <c r="D1514" s="86" t="s">
        <v>174</v>
      </c>
      <c r="E1514" s="15">
        <v>1593</v>
      </c>
      <c r="F1514" s="15">
        <v>1589</v>
      </c>
      <c r="G1514" s="15">
        <v>3182</v>
      </c>
      <c r="H1514" s="87">
        <v>0</v>
      </c>
      <c r="I1514" s="87">
        <v>0</v>
      </c>
      <c r="J1514" s="15">
        <v>0</v>
      </c>
      <c r="K1514" s="15">
        <f t="shared" si="95"/>
        <v>1593</v>
      </c>
      <c r="L1514" s="15">
        <f t="shared" si="96"/>
        <v>1589</v>
      </c>
      <c r="M1514" s="15">
        <f t="shared" si="97"/>
        <v>3182</v>
      </c>
      <c r="O1514" s="13"/>
      <c r="P1514" s="13"/>
    </row>
    <row r="1515" spans="1:16" s="90" customFormat="1" ht="13.15" customHeight="1" x14ac:dyDescent="0.2">
      <c r="A1515" s="11" t="str">
        <f t="shared" si="98"/>
        <v>GERALDTON1996</v>
      </c>
      <c r="B1515" s="90" t="s">
        <v>67</v>
      </c>
      <c r="C1515" s="12">
        <v>1996</v>
      </c>
      <c r="D1515" s="12" t="s">
        <v>174</v>
      </c>
      <c r="E1515" s="91">
        <v>2019</v>
      </c>
      <c r="F1515" s="91">
        <v>2019</v>
      </c>
      <c r="G1515" s="91">
        <v>4038</v>
      </c>
      <c r="H1515" s="91">
        <v>0</v>
      </c>
      <c r="I1515" s="91">
        <v>0</v>
      </c>
      <c r="J1515" s="91">
        <v>0</v>
      </c>
      <c r="K1515" s="15">
        <f t="shared" si="95"/>
        <v>2019</v>
      </c>
      <c r="L1515" s="15">
        <f t="shared" si="96"/>
        <v>2019</v>
      </c>
      <c r="M1515" s="15">
        <f t="shared" si="97"/>
        <v>4038</v>
      </c>
      <c r="O1515" s="13"/>
      <c r="P1515" s="13"/>
    </row>
    <row r="1516" spans="1:16" s="90" customFormat="1" ht="13.15" customHeight="1" x14ac:dyDescent="0.2">
      <c r="A1516" s="11" t="str">
        <f t="shared" si="98"/>
        <v>GERALDTON1997</v>
      </c>
      <c r="B1516" s="92" t="s">
        <v>67</v>
      </c>
      <c r="C1516" s="85">
        <v>1997</v>
      </c>
      <c r="D1516" s="86" t="s">
        <v>174</v>
      </c>
      <c r="E1516" s="15">
        <v>1678</v>
      </c>
      <c r="F1516" s="15">
        <v>1666</v>
      </c>
      <c r="G1516" s="15">
        <v>3344</v>
      </c>
      <c r="H1516" s="87">
        <v>0</v>
      </c>
      <c r="I1516" s="87">
        <v>0</v>
      </c>
      <c r="J1516" s="15">
        <v>0</v>
      </c>
      <c r="K1516" s="15">
        <f t="shared" si="95"/>
        <v>1678</v>
      </c>
      <c r="L1516" s="15">
        <f t="shared" si="96"/>
        <v>1666</v>
      </c>
      <c r="M1516" s="15">
        <f t="shared" si="97"/>
        <v>3344</v>
      </c>
      <c r="O1516" s="13"/>
      <c r="P1516" s="13"/>
    </row>
    <row r="1517" spans="1:16" s="90" customFormat="1" ht="13.15" customHeight="1" x14ac:dyDescent="0.2">
      <c r="A1517" s="11" t="str">
        <f t="shared" si="98"/>
        <v>GERALDTON1998</v>
      </c>
      <c r="B1517" s="92" t="s">
        <v>67</v>
      </c>
      <c r="C1517" s="85">
        <v>1998</v>
      </c>
      <c r="D1517" s="86" t="s">
        <v>174</v>
      </c>
      <c r="E1517" s="15">
        <v>1479</v>
      </c>
      <c r="F1517" s="15">
        <v>1474</v>
      </c>
      <c r="G1517" s="15">
        <v>2953</v>
      </c>
      <c r="H1517" s="87">
        <v>0</v>
      </c>
      <c r="I1517" s="87">
        <v>0</v>
      </c>
      <c r="J1517" s="15">
        <v>0</v>
      </c>
      <c r="K1517" s="15">
        <f t="shared" si="95"/>
        <v>1479</v>
      </c>
      <c r="L1517" s="15">
        <f t="shared" si="96"/>
        <v>1474</v>
      </c>
      <c r="M1517" s="15">
        <f t="shared" si="97"/>
        <v>2953</v>
      </c>
      <c r="O1517" s="13"/>
      <c r="P1517" s="13"/>
    </row>
    <row r="1518" spans="1:16" s="90" customFormat="1" ht="13.15" customHeight="1" x14ac:dyDescent="0.2">
      <c r="A1518" s="11" t="str">
        <f t="shared" si="98"/>
        <v>GERALDTON1999</v>
      </c>
      <c r="B1518" s="3" t="s">
        <v>67</v>
      </c>
      <c r="C1518" s="12">
        <v>1999</v>
      </c>
      <c r="D1518" s="86" t="s">
        <v>174</v>
      </c>
      <c r="E1518" s="13">
        <v>1692</v>
      </c>
      <c r="F1518" s="13">
        <v>1658</v>
      </c>
      <c r="G1518" s="13">
        <v>3350</v>
      </c>
      <c r="H1518" s="13">
        <v>0</v>
      </c>
      <c r="I1518" s="13">
        <v>0</v>
      </c>
      <c r="J1518" s="13">
        <v>0</v>
      </c>
      <c r="K1518" s="15">
        <f t="shared" si="95"/>
        <v>1692</v>
      </c>
      <c r="L1518" s="15">
        <f t="shared" si="96"/>
        <v>1658</v>
      </c>
      <c r="M1518" s="15">
        <f t="shared" si="97"/>
        <v>3350</v>
      </c>
      <c r="O1518" s="13"/>
      <c r="P1518" s="13"/>
    </row>
    <row r="1519" spans="1:16" s="90" customFormat="1" ht="13.15" customHeight="1" x14ac:dyDescent="0.2">
      <c r="A1519" s="11" t="str">
        <f t="shared" si="98"/>
        <v>GERALDTON2000</v>
      </c>
      <c r="B1519" s="92" t="s">
        <v>67</v>
      </c>
      <c r="C1519" s="85">
        <v>2000</v>
      </c>
      <c r="D1519" s="86" t="s">
        <v>174</v>
      </c>
      <c r="E1519" s="15">
        <v>1729</v>
      </c>
      <c r="F1519" s="15">
        <v>1699</v>
      </c>
      <c r="G1519" s="15">
        <v>3428</v>
      </c>
      <c r="H1519" s="87">
        <v>0</v>
      </c>
      <c r="I1519" s="87">
        <v>0</v>
      </c>
      <c r="J1519" s="15">
        <v>0</v>
      </c>
      <c r="K1519" s="15">
        <f t="shared" si="95"/>
        <v>1729</v>
      </c>
      <c r="L1519" s="15">
        <f t="shared" si="96"/>
        <v>1699</v>
      </c>
      <c r="M1519" s="15">
        <f t="shared" si="97"/>
        <v>3428</v>
      </c>
      <c r="O1519" s="13"/>
      <c r="P1519" s="13"/>
    </row>
    <row r="1520" spans="1:16" s="90" customFormat="1" ht="13.15" customHeight="1" x14ac:dyDescent="0.2">
      <c r="A1520" s="11" t="str">
        <f t="shared" si="98"/>
        <v>GERALDTON2001</v>
      </c>
      <c r="B1520" s="3" t="s">
        <v>67</v>
      </c>
      <c r="C1520" s="12">
        <v>2001</v>
      </c>
      <c r="D1520" s="12" t="s">
        <v>174</v>
      </c>
      <c r="E1520" s="13">
        <v>1374</v>
      </c>
      <c r="F1520" s="13">
        <v>1367</v>
      </c>
      <c r="G1520" s="13">
        <v>2741</v>
      </c>
      <c r="H1520" s="13">
        <v>0</v>
      </c>
      <c r="I1520" s="13">
        <v>0</v>
      </c>
      <c r="J1520" s="13">
        <v>0</v>
      </c>
      <c r="K1520" s="15">
        <f t="shared" si="95"/>
        <v>1374</v>
      </c>
      <c r="L1520" s="15">
        <f t="shared" si="96"/>
        <v>1367</v>
      </c>
      <c r="M1520" s="15">
        <f t="shared" si="97"/>
        <v>2741</v>
      </c>
      <c r="O1520" s="13"/>
      <c r="P1520" s="13"/>
    </row>
    <row r="1521" spans="1:16" s="90" customFormat="1" ht="13.15" customHeight="1" x14ac:dyDescent="0.2">
      <c r="A1521" s="11" t="str">
        <f t="shared" si="98"/>
        <v>GERALDTON2002</v>
      </c>
      <c r="B1521" s="3" t="s">
        <v>67</v>
      </c>
      <c r="C1521" s="12">
        <v>2002</v>
      </c>
      <c r="D1521" s="12" t="s">
        <v>174</v>
      </c>
      <c r="E1521" s="13">
        <v>1199</v>
      </c>
      <c r="F1521" s="13">
        <v>1197</v>
      </c>
      <c r="G1521" s="13">
        <v>2396</v>
      </c>
      <c r="H1521" s="13">
        <v>0</v>
      </c>
      <c r="I1521" s="13">
        <v>0</v>
      </c>
      <c r="J1521" s="13">
        <v>0</v>
      </c>
      <c r="K1521" s="15">
        <f t="shared" ref="K1521:K1584" si="99">E1521+H1521</f>
        <v>1199</v>
      </c>
      <c r="L1521" s="15">
        <f t="shared" ref="L1521:L1584" si="100">F1521+I1521</f>
        <v>1197</v>
      </c>
      <c r="M1521" s="15">
        <f t="shared" ref="M1521:M1584" si="101">G1521+J1521</f>
        <v>2396</v>
      </c>
      <c r="O1521" s="13"/>
      <c r="P1521" s="13"/>
    </row>
    <row r="1522" spans="1:16" s="90" customFormat="1" ht="13.15" customHeight="1" x14ac:dyDescent="0.2">
      <c r="A1522" s="11" t="str">
        <f t="shared" si="98"/>
        <v>GERALDTON2003</v>
      </c>
      <c r="B1522" s="3" t="s">
        <v>67</v>
      </c>
      <c r="C1522" s="12">
        <v>2003</v>
      </c>
      <c r="D1522" s="12" t="s">
        <v>174</v>
      </c>
      <c r="E1522" s="13">
        <v>1287</v>
      </c>
      <c r="F1522" s="13">
        <v>1288</v>
      </c>
      <c r="G1522" s="13">
        <v>2575</v>
      </c>
      <c r="H1522" s="13">
        <v>0</v>
      </c>
      <c r="I1522" s="13">
        <v>0</v>
      </c>
      <c r="J1522" s="13">
        <v>0</v>
      </c>
      <c r="K1522" s="15">
        <f t="shared" si="99"/>
        <v>1287</v>
      </c>
      <c r="L1522" s="15">
        <f t="shared" si="100"/>
        <v>1288</v>
      </c>
      <c r="M1522" s="15">
        <f t="shared" si="101"/>
        <v>2575</v>
      </c>
      <c r="O1522" s="13"/>
      <c r="P1522" s="13"/>
    </row>
    <row r="1523" spans="1:16" s="90" customFormat="1" ht="13.15" customHeight="1" x14ac:dyDescent="0.2">
      <c r="A1523" s="11" t="str">
        <f t="shared" si="98"/>
        <v>GERALDTON2004</v>
      </c>
      <c r="B1523" s="3" t="s">
        <v>67</v>
      </c>
      <c r="C1523" s="12">
        <v>2004</v>
      </c>
      <c r="D1523" s="12" t="s">
        <v>174</v>
      </c>
      <c r="E1523" s="13">
        <v>1554</v>
      </c>
      <c r="F1523" s="13">
        <v>1556</v>
      </c>
      <c r="G1523" s="13">
        <v>3110</v>
      </c>
      <c r="H1523" s="13">
        <v>0</v>
      </c>
      <c r="I1523" s="13">
        <v>0</v>
      </c>
      <c r="J1523" s="13">
        <v>0</v>
      </c>
      <c r="K1523" s="15">
        <f t="shared" si="99"/>
        <v>1554</v>
      </c>
      <c r="L1523" s="15">
        <f t="shared" si="100"/>
        <v>1556</v>
      </c>
      <c r="M1523" s="15">
        <f t="shared" si="101"/>
        <v>3110</v>
      </c>
      <c r="O1523" s="13"/>
      <c r="P1523" s="13"/>
    </row>
    <row r="1524" spans="1:16" s="90" customFormat="1" ht="13.15" customHeight="1" x14ac:dyDescent="0.2">
      <c r="A1524" s="11" t="str">
        <f t="shared" si="98"/>
        <v>GERALDTON2005</v>
      </c>
      <c r="B1524" s="3" t="s">
        <v>67</v>
      </c>
      <c r="C1524" s="12">
        <v>2005</v>
      </c>
      <c r="D1524" s="12" t="s">
        <v>174</v>
      </c>
      <c r="E1524" s="13">
        <v>1848</v>
      </c>
      <c r="F1524" s="13">
        <v>1842</v>
      </c>
      <c r="G1524" s="13">
        <v>3690</v>
      </c>
      <c r="H1524" s="13">
        <v>0</v>
      </c>
      <c r="I1524" s="13">
        <v>0</v>
      </c>
      <c r="J1524" s="13">
        <v>0</v>
      </c>
      <c r="K1524" s="15">
        <f t="shared" si="99"/>
        <v>1848</v>
      </c>
      <c r="L1524" s="15">
        <f t="shared" si="100"/>
        <v>1842</v>
      </c>
      <c r="M1524" s="15">
        <f t="shared" si="101"/>
        <v>3690</v>
      </c>
      <c r="O1524" s="13"/>
      <c r="P1524" s="13"/>
    </row>
    <row r="1525" spans="1:16" s="90" customFormat="1" ht="13.15" customHeight="1" x14ac:dyDescent="0.2">
      <c r="A1525" s="11" t="str">
        <f t="shared" si="98"/>
        <v>GERALDTON2006</v>
      </c>
      <c r="B1525" s="90" t="s">
        <v>67</v>
      </c>
      <c r="C1525" s="85">
        <v>2006</v>
      </c>
      <c r="D1525" s="86" t="s">
        <v>174</v>
      </c>
      <c r="E1525" s="15">
        <v>1727</v>
      </c>
      <c r="F1525" s="15">
        <v>1728</v>
      </c>
      <c r="G1525" s="15">
        <v>3455</v>
      </c>
      <c r="H1525" s="15">
        <v>0</v>
      </c>
      <c r="I1525" s="15">
        <v>0</v>
      </c>
      <c r="J1525" s="15">
        <v>0</v>
      </c>
      <c r="K1525" s="15">
        <f t="shared" si="99"/>
        <v>1727</v>
      </c>
      <c r="L1525" s="15">
        <f t="shared" si="100"/>
        <v>1728</v>
      </c>
      <c r="M1525" s="15">
        <f t="shared" si="101"/>
        <v>3455</v>
      </c>
      <c r="O1525" s="13"/>
      <c r="P1525" s="13"/>
    </row>
    <row r="1526" spans="1:16" s="90" customFormat="1" ht="13.15" customHeight="1" x14ac:dyDescent="0.2">
      <c r="A1526" s="11" t="str">
        <f t="shared" si="98"/>
        <v>GERALDTON2007</v>
      </c>
      <c r="B1526" s="3" t="s">
        <v>67</v>
      </c>
      <c r="C1526" s="12">
        <v>2007</v>
      </c>
      <c r="D1526" s="12" t="s">
        <v>174</v>
      </c>
      <c r="E1526" s="13">
        <v>1997</v>
      </c>
      <c r="F1526" s="13">
        <v>2002</v>
      </c>
      <c r="G1526" s="13">
        <v>3999</v>
      </c>
      <c r="H1526" s="13">
        <v>0</v>
      </c>
      <c r="I1526" s="13">
        <v>0</v>
      </c>
      <c r="J1526" s="13">
        <v>0</v>
      </c>
      <c r="K1526" s="15">
        <f t="shared" si="99"/>
        <v>1997</v>
      </c>
      <c r="L1526" s="15">
        <f t="shared" si="100"/>
        <v>2002</v>
      </c>
      <c r="M1526" s="15">
        <f t="shared" si="101"/>
        <v>3999</v>
      </c>
      <c r="O1526" s="13"/>
      <c r="P1526" s="13"/>
    </row>
    <row r="1527" spans="1:16" s="90" customFormat="1" ht="13.15" customHeight="1" x14ac:dyDescent="0.2">
      <c r="A1527" s="11" t="str">
        <f t="shared" si="98"/>
        <v>GERALDTON2008</v>
      </c>
      <c r="B1527" s="92" t="s">
        <v>67</v>
      </c>
      <c r="C1527" s="85">
        <v>2008</v>
      </c>
      <c r="D1527" s="86" t="s">
        <v>174</v>
      </c>
      <c r="E1527" s="15">
        <v>2140</v>
      </c>
      <c r="F1527" s="15">
        <v>2150</v>
      </c>
      <c r="G1527" s="15">
        <v>4290</v>
      </c>
      <c r="H1527" s="87">
        <v>0</v>
      </c>
      <c r="I1527" s="87">
        <v>0</v>
      </c>
      <c r="J1527" s="15">
        <v>0</v>
      </c>
      <c r="K1527" s="15">
        <f t="shared" si="99"/>
        <v>2140</v>
      </c>
      <c r="L1527" s="15">
        <f t="shared" si="100"/>
        <v>2150</v>
      </c>
      <c r="M1527" s="15">
        <f t="shared" si="101"/>
        <v>4290</v>
      </c>
      <c r="O1527" s="13"/>
      <c r="P1527" s="13"/>
    </row>
    <row r="1528" spans="1:16" s="90" customFormat="1" ht="13.15" customHeight="1" x14ac:dyDescent="0.2">
      <c r="A1528" s="11" t="str">
        <f t="shared" si="98"/>
        <v>GERALDTON2009</v>
      </c>
      <c r="B1528" s="3" t="s">
        <v>67</v>
      </c>
      <c r="C1528" s="12">
        <v>2009</v>
      </c>
      <c r="D1528" s="12" t="s">
        <v>174</v>
      </c>
      <c r="E1528" s="13">
        <v>1992</v>
      </c>
      <c r="F1528" s="13">
        <v>2007</v>
      </c>
      <c r="G1528" s="13">
        <v>3999</v>
      </c>
      <c r="H1528" s="13">
        <v>0</v>
      </c>
      <c r="I1528" s="13">
        <v>0</v>
      </c>
      <c r="J1528" s="13">
        <v>0</v>
      </c>
      <c r="K1528" s="15">
        <f t="shared" si="99"/>
        <v>1992</v>
      </c>
      <c r="L1528" s="15">
        <f t="shared" si="100"/>
        <v>2007</v>
      </c>
      <c r="M1528" s="15">
        <f t="shared" si="101"/>
        <v>3999</v>
      </c>
      <c r="O1528" s="13"/>
      <c r="P1528" s="13"/>
    </row>
    <row r="1529" spans="1:16" s="90" customFormat="1" ht="13.15" customHeight="1" x14ac:dyDescent="0.2">
      <c r="A1529" s="11" t="str">
        <f t="shared" si="98"/>
        <v>GERALDTON2010</v>
      </c>
      <c r="B1529" s="92" t="s">
        <v>67</v>
      </c>
      <c r="C1529" s="85">
        <v>2010</v>
      </c>
      <c r="D1529" s="86" t="s">
        <v>174</v>
      </c>
      <c r="E1529" s="15">
        <v>2053</v>
      </c>
      <c r="F1529" s="15">
        <v>2057</v>
      </c>
      <c r="G1529" s="15">
        <v>4110</v>
      </c>
      <c r="H1529" s="87">
        <v>0</v>
      </c>
      <c r="I1529" s="87">
        <v>0</v>
      </c>
      <c r="J1529" s="15">
        <v>0</v>
      </c>
      <c r="K1529" s="15">
        <f t="shared" si="99"/>
        <v>2053</v>
      </c>
      <c r="L1529" s="15">
        <f t="shared" si="100"/>
        <v>2057</v>
      </c>
      <c r="M1529" s="15">
        <f t="shared" si="101"/>
        <v>4110</v>
      </c>
      <c r="O1529" s="13"/>
      <c r="P1529" s="13"/>
    </row>
    <row r="1530" spans="1:16" s="90" customFormat="1" ht="13.15" customHeight="1" x14ac:dyDescent="0.2">
      <c r="A1530" s="11" t="str">
        <f t="shared" si="98"/>
        <v>GERALDTON2011</v>
      </c>
      <c r="B1530" s="90" t="s">
        <v>67</v>
      </c>
      <c r="C1530" s="12">
        <v>2011</v>
      </c>
      <c r="D1530" s="86" t="s">
        <v>174</v>
      </c>
      <c r="E1530" s="91">
        <v>1765</v>
      </c>
      <c r="F1530" s="91">
        <v>1761</v>
      </c>
      <c r="G1530" s="91">
        <v>3526</v>
      </c>
      <c r="H1530" s="91">
        <v>0</v>
      </c>
      <c r="I1530" s="91">
        <v>0</v>
      </c>
      <c r="J1530" s="91">
        <v>0</v>
      </c>
      <c r="K1530" s="15">
        <f t="shared" si="99"/>
        <v>1765</v>
      </c>
      <c r="L1530" s="15">
        <f t="shared" si="100"/>
        <v>1761</v>
      </c>
      <c r="M1530" s="15">
        <f t="shared" si="101"/>
        <v>3526</v>
      </c>
      <c r="O1530" s="13"/>
      <c r="P1530" s="13"/>
    </row>
    <row r="1531" spans="1:16" s="90" customFormat="1" ht="13.15" customHeight="1" x14ac:dyDescent="0.2">
      <c r="A1531" s="11" t="str">
        <f t="shared" si="98"/>
        <v>GERALDTON2012</v>
      </c>
      <c r="B1531" s="90" t="s">
        <v>67</v>
      </c>
      <c r="C1531" s="85">
        <v>2012</v>
      </c>
      <c r="D1531" s="86" t="s">
        <v>174</v>
      </c>
      <c r="E1531" s="15">
        <v>1925</v>
      </c>
      <c r="F1531" s="15">
        <v>1926</v>
      </c>
      <c r="G1531" s="15">
        <v>3851</v>
      </c>
      <c r="H1531" s="15">
        <v>0</v>
      </c>
      <c r="I1531" s="15">
        <v>0</v>
      </c>
      <c r="J1531" s="15">
        <v>0</v>
      </c>
      <c r="K1531" s="15">
        <f t="shared" si="99"/>
        <v>1925</v>
      </c>
      <c r="L1531" s="15">
        <f t="shared" si="100"/>
        <v>1926</v>
      </c>
      <c r="M1531" s="15">
        <f t="shared" si="101"/>
        <v>3851</v>
      </c>
      <c r="O1531" s="13"/>
      <c r="P1531" s="13"/>
    </row>
    <row r="1532" spans="1:16" s="90" customFormat="1" ht="13.15" customHeight="1" x14ac:dyDescent="0.2">
      <c r="A1532" s="11" t="str">
        <f t="shared" si="98"/>
        <v>GERALDTON2013</v>
      </c>
      <c r="B1532" s="3" t="s">
        <v>67</v>
      </c>
      <c r="C1532" s="12">
        <v>2013</v>
      </c>
      <c r="D1532" s="12" t="s">
        <v>174</v>
      </c>
      <c r="E1532" s="13">
        <v>1876</v>
      </c>
      <c r="F1532" s="13">
        <v>1913</v>
      </c>
      <c r="G1532" s="13">
        <v>3789</v>
      </c>
      <c r="H1532" s="13">
        <v>0</v>
      </c>
      <c r="I1532" s="13">
        <v>0</v>
      </c>
      <c r="J1532" s="13">
        <v>0</v>
      </c>
      <c r="K1532" s="15">
        <f t="shared" si="99"/>
        <v>1876</v>
      </c>
      <c r="L1532" s="15">
        <f t="shared" si="100"/>
        <v>1913</v>
      </c>
      <c r="M1532" s="15">
        <f t="shared" si="101"/>
        <v>3789</v>
      </c>
      <c r="O1532" s="13"/>
      <c r="P1532" s="13"/>
    </row>
    <row r="1533" spans="1:16" s="90" customFormat="1" ht="13.15" customHeight="1" x14ac:dyDescent="0.2">
      <c r="A1533" s="11" t="str">
        <f t="shared" si="98"/>
        <v>GERALDTON2014</v>
      </c>
      <c r="B1533" s="3" t="s">
        <v>67</v>
      </c>
      <c r="C1533" s="12">
        <v>2014</v>
      </c>
      <c r="D1533" s="12" t="s">
        <v>174</v>
      </c>
      <c r="E1533" s="13">
        <v>1797</v>
      </c>
      <c r="F1533" s="13">
        <v>1841</v>
      </c>
      <c r="G1533" s="13">
        <v>3638</v>
      </c>
      <c r="H1533" s="13">
        <v>0</v>
      </c>
      <c r="I1533" s="13">
        <v>0</v>
      </c>
      <c r="J1533" s="13">
        <v>0</v>
      </c>
      <c r="K1533" s="15">
        <f t="shared" si="99"/>
        <v>1797</v>
      </c>
      <c r="L1533" s="15">
        <f t="shared" si="100"/>
        <v>1841</v>
      </c>
      <c r="M1533" s="15">
        <f t="shared" si="101"/>
        <v>3638</v>
      </c>
      <c r="O1533" s="13"/>
      <c r="P1533" s="13"/>
    </row>
    <row r="1534" spans="1:16" s="90" customFormat="1" ht="13.15" customHeight="1" x14ac:dyDescent="0.2">
      <c r="A1534" s="11" t="str">
        <f t="shared" si="98"/>
        <v>GERALDTON2015</v>
      </c>
      <c r="B1534" s="3" t="s">
        <v>67</v>
      </c>
      <c r="C1534" s="12">
        <v>2015</v>
      </c>
      <c r="D1534" s="12" t="s">
        <v>174</v>
      </c>
      <c r="E1534" s="13">
        <v>1622</v>
      </c>
      <c r="F1534" s="13">
        <v>1675</v>
      </c>
      <c r="G1534" s="13">
        <v>3297</v>
      </c>
      <c r="H1534" s="13">
        <v>0</v>
      </c>
      <c r="I1534" s="13">
        <v>0</v>
      </c>
      <c r="J1534" s="13">
        <v>0</v>
      </c>
      <c r="K1534" s="15">
        <f t="shared" si="99"/>
        <v>1622</v>
      </c>
      <c r="L1534" s="15">
        <f t="shared" si="100"/>
        <v>1675</v>
      </c>
      <c r="M1534" s="15">
        <f t="shared" si="101"/>
        <v>3297</v>
      </c>
      <c r="O1534" s="13"/>
      <c r="P1534" s="13"/>
    </row>
    <row r="1535" spans="1:16" s="90" customFormat="1" ht="13.15" customHeight="1" x14ac:dyDescent="0.2">
      <c r="A1535" s="11" t="str">
        <f t="shared" si="98"/>
        <v>GERALDTON2016</v>
      </c>
      <c r="B1535" s="3" t="s">
        <v>67</v>
      </c>
      <c r="C1535" s="12">
        <v>2016</v>
      </c>
      <c r="D1535" s="12" t="s">
        <v>174</v>
      </c>
      <c r="E1535" s="13">
        <v>1246</v>
      </c>
      <c r="F1535" s="13">
        <v>1250</v>
      </c>
      <c r="G1535" s="13">
        <v>2496</v>
      </c>
      <c r="H1535" s="13">
        <v>0</v>
      </c>
      <c r="I1535" s="13">
        <v>0</v>
      </c>
      <c r="J1535" s="13">
        <v>0</v>
      </c>
      <c r="K1535" s="15">
        <f t="shared" si="99"/>
        <v>1246</v>
      </c>
      <c r="L1535" s="15">
        <f t="shared" si="100"/>
        <v>1250</v>
      </c>
      <c r="M1535" s="15">
        <f t="shared" si="101"/>
        <v>2496</v>
      </c>
      <c r="O1535" s="13"/>
      <c r="P1535" s="13"/>
    </row>
    <row r="1536" spans="1:16" s="90" customFormat="1" ht="13.15" customHeight="1" x14ac:dyDescent="0.2">
      <c r="A1536" s="11" t="str">
        <f t="shared" si="98"/>
        <v>GERALDTON2017</v>
      </c>
      <c r="B1536" s="3" t="s">
        <v>67</v>
      </c>
      <c r="C1536" s="12">
        <v>2017</v>
      </c>
      <c r="D1536" s="86" t="s">
        <v>174</v>
      </c>
      <c r="E1536" s="13">
        <v>1157</v>
      </c>
      <c r="F1536" s="13">
        <v>1152</v>
      </c>
      <c r="G1536" s="13">
        <v>2309</v>
      </c>
      <c r="H1536" s="13">
        <v>0</v>
      </c>
      <c r="I1536" s="13">
        <v>0</v>
      </c>
      <c r="J1536" s="13">
        <v>0</v>
      </c>
      <c r="K1536" s="15">
        <f t="shared" si="99"/>
        <v>1157</v>
      </c>
      <c r="L1536" s="15">
        <f t="shared" si="100"/>
        <v>1152</v>
      </c>
      <c r="M1536" s="15">
        <f t="shared" si="101"/>
        <v>2309</v>
      </c>
      <c r="O1536" s="13"/>
      <c r="P1536" s="13"/>
    </row>
    <row r="1537" spans="1:16" s="90" customFormat="1" ht="13.15" customHeight="1" x14ac:dyDescent="0.2">
      <c r="A1537" s="11" t="str">
        <f t="shared" si="98"/>
        <v>GERALDTON2018</v>
      </c>
      <c r="B1537" s="3" t="s">
        <v>67</v>
      </c>
      <c r="C1537" s="12">
        <v>2018</v>
      </c>
      <c r="D1537" s="12" t="s">
        <v>174</v>
      </c>
      <c r="E1537" s="13">
        <v>1104</v>
      </c>
      <c r="F1537" s="13">
        <v>1147</v>
      </c>
      <c r="G1537" s="13">
        <v>2251</v>
      </c>
      <c r="H1537" s="13">
        <v>0</v>
      </c>
      <c r="I1537" s="13">
        <v>0</v>
      </c>
      <c r="J1537" s="13">
        <v>0</v>
      </c>
      <c r="K1537" s="15">
        <f t="shared" si="99"/>
        <v>1104</v>
      </c>
      <c r="L1537" s="15">
        <f t="shared" si="100"/>
        <v>1147</v>
      </c>
      <c r="M1537" s="15">
        <f t="shared" si="101"/>
        <v>2251</v>
      </c>
      <c r="O1537" s="13"/>
      <c r="P1537" s="13"/>
    </row>
    <row r="1538" spans="1:16" s="90" customFormat="1" ht="13.15" customHeight="1" x14ac:dyDescent="0.2">
      <c r="A1538" s="11" t="str">
        <f t="shared" si="98"/>
        <v>GERALDTON2019</v>
      </c>
      <c r="B1538" s="3" t="s">
        <v>67</v>
      </c>
      <c r="C1538" s="12">
        <v>2019</v>
      </c>
      <c r="D1538" s="12" t="s">
        <v>174</v>
      </c>
      <c r="E1538" s="13">
        <v>858</v>
      </c>
      <c r="F1538" s="13">
        <v>856</v>
      </c>
      <c r="G1538" s="13">
        <v>1714</v>
      </c>
      <c r="H1538" s="13">
        <v>0</v>
      </c>
      <c r="I1538" s="13">
        <v>0</v>
      </c>
      <c r="J1538" s="13">
        <v>0</v>
      </c>
      <c r="K1538" s="15">
        <f t="shared" si="99"/>
        <v>858</v>
      </c>
      <c r="L1538" s="15">
        <f t="shared" si="100"/>
        <v>856</v>
      </c>
      <c r="M1538" s="15">
        <f t="shared" si="101"/>
        <v>1714</v>
      </c>
      <c r="O1538" s="13"/>
      <c r="P1538" s="13"/>
    </row>
    <row r="1539" spans="1:16" s="90" customFormat="1" ht="13.15" customHeight="1" x14ac:dyDescent="0.2">
      <c r="A1539" s="11" t="str">
        <f t="shared" si="98"/>
        <v>GERALDTON2020</v>
      </c>
      <c r="B1539" s="3" t="s">
        <v>67</v>
      </c>
      <c r="C1539" s="12">
        <v>2020</v>
      </c>
      <c r="D1539" s="12" t="s">
        <v>174</v>
      </c>
      <c r="E1539" s="13">
        <v>376</v>
      </c>
      <c r="F1539" s="13">
        <v>377</v>
      </c>
      <c r="G1539" s="13">
        <v>753</v>
      </c>
      <c r="H1539" s="13">
        <v>0</v>
      </c>
      <c r="I1539" s="13">
        <v>0</v>
      </c>
      <c r="J1539" s="13">
        <v>0</v>
      </c>
      <c r="K1539" s="15">
        <f t="shared" si="99"/>
        <v>376</v>
      </c>
      <c r="L1539" s="15">
        <f t="shared" si="100"/>
        <v>377</v>
      </c>
      <c r="M1539" s="15">
        <f t="shared" si="101"/>
        <v>753</v>
      </c>
      <c r="O1539" s="13"/>
      <c r="P1539" s="13"/>
    </row>
    <row r="1540" spans="1:16" s="90" customFormat="1" ht="13.15" customHeight="1" x14ac:dyDescent="0.2">
      <c r="A1540" s="11" t="str">
        <f t="shared" si="98"/>
        <v>GERALDTON2021</v>
      </c>
      <c r="B1540" s="3" t="s">
        <v>67</v>
      </c>
      <c r="C1540" s="12">
        <v>2021</v>
      </c>
      <c r="D1540" s="12" t="s">
        <v>174</v>
      </c>
      <c r="E1540" s="13">
        <v>616</v>
      </c>
      <c r="F1540" s="13">
        <v>614</v>
      </c>
      <c r="G1540" s="13">
        <v>1230</v>
      </c>
      <c r="H1540" s="13">
        <v>0</v>
      </c>
      <c r="I1540" s="13">
        <v>0</v>
      </c>
      <c r="J1540" s="13">
        <v>0</v>
      </c>
      <c r="K1540" s="15">
        <f t="shared" si="99"/>
        <v>616</v>
      </c>
      <c r="L1540" s="15">
        <f t="shared" si="100"/>
        <v>614</v>
      </c>
      <c r="M1540" s="15">
        <f t="shared" si="101"/>
        <v>1230</v>
      </c>
      <c r="O1540" s="13"/>
      <c r="P1540" s="13"/>
    </row>
    <row r="1541" spans="1:16" s="90" customFormat="1" ht="13.15" customHeight="1" x14ac:dyDescent="0.2">
      <c r="A1541" s="11" t="str">
        <f t="shared" si="98"/>
        <v>GERALDTON2022</v>
      </c>
      <c r="B1541" s="90" t="s">
        <v>67</v>
      </c>
      <c r="C1541" s="12">
        <v>2022</v>
      </c>
      <c r="D1541" s="86" t="s">
        <v>174</v>
      </c>
      <c r="E1541" s="91">
        <v>531</v>
      </c>
      <c r="F1541" s="91">
        <v>530</v>
      </c>
      <c r="G1541" s="91">
        <v>1061</v>
      </c>
      <c r="H1541" s="91">
        <v>0</v>
      </c>
      <c r="I1541" s="91">
        <v>0</v>
      </c>
      <c r="J1541" s="91">
        <v>0</v>
      </c>
      <c r="K1541" s="15">
        <f t="shared" si="99"/>
        <v>531</v>
      </c>
      <c r="L1541" s="15">
        <f t="shared" si="100"/>
        <v>530</v>
      </c>
      <c r="M1541" s="15">
        <f t="shared" si="101"/>
        <v>1061</v>
      </c>
      <c r="O1541" s="13"/>
      <c r="P1541" s="13"/>
    </row>
    <row r="1542" spans="1:16" s="90" customFormat="1" ht="13.15" customHeight="1" x14ac:dyDescent="0.2">
      <c r="A1542" s="11" t="str">
        <f t="shared" si="98"/>
        <v>GERALDTON2023</v>
      </c>
      <c r="B1542" s="3" t="s">
        <v>67</v>
      </c>
      <c r="C1542" s="12">
        <v>2023</v>
      </c>
      <c r="D1542" s="12" t="s">
        <v>174</v>
      </c>
      <c r="E1542" s="13">
        <v>874</v>
      </c>
      <c r="F1542" s="13">
        <v>873</v>
      </c>
      <c r="G1542" s="13">
        <v>1747</v>
      </c>
      <c r="H1542" s="13">
        <v>0</v>
      </c>
      <c r="I1542" s="13">
        <v>0</v>
      </c>
      <c r="J1542" s="13">
        <v>0</v>
      </c>
      <c r="K1542" s="15">
        <f t="shared" si="99"/>
        <v>874</v>
      </c>
      <c r="L1542" s="15">
        <f t="shared" si="100"/>
        <v>873</v>
      </c>
      <c r="M1542" s="15">
        <f t="shared" si="101"/>
        <v>1747</v>
      </c>
      <c r="O1542" s="13"/>
      <c r="P1542" s="13"/>
    </row>
    <row r="1543" spans="1:16" s="90" customFormat="1" ht="13.15" customHeight="1" x14ac:dyDescent="0.2">
      <c r="A1543" s="11" t="str">
        <f t="shared" si="98"/>
        <v>GERALDTON2024</v>
      </c>
      <c r="B1543" s="3" t="s">
        <v>67</v>
      </c>
      <c r="C1543" s="12">
        <v>2024</v>
      </c>
      <c r="D1543" s="12" t="s">
        <v>174</v>
      </c>
      <c r="E1543" s="13">
        <v>1393</v>
      </c>
      <c r="F1543" s="13">
        <v>1393</v>
      </c>
      <c r="G1543" s="13">
        <v>2786</v>
      </c>
      <c r="H1543" s="13">
        <v>0</v>
      </c>
      <c r="I1543" s="13">
        <v>0</v>
      </c>
      <c r="J1543" s="13">
        <v>0</v>
      </c>
      <c r="K1543" s="15">
        <f t="shared" si="99"/>
        <v>1393</v>
      </c>
      <c r="L1543" s="15">
        <f t="shared" si="100"/>
        <v>1393</v>
      </c>
      <c r="M1543" s="15">
        <f t="shared" si="101"/>
        <v>2786</v>
      </c>
      <c r="O1543" s="13"/>
      <c r="P1543" s="13"/>
    </row>
    <row r="1544" spans="1:16" s="90" customFormat="1" ht="13.15" customHeight="1" x14ac:dyDescent="0.2">
      <c r="A1544" s="11" t="str">
        <f t="shared" si="98"/>
        <v>GERALDTON2025</v>
      </c>
      <c r="B1544" s="3" t="s">
        <v>67</v>
      </c>
      <c r="C1544" s="12">
        <v>2025</v>
      </c>
      <c r="D1544" s="12" t="s">
        <v>174</v>
      </c>
      <c r="E1544" s="13">
        <v>1375</v>
      </c>
      <c r="F1544" s="13">
        <v>1365</v>
      </c>
      <c r="G1544" s="13">
        <v>2740</v>
      </c>
      <c r="H1544" s="13">
        <v>0</v>
      </c>
      <c r="I1544" s="13">
        <v>0</v>
      </c>
      <c r="J1544" s="13">
        <v>0</v>
      </c>
      <c r="K1544" s="15">
        <f t="shared" si="99"/>
        <v>1375</v>
      </c>
      <c r="L1544" s="15">
        <f t="shared" si="100"/>
        <v>1365</v>
      </c>
      <c r="M1544" s="15">
        <f t="shared" si="101"/>
        <v>2740</v>
      </c>
      <c r="O1544" s="13"/>
      <c r="P1544" s="13"/>
    </row>
    <row r="1545" spans="1:16" s="90" customFormat="1" ht="13.15" customHeight="1" x14ac:dyDescent="0.2">
      <c r="A1545" s="11" t="str">
        <f t="shared" si="98"/>
        <v>GLADSTONE1985</v>
      </c>
      <c r="B1545" s="92" t="s">
        <v>66</v>
      </c>
      <c r="C1545" s="85">
        <v>1985</v>
      </c>
      <c r="D1545" s="86" t="s">
        <v>174</v>
      </c>
      <c r="E1545" s="15">
        <v>2463</v>
      </c>
      <c r="F1545" s="15">
        <v>2440</v>
      </c>
      <c r="G1545" s="15">
        <v>4903</v>
      </c>
      <c r="H1545" s="87">
        <v>0</v>
      </c>
      <c r="I1545" s="87">
        <v>0</v>
      </c>
      <c r="J1545" s="15">
        <v>0</v>
      </c>
      <c r="K1545" s="15">
        <f t="shared" si="99"/>
        <v>2463</v>
      </c>
      <c r="L1545" s="15">
        <f t="shared" si="100"/>
        <v>2440</v>
      </c>
      <c r="M1545" s="15">
        <f t="shared" si="101"/>
        <v>4903</v>
      </c>
      <c r="O1545" s="13"/>
      <c r="P1545" s="13"/>
    </row>
    <row r="1546" spans="1:16" s="90" customFormat="1" ht="13.15" customHeight="1" x14ac:dyDescent="0.2">
      <c r="A1546" s="11" t="str">
        <f t="shared" si="98"/>
        <v>GLADSTONE1986</v>
      </c>
      <c r="B1546" s="3" t="s">
        <v>66</v>
      </c>
      <c r="C1546" s="12">
        <v>1986</v>
      </c>
      <c r="D1546" s="12" t="s">
        <v>174</v>
      </c>
      <c r="E1546" s="13">
        <v>2293</v>
      </c>
      <c r="F1546" s="13">
        <v>2305</v>
      </c>
      <c r="G1546" s="13">
        <v>4598</v>
      </c>
      <c r="H1546" s="13">
        <v>0</v>
      </c>
      <c r="I1546" s="13">
        <v>0</v>
      </c>
      <c r="J1546" s="13">
        <v>0</v>
      </c>
      <c r="K1546" s="15">
        <f t="shared" si="99"/>
        <v>2293</v>
      </c>
      <c r="L1546" s="15">
        <f t="shared" si="100"/>
        <v>2305</v>
      </c>
      <c r="M1546" s="15">
        <f t="shared" si="101"/>
        <v>4598</v>
      </c>
      <c r="O1546" s="13"/>
      <c r="P1546" s="13"/>
    </row>
    <row r="1547" spans="1:16" s="90" customFormat="1" ht="13.15" customHeight="1" x14ac:dyDescent="0.2">
      <c r="A1547" s="11" t="str">
        <f t="shared" si="98"/>
        <v>GLADSTONE1987</v>
      </c>
      <c r="B1547" s="90" t="s">
        <v>66</v>
      </c>
      <c r="C1547" s="85">
        <v>1987</v>
      </c>
      <c r="D1547" s="86">
        <v>27</v>
      </c>
      <c r="E1547" s="15">
        <v>2752</v>
      </c>
      <c r="F1547" s="15">
        <v>2710</v>
      </c>
      <c r="G1547" s="15">
        <v>5462</v>
      </c>
      <c r="H1547" s="15">
        <v>0</v>
      </c>
      <c r="I1547" s="15">
        <v>0</v>
      </c>
      <c r="J1547" s="15">
        <v>0</v>
      </c>
      <c r="K1547" s="15">
        <f t="shared" si="99"/>
        <v>2752</v>
      </c>
      <c r="L1547" s="15">
        <f t="shared" si="100"/>
        <v>2710</v>
      </c>
      <c r="M1547" s="15">
        <f t="shared" si="101"/>
        <v>5462</v>
      </c>
      <c r="O1547" s="13"/>
      <c r="P1547" s="13"/>
    </row>
    <row r="1548" spans="1:16" s="90" customFormat="1" ht="13.15" customHeight="1" x14ac:dyDescent="0.2">
      <c r="A1548" s="11" t="str">
        <f t="shared" si="98"/>
        <v>GLADSTONE1988</v>
      </c>
      <c r="B1548" s="92" t="s">
        <v>66</v>
      </c>
      <c r="C1548" s="85">
        <v>1988</v>
      </c>
      <c r="D1548" s="86">
        <v>26</v>
      </c>
      <c r="E1548" s="15">
        <v>3024</v>
      </c>
      <c r="F1548" s="15">
        <v>3050</v>
      </c>
      <c r="G1548" s="15">
        <v>6074</v>
      </c>
      <c r="H1548" s="87">
        <v>0</v>
      </c>
      <c r="I1548" s="87">
        <v>0</v>
      </c>
      <c r="J1548" s="15">
        <v>0</v>
      </c>
      <c r="K1548" s="15">
        <f t="shared" si="99"/>
        <v>3024</v>
      </c>
      <c r="L1548" s="15">
        <f t="shared" si="100"/>
        <v>3050</v>
      </c>
      <c r="M1548" s="15">
        <f t="shared" si="101"/>
        <v>6074</v>
      </c>
      <c r="O1548" s="13"/>
      <c r="P1548" s="13"/>
    </row>
    <row r="1549" spans="1:16" s="90" customFormat="1" ht="13.15" customHeight="1" x14ac:dyDescent="0.2">
      <c r="A1549" s="11" t="str">
        <f t="shared" si="98"/>
        <v>GLADSTONE1989</v>
      </c>
      <c r="B1549" s="88" t="s">
        <v>66</v>
      </c>
      <c r="C1549" s="16">
        <v>1989</v>
      </c>
      <c r="D1549" s="86">
        <v>23</v>
      </c>
      <c r="E1549" s="89">
        <v>3214</v>
      </c>
      <c r="F1549" s="89">
        <v>3142</v>
      </c>
      <c r="G1549" s="89">
        <v>6356</v>
      </c>
      <c r="H1549" s="89">
        <v>0</v>
      </c>
      <c r="I1549" s="89">
        <v>0</v>
      </c>
      <c r="J1549" s="89">
        <v>0</v>
      </c>
      <c r="K1549" s="15">
        <f t="shared" si="99"/>
        <v>3214</v>
      </c>
      <c r="L1549" s="15">
        <f t="shared" si="100"/>
        <v>3142</v>
      </c>
      <c r="M1549" s="15">
        <f t="shared" si="101"/>
        <v>6356</v>
      </c>
      <c r="O1549" s="13"/>
      <c r="P1549" s="13"/>
    </row>
    <row r="1550" spans="1:16" s="90" customFormat="1" ht="13.15" customHeight="1" x14ac:dyDescent="0.2">
      <c r="A1550" s="11" t="str">
        <f t="shared" si="98"/>
        <v>GLADSTONE1990</v>
      </c>
      <c r="B1550" s="3" t="s">
        <v>66</v>
      </c>
      <c r="C1550" s="12">
        <v>1990</v>
      </c>
      <c r="D1550" s="12">
        <v>27</v>
      </c>
      <c r="E1550" s="13">
        <v>3113</v>
      </c>
      <c r="F1550" s="13">
        <v>3153</v>
      </c>
      <c r="G1550" s="13">
        <v>6266</v>
      </c>
      <c r="H1550" s="13">
        <v>0</v>
      </c>
      <c r="I1550" s="13">
        <v>0</v>
      </c>
      <c r="J1550" s="13">
        <v>0</v>
      </c>
      <c r="K1550" s="15">
        <f t="shared" si="99"/>
        <v>3113</v>
      </c>
      <c r="L1550" s="15">
        <f t="shared" si="100"/>
        <v>3153</v>
      </c>
      <c r="M1550" s="15">
        <f t="shared" si="101"/>
        <v>6266</v>
      </c>
      <c r="O1550" s="13"/>
      <c r="P1550" s="13"/>
    </row>
    <row r="1551" spans="1:16" s="90" customFormat="1" ht="13.15" customHeight="1" x14ac:dyDescent="0.2">
      <c r="A1551" s="11" t="str">
        <f t="shared" si="98"/>
        <v>GLADSTONE1991</v>
      </c>
      <c r="B1551" s="3" t="s">
        <v>66</v>
      </c>
      <c r="C1551" s="12">
        <v>1991</v>
      </c>
      <c r="D1551" s="12">
        <v>19</v>
      </c>
      <c r="E1551" s="13">
        <v>4508</v>
      </c>
      <c r="F1551" s="13">
        <v>4529</v>
      </c>
      <c r="G1551" s="13">
        <v>9037</v>
      </c>
      <c r="H1551" s="13">
        <v>0</v>
      </c>
      <c r="I1551" s="13">
        <v>0</v>
      </c>
      <c r="J1551" s="13">
        <v>0</v>
      </c>
      <c r="K1551" s="15">
        <f t="shared" si="99"/>
        <v>4508</v>
      </c>
      <c r="L1551" s="15">
        <f t="shared" si="100"/>
        <v>4529</v>
      </c>
      <c r="M1551" s="15">
        <f t="shared" si="101"/>
        <v>9037</v>
      </c>
      <c r="O1551" s="13"/>
      <c r="P1551" s="13"/>
    </row>
    <row r="1552" spans="1:16" s="90" customFormat="1" ht="13.15" customHeight="1" x14ac:dyDescent="0.2">
      <c r="A1552" s="11" t="str">
        <f t="shared" si="98"/>
        <v>GLADSTONE1992</v>
      </c>
      <c r="B1552" s="3" t="s">
        <v>66</v>
      </c>
      <c r="C1552" s="12">
        <v>1992</v>
      </c>
      <c r="D1552" s="12">
        <v>22</v>
      </c>
      <c r="E1552" s="13">
        <v>4208</v>
      </c>
      <c r="F1552" s="13">
        <v>4168</v>
      </c>
      <c r="G1552" s="13">
        <v>8376</v>
      </c>
      <c r="H1552" s="13">
        <v>0</v>
      </c>
      <c r="I1552" s="13">
        <v>0</v>
      </c>
      <c r="J1552" s="13">
        <v>0</v>
      </c>
      <c r="K1552" s="15">
        <f t="shared" si="99"/>
        <v>4208</v>
      </c>
      <c r="L1552" s="15">
        <f t="shared" si="100"/>
        <v>4168</v>
      </c>
      <c r="M1552" s="15">
        <f t="shared" si="101"/>
        <v>8376</v>
      </c>
      <c r="O1552" s="13"/>
      <c r="P1552" s="13"/>
    </row>
    <row r="1553" spans="1:16" s="90" customFormat="1" ht="13.15" customHeight="1" x14ac:dyDescent="0.2">
      <c r="A1553" s="11" t="str">
        <f t="shared" si="98"/>
        <v>GLADSTONE1993</v>
      </c>
      <c r="B1553" s="3" t="s">
        <v>66</v>
      </c>
      <c r="C1553" s="12">
        <v>1993</v>
      </c>
      <c r="D1553" s="12">
        <v>23</v>
      </c>
      <c r="E1553" s="13">
        <v>4073</v>
      </c>
      <c r="F1553" s="13">
        <v>4065</v>
      </c>
      <c r="G1553" s="13">
        <v>8138</v>
      </c>
      <c r="H1553" s="13">
        <v>0</v>
      </c>
      <c r="I1553" s="13">
        <v>0</v>
      </c>
      <c r="J1553" s="13">
        <v>0</v>
      </c>
      <c r="K1553" s="15">
        <f t="shared" si="99"/>
        <v>4073</v>
      </c>
      <c r="L1553" s="15">
        <f t="shared" si="100"/>
        <v>4065</v>
      </c>
      <c r="M1553" s="15">
        <f t="shared" si="101"/>
        <v>8138</v>
      </c>
      <c r="O1553" s="13"/>
      <c r="P1553" s="13"/>
    </row>
    <row r="1554" spans="1:16" s="90" customFormat="1" ht="13.15" customHeight="1" x14ac:dyDescent="0.2">
      <c r="A1554" s="11" t="str">
        <f t="shared" si="98"/>
        <v>GLADSTONE1994</v>
      </c>
      <c r="B1554" s="92" t="s">
        <v>66</v>
      </c>
      <c r="C1554" s="85">
        <v>1994</v>
      </c>
      <c r="D1554" s="86">
        <v>21</v>
      </c>
      <c r="E1554" s="15">
        <v>4198</v>
      </c>
      <c r="F1554" s="15">
        <v>4199</v>
      </c>
      <c r="G1554" s="15">
        <v>8397</v>
      </c>
      <c r="H1554" s="87">
        <v>0</v>
      </c>
      <c r="I1554" s="87">
        <v>0</v>
      </c>
      <c r="J1554" s="15">
        <v>0</v>
      </c>
      <c r="K1554" s="15">
        <f t="shared" si="99"/>
        <v>4198</v>
      </c>
      <c r="L1554" s="15">
        <f t="shared" si="100"/>
        <v>4199</v>
      </c>
      <c r="M1554" s="15">
        <f t="shared" si="101"/>
        <v>8397</v>
      </c>
      <c r="O1554" s="13"/>
      <c r="P1554" s="13"/>
    </row>
    <row r="1555" spans="1:16" s="90" customFormat="1" ht="13.15" customHeight="1" x14ac:dyDescent="0.2">
      <c r="A1555" s="11" t="str">
        <f t="shared" si="98"/>
        <v>GLADSTONE1995</v>
      </c>
      <c r="B1555" s="92" t="s">
        <v>66</v>
      </c>
      <c r="C1555" s="85">
        <v>1995</v>
      </c>
      <c r="D1555" s="86">
        <v>24</v>
      </c>
      <c r="E1555" s="15">
        <v>3915</v>
      </c>
      <c r="F1555" s="15">
        <v>3919</v>
      </c>
      <c r="G1555" s="15">
        <v>7834</v>
      </c>
      <c r="H1555" s="87">
        <v>0</v>
      </c>
      <c r="I1555" s="87">
        <v>0</v>
      </c>
      <c r="J1555" s="15">
        <v>0</v>
      </c>
      <c r="K1555" s="15">
        <f t="shared" si="99"/>
        <v>3915</v>
      </c>
      <c r="L1555" s="15">
        <f t="shared" si="100"/>
        <v>3919</v>
      </c>
      <c r="M1555" s="15">
        <f t="shared" si="101"/>
        <v>7834</v>
      </c>
      <c r="O1555" s="13"/>
      <c r="P1555" s="13"/>
    </row>
    <row r="1556" spans="1:16" s="90" customFormat="1" ht="13.15" customHeight="1" x14ac:dyDescent="0.2">
      <c r="A1556" s="11" t="str">
        <f t="shared" si="98"/>
        <v>GLADSTONE1996</v>
      </c>
      <c r="B1556" s="3" t="s">
        <v>66</v>
      </c>
      <c r="C1556" s="12">
        <v>1996</v>
      </c>
      <c r="D1556" s="12">
        <v>26</v>
      </c>
      <c r="E1556" s="13">
        <v>4002</v>
      </c>
      <c r="F1556" s="13">
        <v>4001</v>
      </c>
      <c r="G1556" s="13">
        <v>8003</v>
      </c>
      <c r="H1556" s="13">
        <v>0</v>
      </c>
      <c r="I1556" s="13">
        <v>0</v>
      </c>
      <c r="J1556" s="13">
        <v>0</v>
      </c>
      <c r="K1556" s="15">
        <f t="shared" si="99"/>
        <v>4002</v>
      </c>
      <c r="L1556" s="15">
        <f t="shared" si="100"/>
        <v>4001</v>
      </c>
      <c r="M1556" s="15">
        <f t="shared" si="101"/>
        <v>8003</v>
      </c>
      <c r="O1556" s="13"/>
      <c r="P1556" s="13"/>
    </row>
    <row r="1557" spans="1:16" s="90" customFormat="1" ht="13.15" customHeight="1" x14ac:dyDescent="0.2">
      <c r="A1557" s="11" t="str">
        <f t="shared" si="98"/>
        <v>GLADSTONE1997</v>
      </c>
      <c r="B1557" s="3" t="s">
        <v>66</v>
      </c>
      <c r="C1557" s="12">
        <v>1997</v>
      </c>
      <c r="D1557" s="12">
        <v>24</v>
      </c>
      <c r="E1557" s="13">
        <v>3878</v>
      </c>
      <c r="F1557" s="13">
        <v>3871</v>
      </c>
      <c r="G1557" s="13">
        <v>7749</v>
      </c>
      <c r="H1557" s="13">
        <v>0</v>
      </c>
      <c r="I1557" s="13">
        <v>0</v>
      </c>
      <c r="J1557" s="13">
        <v>0</v>
      </c>
      <c r="K1557" s="15">
        <f t="shared" si="99"/>
        <v>3878</v>
      </c>
      <c r="L1557" s="15">
        <f t="shared" si="100"/>
        <v>3871</v>
      </c>
      <c r="M1557" s="15">
        <f t="shared" si="101"/>
        <v>7749</v>
      </c>
      <c r="O1557" s="13"/>
      <c r="P1557" s="13"/>
    </row>
    <row r="1558" spans="1:16" s="90" customFormat="1" ht="13.15" customHeight="1" x14ac:dyDescent="0.2">
      <c r="A1558" s="11" t="str">
        <f t="shared" si="98"/>
        <v>GLADSTONE1998</v>
      </c>
      <c r="B1558" s="3" t="s">
        <v>66</v>
      </c>
      <c r="C1558" s="12">
        <v>1998</v>
      </c>
      <c r="D1558" s="12">
        <v>27</v>
      </c>
      <c r="E1558" s="13">
        <v>3603</v>
      </c>
      <c r="F1558" s="13">
        <v>3599</v>
      </c>
      <c r="G1558" s="13">
        <v>7202</v>
      </c>
      <c r="H1558" s="13">
        <v>0</v>
      </c>
      <c r="I1558" s="13">
        <v>0</v>
      </c>
      <c r="J1558" s="13">
        <v>0</v>
      </c>
      <c r="K1558" s="15">
        <f t="shared" si="99"/>
        <v>3603</v>
      </c>
      <c r="L1558" s="15">
        <f t="shared" si="100"/>
        <v>3599</v>
      </c>
      <c r="M1558" s="15">
        <f t="shared" si="101"/>
        <v>7202</v>
      </c>
      <c r="O1558" s="13"/>
      <c r="P1558" s="13"/>
    </row>
    <row r="1559" spans="1:16" s="90" customFormat="1" ht="13.15" customHeight="1" x14ac:dyDescent="0.2">
      <c r="A1559" s="11" t="str">
        <f t="shared" si="98"/>
        <v>GLADSTONE1999</v>
      </c>
      <c r="B1559" s="90" t="s">
        <v>66</v>
      </c>
      <c r="C1559" s="85">
        <v>1999</v>
      </c>
      <c r="D1559" s="86">
        <v>28</v>
      </c>
      <c r="E1559" s="15">
        <v>3761</v>
      </c>
      <c r="F1559" s="15">
        <v>3755</v>
      </c>
      <c r="G1559" s="15">
        <v>7516</v>
      </c>
      <c r="H1559" s="15">
        <v>0</v>
      </c>
      <c r="I1559" s="15">
        <v>0</v>
      </c>
      <c r="J1559" s="15">
        <v>0</v>
      </c>
      <c r="K1559" s="15">
        <f t="shared" si="99"/>
        <v>3761</v>
      </c>
      <c r="L1559" s="15">
        <f t="shared" si="100"/>
        <v>3755</v>
      </c>
      <c r="M1559" s="15">
        <f t="shared" si="101"/>
        <v>7516</v>
      </c>
      <c r="O1559" s="13"/>
      <c r="P1559" s="13"/>
    </row>
    <row r="1560" spans="1:16" s="90" customFormat="1" ht="13.15" customHeight="1" x14ac:dyDescent="0.2">
      <c r="A1560" s="11" t="str">
        <f t="shared" si="98"/>
        <v>GLADSTONE2000</v>
      </c>
      <c r="B1560" s="92" t="s">
        <v>66</v>
      </c>
      <c r="C1560" s="85">
        <v>2000</v>
      </c>
      <c r="D1560" s="86">
        <v>28</v>
      </c>
      <c r="E1560" s="15">
        <v>3594</v>
      </c>
      <c r="F1560" s="15">
        <v>3584</v>
      </c>
      <c r="G1560" s="15">
        <v>7178</v>
      </c>
      <c r="H1560" s="87">
        <v>0</v>
      </c>
      <c r="I1560" s="87">
        <v>0</v>
      </c>
      <c r="J1560" s="15">
        <v>0</v>
      </c>
      <c r="K1560" s="15">
        <f t="shared" si="99"/>
        <v>3594</v>
      </c>
      <c r="L1560" s="15">
        <f t="shared" si="100"/>
        <v>3584</v>
      </c>
      <c r="M1560" s="15">
        <f t="shared" si="101"/>
        <v>7178</v>
      </c>
      <c r="O1560" s="13"/>
      <c r="P1560" s="13"/>
    </row>
    <row r="1561" spans="1:16" s="90" customFormat="1" ht="13.15" customHeight="1" x14ac:dyDescent="0.2">
      <c r="A1561" s="11" t="str">
        <f t="shared" si="98"/>
        <v>GLADSTONE2001</v>
      </c>
      <c r="B1561" s="90" t="s">
        <v>66</v>
      </c>
      <c r="C1561" s="85">
        <v>2001</v>
      </c>
      <c r="D1561" s="86">
        <v>32</v>
      </c>
      <c r="E1561" s="15">
        <v>2846</v>
      </c>
      <c r="F1561" s="15">
        <v>2844</v>
      </c>
      <c r="G1561" s="15">
        <v>5690</v>
      </c>
      <c r="H1561" s="15">
        <v>0</v>
      </c>
      <c r="I1561" s="15">
        <v>0</v>
      </c>
      <c r="J1561" s="15">
        <v>0</v>
      </c>
      <c r="K1561" s="15">
        <f t="shared" si="99"/>
        <v>2846</v>
      </c>
      <c r="L1561" s="15">
        <f t="shared" si="100"/>
        <v>2844</v>
      </c>
      <c r="M1561" s="15">
        <f t="shared" si="101"/>
        <v>5690</v>
      </c>
      <c r="O1561" s="13"/>
      <c r="P1561" s="13"/>
    </row>
    <row r="1562" spans="1:16" s="90" customFormat="1" ht="13.15" customHeight="1" x14ac:dyDescent="0.2">
      <c r="A1562" s="11" t="str">
        <f t="shared" si="98"/>
        <v>GLADSTONE2002</v>
      </c>
      <c r="B1562" s="90" t="s">
        <v>66</v>
      </c>
      <c r="C1562" s="85">
        <v>2002</v>
      </c>
      <c r="D1562" s="86">
        <v>23</v>
      </c>
      <c r="E1562" s="15">
        <v>3104</v>
      </c>
      <c r="F1562" s="15">
        <v>3103</v>
      </c>
      <c r="G1562" s="15">
        <v>6207</v>
      </c>
      <c r="H1562" s="15">
        <v>0</v>
      </c>
      <c r="I1562" s="15">
        <v>0</v>
      </c>
      <c r="J1562" s="15">
        <v>0</v>
      </c>
      <c r="K1562" s="15">
        <f t="shared" si="99"/>
        <v>3104</v>
      </c>
      <c r="L1562" s="15">
        <f t="shared" si="100"/>
        <v>3103</v>
      </c>
      <c r="M1562" s="15">
        <f t="shared" si="101"/>
        <v>6207</v>
      </c>
      <c r="O1562" s="13"/>
      <c r="P1562" s="13"/>
    </row>
    <row r="1563" spans="1:16" s="90" customFormat="1" ht="13.15" customHeight="1" x14ac:dyDescent="0.2">
      <c r="A1563" s="11" t="str">
        <f t="shared" si="98"/>
        <v>GLADSTONE2003</v>
      </c>
      <c r="B1563" s="3" t="s">
        <v>66</v>
      </c>
      <c r="C1563" s="12">
        <v>2003</v>
      </c>
      <c r="D1563" s="12">
        <v>25</v>
      </c>
      <c r="E1563" s="13">
        <v>2984</v>
      </c>
      <c r="F1563" s="13">
        <v>2991</v>
      </c>
      <c r="G1563" s="13">
        <v>5975</v>
      </c>
      <c r="H1563" s="13">
        <v>0</v>
      </c>
      <c r="I1563" s="13">
        <v>0</v>
      </c>
      <c r="J1563" s="13">
        <v>0</v>
      </c>
      <c r="K1563" s="15">
        <f t="shared" si="99"/>
        <v>2984</v>
      </c>
      <c r="L1563" s="15">
        <f t="shared" si="100"/>
        <v>2991</v>
      </c>
      <c r="M1563" s="15">
        <f t="shared" si="101"/>
        <v>5975</v>
      </c>
      <c r="O1563" s="13"/>
      <c r="P1563" s="13"/>
    </row>
    <row r="1564" spans="1:16" s="90" customFormat="1" ht="13.15" customHeight="1" x14ac:dyDescent="0.2">
      <c r="A1564" s="11" t="str">
        <f t="shared" si="98"/>
        <v>GLADSTONE2004</v>
      </c>
      <c r="B1564" s="92" t="s">
        <v>66</v>
      </c>
      <c r="C1564" s="85">
        <v>2004</v>
      </c>
      <c r="D1564" s="86">
        <v>29</v>
      </c>
      <c r="E1564" s="15">
        <v>2746</v>
      </c>
      <c r="F1564" s="15">
        <v>2741</v>
      </c>
      <c r="G1564" s="15">
        <v>5487</v>
      </c>
      <c r="H1564" s="87">
        <v>0</v>
      </c>
      <c r="I1564" s="87">
        <v>0</v>
      </c>
      <c r="J1564" s="15">
        <v>0</v>
      </c>
      <c r="K1564" s="15">
        <f t="shared" si="99"/>
        <v>2746</v>
      </c>
      <c r="L1564" s="15">
        <f t="shared" si="100"/>
        <v>2741</v>
      </c>
      <c r="M1564" s="15">
        <f t="shared" si="101"/>
        <v>5487</v>
      </c>
      <c r="O1564" s="13"/>
      <c r="P1564" s="13"/>
    </row>
    <row r="1565" spans="1:16" s="90" customFormat="1" ht="13.15" customHeight="1" x14ac:dyDescent="0.2">
      <c r="A1565" s="11" t="str">
        <f t="shared" si="98"/>
        <v>GLADSTONE2005</v>
      </c>
      <c r="B1565" s="3" t="s">
        <v>66</v>
      </c>
      <c r="C1565" s="12">
        <v>2005</v>
      </c>
      <c r="D1565" s="12">
        <v>28</v>
      </c>
      <c r="E1565" s="13">
        <v>2679</v>
      </c>
      <c r="F1565" s="13">
        <v>2674</v>
      </c>
      <c r="G1565" s="13">
        <v>5353</v>
      </c>
      <c r="H1565" s="13">
        <v>0</v>
      </c>
      <c r="I1565" s="13">
        <v>0</v>
      </c>
      <c r="J1565" s="13">
        <v>0</v>
      </c>
      <c r="K1565" s="15">
        <f t="shared" si="99"/>
        <v>2679</v>
      </c>
      <c r="L1565" s="15">
        <f t="shared" si="100"/>
        <v>2674</v>
      </c>
      <c r="M1565" s="15">
        <f t="shared" si="101"/>
        <v>5353</v>
      </c>
      <c r="O1565" s="13"/>
      <c r="P1565" s="13"/>
    </row>
    <row r="1566" spans="1:16" s="90" customFormat="1" ht="13.15" customHeight="1" x14ac:dyDescent="0.2">
      <c r="A1566" s="11" t="str">
        <f t="shared" si="98"/>
        <v>GLADSTONE2006</v>
      </c>
      <c r="B1566" s="3" t="s">
        <v>66</v>
      </c>
      <c r="C1566" s="12">
        <v>2006</v>
      </c>
      <c r="D1566" s="12">
        <v>27</v>
      </c>
      <c r="E1566" s="13">
        <v>2725</v>
      </c>
      <c r="F1566" s="13">
        <v>2722</v>
      </c>
      <c r="G1566" s="13">
        <v>5447</v>
      </c>
      <c r="H1566" s="13">
        <v>0</v>
      </c>
      <c r="I1566" s="13">
        <v>0</v>
      </c>
      <c r="J1566" s="13">
        <v>0</v>
      </c>
      <c r="K1566" s="15">
        <f t="shared" si="99"/>
        <v>2725</v>
      </c>
      <c r="L1566" s="15">
        <f t="shared" si="100"/>
        <v>2722</v>
      </c>
      <c r="M1566" s="15">
        <f t="shared" si="101"/>
        <v>5447</v>
      </c>
      <c r="O1566" s="13"/>
      <c r="P1566" s="13"/>
    </row>
    <row r="1567" spans="1:16" s="90" customFormat="1" ht="13.15" customHeight="1" x14ac:dyDescent="0.2">
      <c r="A1567" s="11" t="str">
        <f t="shared" si="98"/>
        <v>GLADSTONE2007</v>
      </c>
      <c r="B1567" s="92" t="s">
        <v>66</v>
      </c>
      <c r="C1567" s="85">
        <v>2007</v>
      </c>
      <c r="D1567" s="86">
        <v>29</v>
      </c>
      <c r="E1567" s="15">
        <v>2689</v>
      </c>
      <c r="F1567" s="15">
        <v>2685</v>
      </c>
      <c r="G1567" s="15">
        <v>5374</v>
      </c>
      <c r="H1567" s="87">
        <v>0</v>
      </c>
      <c r="I1567" s="87">
        <v>0</v>
      </c>
      <c r="J1567" s="15">
        <v>0</v>
      </c>
      <c r="K1567" s="15">
        <f t="shared" si="99"/>
        <v>2689</v>
      </c>
      <c r="L1567" s="15">
        <f t="shared" si="100"/>
        <v>2685</v>
      </c>
      <c r="M1567" s="15">
        <f t="shared" si="101"/>
        <v>5374</v>
      </c>
      <c r="O1567" s="13"/>
      <c r="P1567" s="13"/>
    </row>
    <row r="1568" spans="1:16" s="90" customFormat="1" ht="13.15" customHeight="1" x14ac:dyDescent="0.2">
      <c r="A1568" s="11" t="str">
        <f t="shared" si="98"/>
        <v>GLADSTONE2008</v>
      </c>
      <c r="B1568" s="3" t="s">
        <v>66</v>
      </c>
      <c r="C1568" s="12">
        <v>2008</v>
      </c>
      <c r="D1568" s="12" t="s">
        <v>174</v>
      </c>
      <c r="E1568" s="13">
        <v>2482</v>
      </c>
      <c r="F1568" s="13">
        <v>2481</v>
      </c>
      <c r="G1568" s="13">
        <v>4963</v>
      </c>
      <c r="H1568" s="13">
        <v>0</v>
      </c>
      <c r="I1568" s="13">
        <v>0</v>
      </c>
      <c r="J1568" s="13">
        <v>0</v>
      </c>
      <c r="K1568" s="15">
        <f t="shared" si="99"/>
        <v>2482</v>
      </c>
      <c r="L1568" s="15">
        <f t="shared" si="100"/>
        <v>2481</v>
      </c>
      <c r="M1568" s="15">
        <f t="shared" si="101"/>
        <v>4963</v>
      </c>
      <c r="O1568" s="13"/>
      <c r="P1568" s="13"/>
    </row>
    <row r="1569" spans="1:16" s="90" customFormat="1" ht="13.15" customHeight="1" x14ac:dyDescent="0.2">
      <c r="A1569" s="11" t="str">
        <f t="shared" si="98"/>
        <v>GLADSTONE2009</v>
      </c>
      <c r="B1569" s="3" t="s">
        <v>66</v>
      </c>
      <c r="C1569" s="12">
        <v>2009</v>
      </c>
      <c r="D1569" s="12" t="s">
        <v>174</v>
      </c>
      <c r="E1569" s="13">
        <v>2430</v>
      </c>
      <c r="F1569" s="13">
        <v>2430</v>
      </c>
      <c r="G1569" s="13">
        <v>4860</v>
      </c>
      <c r="H1569" s="13">
        <v>0</v>
      </c>
      <c r="I1569" s="13">
        <v>0</v>
      </c>
      <c r="J1569" s="13">
        <v>0</v>
      </c>
      <c r="K1569" s="15">
        <f t="shared" si="99"/>
        <v>2430</v>
      </c>
      <c r="L1569" s="15">
        <f t="shared" si="100"/>
        <v>2430</v>
      </c>
      <c r="M1569" s="15">
        <f t="shared" si="101"/>
        <v>4860</v>
      </c>
      <c r="O1569" s="13"/>
      <c r="P1569" s="13"/>
    </row>
    <row r="1570" spans="1:16" s="90" customFormat="1" ht="13.15" customHeight="1" x14ac:dyDescent="0.2">
      <c r="A1570" s="11" t="str">
        <f t="shared" si="98"/>
        <v>GLADSTONE2010</v>
      </c>
      <c r="B1570" s="3" t="s">
        <v>66</v>
      </c>
      <c r="C1570" s="12">
        <v>2010</v>
      </c>
      <c r="D1570" s="12">
        <v>27</v>
      </c>
      <c r="E1570" s="13">
        <v>2569</v>
      </c>
      <c r="F1570" s="13">
        <v>2554</v>
      </c>
      <c r="G1570" s="13">
        <v>5123</v>
      </c>
      <c r="H1570" s="13">
        <v>0</v>
      </c>
      <c r="I1570" s="13">
        <v>0</v>
      </c>
      <c r="J1570" s="13">
        <v>0</v>
      </c>
      <c r="K1570" s="15">
        <f t="shared" si="99"/>
        <v>2569</v>
      </c>
      <c r="L1570" s="15">
        <f t="shared" si="100"/>
        <v>2554</v>
      </c>
      <c r="M1570" s="15">
        <f t="shared" si="101"/>
        <v>5123</v>
      </c>
      <c r="O1570" s="13"/>
      <c r="P1570" s="13"/>
    </row>
    <row r="1571" spans="1:16" s="90" customFormat="1" ht="13.15" customHeight="1" x14ac:dyDescent="0.2">
      <c r="A1571" s="11" t="str">
        <f t="shared" si="98"/>
        <v>GLADSTONE2011</v>
      </c>
      <c r="B1571" s="3" t="s">
        <v>66</v>
      </c>
      <c r="C1571" s="12">
        <v>2011</v>
      </c>
      <c r="D1571" s="12">
        <v>22</v>
      </c>
      <c r="E1571" s="13">
        <v>3277</v>
      </c>
      <c r="F1571" s="13">
        <v>3274</v>
      </c>
      <c r="G1571" s="13">
        <v>6551</v>
      </c>
      <c r="H1571" s="13">
        <v>0</v>
      </c>
      <c r="I1571" s="13">
        <v>0</v>
      </c>
      <c r="J1571" s="13">
        <v>0</v>
      </c>
      <c r="K1571" s="15">
        <f t="shared" si="99"/>
        <v>3277</v>
      </c>
      <c r="L1571" s="15">
        <f t="shared" si="100"/>
        <v>3274</v>
      </c>
      <c r="M1571" s="15">
        <f t="shared" si="101"/>
        <v>6551</v>
      </c>
      <c r="O1571" s="13"/>
      <c r="P1571" s="13"/>
    </row>
    <row r="1572" spans="1:16" s="90" customFormat="1" ht="13.15" customHeight="1" x14ac:dyDescent="0.2">
      <c r="A1572" s="11" t="str">
        <f t="shared" ref="A1572:A1635" si="102">CONCATENATE(B1572,C1572)</f>
        <v>GLADSTONE2012</v>
      </c>
      <c r="B1572" s="3" t="s">
        <v>66</v>
      </c>
      <c r="C1572" s="12">
        <v>2012</v>
      </c>
      <c r="D1572" s="12">
        <v>17</v>
      </c>
      <c r="E1572" s="13">
        <v>4449</v>
      </c>
      <c r="F1572" s="13">
        <v>4440</v>
      </c>
      <c r="G1572" s="13">
        <v>8889</v>
      </c>
      <c r="H1572" s="13">
        <v>0</v>
      </c>
      <c r="I1572" s="13">
        <v>0</v>
      </c>
      <c r="J1572" s="13">
        <v>0</v>
      </c>
      <c r="K1572" s="15">
        <f t="shared" si="99"/>
        <v>4449</v>
      </c>
      <c r="L1572" s="15">
        <f t="shared" si="100"/>
        <v>4440</v>
      </c>
      <c r="M1572" s="15">
        <f t="shared" si="101"/>
        <v>8889</v>
      </c>
      <c r="O1572" s="13"/>
      <c r="P1572" s="13"/>
    </row>
    <row r="1573" spans="1:16" s="90" customFormat="1" ht="13.15" customHeight="1" x14ac:dyDescent="0.2">
      <c r="A1573" s="11" t="str">
        <f t="shared" si="102"/>
        <v>GLADSTONE2013</v>
      </c>
      <c r="B1573" s="3" t="s">
        <v>66</v>
      </c>
      <c r="C1573" s="12">
        <v>2013</v>
      </c>
      <c r="D1573" s="12">
        <v>16</v>
      </c>
      <c r="E1573" s="13">
        <v>5252</v>
      </c>
      <c r="F1573" s="13">
        <v>5244</v>
      </c>
      <c r="G1573" s="13">
        <v>10496</v>
      </c>
      <c r="H1573" s="13">
        <v>0</v>
      </c>
      <c r="I1573" s="13">
        <v>0</v>
      </c>
      <c r="J1573" s="13">
        <v>0</v>
      </c>
      <c r="K1573" s="15">
        <f t="shared" si="99"/>
        <v>5252</v>
      </c>
      <c r="L1573" s="15">
        <f t="shared" si="100"/>
        <v>5244</v>
      </c>
      <c r="M1573" s="15">
        <f t="shared" si="101"/>
        <v>10496</v>
      </c>
      <c r="O1573" s="13"/>
      <c r="P1573" s="13"/>
    </row>
    <row r="1574" spans="1:16" s="90" customFormat="1" ht="13.15" customHeight="1" x14ac:dyDescent="0.2">
      <c r="A1574" s="11" t="str">
        <f t="shared" si="102"/>
        <v>GLADSTONE2014</v>
      </c>
      <c r="B1574" s="3" t="s">
        <v>66</v>
      </c>
      <c r="C1574" s="12">
        <v>2014</v>
      </c>
      <c r="D1574" s="12">
        <v>16</v>
      </c>
      <c r="E1574" s="13">
        <v>5201</v>
      </c>
      <c r="F1574" s="13">
        <v>5178</v>
      </c>
      <c r="G1574" s="13">
        <v>10379</v>
      </c>
      <c r="H1574" s="13">
        <v>0</v>
      </c>
      <c r="I1574" s="13">
        <v>0</v>
      </c>
      <c r="J1574" s="13">
        <v>0</v>
      </c>
      <c r="K1574" s="15">
        <f t="shared" si="99"/>
        <v>5201</v>
      </c>
      <c r="L1574" s="15">
        <f t="shared" si="100"/>
        <v>5178</v>
      </c>
      <c r="M1574" s="15">
        <f t="shared" si="101"/>
        <v>10379</v>
      </c>
      <c r="O1574" s="13"/>
      <c r="P1574" s="13"/>
    </row>
    <row r="1575" spans="1:16" s="90" customFormat="1" ht="13.15" customHeight="1" x14ac:dyDescent="0.2">
      <c r="A1575" s="11" t="str">
        <f t="shared" si="102"/>
        <v>GLADSTONE2015</v>
      </c>
      <c r="B1575" s="90" t="s">
        <v>66</v>
      </c>
      <c r="C1575" s="85">
        <v>2015</v>
      </c>
      <c r="D1575" s="86">
        <v>16</v>
      </c>
      <c r="E1575" s="15">
        <v>4294</v>
      </c>
      <c r="F1575" s="15">
        <v>4243</v>
      </c>
      <c r="G1575" s="15">
        <v>8537</v>
      </c>
      <c r="H1575" s="15">
        <v>0</v>
      </c>
      <c r="I1575" s="15">
        <v>0</v>
      </c>
      <c r="J1575" s="15">
        <v>0</v>
      </c>
      <c r="K1575" s="15">
        <f t="shared" si="99"/>
        <v>4294</v>
      </c>
      <c r="L1575" s="15">
        <f t="shared" si="100"/>
        <v>4243</v>
      </c>
      <c r="M1575" s="15">
        <f t="shared" si="101"/>
        <v>8537</v>
      </c>
      <c r="O1575" s="13"/>
      <c r="P1575" s="13"/>
    </row>
    <row r="1576" spans="1:16" s="90" customFormat="1" ht="13.15" customHeight="1" x14ac:dyDescent="0.2">
      <c r="A1576" s="11" t="str">
        <f t="shared" si="102"/>
        <v>GLADSTONE2016</v>
      </c>
      <c r="B1576" s="92" t="s">
        <v>66</v>
      </c>
      <c r="C1576" s="85">
        <v>2016</v>
      </c>
      <c r="D1576" s="86">
        <v>21</v>
      </c>
      <c r="E1576" s="15">
        <v>3611</v>
      </c>
      <c r="F1576" s="15">
        <v>3606</v>
      </c>
      <c r="G1576" s="15">
        <v>7217</v>
      </c>
      <c r="H1576" s="87">
        <v>0</v>
      </c>
      <c r="I1576" s="87">
        <v>0</v>
      </c>
      <c r="J1576" s="15">
        <v>0</v>
      </c>
      <c r="K1576" s="15">
        <f t="shared" si="99"/>
        <v>3611</v>
      </c>
      <c r="L1576" s="15">
        <f t="shared" si="100"/>
        <v>3606</v>
      </c>
      <c r="M1576" s="15">
        <f t="shared" si="101"/>
        <v>7217</v>
      </c>
      <c r="O1576" s="13"/>
      <c r="P1576" s="13"/>
    </row>
    <row r="1577" spans="1:16" s="90" customFormat="1" ht="13.15" customHeight="1" x14ac:dyDescent="0.2">
      <c r="A1577" s="11" t="str">
        <f t="shared" si="102"/>
        <v>GLADSTONE2017</v>
      </c>
      <c r="B1577" s="92" t="s">
        <v>66</v>
      </c>
      <c r="C1577" s="85">
        <v>2017</v>
      </c>
      <c r="D1577" s="86">
        <v>29</v>
      </c>
      <c r="E1577" s="15">
        <v>2632</v>
      </c>
      <c r="F1577" s="15">
        <v>2625</v>
      </c>
      <c r="G1577" s="15">
        <v>5257</v>
      </c>
      <c r="H1577" s="87">
        <v>0</v>
      </c>
      <c r="I1577" s="87">
        <v>0</v>
      </c>
      <c r="J1577" s="15">
        <v>0</v>
      </c>
      <c r="K1577" s="15">
        <f t="shared" si="99"/>
        <v>2632</v>
      </c>
      <c r="L1577" s="15">
        <f t="shared" si="100"/>
        <v>2625</v>
      </c>
      <c r="M1577" s="15">
        <f t="shared" si="101"/>
        <v>5257</v>
      </c>
      <c r="O1577" s="13"/>
      <c r="P1577" s="13"/>
    </row>
    <row r="1578" spans="1:16" s="90" customFormat="1" ht="13.15" customHeight="1" x14ac:dyDescent="0.2">
      <c r="A1578" s="11" t="str">
        <f t="shared" si="102"/>
        <v>GLADSTONE2018</v>
      </c>
      <c r="B1578" s="3" t="s">
        <v>66</v>
      </c>
      <c r="C1578" s="12">
        <v>2018</v>
      </c>
      <c r="D1578" s="12" t="s">
        <v>174</v>
      </c>
      <c r="E1578" s="13">
        <v>2384</v>
      </c>
      <c r="F1578" s="13">
        <v>2373</v>
      </c>
      <c r="G1578" s="13">
        <v>4757</v>
      </c>
      <c r="H1578" s="13">
        <v>0</v>
      </c>
      <c r="I1578" s="13">
        <v>0</v>
      </c>
      <c r="J1578" s="13">
        <v>0</v>
      </c>
      <c r="K1578" s="15">
        <f t="shared" si="99"/>
        <v>2384</v>
      </c>
      <c r="L1578" s="15">
        <f t="shared" si="100"/>
        <v>2373</v>
      </c>
      <c r="M1578" s="15">
        <f t="shared" si="101"/>
        <v>4757</v>
      </c>
      <c r="O1578" s="13"/>
      <c r="P1578" s="13"/>
    </row>
    <row r="1579" spans="1:16" s="90" customFormat="1" ht="13.15" customHeight="1" x14ac:dyDescent="0.2">
      <c r="A1579" s="11" t="str">
        <f t="shared" si="102"/>
        <v>GLADSTONE2019</v>
      </c>
      <c r="B1579" s="3" t="s">
        <v>66</v>
      </c>
      <c r="C1579" s="12">
        <v>2019</v>
      </c>
      <c r="D1579" s="12" t="s">
        <v>174</v>
      </c>
      <c r="E1579" s="13">
        <v>2472</v>
      </c>
      <c r="F1579" s="13">
        <v>2469</v>
      </c>
      <c r="G1579" s="13">
        <v>4941</v>
      </c>
      <c r="H1579" s="13">
        <v>0</v>
      </c>
      <c r="I1579" s="13">
        <v>0</v>
      </c>
      <c r="J1579" s="13">
        <v>0</v>
      </c>
      <c r="K1579" s="15">
        <f t="shared" si="99"/>
        <v>2472</v>
      </c>
      <c r="L1579" s="15">
        <f t="shared" si="100"/>
        <v>2469</v>
      </c>
      <c r="M1579" s="15">
        <f t="shared" si="101"/>
        <v>4941</v>
      </c>
      <c r="O1579" s="13"/>
      <c r="P1579" s="13"/>
    </row>
    <row r="1580" spans="1:16" s="90" customFormat="1" ht="13.15" customHeight="1" x14ac:dyDescent="0.2">
      <c r="A1580" s="11" t="str">
        <f t="shared" si="102"/>
        <v>GLADSTONE2020</v>
      </c>
      <c r="B1580" s="3" t="s">
        <v>66</v>
      </c>
      <c r="C1580" s="12">
        <v>2020</v>
      </c>
      <c r="D1580" s="12" t="s">
        <v>174</v>
      </c>
      <c r="E1580" s="13">
        <v>1403</v>
      </c>
      <c r="F1580" s="13">
        <v>1403</v>
      </c>
      <c r="G1580" s="13">
        <v>2806</v>
      </c>
      <c r="H1580" s="13">
        <v>0</v>
      </c>
      <c r="I1580" s="13">
        <v>0</v>
      </c>
      <c r="J1580" s="13">
        <v>0</v>
      </c>
      <c r="K1580" s="15">
        <f t="shared" si="99"/>
        <v>1403</v>
      </c>
      <c r="L1580" s="15">
        <f t="shared" si="100"/>
        <v>1403</v>
      </c>
      <c r="M1580" s="15">
        <f t="shared" si="101"/>
        <v>2806</v>
      </c>
      <c r="O1580" s="13"/>
      <c r="P1580" s="13"/>
    </row>
    <row r="1581" spans="1:16" s="90" customFormat="1" ht="13.15" customHeight="1" x14ac:dyDescent="0.2">
      <c r="A1581" s="11" t="str">
        <f t="shared" si="102"/>
        <v>GLADSTONE2021</v>
      </c>
      <c r="B1581" s="92" t="s">
        <v>66</v>
      </c>
      <c r="C1581" s="85">
        <v>2021</v>
      </c>
      <c r="D1581" s="86" t="s">
        <v>174</v>
      </c>
      <c r="E1581" s="15">
        <v>1736</v>
      </c>
      <c r="F1581" s="15">
        <v>1734</v>
      </c>
      <c r="G1581" s="15">
        <v>3470</v>
      </c>
      <c r="H1581" s="87">
        <v>0</v>
      </c>
      <c r="I1581" s="87">
        <v>0</v>
      </c>
      <c r="J1581" s="15">
        <v>0</v>
      </c>
      <c r="K1581" s="15">
        <f t="shared" si="99"/>
        <v>1736</v>
      </c>
      <c r="L1581" s="15">
        <f t="shared" si="100"/>
        <v>1734</v>
      </c>
      <c r="M1581" s="15">
        <f t="shared" si="101"/>
        <v>3470</v>
      </c>
      <c r="O1581" s="13"/>
      <c r="P1581" s="13"/>
    </row>
    <row r="1582" spans="1:16" s="90" customFormat="1" ht="13.15" customHeight="1" x14ac:dyDescent="0.2">
      <c r="A1582" s="11" t="str">
        <f t="shared" si="102"/>
        <v>GLADSTONE2022</v>
      </c>
      <c r="B1582" s="92" t="s">
        <v>66</v>
      </c>
      <c r="C1582" s="85">
        <v>2022</v>
      </c>
      <c r="D1582" s="86" t="s">
        <v>174</v>
      </c>
      <c r="E1582" s="15">
        <v>1863</v>
      </c>
      <c r="F1582" s="15">
        <v>1857</v>
      </c>
      <c r="G1582" s="15">
        <v>3720</v>
      </c>
      <c r="H1582" s="87">
        <v>0</v>
      </c>
      <c r="I1582" s="87">
        <v>0</v>
      </c>
      <c r="J1582" s="15">
        <v>0</v>
      </c>
      <c r="K1582" s="15">
        <f t="shared" si="99"/>
        <v>1863</v>
      </c>
      <c r="L1582" s="15">
        <f t="shared" si="100"/>
        <v>1857</v>
      </c>
      <c r="M1582" s="15">
        <f t="shared" si="101"/>
        <v>3720</v>
      </c>
      <c r="O1582" s="13"/>
      <c r="P1582" s="13"/>
    </row>
    <row r="1583" spans="1:16" s="90" customFormat="1" ht="13.15" customHeight="1" x14ac:dyDescent="0.2">
      <c r="A1583" s="11" t="str">
        <f t="shared" si="102"/>
        <v>GLADSTONE2023</v>
      </c>
      <c r="B1583" s="92" t="s">
        <v>66</v>
      </c>
      <c r="C1583" s="85">
        <v>2023</v>
      </c>
      <c r="D1583" s="86" t="s">
        <v>174</v>
      </c>
      <c r="E1583" s="15">
        <v>2218</v>
      </c>
      <c r="F1583" s="15">
        <v>2208</v>
      </c>
      <c r="G1583" s="15">
        <v>4426</v>
      </c>
      <c r="H1583" s="87">
        <v>0</v>
      </c>
      <c r="I1583" s="87">
        <v>0</v>
      </c>
      <c r="J1583" s="15">
        <v>0</v>
      </c>
      <c r="K1583" s="15">
        <f t="shared" si="99"/>
        <v>2218</v>
      </c>
      <c r="L1583" s="15">
        <f t="shared" si="100"/>
        <v>2208</v>
      </c>
      <c r="M1583" s="15">
        <f t="shared" si="101"/>
        <v>4426</v>
      </c>
      <c r="O1583" s="13"/>
      <c r="P1583" s="13"/>
    </row>
    <row r="1584" spans="1:16" s="90" customFormat="1" ht="13.15" customHeight="1" x14ac:dyDescent="0.2">
      <c r="A1584" s="11" t="str">
        <f t="shared" si="102"/>
        <v>GLADSTONE2024</v>
      </c>
      <c r="B1584" s="3" t="s">
        <v>66</v>
      </c>
      <c r="C1584" s="12">
        <v>2024</v>
      </c>
      <c r="D1584" s="12" t="s">
        <v>174</v>
      </c>
      <c r="E1584" s="13">
        <v>1992</v>
      </c>
      <c r="F1584" s="13">
        <v>1991</v>
      </c>
      <c r="G1584" s="13">
        <v>3983</v>
      </c>
      <c r="H1584" s="13">
        <v>0</v>
      </c>
      <c r="I1584" s="13">
        <v>0</v>
      </c>
      <c r="J1584" s="13">
        <v>0</v>
      </c>
      <c r="K1584" s="15">
        <f t="shared" si="99"/>
        <v>1992</v>
      </c>
      <c r="L1584" s="15">
        <f t="shared" si="100"/>
        <v>1991</v>
      </c>
      <c r="M1584" s="15">
        <f t="shared" si="101"/>
        <v>3983</v>
      </c>
      <c r="O1584" s="13"/>
      <c r="P1584" s="13"/>
    </row>
    <row r="1585" spans="1:16" s="90" customFormat="1" ht="13.15" customHeight="1" x14ac:dyDescent="0.2">
      <c r="A1585" s="11" t="str">
        <f t="shared" si="102"/>
        <v>GLADSTONE2025</v>
      </c>
      <c r="B1585" s="3" t="s">
        <v>66</v>
      </c>
      <c r="C1585" s="12">
        <v>2025</v>
      </c>
      <c r="D1585" s="12" t="s">
        <v>174</v>
      </c>
      <c r="E1585" s="13">
        <v>1876</v>
      </c>
      <c r="F1585" s="13">
        <v>1867</v>
      </c>
      <c r="G1585" s="13">
        <v>3743</v>
      </c>
      <c r="H1585" s="13">
        <v>0</v>
      </c>
      <c r="I1585" s="13">
        <v>0</v>
      </c>
      <c r="J1585" s="13">
        <v>0</v>
      </c>
      <c r="K1585" s="15">
        <f t="shared" ref="K1585:K1648" si="103">E1585+H1585</f>
        <v>1876</v>
      </c>
      <c r="L1585" s="15">
        <f t="shared" ref="L1585:L1648" si="104">F1585+I1585</f>
        <v>1867</v>
      </c>
      <c r="M1585" s="15">
        <f t="shared" ref="M1585:M1648" si="105">G1585+J1585</f>
        <v>3743</v>
      </c>
      <c r="O1585" s="13"/>
      <c r="P1585" s="13"/>
    </row>
    <row r="1586" spans="1:16" s="90" customFormat="1" ht="13.15" customHeight="1" x14ac:dyDescent="0.2">
      <c r="A1586" s="11" t="str">
        <f t="shared" si="102"/>
        <v>GOLD COAST1985</v>
      </c>
      <c r="B1586" s="3" t="s">
        <v>65</v>
      </c>
      <c r="C1586" s="12">
        <v>1985</v>
      </c>
      <c r="D1586" s="12">
        <v>9</v>
      </c>
      <c r="E1586" s="13">
        <v>6818</v>
      </c>
      <c r="F1586" s="13">
        <v>6833</v>
      </c>
      <c r="G1586" s="13">
        <v>13651</v>
      </c>
      <c r="H1586" s="13">
        <v>0</v>
      </c>
      <c r="I1586" s="13">
        <v>0</v>
      </c>
      <c r="J1586" s="13">
        <v>0</v>
      </c>
      <c r="K1586" s="15">
        <f t="shared" si="103"/>
        <v>6818</v>
      </c>
      <c r="L1586" s="15">
        <f t="shared" si="104"/>
        <v>6833</v>
      </c>
      <c r="M1586" s="15">
        <f t="shared" si="105"/>
        <v>13651</v>
      </c>
      <c r="O1586" s="13"/>
      <c r="P1586" s="13"/>
    </row>
    <row r="1587" spans="1:16" s="90" customFormat="1" ht="13.15" customHeight="1" x14ac:dyDescent="0.2">
      <c r="A1587" s="11" t="str">
        <f t="shared" si="102"/>
        <v>GOLD COAST1986</v>
      </c>
      <c r="B1587" s="92" t="s">
        <v>65</v>
      </c>
      <c r="C1587" s="85">
        <v>1986</v>
      </c>
      <c r="D1587" s="86">
        <v>9</v>
      </c>
      <c r="E1587" s="15">
        <v>7289</v>
      </c>
      <c r="F1587" s="15">
        <v>7294</v>
      </c>
      <c r="G1587" s="15">
        <v>14583</v>
      </c>
      <c r="H1587" s="87">
        <v>0</v>
      </c>
      <c r="I1587" s="87">
        <v>0</v>
      </c>
      <c r="J1587" s="15">
        <v>0</v>
      </c>
      <c r="K1587" s="15">
        <f t="shared" si="103"/>
        <v>7289</v>
      </c>
      <c r="L1587" s="15">
        <f t="shared" si="104"/>
        <v>7294</v>
      </c>
      <c r="M1587" s="15">
        <f t="shared" si="105"/>
        <v>14583</v>
      </c>
      <c r="O1587" s="13"/>
      <c r="P1587" s="13"/>
    </row>
    <row r="1588" spans="1:16" s="90" customFormat="1" ht="13.15" customHeight="1" x14ac:dyDescent="0.2">
      <c r="A1588" s="11" t="str">
        <f t="shared" si="102"/>
        <v>GOLD COAST1987</v>
      </c>
      <c r="B1588" s="92" t="s">
        <v>65</v>
      </c>
      <c r="C1588" s="85">
        <v>1987</v>
      </c>
      <c r="D1588" s="86">
        <v>7</v>
      </c>
      <c r="E1588" s="15">
        <v>9333</v>
      </c>
      <c r="F1588" s="15">
        <v>9342</v>
      </c>
      <c r="G1588" s="15">
        <v>18675</v>
      </c>
      <c r="H1588" s="87">
        <v>0</v>
      </c>
      <c r="I1588" s="87">
        <v>0</v>
      </c>
      <c r="J1588" s="15">
        <v>0</v>
      </c>
      <c r="K1588" s="15">
        <f t="shared" si="103"/>
        <v>9333</v>
      </c>
      <c r="L1588" s="15">
        <f t="shared" si="104"/>
        <v>9342</v>
      </c>
      <c r="M1588" s="15">
        <f t="shared" si="105"/>
        <v>18675</v>
      </c>
      <c r="O1588" s="13"/>
      <c r="P1588" s="13"/>
    </row>
    <row r="1589" spans="1:16" s="90" customFormat="1" ht="13.15" customHeight="1" x14ac:dyDescent="0.2">
      <c r="A1589" s="11" t="str">
        <f t="shared" si="102"/>
        <v>GOLD COAST1988</v>
      </c>
      <c r="B1589" s="92" t="s">
        <v>65</v>
      </c>
      <c r="C1589" s="85">
        <v>1988</v>
      </c>
      <c r="D1589" s="86">
        <v>6</v>
      </c>
      <c r="E1589" s="15">
        <v>10535</v>
      </c>
      <c r="F1589" s="15">
        <v>10535</v>
      </c>
      <c r="G1589" s="15">
        <v>21070</v>
      </c>
      <c r="H1589" s="87">
        <v>0</v>
      </c>
      <c r="I1589" s="87">
        <v>0</v>
      </c>
      <c r="J1589" s="15">
        <v>0</v>
      </c>
      <c r="K1589" s="15">
        <f t="shared" si="103"/>
        <v>10535</v>
      </c>
      <c r="L1589" s="15">
        <f t="shared" si="104"/>
        <v>10535</v>
      </c>
      <c r="M1589" s="15">
        <f t="shared" si="105"/>
        <v>21070</v>
      </c>
      <c r="O1589" s="13"/>
      <c r="P1589" s="13"/>
    </row>
    <row r="1590" spans="1:16" s="90" customFormat="1" ht="13.15" customHeight="1" x14ac:dyDescent="0.2">
      <c r="A1590" s="11" t="str">
        <f t="shared" si="102"/>
        <v>GOLD COAST1989</v>
      </c>
      <c r="B1590" s="92" t="s">
        <v>65</v>
      </c>
      <c r="C1590" s="85">
        <v>1989</v>
      </c>
      <c r="D1590" s="86">
        <v>6</v>
      </c>
      <c r="E1590" s="15">
        <v>8875</v>
      </c>
      <c r="F1590" s="15">
        <v>8885</v>
      </c>
      <c r="G1590" s="15">
        <v>17760</v>
      </c>
      <c r="H1590" s="87">
        <v>0</v>
      </c>
      <c r="I1590" s="87">
        <v>0</v>
      </c>
      <c r="J1590" s="15">
        <v>0</v>
      </c>
      <c r="K1590" s="15">
        <f t="shared" si="103"/>
        <v>8875</v>
      </c>
      <c r="L1590" s="15">
        <f t="shared" si="104"/>
        <v>8885</v>
      </c>
      <c r="M1590" s="15">
        <f t="shared" si="105"/>
        <v>17760</v>
      </c>
      <c r="O1590" s="13"/>
      <c r="P1590" s="13"/>
    </row>
    <row r="1591" spans="1:16" s="90" customFormat="1" ht="13.15" customHeight="1" x14ac:dyDescent="0.2">
      <c r="A1591" s="11" t="str">
        <f t="shared" si="102"/>
        <v>GOLD COAST1990</v>
      </c>
      <c r="B1591" s="90" t="s">
        <v>65</v>
      </c>
      <c r="C1591" s="12">
        <v>1990</v>
      </c>
      <c r="D1591" s="12">
        <v>7</v>
      </c>
      <c r="E1591" s="91">
        <v>9746</v>
      </c>
      <c r="F1591" s="91">
        <v>9761</v>
      </c>
      <c r="G1591" s="91">
        <v>19507</v>
      </c>
      <c r="H1591" s="91">
        <v>0</v>
      </c>
      <c r="I1591" s="91">
        <v>0</v>
      </c>
      <c r="J1591" s="91">
        <v>0</v>
      </c>
      <c r="K1591" s="15">
        <f t="shared" si="103"/>
        <v>9746</v>
      </c>
      <c r="L1591" s="15">
        <f t="shared" si="104"/>
        <v>9761</v>
      </c>
      <c r="M1591" s="15">
        <f t="shared" si="105"/>
        <v>19507</v>
      </c>
      <c r="O1591" s="13"/>
      <c r="P1591" s="13"/>
    </row>
    <row r="1592" spans="1:16" s="90" customFormat="1" ht="13.15" customHeight="1" x14ac:dyDescent="0.2">
      <c r="A1592" s="11" t="str">
        <f t="shared" si="102"/>
        <v>GOLD COAST1991</v>
      </c>
      <c r="B1592" s="3" t="s">
        <v>65</v>
      </c>
      <c r="C1592" s="12">
        <v>1991</v>
      </c>
      <c r="D1592" s="12">
        <v>7</v>
      </c>
      <c r="E1592" s="13">
        <v>13310</v>
      </c>
      <c r="F1592" s="13">
        <v>13338</v>
      </c>
      <c r="G1592" s="13">
        <v>26648</v>
      </c>
      <c r="H1592" s="13">
        <v>0</v>
      </c>
      <c r="I1592" s="13">
        <v>0</v>
      </c>
      <c r="J1592" s="13">
        <v>0</v>
      </c>
      <c r="K1592" s="15">
        <f t="shared" si="103"/>
        <v>13310</v>
      </c>
      <c r="L1592" s="15">
        <f t="shared" si="104"/>
        <v>13338</v>
      </c>
      <c r="M1592" s="15">
        <f t="shared" si="105"/>
        <v>26648</v>
      </c>
      <c r="O1592" s="13"/>
      <c r="P1592" s="13"/>
    </row>
    <row r="1593" spans="1:16" s="90" customFormat="1" ht="13.15" customHeight="1" x14ac:dyDescent="0.2">
      <c r="A1593" s="11" t="str">
        <f t="shared" si="102"/>
        <v>GOLD COAST1992</v>
      </c>
      <c r="B1593" s="3" t="s">
        <v>65</v>
      </c>
      <c r="C1593" s="12">
        <v>1992</v>
      </c>
      <c r="D1593" s="12">
        <v>8</v>
      </c>
      <c r="E1593" s="13">
        <v>12745</v>
      </c>
      <c r="F1593" s="13">
        <v>12760</v>
      </c>
      <c r="G1593" s="13">
        <v>25505</v>
      </c>
      <c r="H1593" s="13">
        <v>0</v>
      </c>
      <c r="I1593" s="13">
        <v>0</v>
      </c>
      <c r="J1593" s="13">
        <v>0</v>
      </c>
      <c r="K1593" s="15">
        <f t="shared" si="103"/>
        <v>12745</v>
      </c>
      <c r="L1593" s="15">
        <f t="shared" si="104"/>
        <v>12760</v>
      </c>
      <c r="M1593" s="15">
        <f t="shared" si="105"/>
        <v>25505</v>
      </c>
      <c r="O1593" s="13"/>
      <c r="P1593" s="13"/>
    </row>
    <row r="1594" spans="1:16" s="90" customFormat="1" ht="13.15" customHeight="1" x14ac:dyDescent="0.2">
      <c r="A1594" s="11" t="str">
        <f t="shared" si="102"/>
        <v>GOLD COAST1993</v>
      </c>
      <c r="B1594" s="3" t="s">
        <v>65</v>
      </c>
      <c r="C1594" s="12">
        <v>1993</v>
      </c>
      <c r="D1594" s="12">
        <v>8</v>
      </c>
      <c r="E1594" s="13">
        <v>13617</v>
      </c>
      <c r="F1594" s="13">
        <v>13640</v>
      </c>
      <c r="G1594" s="13">
        <v>27257</v>
      </c>
      <c r="H1594" s="13">
        <v>0</v>
      </c>
      <c r="I1594" s="13">
        <v>0</v>
      </c>
      <c r="J1594" s="13">
        <v>0</v>
      </c>
      <c r="K1594" s="15">
        <f t="shared" si="103"/>
        <v>13617</v>
      </c>
      <c r="L1594" s="15">
        <f t="shared" si="104"/>
        <v>13640</v>
      </c>
      <c r="M1594" s="15">
        <f t="shared" si="105"/>
        <v>27257</v>
      </c>
      <c r="O1594" s="13"/>
      <c r="P1594" s="13"/>
    </row>
    <row r="1595" spans="1:16" s="90" customFormat="1" ht="13.15" customHeight="1" x14ac:dyDescent="0.2">
      <c r="A1595" s="11" t="str">
        <f t="shared" si="102"/>
        <v>GOLD COAST1994</v>
      </c>
      <c r="B1595" s="3" t="s">
        <v>65</v>
      </c>
      <c r="C1595" s="12">
        <v>1994</v>
      </c>
      <c r="D1595" s="12">
        <v>8</v>
      </c>
      <c r="E1595" s="13">
        <v>13388</v>
      </c>
      <c r="F1595" s="13">
        <v>13395</v>
      </c>
      <c r="G1595" s="13">
        <v>26783</v>
      </c>
      <c r="H1595" s="13">
        <v>0</v>
      </c>
      <c r="I1595" s="13">
        <v>0</v>
      </c>
      <c r="J1595" s="13">
        <v>0</v>
      </c>
      <c r="K1595" s="15">
        <f t="shared" si="103"/>
        <v>13388</v>
      </c>
      <c r="L1595" s="15">
        <f t="shared" si="104"/>
        <v>13395</v>
      </c>
      <c r="M1595" s="15">
        <f t="shared" si="105"/>
        <v>26783</v>
      </c>
      <c r="O1595" s="13"/>
      <c r="P1595" s="13"/>
    </row>
    <row r="1596" spans="1:16" s="90" customFormat="1" ht="13.15" customHeight="1" x14ac:dyDescent="0.2">
      <c r="A1596" s="11" t="str">
        <f t="shared" si="102"/>
        <v>GOLD COAST1995</v>
      </c>
      <c r="B1596" s="90" t="s">
        <v>65</v>
      </c>
      <c r="C1596" s="85">
        <v>1995</v>
      </c>
      <c r="D1596" s="86">
        <v>8</v>
      </c>
      <c r="E1596" s="15">
        <v>13198</v>
      </c>
      <c r="F1596" s="15">
        <v>13204</v>
      </c>
      <c r="G1596" s="15">
        <v>26402</v>
      </c>
      <c r="H1596" s="15">
        <v>0</v>
      </c>
      <c r="I1596" s="15">
        <v>0</v>
      </c>
      <c r="J1596" s="15">
        <v>0</v>
      </c>
      <c r="K1596" s="15">
        <f t="shared" si="103"/>
        <v>13198</v>
      </c>
      <c r="L1596" s="15">
        <f t="shared" si="104"/>
        <v>13204</v>
      </c>
      <c r="M1596" s="15">
        <f t="shared" si="105"/>
        <v>26402</v>
      </c>
      <c r="O1596" s="13"/>
      <c r="P1596" s="13"/>
    </row>
    <row r="1597" spans="1:16" s="90" customFormat="1" ht="13.15" customHeight="1" x14ac:dyDescent="0.2">
      <c r="A1597" s="11" t="str">
        <f t="shared" si="102"/>
        <v>GOLD COAST1996</v>
      </c>
      <c r="B1597" s="3" t="s">
        <v>65</v>
      </c>
      <c r="C1597" s="12">
        <v>1996</v>
      </c>
      <c r="D1597" s="12">
        <v>8</v>
      </c>
      <c r="E1597" s="13">
        <v>13176</v>
      </c>
      <c r="F1597" s="13">
        <v>13173</v>
      </c>
      <c r="G1597" s="13">
        <v>26349</v>
      </c>
      <c r="H1597" s="13">
        <v>3</v>
      </c>
      <c r="I1597" s="13">
        <v>3</v>
      </c>
      <c r="J1597" s="13">
        <v>6</v>
      </c>
      <c r="K1597" s="15">
        <f t="shared" si="103"/>
        <v>13179</v>
      </c>
      <c r="L1597" s="15">
        <f t="shared" si="104"/>
        <v>13176</v>
      </c>
      <c r="M1597" s="15">
        <f t="shared" si="105"/>
        <v>26355</v>
      </c>
      <c r="O1597" s="13"/>
      <c r="P1597" s="13"/>
    </row>
    <row r="1598" spans="1:16" s="90" customFormat="1" ht="13.15" customHeight="1" x14ac:dyDescent="0.2">
      <c r="A1598" s="11" t="str">
        <f t="shared" si="102"/>
        <v>GOLD COAST1997</v>
      </c>
      <c r="B1598" s="88" t="s">
        <v>65</v>
      </c>
      <c r="C1598" s="85">
        <v>1997</v>
      </c>
      <c r="D1598" s="86">
        <v>9</v>
      </c>
      <c r="E1598" s="15">
        <v>11197</v>
      </c>
      <c r="F1598" s="15">
        <v>11189</v>
      </c>
      <c r="G1598" s="15">
        <v>22386</v>
      </c>
      <c r="H1598" s="87">
        <v>72</v>
      </c>
      <c r="I1598" s="87">
        <v>72</v>
      </c>
      <c r="J1598" s="15">
        <v>144</v>
      </c>
      <c r="K1598" s="15">
        <f t="shared" si="103"/>
        <v>11269</v>
      </c>
      <c r="L1598" s="15">
        <f t="shared" si="104"/>
        <v>11261</v>
      </c>
      <c r="M1598" s="15">
        <f t="shared" si="105"/>
        <v>22530</v>
      </c>
      <c r="O1598" s="13"/>
      <c r="P1598" s="13"/>
    </row>
    <row r="1599" spans="1:16" s="90" customFormat="1" ht="13.15" customHeight="1" x14ac:dyDescent="0.2">
      <c r="A1599" s="11" t="str">
        <f t="shared" si="102"/>
        <v>GOLD COAST1998</v>
      </c>
      <c r="B1599" s="90" t="s">
        <v>65</v>
      </c>
      <c r="C1599" s="85">
        <v>1998</v>
      </c>
      <c r="D1599" s="86">
        <v>9</v>
      </c>
      <c r="E1599" s="15">
        <v>11074</v>
      </c>
      <c r="F1599" s="15">
        <v>11070</v>
      </c>
      <c r="G1599" s="15">
        <v>22144</v>
      </c>
      <c r="H1599" s="15">
        <v>81</v>
      </c>
      <c r="I1599" s="15">
        <v>81</v>
      </c>
      <c r="J1599" s="15">
        <v>162</v>
      </c>
      <c r="K1599" s="15">
        <f t="shared" si="103"/>
        <v>11155</v>
      </c>
      <c r="L1599" s="15">
        <f t="shared" si="104"/>
        <v>11151</v>
      </c>
      <c r="M1599" s="15">
        <f t="shared" si="105"/>
        <v>22306</v>
      </c>
      <c r="O1599" s="13"/>
      <c r="P1599" s="13"/>
    </row>
    <row r="1600" spans="1:16" s="90" customFormat="1" ht="13.15" customHeight="1" x14ac:dyDescent="0.2">
      <c r="A1600" s="11" t="str">
        <f t="shared" si="102"/>
        <v>GOLD COAST1999</v>
      </c>
      <c r="B1600" s="92" t="s">
        <v>65</v>
      </c>
      <c r="C1600" s="85">
        <v>1999</v>
      </c>
      <c r="D1600" s="86">
        <v>9</v>
      </c>
      <c r="E1600" s="15">
        <v>10871</v>
      </c>
      <c r="F1600" s="15">
        <v>10864</v>
      </c>
      <c r="G1600" s="15">
        <v>21735</v>
      </c>
      <c r="H1600" s="87">
        <v>78</v>
      </c>
      <c r="I1600" s="87">
        <v>78</v>
      </c>
      <c r="J1600" s="15">
        <v>156</v>
      </c>
      <c r="K1600" s="15">
        <f t="shared" si="103"/>
        <v>10949</v>
      </c>
      <c r="L1600" s="15">
        <f t="shared" si="104"/>
        <v>10942</v>
      </c>
      <c r="M1600" s="15">
        <f t="shared" si="105"/>
        <v>21891</v>
      </c>
      <c r="O1600" s="13"/>
      <c r="P1600" s="13"/>
    </row>
    <row r="1601" spans="1:16" s="90" customFormat="1" ht="13.15" customHeight="1" x14ac:dyDescent="0.2">
      <c r="A1601" s="11" t="str">
        <f t="shared" si="102"/>
        <v>GOLD COAST2000</v>
      </c>
      <c r="B1601" s="3" t="s">
        <v>65</v>
      </c>
      <c r="C1601" s="12">
        <v>2000</v>
      </c>
      <c r="D1601" s="12">
        <v>9</v>
      </c>
      <c r="E1601" s="13">
        <v>10297</v>
      </c>
      <c r="F1601" s="13">
        <v>10294</v>
      </c>
      <c r="G1601" s="13">
        <v>20591</v>
      </c>
      <c r="H1601" s="13">
        <v>147</v>
      </c>
      <c r="I1601" s="13">
        <v>147</v>
      </c>
      <c r="J1601" s="13">
        <v>294</v>
      </c>
      <c r="K1601" s="15">
        <f t="shared" si="103"/>
        <v>10444</v>
      </c>
      <c r="L1601" s="15">
        <f t="shared" si="104"/>
        <v>10441</v>
      </c>
      <c r="M1601" s="15">
        <f t="shared" si="105"/>
        <v>20885</v>
      </c>
      <c r="O1601" s="13"/>
      <c r="P1601" s="13"/>
    </row>
    <row r="1602" spans="1:16" s="90" customFormat="1" ht="13.15" customHeight="1" x14ac:dyDescent="0.2">
      <c r="A1602" s="11" t="str">
        <f t="shared" si="102"/>
        <v>GOLD COAST2001</v>
      </c>
      <c r="B1602" s="3" t="s">
        <v>65</v>
      </c>
      <c r="C1602" s="12">
        <v>2001</v>
      </c>
      <c r="D1602" s="12">
        <v>9</v>
      </c>
      <c r="E1602" s="13">
        <v>8946</v>
      </c>
      <c r="F1602" s="13">
        <v>8957</v>
      </c>
      <c r="G1602" s="13">
        <v>17903</v>
      </c>
      <c r="H1602" s="13">
        <v>224</v>
      </c>
      <c r="I1602" s="13">
        <v>223</v>
      </c>
      <c r="J1602" s="13">
        <v>447</v>
      </c>
      <c r="K1602" s="15">
        <f t="shared" si="103"/>
        <v>9170</v>
      </c>
      <c r="L1602" s="15">
        <f t="shared" si="104"/>
        <v>9180</v>
      </c>
      <c r="M1602" s="15">
        <f t="shared" si="105"/>
        <v>18350</v>
      </c>
      <c r="O1602" s="13"/>
      <c r="P1602" s="13"/>
    </row>
    <row r="1603" spans="1:16" s="90" customFormat="1" ht="13.15" customHeight="1" x14ac:dyDescent="0.2">
      <c r="A1603" s="11" t="str">
        <f t="shared" si="102"/>
        <v>GOLD COAST2002</v>
      </c>
      <c r="B1603" s="3" t="s">
        <v>65</v>
      </c>
      <c r="C1603" s="12">
        <v>2002</v>
      </c>
      <c r="D1603" s="12">
        <v>8</v>
      </c>
      <c r="E1603" s="13">
        <v>9036</v>
      </c>
      <c r="F1603" s="13">
        <v>9018</v>
      </c>
      <c r="G1603" s="13">
        <v>18054</v>
      </c>
      <c r="H1603" s="13">
        <v>575</v>
      </c>
      <c r="I1603" s="13">
        <v>572</v>
      </c>
      <c r="J1603" s="13">
        <v>1147</v>
      </c>
      <c r="K1603" s="15">
        <f t="shared" si="103"/>
        <v>9611</v>
      </c>
      <c r="L1603" s="15">
        <f t="shared" si="104"/>
        <v>9590</v>
      </c>
      <c r="M1603" s="15">
        <f t="shared" si="105"/>
        <v>19201</v>
      </c>
      <c r="O1603" s="13"/>
      <c r="P1603" s="13"/>
    </row>
    <row r="1604" spans="1:16" s="90" customFormat="1" ht="13.15" customHeight="1" x14ac:dyDescent="0.2">
      <c r="A1604" s="11" t="str">
        <f t="shared" si="102"/>
        <v>GOLD COAST2003</v>
      </c>
      <c r="B1604" s="90" t="s">
        <v>65</v>
      </c>
      <c r="C1604" s="85">
        <v>2003</v>
      </c>
      <c r="D1604" s="86">
        <v>8</v>
      </c>
      <c r="E1604" s="15">
        <v>8742</v>
      </c>
      <c r="F1604" s="15">
        <v>8749</v>
      </c>
      <c r="G1604" s="15">
        <v>17491</v>
      </c>
      <c r="H1604" s="15">
        <v>997</v>
      </c>
      <c r="I1604" s="15">
        <v>967</v>
      </c>
      <c r="J1604" s="15">
        <v>1964</v>
      </c>
      <c r="K1604" s="15">
        <f t="shared" si="103"/>
        <v>9739</v>
      </c>
      <c r="L1604" s="15">
        <f t="shared" si="104"/>
        <v>9716</v>
      </c>
      <c r="M1604" s="15">
        <f t="shared" si="105"/>
        <v>19455</v>
      </c>
      <c r="O1604" s="13"/>
      <c r="P1604" s="13"/>
    </row>
    <row r="1605" spans="1:16" s="90" customFormat="1" ht="13.15" customHeight="1" x14ac:dyDescent="0.2">
      <c r="A1605" s="11" t="str">
        <f t="shared" si="102"/>
        <v>GOLD COAST2004</v>
      </c>
      <c r="B1605" s="3" t="s">
        <v>65</v>
      </c>
      <c r="C1605" s="12">
        <v>2004</v>
      </c>
      <c r="D1605" s="12">
        <v>8</v>
      </c>
      <c r="E1605" s="13">
        <v>11494</v>
      </c>
      <c r="F1605" s="13">
        <v>11513</v>
      </c>
      <c r="G1605" s="13">
        <v>23007</v>
      </c>
      <c r="H1605" s="13">
        <v>962</v>
      </c>
      <c r="I1605" s="13">
        <v>958</v>
      </c>
      <c r="J1605" s="13">
        <v>1920</v>
      </c>
      <c r="K1605" s="15">
        <f t="shared" si="103"/>
        <v>12456</v>
      </c>
      <c r="L1605" s="15">
        <f t="shared" si="104"/>
        <v>12471</v>
      </c>
      <c r="M1605" s="15">
        <f t="shared" si="105"/>
        <v>24927</v>
      </c>
      <c r="O1605" s="13"/>
      <c r="P1605" s="13"/>
    </row>
    <row r="1606" spans="1:16" s="90" customFormat="1" ht="13.15" customHeight="1" x14ac:dyDescent="0.2">
      <c r="A1606" s="11" t="str">
        <f t="shared" si="102"/>
        <v>GOLD COAST2005</v>
      </c>
      <c r="B1606" s="92" t="s">
        <v>65</v>
      </c>
      <c r="C1606" s="85">
        <v>2005</v>
      </c>
      <c r="D1606" s="86">
        <v>8</v>
      </c>
      <c r="E1606" s="15">
        <v>12702</v>
      </c>
      <c r="F1606" s="15">
        <v>12682</v>
      </c>
      <c r="G1606" s="15">
        <v>25384</v>
      </c>
      <c r="H1606" s="87">
        <v>1305</v>
      </c>
      <c r="I1606" s="87">
        <v>1297</v>
      </c>
      <c r="J1606" s="15">
        <v>2602</v>
      </c>
      <c r="K1606" s="15">
        <f t="shared" si="103"/>
        <v>14007</v>
      </c>
      <c r="L1606" s="15">
        <f t="shared" si="104"/>
        <v>13979</v>
      </c>
      <c r="M1606" s="15">
        <f t="shared" si="105"/>
        <v>27986</v>
      </c>
      <c r="O1606" s="13"/>
      <c r="P1606" s="13"/>
    </row>
    <row r="1607" spans="1:16" s="90" customFormat="1" ht="13.15" customHeight="1" x14ac:dyDescent="0.2">
      <c r="A1607" s="11" t="str">
        <f t="shared" si="102"/>
        <v>GOLD COAST2006</v>
      </c>
      <c r="B1607" s="3" t="s">
        <v>65</v>
      </c>
      <c r="C1607" s="12">
        <v>2006</v>
      </c>
      <c r="D1607" s="12">
        <v>8</v>
      </c>
      <c r="E1607" s="13">
        <v>12562</v>
      </c>
      <c r="F1607" s="13">
        <v>12542</v>
      </c>
      <c r="G1607" s="13">
        <v>25104</v>
      </c>
      <c r="H1607" s="13">
        <v>1052</v>
      </c>
      <c r="I1607" s="13">
        <v>1049</v>
      </c>
      <c r="J1607" s="13">
        <v>2101</v>
      </c>
      <c r="K1607" s="15">
        <f t="shared" si="103"/>
        <v>13614</v>
      </c>
      <c r="L1607" s="15">
        <f t="shared" si="104"/>
        <v>13591</v>
      </c>
      <c r="M1607" s="15">
        <f t="shared" si="105"/>
        <v>27205</v>
      </c>
      <c r="O1607" s="13"/>
      <c r="P1607" s="13"/>
    </row>
    <row r="1608" spans="1:16" s="90" customFormat="1" ht="13.15" customHeight="1" x14ac:dyDescent="0.2">
      <c r="A1608" s="11" t="str">
        <f t="shared" si="102"/>
        <v>GOLD COAST2007</v>
      </c>
      <c r="B1608" s="92" t="s">
        <v>65</v>
      </c>
      <c r="C1608" s="85">
        <v>2007</v>
      </c>
      <c r="D1608" s="86">
        <v>8</v>
      </c>
      <c r="E1608" s="15">
        <v>13369</v>
      </c>
      <c r="F1608" s="15">
        <v>13277</v>
      </c>
      <c r="G1608" s="15">
        <v>26646</v>
      </c>
      <c r="H1608" s="87">
        <v>845</v>
      </c>
      <c r="I1608" s="87">
        <v>841</v>
      </c>
      <c r="J1608" s="15">
        <v>1686</v>
      </c>
      <c r="K1608" s="15">
        <f t="shared" si="103"/>
        <v>14214</v>
      </c>
      <c r="L1608" s="15">
        <f t="shared" si="104"/>
        <v>14118</v>
      </c>
      <c r="M1608" s="15">
        <f t="shared" si="105"/>
        <v>28332</v>
      </c>
      <c r="O1608" s="13"/>
      <c r="P1608" s="13"/>
    </row>
    <row r="1609" spans="1:16" s="90" customFormat="1" ht="13.15" customHeight="1" x14ac:dyDescent="0.2">
      <c r="A1609" s="11" t="str">
        <f t="shared" si="102"/>
        <v>GOLD COAST2008</v>
      </c>
      <c r="B1609" s="92" t="s">
        <v>65</v>
      </c>
      <c r="C1609" s="85">
        <v>2008</v>
      </c>
      <c r="D1609" s="86">
        <v>8</v>
      </c>
      <c r="E1609" s="15">
        <v>15255</v>
      </c>
      <c r="F1609" s="15">
        <v>15168</v>
      </c>
      <c r="G1609" s="15">
        <v>30423</v>
      </c>
      <c r="H1609" s="87">
        <v>1290</v>
      </c>
      <c r="I1609" s="87">
        <v>1288</v>
      </c>
      <c r="J1609" s="15">
        <v>2578</v>
      </c>
      <c r="K1609" s="15">
        <f t="shared" si="103"/>
        <v>16545</v>
      </c>
      <c r="L1609" s="15">
        <f t="shared" si="104"/>
        <v>16456</v>
      </c>
      <c r="M1609" s="15">
        <f t="shared" si="105"/>
        <v>33001</v>
      </c>
      <c r="O1609" s="13"/>
      <c r="P1609" s="13"/>
    </row>
    <row r="1610" spans="1:16" s="90" customFormat="1" ht="13.15" customHeight="1" x14ac:dyDescent="0.2">
      <c r="A1610" s="11" t="str">
        <f t="shared" si="102"/>
        <v>GOLD COAST2009</v>
      </c>
      <c r="B1610" s="92" t="s">
        <v>65</v>
      </c>
      <c r="C1610" s="85">
        <v>2009</v>
      </c>
      <c r="D1610" s="86">
        <v>8</v>
      </c>
      <c r="E1610" s="15">
        <v>14487</v>
      </c>
      <c r="F1610" s="15">
        <v>14468</v>
      </c>
      <c r="G1610" s="15">
        <v>28955</v>
      </c>
      <c r="H1610" s="87">
        <v>2075</v>
      </c>
      <c r="I1610" s="87">
        <v>2072</v>
      </c>
      <c r="J1610" s="15">
        <v>4147</v>
      </c>
      <c r="K1610" s="15">
        <f t="shared" si="103"/>
        <v>16562</v>
      </c>
      <c r="L1610" s="15">
        <f t="shared" si="104"/>
        <v>16540</v>
      </c>
      <c r="M1610" s="15">
        <f t="shared" si="105"/>
        <v>33102</v>
      </c>
      <c r="O1610" s="13"/>
      <c r="P1610" s="13"/>
    </row>
    <row r="1611" spans="1:16" s="90" customFormat="1" ht="13.15" customHeight="1" x14ac:dyDescent="0.2">
      <c r="A1611" s="11" t="str">
        <f t="shared" si="102"/>
        <v>GOLD COAST2010</v>
      </c>
      <c r="B1611" s="92" t="s">
        <v>65</v>
      </c>
      <c r="C1611" s="85">
        <v>2010</v>
      </c>
      <c r="D1611" s="86">
        <v>8</v>
      </c>
      <c r="E1611" s="15">
        <v>16613</v>
      </c>
      <c r="F1611" s="15">
        <v>16584</v>
      </c>
      <c r="G1611" s="15">
        <v>33197</v>
      </c>
      <c r="H1611" s="87">
        <v>2243</v>
      </c>
      <c r="I1611" s="87">
        <v>2237</v>
      </c>
      <c r="J1611" s="15">
        <v>4480</v>
      </c>
      <c r="K1611" s="15">
        <f t="shared" si="103"/>
        <v>18856</v>
      </c>
      <c r="L1611" s="15">
        <f t="shared" si="104"/>
        <v>18821</v>
      </c>
      <c r="M1611" s="15">
        <f t="shared" si="105"/>
        <v>37677</v>
      </c>
      <c r="O1611" s="13"/>
      <c r="P1611" s="13"/>
    </row>
    <row r="1612" spans="1:16" s="90" customFormat="1" ht="13.15" customHeight="1" x14ac:dyDescent="0.2">
      <c r="A1612" s="11" t="str">
        <f t="shared" si="102"/>
        <v>GOLD COAST2011</v>
      </c>
      <c r="B1612" s="3" t="s">
        <v>65</v>
      </c>
      <c r="C1612" s="12">
        <v>2011</v>
      </c>
      <c r="D1612" s="12">
        <v>8</v>
      </c>
      <c r="E1612" s="13">
        <v>16012</v>
      </c>
      <c r="F1612" s="13">
        <v>15973</v>
      </c>
      <c r="G1612" s="13">
        <v>31985</v>
      </c>
      <c r="H1612" s="13">
        <v>2018</v>
      </c>
      <c r="I1612" s="13">
        <v>2021</v>
      </c>
      <c r="J1612" s="13">
        <v>4039</v>
      </c>
      <c r="K1612" s="15">
        <f t="shared" si="103"/>
        <v>18030</v>
      </c>
      <c r="L1612" s="15">
        <f t="shared" si="104"/>
        <v>17994</v>
      </c>
      <c r="M1612" s="15">
        <f t="shared" si="105"/>
        <v>36024</v>
      </c>
      <c r="O1612" s="13"/>
      <c r="P1612" s="13"/>
    </row>
    <row r="1613" spans="1:16" s="90" customFormat="1" ht="13.15" customHeight="1" x14ac:dyDescent="0.2">
      <c r="A1613" s="11" t="str">
        <f t="shared" si="102"/>
        <v>GOLD COAST2012</v>
      </c>
      <c r="B1613" s="3" t="s">
        <v>65</v>
      </c>
      <c r="C1613" s="12">
        <v>2012</v>
      </c>
      <c r="D1613" s="12">
        <v>8</v>
      </c>
      <c r="E1613" s="13">
        <v>16927</v>
      </c>
      <c r="F1613" s="13">
        <v>16904</v>
      </c>
      <c r="G1613" s="13">
        <v>33831</v>
      </c>
      <c r="H1613" s="13">
        <v>2230</v>
      </c>
      <c r="I1613" s="13">
        <v>2230</v>
      </c>
      <c r="J1613" s="13">
        <v>4460</v>
      </c>
      <c r="K1613" s="15">
        <f t="shared" si="103"/>
        <v>19157</v>
      </c>
      <c r="L1613" s="15">
        <f t="shared" si="104"/>
        <v>19134</v>
      </c>
      <c r="M1613" s="15">
        <f t="shared" si="105"/>
        <v>38291</v>
      </c>
      <c r="O1613" s="13"/>
      <c r="P1613" s="13"/>
    </row>
    <row r="1614" spans="1:16" s="90" customFormat="1" ht="13.15" customHeight="1" x14ac:dyDescent="0.2">
      <c r="A1614" s="11" t="str">
        <f t="shared" si="102"/>
        <v>GOLD COAST2013</v>
      </c>
      <c r="B1614" s="92" t="s">
        <v>65</v>
      </c>
      <c r="C1614" s="85">
        <v>2013</v>
      </c>
      <c r="D1614" s="86">
        <v>8</v>
      </c>
      <c r="E1614" s="15">
        <v>17069</v>
      </c>
      <c r="F1614" s="15">
        <v>17039</v>
      </c>
      <c r="G1614" s="15">
        <v>34108</v>
      </c>
      <c r="H1614" s="87">
        <v>2287</v>
      </c>
      <c r="I1614" s="87">
        <v>2295</v>
      </c>
      <c r="J1614" s="15">
        <v>4582</v>
      </c>
      <c r="K1614" s="15">
        <f t="shared" si="103"/>
        <v>19356</v>
      </c>
      <c r="L1614" s="15">
        <f t="shared" si="104"/>
        <v>19334</v>
      </c>
      <c r="M1614" s="15">
        <f t="shared" si="105"/>
        <v>38690</v>
      </c>
      <c r="O1614" s="13"/>
      <c r="P1614" s="13"/>
    </row>
    <row r="1615" spans="1:16" s="90" customFormat="1" ht="13.15" customHeight="1" x14ac:dyDescent="0.2">
      <c r="A1615" s="11" t="str">
        <f t="shared" si="102"/>
        <v>GOLD COAST2014</v>
      </c>
      <c r="B1615" s="90" t="s">
        <v>65</v>
      </c>
      <c r="C1615" s="85">
        <v>2014</v>
      </c>
      <c r="D1615" s="86">
        <v>8</v>
      </c>
      <c r="E1615" s="15">
        <v>17074</v>
      </c>
      <c r="F1615" s="15">
        <v>17052</v>
      </c>
      <c r="G1615" s="15">
        <v>34126</v>
      </c>
      <c r="H1615" s="15">
        <v>2322</v>
      </c>
      <c r="I1615" s="15">
        <v>2325</v>
      </c>
      <c r="J1615" s="15">
        <v>4647</v>
      </c>
      <c r="K1615" s="15">
        <f t="shared" si="103"/>
        <v>19396</v>
      </c>
      <c r="L1615" s="15">
        <f t="shared" si="104"/>
        <v>19377</v>
      </c>
      <c r="M1615" s="15">
        <f t="shared" si="105"/>
        <v>38773</v>
      </c>
      <c r="O1615" s="13"/>
      <c r="P1615" s="13"/>
    </row>
    <row r="1616" spans="1:16" s="90" customFormat="1" ht="13.15" customHeight="1" x14ac:dyDescent="0.2">
      <c r="A1616" s="11" t="str">
        <f t="shared" si="102"/>
        <v>GOLD COAST2015</v>
      </c>
      <c r="B1616" s="3" t="s">
        <v>65</v>
      </c>
      <c r="C1616" s="12">
        <v>2015</v>
      </c>
      <c r="D1616" s="12">
        <v>7</v>
      </c>
      <c r="E1616" s="13">
        <v>17359</v>
      </c>
      <c r="F1616" s="13">
        <v>17335</v>
      </c>
      <c r="G1616" s="13">
        <v>34694</v>
      </c>
      <c r="H1616" s="13">
        <v>2573</v>
      </c>
      <c r="I1616" s="13">
        <v>2571</v>
      </c>
      <c r="J1616" s="13">
        <v>5144</v>
      </c>
      <c r="K1616" s="15">
        <f t="shared" si="103"/>
        <v>19932</v>
      </c>
      <c r="L1616" s="15">
        <f t="shared" si="104"/>
        <v>19906</v>
      </c>
      <c r="M1616" s="15">
        <f t="shared" si="105"/>
        <v>39838</v>
      </c>
      <c r="O1616" s="13"/>
      <c r="P1616" s="13"/>
    </row>
    <row r="1617" spans="1:16" s="90" customFormat="1" ht="13.15" customHeight="1" x14ac:dyDescent="0.2">
      <c r="A1617" s="11" t="str">
        <f t="shared" si="102"/>
        <v>GOLD COAST2016</v>
      </c>
      <c r="B1617" s="3" t="s">
        <v>65</v>
      </c>
      <c r="C1617" s="12">
        <v>2016</v>
      </c>
      <c r="D1617" s="12">
        <v>7</v>
      </c>
      <c r="E1617" s="13">
        <v>17996</v>
      </c>
      <c r="F1617" s="13">
        <v>17979</v>
      </c>
      <c r="G1617" s="13">
        <v>35975</v>
      </c>
      <c r="H1617" s="13">
        <v>3250</v>
      </c>
      <c r="I1617" s="13">
        <v>3251</v>
      </c>
      <c r="J1617" s="13">
        <v>6501</v>
      </c>
      <c r="K1617" s="15">
        <f t="shared" si="103"/>
        <v>21246</v>
      </c>
      <c r="L1617" s="15">
        <f t="shared" si="104"/>
        <v>21230</v>
      </c>
      <c r="M1617" s="15">
        <f t="shared" si="105"/>
        <v>42476</v>
      </c>
      <c r="O1617" s="13"/>
      <c r="P1617" s="13"/>
    </row>
    <row r="1618" spans="1:16" s="90" customFormat="1" ht="13.15" customHeight="1" x14ac:dyDescent="0.2">
      <c r="A1618" s="11" t="str">
        <f t="shared" si="102"/>
        <v>GOLD COAST2017</v>
      </c>
      <c r="B1618" s="92" t="s">
        <v>65</v>
      </c>
      <c r="C1618" s="85">
        <v>2017</v>
      </c>
      <c r="D1618" s="86">
        <v>7</v>
      </c>
      <c r="E1618" s="15">
        <v>17823</v>
      </c>
      <c r="F1618" s="15">
        <v>17796</v>
      </c>
      <c r="G1618" s="15">
        <v>35619</v>
      </c>
      <c r="H1618" s="87">
        <v>3332</v>
      </c>
      <c r="I1618" s="87">
        <v>3329</v>
      </c>
      <c r="J1618" s="15">
        <v>6661</v>
      </c>
      <c r="K1618" s="15">
        <f t="shared" si="103"/>
        <v>21155</v>
      </c>
      <c r="L1618" s="15">
        <f t="shared" si="104"/>
        <v>21125</v>
      </c>
      <c r="M1618" s="15">
        <f t="shared" si="105"/>
        <v>42280</v>
      </c>
      <c r="O1618" s="13"/>
      <c r="P1618" s="13"/>
    </row>
    <row r="1619" spans="1:16" s="90" customFormat="1" ht="13.15" customHeight="1" x14ac:dyDescent="0.2">
      <c r="A1619" s="11" t="str">
        <f t="shared" si="102"/>
        <v>GOLD COAST2018</v>
      </c>
      <c r="B1619" s="3" t="s">
        <v>65</v>
      </c>
      <c r="C1619" s="12">
        <v>2018</v>
      </c>
      <c r="D1619" s="12">
        <v>7</v>
      </c>
      <c r="E1619" s="13">
        <v>17646</v>
      </c>
      <c r="F1619" s="13">
        <v>17625</v>
      </c>
      <c r="G1619" s="13">
        <v>35271</v>
      </c>
      <c r="H1619" s="13">
        <v>3089</v>
      </c>
      <c r="I1619" s="13">
        <v>3091</v>
      </c>
      <c r="J1619" s="13">
        <v>6180</v>
      </c>
      <c r="K1619" s="15">
        <f t="shared" si="103"/>
        <v>20735</v>
      </c>
      <c r="L1619" s="15">
        <f t="shared" si="104"/>
        <v>20716</v>
      </c>
      <c r="M1619" s="15">
        <f t="shared" si="105"/>
        <v>41451</v>
      </c>
      <c r="O1619" s="13"/>
      <c r="P1619" s="13"/>
    </row>
    <row r="1620" spans="1:16" s="90" customFormat="1" ht="13.15" customHeight="1" x14ac:dyDescent="0.2">
      <c r="A1620" s="11" t="str">
        <f t="shared" si="102"/>
        <v>GOLD COAST2019</v>
      </c>
      <c r="B1620" s="3" t="s">
        <v>65</v>
      </c>
      <c r="C1620" s="12">
        <v>2019</v>
      </c>
      <c r="D1620" s="12">
        <v>7</v>
      </c>
      <c r="E1620" s="13">
        <v>17745</v>
      </c>
      <c r="F1620" s="13">
        <v>17719</v>
      </c>
      <c r="G1620" s="13">
        <v>35464</v>
      </c>
      <c r="H1620" s="13">
        <v>2523</v>
      </c>
      <c r="I1620" s="13">
        <v>2526</v>
      </c>
      <c r="J1620" s="13">
        <v>5049</v>
      </c>
      <c r="K1620" s="15">
        <f t="shared" si="103"/>
        <v>20268</v>
      </c>
      <c r="L1620" s="15">
        <f t="shared" si="104"/>
        <v>20245</v>
      </c>
      <c r="M1620" s="15">
        <f t="shared" si="105"/>
        <v>40513</v>
      </c>
      <c r="O1620" s="13"/>
      <c r="P1620" s="13"/>
    </row>
    <row r="1621" spans="1:16" s="90" customFormat="1" ht="13.15" customHeight="1" x14ac:dyDescent="0.2">
      <c r="A1621" s="11" t="str">
        <f t="shared" si="102"/>
        <v>GOLD COAST2020</v>
      </c>
      <c r="B1621" s="92" t="s">
        <v>65</v>
      </c>
      <c r="C1621" s="85">
        <v>2020</v>
      </c>
      <c r="D1621" s="86">
        <v>10</v>
      </c>
      <c r="E1621" s="15">
        <v>5355</v>
      </c>
      <c r="F1621" s="15">
        <v>5357</v>
      </c>
      <c r="G1621" s="15">
        <v>10712</v>
      </c>
      <c r="H1621" s="87">
        <v>606</v>
      </c>
      <c r="I1621" s="87">
        <v>607</v>
      </c>
      <c r="J1621" s="15">
        <v>1213</v>
      </c>
      <c r="K1621" s="15">
        <f t="shared" si="103"/>
        <v>5961</v>
      </c>
      <c r="L1621" s="15">
        <f t="shared" si="104"/>
        <v>5964</v>
      </c>
      <c r="M1621" s="15">
        <f t="shared" si="105"/>
        <v>11925</v>
      </c>
      <c r="O1621" s="13"/>
      <c r="P1621" s="13"/>
    </row>
    <row r="1622" spans="1:16" s="90" customFormat="1" ht="13.15" customHeight="1" x14ac:dyDescent="0.2">
      <c r="A1622" s="11" t="str">
        <f t="shared" si="102"/>
        <v>GOLD COAST2021</v>
      </c>
      <c r="B1622" s="3" t="s">
        <v>65</v>
      </c>
      <c r="C1622" s="12">
        <v>2021</v>
      </c>
      <c r="D1622" s="12">
        <v>10</v>
      </c>
      <c r="E1622" s="13">
        <v>8704</v>
      </c>
      <c r="F1622" s="13">
        <v>8698</v>
      </c>
      <c r="G1622" s="13">
        <v>17402</v>
      </c>
      <c r="H1622" s="13">
        <v>226</v>
      </c>
      <c r="I1622" s="13">
        <v>225</v>
      </c>
      <c r="J1622" s="13">
        <v>451</v>
      </c>
      <c r="K1622" s="15">
        <f t="shared" si="103"/>
        <v>8930</v>
      </c>
      <c r="L1622" s="15">
        <f t="shared" si="104"/>
        <v>8923</v>
      </c>
      <c r="M1622" s="15">
        <f t="shared" si="105"/>
        <v>17853</v>
      </c>
      <c r="O1622" s="13"/>
      <c r="P1622" s="13"/>
    </row>
    <row r="1623" spans="1:16" s="90" customFormat="1" ht="13.15" customHeight="1" x14ac:dyDescent="0.2">
      <c r="A1623" s="11" t="str">
        <f t="shared" si="102"/>
        <v>GOLD COAST2022</v>
      </c>
      <c r="B1623" s="3" t="s">
        <v>65</v>
      </c>
      <c r="C1623" s="12">
        <v>2022</v>
      </c>
      <c r="D1623" s="12">
        <v>7</v>
      </c>
      <c r="E1623" s="13">
        <v>18076</v>
      </c>
      <c r="F1623" s="13">
        <v>18057</v>
      </c>
      <c r="G1623" s="13">
        <v>36133</v>
      </c>
      <c r="H1623" s="13">
        <v>1094</v>
      </c>
      <c r="I1623" s="13">
        <v>1090</v>
      </c>
      <c r="J1623" s="13">
        <v>2184</v>
      </c>
      <c r="K1623" s="15">
        <f t="shared" si="103"/>
        <v>19170</v>
      </c>
      <c r="L1623" s="15">
        <f t="shared" si="104"/>
        <v>19147</v>
      </c>
      <c r="M1623" s="15">
        <f t="shared" si="105"/>
        <v>38317</v>
      </c>
      <c r="O1623" s="13"/>
      <c r="P1623" s="13"/>
    </row>
    <row r="1624" spans="1:16" s="90" customFormat="1" ht="13.15" customHeight="1" x14ac:dyDescent="0.2">
      <c r="A1624" s="11" t="str">
        <f t="shared" si="102"/>
        <v>GOLD COAST2023</v>
      </c>
      <c r="B1624" s="3" t="s">
        <v>65</v>
      </c>
      <c r="C1624" s="12">
        <v>2023</v>
      </c>
      <c r="D1624" s="12">
        <v>8</v>
      </c>
      <c r="E1624" s="13">
        <v>17504</v>
      </c>
      <c r="F1624" s="13">
        <v>17476</v>
      </c>
      <c r="G1624" s="13">
        <v>34980</v>
      </c>
      <c r="H1624" s="13">
        <v>2213</v>
      </c>
      <c r="I1624" s="13">
        <v>2219</v>
      </c>
      <c r="J1624" s="13">
        <v>4432</v>
      </c>
      <c r="K1624" s="15">
        <f t="shared" si="103"/>
        <v>19717</v>
      </c>
      <c r="L1624" s="15">
        <f t="shared" si="104"/>
        <v>19695</v>
      </c>
      <c r="M1624" s="15">
        <f t="shared" si="105"/>
        <v>39412</v>
      </c>
      <c r="O1624" s="13"/>
      <c r="P1624" s="13"/>
    </row>
    <row r="1625" spans="1:16" s="90" customFormat="1" ht="13.15" customHeight="1" x14ac:dyDescent="0.2">
      <c r="A1625" s="11" t="str">
        <f t="shared" si="102"/>
        <v>GOLD COAST2024</v>
      </c>
      <c r="B1625" s="3" t="s">
        <v>65</v>
      </c>
      <c r="C1625" s="12">
        <v>2024</v>
      </c>
      <c r="D1625" s="12">
        <v>7</v>
      </c>
      <c r="E1625" s="13">
        <v>17566</v>
      </c>
      <c r="F1625" s="13">
        <v>17561</v>
      </c>
      <c r="G1625" s="13">
        <v>35127</v>
      </c>
      <c r="H1625" s="13">
        <v>1931</v>
      </c>
      <c r="I1625" s="13">
        <v>1929</v>
      </c>
      <c r="J1625" s="13">
        <v>3860</v>
      </c>
      <c r="K1625" s="15">
        <f t="shared" si="103"/>
        <v>19497</v>
      </c>
      <c r="L1625" s="15">
        <f t="shared" si="104"/>
        <v>19490</v>
      </c>
      <c r="M1625" s="15">
        <f t="shared" si="105"/>
        <v>38987</v>
      </c>
      <c r="O1625" s="13"/>
      <c r="P1625" s="13"/>
    </row>
    <row r="1626" spans="1:16" s="90" customFormat="1" ht="13.15" customHeight="1" x14ac:dyDescent="0.2">
      <c r="A1626" s="11" t="str">
        <f t="shared" si="102"/>
        <v>GOLD COAST2025</v>
      </c>
      <c r="B1626" s="92" t="s">
        <v>65</v>
      </c>
      <c r="C1626" s="85">
        <v>2025</v>
      </c>
      <c r="D1626" s="86">
        <v>7</v>
      </c>
      <c r="E1626" s="15">
        <v>17312</v>
      </c>
      <c r="F1626" s="15">
        <v>17297</v>
      </c>
      <c r="G1626" s="15">
        <v>34609</v>
      </c>
      <c r="H1626" s="87">
        <v>2177</v>
      </c>
      <c r="I1626" s="87">
        <v>2180</v>
      </c>
      <c r="J1626" s="15">
        <v>4357</v>
      </c>
      <c r="K1626" s="15">
        <f t="shared" si="103"/>
        <v>19489</v>
      </c>
      <c r="L1626" s="15">
        <f t="shared" si="104"/>
        <v>19477</v>
      </c>
      <c r="M1626" s="15">
        <f t="shared" si="105"/>
        <v>38966</v>
      </c>
      <c r="O1626" s="13"/>
      <c r="P1626" s="13"/>
    </row>
    <row r="1627" spans="1:16" s="90" customFormat="1" ht="13.15" customHeight="1" x14ac:dyDescent="0.2">
      <c r="A1627" s="11" t="str">
        <f t="shared" si="102"/>
        <v>GOVE1985</v>
      </c>
      <c r="B1627" s="3" t="s">
        <v>64</v>
      </c>
      <c r="C1627" s="12">
        <v>1985</v>
      </c>
      <c r="D1627" s="12" t="s">
        <v>174</v>
      </c>
      <c r="E1627" s="13">
        <v>1230</v>
      </c>
      <c r="F1627" s="13">
        <v>1260</v>
      </c>
      <c r="G1627" s="13">
        <v>2490</v>
      </c>
      <c r="H1627" s="13">
        <v>0</v>
      </c>
      <c r="I1627" s="13">
        <v>0</v>
      </c>
      <c r="J1627" s="13">
        <v>0</v>
      </c>
      <c r="K1627" s="15">
        <f t="shared" si="103"/>
        <v>1230</v>
      </c>
      <c r="L1627" s="15">
        <f t="shared" si="104"/>
        <v>1260</v>
      </c>
      <c r="M1627" s="15">
        <f t="shared" si="105"/>
        <v>2490</v>
      </c>
      <c r="O1627" s="13"/>
      <c r="P1627" s="13"/>
    </row>
    <row r="1628" spans="1:16" s="90" customFormat="1" ht="13.15" customHeight="1" x14ac:dyDescent="0.2">
      <c r="A1628" s="11" t="str">
        <f t="shared" si="102"/>
        <v>GOVE1986</v>
      </c>
      <c r="B1628" s="92" t="s">
        <v>64</v>
      </c>
      <c r="C1628" s="85">
        <v>1986</v>
      </c>
      <c r="D1628" s="86" t="s">
        <v>174</v>
      </c>
      <c r="E1628" s="15">
        <v>1208</v>
      </c>
      <c r="F1628" s="15">
        <v>1215</v>
      </c>
      <c r="G1628" s="15">
        <v>2423</v>
      </c>
      <c r="H1628" s="87">
        <v>0</v>
      </c>
      <c r="I1628" s="87">
        <v>0</v>
      </c>
      <c r="J1628" s="15">
        <v>0</v>
      </c>
      <c r="K1628" s="15">
        <f t="shared" si="103"/>
        <v>1208</v>
      </c>
      <c r="L1628" s="15">
        <f t="shared" si="104"/>
        <v>1215</v>
      </c>
      <c r="M1628" s="15">
        <f t="shared" si="105"/>
        <v>2423</v>
      </c>
      <c r="O1628" s="13"/>
      <c r="P1628" s="13"/>
    </row>
    <row r="1629" spans="1:16" s="90" customFormat="1" ht="13.15" customHeight="1" x14ac:dyDescent="0.2">
      <c r="A1629" s="11" t="str">
        <f t="shared" si="102"/>
        <v>GOVE1987</v>
      </c>
      <c r="B1629" s="3" t="s">
        <v>64</v>
      </c>
      <c r="C1629" s="12">
        <v>1987</v>
      </c>
      <c r="D1629" s="12" t="s">
        <v>174</v>
      </c>
      <c r="E1629" s="13">
        <v>1411</v>
      </c>
      <c r="F1629" s="13">
        <v>1406</v>
      </c>
      <c r="G1629" s="13">
        <v>2817</v>
      </c>
      <c r="H1629" s="13">
        <v>0</v>
      </c>
      <c r="I1629" s="13">
        <v>0</v>
      </c>
      <c r="J1629" s="13">
        <v>0</v>
      </c>
      <c r="K1629" s="15">
        <f t="shared" si="103"/>
        <v>1411</v>
      </c>
      <c r="L1629" s="15">
        <f t="shared" si="104"/>
        <v>1406</v>
      </c>
      <c r="M1629" s="15">
        <f t="shared" si="105"/>
        <v>2817</v>
      </c>
      <c r="O1629" s="13"/>
      <c r="P1629" s="13"/>
    </row>
    <row r="1630" spans="1:16" s="90" customFormat="1" ht="13.15" customHeight="1" x14ac:dyDescent="0.2">
      <c r="A1630" s="11" t="str">
        <f t="shared" si="102"/>
        <v>GOVE1988</v>
      </c>
      <c r="B1630" s="3" t="s">
        <v>64</v>
      </c>
      <c r="C1630" s="12">
        <v>1988</v>
      </c>
      <c r="D1630" s="12" t="s">
        <v>174</v>
      </c>
      <c r="E1630" s="13">
        <v>1472</v>
      </c>
      <c r="F1630" s="13">
        <v>1475</v>
      </c>
      <c r="G1630" s="13">
        <v>2947</v>
      </c>
      <c r="H1630" s="13">
        <v>0</v>
      </c>
      <c r="I1630" s="13">
        <v>0</v>
      </c>
      <c r="J1630" s="13">
        <v>0</v>
      </c>
      <c r="K1630" s="15">
        <f t="shared" si="103"/>
        <v>1472</v>
      </c>
      <c r="L1630" s="15">
        <f t="shared" si="104"/>
        <v>1475</v>
      </c>
      <c r="M1630" s="15">
        <f t="shared" si="105"/>
        <v>2947</v>
      </c>
      <c r="O1630" s="13"/>
      <c r="P1630" s="13"/>
    </row>
    <row r="1631" spans="1:16" s="90" customFormat="1" ht="13.15" customHeight="1" x14ac:dyDescent="0.2">
      <c r="A1631" s="11" t="str">
        <f t="shared" si="102"/>
        <v>GOVE1989</v>
      </c>
      <c r="B1631" s="3" t="s">
        <v>64</v>
      </c>
      <c r="C1631" s="12">
        <v>1989</v>
      </c>
      <c r="D1631" s="12" t="s">
        <v>174</v>
      </c>
      <c r="E1631" s="13">
        <v>1188</v>
      </c>
      <c r="F1631" s="13">
        <v>1188</v>
      </c>
      <c r="G1631" s="13">
        <v>2376</v>
      </c>
      <c r="H1631" s="13">
        <v>0</v>
      </c>
      <c r="I1631" s="13">
        <v>0</v>
      </c>
      <c r="J1631" s="13">
        <v>0</v>
      </c>
      <c r="K1631" s="15">
        <f t="shared" si="103"/>
        <v>1188</v>
      </c>
      <c r="L1631" s="15">
        <f t="shared" si="104"/>
        <v>1188</v>
      </c>
      <c r="M1631" s="15">
        <f t="shared" si="105"/>
        <v>2376</v>
      </c>
      <c r="O1631" s="13"/>
      <c r="P1631" s="13"/>
    </row>
    <row r="1632" spans="1:16" s="90" customFormat="1" ht="13.15" customHeight="1" x14ac:dyDescent="0.2">
      <c r="A1632" s="11" t="str">
        <f t="shared" si="102"/>
        <v>GOVE1990</v>
      </c>
      <c r="B1632" s="3" t="s">
        <v>64</v>
      </c>
      <c r="C1632" s="12">
        <v>1990</v>
      </c>
      <c r="D1632" s="12" t="s">
        <v>174</v>
      </c>
      <c r="E1632" s="13">
        <v>1627</v>
      </c>
      <c r="F1632" s="13">
        <v>1607</v>
      </c>
      <c r="G1632" s="13">
        <v>3234</v>
      </c>
      <c r="H1632" s="13">
        <v>0</v>
      </c>
      <c r="I1632" s="13">
        <v>0</v>
      </c>
      <c r="J1632" s="13">
        <v>0</v>
      </c>
      <c r="K1632" s="15">
        <f t="shared" si="103"/>
        <v>1627</v>
      </c>
      <c r="L1632" s="15">
        <f t="shared" si="104"/>
        <v>1607</v>
      </c>
      <c r="M1632" s="15">
        <f t="shared" si="105"/>
        <v>3234</v>
      </c>
      <c r="O1632" s="13"/>
      <c r="P1632" s="13"/>
    </row>
    <row r="1633" spans="1:16" s="90" customFormat="1" ht="13.15" customHeight="1" x14ac:dyDescent="0.2">
      <c r="A1633" s="11" t="str">
        <f t="shared" si="102"/>
        <v>GOVE1991</v>
      </c>
      <c r="B1633" s="92" t="s">
        <v>64</v>
      </c>
      <c r="C1633" s="85">
        <v>1991</v>
      </c>
      <c r="D1633" s="86" t="s">
        <v>174</v>
      </c>
      <c r="E1633" s="15">
        <v>1901</v>
      </c>
      <c r="F1633" s="15">
        <v>1908</v>
      </c>
      <c r="G1633" s="15">
        <v>3809</v>
      </c>
      <c r="H1633" s="87">
        <v>0</v>
      </c>
      <c r="I1633" s="87">
        <v>0</v>
      </c>
      <c r="J1633" s="15">
        <v>0</v>
      </c>
      <c r="K1633" s="15">
        <f t="shared" si="103"/>
        <v>1901</v>
      </c>
      <c r="L1633" s="15">
        <f t="shared" si="104"/>
        <v>1908</v>
      </c>
      <c r="M1633" s="15">
        <f t="shared" si="105"/>
        <v>3809</v>
      </c>
      <c r="O1633" s="13"/>
      <c r="P1633" s="13"/>
    </row>
    <row r="1634" spans="1:16" s="90" customFormat="1" ht="13.15" customHeight="1" x14ac:dyDescent="0.2">
      <c r="A1634" s="11" t="str">
        <f t="shared" si="102"/>
        <v>GOVE1992</v>
      </c>
      <c r="B1634" s="3" t="s">
        <v>64</v>
      </c>
      <c r="C1634" s="12">
        <v>1992</v>
      </c>
      <c r="D1634" s="86" t="s">
        <v>174</v>
      </c>
      <c r="E1634" s="13">
        <v>1941</v>
      </c>
      <c r="F1634" s="13">
        <v>1943</v>
      </c>
      <c r="G1634" s="13">
        <v>3884</v>
      </c>
      <c r="H1634" s="13">
        <v>0</v>
      </c>
      <c r="I1634" s="13">
        <v>0</v>
      </c>
      <c r="J1634" s="13">
        <v>0</v>
      </c>
      <c r="K1634" s="15">
        <f t="shared" si="103"/>
        <v>1941</v>
      </c>
      <c r="L1634" s="15">
        <f t="shared" si="104"/>
        <v>1943</v>
      </c>
      <c r="M1634" s="15">
        <f t="shared" si="105"/>
        <v>3884</v>
      </c>
      <c r="O1634" s="13"/>
      <c r="P1634" s="13"/>
    </row>
    <row r="1635" spans="1:16" s="90" customFormat="1" ht="13.15" customHeight="1" x14ac:dyDescent="0.2">
      <c r="A1635" s="11" t="str">
        <f t="shared" si="102"/>
        <v>GOVE1993</v>
      </c>
      <c r="B1635" s="3" t="s">
        <v>64</v>
      </c>
      <c r="C1635" s="12">
        <v>1993</v>
      </c>
      <c r="D1635" s="12" t="s">
        <v>174</v>
      </c>
      <c r="E1635" s="13">
        <v>1661</v>
      </c>
      <c r="F1635" s="13">
        <v>1668</v>
      </c>
      <c r="G1635" s="13">
        <v>3329</v>
      </c>
      <c r="H1635" s="13">
        <v>0</v>
      </c>
      <c r="I1635" s="13">
        <v>0</v>
      </c>
      <c r="J1635" s="13">
        <v>0</v>
      </c>
      <c r="K1635" s="15">
        <f t="shared" si="103"/>
        <v>1661</v>
      </c>
      <c r="L1635" s="15">
        <f t="shared" si="104"/>
        <v>1668</v>
      </c>
      <c r="M1635" s="15">
        <f t="shared" si="105"/>
        <v>3329</v>
      </c>
      <c r="O1635" s="13"/>
      <c r="P1635" s="13"/>
    </row>
    <row r="1636" spans="1:16" s="90" customFormat="1" ht="13.15" customHeight="1" x14ac:dyDescent="0.2">
      <c r="A1636" s="11" t="str">
        <f t="shared" ref="A1636:A1699" si="106">CONCATENATE(B1636,C1636)</f>
        <v>GOVE1994</v>
      </c>
      <c r="B1636" s="3" t="s">
        <v>64</v>
      </c>
      <c r="C1636" s="12">
        <v>1994</v>
      </c>
      <c r="D1636" s="12" t="s">
        <v>174</v>
      </c>
      <c r="E1636" s="13">
        <v>1738</v>
      </c>
      <c r="F1636" s="13">
        <v>1750</v>
      </c>
      <c r="G1636" s="13">
        <v>3488</v>
      </c>
      <c r="H1636" s="13">
        <v>0</v>
      </c>
      <c r="I1636" s="13">
        <v>0</v>
      </c>
      <c r="J1636" s="13">
        <v>0</v>
      </c>
      <c r="K1636" s="15">
        <f t="shared" si="103"/>
        <v>1738</v>
      </c>
      <c r="L1636" s="15">
        <f t="shared" si="104"/>
        <v>1750</v>
      </c>
      <c r="M1636" s="15">
        <f t="shared" si="105"/>
        <v>3488</v>
      </c>
      <c r="O1636" s="13"/>
      <c r="P1636" s="13"/>
    </row>
    <row r="1637" spans="1:16" s="90" customFormat="1" ht="13.15" customHeight="1" x14ac:dyDescent="0.2">
      <c r="A1637" s="11" t="str">
        <f t="shared" si="106"/>
        <v>GOVE1995</v>
      </c>
      <c r="B1637" s="92" t="s">
        <v>64</v>
      </c>
      <c r="C1637" s="85">
        <v>1995</v>
      </c>
      <c r="D1637" s="86" t="s">
        <v>174</v>
      </c>
      <c r="E1637" s="15">
        <v>2146</v>
      </c>
      <c r="F1637" s="15">
        <v>2166</v>
      </c>
      <c r="G1637" s="15">
        <v>4312</v>
      </c>
      <c r="H1637" s="87">
        <v>0</v>
      </c>
      <c r="I1637" s="87">
        <v>0</v>
      </c>
      <c r="J1637" s="15">
        <v>0</v>
      </c>
      <c r="K1637" s="15">
        <f t="shared" si="103"/>
        <v>2146</v>
      </c>
      <c r="L1637" s="15">
        <f t="shared" si="104"/>
        <v>2166</v>
      </c>
      <c r="M1637" s="15">
        <f t="shared" si="105"/>
        <v>4312</v>
      </c>
      <c r="O1637" s="13"/>
      <c r="P1637" s="13"/>
    </row>
    <row r="1638" spans="1:16" s="90" customFormat="1" ht="13.15" customHeight="1" x14ac:dyDescent="0.2">
      <c r="A1638" s="11" t="str">
        <f t="shared" si="106"/>
        <v>GOVE1996</v>
      </c>
      <c r="B1638" s="3" t="s">
        <v>64</v>
      </c>
      <c r="C1638" s="12">
        <v>1996</v>
      </c>
      <c r="D1638" s="12">
        <v>39</v>
      </c>
      <c r="E1638" s="13">
        <v>2550</v>
      </c>
      <c r="F1638" s="13">
        <v>2549</v>
      </c>
      <c r="G1638" s="13">
        <v>5099</v>
      </c>
      <c r="H1638" s="13">
        <v>0</v>
      </c>
      <c r="I1638" s="13">
        <v>0</v>
      </c>
      <c r="J1638" s="13">
        <v>0</v>
      </c>
      <c r="K1638" s="15">
        <f t="shared" si="103"/>
        <v>2550</v>
      </c>
      <c r="L1638" s="15">
        <f t="shared" si="104"/>
        <v>2549</v>
      </c>
      <c r="M1638" s="15">
        <f t="shared" si="105"/>
        <v>5099</v>
      </c>
      <c r="O1638" s="13"/>
      <c r="P1638" s="13"/>
    </row>
    <row r="1639" spans="1:16" s="90" customFormat="1" ht="13.15" customHeight="1" x14ac:dyDescent="0.2">
      <c r="A1639" s="11" t="str">
        <f t="shared" si="106"/>
        <v>GOVE1997</v>
      </c>
      <c r="B1639" s="3" t="s">
        <v>64</v>
      </c>
      <c r="C1639" s="12">
        <v>1997</v>
      </c>
      <c r="D1639" s="12" t="s">
        <v>174</v>
      </c>
      <c r="E1639" s="13">
        <v>2468</v>
      </c>
      <c r="F1639" s="13">
        <v>2467</v>
      </c>
      <c r="G1639" s="13">
        <v>4935</v>
      </c>
      <c r="H1639" s="13">
        <v>0</v>
      </c>
      <c r="I1639" s="13">
        <v>0</v>
      </c>
      <c r="J1639" s="13">
        <v>0</v>
      </c>
      <c r="K1639" s="15">
        <f t="shared" si="103"/>
        <v>2468</v>
      </c>
      <c r="L1639" s="15">
        <f t="shared" si="104"/>
        <v>2467</v>
      </c>
      <c r="M1639" s="15">
        <f t="shared" si="105"/>
        <v>4935</v>
      </c>
      <c r="O1639" s="13"/>
      <c r="P1639" s="13"/>
    </row>
    <row r="1640" spans="1:16" s="90" customFormat="1" ht="13.15" customHeight="1" x14ac:dyDescent="0.2">
      <c r="A1640" s="11" t="str">
        <f t="shared" si="106"/>
        <v>GOVE1998</v>
      </c>
      <c r="B1640" s="3" t="s">
        <v>64</v>
      </c>
      <c r="C1640" s="12">
        <v>1998</v>
      </c>
      <c r="D1640" s="12">
        <v>37</v>
      </c>
      <c r="E1640" s="13">
        <v>2556</v>
      </c>
      <c r="F1640" s="13">
        <v>2556</v>
      </c>
      <c r="G1640" s="13">
        <v>5112</v>
      </c>
      <c r="H1640" s="13">
        <v>0</v>
      </c>
      <c r="I1640" s="13">
        <v>0</v>
      </c>
      <c r="J1640" s="13">
        <v>0</v>
      </c>
      <c r="K1640" s="15">
        <f t="shared" si="103"/>
        <v>2556</v>
      </c>
      <c r="L1640" s="15">
        <f t="shared" si="104"/>
        <v>2556</v>
      </c>
      <c r="M1640" s="15">
        <f t="shared" si="105"/>
        <v>5112</v>
      </c>
      <c r="O1640" s="13"/>
      <c r="P1640" s="13"/>
    </row>
    <row r="1641" spans="1:16" s="90" customFormat="1" ht="13.15" customHeight="1" x14ac:dyDescent="0.2">
      <c r="A1641" s="11" t="str">
        <f t="shared" si="106"/>
        <v>GOVE1999</v>
      </c>
      <c r="B1641" s="92" t="s">
        <v>64</v>
      </c>
      <c r="C1641" s="85">
        <v>1999</v>
      </c>
      <c r="D1641" s="86">
        <v>38</v>
      </c>
      <c r="E1641" s="15">
        <v>2640</v>
      </c>
      <c r="F1641" s="15">
        <v>2642</v>
      </c>
      <c r="G1641" s="15">
        <v>5282</v>
      </c>
      <c r="H1641" s="87">
        <v>0</v>
      </c>
      <c r="I1641" s="87">
        <v>0</v>
      </c>
      <c r="J1641" s="15">
        <v>0</v>
      </c>
      <c r="K1641" s="15">
        <f t="shared" si="103"/>
        <v>2640</v>
      </c>
      <c r="L1641" s="15">
        <f t="shared" si="104"/>
        <v>2642</v>
      </c>
      <c r="M1641" s="15">
        <f t="shared" si="105"/>
        <v>5282</v>
      </c>
      <c r="O1641" s="13"/>
      <c r="P1641" s="13"/>
    </row>
    <row r="1642" spans="1:16" s="90" customFormat="1" ht="13.15" customHeight="1" x14ac:dyDescent="0.2">
      <c r="A1642" s="11" t="str">
        <f t="shared" si="106"/>
        <v>GOVE2000</v>
      </c>
      <c r="B1642" s="90" t="s">
        <v>64</v>
      </c>
      <c r="C1642" s="12">
        <v>2000</v>
      </c>
      <c r="D1642" s="86">
        <v>36</v>
      </c>
      <c r="E1642" s="91">
        <v>2659</v>
      </c>
      <c r="F1642" s="91">
        <v>2661</v>
      </c>
      <c r="G1642" s="91">
        <v>5320</v>
      </c>
      <c r="H1642" s="91">
        <v>0</v>
      </c>
      <c r="I1642" s="91">
        <v>0</v>
      </c>
      <c r="J1642" s="91">
        <v>0</v>
      </c>
      <c r="K1642" s="15">
        <f t="shared" si="103"/>
        <v>2659</v>
      </c>
      <c r="L1642" s="15">
        <f t="shared" si="104"/>
        <v>2661</v>
      </c>
      <c r="M1642" s="15">
        <f t="shared" si="105"/>
        <v>5320</v>
      </c>
      <c r="O1642" s="13"/>
      <c r="P1642" s="13"/>
    </row>
    <row r="1643" spans="1:16" s="90" customFormat="1" ht="13.15" customHeight="1" x14ac:dyDescent="0.2">
      <c r="A1643" s="11" t="str">
        <f t="shared" si="106"/>
        <v>GOVE2001</v>
      </c>
      <c r="B1643" s="92" t="s">
        <v>64</v>
      </c>
      <c r="C1643" s="85">
        <v>2001</v>
      </c>
      <c r="D1643" s="86" t="s">
        <v>174</v>
      </c>
      <c r="E1643" s="15">
        <v>2481</v>
      </c>
      <c r="F1643" s="15">
        <v>2484</v>
      </c>
      <c r="G1643" s="15">
        <v>4965</v>
      </c>
      <c r="H1643" s="87">
        <v>0</v>
      </c>
      <c r="I1643" s="87">
        <v>0</v>
      </c>
      <c r="J1643" s="15">
        <v>0</v>
      </c>
      <c r="K1643" s="15">
        <f t="shared" si="103"/>
        <v>2481</v>
      </c>
      <c r="L1643" s="15">
        <f t="shared" si="104"/>
        <v>2484</v>
      </c>
      <c r="M1643" s="15">
        <f t="shared" si="105"/>
        <v>4965</v>
      </c>
      <c r="O1643" s="13"/>
      <c r="P1643" s="13"/>
    </row>
    <row r="1644" spans="1:16" s="90" customFormat="1" ht="13.15" customHeight="1" x14ac:dyDescent="0.2">
      <c r="A1644" s="11" t="str">
        <f t="shared" si="106"/>
        <v>GOVE2002</v>
      </c>
      <c r="B1644" s="3" t="s">
        <v>64</v>
      </c>
      <c r="C1644" s="12">
        <v>2002</v>
      </c>
      <c r="D1644" s="12" t="s">
        <v>174</v>
      </c>
      <c r="E1644" s="13">
        <v>1918</v>
      </c>
      <c r="F1644" s="13">
        <v>1919</v>
      </c>
      <c r="G1644" s="13">
        <v>3837</v>
      </c>
      <c r="H1644" s="13">
        <v>0</v>
      </c>
      <c r="I1644" s="13">
        <v>0</v>
      </c>
      <c r="J1644" s="13">
        <v>0</v>
      </c>
      <c r="K1644" s="15">
        <f t="shared" si="103"/>
        <v>1918</v>
      </c>
      <c r="L1644" s="15">
        <f t="shared" si="104"/>
        <v>1919</v>
      </c>
      <c r="M1644" s="15">
        <f t="shared" si="105"/>
        <v>3837</v>
      </c>
      <c r="O1644" s="13"/>
      <c r="P1644" s="13"/>
    </row>
    <row r="1645" spans="1:16" s="90" customFormat="1" ht="13.15" customHeight="1" x14ac:dyDescent="0.2">
      <c r="A1645" s="11" t="str">
        <f t="shared" si="106"/>
        <v>GOVE2003</v>
      </c>
      <c r="B1645" s="3" t="s">
        <v>64</v>
      </c>
      <c r="C1645" s="12">
        <v>2003</v>
      </c>
      <c r="D1645" s="12" t="s">
        <v>174</v>
      </c>
      <c r="E1645" s="13">
        <v>2051</v>
      </c>
      <c r="F1645" s="13">
        <v>2051</v>
      </c>
      <c r="G1645" s="13">
        <v>4102</v>
      </c>
      <c r="H1645" s="13">
        <v>0</v>
      </c>
      <c r="I1645" s="13">
        <v>0</v>
      </c>
      <c r="J1645" s="13">
        <v>0</v>
      </c>
      <c r="K1645" s="15">
        <f t="shared" si="103"/>
        <v>2051</v>
      </c>
      <c r="L1645" s="15">
        <f t="shared" si="104"/>
        <v>2051</v>
      </c>
      <c r="M1645" s="15">
        <f t="shared" si="105"/>
        <v>4102</v>
      </c>
      <c r="O1645" s="13"/>
      <c r="P1645" s="13"/>
    </row>
    <row r="1646" spans="1:16" s="90" customFormat="1" ht="13.15" customHeight="1" x14ac:dyDescent="0.2">
      <c r="A1646" s="11" t="str">
        <f t="shared" si="106"/>
        <v>GOVE2004</v>
      </c>
      <c r="B1646" s="92" t="s">
        <v>64</v>
      </c>
      <c r="C1646" s="85">
        <v>2004</v>
      </c>
      <c r="D1646" s="86" t="s">
        <v>174</v>
      </c>
      <c r="E1646" s="15">
        <v>2266</v>
      </c>
      <c r="F1646" s="15">
        <v>2264</v>
      </c>
      <c r="G1646" s="15">
        <v>4530</v>
      </c>
      <c r="H1646" s="87">
        <v>0</v>
      </c>
      <c r="I1646" s="87">
        <v>0</v>
      </c>
      <c r="J1646" s="15">
        <v>0</v>
      </c>
      <c r="K1646" s="15">
        <f t="shared" si="103"/>
        <v>2266</v>
      </c>
      <c r="L1646" s="15">
        <f t="shared" si="104"/>
        <v>2264</v>
      </c>
      <c r="M1646" s="15">
        <f t="shared" si="105"/>
        <v>4530</v>
      </c>
      <c r="O1646" s="13"/>
      <c r="P1646" s="13"/>
    </row>
    <row r="1647" spans="1:16" s="90" customFormat="1" ht="13.15" customHeight="1" x14ac:dyDescent="0.2">
      <c r="A1647" s="11" t="str">
        <f t="shared" si="106"/>
        <v>GOVE2005</v>
      </c>
      <c r="B1647" s="88" t="s">
        <v>64</v>
      </c>
      <c r="C1647" s="85">
        <v>2005</v>
      </c>
      <c r="D1647" s="86" t="s">
        <v>174</v>
      </c>
      <c r="E1647" s="15">
        <v>1877</v>
      </c>
      <c r="F1647" s="15">
        <v>1888</v>
      </c>
      <c r="G1647" s="15">
        <v>3765</v>
      </c>
      <c r="H1647" s="87">
        <v>0</v>
      </c>
      <c r="I1647" s="87">
        <v>0</v>
      </c>
      <c r="J1647" s="15">
        <v>0</v>
      </c>
      <c r="K1647" s="15">
        <f t="shared" si="103"/>
        <v>1877</v>
      </c>
      <c r="L1647" s="15">
        <f t="shared" si="104"/>
        <v>1888</v>
      </c>
      <c r="M1647" s="15">
        <f t="shared" si="105"/>
        <v>3765</v>
      </c>
      <c r="O1647" s="13"/>
      <c r="P1647" s="13"/>
    </row>
    <row r="1648" spans="1:16" s="90" customFormat="1" ht="13.15" customHeight="1" x14ac:dyDescent="0.2">
      <c r="A1648" s="11" t="str">
        <f t="shared" si="106"/>
        <v>GOVE2006</v>
      </c>
      <c r="B1648" s="90" t="s">
        <v>64</v>
      </c>
      <c r="C1648" s="85">
        <v>2006</v>
      </c>
      <c r="D1648" s="86" t="s">
        <v>174</v>
      </c>
      <c r="E1648" s="15">
        <v>1727</v>
      </c>
      <c r="F1648" s="15">
        <v>1726</v>
      </c>
      <c r="G1648" s="15">
        <v>3453</v>
      </c>
      <c r="H1648" s="15">
        <v>0</v>
      </c>
      <c r="I1648" s="15">
        <v>0</v>
      </c>
      <c r="J1648" s="15">
        <v>0</v>
      </c>
      <c r="K1648" s="15">
        <f t="shared" si="103"/>
        <v>1727</v>
      </c>
      <c r="L1648" s="15">
        <f t="shared" si="104"/>
        <v>1726</v>
      </c>
      <c r="M1648" s="15">
        <f t="shared" si="105"/>
        <v>3453</v>
      </c>
      <c r="O1648" s="13"/>
      <c r="P1648" s="13"/>
    </row>
    <row r="1649" spans="1:16" s="90" customFormat="1" ht="13.15" customHeight="1" x14ac:dyDescent="0.2">
      <c r="A1649" s="11" t="str">
        <f t="shared" si="106"/>
        <v>GOVE2007</v>
      </c>
      <c r="B1649" s="90" t="s">
        <v>64</v>
      </c>
      <c r="C1649" s="85">
        <v>2007</v>
      </c>
      <c r="D1649" s="86" t="s">
        <v>174</v>
      </c>
      <c r="E1649" s="15">
        <v>1563</v>
      </c>
      <c r="F1649" s="15">
        <v>1557</v>
      </c>
      <c r="G1649" s="15">
        <v>3120</v>
      </c>
      <c r="H1649" s="15">
        <v>0</v>
      </c>
      <c r="I1649" s="15">
        <v>0</v>
      </c>
      <c r="J1649" s="15">
        <v>0</v>
      </c>
      <c r="K1649" s="15">
        <f t="shared" ref="K1649:K1712" si="107">E1649+H1649</f>
        <v>1563</v>
      </c>
      <c r="L1649" s="15">
        <f t="shared" ref="L1649:L1712" si="108">F1649+I1649</f>
        <v>1557</v>
      </c>
      <c r="M1649" s="15">
        <f t="shared" ref="M1649:M1712" si="109">G1649+J1649</f>
        <v>3120</v>
      </c>
      <c r="O1649" s="13"/>
      <c r="P1649" s="13"/>
    </row>
    <row r="1650" spans="1:16" s="90" customFormat="1" ht="13.15" customHeight="1" x14ac:dyDescent="0.2">
      <c r="A1650" s="11" t="str">
        <f t="shared" si="106"/>
        <v>GOVE2008</v>
      </c>
      <c r="B1650" s="3" t="s">
        <v>64</v>
      </c>
      <c r="C1650" s="12">
        <v>2008</v>
      </c>
      <c r="D1650" s="12" t="s">
        <v>174</v>
      </c>
      <c r="E1650" s="13">
        <v>1615</v>
      </c>
      <c r="F1650" s="13">
        <v>1615</v>
      </c>
      <c r="G1650" s="13">
        <v>3230</v>
      </c>
      <c r="H1650" s="13">
        <v>0</v>
      </c>
      <c r="I1650" s="13">
        <v>0</v>
      </c>
      <c r="J1650" s="13">
        <v>0</v>
      </c>
      <c r="K1650" s="15">
        <f t="shared" si="107"/>
        <v>1615</v>
      </c>
      <c r="L1650" s="15">
        <f t="shared" si="108"/>
        <v>1615</v>
      </c>
      <c r="M1650" s="15">
        <f t="shared" si="109"/>
        <v>3230</v>
      </c>
      <c r="O1650" s="13"/>
      <c r="P1650" s="13"/>
    </row>
    <row r="1651" spans="1:16" s="90" customFormat="1" ht="13.15" customHeight="1" x14ac:dyDescent="0.2">
      <c r="A1651" s="11" t="str">
        <f t="shared" si="106"/>
        <v>GOVE2009</v>
      </c>
      <c r="B1651" s="3" t="s">
        <v>64</v>
      </c>
      <c r="C1651" s="12">
        <v>2009</v>
      </c>
      <c r="D1651" s="12" t="s">
        <v>174</v>
      </c>
      <c r="E1651" s="13">
        <v>1597</v>
      </c>
      <c r="F1651" s="13">
        <v>1601</v>
      </c>
      <c r="G1651" s="13">
        <v>3198</v>
      </c>
      <c r="H1651" s="13">
        <v>0</v>
      </c>
      <c r="I1651" s="13">
        <v>0</v>
      </c>
      <c r="J1651" s="13">
        <v>0</v>
      </c>
      <c r="K1651" s="15">
        <f t="shared" si="107"/>
        <v>1597</v>
      </c>
      <c r="L1651" s="15">
        <f t="shared" si="108"/>
        <v>1601</v>
      </c>
      <c r="M1651" s="15">
        <f t="shared" si="109"/>
        <v>3198</v>
      </c>
      <c r="O1651" s="13"/>
      <c r="P1651" s="13"/>
    </row>
    <row r="1652" spans="1:16" s="90" customFormat="1" ht="13.15" customHeight="1" x14ac:dyDescent="0.2">
      <c r="A1652" s="11" t="str">
        <f t="shared" si="106"/>
        <v>GOVE2010</v>
      </c>
      <c r="B1652" s="3" t="s">
        <v>64</v>
      </c>
      <c r="C1652" s="12">
        <v>2010</v>
      </c>
      <c r="D1652" s="12" t="s">
        <v>174</v>
      </c>
      <c r="E1652" s="13">
        <v>1356</v>
      </c>
      <c r="F1652" s="13">
        <v>1358</v>
      </c>
      <c r="G1652" s="13">
        <v>2714</v>
      </c>
      <c r="H1652" s="13">
        <v>0</v>
      </c>
      <c r="I1652" s="13">
        <v>0</v>
      </c>
      <c r="J1652" s="13">
        <v>0</v>
      </c>
      <c r="K1652" s="15">
        <f t="shared" si="107"/>
        <v>1356</v>
      </c>
      <c r="L1652" s="15">
        <f t="shared" si="108"/>
        <v>1358</v>
      </c>
      <c r="M1652" s="15">
        <f t="shared" si="109"/>
        <v>2714</v>
      </c>
      <c r="O1652" s="13"/>
      <c r="P1652" s="13"/>
    </row>
    <row r="1653" spans="1:16" s="90" customFormat="1" ht="13.15" customHeight="1" x14ac:dyDescent="0.2">
      <c r="A1653" s="11" t="str">
        <f t="shared" si="106"/>
        <v>GOVE2011</v>
      </c>
      <c r="B1653" s="92" t="s">
        <v>64</v>
      </c>
      <c r="C1653" s="85">
        <v>2011</v>
      </c>
      <c r="D1653" s="86" t="s">
        <v>174</v>
      </c>
      <c r="E1653" s="15">
        <v>1316</v>
      </c>
      <c r="F1653" s="15">
        <v>1317</v>
      </c>
      <c r="G1653" s="15">
        <v>2633</v>
      </c>
      <c r="H1653" s="87">
        <v>0</v>
      </c>
      <c r="I1653" s="87">
        <v>0</v>
      </c>
      <c r="J1653" s="15">
        <v>0</v>
      </c>
      <c r="K1653" s="15">
        <f t="shared" si="107"/>
        <v>1316</v>
      </c>
      <c r="L1653" s="15">
        <f t="shared" si="108"/>
        <v>1317</v>
      </c>
      <c r="M1653" s="15">
        <f t="shared" si="109"/>
        <v>2633</v>
      </c>
      <c r="O1653" s="13"/>
      <c r="P1653" s="13"/>
    </row>
    <row r="1654" spans="1:16" s="90" customFormat="1" ht="13.15" customHeight="1" x14ac:dyDescent="0.2">
      <c r="A1654" s="11" t="str">
        <f t="shared" si="106"/>
        <v>GOVE2012</v>
      </c>
      <c r="B1654" s="3" t="s">
        <v>64</v>
      </c>
      <c r="C1654" s="12">
        <v>2012</v>
      </c>
      <c r="D1654" s="12" t="s">
        <v>174</v>
      </c>
      <c r="E1654" s="13">
        <v>1355</v>
      </c>
      <c r="F1654" s="13">
        <v>1356</v>
      </c>
      <c r="G1654" s="13">
        <v>2711</v>
      </c>
      <c r="H1654" s="13">
        <v>0</v>
      </c>
      <c r="I1654" s="13">
        <v>0</v>
      </c>
      <c r="J1654" s="13">
        <v>0</v>
      </c>
      <c r="K1654" s="15">
        <f t="shared" si="107"/>
        <v>1355</v>
      </c>
      <c r="L1654" s="15">
        <f t="shared" si="108"/>
        <v>1356</v>
      </c>
      <c r="M1654" s="15">
        <f t="shared" si="109"/>
        <v>2711</v>
      </c>
      <c r="O1654" s="13"/>
      <c r="P1654" s="13"/>
    </row>
    <row r="1655" spans="1:16" s="90" customFormat="1" ht="13.15" customHeight="1" x14ac:dyDescent="0.2">
      <c r="A1655" s="11" t="str">
        <f t="shared" si="106"/>
        <v>GOVE2013</v>
      </c>
      <c r="B1655" s="88" t="s">
        <v>64</v>
      </c>
      <c r="C1655" s="16">
        <v>2013</v>
      </c>
      <c r="D1655" s="86" t="s">
        <v>174</v>
      </c>
      <c r="E1655" s="89">
        <v>1351</v>
      </c>
      <c r="F1655" s="89">
        <v>1351</v>
      </c>
      <c r="G1655" s="89">
        <v>2702</v>
      </c>
      <c r="H1655" s="89">
        <v>0</v>
      </c>
      <c r="I1655" s="89">
        <v>0</v>
      </c>
      <c r="J1655" s="89">
        <v>0</v>
      </c>
      <c r="K1655" s="15">
        <f t="shared" si="107"/>
        <v>1351</v>
      </c>
      <c r="L1655" s="15">
        <f t="shared" si="108"/>
        <v>1351</v>
      </c>
      <c r="M1655" s="15">
        <f t="shared" si="109"/>
        <v>2702</v>
      </c>
      <c r="O1655" s="13"/>
      <c r="P1655" s="13"/>
    </row>
    <row r="1656" spans="1:16" s="90" customFormat="1" ht="13.15" customHeight="1" x14ac:dyDescent="0.2">
      <c r="A1656" s="11" t="str">
        <f t="shared" si="106"/>
        <v>GOVE2014</v>
      </c>
      <c r="B1656" s="92" t="s">
        <v>64</v>
      </c>
      <c r="C1656" s="85">
        <v>2014</v>
      </c>
      <c r="D1656" s="86" t="s">
        <v>174</v>
      </c>
      <c r="E1656" s="15">
        <v>1171</v>
      </c>
      <c r="F1656" s="15">
        <v>1171</v>
      </c>
      <c r="G1656" s="15">
        <v>2342</v>
      </c>
      <c r="H1656" s="87">
        <v>0</v>
      </c>
      <c r="I1656" s="87">
        <v>0</v>
      </c>
      <c r="J1656" s="15">
        <v>0</v>
      </c>
      <c r="K1656" s="15">
        <f t="shared" si="107"/>
        <v>1171</v>
      </c>
      <c r="L1656" s="15">
        <f t="shared" si="108"/>
        <v>1171</v>
      </c>
      <c r="M1656" s="15">
        <f t="shared" si="109"/>
        <v>2342</v>
      </c>
      <c r="O1656" s="13"/>
      <c r="P1656" s="13"/>
    </row>
    <row r="1657" spans="1:16" s="90" customFormat="1" ht="13.15" customHeight="1" x14ac:dyDescent="0.2">
      <c r="A1657" s="11" t="str">
        <f t="shared" si="106"/>
        <v>GOVE2015</v>
      </c>
      <c r="B1657" s="88" t="s">
        <v>64</v>
      </c>
      <c r="C1657" s="16">
        <v>2015</v>
      </c>
      <c r="D1657" s="86" t="s">
        <v>174</v>
      </c>
      <c r="E1657" s="89">
        <v>946</v>
      </c>
      <c r="F1657" s="89">
        <v>946</v>
      </c>
      <c r="G1657" s="89">
        <v>1892</v>
      </c>
      <c r="H1657" s="89">
        <v>0</v>
      </c>
      <c r="I1657" s="89">
        <v>0</v>
      </c>
      <c r="J1657" s="89">
        <v>0</v>
      </c>
      <c r="K1657" s="15">
        <f t="shared" si="107"/>
        <v>946</v>
      </c>
      <c r="L1657" s="15">
        <f t="shared" si="108"/>
        <v>946</v>
      </c>
      <c r="M1657" s="15">
        <f t="shared" si="109"/>
        <v>1892</v>
      </c>
      <c r="O1657" s="13"/>
      <c r="P1657" s="13"/>
    </row>
    <row r="1658" spans="1:16" s="90" customFormat="1" ht="13.15" customHeight="1" x14ac:dyDescent="0.2">
      <c r="A1658" s="11" t="str">
        <f t="shared" si="106"/>
        <v>GOVE2016</v>
      </c>
      <c r="B1658" s="90" t="s">
        <v>64</v>
      </c>
      <c r="C1658" s="85">
        <v>2016</v>
      </c>
      <c r="D1658" s="86" t="s">
        <v>174</v>
      </c>
      <c r="E1658" s="15">
        <v>988</v>
      </c>
      <c r="F1658" s="15">
        <v>989</v>
      </c>
      <c r="G1658" s="15">
        <v>1977</v>
      </c>
      <c r="H1658" s="15">
        <v>0</v>
      </c>
      <c r="I1658" s="15">
        <v>0</v>
      </c>
      <c r="J1658" s="15">
        <v>0</v>
      </c>
      <c r="K1658" s="15">
        <f t="shared" si="107"/>
        <v>988</v>
      </c>
      <c r="L1658" s="15">
        <f t="shared" si="108"/>
        <v>989</v>
      </c>
      <c r="M1658" s="15">
        <f t="shared" si="109"/>
        <v>1977</v>
      </c>
      <c r="O1658" s="13"/>
      <c r="P1658" s="13"/>
    </row>
    <row r="1659" spans="1:16" s="90" customFormat="1" ht="13.15" customHeight="1" x14ac:dyDescent="0.2">
      <c r="A1659" s="11" t="str">
        <f t="shared" si="106"/>
        <v>GOVE2017</v>
      </c>
      <c r="B1659" s="3" t="s">
        <v>64</v>
      </c>
      <c r="C1659" s="12">
        <v>2017</v>
      </c>
      <c r="D1659" s="12" t="s">
        <v>174</v>
      </c>
      <c r="E1659" s="13">
        <v>1051</v>
      </c>
      <c r="F1659" s="13">
        <v>1055</v>
      </c>
      <c r="G1659" s="13">
        <v>2106</v>
      </c>
      <c r="H1659" s="13">
        <v>0</v>
      </c>
      <c r="I1659" s="13">
        <v>0</v>
      </c>
      <c r="J1659" s="13">
        <v>0</v>
      </c>
      <c r="K1659" s="15">
        <f t="shared" si="107"/>
        <v>1051</v>
      </c>
      <c r="L1659" s="15">
        <f t="shared" si="108"/>
        <v>1055</v>
      </c>
      <c r="M1659" s="15">
        <f t="shared" si="109"/>
        <v>2106</v>
      </c>
      <c r="O1659" s="13"/>
      <c r="P1659" s="13"/>
    </row>
    <row r="1660" spans="1:16" s="90" customFormat="1" ht="13.15" customHeight="1" x14ac:dyDescent="0.2">
      <c r="A1660" s="11" t="str">
        <f t="shared" si="106"/>
        <v>GOVE2018</v>
      </c>
      <c r="B1660" s="3" t="s">
        <v>64</v>
      </c>
      <c r="C1660" s="12">
        <v>2018</v>
      </c>
      <c r="D1660" s="12" t="s">
        <v>174</v>
      </c>
      <c r="E1660" s="13">
        <v>952</v>
      </c>
      <c r="F1660" s="13">
        <v>952</v>
      </c>
      <c r="G1660" s="13">
        <v>1904</v>
      </c>
      <c r="H1660" s="13">
        <v>0</v>
      </c>
      <c r="I1660" s="13">
        <v>0</v>
      </c>
      <c r="J1660" s="13">
        <v>0</v>
      </c>
      <c r="K1660" s="15">
        <f t="shared" si="107"/>
        <v>952</v>
      </c>
      <c r="L1660" s="15">
        <f t="shared" si="108"/>
        <v>952</v>
      </c>
      <c r="M1660" s="15">
        <f t="shared" si="109"/>
        <v>1904</v>
      </c>
      <c r="O1660" s="13"/>
      <c r="P1660" s="13"/>
    </row>
    <row r="1661" spans="1:16" s="90" customFormat="1" ht="13.15" customHeight="1" x14ac:dyDescent="0.2">
      <c r="A1661" s="11" t="str">
        <f t="shared" si="106"/>
        <v>GOVE2019</v>
      </c>
      <c r="B1661" s="3" t="s">
        <v>64</v>
      </c>
      <c r="C1661" s="12">
        <v>2019</v>
      </c>
      <c r="D1661" s="12" t="s">
        <v>174</v>
      </c>
      <c r="E1661" s="13">
        <v>956</v>
      </c>
      <c r="F1661" s="13">
        <v>955</v>
      </c>
      <c r="G1661" s="13">
        <v>1911</v>
      </c>
      <c r="H1661" s="13">
        <v>0</v>
      </c>
      <c r="I1661" s="13">
        <v>0</v>
      </c>
      <c r="J1661" s="13">
        <v>0</v>
      </c>
      <c r="K1661" s="15">
        <f t="shared" si="107"/>
        <v>956</v>
      </c>
      <c r="L1661" s="15">
        <f t="shared" si="108"/>
        <v>955</v>
      </c>
      <c r="M1661" s="15">
        <f t="shared" si="109"/>
        <v>1911</v>
      </c>
      <c r="O1661" s="13"/>
      <c r="P1661" s="13"/>
    </row>
    <row r="1662" spans="1:16" s="90" customFormat="1" ht="13.15" customHeight="1" x14ac:dyDescent="0.2">
      <c r="A1662" s="11" t="str">
        <f t="shared" si="106"/>
        <v>GOVE2020</v>
      </c>
      <c r="B1662" s="3" t="s">
        <v>64</v>
      </c>
      <c r="C1662" s="12">
        <v>2020</v>
      </c>
      <c r="D1662" s="12" t="s">
        <v>174</v>
      </c>
      <c r="E1662" s="13">
        <v>742</v>
      </c>
      <c r="F1662" s="13">
        <v>743</v>
      </c>
      <c r="G1662" s="13">
        <v>1485</v>
      </c>
      <c r="H1662" s="13">
        <v>0</v>
      </c>
      <c r="I1662" s="13">
        <v>0</v>
      </c>
      <c r="J1662" s="13">
        <v>0</v>
      </c>
      <c r="K1662" s="15">
        <f t="shared" si="107"/>
        <v>742</v>
      </c>
      <c r="L1662" s="15">
        <f t="shared" si="108"/>
        <v>743</v>
      </c>
      <c r="M1662" s="15">
        <f t="shared" si="109"/>
        <v>1485</v>
      </c>
      <c r="O1662" s="13"/>
      <c r="P1662" s="13"/>
    </row>
    <row r="1663" spans="1:16" s="90" customFormat="1" ht="13.15" customHeight="1" x14ac:dyDescent="0.2">
      <c r="A1663" s="11" t="str">
        <f t="shared" si="106"/>
        <v>GOVE2021</v>
      </c>
      <c r="B1663" s="3" t="s">
        <v>64</v>
      </c>
      <c r="C1663" s="12">
        <v>2021</v>
      </c>
      <c r="D1663" s="12" t="s">
        <v>174</v>
      </c>
      <c r="E1663" s="13">
        <v>785</v>
      </c>
      <c r="F1663" s="13">
        <v>782</v>
      </c>
      <c r="G1663" s="13">
        <v>1567</v>
      </c>
      <c r="H1663" s="13">
        <v>0</v>
      </c>
      <c r="I1663" s="13">
        <v>0</v>
      </c>
      <c r="J1663" s="13">
        <v>0</v>
      </c>
      <c r="K1663" s="15">
        <f t="shared" si="107"/>
        <v>785</v>
      </c>
      <c r="L1663" s="15">
        <f t="shared" si="108"/>
        <v>782</v>
      </c>
      <c r="M1663" s="15">
        <f t="shared" si="109"/>
        <v>1567</v>
      </c>
      <c r="O1663" s="13"/>
      <c r="P1663" s="13"/>
    </row>
    <row r="1664" spans="1:16" s="90" customFormat="1" ht="13.15" customHeight="1" x14ac:dyDescent="0.2">
      <c r="A1664" s="11" t="str">
        <f t="shared" si="106"/>
        <v>GOVE2022</v>
      </c>
      <c r="B1664" s="3" t="s">
        <v>64</v>
      </c>
      <c r="C1664" s="12">
        <v>2022</v>
      </c>
      <c r="D1664" s="12" t="s">
        <v>174</v>
      </c>
      <c r="E1664" s="13">
        <v>815</v>
      </c>
      <c r="F1664" s="13">
        <v>815</v>
      </c>
      <c r="G1664" s="13">
        <v>1630</v>
      </c>
      <c r="H1664" s="13">
        <v>0</v>
      </c>
      <c r="I1664" s="13">
        <v>0</v>
      </c>
      <c r="J1664" s="13">
        <v>0</v>
      </c>
      <c r="K1664" s="15">
        <f t="shared" si="107"/>
        <v>815</v>
      </c>
      <c r="L1664" s="15">
        <f t="shared" si="108"/>
        <v>815</v>
      </c>
      <c r="M1664" s="15">
        <f t="shared" si="109"/>
        <v>1630</v>
      </c>
      <c r="O1664" s="13"/>
      <c r="P1664" s="13"/>
    </row>
    <row r="1665" spans="1:16" s="90" customFormat="1" ht="13.15" customHeight="1" x14ac:dyDescent="0.2">
      <c r="A1665" s="11" t="str">
        <f t="shared" si="106"/>
        <v>GOVE2023</v>
      </c>
      <c r="B1665" s="3" t="s">
        <v>64</v>
      </c>
      <c r="C1665" s="12">
        <v>2023</v>
      </c>
      <c r="D1665" s="12" t="s">
        <v>174</v>
      </c>
      <c r="E1665" s="13">
        <v>890</v>
      </c>
      <c r="F1665" s="13">
        <v>889</v>
      </c>
      <c r="G1665" s="13">
        <v>1779</v>
      </c>
      <c r="H1665" s="13">
        <v>0</v>
      </c>
      <c r="I1665" s="13">
        <v>0</v>
      </c>
      <c r="J1665" s="13">
        <v>0</v>
      </c>
      <c r="K1665" s="15">
        <f t="shared" si="107"/>
        <v>890</v>
      </c>
      <c r="L1665" s="15">
        <f t="shared" si="108"/>
        <v>889</v>
      </c>
      <c r="M1665" s="15">
        <f t="shared" si="109"/>
        <v>1779</v>
      </c>
      <c r="O1665" s="13"/>
      <c r="P1665" s="13"/>
    </row>
    <row r="1666" spans="1:16" s="90" customFormat="1" ht="13.15" customHeight="1" x14ac:dyDescent="0.2">
      <c r="A1666" s="11" t="str">
        <f t="shared" si="106"/>
        <v>GOVE2024</v>
      </c>
      <c r="B1666" s="3" t="s">
        <v>64</v>
      </c>
      <c r="C1666" s="12">
        <v>2024</v>
      </c>
      <c r="D1666" s="12" t="s">
        <v>174</v>
      </c>
      <c r="E1666" s="13">
        <v>952</v>
      </c>
      <c r="F1666" s="13">
        <v>952</v>
      </c>
      <c r="G1666" s="13">
        <v>1904</v>
      </c>
      <c r="H1666" s="13">
        <v>0</v>
      </c>
      <c r="I1666" s="13">
        <v>0</v>
      </c>
      <c r="J1666" s="13">
        <v>0</v>
      </c>
      <c r="K1666" s="15">
        <f t="shared" si="107"/>
        <v>952</v>
      </c>
      <c r="L1666" s="15">
        <f t="shared" si="108"/>
        <v>952</v>
      </c>
      <c r="M1666" s="15">
        <f t="shared" si="109"/>
        <v>1904</v>
      </c>
      <c r="O1666" s="13"/>
      <c r="P1666" s="13"/>
    </row>
    <row r="1667" spans="1:16" s="90" customFormat="1" ht="13.15" customHeight="1" x14ac:dyDescent="0.2">
      <c r="A1667" s="11" t="str">
        <f t="shared" si="106"/>
        <v>GOVE2025</v>
      </c>
      <c r="B1667" s="92" t="s">
        <v>64</v>
      </c>
      <c r="C1667" s="85">
        <v>2025</v>
      </c>
      <c r="D1667" s="86" t="s">
        <v>174</v>
      </c>
      <c r="E1667" s="15">
        <v>937</v>
      </c>
      <c r="F1667" s="15">
        <v>939</v>
      </c>
      <c r="G1667" s="15">
        <v>1876</v>
      </c>
      <c r="H1667" s="87">
        <v>0</v>
      </c>
      <c r="I1667" s="87">
        <v>0</v>
      </c>
      <c r="J1667" s="15">
        <v>0</v>
      </c>
      <c r="K1667" s="15">
        <f t="shared" si="107"/>
        <v>937</v>
      </c>
      <c r="L1667" s="15">
        <f t="shared" si="108"/>
        <v>939</v>
      </c>
      <c r="M1667" s="15">
        <f t="shared" si="109"/>
        <v>1876</v>
      </c>
      <c r="O1667" s="13"/>
      <c r="P1667" s="13"/>
    </row>
    <row r="1668" spans="1:16" s="90" customFormat="1" ht="13.15" customHeight="1" x14ac:dyDescent="0.2">
      <c r="A1668" s="11" t="str">
        <f t="shared" si="106"/>
        <v>GRIFFITH1985</v>
      </c>
      <c r="B1668" s="92" t="s">
        <v>24</v>
      </c>
      <c r="C1668" s="85">
        <v>1985</v>
      </c>
      <c r="D1668" s="86" t="s">
        <v>174</v>
      </c>
      <c r="E1668" s="15">
        <v>521</v>
      </c>
      <c r="F1668" s="15">
        <v>521</v>
      </c>
      <c r="G1668" s="15">
        <v>1042</v>
      </c>
      <c r="H1668" s="87">
        <v>0</v>
      </c>
      <c r="I1668" s="87">
        <v>0</v>
      </c>
      <c r="J1668" s="15">
        <v>0</v>
      </c>
      <c r="K1668" s="15">
        <f t="shared" si="107"/>
        <v>521</v>
      </c>
      <c r="L1668" s="15">
        <f t="shared" si="108"/>
        <v>521</v>
      </c>
      <c r="M1668" s="15">
        <f t="shared" si="109"/>
        <v>1042</v>
      </c>
      <c r="O1668" s="13"/>
      <c r="P1668" s="13"/>
    </row>
    <row r="1669" spans="1:16" s="90" customFormat="1" ht="13.15" customHeight="1" x14ac:dyDescent="0.2">
      <c r="A1669" s="11" t="str">
        <f t="shared" si="106"/>
        <v>GRIFFITH1986</v>
      </c>
      <c r="B1669" s="92" t="s">
        <v>24</v>
      </c>
      <c r="C1669" s="85">
        <v>1986</v>
      </c>
      <c r="D1669" s="86" t="s">
        <v>174</v>
      </c>
      <c r="E1669" s="15">
        <v>663</v>
      </c>
      <c r="F1669" s="15">
        <v>664</v>
      </c>
      <c r="G1669" s="15">
        <v>1327</v>
      </c>
      <c r="H1669" s="87">
        <v>0</v>
      </c>
      <c r="I1669" s="87">
        <v>0</v>
      </c>
      <c r="J1669" s="15">
        <v>0</v>
      </c>
      <c r="K1669" s="15">
        <f t="shared" si="107"/>
        <v>663</v>
      </c>
      <c r="L1669" s="15">
        <f t="shared" si="108"/>
        <v>664</v>
      </c>
      <c r="M1669" s="15">
        <f t="shared" si="109"/>
        <v>1327</v>
      </c>
      <c r="O1669" s="13"/>
      <c r="P1669" s="13"/>
    </row>
    <row r="1670" spans="1:16" s="90" customFormat="1" ht="13.15" customHeight="1" x14ac:dyDescent="0.2">
      <c r="A1670" s="11" t="str">
        <f t="shared" si="106"/>
        <v>GRIFFITH1987</v>
      </c>
      <c r="B1670" s="3" t="s">
        <v>24</v>
      </c>
      <c r="C1670" s="12">
        <v>1987</v>
      </c>
      <c r="D1670" s="12" t="s">
        <v>174</v>
      </c>
      <c r="E1670" s="13">
        <v>620</v>
      </c>
      <c r="F1670" s="13">
        <v>620</v>
      </c>
      <c r="G1670" s="13">
        <v>1240</v>
      </c>
      <c r="H1670" s="13">
        <v>0</v>
      </c>
      <c r="I1670" s="13">
        <v>0</v>
      </c>
      <c r="J1670" s="13">
        <v>0</v>
      </c>
      <c r="K1670" s="15">
        <f t="shared" si="107"/>
        <v>620</v>
      </c>
      <c r="L1670" s="15">
        <f t="shared" si="108"/>
        <v>620</v>
      </c>
      <c r="M1670" s="15">
        <f t="shared" si="109"/>
        <v>1240</v>
      </c>
      <c r="O1670" s="13"/>
      <c r="P1670" s="13"/>
    </row>
    <row r="1671" spans="1:16" s="90" customFormat="1" ht="13.15" customHeight="1" x14ac:dyDescent="0.2">
      <c r="A1671" s="11" t="str">
        <f t="shared" si="106"/>
        <v>GRIFFITH1988</v>
      </c>
      <c r="B1671" s="3" t="s">
        <v>24</v>
      </c>
      <c r="C1671" s="12">
        <v>1988</v>
      </c>
      <c r="D1671" s="12" t="s">
        <v>174</v>
      </c>
      <c r="E1671" s="13">
        <v>527</v>
      </c>
      <c r="F1671" s="13">
        <v>527</v>
      </c>
      <c r="G1671" s="13">
        <v>1054</v>
      </c>
      <c r="H1671" s="13">
        <v>0</v>
      </c>
      <c r="I1671" s="13">
        <v>0</v>
      </c>
      <c r="J1671" s="13">
        <v>0</v>
      </c>
      <c r="K1671" s="15">
        <f t="shared" si="107"/>
        <v>527</v>
      </c>
      <c r="L1671" s="15">
        <f t="shared" si="108"/>
        <v>527</v>
      </c>
      <c r="M1671" s="15">
        <f t="shared" si="109"/>
        <v>1054</v>
      </c>
      <c r="O1671" s="13"/>
      <c r="P1671" s="13"/>
    </row>
    <row r="1672" spans="1:16" s="90" customFormat="1" ht="13.15" customHeight="1" x14ac:dyDescent="0.2">
      <c r="A1672" s="11" t="str">
        <f t="shared" si="106"/>
        <v>GRIFFITH1989</v>
      </c>
      <c r="B1672" s="3" t="s">
        <v>24</v>
      </c>
      <c r="C1672" s="12">
        <v>1989</v>
      </c>
      <c r="D1672" s="12" t="s">
        <v>174</v>
      </c>
      <c r="E1672" s="13">
        <v>450</v>
      </c>
      <c r="F1672" s="13">
        <v>450</v>
      </c>
      <c r="G1672" s="13">
        <v>900</v>
      </c>
      <c r="H1672" s="13">
        <v>0</v>
      </c>
      <c r="I1672" s="13">
        <v>0</v>
      </c>
      <c r="J1672" s="13">
        <v>0</v>
      </c>
      <c r="K1672" s="15">
        <f t="shared" si="107"/>
        <v>450</v>
      </c>
      <c r="L1672" s="15">
        <f t="shared" si="108"/>
        <v>450</v>
      </c>
      <c r="M1672" s="15">
        <f t="shared" si="109"/>
        <v>900</v>
      </c>
      <c r="O1672" s="13"/>
      <c r="P1672" s="13"/>
    </row>
    <row r="1673" spans="1:16" s="90" customFormat="1" ht="13.15" customHeight="1" x14ac:dyDescent="0.2">
      <c r="A1673" s="11" t="str">
        <f t="shared" si="106"/>
        <v>GRIFFITH1990</v>
      </c>
      <c r="B1673" s="3" t="s">
        <v>24</v>
      </c>
      <c r="C1673" s="12">
        <v>1990</v>
      </c>
      <c r="D1673" s="12" t="s">
        <v>174</v>
      </c>
      <c r="E1673" s="13">
        <v>1159</v>
      </c>
      <c r="F1673" s="13">
        <v>1078</v>
      </c>
      <c r="G1673" s="13">
        <v>2237</v>
      </c>
      <c r="H1673" s="13">
        <v>0</v>
      </c>
      <c r="I1673" s="13">
        <v>0</v>
      </c>
      <c r="J1673" s="13">
        <v>0</v>
      </c>
      <c r="K1673" s="15">
        <f t="shared" si="107"/>
        <v>1159</v>
      </c>
      <c r="L1673" s="15">
        <f t="shared" si="108"/>
        <v>1078</v>
      </c>
      <c r="M1673" s="15">
        <f t="shared" si="109"/>
        <v>2237</v>
      </c>
      <c r="O1673" s="13"/>
      <c r="P1673" s="13"/>
    </row>
    <row r="1674" spans="1:16" s="90" customFormat="1" ht="13.15" customHeight="1" x14ac:dyDescent="0.2">
      <c r="A1674" s="11" t="str">
        <f t="shared" si="106"/>
        <v>GRIFFITH1991</v>
      </c>
      <c r="B1674" s="3" t="s">
        <v>24</v>
      </c>
      <c r="C1674" s="12">
        <v>1991</v>
      </c>
      <c r="D1674" s="12" t="s">
        <v>174</v>
      </c>
      <c r="E1674" s="13">
        <v>1202</v>
      </c>
      <c r="F1674" s="13">
        <v>1200</v>
      </c>
      <c r="G1674" s="13">
        <v>2402</v>
      </c>
      <c r="H1674" s="13">
        <v>0</v>
      </c>
      <c r="I1674" s="13">
        <v>0</v>
      </c>
      <c r="J1674" s="13">
        <v>0</v>
      </c>
      <c r="K1674" s="15">
        <f t="shared" si="107"/>
        <v>1202</v>
      </c>
      <c r="L1674" s="15">
        <f t="shared" si="108"/>
        <v>1200</v>
      </c>
      <c r="M1674" s="15">
        <f t="shared" si="109"/>
        <v>2402</v>
      </c>
      <c r="O1674" s="13"/>
      <c r="P1674" s="13"/>
    </row>
    <row r="1675" spans="1:16" s="90" customFormat="1" ht="13.15" customHeight="1" x14ac:dyDescent="0.2">
      <c r="A1675" s="11" t="str">
        <f t="shared" si="106"/>
        <v>GRIFFITH1992</v>
      </c>
      <c r="B1675" s="3" t="s">
        <v>24</v>
      </c>
      <c r="C1675" s="12">
        <v>1992</v>
      </c>
      <c r="D1675" s="12" t="s">
        <v>174</v>
      </c>
      <c r="E1675" s="13">
        <v>1209</v>
      </c>
      <c r="F1675" s="13">
        <v>1213</v>
      </c>
      <c r="G1675" s="13">
        <v>2422</v>
      </c>
      <c r="H1675" s="13">
        <v>0</v>
      </c>
      <c r="I1675" s="13">
        <v>0</v>
      </c>
      <c r="J1675" s="13">
        <v>0</v>
      </c>
      <c r="K1675" s="15">
        <f t="shared" si="107"/>
        <v>1209</v>
      </c>
      <c r="L1675" s="15">
        <f t="shared" si="108"/>
        <v>1213</v>
      </c>
      <c r="M1675" s="15">
        <f t="shared" si="109"/>
        <v>2422</v>
      </c>
      <c r="O1675" s="13"/>
      <c r="P1675" s="13"/>
    </row>
    <row r="1676" spans="1:16" s="90" customFormat="1" ht="13.15" customHeight="1" x14ac:dyDescent="0.2">
      <c r="A1676" s="11" t="str">
        <f t="shared" si="106"/>
        <v>GRIFFITH1993</v>
      </c>
      <c r="B1676" s="92" t="s">
        <v>24</v>
      </c>
      <c r="C1676" s="85">
        <v>1993</v>
      </c>
      <c r="D1676" s="86" t="s">
        <v>174</v>
      </c>
      <c r="E1676" s="15">
        <v>1034</v>
      </c>
      <c r="F1676" s="15">
        <v>1009</v>
      </c>
      <c r="G1676" s="15">
        <v>2043</v>
      </c>
      <c r="H1676" s="87">
        <v>0</v>
      </c>
      <c r="I1676" s="87">
        <v>0</v>
      </c>
      <c r="J1676" s="15">
        <v>0</v>
      </c>
      <c r="K1676" s="15">
        <f t="shared" si="107"/>
        <v>1034</v>
      </c>
      <c r="L1676" s="15">
        <f t="shared" si="108"/>
        <v>1009</v>
      </c>
      <c r="M1676" s="15">
        <f t="shared" si="109"/>
        <v>2043</v>
      </c>
      <c r="O1676" s="13"/>
      <c r="P1676" s="13"/>
    </row>
    <row r="1677" spans="1:16" s="90" customFormat="1" ht="13.15" customHeight="1" x14ac:dyDescent="0.2">
      <c r="A1677" s="11" t="str">
        <f t="shared" si="106"/>
        <v>GRIFFITH1994</v>
      </c>
      <c r="B1677" s="3" t="s">
        <v>24</v>
      </c>
      <c r="C1677" s="12">
        <v>1994</v>
      </c>
      <c r="D1677" s="86" t="s">
        <v>174</v>
      </c>
      <c r="E1677" s="13">
        <v>1168</v>
      </c>
      <c r="F1677" s="13">
        <v>1171</v>
      </c>
      <c r="G1677" s="13">
        <v>2339</v>
      </c>
      <c r="H1677" s="13">
        <v>0</v>
      </c>
      <c r="I1677" s="13">
        <v>0</v>
      </c>
      <c r="J1677" s="13">
        <v>0</v>
      </c>
      <c r="K1677" s="15">
        <f t="shared" si="107"/>
        <v>1168</v>
      </c>
      <c r="L1677" s="15">
        <f t="shared" si="108"/>
        <v>1171</v>
      </c>
      <c r="M1677" s="15">
        <f t="shared" si="109"/>
        <v>2339</v>
      </c>
      <c r="O1677" s="13"/>
      <c r="P1677" s="13"/>
    </row>
    <row r="1678" spans="1:16" s="90" customFormat="1" ht="13.15" customHeight="1" x14ac:dyDescent="0.2">
      <c r="A1678" s="11" t="str">
        <f t="shared" si="106"/>
        <v>GRIFFITH1995</v>
      </c>
      <c r="B1678" s="90" t="s">
        <v>24</v>
      </c>
      <c r="C1678" s="85">
        <v>1995</v>
      </c>
      <c r="D1678" s="86" t="s">
        <v>174</v>
      </c>
      <c r="E1678" s="15">
        <v>1150</v>
      </c>
      <c r="F1678" s="15">
        <v>1136</v>
      </c>
      <c r="G1678" s="15">
        <v>2286</v>
      </c>
      <c r="H1678" s="15">
        <v>0</v>
      </c>
      <c r="I1678" s="15">
        <v>0</v>
      </c>
      <c r="J1678" s="15">
        <v>0</v>
      </c>
      <c r="K1678" s="15">
        <f t="shared" si="107"/>
        <v>1150</v>
      </c>
      <c r="L1678" s="15">
        <f t="shared" si="108"/>
        <v>1136</v>
      </c>
      <c r="M1678" s="15">
        <f t="shared" si="109"/>
        <v>2286</v>
      </c>
      <c r="O1678" s="13"/>
      <c r="P1678" s="13"/>
    </row>
    <row r="1679" spans="1:16" s="90" customFormat="1" ht="13.15" customHeight="1" x14ac:dyDescent="0.2">
      <c r="A1679" s="11" t="str">
        <f t="shared" si="106"/>
        <v>GRIFFITH1996</v>
      </c>
      <c r="B1679" s="90" t="s">
        <v>24</v>
      </c>
      <c r="C1679" s="85">
        <v>1996</v>
      </c>
      <c r="D1679" s="86" t="s">
        <v>174</v>
      </c>
      <c r="E1679" s="15">
        <v>964</v>
      </c>
      <c r="F1679" s="15">
        <v>968</v>
      </c>
      <c r="G1679" s="15">
        <v>1932</v>
      </c>
      <c r="H1679" s="15">
        <v>0</v>
      </c>
      <c r="I1679" s="15">
        <v>0</v>
      </c>
      <c r="J1679" s="15">
        <v>0</v>
      </c>
      <c r="K1679" s="15">
        <f t="shared" si="107"/>
        <v>964</v>
      </c>
      <c r="L1679" s="15">
        <f t="shared" si="108"/>
        <v>968</v>
      </c>
      <c r="M1679" s="15">
        <f t="shared" si="109"/>
        <v>1932</v>
      </c>
      <c r="O1679" s="13"/>
      <c r="P1679" s="13"/>
    </row>
    <row r="1680" spans="1:16" s="90" customFormat="1" ht="13.15" customHeight="1" x14ac:dyDescent="0.2">
      <c r="A1680" s="11" t="str">
        <f t="shared" si="106"/>
        <v>GRIFFITH1997</v>
      </c>
      <c r="B1680" s="3" t="s">
        <v>24</v>
      </c>
      <c r="C1680" s="12">
        <v>1997</v>
      </c>
      <c r="D1680" s="12" t="s">
        <v>174</v>
      </c>
      <c r="E1680" s="13">
        <v>1155</v>
      </c>
      <c r="F1680" s="13">
        <v>1146</v>
      </c>
      <c r="G1680" s="13">
        <v>2301</v>
      </c>
      <c r="H1680" s="13">
        <v>0</v>
      </c>
      <c r="I1680" s="13">
        <v>0</v>
      </c>
      <c r="J1680" s="13">
        <v>0</v>
      </c>
      <c r="K1680" s="15">
        <f t="shared" si="107"/>
        <v>1155</v>
      </c>
      <c r="L1680" s="15">
        <f t="shared" si="108"/>
        <v>1146</v>
      </c>
      <c r="M1680" s="15">
        <f t="shared" si="109"/>
        <v>2301</v>
      </c>
      <c r="O1680" s="13"/>
      <c r="P1680" s="13"/>
    </row>
    <row r="1681" spans="1:16" s="90" customFormat="1" ht="13.15" customHeight="1" x14ac:dyDescent="0.2">
      <c r="A1681" s="11" t="str">
        <f t="shared" si="106"/>
        <v>GRIFFITH1998</v>
      </c>
      <c r="B1681" s="3" t="s">
        <v>24</v>
      </c>
      <c r="C1681" s="12">
        <v>1998</v>
      </c>
      <c r="D1681" s="12" t="s">
        <v>174</v>
      </c>
      <c r="E1681" s="13">
        <v>1435</v>
      </c>
      <c r="F1681" s="13">
        <v>1429</v>
      </c>
      <c r="G1681" s="13">
        <v>2864</v>
      </c>
      <c r="H1681" s="13">
        <v>0</v>
      </c>
      <c r="I1681" s="13">
        <v>0</v>
      </c>
      <c r="J1681" s="13">
        <v>0</v>
      </c>
      <c r="K1681" s="15">
        <f t="shared" si="107"/>
        <v>1435</v>
      </c>
      <c r="L1681" s="15">
        <f t="shared" si="108"/>
        <v>1429</v>
      </c>
      <c r="M1681" s="15">
        <f t="shared" si="109"/>
        <v>2864</v>
      </c>
      <c r="O1681" s="13"/>
      <c r="P1681" s="13"/>
    </row>
    <row r="1682" spans="1:16" s="90" customFormat="1" ht="13.15" customHeight="1" x14ac:dyDescent="0.2">
      <c r="A1682" s="11" t="str">
        <f t="shared" si="106"/>
        <v>GRIFFITH1999</v>
      </c>
      <c r="B1682" s="3" t="s">
        <v>24</v>
      </c>
      <c r="C1682" s="12">
        <v>1999</v>
      </c>
      <c r="D1682" s="12" t="s">
        <v>174</v>
      </c>
      <c r="E1682" s="13">
        <v>1365</v>
      </c>
      <c r="F1682" s="13">
        <v>1357</v>
      </c>
      <c r="G1682" s="13">
        <v>2722</v>
      </c>
      <c r="H1682" s="13">
        <v>0</v>
      </c>
      <c r="I1682" s="13">
        <v>0</v>
      </c>
      <c r="J1682" s="13">
        <v>0</v>
      </c>
      <c r="K1682" s="15">
        <f t="shared" si="107"/>
        <v>1365</v>
      </c>
      <c r="L1682" s="15">
        <f t="shared" si="108"/>
        <v>1357</v>
      </c>
      <c r="M1682" s="15">
        <f t="shared" si="109"/>
        <v>2722</v>
      </c>
      <c r="O1682" s="13"/>
      <c r="P1682" s="13"/>
    </row>
    <row r="1683" spans="1:16" s="90" customFormat="1" ht="13.15" customHeight="1" x14ac:dyDescent="0.2">
      <c r="A1683" s="11" t="str">
        <f t="shared" si="106"/>
        <v>GRIFFITH2000</v>
      </c>
      <c r="B1683" s="3" t="s">
        <v>24</v>
      </c>
      <c r="C1683" s="12">
        <v>2000</v>
      </c>
      <c r="D1683" s="12" t="s">
        <v>174</v>
      </c>
      <c r="E1683" s="13">
        <v>1377</v>
      </c>
      <c r="F1683" s="13">
        <v>1359</v>
      </c>
      <c r="G1683" s="13">
        <v>2736</v>
      </c>
      <c r="H1683" s="13">
        <v>0</v>
      </c>
      <c r="I1683" s="13">
        <v>0</v>
      </c>
      <c r="J1683" s="13">
        <v>0</v>
      </c>
      <c r="K1683" s="15">
        <f t="shared" si="107"/>
        <v>1377</v>
      </c>
      <c r="L1683" s="15">
        <f t="shared" si="108"/>
        <v>1359</v>
      </c>
      <c r="M1683" s="15">
        <f t="shared" si="109"/>
        <v>2736</v>
      </c>
      <c r="O1683" s="13"/>
      <c r="P1683" s="13"/>
    </row>
    <row r="1684" spans="1:16" s="90" customFormat="1" ht="13.15" customHeight="1" x14ac:dyDescent="0.2">
      <c r="A1684" s="11" t="str">
        <f t="shared" si="106"/>
        <v>GRIFFITH2001</v>
      </c>
      <c r="B1684" s="3" t="s">
        <v>24</v>
      </c>
      <c r="C1684" s="12">
        <v>2001</v>
      </c>
      <c r="D1684" s="12" t="s">
        <v>174</v>
      </c>
      <c r="E1684" s="13">
        <v>1387</v>
      </c>
      <c r="F1684" s="13">
        <v>1367</v>
      </c>
      <c r="G1684" s="13">
        <v>2754</v>
      </c>
      <c r="H1684" s="13">
        <v>0</v>
      </c>
      <c r="I1684" s="13">
        <v>0</v>
      </c>
      <c r="J1684" s="13">
        <v>0</v>
      </c>
      <c r="K1684" s="15">
        <f t="shared" si="107"/>
        <v>1387</v>
      </c>
      <c r="L1684" s="15">
        <f t="shared" si="108"/>
        <v>1367</v>
      </c>
      <c r="M1684" s="15">
        <f t="shared" si="109"/>
        <v>2754</v>
      </c>
      <c r="O1684" s="13"/>
      <c r="P1684" s="13"/>
    </row>
    <row r="1685" spans="1:16" s="90" customFormat="1" ht="13.15" customHeight="1" x14ac:dyDescent="0.2">
      <c r="A1685" s="11" t="str">
        <f t="shared" si="106"/>
        <v>GRIFFITH2002</v>
      </c>
      <c r="B1685" s="3" t="s">
        <v>24</v>
      </c>
      <c r="C1685" s="12">
        <v>2002</v>
      </c>
      <c r="D1685" s="12" t="s">
        <v>174</v>
      </c>
      <c r="E1685" s="13">
        <v>1525</v>
      </c>
      <c r="F1685" s="13">
        <v>1529</v>
      </c>
      <c r="G1685" s="13">
        <v>3054</v>
      </c>
      <c r="H1685" s="13">
        <v>0</v>
      </c>
      <c r="I1685" s="13">
        <v>0</v>
      </c>
      <c r="J1685" s="13">
        <v>0</v>
      </c>
      <c r="K1685" s="15">
        <f t="shared" si="107"/>
        <v>1525</v>
      </c>
      <c r="L1685" s="15">
        <f t="shared" si="108"/>
        <v>1529</v>
      </c>
      <c r="M1685" s="15">
        <f t="shared" si="109"/>
        <v>3054</v>
      </c>
      <c r="O1685" s="13"/>
      <c r="P1685" s="13"/>
    </row>
    <row r="1686" spans="1:16" s="90" customFormat="1" ht="13.15" customHeight="1" x14ac:dyDescent="0.2">
      <c r="A1686" s="11" t="str">
        <f t="shared" si="106"/>
        <v>GRIFFITH2003</v>
      </c>
      <c r="B1686" s="92" t="s">
        <v>24</v>
      </c>
      <c r="C1686" s="85">
        <v>2003</v>
      </c>
      <c r="D1686" s="86" t="s">
        <v>174</v>
      </c>
      <c r="E1686" s="15">
        <v>1605</v>
      </c>
      <c r="F1686" s="15">
        <v>1610</v>
      </c>
      <c r="G1686" s="15">
        <v>3215</v>
      </c>
      <c r="H1686" s="87">
        <v>0</v>
      </c>
      <c r="I1686" s="87">
        <v>0</v>
      </c>
      <c r="J1686" s="15">
        <v>0</v>
      </c>
      <c r="K1686" s="15">
        <f t="shared" si="107"/>
        <v>1605</v>
      </c>
      <c r="L1686" s="15">
        <f t="shared" si="108"/>
        <v>1610</v>
      </c>
      <c r="M1686" s="15">
        <f t="shared" si="109"/>
        <v>3215</v>
      </c>
      <c r="O1686" s="13"/>
      <c r="P1686" s="13"/>
    </row>
    <row r="1687" spans="1:16" s="90" customFormat="1" ht="13.15" customHeight="1" x14ac:dyDescent="0.2">
      <c r="A1687" s="11" t="str">
        <f t="shared" si="106"/>
        <v>GRIFFITH2004</v>
      </c>
      <c r="B1687" s="90" t="s">
        <v>24</v>
      </c>
      <c r="C1687" s="85">
        <v>2004</v>
      </c>
      <c r="D1687" s="86" t="s">
        <v>174</v>
      </c>
      <c r="E1687" s="15">
        <v>1741</v>
      </c>
      <c r="F1687" s="15">
        <v>1743</v>
      </c>
      <c r="G1687" s="15">
        <v>3484</v>
      </c>
      <c r="H1687" s="15">
        <v>0</v>
      </c>
      <c r="I1687" s="15">
        <v>0</v>
      </c>
      <c r="J1687" s="15">
        <v>0</v>
      </c>
      <c r="K1687" s="15">
        <f t="shared" si="107"/>
        <v>1741</v>
      </c>
      <c r="L1687" s="15">
        <f t="shared" si="108"/>
        <v>1743</v>
      </c>
      <c r="M1687" s="15">
        <f t="shared" si="109"/>
        <v>3484</v>
      </c>
      <c r="O1687" s="13"/>
      <c r="P1687" s="13"/>
    </row>
    <row r="1688" spans="1:16" s="90" customFormat="1" ht="13.15" customHeight="1" x14ac:dyDescent="0.2">
      <c r="A1688" s="11" t="str">
        <f t="shared" si="106"/>
        <v>GRIFFITH2005</v>
      </c>
      <c r="B1688" s="88" t="s">
        <v>24</v>
      </c>
      <c r="C1688" s="16">
        <v>2005</v>
      </c>
      <c r="D1688" s="86" t="s">
        <v>174</v>
      </c>
      <c r="E1688" s="89">
        <v>1618</v>
      </c>
      <c r="F1688" s="89">
        <v>1619</v>
      </c>
      <c r="G1688" s="89">
        <v>3237</v>
      </c>
      <c r="H1688" s="89">
        <v>0</v>
      </c>
      <c r="I1688" s="89">
        <v>0</v>
      </c>
      <c r="J1688" s="89">
        <v>0</v>
      </c>
      <c r="K1688" s="15">
        <f t="shared" si="107"/>
        <v>1618</v>
      </c>
      <c r="L1688" s="15">
        <f t="shared" si="108"/>
        <v>1619</v>
      </c>
      <c r="M1688" s="15">
        <f t="shared" si="109"/>
        <v>3237</v>
      </c>
      <c r="O1688" s="13"/>
      <c r="P1688" s="13"/>
    </row>
    <row r="1689" spans="1:16" s="90" customFormat="1" ht="13.15" customHeight="1" x14ac:dyDescent="0.2">
      <c r="A1689" s="11" t="str">
        <f t="shared" si="106"/>
        <v>GRIFFITH2006</v>
      </c>
      <c r="B1689" s="3" t="s">
        <v>24</v>
      </c>
      <c r="C1689" s="12">
        <v>2006</v>
      </c>
      <c r="D1689" s="12" t="s">
        <v>174</v>
      </c>
      <c r="E1689" s="13">
        <v>1445</v>
      </c>
      <c r="F1689" s="13">
        <v>1440</v>
      </c>
      <c r="G1689" s="13">
        <v>2885</v>
      </c>
      <c r="H1689" s="13">
        <v>0</v>
      </c>
      <c r="I1689" s="13">
        <v>0</v>
      </c>
      <c r="J1689" s="13">
        <v>0</v>
      </c>
      <c r="K1689" s="15">
        <f t="shared" si="107"/>
        <v>1445</v>
      </c>
      <c r="L1689" s="15">
        <f t="shared" si="108"/>
        <v>1440</v>
      </c>
      <c r="M1689" s="15">
        <f t="shared" si="109"/>
        <v>2885</v>
      </c>
      <c r="O1689" s="13"/>
      <c r="P1689" s="13"/>
    </row>
    <row r="1690" spans="1:16" s="90" customFormat="1" ht="13.15" customHeight="1" x14ac:dyDescent="0.2">
      <c r="A1690" s="11" t="str">
        <f t="shared" si="106"/>
        <v>GRIFFITH2007</v>
      </c>
      <c r="B1690" s="90" t="s">
        <v>24</v>
      </c>
      <c r="C1690" s="85">
        <v>2007</v>
      </c>
      <c r="D1690" s="86" t="s">
        <v>174</v>
      </c>
      <c r="E1690" s="15">
        <v>1823</v>
      </c>
      <c r="F1690" s="15">
        <v>1820</v>
      </c>
      <c r="G1690" s="15">
        <v>3643</v>
      </c>
      <c r="H1690" s="15">
        <v>0</v>
      </c>
      <c r="I1690" s="15">
        <v>0</v>
      </c>
      <c r="J1690" s="15">
        <v>0</v>
      </c>
      <c r="K1690" s="15">
        <f t="shared" si="107"/>
        <v>1823</v>
      </c>
      <c r="L1690" s="15">
        <f t="shared" si="108"/>
        <v>1820</v>
      </c>
      <c r="M1690" s="15">
        <f t="shared" si="109"/>
        <v>3643</v>
      </c>
      <c r="O1690" s="13"/>
      <c r="P1690" s="13"/>
    </row>
    <row r="1691" spans="1:16" s="90" customFormat="1" ht="13.15" customHeight="1" x14ac:dyDescent="0.2">
      <c r="A1691" s="11" t="str">
        <f t="shared" si="106"/>
        <v>GRIFFITH2008</v>
      </c>
      <c r="B1691" s="3" t="s">
        <v>24</v>
      </c>
      <c r="C1691" s="12">
        <v>2008</v>
      </c>
      <c r="D1691" s="12" t="s">
        <v>174</v>
      </c>
      <c r="E1691" s="13">
        <v>1521</v>
      </c>
      <c r="F1691" s="13">
        <v>1515</v>
      </c>
      <c r="G1691" s="13">
        <v>3036</v>
      </c>
      <c r="H1691" s="13">
        <v>0</v>
      </c>
      <c r="I1691" s="13">
        <v>0</v>
      </c>
      <c r="J1691" s="13">
        <v>0</v>
      </c>
      <c r="K1691" s="15">
        <f t="shared" si="107"/>
        <v>1521</v>
      </c>
      <c r="L1691" s="15">
        <f t="shared" si="108"/>
        <v>1515</v>
      </c>
      <c r="M1691" s="15">
        <f t="shared" si="109"/>
        <v>3036</v>
      </c>
      <c r="O1691" s="13"/>
      <c r="P1691" s="13"/>
    </row>
    <row r="1692" spans="1:16" s="90" customFormat="1" ht="13.15" customHeight="1" x14ac:dyDescent="0.2">
      <c r="A1692" s="11" t="str">
        <f t="shared" si="106"/>
        <v>GRIFFITH2009</v>
      </c>
      <c r="B1692" s="3" t="s">
        <v>24</v>
      </c>
      <c r="C1692" s="12">
        <v>2009</v>
      </c>
      <c r="D1692" s="12" t="s">
        <v>174</v>
      </c>
      <c r="E1692" s="13">
        <v>1549</v>
      </c>
      <c r="F1692" s="13">
        <v>1541</v>
      </c>
      <c r="G1692" s="13">
        <v>3090</v>
      </c>
      <c r="H1692" s="13">
        <v>0</v>
      </c>
      <c r="I1692" s="13">
        <v>0</v>
      </c>
      <c r="J1692" s="13">
        <v>0</v>
      </c>
      <c r="K1692" s="15">
        <f t="shared" si="107"/>
        <v>1549</v>
      </c>
      <c r="L1692" s="15">
        <f t="shared" si="108"/>
        <v>1541</v>
      </c>
      <c r="M1692" s="15">
        <f t="shared" si="109"/>
        <v>3090</v>
      </c>
      <c r="O1692" s="13"/>
      <c r="P1692" s="13"/>
    </row>
    <row r="1693" spans="1:16" s="90" customFormat="1" ht="13.15" customHeight="1" x14ac:dyDescent="0.2">
      <c r="A1693" s="11" t="str">
        <f t="shared" si="106"/>
        <v>GRIFFITH2010</v>
      </c>
      <c r="B1693" s="92" t="s">
        <v>24</v>
      </c>
      <c r="C1693" s="85">
        <v>2010</v>
      </c>
      <c r="D1693" s="86" t="s">
        <v>174</v>
      </c>
      <c r="E1693" s="15">
        <v>1801</v>
      </c>
      <c r="F1693" s="15">
        <v>1794</v>
      </c>
      <c r="G1693" s="15">
        <v>3595</v>
      </c>
      <c r="H1693" s="87">
        <v>0</v>
      </c>
      <c r="I1693" s="87">
        <v>0</v>
      </c>
      <c r="J1693" s="15">
        <v>0</v>
      </c>
      <c r="K1693" s="15">
        <f t="shared" si="107"/>
        <v>1801</v>
      </c>
      <c r="L1693" s="15">
        <f t="shared" si="108"/>
        <v>1794</v>
      </c>
      <c r="M1693" s="15">
        <f t="shared" si="109"/>
        <v>3595</v>
      </c>
      <c r="O1693" s="13"/>
      <c r="P1693" s="13"/>
    </row>
    <row r="1694" spans="1:16" s="90" customFormat="1" ht="13.15" customHeight="1" x14ac:dyDescent="0.2">
      <c r="A1694" s="11" t="str">
        <f t="shared" si="106"/>
        <v>GRIFFITH2011</v>
      </c>
      <c r="B1694" s="3" t="s">
        <v>24</v>
      </c>
      <c r="C1694" s="12">
        <v>2011</v>
      </c>
      <c r="D1694" s="12" t="s">
        <v>174</v>
      </c>
      <c r="E1694" s="13">
        <v>1845</v>
      </c>
      <c r="F1694" s="13">
        <v>1822</v>
      </c>
      <c r="G1694" s="13">
        <v>3667</v>
      </c>
      <c r="H1694" s="13">
        <v>0</v>
      </c>
      <c r="I1694" s="13">
        <v>0</v>
      </c>
      <c r="J1694" s="13">
        <v>0</v>
      </c>
      <c r="K1694" s="15">
        <f t="shared" si="107"/>
        <v>1845</v>
      </c>
      <c r="L1694" s="15">
        <f t="shared" si="108"/>
        <v>1822</v>
      </c>
      <c r="M1694" s="15">
        <f t="shared" si="109"/>
        <v>3667</v>
      </c>
      <c r="O1694" s="13"/>
      <c r="P1694" s="13"/>
    </row>
    <row r="1695" spans="1:16" s="90" customFormat="1" ht="13.15" customHeight="1" x14ac:dyDescent="0.2">
      <c r="A1695" s="11" t="str">
        <f t="shared" si="106"/>
        <v>GRIFFITH2012</v>
      </c>
      <c r="B1695" s="3" t="s">
        <v>24</v>
      </c>
      <c r="C1695" s="12">
        <v>2012</v>
      </c>
      <c r="D1695" s="12" t="s">
        <v>174</v>
      </c>
      <c r="E1695" s="13">
        <v>1764</v>
      </c>
      <c r="F1695" s="13">
        <v>1737</v>
      </c>
      <c r="G1695" s="13">
        <v>3501</v>
      </c>
      <c r="H1695" s="13">
        <v>0</v>
      </c>
      <c r="I1695" s="13">
        <v>0</v>
      </c>
      <c r="J1695" s="13">
        <v>0</v>
      </c>
      <c r="K1695" s="15">
        <f t="shared" si="107"/>
        <v>1764</v>
      </c>
      <c r="L1695" s="15">
        <f t="shared" si="108"/>
        <v>1737</v>
      </c>
      <c r="M1695" s="15">
        <f t="shared" si="109"/>
        <v>3501</v>
      </c>
      <c r="O1695" s="13"/>
      <c r="P1695" s="13"/>
    </row>
    <row r="1696" spans="1:16" s="90" customFormat="1" ht="13.15" customHeight="1" x14ac:dyDescent="0.2">
      <c r="A1696" s="11" t="str">
        <f t="shared" si="106"/>
        <v>GRIFFITH2013</v>
      </c>
      <c r="B1696" s="3" t="s">
        <v>24</v>
      </c>
      <c r="C1696" s="12">
        <v>2013</v>
      </c>
      <c r="D1696" s="12" t="s">
        <v>174</v>
      </c>
      <c r="E1696" s="13">
        <v>1622</v>
      </c>
      <c r="F1696" s="13">
        <v>1592</v>
      </c>
      <c r="G1696" s="13">
        <v>3214</v>
      </c>
      <c r="H1696" s="13">
        <v>0</v>
      </c>
      <c r="I1696" s="13">
        <v>0</v>
      </c>
      <c r="J1696" s="13">
        <v>0</v>
      </c>
      <c r="K1696" s="15">
        <f t="shared" si="107"/>
        <v>1622</v>
      </c>
      <c r="L1696" s="15">
        <f t="shared" si="108"/>
        <v>1592</v>
      </c>
      <c r="M1696" s="15">
        <f t="shared" si="109"/>
        <v>3214</v>
      </c>
      <c r="O1696" s="13"/>
      <c r="P1696" s="13"/>
    </row>
    <row r="1697" spans="1:16" s="90" customFormat="1" ht="13.15" customHeight="1" x14ac:dyDescent="0.2">
      <c r="A1697" s="11" t="str">
        <f t="shared" si="106"/>
        <v>GRIFFITH2014</v>
      </c>
      <c r="B1697" s="3" t="s">
        <v>24</v>
      </c>
      <c r="C1697" s="12">
        <v>2014</v>
      </c>
      <c r="D1697" s="12" t="s">
        <v>174</v>
      </c>
      <c r="E1697" s="13">
        <v>1892</v>
      </c>
      <c r="F1697" s="13">
        <v>1770</v>
      </c>
      <c r="G1697" s="13">
        <v>3662</v>
      </c>
      <c r="H1697" s="13">
        <v>0</v>
      </c>
      <c r="I1697" s="13">
        <v>0</v>
      </c>
      <c r="J1697" s="13">
        <v>0</v>
      </c>
      <c r="K1697" s="15">
        <f t="shared" si="107"/>
        <v>1892</v>
      </c>
      <c r="L1697" s="15">
        <f t="shared" si="108"/>
        <v>1770</v>
      </c>
      <c r="M1697" s="15">
        <f t="shared" si="109"/>
        <v>3662</v>
      </c>
      <c r="O1697" s="13"/>
      <c r="P1697" s="13"/>
    </row>
    <row r="1698" spans="1:16" s="90" customFormat="1" ht="13.15" customHeight="1" x14ac:dyDescent="0.2">
      <c r="A1698" s="11" t="str">
        <f t="shared" si="106"/>
        <v>GRIFFITH2015</v>
      </c>
      <c r="B1698" s="3" t="s">
        <v>24</v>
      </c>
      <c r="C1698" s="12">
        <v>2015</v>
      </c>
      <c r="D1698" s="12" t="s">
        <v>174</v>
      </c>
      <c r="E1698" s="13">
        <v>1892</v>
      </c>
      <c r="F1698" s="13">
        <v>1625</v>
      </c>
      <c r="G1698" s="13">
        <v>3517</v>
      </c>
      <c r="H1698" s="13">
        <v>0</v>
      </c>
      <c r="I1698" s="13">
        <v>0</v>
      </c>
      <c r="J1698" s="13">
        <v>0</v>
      </c>
      <c r="K1698" s="15">
        <f t="shared" si="107"/>
        <v>1892</v>
      </c>
      <c r="L1698" s="15">
        <f t="shared" si="108"/>
        <v>1625</v>
      </c>
      <c r="M1698" s="15">
        <f t="shared" si="109"/>
        <v>3517</v>
      </c>
      <c r="O1698" s="13"/>
      <c r="P1698" s="13"/>
    </row>
    <row r="1699" spans="1:16" s="90" customFormat="1" ht="13.15" customHeight="1" x14ac:dyDescent="0.2">
      <c r="A1699" s="11" t="str">
        <f t="shared" si="106"/>
        <v>GRIFFITH2016</v>
      </c>
      <c r="B1699" s="90" t="s">
        <v>24</v>
      </c>
      <c r="C1699" s="85">
        <v>2016</v>
      </c>
      <c r="D1699" s="86" t="s">
        <v>174</v>
      </c>
      <c r="E1699" s="15">
        <v>1780</v>
      </c>
      <c r="F1699" s="15">
        <v>1766</v>
      </c>
      <c r="G1699" s="15">
        <v>3546</v>
      </c>
      <c r="H1699" s="15">
        <v>0</v>
      </c>
      <c r="I1699" s="15">
        <v>0</v>
      </c>
      <c r="J1699" s="15">
        <v>0</v>
      </c>
      <c r="K1699" s="15">
        <f t="shared" si="107"/>
        <v>1780</v>
      </c>
      <c r="L1699" s="15">
        <f t="shared" si="108"/>
        <v>1766</v>
      </c>
      <c r="M1699" s="15">
        <f t="shared" si="109"/>
        <v>3546</v>
      </c>
      <c r="O1699" s="13"/>
      <c r="P1699" s="13"/>
    </row>
    <row r="1700" spans="1:16" s="90" customFormat="1" ht="13.15" customHeight="1" x14ac:dyDescent="0.2">
      <c r="A1700" s="11" t="str">
        <f t="shared" ref="A1700:A1738" si="110">CONCATENATE(B1700,C1700)</f>
        <v>GRIFFITH2017</v>
      </c>
      <c r="B1700" s="92" t="s">
        <v>24</v>
      </c>
      <c r="C1700" s="85">
        <v>2017</v>
      </c>
      <c r="D1700" s="86" t="s">
        <v>174</v>
      </c>
      <c r="E1700" s="15">
        <v>1886</v>
      </c>
      <c r="F1700" s="15">
        <v>1706</v>
      </c>
      <c r="G1700" s="15">
        <v>3592</v>
      </c>
      <c r="H1700" s="87">
        <v>0</v>
      </c>
      <c r="I1700" s="87">
        <v>0</v>
      </c>
      <c r="J1700" s="15">
        <v>0</v>
      </c>
      <c r="K1700" s="15">
        <f t="shared" si="107"/>
        <v>1886</v>
      </c>
      <c r="L1700" s="15">
        <f t="shared" si="108"/>
        <v>1706</v>
      </c>
      <c r="M1700" s="15">
        <f t="shared" si="109"/>
        <v>3592</v>
      </c>
      <c r="O1700" s="13"/>
      <c r="P1700" s="13"/>
    </row>
    <row r="1701" spans="1:16" s="90" customFormat="1" ht="13.15" customHeight="1" x14ac:dyDescent="0.2">
      <c r="A1701" s="11" t="str">
        <f t="shared" si="110"/>
        <v>GRIFFITH2018</v>
      </c>
      <c r="B1701" s="3" t="s">
        <v>24</v>
      </c>
      <c r="C1701" s="12">
        <v>2018</v>
      </c>
      <c r="D1701" s="12" t="s">
        <v>174</v>
      </c>
      <c r="E1701" s="13">
        <v>1988</v>
      </c>
      <c r="F1701" s="13">
        <v>1792</v>
      </c>
      <c r="G1701" s="13">
        <v>3780</v>
      </c>
      <c r="H1701" s="13">
        <v>0</v>
      </c>
      <c r="I1701" s="13">
        <v>0</v>
      </c>
      <c r="J1701" s="13">
        <v>0</v>
      </c>
      <c r="K1701" s="15">
        <f t="shared" si="107"/>
        <v>1988</v>
      </c>
      <c r="L1701" s="15">
        <f t="shared" si="108"/>
        <v>1792</v>
      </c>
      <c r="M1701" s="15">
        <f t="shared" si="109"/>
        <v>3780</v>
      </c>
      <c r="O1701" s="13"/>
      <c r="P1701" s="13"/>
    </row>
    <row r="1702" spans="1:16" s="90" customFormat="1" ht="13.15" customHeight="1" x14ac:dyDescent="0.2">
      <c r="A1702" s="11" t="str">
        <f t="shared" si="110"/>
        <v>GRIFFITH2019</v>
      </c>
      <c r="B1702" s="92" t="s">
        <v>24</v>
      </c>
      <c r="C1702" s="85">
        <v>2019</v>
      </c>
      <c r="D1702" s="86" t="s">
        <v>174</v>
      </c>
      <c r="E1702" s="15">
        <v>2556</v>
      </c>
      <c r="F1702" s="15">
        <v>2289</v>
      </c>
      <c r="G1702" s="15">
        <v>4845</v>
      </c>
      <c r="H1702" s="87">
        <v>0</v>
      </c>
      <c r="I1702" s="87">
        <v>0</v>
      </c>
      <c r="J1702" s="15">
        <v>0</v>
      </c>
      <c r="K1702" s="15">
        <f t="shared" si="107"/>
        <v>2556</v>
      </c>
      <c r="L1702" s="15">
        <f t="shared" si="108"/>
        <v>2289</v>
      </c>
      <c r="M1702" s="15">
        <f t="shared" si="109"/>
        <v>4845</v>
      </c>
      <c r="O1702" s="13"/>
      <c r="P1702" s="13"/>
    </row>
    <row r="1703" spans="1:16" s="90" customFormat="1" ht="13.15" customHeight="1" x14ac:dyDescent="0.2">
      <c r="A1703" s="11" t="str">
        <f t="shared" si="110"/>
        <v>GRIFFITH2020</v>
      </c>
      <c r="B1703" s="92" t="s">
        <v>24</v>
      </c>
      <c r="C1703" s="85">
        <v>2020</v>
      </c>
      <c r="D1703" s="86" t="s">
        <v>174</v>
      </c>
      <c r="E1703" s="15">
        <v>909</v>
      </c>
      <c r="F1703" s="15">
        <v>770</v>
      </c>
      <c r="G1703" s="15">
        <v>1679</v>
      </c>
      <c r="H1703" s="87">
        <v>0</v>
      </c>
      <c r="I1703" s="87">
        <v>0</v>
      </c>
      <c r="J1703" s="15">
        <v>0</v>
      </c>
      <c r="K1703" s="15">
        <f t="shared" si="107"/>
        <v>909</v>
      </c>
      <c r="L1703" s="15">
        <f t="shared" si="108"/>
        <v>770</v>
      </c>
      <c r="M1703" s="15">
        <f t="shared" si="109"/>
        <v>1679</v>
      </c>
      <c r="O1703" s="13"/>
      <c r="P1703" s="13"/>
    </row>
    <row r="1704" spans="1:16" s="90" customFormat="1" ht="13.15" customHeight="1" x14ac:dyDescent="0.2">
      <c r="A1704" s="11" t="str">
        <f t="shared" si="110"/>
        <v>GRIFFITH2021</v>
      </c>
      <c r="B1704" s="90" t="s">
        <v>24</v>
      </c>
      <c r="C1704" s="85">
        <v>2021</v>
      </c>
      <c r="D1704" s="86" t="s">
        <v>174</v>
      </c>
      <c r="E1704" s="15">
        <v>840</v>
      </c>
      <c r="F1704" s="15">
        <v>836</v>
      </c>
      <c r="G1704" s="15">
        <v>1676</v>
      </c>
      <c r="H1704" s="15">
        <v>0</v>
      </c>
      <c r="I1704" s="15">
        <v>0</v>
      </c>
      <c r="J1704" s="15">
        <v>0</v>
      </c>
      <c r="K1704" s="15">
        <f t="shared" si="107"/>
        <v>840</v>
      </c>
      <c r="L1704" s="15">
        <f t="shared" si="108"/>
        <v>836</v>
      </c>
      <c r="M1704" s="15">
        <f t="shared" si="109"/>
        <v>1676</v>
      </c>
      <c r="O1704" s="13"/>
      <c r="P1704" s="13"/>
    </row>
    <row r="1705" spans="1:16" s="90" customFormat="1" ht="13.15" customHeight="1" x14ac:dyDescent="0.2">
      <c r="A1705" s="11" t="str">
        <f t="shared" si="110"/>
        <v>GRIFFITH2022</v>
      </c>
      <c r="B1705" s="90" t="s">
        <v>24</v>
      </c>
      <c r="C1705" s="12">
        <v>2022</v>
      </c>
      <c r="D1705" s="86" t="s">
        <v>174</v>
      </c>
      <c r="E1705" s="91">
        <v>1725</v>
      </c>
      <c r="F1705" s="91">
        <v>1749</v>
      </c>
      <c r="G1705" s="91">
        <v>3474</v>
      </c>
      <c r="H1705" s="91">
        <v>0</v>
      </c>
      <c r="I1705" s="91">
        <v>0</v>
      </c>
      <c r="J1705" s="91">
        <v>0</v>
      </c>
      <c r="K1705" s="15">
        <f t="shared" si="107"/>
        <v>1725</v>
      </c>
      <c r="L1705" s="15">
        <f t="shared" si="108"/>
        <v>1749</v>
      </c>
      <c r="M1705" s="15">
        <f t="shared" si="109"/>
        <v>3474</v>
      </c>
      <c r="O1705" s="13"/>
      <c r="P1705" s="13"/>
    </row>
    <row r="1706" spans="1:16" s="90" customFormat="1" ht="13.15" customHeight="1" x14ac:dyDescent="0.2">
      <c r="A1706" s="11" t="str">
        <f t="shared" si="110"/>
        <v>GRIFFITH2023</v>
      </c>
      <c r="B1706" s="3" t="s">
        <v>24</v>
      </c>
      <c r="C1706" s="12">
        <v>2023</v>
      </c>
      <c r="D1706" s="12" t="s">
        <v>174</v>
      </c>
      <c r="E1706" s="13">
        <v>1632</v>
      </c>
      <c r="F1706" s="13">
        <v>1630</v>
      </c>
      <c r="G1706" s="13">
        <v>3262</v>
      </c>
      <c r="H1706" s="13">
        <v>0</v>
      </c>
      <c r="I1706" s="13">
        <v>0</v>
      </c>
      <c r="J1706" s="13">
        <v>0</v>
      </c>
      <c r="K1706" s="15">
        <f t="shared" si="107"/>
        <v>1632</v>
      </c>
      <c r="L1706" s="15">
        <f t="shared" si="108"/>
        <v>1630</v>
      </c>
      <c r="M1706" s="15">
        <f t="shared" si="109"/>
        <v>3262</v>
      </c>
      <c r="O1706" s="13"/>
      <c r="P1706" s="13"/>
    </row>
    <row r="1707" spans="1:16" s="90" customFormat="1" ht="13.15" customHeight="1" x14ac:dyDescent="0.2">
      <c r="A1707" s="11" t="str">
        <f t="shared" si="110"/>
        <v>GRIFFITH2024</v>
      </c>
      <c r="B1707" s="3" t="s">
        <v>24</v>
      </c>
      <c r="C1707" s="12">
        <v>2024</v>
      </c>
      <c r="D1707" s="12" t="s">
        <v>174</v>
      </c>
      <c r="E1707" s="13">
        <v>1289</v>
      </c>
      <c r="F1707" s="13">
        <v>1282</v>
      </c>
      <c r="G1707" s="13">
        <v>2571</v>
      </c>
      <c r="H1707" s="13">
        <v>0</v>
      </c>
      <c r="I1707" s="13">
        <v>0</v>
      </c>
      <c r="J1707" s="13">
        <v>0</v>
      </c>
      <c r="K1707" s="15">
        <f t="shared" si="107"/>
        <v>1289</v>
      </c>
      <c r="L1707" s="15">
        <f t="shared" si="108"/>
        <v>1282</v>
      </c>
      <c r="M1707" s="15">
        <f t="shared" si="109"/>
        <v>2571</v>
      </c>
      <c r="O1707" s="13"/>
      <c r="P1707" s="13"/>
    </row>
    <row r="1708" spans="1:16" s="90" customFormat="1" ht="13.15" customHeight="1" x14ac:dyDescent="0.2">
      <c r="A1708" s="11" t="str">
        <f t="shared" si="110"/>
        <v>GRIFFITH2025</v>
      </c>
      <c r="B1708" s="3" t="s">
        <v>24</v>
      </c>
      <c r="C1708" s="12">
        <v>2025</v>
      </c>
      <c r="D1708" s="12" t="s">
        <v>174</v>
      </c>
      <c r="E1708" s="13">
        <v>1312</v>
      </c>
      <c r="F1708" s="13">
        <v>1307</v>
      </c>
      <c r="G1708" s="13">
        <v>2619</v>
      </c>
      <c r="H1708" s="13">
        <v>0</v>
      </c>
      <c r="I1708" s="13">
        <v>0</v>
      </c>
      <c r="J1708" s="13">
        <v>0</v>
      </c>
      <c r="K1708" s="15">
        <f t="shared" si="107"/>
        <v>1312</v>
      </c>
      <c r="L1708" s="15">
        <f t="shared" si="108"/>
        <v>1307</v>
      </c>
      <c r="M1708" s="15">
        <f t="shared" si="109"/>
        <v>2619</v>
      </c>
      <c r="O1708" s="13"/>
      <c r="P1708" s="13"/>
    </row>
    <row r="1709" spans="1:16" s="90" customFormat="1" ht="13.15" customHeight="1" x14ac:dyDescent="0.2">
      <c r="A1709" s="11" t="str">
        <f t="shared" si="110"/>
        <v>GROOTE EYLANDT1985</v>
      </c>
      <c r="B1709" s="3" t="s">
        <v>23</v>
      </c>
      <c r="C1709" s="12">
        <v>1985</v>
      </c>
      <c r="D1709" s="12" t="s">
        <v>174</v>
      </c>
      <c r="E1709" s="13">
        <v>389</v>
      </c>
      <c r="F1709" s="13">
        <v>390</v>
      </c>
      <c r="G1709" s="13">
        <v>779</v>
      </c>
      <c r="H1709" s="13">
        <v>0</v>
      </c>
      <c r="I1709" s="13">
        <v>0</v>
      </c>
      <c r="J1709" s="13">
        <v>0</v>
      </c>
      <c r="K1709" s="15">
        <f t="shared" si="107"/>
        <v>389</v>
      </c>
      <c r="L1709" s="15">
        <f t="shared" si="108"/>
        <v>390</v>
      </c>
      <c r="M1709" s="15">
        <f t="shared" si="109"/>
        <v>779</v>
      </c>
      <c r="O1709" s="13"/>
      <c r="P1709" s="13"/>
    </row>
    <row r="1710" spans="1:16" s="90" customFormat="1" ht="13.15" customHeight="1" x14ac:dyDescent="0.2">
      <c r="A1710" s="11" t="str">
        <f t="shared" si="110"/>
        <v>GROOTE EYLANDT1986</v>
      </c>
      <c r="B1710" s="3" t="s">
        <v>23</v>
      </c>
      <c r="C1710" s="12">
        <v>1986</v>
      </c>
      <c r="D1710" s="12" t="s">
        <v>174</v>
      </c>
      <c r="E1710" s="13">
        <v>375</v>
      </c>
      <c r="F1710" s="13">
        <v>372</v>
      </c>
      <c r="G1710" s="13">
        <v>747</v>
      </c>
      <c r="H1710" s="13">
        <v>0</v>
      </c>
      <c r="I1710" s="13">
        <v>0</v>
      </c>
      <c r="J1710" s="13">
        <v>0</v>
      </c>
      <c r="K1710" s="15">
        <f t="shared" si="107"/>
        <v>375</v>
      </c>
      <c r="L1710" s="15">
        <f t="shared" si="108"/>
        <v>372</v>
      </c>
      <c r="M1710" s="15">
        <f t="shared" si="109"/>
        <v>747</v>
      </c>
      <c r="O1710" s="13"/>
      <c r="P1710" s="13"/>
    </row>
    <row r="1711" spans="1:16" s="90" customFormat="1" ht="13.15" customHeight="1" x14ac:dyDescent="0.2">
      <c r="A1711" s="11" t="str">
        <f t="shared" si="110"/>
        <v>GROOTE EYLANDT1987</v>
      </c>
      <c r="B1711" s="3" t="s">
        <v>23</v>
      </c>
      <c r="C1711" s="12">
        <v>1987</v>
      </c>
      <c r="D1711" s="12" t="s">
        <v>174</v>
      </c>
      <c r="E1711" s="13">
        <v>529</v>
      </c>
      <c r="F1711" s="13">
        <v>526</v>
      </c>
      <c r="G1711" s="13">
        <v>1055</v>
      </c>
      <c r="H1711" s="13">
        <v>0</v>
      </c>
      <c r="I1711" s="13">
        <v>0</v>
      </c>
      <c r="J1711" s="13">
        <v>0</v>
      </c>
      <c r="K1711" s="15">
        <f t="shared" si="107"/>
        <v>529</v>
      </c>
      <c r="L1711" s="15">
        <f t="shared" si="108"/>
        <v>526</v>
      </c>
      <c r="M1711" s="15">
        <f t="shared" si="109"/>
        <v>1055</v>
      </c>
      <c r="O1711" s="13"/>
      <c r="P1711" s="13"/>
    </row>
    <row r="1712" spans="1:16" s="90" customFormat="1" ht="13.15" customHeight="1" x14ac:dyDescent="0.2">
      <c r="A1712" s="11" t="str">
        <f t="shared" si="110"/>
        <v>GROOTE EYLANDT1988</v>
      </c>
      <c r="B1712" s="3" t="s">
        <v>23</v>
      </c>
      <c r="C1712" s="12">
        <v>1988</v>
      </c>
      <c r="D1712" s="12" t="s">
        <v>174</v>
      </c>
      <c r="E1712" s="13">
        <v>424</v>
      </c>
      <c r="F1712" s="13">
        <v>419</v>
      </c>
      <c r="G1712" s="13">
        <v>843</v>
      </c>
      <c r="H1712" s="13">
        <v>0</v>
      </c>
      <c r="I1712" s="13">
        <v>0</v>
      </c>
      <c r="J1712" s="13">
        <v>0</v>
      </c>
      <c r="K1712" s="15">
        <f t="shared" si="107"/>
        <v>424</v>
      </c>
      <c r="L1712" s="15">
        <f t="shared" si="108"/>
        <v>419</v>
      </c>
      <c r="M1712" s="15">
        <f t="shared" si="109"/>
        <v>843</v>
      </c>
      <c r="O1712" s="13"/>
      <c r="P1712" s="13"/>
    </row>
    <row r="1713" spans="1:16" s="90" customFormat="1" ht="13.15" customHeight="1" x14ac:dyDescent="0.2">
      <c r="A1713" s="11" t="str">
        <f t="shared" si="110"/>
        <v>GROOTE EYLANDT1989</v>
      </c>
      <c r="B1713" s="3" t="s">
        <v>23</v>
      </c>
      <c r="C1713" s="12">
        <v>1989</v>
      </c>
      <c r="D1713" s="12" t="s">
        <v>174</v>
      </c>
      <c r="E1713" s="13">
        <v>208</v>
      </c>
      <c r="F1713" s="13">
        <v>209</v>
      </c>
      <c r="G1713" s="13">
        <v>417</v>
      </c>
      <c r="H1713" s="13">
        <v>0</v>
      </c>
      <c r="I1713" s="13">
        <v>0</v>
      </c>
      <c r="J1713" s="13">
        <v>0</v>
      </c>
      <c r="K1713" s="15">
        <f t="shared" ref="K1713:K1776" si="111">E1713+H1713</f>
        <v>208</v>
      </c>
      <c r="L1713" s="15">
        <f t="shared" ref="L1713:L1776" si="112">F1713+I1713</f>
        <v>209</v>
      </c>
      <c r="M1713" s="15">
        <f t="shared" ref="M1713:M1776" si="113">G1713+J1713</f>
        <v>417</v>
      </c>
      <c r="O1713" s="13"/>
      <c r="P1713" s="13"/>
    </row>
    <row r="1714" spans="1:16" s="90" customFormat="1" ht="13.15" customHeight="1" x14ac:dyDescent="0.2">
      <c r="A1714" s="11" t="str">
        <f t="shared" si="110"/>
        <v>GROOTE EYLANDT1990</v>
      </c>
      <c r="B1714" s="3" t="s">
        <v>23</v>
      </c>
      <c r="C1714" s="12">
        <v>1990</v>
      </c>
      <c r="D1714" s="12" t="s">
        <v>174</v>
      </c>
      <c r="E1714" s="13">
        <v>272</v>
      </c>
      <c r="F1714" s="13">
        <v>272</v>
      </c>
      <c r="G1714" s="13">
        <v>544</v>
      </c>
      <c r="H1714" s="13">
        <v>0</v>
      </c>
      <c r="I1714" s="13">
        <v>0</v>
      </c>
      <c r="J1714" s="13">
        <v>0</v>
      </c>
      <c r="K1714" s="15">
        <f t="shared" si="111"/>
        <v>272</v>
      </c>
      <c r="L1714" s="15">
        <f t="shared" si="112"/>
        <v>272</v>
      </c>
      <c r="M1714" s="15">
        <f t="shared" si="113"/>
        <v>544</v>
      </c>
      <c r="O1714" s="13"/>
      <c r="P1714" s="13"/>
    </row>
    <row r="1715" spans="1:16" s="90" customFormat="1" ht="13.15" customHeight="1" x14ac:dyDescent="0.2">
      <c r="A1715" s="11" t="str">
        <f t="shared" si="110"/>
        <v>GROOTE EYLANDT1991</v>
      </c>
      <c r="B1715" s="92" t="s">
        <v>23</v>
      </c>
      <c r="C1715" s="85">
        <v>1991</v>
      </c>
      <c r="D1715" s="86" t="s">
        <v>174</v>
      </c>
      <c r="E1715" s="15">
        <v>514</v>
      </c>
      <c r="F1715" s="15">
        <v>512</v>
      </c>
      <c r="G1715" s="15">
        <v>1026</v>
      </c>
      <c r="H1715" s="87">
        <v>0</v>
      </c>
      <c r="I1715" s="87">
        <v>0</v>
      </c>
      <c r="J1715" s="15">
        <v>0</v>
      </c>
      <c r="K1715" s="15">
        <f t="shared" si="111"/>
        <v>514</v>
      </c>
      <c r="L1715" s="15">
        <f t="shared" si="112"/>
        <v>512</v>
      </c>
      <c r="M1715" s="15">
        <f t="shared" si="113"/>
        <v>1026</v>
      </c>
      <c r="O1715" s="13"/>
      <c r="P1715" s="13"/>
    </row>
    <row r="1716" spans="1:16" s="90" customFormat="1" ht="13.15" customHeight="1" x14ac:dyDescent="0.2">
      <c r="A1716" s="11" t="str">
        <f t="shared" si="110"/>
        <v>GROOTE EYLANDT1992</v>
      </c>
      <c r="B1716" s="3" t="s">
        <v>23</v>
      </c>
      <c r="C1716" s="12">
        <v>1992</v>
      </c>
      <c r="D1716" s="12" t="s">
        <v>174</v>
      </c>
      <c r="E1716" s="13">
        <v>457</v>
      </c>
      <c r="F1716" s="13">
        <v>457</v>
      </c>
      <c r="G1716" s="13">
        <v>914</v>
      </c>
      <c r="H1716" s="13">
        <v>0</v>
      </c>
      <c r="I1716" s="13">
        <v>0</v>
      </c>
      <c r="J1716" s="13">
        <v>0</v>
      </c>
      <c r="K1716" s="15">
        <f t="shared" si="111"/>
        <v>457</v>
      </c>
      <c r="L1716" s="15">
        <f t="shared" si="112"/>
        <v>457</v>
      </c>
      <c r="M1716" s="15">
        <f t="shared" si="113"/>
        <v>914</v>
      </c>
      <c r="O1716" s="13"/>
      <c r="P1716" s="13"/>
    </row>
    <row r="1717" spans="1:16" s="90" customFormat="1" ht="13.15" customHeight="1" x14ac:dyDescent="0.2">
      <c r="A1717" s="11" t="str">
        <f t="shared" si="110"/>
        <v>GROOTE EYLANDT1993</v>
      </c>
      <c r="B1717" s="3" t="s">
        <v>23</v>
      </c>
      <c r="C1717" s="12">
        <v>1993</v>
      </c>
      <c r="D1717" s="12" t="s">
        <v>174</v>
      </c>
      <c r="E1717" s="13">
        <v>517</v>
      </c>
      <c r="F1717" s="13">
        <v>517</v>
      </c>
      <c r="G1717" s="13">
        <v>1034</v>
      </c>
      <c r="H1717" s="13">
        <v>0</v>
      </c>
      <c r="I1717" s="13">
        <v>0</v>
      </c>
      <c r="J1717" s="13">
        <v>0</v>
      </c>
      <c r="K1717" s="15">
        <f t="shared" si="111"/>
        <v>517</v>
      </c>
      <c r="L1717" s="15">
        <f t="shared" si="112"/>
        <v>517</v>
      </c>
      <c r="M1717" s="15">
        <f t="shared" si="113"/>
        <v>1034</v>
      </c>
      <c r="O1717" s="13"/>
      <c r="P1717" s="13"/>
    </row>
    <row r="1718" spans="1:16" s="90" customFormat="1" ht="13.15" customHeight="1" x14ac:dyDescent="0.2">
      <c r="A1718" s="11" t="str">
        <f t="shared" si="110"/>
        <v>GROOTE EYLANDT1994</v>
      </c>
      <c r="B1718" s="3" t="s">
        <v>23</v>
      </c>
      <c r="C1718" s="12">
        <v>1994</v>
      </c>
      <c r="D1718" s="12" t="s">
        <v>174</v>
      </c>
      <c r="E1718" s="13">
        <v>561</v>
      </c>
      <c r="F1718" s="13">
        <v>563</v>
      </c>
      <c r="G1718" s="13">
        <v>1124</v>
      </c>
      <c r="H1718" s="13">
        <v>0</v>
      </c>
      <c r="I1718" s="13">
        <v>0</v>
      </c>
      <c r="J1718" s="13">
        <v>0</v>
      </c>
      <c r="K1718" s="15">
        <f t="shared" si="111"/>
        <v>561</v>
      </c>
      <c r="L1718" s="15">
        <f t="shared" si="112"/>
        <v>563</v>
      </c>
      <c r="M1718" s="15">
        <f t="shared" si="113"/>
        <v>1124</v>
      </c>
      <c r="O1718" s="13"/>
      <c r="P1718" s="13"/>
    </row>
    <row r="1719" spans="1:16" s="90" customFormat="1" ht="13.15" customHeight="1" x14ac:dyDescent="0.2">
      <c r="A1719" s="11" t="str">
        <f t="shared" si="110"/>
        <v>GROOTE EYLANDT1995</v>
      </c>
      <c r="B1719" s="3" t="s">
        <v>23</v>
      </c>
      <c r="C1719" s="12">
        <v>1995</v>
      </c>
      <c r="D1719" s="12" t="s">
        <v>174</v>
      </c>
      <c r="E1719" s="13">
        <v>643</v>
      </c>
      <c r="F1719" s="13">
        <v>643</v>
      </c>
      <c r="G1719" s="13">
        <v>1286</v>
      </c>
      <c r="H1719" s="13">
        <v>0</v>
      </c>
      <c r="I1719" s="13">
        <v>0</v>
      </c>
      <c r="J1719" s="13">
        <v>0</v>
      </c>
      <c r="K1719" s="15">
        <f t="shared" si="111"/>
        <v>643</v>
      </c>
      <c r="L1719" s="15">
        <f t="shared" si="112"/>
        <v>643</v>
      </c>
      <c r="M1719" s="15">
        <f t="shared" si="113"/>
        <v>1286</v>
      </c>
      <c r="O1719" s="13"/>
      <c r="P1719" s="13"/>
    </row>
    <row r="1720" spans="1:16" s="90" customFormat="1" ht="13.15" customHeight="1" x14ac:dyDescent="0.2">
      <c r="A1720" s="11" t="str">
        <f t="shared" si="110"/>
        <v>GROOTE EYLANDT1996</v>
      </c>
      <c r="B1720" s="3" t="s">
        <v>23</v>
      </c>
      <c r="C1720" s="12">
        <v>1996</v>
      </c>
      <c r="D1720" s="12" t="s">
        <v>174</v>
      </c>
      <c r="E1720" s="13">
        <v>784</v>
      </c>
      <c r="F1720" s="13">
        <v>783</v>
      </c>
      <c r="G1720" s="13">
        <v>1567</v>
      </c>
      <c r="H1720" s="13">
        <v>0</v>
      </c>
      <c r="I1720" s="13">
        <v>0</v>
      </c>
      <c r="J1720" s="13">
        <v>0</v>
      </c>
      <c r="K1720" s="15">
        <f t="shared" si="111"/>
        <v>784</v>
      </c>
      <c r="L1720" s="15">
        <f t="shared" si="112"/>
        <v>783</v>
      </c>
      <c r="M1720" s="15">
        <f t="shared" si="113"/>
        <v>1567</v>
      </c>
      <c r="O1720" s="13"/>
      <c r="P1720" s="13"/>
    </row>
    <row r="1721" spans="1:16" s="90" customFormat="1" ht="13.15" customHeight="1" x14ac:dyDescent="0.2">
      <c r="A1721" s="11" t="str">
        <f t="shared" si="110"/>
        <v>GROOTE EYLANDT1997</v>
      </c>
      <c r="B1721" s="92" t="s">
        <v>23</v>
      </c>
      <c r="C1721" s="85">
        <v>1997</v>
      </c>
      <c r="D1721" s="86" t="s">
        <v>174</v>
      </c>
      <c r="E1721" s="15">
        <v>900</v>
      </c>
      <c r="F1721" s="15">
        <v>899</v>
      </c>
      <c r="G1721" s="15">
        <v>1799</v>
      </c>
      <c r="H1721" s="87">
        <v>0</v>
      </c>
      <c r="I1721" s="87">
        <v>0</v>
      </c>
      <c r="J1721" s="15">
        <v>0</v>
      </c>
      <c r="K1721" s="15">
        <f t="shared" si="111"/>
        <v>900</v>
      </c>
      <c r="L1721" s="15">
        <f t="shared" si="112"/>
        <v>899</v>
      </c>
      <c r="M1721" s="15">
        <f t="shared" si="113"/>
        <v>1799</v>
      </c>
      <c r="O1721" s="13"/>
      <c r="P1721" s="13"/>
    </row>
    <row r="1722" spans="1:16" s="90" customFormat="1" ht="13.15" customHeight="1" x14ac:dyDescent="0.2">
      <c r="A1722" s="11" t="str">
        <f t="shared" si="110"/>
        <v>GROOTE EYLANDT1998</v>
      </c>
      <c r="B1722" s="88" t="s">
        <v>23</v>
      </c>
      <c r="C1722" s="16">
        <v>1998</v>
      </c>
      <c r="D1722" s="86" t="s">
        <v>174</v>
      </c>
      <c r="E1722" s="89">
        <v>942</v>
      </c>
      <c r="F1722" s="89">
        <v>942</v>
      </c>
      <c r="G1722" s="89">
        <v>1884</v>
      </c>
      <c r="H1722" s="89">
        <v>0</v>
      </c>
      <c r="I1722" s="89">
        <v>0</v>
      </c>
      <c r="J1722" s="89">
        <v>0</v>
      </c>
      <c r="K1722" s="15">
        <f t="shared" si="111"/>
        <v>942</v>
      </c>
      <c r="L1722" s="15">
        <f t="shared" si="112"/>
        <v>942</v>
      </c>
      <c r="M1722" s="15">
        <f t="shared" si="113"/>
        <v>1884</v>
      </c>
      <c r="O1722" s="13"/>
      <c r="P1722" s="13"/>
    </row>
    <row r="1723" spans="1:16" s="90" customFormat="1" ht="13.15" customHeight="1" x14ac:dyDescent="0.2">
      <c r="A1723" s="11" t="str">
        <f t="shared" si="110"/>
        <v>GROOTE EYLANDT1999</v>
      </c>
      <c r="B1723" s="3" t="s">
        <v>23</v>
      </c>
      <c r="C1723" s="12">
        <v>1999</v>
      </c>
      <c r="D1723" s="12" t="s">
        <v>174</v>
      </c>
      <c r="E1723" s="13">
        <v>989</v>
      </c>
      <c r="F1723" s="13">
        <v>988</v>
      </c>
      <c r="G1723" s="13">
        <v>1977</v>
      </c>
      <c r="H1723" s="13">
        <v>0</v>
      </c>
      <c r="I1723" s="13">
        <v>0</v>
      </c>
      <c r="J1723" s="13">
        <v>0</v>
      </c>
      <c r="K1723" s="15">
        <f t="shared" si="111"/>
        <v>989</v>
      </c>
      <c r="L1723" s="15">
        <f t="shared" si="112"/>
        <v>988</v>
      </c>
      <c r="M1723" s="15">
        <f t="shared" si="113"/>
        <v>1977</v>
      </c>
      <c r="O1723" s="13"/>
      <c r="P1723" s="13"/>
    </row>
    <row r="1724" spans="1:16" s="90" customFormat="1" ht="13.15" customHeight="1" x14ac:dyDescent="0.2">
      <c r="A1724" s="11" t="str">
        <f t="shared" si="110"/>
        <v>GROOTE EYLANDT2000</v>
      </c>
      <c r="B1724" s="88" t="s">
        <v>23</v>
      </c>
      <c r="C1724" s="12">
        <v>2000</v>
      </c>
      <c r="D1724" s="12" t="s">
        <v>174</v>
      </c>
      <c r="E1724" s="13">
        <v>938</v>
      </c>
      <c r="F1724" s="13">
        <v>936</v>
      </c>
      <c r="G1724" s="13">
        <v>1874</v>
      </c>
      <c r="H1724" s="13">
        <v>0</v>
      </c>
      <c r="I1724" s="13">
        <v>0</v>
      </c>
      <c r="J1724" s="13">
        <v>0</v>
      </c>
      <c r="K1724" s="15">
        <f t="shared" si="111"/>
        <v>938</v>
      </c>
      <c r="L1724" s="15">
        <f t="shared" si="112"/>
        <v>936</v>
      </c>
      <c r="M1724" s="15">
        <f t="shared" si="113"/>
        <v>1874</v>
      </c>
      <c r="O1724" s="13"/>
      <c r="P1724" s="13"/>
    </row>
    <row r="1725" spans="1:16" s="90" customFormat="1" ht="13.15" customHeight="1" x14ac:dyDescent="0.2">
      <c r="A1725" s="11" t="str">
        <f t="shared" si="110"/>
        <v>GROOTE EYLANDT2001</v>
      </c>
      <c r="B1725" s="3" t="s">
        <v>23</v>
      </c>
      <c r="C1725" s="12">
        <v>2001</v>
      </c>
      <c r="D1725" s="12" t="s">
        <v>174</v>
      </c>
      <c r="E1725" s="13">
        <v>883</v>
      </c>
      <c r="F1725" s="13">
        <v>879</v>
      </c>
      <c r="G1725" s="13">
        <v>1762</v>
      </c>
      <c r="H1725" s="13">
        <v>0</v>
      </c>
      <c r="I1725" s="13">
        <v>0</v>
      </c>
      <c r="J1725" s="13">
        <v>0</v>
      </c>
      <c r="K1725" s="15">
        <f t="shared" si="111"/>
        <v>883</v>
      </c>
      <c r="L1725" s="15">
        <f t="shared" si="112"/>
        <v>879</v>
      </c>
      <c r="M1725" s="15">
        <f t="shared" si="113"/>
        <v>1762</v>
      </c>
      <c r="O1725" s="13"/>
      <c r="P1725" s="13"/>
    </row>
    <row r="1726" spans="1:16" s="90" customFormat="1" ht="13.15" customHeight="1" x14ac:dyDescent="0.2">
      <c r="A1726" s="11" t="str">
        <f t="shared" si="110"/>
        <v>GROOTE EYLANDT2002</v>
      </c>
      <c r="B1726" s="90" t="s">
        <v>23</v>
      </c>
      <c r="C1726" s="85">
        <v>2002</v>
      </c>
      <c r="D1726" s="86" t="s">
        <v>174</v>
      </c>
      <c r="E1726" s="15">
        <v>732</v>
      </c>
      <c r="F1726" s="15">
        <v>731</v>
      </c>
      <c r="G1726" s="15">
        <v>1463</v>
      </c>
      <c r="H1726" s="15">
        <v>0</v>
      </c>
      <c r="I1726" s="15">
        <v>0</v>
      </c>
      <c r="J1726" s="15">
        <v>0</v>
      </c>
      <c r="K1726" s="15">
        <f t="shared" si="111"/>
        <v>732</v>
      </c>
      <c r="L1726" s="15">
        <f t="shared" si="112"/>
        <v>731</v>
      </c>
      <c r="M1726" s="15">
        <f t="shared" si="113"/>
        <v>1463</v>
      </c>
      <c r="O1726" s="13"/>
      <c r="P1726" s="13"/>
    </row>
    <row r="1727" spans="1:16" s="90" customFormat="1" ht="13.15" customHeight="1" x14ac:dyDescent="0.2">
      <c r="A1727" s="11" t="str">
        <f t="shared" si="110"/>
        <v>GROOTE EYLANDT2003</v>
      </c>
      <c r="B1727" s="3" t="s">
        <v>23</v>
      </c>
      <c r="C1727" s="12">
        <v>2003</v>
      </c>
      <c r="D1727" s="12" t="s">
        <v>174</v>
      </c>
      <c r="E1727" s="13">
        <v>780</v>
      </c>
      <c r="F1727" s="13">
        <v>778</v>
      </c>
      <c r="G1727" s="13">
        <v>1558</v>
      </c>
      <c r="H1727" s="13">
        <v>0</v>
      </c>
      <c r="I1727" s="13">
        <v>0</v>
      </c>
      <c r="J1727" s="13">
        <v>0</v>
      </c>
      <c r="K1727" s="15">
        <f t="shared" si="111"/>
        <v>780</v>
      </c>
      <c r="L1727" s="15">
        <f t="shared" si="112"/>
        <v>778</v>
      </c>
      <c r="M1727" s="15">
        <f t="shared" si="113"/>
        <v>1558</v>
      </c>
      <c r="O1727" s="13"/>
      <c r="P1727" s="13"/>
    </row>
    <row r="1728" spans="1:16" s="90" customFormat="1" ht="13.15" customHeight="1" x14ac:dyDescent="0.2">
      <c r="A1728" s="11" t="str">
        <f t="shared" si="110"/>
        <v>GROOTE EYLANDT2004</v>
      </c>
      <c r="B1728" s="92" t="s">
        <v>23</v>
      </c>
      <c r="C1728" s="85">
        <v>2004</v>
      </c>
      <c r="D1728" s="86" t="s">
        <v>174</v>
      </c>
      <c r="E1728" s="15">
        <v>1048</v>
      </c>
      <c r="F1728" s="15">
        <v>1049</v>
      </c>
      <c r="G1728" s="15">
        <v>2097</v>
      </c>
      <c r="H1728" s="87">
        <v>0</v>
      </c>
      <c r="I1728" s="87">
        <v>0</v>
      </c>
      <c r="J1728" s="15">
        <v>0</v>
      </c>
      <c r="K1728" s="15">
        <f t="shared" si="111"/>
        <v>1048</v>
      </c>
      <c r="L1728" s="15">
        <f t="shared" si="112"/>
        <v>1049</v>
      </c>
      <c r="M1728" s="15">
        <f t="shared" si="113"/>
        <v>2097</v>
      </c>
      <c r="O1728" s="13"/>
      <c r="P1728" s="13"/>
    </row>
    <row r="1729" spans="1:16" s="90" customFormat="1" ht="13.15" customHeight="1" x14ac:dyDescent="0.2">
      <c r="A1729" s="11" t="str">
        <f t="shared" si="110"/>
        <v>GROOTE EYLANDT2005</v>
      </c>
      <c r="B1729" s="92" t="s">
        <v>23</v>
      </c>
      <c r="C1729" s="85">
        <v>2005</v>
      </c>
      <c r="D1729" s="86" t="s">
        <v>174</v>
      </c>
      <c r="E1729" s="15">
        <v>1061</v>
      </c>
      <c r="F1729" s="15">
        <v>1028</v>
      </c>
      <c r="G1729" s="15">
        <v>2089</v>
      </c>
      <c r="H1729" s="87">
        <v>0</v>
      </c>
      <c r="I1729" s="87">
        <v>0</v>
      </c>
      <c r="J1729" s="15">
        <v>0</v>
      </c>
      <c r="K1729" s="15">
        <f t="shared" si="111"/>
        <v>1061</v>
      </c>
      <c r="L1729" s="15">
        <f t="shared" si="112"/>
        <v>1028</v>
      </c>
      <c r="M1729" s="15">
        <f t="shared" si="113"/>
        <v>2089</v>
      </c>
      <c r="O1729" s="13"/>
      <c r="P1729" s="13"/>
    </row>
    <row r="1730" spans="1:16" s="90" customFormat="1" ht="13.15" customHeight="1" x14ac:dyDescent="0.2">
      <c r="A1730" s="11" t="str">
        <f t="shared" si="110"/>
        <v>GROOTE EYLANDT2006</v>
      </c>
      <c r="B1730" s="3" t="s">
        <v>23</v>
      </c>
      <c r="C1730" s="12">
        <v>2006</v>
      </c>
      <c r="D1730" s="12" t="s">
        <v>174</v>
      </c>
      <c r="E1730" s="13">
        <v>1348</v>
      </c>
      <c r="F1730" s="13">
        <v>1348</v>
      </c>
      <c r="G1730" s="13">
        <v>2696</v>
      </c>
      <c r="H1730" s="13">
        <v>0</v>
      </c>
      <c r="I1730" s="13">
        <v>0</v>
      </c>
      <c r="J1730" s="13">
        <v>0</v>
      </c>
      <c r="K1730" s="15">
        <f t="shared" si="111"/>
        <v>1348</v>
      </c>
      <c r="L1730" s="15">
        <f t="shared" si="112"/>
        <v>1348</v>
      </c>
      <c r="M1730" s="15">
        <f t="shared" si="113"/>
        <v>2696</v>
      </c>
      <c r="O1730" s="13"/>
      <c r="P1730" s="13"/>
    </row>
    <row r="1731" spans="1:16" s="90" customFormat="1" ht="13.15" customHeight="1" x14ac:dyDescent="0.2">
      <c r="A1731" s="11" t="str">
        <f t="shared" si="110"/>
        <v>GROOTE EYLANDT2007</v>
      </c>
      <c r="B1731" s="90" t="s">
        <v>23</v>
      </c>
      <c r="C1731" s="85">
        <v>2007</v>
      </c>
      <c r="D1731" s="86" t="s">
        <v>174</v>
      </c>
      <c r="E1731" s="15">
        <v>1496</v>
      </c>
      <c r="F1731" s="15">
        <v>1495</v>
      </c>
      <c r="G1731" s="15">
        <v>2991</v>
      </c>
      <c r="H1731" s="15">
        <v>0</v>
      </c>
      <c r="I1731" s="15">
        <v>0</v>
      </c>
      <c r="J1731" s="15">
        <v>0</v>
      </c>
      <c r="K1731" s="15">
        <f t="shared" si="111"/>
        <v>1496</v>
      </c>
      <c r="L1731" s="15">
        <f t="shared" si="112"/>
        <v>1495</v>
      </c>
      <c r="M1731" s="15">
        <f t="shared" si="113"/>
        <v>2991</v>
      </c>
      <c r="O1731" s="13"/>
      <c r="P1731" s="13"/>
    </row>
    <row r="1732" spans="1:16" s="90" customFormat="1" ht="13.15" customHeight="1" x14ac:dyDescent="0.2">
      <c r="A1732" s="11" t="str">
        <f t="shared" si="110"/>
        <v>GROOTE EYLANDT2008</v>
      </c>
      <c r="B1732" s="92" t="s">
        <v>23</v>
      </c>
      <c r="C1732" s="85">
        <v>2008</v>
      </c>
      <c r="D1732" s="86" t="s">
        <v>174</v>
      </c>
      <c r="E1732" s="15">
        <v>1446</v>
      </c>
      <c r="F1732" s="15">
        <v>1448</v>
      </c>
      <c r="G1732" s="15">
        <v>2894</v>
      </c>
      <c r="H1732" s="87">
        <v>0</v>
      </c>
      <c r="I1732" s="87">
        <v>0</v>
      </c>
      <c r="J1732" s="15">
        <v>0</v>
      </c>
      <c r="K1732" s="15">
        <f t="shared" si="111"/>
        <v>1446</v>
      </c>
      <c r="L1732" s="15">
        <f t="shared" si="112"/>
        <v>1448</v>
      </c>
      <c r="M1732" s="15">
        <f t="shared" si="113"/>
        <v>2894</v>
      </c>
      <c r="O1732" s="13"/>
      <c r="P1732" s="13"/>
    </row>
    <row r="1733" spans="1:16" s="90" customFormat="1" ht="13.15" customHeight="1" x14ac:dyDescent="0.2">
      <c r="A1733" s="11" t="str">
        <f t="shared" si="110"/>
        <v>GROOTE EYLANDT2009</v>
      </c>
      <c r="B1733" s="92" t="s">
        <v>23</v>
      </c>
      <c r="C1733" s="85">
        <v>2009</v>
      </c>
      <c r="D1733" s="86" t="s">
        <v>174</v>
      </c>
      <c r="E1733" s="15">
        <v>1513</v>
      </c>
      <c r="F1733" s="15">
        <v>1497</v>
      </c>
      <c r="G1733" s="15">
        <v>3010</v>
      </c>
      <c r="H1733" s="87">
        <v>0</v>
      </c>
      <c r="I1733" s="87">
        <v>0</v>
      </c>
      <c r="J1733" s="15">
        <v>0</v>
      </c>
      <c r="K1733" s="15">
        <f t="shared" si="111"/>
        <v>1513</v>
      </c>
      <c r="L1733" s="15">
        <f t="shared" si="112"/>
        <v>1497</v>
      </c>
      <c r="M1733" s="15">
        <f t="shared" si="113"/>
        <v>3010</v>
      </c>
      <c r="O1733" s="13"/>
      <c r="P1733" s="13"/>
    </row>
    <row r="1734" spans="1:16" s="90" customFormat="1" ht="13.15" customHeight="1" x14ac:dyDescent="0.2">
      <c r="A1734" s="11" t="str">
        <f t="shared" si="110"/>
        <v>GROOTE EYLANDT2010</v>
      </c>
      <c r="B1734" s="3" t="s">
        <v>23</v>
      </c>
      <c r="C1734" s="12">
        <v>2010</v>
      </c>
      <c r="D1734" s="12" t="s">
        <v>174</v>
      </c>
      <c r="E1734" s="13">
        <v>1406</v>
      </c>
      <c r="F1734" s="13">
        <v>1378</v>
      </c>
      <c r="G1734" s="13">
        <v>2784</v>
      </c>
      <c r="H1734" s="13">
        <v>0</v>
      </c>
      <c r="I1734" s="13">
        <v>0</v>
      </c>
      <c r="J1734" s="13">
        <v>0</v>
      </c>
      <c r="K1734" s="15">
        <f t="shared" si="111"/>
        <v>1406</v>
      </c>
      <c r="L1734" s="15">
        <f t="shared" si="112"/>
        <v>1378</v>
      </c>
      <c r="M1734" s="15">
        <f t="shared" si="113"/>
        <v>2784</v>
      </c>
      <c r="O1734" s="13"/>
      <c r="P1734" s="13"/>
    </row>
    <row r="1735" spans="1:16" s="90" customFormat="1" ht="13.15" customHeight="1" x14ac:dyDescent="0.2">
      <c r="A1735" s="11" t="str">
        <f t="shared" si="110"/>
        <v>GROOTE EYLANDT2011</v>
      </c>
      <c r="B1735" s="88" t="s">
        <v>23</v>
      </c>
      <c r="C1735" s="85">
        <v>2011</v>
      </c>
      <c r="D1735" s="86" t="s">
        <v>174</v>
      </c>
      <c r="E1735" s="15">
        <v>1353</v>
      </c>
      <c r="F1735" s="15">
        <v>1368</v>
      </c>
      <c r="G1735" s="15">
        <v>2721</v>
      </c>
      <c r="H1735" s="87">
        <v>0</v>
      </c>
      <c r="I1735" s="87">
        <v>0</v>
      </c>
      <c r="J1735" s="15">
        <v>0</v>
      </c>
      <c r="K1735" s="15">
        <f t="shared" si="111"/>
        <v>1353</v>
      </c>
      <c r="L1735" s="15">
        <f t="shared" si="112"/>
        <v>1368</v>
      </c>
      <c r="M1735" s="15">
        <f t="shared" si="113"/>
        <v>2721</v>
      </c>
      <c r="O1735" s="13"/>
      <c r="P1735" s="13"/>
    </row>
    <row r="1736" spans="1:16" s="90" customFormat="1" ht="13.15" customHeight="1" x14ac:dyDescent="0.2">
      <c r="A1736" s="11" t="str">
        <f t="shared" si="110"/>
        <v>GROOTE EYLANDT2012</v>
      </c>
      <c r="B1736" s="3" t="s">
        <v>23</v>
      </c>
      <c r="C1736" s="12">
        <v>2012</v>
      </c>
      <c r="D1736" s="12" t="s">
        <v>174</v>
      </c>
      <c r="E1736" s="13">
        <v>1438</v>
      </c>
      <c r="F1736" s="13">
        <v>1338</v>
      </c>
      <c r="G1736" s="13">
        <v>2776</v>
      </c>
      <c r="H1736" s="13">
        <v>0</v>
      </c>
      <c r="I1736" s="13">
        <v>0</v>
      </c>
      <c r="J1736" s="13">
        <v>0</v>
      </c>
      <c r="K1736" s="15">
        <f t="shared" si="111"/>
        <v>1438</v>
      </c>
      <c r="L1736" s="15">
        <f t="shared" si="112"/>
        <v>1338</v>
      </c>
      <c r="M1736" s="15">
        <f t="shared" si="113"/>
        <v>2776</v>
      </c>
      <c r="O1736" s="13"/>
      <c r="P1736" s="13"/>
    </row>
    <row r="1737" spans="1:16" s="90" customFormat="1" ht="13.15" customHeight="1" x14ac:dyDescent="0.2">
      <c r="A1737" s="11" t="str">
        <f t="shared" si="110"/>
        <v>GROOTE EYLANDT2013</v>
      </c>
      <c r="B1737" s="92" t="s">
        <v>23</v>
      </c>
      <c r="C1737" s="85">
        <v>2013</v>
      </c>
      <c r="D1737" s="86" t="s">
        <v>174</v>
      </c>
      <c r="E1737" s="15">
        <v>1451</v>
      </c>
      <c r="F1737" s="15">
        <v>1201</v>
      </c>
      <c r="G1737" s="15">
        <v>2652</v>
      </c>
      <c r="H1737" s="87">
        <v>0</v>
      </c>
      <c r="I1737" s="87">
        <v>0</v>
      </c>
      <c r="J1737" s="15">
        <v>0</v>
      </c>
      <c r="K1737" s="15">
        <f t="shared" si="111"/>
        <v>1451</v>
      </c>
      <c r="L1737" s="15">
        <f t="shared" si="112"/>
        <v>1201</v>
      </c>
      <c r="M1737" s="15">
        <f t="shared" si="113"/>
        <v>2652</v>
      </c>
      <c r="O1737" s="13"/>
      <c r="P1737" s="13"/>
    </row>
    <row r="1738" spans="1:16" s="90" customFormat="1" ht="13.15" customHeight="1" x14ac:dyDescent="0.2">
      <c r="A1738" s="11" t="str">
        <f t="shared" si="110"/>
        <v>GROOTE EYLANDT2014</v>
      </c>
      <c r="B1738" s="3" t="s">
        <v>23</v>
      </c>
      <c r="C1738" s="12">
        <v>2014</v>
      </c>
      <c r="D1738" s="12" t="s">
        <v>174</v>
      </c>
      <c r="E1738" s="13">
        <v>934</v>
      </c>
      <c r="F1738" s="13">
        <v>839</v>
      </c>
      <c r="G1738" s="13">
        <v>1773</v>
      </c>
      <c r="H1738" s="13">
        <v>0</v>
      </c>
      <c r="I1738" s="13">
        <v>0</v>
      </c>
      <c r="J1738" s="13">
        <v>0</v>
      </c>
      <c r="K1738" s="15">
        <f t="shared" si="111"/>
        <v>934</v>
      </c>
      <c r="L1738" s="15">
        <f t="shared" si="112"/>
        <v>839</v>
      </c>
      <c r="M1738" s="15">
        <f t="shared" si="113"/>
        <v>1773</v>
      </c>
      <c r="O1738" s="13"/>
      <c r="P1738" s="13"/>
    </row>
    <row r="1739" spans="1:16" s="90" customFormat="1" ht="13.15" customHeight="1" x14ac:dyDescent="0.2">
      <c r="A1739" s="11" t="str">
        <f t="shared" ref="A1739:A1799" si="114">CONCATENATE(B1739,C1739)</f>
        <v>GROOTE EYLANDT2015</v>
      </c>
      <c r="B1739" s="92" t="s">
        <v>23</v>
      </c>
      <c r="C1739" s="85">
        <v>2015</v>
      </c>
      <c r="D1739" s="86" t="s">
        <v>174</v>
      </c>
      <c r="E1739" s="15">
        <v>662</v>
      </c>
      <c r="F1739" s="15">
        <v>659</v>
      </c>
      <c r="G1739" s="15">
        <v>1321</v>
      </c>
      <c r="H1739" s="87">
        <v>0</v>
      </c>
      <c r="I1739" s="87">
        <v>0</v>
      </c>
      <c r="J1739" s="15">
        <v>0</v>
      </c>
      <c r="K1739" s="15">
        <f t="shared" si="111"/>
        <v>662</v>
      </c>
      <c r="L1739" s="15">
        <f t="shared" si="112"/>
        <v>659</v>
      </c>
      <c r="M1739" s="15">
        <f t="shared" si="113"/>
        <v>1321</v>
      </c>
      <c r="O1739" s="13"/>
      <c r="P1739" s="13"/>
    </row>
    <row r="1740" spans="1:16" s="90" customFormat="1" ht="13.15" customHeight="1" x14ac:dyDescent="0.2">
      <c r="A1740" s="11" t="str">
        <f t="shared" si="114"/>
        <v>GROOTE EYLANDT2016</v>
      </c>
      <c r="B1740" s="90" t="s">
        <v>23</v>
      </c>
      <c r="C1740" s="85">
        <v>2016</v>
      </c>
      <c r="D1740" s="86" t="s">
        <v>174</v>
      </c>
      <c r="E1740" s="15">
        <v>671</v>
      </c>
      <c r="F1740" s="15">
        <v>669</v>
      </c>
      <c r="G1740" s="15">
        <v>1340</v>
      </c>
      <c r="H1740" s="15">
        <v>0</v>
      </c>
      <c r="I1740" s="15">
        <v>0</v>
      </c>
      <c r="J1740" s="15">
        <v>0</v>
      </c>
      <c r="K1740" s="15">
        <f t="shared" si="111"/>
        <v>671</v>
      </c>
      <c r="L1740" s="15">
        <f t="shared" si="112"/>
        <v>669</v>
      </c>
      <c r="M1740" s="15">
        <f t="shared" si="113"/>
        <v>1340</v>
      </c>
      <c r="O1740" s="13"/>
      <c r="P1740" s="13"/>
    </row>
    <row r="1741" spans="1:16" s="90" customFormat="1" ht="13.15" customHeight="1" x14ac:dyDescent="0.2">
      <c r="A1741" s="11" t="str">
        <f t="shared" si="114"/>
        <v>GROOTE EYLANDT2017</v>
      </c>
      <c r="B1741" s="92" t="s">
        <v>23</v>
      </c>
      <c r="C1741" s="85">
        <v>2017</v>
      </c>
      <c r="D1741" s="86" t="s">
        <v>174</v>
      </c>
      <c r="E1741" s="15">
        <v>674</v>
      </c>
      <c r="F1741" s="15">
        <v>645</v>
      </c>
      <c r="G1741" s="15">
        <v>1319</v>
      </c>
      <c r="H1741" s="87">
        <v>0</v>
      </c>
      <c r="I1741" s="87">
        <v>0</v>
      </c>
      <c r="J1741" s="15">
        <v>0</v>
      </c>
      <c r="K1741" s="15">
        <f t="shared" si="111"/>
        <v>674</v>
      </c>
      <c r="L1741" s="15">
        <f t="shared" si="112"/>
        <v>645</v>
      </c>
      <c r="M1741" s="15">
        <f t="shared" si="113"/>
        <v>1319</v>
      </c>
      <c r="O1741" s="13"/>
      <c r="P1741" s="13"/>
    </row>
    <row r="1742" spans="1:16" s="90" customFormat="1" ht="13.15" customHeight="1" x14ac:dyDescent="0.2">
      <c r="A1742" s="11" t="str">
        <f t="shared" si="114"/>
        <v>GROOTE EYLANDT2018</v>
      </c>
      <c r="B1742" s="3" t="s">
        <v>23</v>
      </c>
      <c r="C1742" s="12">
        <v>2018</v>
      </c>
      <c r="D1742" s="12" t="s">
        <v>174</v>
      </c>
      <c r="E1742" s="13">
        <v>597</v>
      </c>
      <c r="F1742" s="13">
        <v>539</v>
      </c>
      <c r="G1742" s="13">
        <v>1136</v>
      </c>
      <c r="H1742" s="13">
        <v>0</v>
      </c>
      <c r="I1742" s="13">
        <v>0</v>
      </c>
      <c r="J1742" s="13">
        <v>0</v>
      </c>
      <c r="K1742" s="15">
        <f t="shared" si="111"/>
        <v>597</v>
      </c>
      <c r="L1742" s="15">
        <f t="shared" si="112"/>
        <v>539</v>
      </c>
      <c r="M1742" s="15">
        <f t="shared" si="113"/>
        <v>1136</v>
      </c>
      <c r="O1742" s="13"/>
      <c r="P1742" s="13"/>
    </row>
    <row r="1743" spans="1:16" s="90" customFormat="1" ht="13.15" customHeight="1" x14ac:dyDescent="0.2">
      <c r="A1743" s="11" t="str">
        <f t="shared" si="114"/>
        <v>GROOTE EYLANDT2019</v>
      </c>
      <c r="B1743" s="3" t="s">
        <v>23</v>
      </c>
      <c r="C1743" s="12">
        <v>2019</v>
      </c>
      <c r="D1743" s="12" t="s">
        <v>174</v>
      </c>
      <c r="E1743" s="13">
        <v>672</v>
      </c>
      <c r="F1743" s="13">
        <v>542</v>
      </c>
      <c r="G1743" s="13">
        <v>1214</v>
      </c>
      <c r="H1743" s="13">
        <v>0</v>
      </c>
      <c r="I1743" s="13">
        <v>0</v>
      </c>
      <c r="J1743" s="13">
        <v>0</v>
      </c>
      <c r="K1743" s="15">
        <f t="shared" si="111"/>
        <v>672</v>
      </c>
      <c r="L1743" s="15">
        <f t="shared" si="112"/>
        <v>542</v>
      </c>
      <c r="M1743" s="15">
        <f t="shared" si="113"/>
        <v>1214</v>
      </c>
      <c r="O1743" s="13"/>
      <c r="P1743" s="13"/>
    </row>
    <row r="1744" spans="1:16" s="90" customFormat="1" ht="13.15" customHeight="1" x14ac:dyDescent="0.2">
      <c r="A1744" s="11" t="str">
        <f t="shared" si="114"/>
        <v>GROOTE EYLANDT2020</v>
      </c>
      <c r="B1744" s="92" t="s">
        <v>23</v>
      </c>
      <c r="C1744" s="85">
        <v>2020</v>
      </c>
      <c r="D1744" s="86" t="s">
        <v>174</v>
      </c>
      <c r="E1744" s="15">
        <v>478</v>
      </c>
      <c r="F1744" s="15">
        <v>454</v>
      </c>
      <c r="G1744" s="15">
        <v>932</v>
      </c>
      <c r="H1744" s="87">
        <v>0</v>
      </c>
      <c r="I1744" s="87">
        <v>0</v>
      </c>
      <c r="J1744" s="15">
        <v>0</v>
      </c>
      <c r="K1744" s="15">
        <f t="shared" si="111"/>
        <v>478</v>
      </c>
      <c r="L1744" s="15">
        <f t="shared" si="112"/>
        <v>454</v>
      </c>
      <c r="M1744" s="15">
        <f t="shared" si="113"/>
        <v>932</v>
      </c>
      <c r="O1744" s="13"/>
      <c r="P1744" s="13"/>
    </row>
    <row r="1745" spans="1:16" s="90" customFormat="1" ht="13.15" customHeight="1" x14ac:dyDescent="0.2">
      <c r="A1745" s="11" t="str">
        <f t="shared" si="114"/>
        <v>GROOTE EYLANDT2021</v>
      </c>
      <c r="B1745" s="3" t="s">
        <v>23</v>
      </c>
      <c r="C1745" s="12">
        <v>2021</v>
      </c>
      <c r="D1745" s="12" t="s">
        <v>174</v>
      </c>
      <c r="E1745" s="13">
        <v>747</v>
      </c>
      <c r="F1745" s="13">
        <v>746</v>
      </c>
      <c r="G1745" s="13">
        <v>1493</v>
      </c>
      <c r="H1745" s="13">
        <v>0</v>
      </c>
      <c r="I1745" s="13">
        <v>0</v>
      </c>
      <c r="J1745" s="13">
        <v>0</v>
      </c>
      <c r="K1745" s="15">
        <f t="shared" si="111"/>
        <v>747</v>
      </c>
      <c r="L1745" s="15">
        <f t="shared" si="112"/>
        <v>746</v>
      </c>
      <c r="M1745" s="15">
        <f t="shared" si="113"/>
        <v>1493</v>
      </c>
      <c r="O1745" s="13"/>
      <c r="P1745" s="13"/>
    </row>
    <row r="1746" spans="1:16" s="90" customFormat="1" ht="13.15" customHeight="1" x14ac:dyDescent="0.2">
      <c r="A1746" s="11" t="str">
        <f t="shared" si="114"/>
        <v>GROOTE EYLANDT2022</v>
      </c>
      <c r="B1746" s="3" t="s">
        <v>23</v>
      </c>
      <c r="C1746" s="12">
        <v>2022</v>
      </c>
      <c r="D1746" s="12" t="s">
        <v>174</v>
      </c>
      <c r="E1746" s="13">
        <v>568</v>
      </c>
      <c r="F1746" s="13">
        <v>569</v>
      </c>
      <c r="G1746" s="13">
        <v>1137</v>
      </c>
      <c r="H1746" s="13">
        <v>0</v>
      </c>
      <c r="I1746" s="13">
        <v>0</v>
      </c>
      <c r="J1746" s="13">
        <v>0</v>
      </c>
      <c r="K1746" s="15">
        <f t="shared" si="111"/>
        <v>568</v>
      </c>
      <c r="L1746" s="15">
        <f t="shared" si="112"/>
        <v>569</v>
      </c>
      <c r="M1746" s="15">
        <f t="shared" si="113"/>
        <v>1137</v>
      </c>
      <c r="O1746" s="13"/>
      <c r="P1746" s="13"/>
    </row>
    <row r="1747" spans="1:16" s="90" customFormat="1" ht="13.15" customHeight="1" x14ac:dyDescent="0.2">
      <c r="A1747" s="11" t="str">
        <f t="shared" si="114"/>
        <v>GROOTE EYLANDT2023</v>
      </c>
      <c r="B1747" s="3" t="s">
        <v>23</v>
      </c>
      <c r="C1747" s="12">
        <v>2023</v>
      </c>
      <c r="D1747" s="12" t="s">
        <v>174</v>
      </c>
      <c r="E1747" s="13">
        <v>683</v>
      </c>
      <c r="F1747" s="13">
        <v>682</v>
      </c>
      <c r="G1747" s="13">
        <v>1365</v>
      </c>
      <c r="H1747" s="13">
        <v>0</v>
      </c>
      <c r="I1747" s="13">
        <v>0</v>
      </c>
      <c r="J1747" s="13">
        <v>0</v>
      </c>
      <c r="K1747" s="15">
        <f t="shared" si="111"/>
        <v>683</v>
      </c>
      <c r="L1747" s="15">
        <f t="shared" si="112"/>
        <v>682</v>
      </c>
      <c r="M1747" s="15">
        <f t="shared" si="113"/>
        <v>1365</v>
      </c>
      <c r="O1747" s="13"/>
      <c r="P1747" s="13"/>
    </row>
    <row r="1748" spans="1:16" s="90" customFormat="1" ht="13.15" customHeight="1" x14ac:dyDescent="0.2">
      <c r="A1748" s="11" t="str">
        <f t="shared" si="114"/>
        <v>GROOTE EYLANDT2024</v>
      </c>
      <c r="B1748" s="92" t="s">
        <v>23</v>
      </c>
      <c r="C1748" s="85">
        <v>2024</v>
      </c>
      <c r="D1748" s="86" t="s">
        <v>174</v>
      </c>
      <c r="E1748" s="15">
        <v>664</v>
      </c>
      <c r="F1748" s="15">
        <v>663</v>
      </c>
      <c r="G1748" s="15">
        <v>1327</v>
      </c>
      <c r="H1748" s="87">
        <v>0</v>
      </c>
      <c r="I1748" s="87">
        <v>0</v>
      </c>
      <c r="J1748" s="15">
        <v>0</v>
      </c>
      <c r="K1748" s="15">
        <f t="shared" si="111"/>
        <v>664</v>
      </c>
      <c r="L1748" s="15">
        <f t="shared" si="112"/>
        <v>663</v>
      </c>
      <c r="M1748" s="15">
        <f t="shared" si="113"/>
        <v>1327</v>
      </c>
      <c r="O1748" s="13"/>
      <c r="P1748" s="13"/>
    </row>
    <row r="1749" spans="1:16" s="90" customFormat="1" ht="13.15" customHeight="1" x14ac:dyDescent="0.2">
      <c r="A1749" s="11" t="str">
        <f t="shared" si="114"/>
        <v>GROOTE EYLANDT2025</v>
      </c>
      <c r="B1749" s="92" t="s">
        <v>23</v>
      </c>
      <c r="C1749" s="85">
        <v>2025</v>
      </c>
      <c r="D1749" s="86" t="s">
        <v>174</v>
      </c>
      <c r="E1749" s="15">
        <v>686</v>
      </c>
      <c r="F1749" s="15">
        <v>685</v>
      </c>
      <c r="G1749" s="15">
        <v>1371</v>
      </c>
      <c r="H1749" s="87">
        <v>0</v>
      </c>
      <c r="I1749" s="87">
        <v>0</v>
      </c>
      <c r="J1749" s="15">
        <v>0</v>
      </c>
      <c r="K1749" s="15">
        <f t="shared" si="111"/>
        <v>686</v>
      </c>
      <c r="L1749" s="15">
        <f t="shared" si="112"/>
        <v>685</v>
      </c>
      <c r="M1749" s="15">
        <f t="shared" si="113"/>
        <v>1371</v>
      </c>
      <c r="O1749" s="13"/>
      <c r="P1749" s="13"/>
    </row>
    <row r="1750" spans="1:16" s="90" customFormat="1" ht="13.15" customHeight="1" x14ac:dyDescent="0.2">
      <c r="A1750" s="11" t="str">
        <f t="shared" si="114"/>
        <v>HAMILTON ISLAND1985</v>
      </c>
      <c r="B1750" s="3" t="s">
        <v>62</v>
      </c>
      <c r="C1750" s="12">
        <v>1985</v>
      </c>
      <c r="D1750" s="12" t="s">
        <v>174</v>
      </c>
      <c r="E1750" s="13">
        <v>718</v>
      </c>
      <c r="F1750" s="13">
        <v>712</v>
      </c>
      <c r="G1750" s="13">
        <v>1430</v>
      </c>
      <c r="H1750" s="13">
        <v>0</v>
      </c>
      <c r="I1750" s="13">
        <v>0</v>
      </c>
      <c r="J1750" s="13">
        <v>0</v>
      </c>
      <c r="K1750" s="15">
        <f t="shared" si="111"/>
        <v>718</v>
      </c>
      <c r="L1750" s="15">
        <f t="shared" si="112"/>
        <v>712</v>
      </c>
      <c r="M1750" s="15">
        <f t="shared" si="113"/>
        <v>1430</v>
      </c>
      <c r="O1750" s="13"/>
      <c r="P1750" s="13"/>
    </row>
    <row r="1751" spans="1:16" s="90" customFormat="1" ht="13.15" customHeight="1" x14ac:dyDescent="0.2">
      <c r="A1751" s="11" t="str">
        <f t="shared" si="114"/>
        <v>HAMILTON ISLAND1986</v>
      </c>
      <c r="B1751" s="90" t="s">
        <v>62</v>
      </c>
      <c r="C1751" s="85">
        <v>1986</v>
      </c>
      <c r="D1751" s="86" t="s">
        <v>174</v>
      </c>
      <c r="E1751" s="15">
        <v>1021</v>
      </c>
      <c r="F1751" s="15">
        <v>1014</v>
      </c>
      <c r="G1751" s="15">
        <v>2035</v>
      </c>
      <c r="H1751" s="15">
        <v>0</v>
      </c>
      <c r="I1751" s="15">
        <v>0</v>
      </c>
      <c r="J1751" s="15">
        <v>0</v>
      </c>
      <c r="K1751" s="15">
        <f t="shared" si="111"/>
        <v>1021</v>
      </c>
      <c r="L1751" s="15">
        <f t="shared" si="112"/>
        <v>1014</v>
      </c>
      <c r="M1751" s="15">
        <f t="shared" si="113"/>
        <v>2035</v>
      </c>
      <c r="O1751" s="13"/>
      <c r="P1751" s="13"/>
    </row>
    <row r="1752" spans="1:16" s="90" customFormat="1" ht="13.15" customHeight="1" x14ac:dyDescent="0.2">
      <c r="A1752" s="11" t="str">
        <f t="shared" si="114"/>
        <v>HAMILTON ISLAND1987</v>
      </c>
      <c r="B1752" s="90" t="s">
        <v>62</v>
      </c>
      <c r="C1752" s="85">
        <v>1987</v>
      </c>
      <c r="D1752" s="86" t="s">
        <v>174</v>
      </c>
      <c r="E1752" s="15">
        <v>1450</v>
      </c>
      <c r="F1752" s="15">
        <v>1443</v>
      </c>
      <c r="G1752" s="15">
        <v>2893</v>
      </c>
      <c r="H1752" s="15">
        <v>0</v>
      </c>
      <c r="I1752" s="15">
        <v>0</v>
      </c>
      <c r="J1752" s="15">
        <v>0</v>
      </c>
      <c r="K1752" s="15">
        <f t="shared" si="111"/>
        <v>1450</v>
      </c>
      <c r="L1752" s="15">
        <f t="shared" si="112"/>
        <v>1443</v>
      </c>
      <c r="M1752" s="15">
        <f t="shared" si="113"/>
        <v>2893</v>
      </c>
      <c r="O1752" s="13"/>
      <c r="P1752" s="13"/>
    </row>
    <row r="1753" spans="1:16" s="90" customFormat="1" ht="13.15" customHeight="1" x14ac:dyDescent="0.2">
      <c r="A1753" s="11" t="str">
        <f t="shared" si="114"/>
        <v>HAMILTON ISLAND1988</v>
      </c>
      <c r="B1753" s="92" t="s">
        <v>62</v>
      </c>
      <c r="C1753" s="85">
        <v>1988</v>
      </c>
      <c r="D1753" s="86" t="s">
        <v>174</v>
      </c>
      <c r="E1753" s="15">
        <v>1637</v>
      </c>
      <c r="F1753" s="15">
        <v>1638</v>
      </c>
      <c r="G1753" s="15">
        <v>3275</v>
      </c>
      <c r="H1753" s="87">
        <v>0</v>
      </c>
      <c r="I1753" s="87">
        <v>0</v>
      </c>
      <c r="J1753" s="15">
        <v>0</v>
      </c>
      <c r="K1753" s="15">
        <f t="shared" si="111"/>
        <v>1637</v>
      </c>
      <c r="L1753" s="15">
        <f t="shared" si="112"/>
        <v>1638</v>
      </c>
      <c r="M1753" s="15">
        <f t="shared" si="113"/>
        <v>3275</v>
      </c>
      <c r="O1753" s="13"/>
      <c r="P1753" s="13"/>
    </row>
    <row r="1754" spans="1:16" s="90" customFormat="1" ht="13.15" customHeight="1" x14ac:dyDescent="0.2">
      <c r="A1754" s="11" t="str">
        <f t="shared" si="114"/>
        <v>HAMILTON ISLAND1989</v>
      </c>
      <c r="B1754" s="92" t="s">
        <v>62</v>
      </c>
      <c r="C1754" s="85">
        <v>1989</v>
      </c>
      <c r="D1754" s="86" t="s">
        <v>174</v>
      </c>
      <c r="E1754" s="15">
        <v>1169</v>
      </c>
      <c r="F1754" s="15">
        <v>1168</v>
      </c>
      <c r="G1754" s="15">
        <v>2337</v>
      </c>
      <c r="H1754" s="87">
        <v>0</v>
      </c>
      <c r="I1754" s="87">
        <v>0</v>
      </c>
      <c r="J1754" s="15">
        <v>0</v>
      </c>
      <c r="K1754" s="15">
        <f t="shared" si="111"/>
        <v>1169</v>
      </c>
      <c r="L1754" s="15">
        <f t="shared" si="112"/>
        <v>1168</v>
      </c>
      <c r="M1754" s="15">
        <f t="shared" si="113"/>
        <v>2337</v>
      </c>
      <c r="O1754" s="13"/>
      <c r="P1754" s="13"/>
    </row>
    <row r="1755" spans="1:16" s="90" customFormat="1" ht="13.15" customHeight="1" x14ac:dyDescent="0.2">
      <c r="A1755" s="11" t="str">
        <f t="shared" si="114"/>
        <v>HAMILTON ISLAND1990</v>
      </c>
      <c r="B1755" s="3" t="s">
        <v>62</v>
      </c>
      <c r="C1755" s="12">
        <v>1990</v>
      </c>
      <c r="D1755" s="12" t="s">
        <v>174</v>
      </c>
      <c r="E1755" s="13">
        <v>1364</v>
      </c>
      <c r="F1755" s="13">
        <v>1365</v>
      </c>
      <c r="G1755" s="13">
        <v>2729</v>
      </c>
      <c r="H1755" s="13">
        <v>0</v>
      </c>
      <c r="I1755" s="13">
        <v>0</v>
      </c>
      <c r="J1755" s="13">
        <v>0</v>
      </c>
      <c r="K1755" s="15">
        <f t="shared" si="111"/>
        <v>1364</v>
      </c>
      <c r="L1755" s="15">
        <f t="shared" si="112"/>
        <v>1365</v>
      </c>
      <c r="M1755" s="15">
        <f t="shared" si="113"/>
        <v>2729</v>
      </c>
      <c r="O1755" s="13"/>
      <c r="P1755" s="13"/>
    </row>
    <row r="1756" spans="1:16" s="90" customFormat="1" ht="13.15" customHeight="1" x14ac:dyDescent="0.2">
      <c r="A1756" s="11" t="str">
        <f t="shared" si="114"/>
        <v>HAMILTON ISLAND1991</v>
      </c>
      <c r="B1756" s="92" t="s">
        <v>62</v>
      </c>
      <c r="C1756" s="85">
        <v>1991</v>
      </c>
      <c r="D1756" s="86" t="s">
        <v>174</v>
      </c>
      <c r="E1756" s="15">
        <v>1618</v>
      </c>
      <c r="F1756" s="15">
        <v>1612</v>
      </c>
      <c r="G1756" s="15">
        <v>3230</v>
      </c>
      <c r="H1756" s="87">
        <v>0</v>
      </c>
      <c r="I1756" s="87">
        <v>0</v>
      </c>
      <c r="J1756" s="15">
        <v>0</v>
      </c>
      <c r="K1756" s="15">
        <f t="shared" si="111"/>
        <v>1618</v>
      </c>
      <c r="L1756" s="15">
        <f t="shared" si="112"/>
        <v>1612</v>
      </c>
      <c r="M1756" s="15">
        <f t="shared" si="113"/>
        <v>3230</v>
      </c>
      <c r="O1756" s="13"/>
      <c r="P1756" s="13"/>
    </row>
    <row r="1757" spans="1:16" s="90" customFormat="1" ht="13.15" customHeight="1" x14ac:dyDescent="0.2">
      <c r="A1757" s="11" t="str">
        <f t="shared" si="114"/>
        <v>HAMILTON ISLAND1992</v>
      </c>
      <c r="B1757" s="3" t="s">
        <v>62</v>
      </c>
      <c r="C1757" s="12">
        <v>1992</v>
      </c>
      <c r="D1757" s="12" t="s">
        <v>174</v>
      </c>
      <c r="E1757" s="13">
        <v>1475</v>
      </c>
      <c r="F1757" s="13">
        <v>1468</v>
      </c>
      <c r="G1757" s="13">
        <v>2943</v>
      </c>
      <c r="H1757" s="13">
        <v>0</v>
      </c>
      <c r="I1757" s="13">
        <v>0</v>
      </c>
      <c r="J1757" s="13">
        <v>0</v>
      </c>
      <c r="K1757" s="15">
        <f t="shared" si="111"/>
        <v>1475</v>
      </c>
      <c r="L1757" s="15">
        <f t="shared" si="112"/>
        <v>1468</v>
      </c>
      <c r="M1757" s="15">
        <f t="shared" si="113"/>
        <v>2943</v>
      </c>
      <c r="O1757" s="13"/>
      <c r="P1757" s="13"/>
    </row>
    <row r="1758" spans="1:16" s="90" customFormat="1" ht="13.15" customHeight="1" x14ac:dyDescent="0.2">
      <c r="A1758" s="11" t="str">
        <f t="shared" si="114"/>
        <v>HAMILTON ISLAND1993</v>
      </c>
      <c r="B1758" s="92" t="s">
        <v>62</v>
      </c>
      <c r="C1758" s="85">
        <v>1993</v>
      </c>
      <c r="D1758" s="86" t="s">
        <v>174</v>
      </c>
      <c r="E1758" s="15">
        <v>1782</v>
      </c>
      <c r="F1758" s="15">
        <v>1788</v>
      </c>
      <c r="G1758" s="15">
        <v>3570</v>
      </c>
      <c r="H1758" s="87">
        <v>0</v>
      </c>
      <c r="I1758" s="87">
        <v>0</v>
      </c>
      <c r="J1758" s="15">
        <v>0</v>
      </c>
      <c r="K1758" s="15">
        <f t="shared" si="111"/>
        <v>1782</v>
      </c>
      <c r="L1758" s="15">
        <f t="shared" si="112"/>
        <v>1788</v>
      </c>
      <c r="M1758" s="15">
        <f t="shared" si="113"/>
        <v>3570</v>
      </c>
      <c r="O1758" s="13"/>
      <c r="P1758" s="13"/>
    </row>
    <row r="1759" spans="1:16" s="90" customFormat="1" ht="13.15" customHeight="1" x14ac:dyDescent="0.2">
      <c r="A1759" s="11" t="str">
        <f t="shared" si="114"/>
        <v>HAMILTON ISLAND1994</v>
      </c>
      <c r="B1759" s="92" t="s">
        <v>62</v>
      </c>
      <c r="C1759" s="85">
        <v>1994</v>
      </c>
      <c r="D1759" s="86" t="s">
        <v>174</v>
      </c>
      <c r="E1759" s="15">
        <v>2148</v>
      </c>
      <c r="F1759" s="15">
        <v>2138</v>
      </c>
      <c r="G1759" s="15">
        <v>4286</v>
      </c>
      <c r="H1759" s="87">
        <v>0</v>
      </c>
      <c r="I1759" s="87">
        <v>0</v>
      </c>
      <c r="J1759" s="15">
        <v>0</v>
      </c>
      <c r="K1759" s="15">
        <f t="shared" si="111"/>
        <v>2148</v>
      </c>
      <c r="L1759" s="15">
        <f t="shared" si="112"/>
        <v>2138</v>
      </c>
      <c r="M1759" s="15">
        <f t="shared" si="113"/>
        <v>4286</v>
      </c>
      <c r="O1759" s="13"/>
      <c r="P1759" s="13"/>
    </row>
    <row r="1760" spans="1:16" s="90" customFormat="1" ht="13.15" customHeight="1" x14ac:dyDescent="0.2">
      <c r="A1760" s="11" t="str">
        <f t="shared" si="114"/>
        <v>HAMILTON ISLAND1995</v>
      </c>
      <c r="B1760" s="3" t="s">
        <v>62</v>
      </c>
      <c r="C1760" s="12">
        <v>1995</v>
      </c>
      <c r="D1760" s="12" t="s">
        <v>174</v>
      </c>
      <c r="E1760" s="13">
        <v>2184</v>
      </c>
      <c r="F1760" s="13">
        <v>2178</v>
      </c>
      <c r="G1760" s="13">
        <v>4362</v>
      </c>
      <c r="H1760" s="13">
        <v>0</v>
      </c>
      <c r="I1760" s="13">
        <v>0</v>
      </c>
      <c r="J1760" s="13">
        <v>0</v>
      </c>
      <c r="K1760" s="15">
        <f t="shared" si="111"/>
        <v>2184</v>
      </c>
      <c r="L1760" s="15">
        <f t="shared" si="112"/>
        <v>2178</v>
      </c>
      <c r="M1760" s="15">
        <f t="shared" si="113"/>
        <v>4362</v>
      </c>
      <c r="O1760" s="13"/>
      <c r="P1760" s="13"/>
    </row>
    <row r="1761" spans="1:16" s="90" customFormat="1" ht="13.15" customHeight="1" x14ac:dyDescent="0.2">
      <c r="A1761" s="11" t="str">
        <f t="shared" si="114"/>
        <v>HAMILTON ISLAND1996</v>
      </c>
      <c r="B1761" s="3" t="s">
        <v>62</v>
      </c>
      <c r="C1761" s="12">
        <v>1996</v>
      </c>
      <c r="D1761" s="12" t="s">
        <v>174</v>
      </c>
      <c r="E1761" s="13">
        <v>2009</v>
      </c>
      <c r="F1761" s="13">
        <v>2005</v>
      </c>
      <c r="G1761" s="13">
        <v>4014</v>
      </c>
      <c r="H1761" s="13">
        <v>0</v>
      </c>
      <c r="I1761" s="13">
        <v>0</v>
      </c>
      <c r="J1761" s="13">
        <v>0</v>
      </c>
      <c r="K1761" s="15">
        <f t="shared" si="111"/>
        <v>2009</v>
      </c>
      <c r="L1761" s="15">
        <f t="shared" si="112"/>
        <v>2005</v>
      </c>
      <c r="M1761" s="15">
        <f t="shared" si="113"/>
        <v>4014</v>
      </c>
      <c r="O1761" s="13"/>
      <c r="P1761" s="13"/>
    </row>
    <row r="1762" spans="1:16" s="90" customFormat="1" ht="13.15" customHeight="1" x14ac:dyDescent="0.2">
      <c r="A1762" s="11" t="str">
        <f t="shared" si="114"/>
        <v>HAMILTON ISLAND1997</v>
      </c>
      <c r="B1762" s="3" t="s">
        <v>62</v>
      </c>
      <c r="C1762" s="12">
        <v>1997</v>
      </c>
      <c r="D1762" s="12" t="s">
        <v>174</v>
      </c>
      <c r="E1762" s="13">
        <v>1893</v>
      </c>
      <c r="F1762" s="13">
        <v>1888</v>
      </c>
      <c r="G1762" s="13">
        <v>3781</v>
      </c>
      <c r="H1762" s="13">
        <v>0</v>
      </c>
      <c r="I1762" s="13">
        <v>0</v>
      </c>
      <c r="J1762" s="13">
        <v>0</v>
      </c>
      <c r="K1762" s="15">
        <f t="shared" si="111"/>
        <v>1893</v>
      </c>
      <c r="L1762" s="15">
        <f t="shared" si="112"/>
        <v>1888</v>
      </c>
      <c r="M1762" s="15">
        <f t="shared" si="113"/>
        <v>3781</v>
      </c>
      <c r="O1762" s="13"/>
      <c r="P1762" s="13"/>
    </row>
    <row r="1763" spans="1:16" s="90" customFormat="1" ht="13.15" customHeight="1" x14ac:dyDescent="0.2">
      <c r="A1763" s="11" t="str">
        <f t="shared" si="114"/>
        <v>HAMILTON ISLAND1998</v>
      </c>
      <c r="B1763" s="3" t="s">
        <v>62</v>
      </c>
      <c r="C1763" s="12">
        <v>1998</v>
      </c>
      <c r="D1763" s="12" t="s">
        <v>174</v>
      </c>
      <c r="E1763" s="13">
        <v>1885</v>
      </c>
      <c r="F1763" s="13">
        <v>1882</v>
      </c>
      <c r="G1763" s="13">
        <v>3767</v>
      </c>
      <c r="H1763" s="13">
        <v>0</v>
      </c>
      <c r="I1763" s="13">
        <v>0</v>
      </c>
      <c r="J1763" s="13">
        <v>0</v>
      </c>
      <c r="K1763" s="15">
        <f t="shared" si="111"/>
        <v>1885</v>
      </c>
      <c r="L1763" s="15">
        <f t="shared" si="112"/>
        <v>1882</v>
      </c>
      <c r="M1763" s="15">
        <f t="shared" si="113"/>
        <v>3767</v>
      </c>
      <c r="O1763" s="13"/>
      <c r="P1763" s="13"/>
    </row>
    <row r="1764" spans="1:16" s="90" customFormat="1" ht="13.15" customHeight="1" x14ac:dyDescent="0.2">
      <c r="A1764" s="11" t="str">
        <f t="shared" si="114"/>
        <v>HAMILTON ISLAND1999</v>
      </c>
      <c r="B1764" s="3" t="s">
        <v>62</v>
      </c>
      <c r="C1764" s="12">
        <v>1999</v>
      </c>
      <c r="D1764" s="12" t="s">
        <v>174</v>
      </c>
      <c r="E1764" s="13">
        <v>1884</v>
      </c>
      <c r="F1764" s="13">
        <v>1885</v>
      </c>
      <c r="G1764" s="13">
        <v>3769</v>
      </c>
      <c r="H1764" s="13">
        <v>0</v>
      </c>
      <c r="I1764" s="13">
        <v>0</v>
      </c>
      <c r="J1764" s="13">
        <v>0</v>
      </c>
      <c r="K1764" s="15">
        <f t="shared" si="111"/>
        <v>1884</v>
      </c>
      <c r="L1764" s="15">
        <f t="shared" si="112"/>
        <v>1885</v>
      </c>
      <c r="M1764" s="15">
        <f t="shared" si="113"/>
        <v>3769</v>
      </c>
      <c r="O1764" s="13"/>
      <c r="P1764" s="13"/>
    </row>
    <row r="1765" spans="1:16" s="90" customFormat="1" ht="13.15" customHeight="1" x14ac:dyDescent="0.2">
      <c r="A1765" s="11" t="str">
        <f t="shared" si="114"/>
        <v>HAMILTON ISLAND2000</v>
      </c>
      <c r="B1765" s="3" t="s">
        <v>62</v>
      </c>
      <c r="C1765" s="12">
        <v>2000</v>
      </c>
      <c r="D1765" s="12" t="s">
        <v>174</v>
      </c>
      <c r="E1765" s="13">
        <v>2394</v>
      </c>
      <c r="F1765" s="13">
        <v>2392</v>
      </c>
      <c r="G1765" s="13">
        <v>4786</v>
      </c>
      <c r="H1765" s="13">
        <v>0</v>
      </c>
      <c r="I1765" s="13">
        <v>0</v>
      </c>
      <c r="J1765" s="13">
        <v>0</v>
      </c>
      <c r="K1765" s="15">
        <f t="shared" si="111"/>
        <v>2394</v>
      </c>
      <c r="L1765" s="15">
        <f t="shared" si="112"/>
        <v>2392</v>
      </c>
      <c r="M1765" s="15">
        <f t="shared" si="113"/>
        <v>4786</v>
      </c>
      <c r="O1765" s="13"/>
      <c r="P1765" s="13"/>
    </row>
    <row r="1766" spans="1:16" s="90" customFormat="1" ht="13.15" customHeight="1" x14ac:dyDescent="0.2">
      <c r="A1766" s="11" t="str">
        <f t="shared" si="114"/>
        <v>HAMILTON ISLAND2001</v>
      </c>
      <c r="B1766" s="3" t="s">
        <v>62</v>
      </c>
      <c r="C1766" s="12">
        <v>2001</v>
      </c>
      <c r="D1766" s="12" t="s">
        <v>174</v>
      </c>
      <c r="E1766" s="13">
        <v>2325</v>
      </c>
      <c r="F1766" s="13">
        <v>2320</v>
      </c>
      <c r="G1766" s="13">
        <v>4645</v>
      </c>
      <c r="H1766" s="13">
        <v>0</v>
      </c>
      <c r="I1766" s="13">
        <v>0</v>
      </c>
      <c r="J1766" s="13">
        <v>0</v>
      </c>
      <c r="K1766" s="15">
        <f t="shared" si="111"/>
        <v>2325</v>
      </c>
      <c r="L1766" s="15">
        <f t="shared" si="112"/>
        <v>2320</v>
      </c>
      <c r="M1766" s="15">
        <f t="shared" si="113"/>
        <v>4645</v>
      </c>
      <c r="O1766" s="13"/>
      <c r="P1766" s="13"/>
    </row>
    <row r="1767" spans="1:16" s="90" customFormat="1" ht="13.15" customHeight="1" x14ac:dyDescent="0.2">
      <c r="A1767" s="11" t="str">
        <f t="shared" si="114"/>
        <v>HAMILTON ISLAND2002</v>
      </c>
      <c r="B1767" s="3" t="s">
        <v>62</v>
      </c>
      <c r="C1767" s="12">
        <v>2002</v>
      </c>
      <c r="D1767" s="12" t="s">
        <v>174</v>
      </c>
      <c r="E1767" s="13">
        <v>1949</v>
      </c>
      <c r="F1767" s="13">
        <v>1946</v>
      </c>
      <c r="G1767" s="13">
        <v>3895</v>
      </c>
      <c r="H1767" s="13">
        <v>0</v>
      </c>
      <c r="I1767" s="13">
        <v>0</v>
      </c>
      <c r="J1767" s="13">
        <v>0</v>
      </c>
      <c r="K1767" s="15">
        <f t="shared" si="111"/>
        <v>1949</v>
      </c>
      <c r="L1767" s="15">
        <f t="shared" si="112"/>
        <v>1946</v>
      </c>
      <c r="M1767" s="15">
        <f t="shared" si="113"/>
        <v>3895</v>
      </c>
      <c r="O1767" s="13"/>
      <c r="P1767" s="13"/>
    </row>
    <row r="1768" spans="1:16" s="90" customFormat="1" ht="13.15" customHeight="1" x14ac:dyDescent="0.2">
      <c r="A1768" s="11" t="str">
        <f t="shared" si="114"/>
        <v>HAMILTON ISLAND2003</v>
      </c>
      <c r="B1768" s="3" t="s">
        <v>62</v>
      </c>
      <c r="C1768" s="12">
        <v>2003</v>
      </c>
      <c r="D1768" s="12" t="s">
        <v>174</v>
      </c>
      <c r="E1768" s="13">
        <v>2243</v>
      </c>
      <c r="F1768" s="13">
        <v>2242</v>
      </c>
      <c r="G1768" s="13">
        <v>4485</v>
      </c>
      <c r="H1768" s="13">
        <v>0</v>
      </c>
      <c r="I1768" s="13">
        <v>0</v>
      </c>
      <c r="J1768" s="13">
        <v>0</v>
      </c>
      <c r="K1768" s="15">
        <f t="shared" si="111"/>
        <v>2243</v>
      </c>
      <c r="L1768" s="15">
        <f t="shared" si="112"/>
        <v>2242</v>
      </c>
      <c r="M1768" s="15">
        <f t="shared" si="113"/>
        <v>4485</v>
      </c>
      <c r="O1768" s="13"/>
      <c r="P1768" s="13"/>
    </row>
    <row r="1769" spans="1:16" s="90" customFormat="1" ht="13.15" customHeight="1" x14ac:dyDescent="0.2">
      <c r="A1769" s="11" t="str">
        <f t="shared" si="114"/>
        <v>HAMILTON ISLAND2004</v>
      </c>
      <c r="B1769" s="3" t="s">
        <v>62</v>
      </c>
      <c r="C1769" s="12">
        <v>2004</v>
      </c>
      <c r="D1769" s="12" t="s">
        <v>174</v>
      </c>
      <c r="E1769" s="13">
        <v>2236</v>
      </c>
      <c r="F1769" s="13">
        <v>2236</v>
      </c>
      <c r="G1769" s="13">
        <v>4472</v>
      </c>
      <c r="H1769" s="13">
        <v>0</v>
      </c>
      <c r="I1769" s="13">
        <v>0</v>
      </c>
      <c r="J1769" s="13">
        <v>0</v>
      </c>
      <c r="K1769" s="15">
        <f t="shared" si="111"/>
        <v>2236</v>
      </c>
      <c r="L1769" s="15">
        <f t="shared" si="112"/>
        <v>2236</v>
      </c>
      <c r="M1769" s="15">
        <f t="shared" si="113"/>
        <v>4472</v>
      </c>
      <c r="O1769" s="13"/>
      <c r="P1769" s="13"/>
    </row>
    <row r="1770" spans="1:16" s="90" customFormat="1" ht="13.15" customHeight="1" x14ac:dyDescent="0.2">
      <c r="A1770" s="11" t="str">
        <f t="shared" si="114"/>
        <v>HAMILTON ISLAND2005</v>
      </c>
      <c r="B1770" s="92" t="s">
        <v>62</v>
      </c>
      <c r="C1770" s="85">
        <v>2005</v>
      </c>
      <c r="D1770" s="86" t="s">
        <v>174</v>
      </c>
      <c r="E1770" s="15">
        <v>2162</v>
      </c>
      <c r="F1770" s="15">
        <v>2164</v>
      </c>
      <c r="G1770" s="15">
        <v>4326</v>
      </c>
      <c r="H1770" s="87">
        <v>0</v>
      </c>
      <c r="I1770" s="87">
        <v>0</v>
      </c>
      <c r="J1770" s="15">
        <v>0</v>
      </c>
      <c r="K1770" s="15">
        <f t="shared" si="111"/>
        <v>2162</v>
      </c>
      <c r="L1770" s="15">
        <f t="shared" si="112"/>
        <v>2164</v>
      </c>
      <c r="M1770" s="15">
        <f t="shared" si="113"/>
        <v>4326</v>
      </c>
      <c r="O1770" s="13"/>
      <c r="P1770" s="13"/>
    </row>
    <row r="1771" spans="1:16" s="90" customFormat="1" ht="13.15" customHeight="1" x14ac:dyDescent="0.2">
      <c r="A1771" s="11" t="str">
        <f t="shared" si="114"/>
        <v>HAMILTON ISLAND2006</v>
      </c>
      <c r="B1771" s="90" t="s">
        <v>62</v>
      </c>
      <c r="C1771" s="12">
        <v>2006</v>
      </c>
      <c r="D1771" s="86" t="s">
        <v>174</v>
      </c>
      <c r="E1771" s="91">
        <v>2298</v>
      </c>
      <c r="F1771" s="91">
        <v>2307</v>
      </c>
      <c r="G1771" s="91">
        <v>4605</v>
      </c>
      <c r="H1771" s="91">
        <v>0</v>
      </c>
      <c r="I1771" s="91">
        <v>0</v>
      </c>
      <c r="J1771" s="91">
        <v>0</v>
      </c>
      <c r="K1771" s="15">
        <f t="shared" si="111"/>
        <v>2298</v>
      </c>
      <c r="L1771" s="15">
        <f t="shared" si="112"/>
        <v>2307</v>
      </c>
      <c r="M1771" s="15">
        <f t="shared" si="113"/>
        <v>4605</v>
      </c>
      <c r="O1771" s="13"/>
      <c r="P1771" s="13"/>
    </row>
    <row r="1772" spans="1:16" s="90" customFormat="1" ht="13.15" customHeight="1" x14ac:dyDescent="0.2">
      <c r="A1772" s="11" t="str">
        <f t="shared" si="114"/>
        <v>HAMILTON ISLAND2007</v>
      </c>
      <c r="B1772" s="92" t="s">
        <v>62</v>
      </c>
      <c r="C1772" s="85">
        <v>2007</v>
      </c>
      <c r="D1772" s="86" t="s">
        <v>174</v>
      </c>
      <c r="E1772" s="15">
        <v>2263</v>
      </c>
      <c r="F1772" s="15">
        <v>2260</v>
      </c>
      <c r="G1772" s="15">
        <v>4523</v>
      </c>
      <c r="H1772" s="87">
        <v>0</v>
      </c>
      <c r="I1772" s="87">
        <v>0</v>
      </c>
      <c r="J1772" s="15">
        <v>0</v>
      </c>
      <c r="K1772" s="15">
        <f t="shared" si="111"/>
        <v>2263</v>
      </c>
      <c r="L1772" s="15">
        <f t="shared" si="112"/>
        <v>2260</v>
      </c>
      <c r="M1772" s="15">
        <f t="shared" si="113"/>
        <v>4523</v>
      </c>
      <c r="O1772" s="13"/>
      <c r="P1772" s="13"/>
    </row>
    <row r="1773" spans="1:16" s="90" customFormat="1" ht="13.15" customHeight="1" x14ac:dyDescent="0.2">
      <c r="A1773" s="11" t="str">
        <f t="shared" si="114"/>
        <v>HAMILTON ISLAND2008</v>
      </c>
      <c r="B1773" s="3" t="s">
        <v>62</v>
      </c>
      <c r="C1773" s="12">
        <v>2008</v>
      </c>
      <c r="D1773" s="12" t="s">
        <v>174</v>
      </c>
      <c r="E1773" s="13">
        <v>2055</v>
      </c>
      <c r="F1773" s="13">
        <v>2056</v>
      </c>
      <c r="G1773" s="13">
        <v>4111</v>
      </c>
      <c r="H1773" s="13">
        <v>0</v>
      </c>
      <c r="I1773" s="13">
        <v>0</v>
      </c>
      <c r="J1773" s="13">
        <v>0</v>
      </c>
      <c r="K1773" s="15">
        <f t="shared" si="111"/>
        <v>2055</v>
      </c>
      <c r="L1773" s="15">
        <f t="shared" si="112"/>
        <v>2056</v>
      </c>
      <c r="M1773" s="15">
        <f t="shared" si="113"/>
        <v>4111</v>
      </c>
      <c r="O1773" s="13"/>
      <c r="P1773" s="13"/>
    </row>
    <row r="1774" spans="1:16" s="90" customFormat="1" ht="13.15" customHeight="1" x14ac:dyDescent="0.2">
      <c r="A1774" s="11" t="str">
        <f t="shared" si="114"/>
        <v>HAMILTON ISLAND2009</v>
      </c>
      <c r="B1774" s="3" t="s">
        <v>62</v>
      </c>
      <c r="C1774" s="12">
        <v>2009</v>
      </c>
      <c r="D1774" s="12" t="s">
        <v>174</v>
      </c>
      <c r="E1774" s="13">
        <v>1986</v>
      </c>
      <c r="F1774" s="13">
        <v>1995</v>
      </c>
      <c r="G1774" s="13">
        <v>3981</v>
      </c>
      <c r="H1774" s="13">
        <v>0</v>
      </c>
      <c r="I1774" s="13">
        <v>0</v>
      </c>
      <c r="J1774" s="13">
        <v>0</v>
      </c>
      <c r="K1774" s="15">
        <f t="shared" si="111"/>
        <v>1986</v>
      </c>
      <c r="L1774" s="15">
        <f t="shared" si="112"/>
        <v>1995</v>
      </c>
      <c r="M1774" s="15">
        <f t="shared" si="113"/>
        <v>3981</v>
      </c>
      <c r="O1774" s="13"/>
      <c r="P1774" s="13"/>
    </row>
    <row r="1775" spans="1:16" s="90" customFormat="1" ht="13.15" customHeight="1" x14ac:dyDescent="0.2">
      <c r="A1775" s="11" t="str">
        <f t="shared" si="114"/>
        <v>HAMILTON ISLAND2010</v>
      </c>
      <c r="B1775" s="92" t="s">
        <v>62</v>
      </c>
      <c r="C1775" s="85">
        <v>2010</v>
      </c>
      <c r="D1775" s="86" t="s">
        <v>174</v>
      </c>
      <c r="E1775" s="15">
        <v>2134</v>
      </c>
      <c r="F1775" s="15">
        <v>2132</v>
      </c>
      <c r="G1775" s="15">
        <v>4266</v>
      </c>
      <c r="H1775" s="87">
        <v>0</v>
      </c>
      <c r="I1775" s="87">
        <v>0</v>
      </c>
      <c r="J1775" s="15">
        <v>0</v>
      </c>
      <c r="K1775" s="15">
        <f t="shared" si="111"/>
        <v>2134</v>
      </c>
      <c r="L1775" s="15">
        <f t="shared" si="112"/>
        <v>2132</v>
      </c>
      <c r="M1775" s="15">
        <f t="shared" si="113"/>
        <v>4266</v>
      </c>
      <c r="O1775" s="13"/>
      <c r="P1775" s="13"/>
    </row>
    <row r="1776" spans="1:16" s="90" customFormat="1" ht="13.15" customHeight="1" x14ac:dyDescent="0.2">
      <c r="A1776" s="11" t="str">
        <f t="shared" si="114"/>
        <v>HAMILTON ISLAND2011</v>
      </c>
      <c r="B1776" s="3" t="s">
        <v>62</v>
      </c>
      <c r="C1776" s="12">
        <v>2011</v>
      </c>
      <c r="D1776" s="12" t="s">
        <v>174</v>
      </c>
      <c r="E1776" s="13">
        <v>2070</v>
      </c>
      <c r="F1776" s="13">
        <v>2071</v>
      </c>
      <c r="G1776" s="13">
        <v>4141</v>
      </c>
      <c r="H1776" s="13">
        <v>0</v>
      </c>
      <c r="I1776" s="13">
        <v>0</v>
      </c>
      <c r="J1776" s="13">
        <v>0</v>
      </c>
      <c r="K1776" s="15">
        <f t="shared" si="111"/>
        <v>2070</v>
      </c>
      <c r="L1776" s="15">
        <f t="shared" si="112"/>
        <v>2071</v>
      </c>
      <c r="M1776" s="15">
        <f t="shared" si="113"/>
        <v>4141</v>
      </c>
      <c r="O1776" s="13"/>
      <c r="P1776" s="13"/>
    </row>
    <row r="1777" spans="1:16" s="90" customFormat="1" ht="13.15" customHeight="1" x14ac:dyDescent="0.2">
      <c r="A1777" s="11" t="str">
        <f t="shared" si="114"/>
        <v>HAMILTON ISLAND2012</v>
      </c>
      <c r="B1777" s="3" t="s">
        <v>62</v>
      </c>
      <c r="C1777" s="12">
        <v>2012</v>
      </c>
      <c r="D1777" s="12" t="s">
        <v>174</v>
      </c>
      <c r="E1777" s="13">
        <v>1909</v>
      </c>
      <c r="F1777" s="13">
        <v>1901</v>
      </c>
      <c r="G1777" s="13">
        <v>3810</v>
      </c>
      <c r="H1777" s="13">
        <v>0</v>
      </c>
      <c r="I1777" s="13">
        <v>0</v>
      </c>
      <c r="J1777" s="13">
        <v>0</v>
      </c>
      <c r="K1777" s="15">
        <f t="shared" ref="K1777:K1840" si="115">E1777+H1777</f>
        <v>1909</v>
      </c>
      <c r="L1777" s="15">
        <f t="shared" ref="L1777:L1840" si="116">F1777+I1777</f>
        <v>1901</v>
      </c>
      <c r="M1777" s="15">
        <f t="shared" ref="M1777:M1840" si="117">G1777+J1777</f>
        <v>3810</v>
      </c>
      <c r="O1777" s="13"/>
      <c r="P1777" s="13"/>
    </row>
    <row r="1778" spans="1:16" s="90" customFormat="1" ht="13.15" customHeight="1" x14ac:dyDescent="0.2">
      <c r="A1778" s="11" t="str">
        <f t="shared" si="114"/>
        <v>HAMILTON ISLAND2013</v>
      </c>
      <c r="B1778" s="90" t="s">
        <v>62</v>
      </c>
      <c r="C1778" s="85">
        <v>2013</v>
      </c>
      <c r="D1778" s="86" t="s">
        <v>174</v>
      </c>
      <c r="E1778" s="15">
        <v>1978</v>
      </c>
      <c r="F1778" s="15">
        <v>1976</v>
      </c>
      <c r="G1778" s="15">
        <v>3954</v>
      </c>
      <c r="H1778" s="15">
        <v>0</v>
      </c>
      <c r="I1778" s="15">
        <v>0</v>
      </c>
      <c r="J1778" s="15">
        <v>0</v>
      </c>
      <c r="K1778" s="15">
        <f t="shared" si="115"/>
        <v>1978</v>
      </c>
      <c r="L1778" s="15">
        <f t="shared" si="116"/>
        <v>1976</v>
      </c>
      <c r="M1778" s="15">
        <f t="shared" si="117"/>
        <v>3954</v>
      </c>
      <c r="O1778" s="13"/>
      <c r="P1778" s="13"/>
    </row>
    <row r="1779" spans="1:16" s="90" customFormat="1" ht="13.15" customHeight="1" x14ac:dyDescent="0.2">
      <c r="A1779" s="11" t="str">
        <f t="shared" si="114"/>
        <v>HAMILTON ISLAND2014</v>
      </c>
      <c r="B1779" s="92" t="s">
        <v>62</v>
      </c>
      <c r="C1779" s="85">
        <v>2014</v>
      </c>
      <c r="D1779" s="86" t="s">
        <v>174</v>
      </c>
      <c r="E1779" s="15">
        <v>2108</v>
      </c>
      <c r="F1779" s="15">
        <v>2104</v>
      </c>
      <c r="G1779" s="15">
        <v>4212</v>
      </c>
      <c r="H1779" s="87">
        <v>0</v>
      </c>
      <c r="I1779" s="87">
        <v>0</v>
      </c>
      <c r="J1779" s="15">
        <v>0</v>
      </c>
      <c r="K1779" s="15">
        <f t="shared" si="115"/>
        <v>2108</v>
      </c>
      <c r="L1779" s="15">
        <f t="shared" si="116"/>
        <v>2104</v>
      </c>
      <c r="M1779" s="15">
        <f t="shared" si="117"/>
        <v>4212</v>
      </c>
      <c r="O1779" s="13"/>
      <c r="P1779" s="13"/>
    </row>
    <row r="1780" spans="1:16" s="90" customFormat="1" ht="13.15" customHeight="1" x14ac:dyDescent="0.2">
      <c r="A1780" s="11" t="str">
        <f t="shared" si="114"/>
        <v>HAMILTON ISLAND2015</v>
      </c>
      <c r="B1780" s="92" t="s">
        <v>62</v>
      </c>
      <c r="C1780" s="85">
        <v>2015</v>
      </c>
      <c r="D1780" s="86" t="s">
        <v>174</v>
      </c>
      <c r="E1780" s="15">
        <v>2169</v>
      </c>
      <c r="F1780" s="15">
        <v>2163</v>
      </c>
      <c r="G1780" s="15">
        <v>4332</v>
      </c>
      <c r="H1780" s="87">
        <v>0</v>
      </c>
      <c r="I1780" s="87">
        <v>0</v>
      </c>
      <c r="J1780" s="15">
        <v>0</v>
      </c>
      <c r="K1780" s="15">
        <f t="shared" si="115"/>
        <v>2169</v>
      </c>
      <c r="L1780" s="15">
        <f t="shared" si="116"/>
        <v>2163</v>
      </c>
      <c r="M1780" s="15">
        <f t="shared" si="117"/>
        <v>4332</v>
      </c>
      <c r="O1780" s="13"/>
      <c r="P1780" s="13"/>
    </row>
    <row r="1781" spans="1:16" s="90" customFormat="1" ht="13.15" customHeight="1" x14ac:dyDescent="0.2">
      <c r="A1781" s="11" t="str">
        <f t="shared" si="114"/>
        <v>HAMILTON ISLAND2016</v>
      </c>
      <c r="B1781" s="92" t="s">
        <v>62</v>
      </c>
      <c r="C1781" s="85">
        <v>2016</v>
      </c>
      <c r="D1781" s="86">
        <v>29</v>
      </c>
      <c r="E1781" s="15">
        <v>2537</v>
      </c>
      <c r="F1781" s="15">
        <v>2536</v>
      </c>
      <c r="G1781" s="15">
        <v>5073</v>
      </c>
      <c r="H1781" s="87">
        <v>0</v>
      </c>
      <c r="I1781" s="87">
        <v>0</v>
      </c>
      <c r="J1781" s="15">
        <v>0</v>
      </c>
      <c r="K1781" s="15">
        <f t="shared" si="115"/>
        <v>2537</v>
      </c>
      <c r="L1781" s="15">
        <f t="shared" si="116"/>
        <v>2536</v>
      </c>
      <c r="M1781" s="15">
        <f t="shared" si="117"/>
        <v>5073</v>
      </c>
      <c r="O1781" s="13"/>
      <c r="P1781" s="13"/>
    </row>
    <row r="1782" spans="1:16" s="90" customFormat="1" ht="13.15" customHeight="1" x14ac:dyDescent="0.2">
      <c r="A1782" s="11" t="str">
        <f t="shared" si="114"/>
        <v>HAMILTON ISLAND2017</v>
      </c>
      <c r="B1782" s="3" t="s">
        <v>62</v>
      </c>
      <c r="C1782" s="12">
        <v>2017</v>
      </c>
      <c r="D1782" s="12" t="s">
        <v>174</v>
      </c>
      <c r="E1782" s="13">
        <v>2343</v>
      </c>
      <c r="F1782" s="13">
        <v>2354</v>
      </c>
      <c r="G1782" s="13">
        <v>4697</v>
      </c>
      <c r="H1782" s="13">
        <v>0</v>
      </c>
      <c r="I1782" s="13">
        <v>0</v>
      </c>
      <c r="J1782" s="13">
        <v>0</v>
      </c>
      <c r="K1782" s="15">
        <f t="shared" si="115"/>
        <v>2343</v>
      </c>
      <c r="L1782" s="15">
        <f t="shared" si="116"/>
        <v>2354</v>
      </c>
      <c r="M1782" s="15">
        <f t="shared" si="117"/>
        <v>4697</v>
      </c>
      <c r="O1782" s="13"/>
      <c r="P1782" s="13"/>
    </row>
    <row r="1783" spans="1:16" s="90" customFormat="1" ht="13.15" customHeight="1" x14ac:dyDescent="0.2">
      <c r="A1783" s="11" t="str">
        <f t="shared" si="114"/>
        <v>HAMILTON ISLAND2018</v>
      </c>
      <c r="B1783" s="3" t="s">
        <v>62</v>
      </c>
      <c r="C1783" s="12">
        <v>2018</v>
      </c>
      <c r="D1783" s="12" t="s">
        <v>174</v>
      </c>
      <c r="E1783" s="13">
        <v>2304</v>
      </c>
      <c r="F1783" s="13">
        <v>2301</v>
      </c>
      <c r="G1783" s="13">
        <v>4605</v>
      </c>
      <c r="H1783" s="13">
        <v>0</v>
      </c>
      <c r="I1783" s="13">
        <v>0</v>
      </c>
      <c r="J1783" s="13">
        <v>0</v>
      </c>
      <c r="K1783" s="15">
        <f t="shared" si="115"/>
        <v>2304</v>
      </c>
      <c r="L1783" s="15">
        <f t="shared" si="116"/>
        <v>2301</v>
      </c>
      <c r="M1783" s="15">
        <f t="shared" si="117"/>
        <v>4605</v>
      </c>
      <c r="O1783" s="13"/>
      <c r="P1783" s="13"/>
    </row>
    <row r="1784" spans="1:16" s="90" customFormat="1" ht="13.15" customHeight="1" x14ac:dyDescent="0.2">
      <c r="A1784" s="11" t="str">
        <f t="shared" si="114"/>
        <v>HAMILTON ISLAND2019</v>
      </c>
      <c r="B1784" s="90" t="s">
        <v>62</v>
      </c>
      <c r="C1784" s="85">
        <v>2019</v>
      </c>
      <c r="D1784" s="86" t="s">
        <v>174</v>
      </c>
      <c r="E1784" s="15">
        <v>2368</v>
      </c>
      <c r="F1784" s="15">
        <v>2363</v>
      </c>
      <c r="G1784" s="15">
        <v>4731</v>
      </c>
      <c r="H1784" s="15">
        <v>0</v>
      </c>
      <c r="I1784" s="15">
        <v>0</v>
      </c>
      <c r="J1784" s="15">
        <v>0</v>
      </c>
      <c r="K1784" s="15">
        <f t="shared" si="115"/>
        <v>2368</v>
      </c>
      <c r="L1784" s="15">
        <f t="shared" si="116"/>
        <v>2363</v>
      </c>
      <c r="M1784" s="15">
        <f t="shared" si="117"/>
        <v>4731</v>
      </c>
      <c r="O1784" s="13"/>
      <c r="P1784" s="13"/>
    </row>
    <row r="1785" spans="1:16" s="90" customFormat="1" ht="13.15" customHeight="1" x14ac:dyDescent="0.2">
      <c r="A1785" s="11" t="str">
        <f t="shared" si="114"/>
        <v>HAMILTON ISLAND2020</v>
      </c>
      <c r="B1785" s="3" t="s">
        <v>62</v>
      </c>
      <c r="C1785" s="12">
        <v>2020</v>
      </c>
      <c r="D1785" s="12" t="s">
        <v>174</v>
      </c>
      <c r="E1785" s="13">
        <v>971</v>
      </c>
      <c r="F1785" s="13">
        <v>975</v>
      </c>
      <c r="G1785" s="13">
        <v>1946</v>
      </c>
      <c r="H1785" s="13">
        <v>0</v>
      </c>
      <c r="I1785" s="13">
        <v>0</v>
      </c>
      <c r="J1785" s="13">
        <v>0</v>
      </c>
      <c r="K1785" s="15">
        <f t="shared" si="115"/>
        <v>971</v>
      </c>
      <c r="L1785" s="15">
        <f t="shared" si="116"/>
        <v>975</v>
      </c>
      <c r="M1785" s="15">
        <f t="shared" si="117"/>
        <v>1946</v>
      </c>
      <c r="O1785" s="13"/>
      <c r="P1785" s="13"/>
    </row>
    <row r="1786" spans="1:16" s="90" customFormat="1" ht="13.15" customHeight="1" x14ac:dyDescent="0.2">
      <c r="A1786" s="11" t="str">
        <f t="shared" si="114"/>
        <v>HAMILTON ISLAND2021</v>
      </c>
      <c r="B1786" s="90" t="s">
        <v>62</v>
      </c>
      <c r="C1786" s="85">
        <v>2021</v>
      </c>
      <c r="D1786" s="86" t="s">
        <v>174</v>
      </c>
      <c r="E1786" s="15">
        <v>1557</v>
      </c>
      <c r="F1786" s="15">
        <v>1597</v>
      </c>
      <c r="G1786" s="15">
        <v>3154</v>
      </c>
      <c r="H1786" s="15">
        <v>0</v>
      </c>
      <c r="I1786" s="15">
        <v>0</v>
      </c>
      <c r="J1786" s="15">
        <v>0</v>
      </c>
      <c r="K1786" s="15">
        <f t="shared" si="115"/>
        <v>1557</v>
      </c>
      <c r="L1786" s="15">
        <f t="shared" si="116"/>
        <v>1597</v>
      </c>
      <c r="M1786" s="15">
        <f t="shared" si="117"/>
        <v>3154</v>
      </c>
      <c r="O1786" s="13"/>
      <c r="P1786" s="13"/>
    </row>
    <row r="1787" spans="1:16" s="90" customFormat="1" ht="13.15" customHeight="1" x14ac:dyDescent="0.2">
      <c r="A1787" s="11" t="str">
        <f t="shared" si="114"/>
        <v>HAMILTON ISLAND2022</v>
      </c>
      <c r="B1787" s="3" t="s">
        <v>62</v>
      </c>
      <c r="C1787" s="12">
        <v>2022</v>
      </c>
      <c r="D1787" s="12" t="s">
        <v>174</v>
      </c>
      <c r="E1787" s="13">
        <v>2139</v>
      </c>
      <c r="F1787" s="13">
        <v>2131</v>
      </c>
      <c r="G1787" s="13">
        <v>4270</v>
      </c>
      <c r="H1787" s="13">
        <v>0</v>
      </c>
      <c r="I1787" s="13">
        <v>0</v>
      </c>
      <c r="J1787" s="13">
        <v>0</v>
      </c>
      <c r="K1787" s="15">
        <f t="shared" si="115"/>
        <v>2139</v>
      </c>
      <c r="L1787" s="15">
        <f t="shared" si="116"/>
        <v>2131</v>
      </c>
      <c r="M1787" s="15">
        <f t="shared" si="117"/>
        <v>4270</v>
      </c>
      <c r="O1787" s="13"/>
      <c r="P1787" s="13"/>
    </row>
    <row r="1788" spans="1:16" s="90" customFormat="1" ht="13.15" customHeight="1" x14ac:dyDescent="0.2">
      <c r="A1788" s="11" t="str">
        <f t="shared" si="114"/>
        <v>HAMILTON ISLAND2023</v>
      </c>
      <c r="B1788" s="3" t="s">
        <v>62</v>
      </c>
      <c r="C1788" s="12">
        <v>2023</v>
      </c>
      <c r="D1788" s="12" t="s">
        <v>174</v>
      </c>
      <c r="E1788" s="13">
        <v>1995</v>
      </c>
      <c r="F1788" s="13">
        <v>1992</v>
      </c>
      <c r="G1788" s="13">
        <v>3987</v>
      </c>
      <c r="H1788" s="13">
        <v>0</v>
      </c>
      <c r="I1788" s="13">
        <v>0</v>
      </c>
      <c r="J1788" s="13">
        <v>0</v>
      </c>
      <c r="K1788" s="15">
        <f t="shared" si="115"/>
        <v>1995</v>
      </c>
      <c r="L1788" s="15">
        <f t="shared" si="116"/>
        <v>1992</v>
      </c>
      <c r="M1788" s="15">
        <f t="shared" si="117"/>
        <v>3987</v>
      </c>
      <c r="O1788" s="13"/>
      <c r="P1788" s="13"/>
    </row>
    <row r="1789" spans="1:16" s="90" customFormat="1" ht="13.15" customHeight="1" x14ac:dyDescent="0.2">
      <c r="A1789" s="11" t="str">
        <f t="shared" si="114"/>
        <v>HAMILTON ISLAND2024</v>
      </c>
      <c r="B1789" s="3" t="s">
        <v>62</v>
      </c>
      <c r="C1789" s="12">
        <v>2024</v>
      </c>
      <c r="D1789" s="12" t="s">
        <v>174</v>
      </c>
      <c r="E1789" s="13">
        <v>1939</v>
      </c>
      <c r="F1789" s="13">
        <v>1936</v>
      </c>
      <c r="G1789" s="13">
        <v>3875</v>
      </c>
      <c r="H1789" s="13">
        <v>0</v>
      </c>
      <c r="I1789" s="13">
        <v>0</v>
      </c>
      <c r="J1789" s="13">
        <v>0</v>
      </c>
      <c r="K1789" s="15">
        <f t="shared" si="115"/>
        <v>1939</v>
      </c>
      <c r="L1789" s="15">
        <f t="shared" si="116"/>
        <v>1936</v>
      </c>
      <c r="M1789" s="15">
        <f t="shared" si="117"/>
        <v>3875</v>
      </c>
      <c r="O1789" s="13"/>
      <c r="P1789" s="13"/>
    </row>
    <row r="1790" spans="1:16" s="90" customFormat="1" ht="13.15" customHeight="1" x14ac:dyDescent="0.2">
      <c r="A1790" s="11" t="str">
        <f t="shared" si="114"/>
        <v>HAMILTON ISLAND2025</v>
      </c>
      <c r="B1790" s="3" t="s">
        <v>62</v>
      </c>
      <c r="C1790" s="12">
        <v>2025</v>
      </c>
      <c r="D1790" s="12" t="s">
        <v>174</v>
      </c>
      <c r="E1790" s="13">
        <v>1898</v>
      </c>
      <c r="F1790" s="13">
        <v>1900</v>
      </c>
      <c r="G1790" s="13">
        <v>3798</v>
      </c>
      <c r="H1790" s="13">
        <v>0</v>
      </c>
      <c r="I1790" s="13">
        <v>0</v>
      </c>
      <c r="J1790" s="13">
        <v>0</v>
      </c>
      <c r="K1790" s="15">
        <f t="shared" si="115"/>
        <v>1898</v>
      </c>
      <c r="L1790" s="15">
        <f t="shared" si="116"/>
        <v>1900</v>
      </c>
      <c r="M1790" s="15">
        <f t="shared" si="117"/>
        <v>3798</v>
      </c>
      <c r="O1790" s="13"/>
      <c r="P1790" s="13"/>
    </row>
    <row r="1791" spans="1:16" s="90" customFormat="1" ht="13.15" customHeight="1" x14ac:dyDescent="0.2">
      <c r="A1791" s="11" t="str">
        <f t="shared" si="114"/>
        <v>HERVEY BAY1985</v>
      </c>
      <c r="B1791" s="92" t="s">
        <v>63</v>
      </c>
      <c r="C1791" s="85">
        <v>1985</v>
      </c>
      <c r="D1791" s="86" t="s">
        <v>174</v>
      </c>
      <c r="E1791" s="15">
        <v>284</v>
      </c>
      <c r="F1791" s="15">
        <v>319</v>
      </c>
      <c r="G1791" s="15">
        <v>603</v>
      </c>
      <c r="H1791" s="87">
        <v>0</v>
      </c>
      <c r="I1791" s="87">
        <v>0</v>
      </c>
      <c r="J1791" s="15">
        <v>0</v>
      </c>
      <c r="K1791" s="15">
        <f t="shared" si="115"/>
        <v>284</v>
      </c>
      <c r="L1791" s="15">
        <f t="shared" si="116"/>
        <v>319</v>
      </c>
      <c r="M1791" s="15">
        <f t="shared" si="117"/>
        <v>603</v>
      </c>
      <c r="O1791" s="13"/>
      <c r="P1791" s="13"/>
    </row>
    <row r="1792" spans="1:16" s="90" customFormat="1" ht="13.15" customHeight="1" x14ac:dyDescent="0.2">
      <c r="A1792" s="11" t="str">
        <f t="shared" si="114"/>
        <v>HERVEY BAY1986</v>
      </c>
      <c r="B1792" s="92" t="s">
        <v>63</v>
      </c>
      <c r="C1792" s="85">
        <v>1986</v>
      </c>
      <c r="D1792" s="86" t="s">
        <v>174</v>
      </c>
      <c r="E1792" s="15">
        <v>298</v>
      </c>
      <c r="F1792" s="15">
        <v>338</v>
      </c>
      <c r="G1792" s="15">
        <v>636</v>
      </c>
      <c r="H1792" s="87">
        <v>0</v>
      </c>
      <c r="I1792" s="87">
        <v>0</v>
      </c>
      <c r="J1792" s="15">
        <v>0</v>
      </c>
      <c r="K1792" s="15">
        <f t="shared" si="115"/>
        <v>298</v>
      </c>
      <c r="L1792" s="15">
        <f t="shared" si="116"/>
        <v>338</v>
      </c>
      <c r="M1792" s="15">
        <f t="shared" si="117"/>
        <v>636</v>
      </c>
      <c r="O1792" s="13"/>
      <c r="P1792" s="13"/>
    </row>
    <row r="1793" spans="1:16" s="90" customFormat="1" ht="13.15" customHeight="1" x14ac:dyDescent="0.2">
      <c r="A1793" s="11" t="str">
        <f t="shared" si="114"/>
        <v>HERVEY BAY1987</v>
      </c>
      <c r="B1793" s="3" t="s">
        <v>63</v>
      </c>
      <c r="C1793" s="12">
        <v>1987</v>
      </c>
      <c r="D1793" s="12" t="s">
        <v>174</v>
      </c>
      <c r="E1793" s="13">
        <v>743</v>
      </c>
      <c r="F1793" s="13">
        <v>717</v>
      </c>
      <c r="G1793" s="13">
        <v>1460</v>
      </c>
      <c r="H1793" s="13">
        <v>0</v>
      </c>
      <c r="I1793" s="13">
        <v>0</v>
      </c>
      <c r="J1793" s="13">
        <v>0</v>
      </c>
      <c r="K1793" s="15">
        <f t="shared" si="115"/>
        <v>743</v>
      </c>
      <c r="L1793" s="15">
        <f t="shared" si="116"/>
        <v>717</v>
      </c>
      <c r="M1793" s="15">
        <f t="shared" si="117"/>
        <v>1460</v>
      </c>
      <c r="O1793" s="13"/>
      <c r="P1793" s="13"/>
    </row>
    <row r="1794" spans="1:16" s="90" customFormat="1" ht="13.15" customHeight="1" x14ac:dyDescent="0.2">
      <c r="A1794" s="11" t="str">
        <f t="shared" si="114"/>
        <v>HERVEY BAY1988</v>
      </c>
      <c r="B1794" s="90" t="s">
        <v>63</v>
      </c>
      <c r="C1794" s="85">
        <v>1988</v>
      </c>
      <c r="D1794" s="86" t="s">
        <v>174</v>
      </c>
      <c r="E1794" s="15">
        <v>969</v>
      </c>
      <c r="F1794" s="15">
        <v>1019</v>
      </c>
      <c r="G1794" s="15">
        <v>1988</v>
      </c>
      <c r="H1794" s="15">
        <v>0</v>
      </c>
      <c r="I1794" s="15">
        <v>0</v>
      </c>
      <c r="J1794" s="15">
        <v>0</v>
      </c>
      <c r="K1794" s="15">
        <f t="shared" si="115"/>
        <v>969</v>
      </c>
      <c r="L1794" s="15">
        <f t="shared" si="116"/>
        <v>1019</v>
      </c>
      <c r="M1794" s="15">
        <f t="shared" si="117"/>
        <v>1988</v>
      </c>
      <c r="O1794" s="13"/>
      <c r="P1794" s="13"/>
    </row>
    <row r="1795" spans="1:16" s="90" customFormat="1" ht="13.15" customHeight="1" x14ac:dyDescent="0.2">
      <c r="A1795" s="11" t="str">
        <f t="shared" si="114"/>
        <v>HERVEY BAY1989</v>
      </c>
      <c r="B1795" s="3" t="s">
        <v>63</v>
      </c>
      <c r="C1795" s="12">
        <v>1989</v>
      </c>
      <c r="D1795" s="12" t="s">
        <v>174</v>
      </c>
      <c r="E1795" s="13">
        <v>901</v>
      </c>
      <c r="F1795" s="13">
        <v>956</v>
      </c>
      <c r="G1795" s="13">
        <v>1857</v>
      </c>
      <c r="H1795" s="13">
        <v>0</v>
      </c>
      <c r="I1795" s="13">
        <v>0</v>
      </c>
      <c r="J1795" s="13">
        <v>0</v>
      </c>
      <c r="K1795" s="15">
        <f t="shared" si="115"/>
        <v>901</v>
      </c>
      <c r="L1795" s="15">
        <f t="shared" si="116"/>
        <v>956</v>
      </c>
      <c r="M1795" s="15">
        <f t="shared" si="117"/>
        <v>1857</v>
      </c>
      <c r="O1795" s="13"/>
      <c r="P1795" s="13"/>
    </row>
    <row r="1796" spans="1:16" s="90" customFormat="1" ht="13.15" customHeight="1" x14ac:dyDescent="0.2">
      <c r="A1796" s="11" t="str">
        <f t="shared" si="114"/>
        <v>HERVEY BAY1990</v>
      </c>
      <c r="B1796" s="90" t="s">
        <v>63</v>
      </c>
      <c r="C1796" s="12">
        <v>1990</v>
      </c>
      <c r="D1796" s="86" t="s">
        <v>174</v>
      </c>
      <c r="E1796" s="91">
        <v>984</v>
      </c>
      <c r="F1796" s="91">
        <v>1081</v>
      </c>
      <c r="G1796" s="91">
        <v>2065</v>
      </c>
      <c r="H1796" s="91">
        <v>0</v>
      </c>
      <c r="I1796" s="91">
        <v>0</v>
      </c>
      <c r="J1796" s="91">
        <v>0</v>
      </c>
      <c r="K1796" s="15">
        <f t="shared" si="115"/>
        <v>984</v>
      </c>
      <c r="L1796" s="15">
        <f t="shared" si="116"/>
        <v>1081</v>
      </c>
      <c r="M1796" s="15">
        <f t="shared" si="117"/>
        <v>2065</v>
      </c>
      <c r="O1796" s="13"/>
      <c r="P1796" s="13"/>
    </row>
    <row r="1797" spans="1:16" s="90" customFormat="1" ht="13.15" customHeight="1" x14ac:dyDescent="0.2">
      <c r="A1797" s="11" t="str">
        <f t="shared" si="114"/>
        <v>HERVEY BAY1991</v>
      </c>
      <c r="B1797" s="3" t="s">
        <v>63</v>
      </c>
      <c r="C1797" s="12">
        <v>1991</v>
      </c>
      <c r="D1797" s="12" t="s">
        <v>174</v>
      </c>
      <c r="E1797" s="13">
        <v>1095</v>
      </c>
      <c r="F1797" s="13">
        <v>1095</v>
      </c>
      <c r="G1797" s="13">
        <v>2190</v>
      </c>
      <c r="H1797" s="13">
        <v>0</v>
      </c>
      <c r="I1797" s="13">
        <v>0</v>
      </c>
      <c r="J1797" s="13">
        <v>0</v>
      </c>
      <c r="K1797" s="15">
        <f t="shared" si="115"/>
        <v>1095</v>
      </c>
      <c r="L1797" s="15">
        <f t="shared" si="116"/>
        <v>1095</v>
      </c>
      <c r="M1797" s="15">
        <f t="shared" si="117"/>
        <v>2190</v>
      </c>
      <c r="O1797" s="13"/>
      <c r="P1797" s="13"/>
    </row>
    <row r="1798" spans="1:16" s="90" customFormat="1" ht="13.15" customHeight="1" x14ac:dyDescent="0.2">
      <c r="A1798" s="11" t="str">
        <f t="shared" si="114"/>
        <v>HERVEY BAY1992</v>
      </c>
      <c r="B1798" s="3" t="s">
        <v>63</v>
      </c>
      <c r="C1798" s="12">
        <v>1992</v>
      </c>
      <c r="D1798" s="12" t="s">
        <v>174</v>
      </c>
      <c r="E1798" s="13">
        <v>1692</v>
      </c>
      <c r="F1798" s="13">
        <v>1690</v>
      </c>
      <c r="G1798" s="13">
        <v>3382</v>
      </c>
      <c r="H1798" s="13">
        <v>0</v>
      </c>
      <c r="I1798" s="13">
        <v>0</v>
      </c>
      <c r="J1798" s="13">
        <v>0</v>
      </c>
      <c r="K1798" s="15">
        <f t="shared" si="115"/>
        <v>1692</v>
      </c>
      <c r="L1798" s="15">
        <f t="shared" si="116"/>
        <v>1690</v>
      </c>
      <c r="M1798" s="15">
        <f t="shared" si="117"/>
        <v>3382</v>
      </c>
      <c r="O1798" s="13"/>
      <c r="P1798" s="13"/>
    </row>
    <row r="1799" spans="1:16" s="90" customFormat="1" ht="13.15" customHeight="1" x14ac:dyDescent="0.2">
      <c r="A1799" s="11" t="str">
        <f t="shared" si="114"/>
        <v>HERVEY BAY1993</v>
      </c>
      <c r="B1799" s="3" t="s">
        <v>63</v>
      </c>
      <c r="C1799" s="12">
        <v>1993</v>
      </c>
      <c r="D1799" s="12" t="s">
        <v>174</v>
      </c>
      <c r="E1799" s="13">
        <v>2358</v>
      </c>
      <c r="F1799" s="13">
        <v>2312</v>
      </c>
      <c r="G1799" s="13">
        <v>4670</v>
      </c>
      <c r="H1799" s="13">
        <v>0</v>
      </c>
      <c r="I1799" s="13">
        <v>0</v>
      </c>
      <c r="J1799" s="13">
        <v>0</v>
      </c>
      <c r="K1799" s="15">
        <f t="shared" si="115"/>
        <v>2358</v>
      </c>
      <c r="L1799" s="15">
        <f t="shared" si="116"/>
        <v>2312</v>
      </c>
      <c r="M1799" s="15">
        <f t="shared" si="117"/>
        <v>4670</v>
      </c>
      <c r="O1799" s="13"/>
      <c r="P1799" s="13"/>
    </row>
    <row r="1800" spans="1:16" s="90" customFormat="1" ht="13.15" customHeight="1" x14ac:dyDescent="0.2">
      <c r="A1800" s="11" t="str">
        <f t="shared" ref="A1800:A1863" si="118">CONCATENATE(B1800,C1800)</f>
        <v>HERVEY BAY1994</v>
      </c>
      <c r="B1800" s="3" t="s">
        <v>63</v>
      </c>
      <c r="C1800" s="12">
        <v>1994</v>
      </c>
      <c r="D1800" s="12" t="s">
        <v>174</v>
      </c>
      <c r="E1800" s="13">
        <v>2344</v>
      </c>
      <c r="F1800" s="13">
        <v>2344</v>
      </c>
      <c r="G1800" s="13">
        <v>4688</v>
      </c>
      <c r="H1800" s="13">
        <v>0</v>
      </c>
      <c r="I1800" s="13">
        <v>0</v>
      </c>
      <c r="J1800" s="13">
        <v>0</v>
      </c>
      <c r="K1800" s="15">
        <f t="shared" si="115"/>
        <v>2344</v>
      </c>
      <c r="L1800" s="15">
        <f t="shared" si="116"/>
        <v>2344</v>
      </c>
      <c r="M1800" s="15">
        <f t="shared" si="117"/>
        <v>4688</v>
      </c>
      <c r="O1800" s="13"/>
      <c r="P1800" s="13"/>
    </row>
    <row r="1801" spans="1:16" s="90" customFormat="1" ht="13.15" customHeight="1" x14ac:dyDescent="0.2">
      <c r="A1801" s="11" t="str">
        <f t="shared" si="118"/>
        <v>HERVEY BAY1995</v>
      </c>
      <c r="B1801" s="3" t="s">
        <v>63</v>
      </c>
      <c r="C1801" s="12">
        <v>1995</v>
      </c>
      <c r="D1801" s="12" t="s">
        <v>174</v>
      </c>
      <c r="E1801" s="13">
        <v>1850</v>
      </c>
      <c r="F1801" s="13">
        <v>1842</v>
      </c>
      <c r="G1801" s="13">
        <v>3692</v>
      </c>
      <c r="H1801" s="13">
        <v>0</v>
      </c>
      <c r="I1801" s="13">
        <v>0</v>
      </c>
      <c r="J1801" s="13">
        <v>0</v>
      </c>
      <c r="K1801" s="15">
        <f t="shared" si="115"/>
        <v>1850</v>
      </c>
      <c r="L1801" s="15">
        <f t="shared" si="116"/>
        <v>1842</v>
      </c>
      <c r="M1801" s="15">
        <f t="shared" si="117"/>
        <v>3692</v>
      </c>
      <c r="O1801" s="13"/>
      <c r="P1801" s="13"/>
    </row>
    <row r="1802" spans="1:16" s="90" customFormat="1" ht="13.15" customHeight="1" x14ac:dyDescent="0.2">
      <c r="A1802" s="11" t="str">
        <f t="shared" si="118"/>
        <v>HERVEY BAY1996</v>
      </c>
      <c r="B1802" s="90" t="s">
        <v>63</v>
      </c>
      <c r="C1802" s="85">
        <v>1996</v>
      </c>
      <c r="D1802" s="86" t="s">
        <v>174</v>
      </c>
      <c r="E1802" s="15">
        <v>1804</v>
      </c>
      <c r="F1802" s="15">
        <v>1812</v>
      </c>
      <c r="G1802" s="15">
        <v>3616</v>
      </c>
      <c r="H1802" s="15">
        <v>0</v>
      </c>
      <c r="I1802" s="15">
        <v>0</v>
      </c>
      <c r="J1802" s="15">
        <v>0</v>
      </c>
      <c r="K1802" s="15">
        <f t="shared" si="115"/>
        <v>1804</v>
      </c>
      <c r="L1802" s="15">
        <f t="shared" si="116"/>
        <v>1812</v>
      </c>
      <c r="M1802" s="15">
        <f t="shared" si="117"/>
        <v>3616</v>
      </c>
      <c r="O1802" s="13"/>
      <c r="P1802" s="13"/>
    </row>
    <row r="1803" spans="1:16" s="90" customFormat="1" ht="13.15" customHeight="1" x14ac:dyDescent="0.2">
      <c r="A1803" s="11" t="str">
        <f t="shared" si="118"/>
        <v>HERVEY BAY1997</v>
      </c>
      <c r="B1803" s="3" t="s">
        <v>63</v>
      </c>
      <c r="C1803" s="12">
        <v>1997</v>
      </c>
      <c r="D1803" s="12" t="s">
        <v>174</v>
      </c>
      <c r="E1803" s="13">
        <v>1764</v>
      </c>
      <c r="F1803" s="13">
        <v>1769</v>
      </c>
      <c r="G1803" s="13">
        <v>3533</v>
      </c>
      <c r="H1803" s="13">
        <v>0</v>
      </c>
      <c r="I1803" s="13">
        <v>0</v>
      </c>
      <c r="J1803" s="13">
        <v>0</v>
      </c>
      <c r="K1803" s="15">
        <f t="shared" si="115"/>
        <v>1764</v>
      </c>
      <c r="L1803" s="15">
        <f t="shared" si="116"/>
        <v>1769</v>
      </c>
      <c r="M1803" s="15">
        <f t="shared" si="117"/>
        <v>3533</v>
      </c>
      <c r="O1803" s="13"/>
      <c r="P1803" s="13"/>
    </row>
    <row r="1804" spans="1:16" s="90" customFormat="1" ht="13.15" customHeight="1" x14ac:dyDescent="0.2">
      <c r="A1804" s="11" t="str">
        <f t="shared" si="118"/>
        <v>HERVEY BAY1998</v>
      </c>
      <c r="B1804" s="92" t="s">
        <v>63</v>
      </c>
      <c r="C1804" s="85">
        <v>1998</v>
      </c>
      <c r="D1804" s="86" t="s">
        <v>174</v>
      </c>
      <c r="E1804" s="15">
        <v>1745</v>
      </c>
      <c r="F1804" s="15">
        <v>1735</v>
      </c>
      <c r="G1804" s="15">
        <v>3480</v>
      </c>
      <c r="H1804" s="87">
        <v>0</v>
      </c>
      <c r="I1804" s="87">
        <v>0</v>
      </c>
      <c r="J1804" s="15">
        <v>0</v>
      </c>
      <c r="K1804" s="15">
        <f t="shared" si="115"/>
        <v>1745</v>
      </c>
      <c r="L1804" s="15">
        <f t="shared" si="116"/>
        <v>1735</v>
      </c>
      <c r="M1804" s="15">
        <f t="shared" si="117"/>
        <v>3480</v>
      </c>
      <c r="O1804" s="13"/>
      <c r="P1804" s="13"/>
    </row>
    <row r="1805" spans="1:16" s="90" customFormat="1" ht="13.15" customHeight="1" x14ac:dyDescent="0.2">
      <c r="A1805" s="11" t="str">
        <f t="shared" si="118"/>
        <v>HERVEY BAY1999</v>
      </c>
      <c r="B1805" s="88" t="s">
        <v>63</v>
      </c>
      <c r="C1805" s="12">
        <v>1999</v>
      </c>
      <c r="D1805" s="12" t="s">
        <v>174</v>
      </c>
      <c r="E1805" s="13">
        <v>1777</v>
      </c>
      <c r="F1805" s="13">
        <v>1777</v>
      </c>
      <c r="G1805" s="13">
        <v>3554</v>
      </c>
      <c r="H1805" s="13">
        <v>0</v>
      </c>
      <c r="I1805" s="13">
        <v>0</v>
      </c>
      <c r="J1805" s="13">
        <v>0</v>
      </c>
      <c r="K1805" s="15">
        <f t="shared" si="115"/>
        <v>1777</v>
      </c>
      <c r="L1805" s="15">
        <f t="shared" si="116"/>
        <v>1777</v>
      </c>
      <c r="M1805" s="15">
        <f t="shared" si="117"/>
        <v>3554</v>
      </c>
      <c r="O1805" s="13"/>
      <c r="P1805" s="13"/>
    </row>
    <row r="1806" spans="1:16" s="90" customFormat="1" ht="13.15" customHeight="1" x14ac:dyDescent="0.2">
      <c r="A1806" s="11" t="str">
        <f t="shared" si="118"/>
        <v>HERVEY BAY2000</v>
      </c>
      <c r="B1806" s="3" t="s">
        <v>63</v>
      </c>
      <c r="C1806" s="12">
        <v>2000</v>
      </c>
      <c r="D1806" s="12" t="s">
        <v>174</v>
      </c>
      <c r="E1806" s="13">
        <v>1833</v>
      </c>
      <c r="F1806" s="13">
        <v>1836</v>
      </c>
      <c r="G1806" s="13">
        <v>3669</v>
      </c>
      <c r="H1806" s="13">
        <v>0</v>
      </c>
      <c r="I1806" s="13">
        <v>0</v>
      </c>
      <c r="J1806" s="13">
        <v>0</v>
      </c>
      <c r="K1806" s="15">
        <f t="shared" si="115"/>
        <v>1833</v>
      </c>
      <c r="L1806" s="15">
        <f t="shared" si="116"/>
        <v>1836</v>
      </c>
      <c r="M1806" s="15">
        <f t="shared" si="117"/>
        <v>3669</v>
      </c>
      <c r="O1806" s="13"/>
      <c r="P1806" s="13"/>
    </row>
    <row r="1807" spans="1:16" s="90" customFormat="1" ht="13.15" customHeight="1" x14ac:dyDescent="0.2">
      <c r="A1807" s="11" t="str">
        <f t="shared" si="118"/>
        <v>HERVEY BAY2001</v>
      </c>
      <c r="B1807" s="92" t="s">
        <v>63</v>
      </c>
      <c r="C1807" s="85">
        <v>2001</v>
      </c>
      <c r="D1807" s="86" t="s">
        <v>174</v>
      </c>
      <c r="E1807" s="15">
        <v>1906</v>
      </c>
      <c r="F1807" s="15">
        <v>1904</v>
      </c>
      <c r="G1807" s="15">
        <v>3810</v>
      </c>
      <c r="H1807" s="87">
        <v>0</v>
      </c>
      <c r="I1807" s="87">
        <v>0</v>
      </c>
      <c r="J1807" s="15">
        <v>0</v>
      </c>
      <c r="K1807" s="15">
        <f t="shared" si="115"/>
        <v>1906</v>
      </c>
      <c r="L1807" s="15">
        <f t="shared" si="116"/>
        <v>1904</v>
      </c>
      <c r="M1807" s="15">
        <f t="shared" si="117"/>
        <v>3810</v>
      </c>
      <c r="O1807" s="13"/>
      <c r="P1807" s="13"/>
    </row>
    <row r="1808" spans="1:16" s="90" customFormat="1" ht="13.15" customHeight="1" x14ac:dyDescent="0.2">
      <c r="A1808" s="11" t="str">
        <f t="shared" si="118"/>
        <v>HERVEY BAY2002</v>
      </c>
      <c r="B1808" s="92" t="s">
        <v>63</v>
      </c>
      <c r="C1808" s="85">
        <v>2002</v>
      </c>
      <c r="D1808" s="86" t="s">
        <v>174</v>
      </c>
      <c r="E1808" s="15">
        <v>1130</v>
      </c>
      <c r="F1808" s="15">
        <v>1138</v>
      </c>
      <c r="G1808" s="15">
        <v>2268</v>
      </c>
      <c r="H1808" s="87">
        <v>0</v>
      </c>
      <c r="I1808" s="87">
        <v>0</v>
      </c>
      <c r="J1808" s="15">
        <v>0</v>
      </c>
      <c r="K1808" s="15">
        <f t="shared" si="115"/>
        <v>1130</v>
      </c>
      <c r="L1808" s="15">
        <f t="shared" si="116"/>
        <v>1138</v>
      </c>
      <c r="M1808" s="15">
        <f t="shared" si="117"/>
        <v>2268</v>
      </c>
      <c r="O1808" s="13"/>
      <c r="P1808" s="13"/>
    </row>
    <row r="1809" spans="1:16" s="90" customFormat="1" ht="13.15" customHeight="1" x14ac:dyDescent="0.2">
      <c r="A1809" s="11" t="str">
        <f t="shared" si="118"/>
        <v>HERVEY BAY2003</v>
      </c>
      <c r="B1809" s="92" t="s">
        <v>63</v>
      </c>
      <c r="C1809" s="85">
        <v>2003</v>
      </c>
      <c r="D1809" s="86" t="s">
        <v>174</v>
      </c>
      <c r="E1809" s="15">
        <v>1046</v>
      </c>
      <c r="F1809" s="15">
        <v>1065</v>
      </c>
      <c r="G1809" s="15">
        <v>2111</v>
      </c>
      <c r="H1809" s="87">
        <v>0</v>
      </c>
      <c r="I1809" s="87">
        <v>0</v>
      </c>
      <c r="J1809" s="15">
        <v>0</v>
      </c>
      <c r="K1809" s="15">
        <f t="shared" si="115"/>
        <v>1046</v>
      </c>
      <c r="L1809" s="15">
        <f t="shared" si="116"/>
        <v>1065</v>
      </c>
      <c r="M1809" s="15">
        <f t="shared" si="117"/>
        <v>2111</v>
      </c>
      <c r="O1809" s="13"/>
      <c r="P1809" s="13"/>
    </row>
    <row r="1810" spans="1:16" s="90" customFormat="1" ht="13.15" customHeight="1" x14ac:dyDescent="0.2">
      <c r="A1810" s="11" t="str">
        <f t="shared" si="118"/>
        <v>HERVEY BAY2004</v>
      </c>
      <c r="B1810" s="3" t="s">
        <v>63</v>
      </c>
      <c r="C1810" s="12">
        <v>2004</v>
      </c>
      <c r="D1810" s="12" t="s">
        <v>174</v>
      </c>
      <c r="E1810" s="13">
        <v>1166</v>
      </c>
      <c r="F1810" s="13">
        <v>1211</v>
      </c>
      <c r="G1810" s="13">
        <v>2377</v>
      </c>
      <c r="H1810" s="13">
        <v>0</v>
      </c>
      <c r="I1810" s="13">
        <v>0</v>
      </c>
      <c r="J1810" s="13">
        <v>0</v>
      </c>
      <c r="K1810" s="15">
        <f t="shared" si="115"/>
        <v>1166</v>
      </c>
      <c r="L1810" s="15">
        <f t="shared" si="116"/>
        <v>1211</v>
      </c>
      <c r="M1810" s="15">
        <f t="shared" si="117"/>
        <v>2377</v>
      </c>
      <c r="O1810" s="13"/>
      <c r="P1810" s="13"/>
    </row>
    <row r="1811" spans="1:16" s="90" customFormat="1" ht="13.15" customHeight="1" x14ac:dyDescent="0.2">
      <c r="A1811" s="11" t="str">
        <f t="shared" si="118"/>
        <v>HERVEY BAY2005</v>
      </c>
      <c r="B1811" s="90" t="s">
        <v>63</v>
      </c>
      <c r="C1811" s="85">
        <v>2005</v>
      </c>
      <c r="D1811" s="86" t="s">
        <v>174</v>
      </c>
      <c r="E1811" s="15">
        <v>1484</v>
      </c>
      <c r="F1811" s="15">
        <v>1479</v>
      </c>
      <c r="G1811" s="15">
        <v>2963</v>
      </c>
      <c r="H1811" s="15">
        <v>0</v>
      </c>
      <c r="I1811" s="15">
        <v>0</v>
      </c>
      <c r="J1811" s="15">
        <v>0</v>
      </c>
      <c r="K1811" s="15">
        <f t="shared" si="115"/>
        <v>1484</v>
      </c>
      <c r="L1811" s="15">
        <f t="shared" si="116"/>
        <v>1479</v>
      </c>
      <c r="M1811" s="15">
        <f t="shared" si="117"/>
        <v>2963</v>
      </c>
      <c r="O1811" s="13"/>
      <c r="P1811" s="13"/>
    </row>
    <row r="1812" spans="1:16" s="90" customFormat="1" ht="13.15" customHeight="1" x14ac:dyDescent="0.2">
      <c r="A1812" s="11" t="str">
        <f t="shared" si="118"/>
        <v>HERVEY BAY2006</v>
      </c>
      <c r="B1812" s="3" t="s">
        <v>63</v>
      </c>
      <c r="C1812" s="12">
        <v>2006</v>
      </c>
      <c r="D1812" s="12" t="s">
        <v>174</v>
      </c>
      <c r="E1812" s="13">
        <v>2006</v>
      </c>
      <c r="F1812" s="13">
        <v>1901</v>
      </c>
      <c r="G1812" s="13">
        <v>3907</v>
      </c>
      <c r="H1812" s="13">
        <v>0</v>
      </c>
      <c r="I1812" s="13">
        <v>0</v>
      </c>
      <c r="J1812" s="13">
        <v>0</v>
      </c>
      <c r="K1812" s="15">
        <f t="shared" si="115"/>
        <v>2006</v>
      </c>
      <c r="L1812" s="15">
        <f t="shared" si="116"/>
        <v>1901</v>
      </c>
      <c r="M1812" s="15">
        <f t="shared" si="117"/>
        <v>3907</v>
      </c>
      <c r="O1812" s="13"/>
      <c r="P1812" s="13"/>
    </row>
    <row r="1813" spans="1:16" s="90" customFormat="1" ht="13.15" customHeight="1" x14ac:dyDescent="0.2">
      <c r="A1813" s="11" t="str">
        <f t="shared" si="118"/>
        <v>HERVEY BAY2007</v>
      </c>
      <c r="B1813" s="3" t="s">
        <v>63</v>
      </c>
      <c r="C1813" s="12">
        <v>2007</v>
      </c>
      <c r="D1813" s="12" t="s">
        <v>174</v>
      </c>
      <c r="E1813" s="13">
        <v>1527</v>
      </c>
      <c r="F1813" s="13">
        <v>1525</v>
      </c>
      <c r="G1813" s="13">
        <v>3052</v>
      </c>
      <c r="H1813" s="13">
        <v>0</v>
      </c>
      <c r="I1813" s="13">
        <v>0</v>
      </c>
      <c r="J1813" s="13">
        <v>0</v>
      </c>
      <c r="K1813" s="15">
        <f t="shared" si="115"/>
        <v>1527</v>
      </c>
      <c r="L1813" s="15">
        <f t="shared" si="116"/>
        <v>1525</v>
      </c>
      <c r="M1813" s="15">
        <f t="shared" si="117"/>
        <v>3052</v>
      </c>
      <c r="O1813" s="13"/>
      <c r="P1813" s="13"/>
    </row>
    <row r="1814" spans="1:16" s="90" customFormat="1" ht="13.15" customHeight="1" x14ac:dyDescent="0.2">
      <c r="A1814" s="11" t="str">
        <f t="shared" si="118"/>
        <v>HERVEY BAY2008</v>
      </c>
      <c r="B1814" s="3" t="s">
        <v>63</v>
      </c>
      <c r="C1814" s="12">
        <v>2008</v>
      </c>
      <c r="D1814" s="12" t="s">
        <v>174</v>
      </c>
      <c r="E1814" s="13">
        <v>1666</v>
      </c>
      <c r="F1814" s="13">
        <v>1671</v>
      </c>
      <c r="G1814" s="13">
        <v>3337</v>
      </c>
      <c r="H1814" s="13">
        <v>0</v>
      </c>
      <c r="I1814" s="13">
        <v>0</v>
      </c>
      <c r="J1814" s="13">
        <v>0</v>
      </c>
      <c r="K1814" s="15">
        <f t="shared" si="115"/>
        <v>1666</v>
      </c>
      <c r="L1814" s="15">
        <f t="shared" si="116"/>
        <v>1671</v>
      </c>
      <c r="M1814" s="15">
        <f t="shared" si="117"/>
        <v>3337</v>
      </c>
      <c r="O1814" s="13"/>
      <c r="P1814" s="13"/>
    </row>
    <row r="1815" spans="1:16" s="90" customFormat="1" ht="13.15" customHeight="1" x14ac:dyDescent="0.2">
      <c r="A1815" s="11" t="str">
        <f t="shared" si="118"/>
        <v>HERVEY BAY2009</v>
      </c>
      <c r="B1815" s="88" t="s">
        <v>63</v>
      </c>
      <c r="C1815" s="16">
        <v>2009</v>
      </c>
      <c r="D1815" s="86" t="s">
        <v>174</v>
      </c>
      <c r="E1815" s="89">
        <v>1529</v>
      </c>
      <c r="F1815" s="89">
        <v>1531</v>
      </c>
      <c r="G1815" s="89">
        <v>3060</v>
      </c>
      <c r="H1815" s="89">
        <v>0</v>
      </c>
      <c r="I1815" s="89">
        <v>0</v>
      </c>
      <c r="J1815" s="89">
        <v>0</v>
      </c>
      <c r="K1815" s="15">
        <f t="shared" si="115"/>
        <v>1529</v>
      </c>
      <c r="L1815" s="15">
        <f t="shared" si="116"/>
        <v>1531</v>
      </c>
      <c r="M1815" s="15">
        <f t="shared" si="117"/>
        <v>3060</v>
      </c>
      <c r="O1815" s="13"/>
      <c r="P1815" s="13"/>
    </row>
    <row r="1816" spans="1:16" s="90" customFormat="1" ht="13.15" customHeight="1" x14ac:dyDescent="0.2">
      <c r="A1816" s="11" t="str">
        <f t="shared" si="118"/>
        <v>HERVEY BAY2010</v>
      </c>
      <c r="B1816" s="3" t="s">
        <v>63</v>
      </c>
      <c r="C1816" s="12">
        <v>2010</v>
      </c>
      <c r="D1816" s="12" t="s">
        <v>174</v>
      </c>
      <c r="E1816" s="13">
        <v>1459</v>
      </c>
      <c r="F1816" s="13">
        <v>1460</v>
      </c>
      <c r="G1816" s="13">
        <v>2919</v>
      </c>
      <c r="H1816" s="13">
        <v>0</v>
      </c>
      <c r="I1816" s="13">
        <v>0</v>
      </c>
      <c r="J1816" s="13">
        <v>0</v>
      </c>
      <c r="K1816" s="15">
        <f t="shared" si="115"/>
        <v>1459</v>
      </c>
      <c r="L1816" s="15">
        <f t="shared" si="116"/>
        <v>1460</v>
      </c>
      <c r="M1816" s="15">
        <f t="shared" si="117"/>
        <v>2919</v>
      </c>
      <c r="O1816" s="13"/>
      <c r="P1816" s="13"/>
    </row>
    <row r="1817" spans="1:16" s="90" customFormat="1" ht="13.15" customHeight="1" x14ac:dyDescent="0.2">
      <c r="A1817" s="11" t="str">
        <f t="shared" si="118"/>
        <v>HERVEY BAY2011</v>
      </c>
      <c r="B1817" s="3" t="s">
        <v>63</v>
      </c>
      <c r="C1817" s="12">
        <v>2011</v>
      </c>
      <c r="D1817" s="12" t="s">
        <v>174</v>
      </c>
      <c r="E1817" s="13">
        <v>1471</v>
      </c>
      <c r="F1817" s="13">
        <v>1466</v>
      </c>
      <c r="G1817" s="13">
        <v>2937</v>
      </c>
      <c r="H1817" s="13">
        <v>0</v>
      </c>
      <c r="I1817" s="13">
        <v>0</v>
      </c>
      <c r="J1817" s="13">
        <v>0</v>
      </c>
      <c r="K1817" s="15">
        <f t="shared" si="115"/>
        <v>1471</v>
      </c>
      <c r="L1817" s="15">
        <f t="shared" si="116"/>
        <v>1466</v>
      </c>
      <c r="M1817" s="15">
        <f t="shared" si="117"/>
        <v>2937</v>
      </c>
      <c r="O1817" s="13"/>
      <c r="P1817" s="13"/>
    </row>
    <row r="1818" spans="1:16" s="90" customFormat="1" ht="13.15" customHeight="1" x14ac:dyDescent="0.2">
      <c r="A1818" s="11" t="str">
        <f t="shared" si="118"/>
        <v>HERVEY BAY2012</v>
      </c>
      <c r="B1818" s="3" t="s">
        <v>63</v>
      </c>
      <c r="C1818" s="12">
        <v>2012</v>
      </c>
      <c r="D1818" s="12" t="s">
        <v>174</v>
      </c>
      <c r="E1818" s="13">
        <v>1487</v>
      </c>
      <c r="F1818" s="13">
        <v>1483</v>
      </c>
      <c r="G1818" s="13">
        <v>2970</v>
      </c>
      <c r="H1818" s="13">
        <v>0</v>
      </c>
      <c r="I1818" s="13">
        <v>0</v>
      </c>
      <c r="J1818" s="13">
        <v>0</v>
      </c>
      <c r="K1818" s="15">
        <f t="shared" si="115"/>
        <v>1487</v>
      </c>
      <c r="L1818" s="15">
        <f t="shared" si="116"/>
        <v>1483</v>
      </c>
      <c r="M1818" s="15">
        <f t="shared" si="117"/>
        <v>2970</v>
      </c>
      <c r="O1818" s="13"/>
      <c r="P1818" s="13"/>
    </row>
    <row r="1819" spans="1:16" s="90" customFormat="1" ht="13.15" customHeight="1" x14ac:dyDescent="0.2">
      <c r="A1819" s="11" t="str">
        <f t="shared" si="118"/>
        <v>HERVEY BAY2013</v>
      </c>
      <c r="B1819" s="3" t="s">
        <v>63</v>
      </c>
      <c r="C1819" s="12">
        <v>2013</v>
      </c>
      <c r="D1819" s="12" t="s">
        <v>174</v>
      </c>
      <c r="E1819" s="13">
        <v>1504</v>
      </c>
      <c r="F1819" s="13">
        <v>1502</v>
      </c>
      <c r="G1819" s="13">
        <v>3006</v>
      </c>
      <c r="H1819" s="13">
        <v>0</v>
      </c>
      <c r="I1819" s="13">
        <v>0</v>
      </c>
      <c r="J1819" s="13">
        <v>0</v>
      </c>
      <c r="K1819" s="15">
        <f t="shared" si="115"/>
        <v>1504</v>
      </c>
      <c r="L1819" s="15">
        <f t="shared" si="116"/>
        <v>1502</v>
      </c>
      <c r="M1819" s="15">
        <f t="shared" si="117"/>
        <v>3006</v>
      </c>
      <c r="O1819" s="13"/>
      <c r="P1819" s="13"/>
    </row>
    <row r="1820" spans="1:16" s="90" customFormat="1" ht="13.15" customHeight="1" x14ac:dyDescent="0.2">
      <c r="A1820" s="11" t="str">
        <f t="shared" si="118"/>
        <v>HERVEY BAY2014</v>
      </c>
      <c r="B1820" s="3" t="s">
        <v>63</v>
      </c>
      <c r="C1820" s="12">
        <v>2014</v>
      </c>
      <c r="D1820" s="12" t="s">
        <v>174</v>
      </c>
      <c r="E1820" s="13">
        <v>1720</v>
      </c>
      <c r="F1820" s="13">
        <v>1716</v>
      </c>
      <c r="G1820" s="13">
        <v>3436</v>
      </c>
      <c r="H1820" s="13">
        <v>0</v>
      </c>
      <c r="I1820" s="13">
        <v>0</v>
      </c>
      <c r="J1820" s="13">
        <v>0</v>
      </c>
      <c r="K1820" s="15">
        <f t="shared" si="115"/>
        <v>1720</v>
      </c>
      <c r="L1820" s="15">
        <f t="shared" si="116"/>
        <v>1716</v>
      </c>
      <c r="M1820" s="15">
        <f t="shared" si="117"/>
        <v>3436</v>
      </c>
      <c r="O1820" s="13"/>
      <c r="P1820" s="13"/>
    </row>
    <row r="1821" spans="1:16" s="90" customFormat="1" ht="13.15" customHeight="1" x14ac:dyDescent="0.2">
      <c r="A1821" s="11" t="str">
        <f t="shared" si="118"/>
        <v>HERVEY BAY2015</v>
      </c>
      <c r="B1821" s="92" t="s">
        <v>63</v>
      </c>
      <c r="C1821" s="85">
        <v>2015</v>
      </c>
      <c r="D1821" s="86" t="s">
        <v>174</v>
      </c>
      <c r="E1821" s="15">
        <v>1806</v>
      </c>
      <c r="F1821" s="15">
        <v>1808</v>
      </c>
      <c r="G1821" s="15">
        <v>3614</v>
      </c>
      <c r="H1821" s="87">
        <v>0</v>
      </c>
      <c r="I1821" s="87">
        <v>0</v>
      </c>
      <c r="J1821" s="15">
        <v>0</v>
      </c>
      <c r="K1821" s="15">
        <f t="shared" si="115"/>
        <v>1806</v>
      </c>
      <c r="L1821" s="15">
        <f t="shared" si="116"/>
        <v>1808</v>
      </c>
      <c r="M1821" s="15">
        <f t="shared" si="117"/>
        <v>3614</v>
      </c>
      <c r="O1821" s="13"/>
      <c r="P1821" s="13"/>
    </row>
    <row r="1822" spans="1:16" s="90" customFormat="1" ht="13.15" customHeight="1" x14ac:dyDescent="0.2">
      <c r="A1822" s="11" t="str">
        <f t="shared" si="118"/>
        <v>HERVEY BAY2016</v>
      </c>
      <c r="B1822" s="3" t="s">
        <v>63</v>
      </c>
      <c r="C1822" s="12">
        <v>2016</v>
      </c>
      <c r="D1822" s="12" t="s">
        <v>174</v>
      </c>
      <c r="E1822" s="13">
        <v>1749</v>
      </c>
      <c r="F1822" s="13">
        <v>1747</v>
      </c>
      <c r="G1822" s="13">
        <v>3496</v>
      </c>
      <c r="H1822" s="13">
        <v>0</v>
      </c>
      <c r="I1822" s="13">
        <v>0</v>
      </c>
      <c r="J1822" s="13">
        <v>0</v>
      </c>
      <c r="K1822" s="15">
        <f t="shared" si="115"/>
        <v>1749</v>
      </c>
      <c r="L1822" s="15">
        <f t="shared" si="116"/>
        <v>1747</v>
      </c>
      <c r="M1822" s="15">
        <f t="shared" si="117"/>
        <v>3496</v>
      </c>
      <c r="O1822" s="13"/>
      <c r="P1822" s="13"/>
    </row>
    <row r="1823" spans="1:16" s="90" customFormat="1" ht="13.15" customHeight="1" x14ac:dyDescent="0.2">
      <c r="A1823" s="11" t="str">
        <f t="shared" si="118"/>
        <v>HERVEY BAY2017</v>
      </c>
      <c r="B1823" s="3" t="s">
        <v>63</v>
      </c>
      <c r="C1823" s="12">
        <v>2017</v>
      </c>
      <c r="D1823" s="12" t="s">
        <v>174</v>
      </c>
      <c r="E1823" s="13">
        <v>1598</v>
      </c>
      <c r="F1823" s="13">
        <v>1595</v>
      </c>
      <c r="G1823" s="13">
        <v>3193</v>
      </c>
      <c r="H1823" s="13">
        <v>0</v>
      </c>
      <c r="I1823" s="13">
        <v>0</v>
      </c>
      <c r="J1823" s="13">
        <v>0</v>
      </c>
      <c r="K1823" s="15">
        <f t="shared" si="115"/>
        <v>1598</v>
      </c>
      <c r="L1823" s="15">
        <f t="shared" si="116"/>
        <v>1595</v>
      </c>
      <c r="M1823" s="15">
        <f t="shared" si="117"/>
        <v>3193</v>
      </c>
      <c r="O1823" s="13"/>
      <c r="P1823" s="13"/>
    </row>
    <row r="1824" spans="1:16" s="90" customFormat="1" ht="13.15" customHeight="1" x14ac:dyDescent="0.2">
      <c r="A1824" s="11" t="str">
        <f t="shared" si="118"/>
        <v>HERVEY BAY2018</v>
      </c>
      <c r="B1824" s="92" t="s">
        <v>63</v>
      </c>
      <c r="C1824" s="85">
        <v>2018</v>
      </c>
      <c r="D1824" s="86" t="s">
        <v>174</v>
      </c>
      <c r="E1824" s="15">
        <v>1370</v>
      </c>
      <c r="F1824" s="15">
        <v>1370</v>
      </c>
      <c r="G1824" s="15">
        <v>2740</v>
      </c>
      <c r="H1824" s="87">
        <v>0</v>
      </c>
      <c r="I1824" s="87">
        <v>0</v>
      </c>
      <c r="J1824" s="15">
        <v>0</v>
      </c>
      <c r="K1824" s="15">
        <f t="shared" si="115"/>
        <v>1370</v>
      </c>
      <c r="L1824" s="15">
        <f t="shared" si="116"/>
        <v>1370</v>
      </c>
      <c r="M1824" s="15">
        <f t="shared" si="117"/>
        <v>2740</v>
      </c>
      <c r="O1824" s="13"/>
      <c r="P1824" s="13"/>
    </row>
    <row r="1825" spans="1:16" s="90" customFormat="1" ht="13.15" customHeight="1" x14ac:dyDescent="0.2">
      <c r="A1825" s="11" t="str">
        <f t="shared" si="118"/>
        <v>HERVEY BAY2019</v>
      </c>
      <c r="B1825" s="3" t="s">
        <v>63</v>
      </c>
      <c r="C1825" s="12">
        <v>2019</v>
      </c>
      <c r="D1825" s="12" t="s">
        <v>174</v>
      </c>
      <c r="E1825" s="13">
        <v>1483</v>
      </c>
      <c r="F1825" s="13">
        <v>1483</v>
      </c>
      <c r="G1825" s="13">
        <v>2966</v>
      </c>
      <c r="H1825" s="13">
        <v>0</v>
      </c>
      <c r="I1825" s="13">
        <v>0</v>
      </c>
      <c r="J1825" s="13">
        <v>0</v>
      </c>
      <c r="K1825" s="15">
        <f t="shared" si="115"/>
        <v>1483</v>
      </c>
      <c r="L1825" s="15">
        <f t="shared" si="116"/>
        <v>1483</v>
      </c>
      <c r="M1825" s="15">
        <f t="shared" si="117"/>
        <v>2966</v>
      </c>
      <c r="O1825" s="13"/>
      <c r="P1825" s="13"/>
    </row>
    <row r="1826" spans="1:16" s="90" customFormat="1" ht="13.15" customHeight="1" x14ac:dyDescent="0.2">
      <c r="A1826" s="11" t="str">
        <f t="shared" si="118"/>
        <v>HERVEY BAY2020</v>
      </c>
      <c r="B1826" s="92" t="s">
        <v>63</v>
      </c>
      <c r="C1826" s="85">
        <v>2020</v>
      </c>
      <c r="D1826" s="86" t="s">
        <v>174</v>
      </c>
      <c r="E1826" s="15">
        <v>471</v>
      </c>
      <c r="F1826" s="15">
        <v>469</v>
      </c>
      <c r="G1826" s="15">
        <v>940</v>
      </c>
      <c r="H1826" s="87">
        <v>0</v>
      </c>
      <c r="I1826" s="87">
        <v>0</v>
      </c>
      <c r="J1826" s="15">
        <v>0</v>
      </c>
      <c r="K1826" s="15">
        <f t="shared" si="115"/>
        <v>471</v>
      </c>
      <c r="L1826" s="15">
        <f t="shared" si="116"/>
        <v>469</v>
      </c>
      <c r="M1826" s="15">
        <f t="shared" si="117"/>
        <v>940</v>
      </c>
      <c r="O1826" s="13"/>
      <c r="P1826" s="13"/>
    </row>
    <row r="1827" spans="1:16" s="90" customFormat="1" ht="13.15" customHeight="1" x14ac:dyDescent="0.2">
      <c r="A1827" s="11" t="str">
        <f t="shared" si="118"/>
        <v>HERVEY BAY2021</v>
      </c>
      <c r="B1827" s="90" t="s">
        <v>63</v>
      </c>
      <c r="C1827" s="12">
        <v>2021</v>
      </c>
      <c r="D1827" s="12" t="s">
        <v>174</v>
      </c>
      <c r="E1827" s="91">
        <v>624</v>
      </c>
      <c r="F1827" s="91">
        <v>624</v>
      </c>
      <c r="G1827" s="91">
        <v>1248</v>
      </c>
      <c r="H1827" s="91">
        <v>0</v>
      </c>
      <c r="I1827" s="91">
        <v>0</v>
      </c>
      <c r="J1827" s="91">
        <v>0</v>
      </c>
      <c r="K1827" s="15">
        <f t="shared" si="115"/>
        <v>624</v>
      </c>
      <c r="L1827" s="15">
        <f t="shared" si="116"/>
        <v>624</v>
      </c>
      <c r="M1827" s="15">
        <f t="shared" si="117"/>
        <v>1248</v>
      </c>
      <c r="O1827" s="13"/>
      <c r="P1827" s="13"/>
    </row>
    <row r="1828" spans="1:16" s="90" customFormat="1" ht="13.15" customHeight="1" x14ac:dyDescent="0.2">
      <c r="A1828" s="11" t="str">
        <f t="shared" si="118"/>
        <v>HERVEY BAY2022</v>
      </c>
      <c r="B1828" s="3" t="s">
        <v>63</v>
      </c>
      <c r="C1828" s="12">
        <v>2022</v>
      </c>
      <c r="D1828" s="12" t="s">
        <v>174</v>
      </c>
      <c r="E1828" s="13">
        <v>935</v>
      </c>
      <c r="F1828" s="13">
        <v>934</v>
      </c>
      <c r="G1828" s="13">
        <v>1869</v>
      </c>
      <c r="H1828" s="13">
        <v>0</v>
      </c>
      <c r="I1828" s="13">
        <v>0</v>
      </c>
      <c r="J1828" s="13">
        <v>0</v>
      </c>
      <c r="K1828" s="15">
        <f t="shared" si="115"/>
        <v>935</v>
      </c>
      <c r="L1828" s="15">
        <f t="shared" si="116"/>
        <v>934</v>
      </c>
      <c r="M1828" s="15">
        <f t="shared" si="117"/>
        <v>1869</v>
      </c>
      <c r="O1828" s="13"/>
      <c r="P1828" s="13"/>
    </row>
    <row r="1829" spans="1:16" s="90" customFormat="1" ht="13.15" customHeight="1" x14ac:dyDescent="0.2">
      <c r="A1829" s="11" t="str">
        <f t="shared" si="118"/>
        <v>HERVEY BAY2023</v>
      </c>
      <c r="B1829" s="3" t="s">
        <v>63</v>
      </c>
      <c r="C1829" s="12">
        <v>2023</v>
      </c>
      <c r="D1829" s="12" t="s">
        <v>174</v>
      </c>
      <c r="E1829" s="13">
        <v>1141</v>
      </c>
      <c r="F1829" s="13">
        <v>1137</v>
      </c>
      <c r="G1829" s="13">
        <v>2278</v>
      </c>
      <c r="H1829" s="13">
        <v>0</v>
      </c>
      <c r="I1829" s="13">
        <v>0</v>
      </c>
      <c r="J1829" s="13">
        <v>0</v>
      </c>
      <c r="K1829" s="15">
        <f t="shared" si="115"/>
        <v>1141</v>
      </c>
      <c r="L1829" s="15">
        <f t="shared" si="116"/>
        <v>1137</v>
      </c>
      <c r="M1829" s="15">
        <f t="shared" si="117"/>
        <v>2278</v>
      </c>
      <c r="O1829" s="13"/>
      <c r="P1829" s="13"/>
    </row>
    <row r="1830" spans="1:16" s="90" customFormat="1" ht="13.15" customHeight="1" x14ac:dyDescent="0.2">
      <c r="A1830" s="11" t="str">
        <f t="shared" si="118"/>
        <v>HERVEY BAY2024</v>
      </c>
      <c r="B1830" s="3" t="s">
        <v>63</v>
      </c>
      <c r="C1830" s="12">
        <v>2024</v>
      </c>
      <c r="D1830" s="12" t="s">
        <v>174</v>
      </c>
      <c r="E1830" s="13">
        <v>1257</v>
      </c>
      <c r="F1830" s="13">
        <v>1252</v>
      </c>
      <c r="G1830" s="13">
        <v>2509</v>
      </c>
      <c r="H1830" s="13">
        <v>0</v>
      </c>
      <c r="I1830" s="13">
        <v>0</v>
      </c>
      <c r="J1830" s="13">
        <v>0</v>
      </c>
      <c r="K1830" s="15">
        <f t="shared" si="115"/>
        <v>1257</v>
      </c>
      <c r="L1830" s="15">
        <f t="shared" si="116"/>
        <v>1252</v>
      </c>
      <c r="M1830" s="15">
        <f t="shared" si="117"/>
        <v>2509</v>
      </c>
      <c r="O1830" s="13"/>
      <c r="P1830" s="13"/>
    </row>
    <row r="1831" spans="1:16" s="90" customFormat="1" ht="13.15" customHeight="1" x14ac:dyDescent="0.2">
      <c r="A1831" s="11" t="str">
        <f t="shared" si="118"/>
        <v>HERVEY BAY2025</v>
      </c>
      <c r="B1831" s="92" t="s">
        <v>63</v>
      </c>
      <c r="C1831" s="85">
        <v>2025</v>
      </c>
      <c r="D1831" s="86" t="s">
        <v>174</v>
      </c>
      <c r="E1831" s="15">
        <v>1318</v>
      </c>
      <c r="F1831" s="15">
        <v>1311</v>
      </c>
      <c r="G1831" s="15">
        <v>2629</v>
      </c>
      <c r="H1831" s="87">
        <v>0</v>
      </c>
      <c r="I1831" s="87">
        <v>0</v>
      </c>
      <c r="J1831" s="15">
        <v>0</v>
      </c>
      <c r="K1831" s="15">
        <f t="shared" si="115"/>
        <v>1318</v>
      </c>
      <c r="L1831" s="15">
        <f t="shared" si="116"/>
        <v>1311</v>
      </c>
      <c r="M1831" s="15">
        <f t="shared" si="117"/>
        <v>2629</v>
      </c>
      <c r="O1831" s="13"/>
      <c r="P1831" s="13"/>
    </row>
    <row r="1832" spans="1:16" s="90" customFormat="1" ht="13.15" customHeight="1" x14ac:dyDescent="0.2">
      <c r="A1832" s="11" t="str">
        <f t="shared" si="118"/>
        <v>HOBART1985</v>
      </c>
      <c r="B1832" s="3" t="s">
        <v>61</v>
      </c>
      <c r="C1832" s="12">
        <v>1985</v>
      </c>
      <c r="D1832" s="12">
        <v>11</v>
      </c>
      <c r="E1832" s="13">
        <v>5496</v>
      </c>
      <c r="F1832" s="13">
        <v>5632</v>
      </c>
      <c r="G1832" s="13">
        <v>11128</v>
      </c>
      <c r="H1832" s="13">
        <v>97</v>
      </c>
      <c r="I1832" s="13">
        <v>97</v>
      </c>
      <c r="J1832" s="13">
        <v>194</v>
      </c>
      <c r="K1832" s="15">
        <f t="shared" si="115"/>
        <v>5593</v>
      </c>
      <c r="L1832" s="15">
        <f t="shared" si="116"/>
        <v>5729</v>
      </c>
      <c r="M1832" s="15">
        <f t="shared" si="117"/>
        <v>11322</v>
      </c>
      <c r="O1832" s="13"/>
      <c r="P1832" s="13"/>
    </row>
    <row r="1833" spans="1:16" s="90" customFormat="1" ht="13.15" customHeight="1" x14ac:dyDescent="0.2">
      <c r="A1833" s="11" t="str">
        <f t="shared" si="118"/>
        <v>HOBART1986</v>
      </c>
      <c r="B1833" s="3" t="s">
        <v>61</v>
      </c>
      <c r="C1833" s="12">
        <v>1986</v>
      </c>
      <c r="D1833" s="12">
        <v>12</v>
      </c>
      <c r="E1833" s="13">
        <v>5728</v>
      </c>
      <c r="F1833" s="13">
        <v>5835</v>
      </c>
      <c r="G1833" s="13">
        <v>11563</v>
      </c>
      <c r="H1833" s="13">
        <v>143</v>
      </c>
      <c r="I1833" s="13">
        <v>143</v>
      </c>
      <c r="J1833" s="13">
        <v>286</v>
      </c>
      <c r="K1833" s="15">
        <f t="shared" si="115"/>
        <v>5871</v>
      </c>
      <c r="L1833" s="15">
        <f t="shared" si="116"/>
        <v>5978</v>
      </c>
      <c r="M1833" s="15">
        <f t="shared" si="117"/>
        <v>11849</v>
      </c>
      <c r="O1833" s="13"/>
      <c r="P1833" s="13"/>
    </row>
    <row r="1834" spans="1:16" s="90" customFormat="1" ht="13.15" customHeight="1" x14ac:dyDescent="0.2">
      <c r="A1834" s="11" t="str">
        <f t="shared" si="118"/>
        <v>HOBART1987</v>
      </c>
      <c r="B1834" s="92" t="s">
        <v>61</v>
      </c>
      <c r="C1834" s="85">
        <v>1987</v>
      </c>
      <c r="D1834" s="86">
        <v>12</v>
      </c>
      <c r="E1834" s="15">
        <v>5871</v>
      </c>
      <c r="F1834" s="15">
        <v>5935</v>
      </c>
      <c r="G1834" s="15">
        <v>11806</v>
      </c>
      <c r="H1834" s="87">
        <v>120</v>
      </c>
      <c r="I1834" s="87">
        <v>120</v>
      </c>
      <c r="J1834" s="15">
        <v>240</v>
      </c>
      <c r="K1834" s="15">
        <f t="shared" si="115"/>
        <v>5991</v>
      </c>
      <c r="L1834" s="15">
        <f t="shared" si="116"/>
        <v>6055</v>
      </c>
      <c r="M1834" s="15">
        <f t="shared" si="117"/>
        <v>12046</v>
      </c>
      <c r="O1834" s="13"/>
      <c r="P1834" s="13"/>
    </row>
    <row r="1835" spans="1:16" s="90" customFormat="1" ht="13.15" customHeight="1" x14ac:dyDescent="0.2">
      <c r="A1835" s="11" t="str">
        <f t="shared" si="118"/>
        <v>HOBART1988</v>
      </c>
      <c r="B1835" s="3" t="s">
        <v>61</v>
      </c>
      <c r="C1835" s="12">
        <v>1988</v>
      </c>
      <c r="D1835" s="12">
        <v>13</v>
      </c>
      <c r="E1835" s="13">
        <v>5090</v>
      </c>
      <c r="F1835" s="13">
        <v>5164</v>
      </c>
      <c r="G1835" s="13">
        <v>10254</v>
      </c>
      <c r="H1835" s="13">
        <v>124</v>
      </c>
      <c r="I1835" s="13">
        <v>124</v>
      </c>
      <c r="J1835" s="13">
        <v>248</v>
      </c>
      <c r="K1835" s="15">
        <f t="shared" si="115"/>
        <v>5214</v>
      </c>
      <c r="L1835" s="15">
        <f t="shared" si="116"/>
        <v>5288</v>
      </c>
      <c r="M1835" s="15">
        <f t="shared" si="117"/>
        <v>10502</v>
      </c>
      <c r="O1835" s="13"/>
      <c r="P1835" s="13"/>
    </row>
    <row r="1836" spans="1:16" s="90" customFormat="1" ht="13.15" customHeight="1" x14ac:dyDescent="0.2">
      <c r="A1836" s="11" t="str">
        <f t="shared" si="118"/>
        <v>HOBART1989</v>
      </c>
      <c r="B1836" s="3" t="s">
        <v>61</v>
      </c>
      <c r="C1836" s="12">
        <v>1989</v>
      </c>
      <c r="D1836" s="12">
        <v>14</v>
      </c>
      <c r="E1836" s="13">
        <v>4302</v>
      </c>
      <c r="F1836" s="13">
        <v>4289</v>
      </c>
      <c r="G1836" s="13">
        <v>8591</v>
      </c>
      <c r="H1836" s="13">
        <v>179</v>
      </c>
      <c r="I1836" s="13">
        <v>178</v>
      </c>
      <c r="J1836" s="13">
        <v>357</v>
      </c>
      <c r="K1836" s="15">
        <f t="shared" si="115"/>
        <v>4481</v>
      </c>
      <c r="L1836" s="15">
        <f t="shared" si="116"/>
        <v>4467</v>
      </c>
      <c r="M1836" s="15">
        <f t="shared" si="117"/>
        <v>8948</v>
      </c>
      <c r="O1836" s="13"/>
      <c r="P1836" s="13"/>
    </row>
    <row r="1837" spans="1:16" s="90" customFormat="1" ht="13.15" customHeight="1" x14ac:dyDescent="0.2">
      <c r="A1837" s="11" t="str">
        <f t="shared" si="118"/>
        <v>HOBART1990</v>
      </c>
      <c r="B1837" s="92" t="s">
        <v>61</v>
      </c>
      <c r="C1837" s="85">
        <v>1990</v>
      </c>
      <c r="D1837" s="86">
        <v>11</v>
      </c>
      <c r="E1837" s="15">
        <v>4573</v>
      </c>
      <c r="F1837" s="15">
        <v>4402</v>
      </c>
      <c r="G1837" s="15">
        <v>8975</v>
      </c>
      <c r="H1837" s="87">
        <v>168</v>
      </c>
      <c r="I1837" s="87">
        <v>166</v>
      </c>
      <c r="J1837" s="15">
        <v>334</v>
      </c>
      <c r="K1837" s="15">
        <f t="shared" si="115"/>
        <v>4741</v>
      </c>
      <c r="L1837" s="15">
        <f t="shared" si="116"/>
        <v>4568</v>
      </c>
      <c r="M1837" s="15">
        <f t="shared" si="117"/>
        <v>9309</v>
      </c>
      <c r="O1837" s="13"/>
      <c r="P1837" s="13"/>
    </row>
    <row r="1838" spans="1:16" s="90" customFormat="1" ht="13.15" customHeight="1" x14ac:dyDescent="0.2">
      <c r="A1838" s="11" t="str">
        <f t="shared" si="118"/>
        <v>HOBART1991</v>
      </c>
      <c r="B1838" s="3" t="s">
        <v>61</v>
      </c>
      <c r="C1838" s="12">
        <v>1991</v>
      </c>
      <c r="D1838" s="12">
        <v>12</v>
      </c>
      <c r="E1838" s="13">
        <v>5358</v>
      </c>
      <c r="F1838" s="13">
        <v>5194</v>
      </c>
      <c r="G1838" s="13">
        <v>10552</v>
      </c>
      <c r="H1838" s="13">
        <v>79</v>
      </c>
      <c r="I1838" s="13">
        <v>80</v>
      </c>
      <c r="J1838" s="13">
        <v>159</v>
      </c>
      <c r="K1838" s="15">
        <f t="shared" si="115"/>
        <v>5437</v>
      </c>
      <c r="L1838" s="15">
        <f t="shared" si="116"/>
        <v>5274</v>
      </c>
      <c r="M1838" s="15">
        <f t="shared" si="117"/>
        <v>10711</v>
      </c>
      <c r="O1838" s="13"/>
      <c r="P1838" s="13"/>
    </row>
    <row r="1839" spans="1:16" s="90" customFormat="1" ht="13.15" customHeight="1" x14ac:dyDescent="0.2">
      <c r="A1839" s="11" t="str">
        <f t="shared" si="118"/>
        <v>HOBART1992</v>
      </c>
      <c r="B1839" s="92" t="s">
        <v>61</v>
      </c>
      <c r="C1839" s="85">
        <v>1992</v>
      </c>
      <c r="D1839" s="86">
        <v>14</v>
      </c>
      <c r="E1839" s="15">
        <v>5097</v>
      </c>
      <c r="F1839" s="15">
        <v>5091</v>
      </c>
      <c r="G1839" s="15">
        <v>10188</v>
      </c>
      <c r="H1839" s="15">
        <v>56</v>
      </c>
      <c r="I1839" s="15">
        <v>56</v>
      </c>
      <c r="J1839" s="15">
        <v>112</v>
      </c>
      <c r="K1839" s="15">
        <f t="shared" si="115"/>
        <v>5153</v>
      </c>
      <c r="L1839" s="15">
        <f t="shared" si="116"/>
        <v>5147</v>
      </c>
      <c r="M1839" s="15">
        <f t="shared" si="117"/>
        <v>10300</v>
      </c>
      <c r="O1839" s="13"/>
      <c r="P1839" s="13"/>
    </row>
    <row r="1840" spans="1:16" s="90" customFormat="1" ht="13.15" customHeight="1" x14ac:dyDescent="0.2">
      <c r="A1840" s="11" t="str">
        <f t="shared" si="118"/>
        <v>HOBART1993</v>
      </c>
      <c r="B1840" s="3" t="s">
        <v>61</v>
      </c>
      <c r="C1840" s="12">
        <v>1993</v>
      </c>
      <c r="D1840" s="12">
        <v>15</v>
      </c>
      <c r="E1840" s="13">
        <v>5708</v>
      </c>
      <c r="F1840" s="13">
        <v>5746</v>
      </c>
      <c r="G1840" s="13">
        <v>11454</v>
      </c>
      <c r="H1840" s="13">
        <v>58</v>
      </c>
      <c r="I1840" s="13">
        <v>58</v>
      </c>
      <c r="J1840" s="13">
        <v>116</v>
      </c>
      <c r="K1840" s="15">
        <f t="shared" si="115"/>
        <v>5766</v>
      </c>
      <c r="L1840" s="15">
        <f t="shared" si="116"/>
        <v>5804</v>
      </c>
      <c r="M1840" s="15">
        <f t="shared" si="117"/>
        <v>11570</v>
      </c>
      <c r="O1840" s="13"/>
      <c r="P1840" s="13"/>
    </row>
    <row r="1841" spans="1:16" s="90" customFormat="1" ht="13.15" customHeight="1" x14ac:dyDescent="0.2">
      <c r="A1841" s="11" t="str">
        <f t="shared" si="118"/>
        <v>HOBART1994</v>
      </c>
      <c r="B1841" s="3" t="s">
        <v>61</v>
      </c>
      <c r="C1841" s="12">
        <v>1994</v>
      </c>
      <c r="D1841" s="12">
        <v>16</v>
      </c>
      <c r="E1841" s="13">
        <v>5916</v>
      </c>
      <c r="F1841" s="13">
        <v>5922</v>
      </c>
      <c r="G1841" s="13">
        <v>11838</v>
      </c>
      <c r="H1841" s="13">
        <v>52</v>
      </c>
      <c r="I1841" s="13">
        <v>52</v>
      </c>
      <c r="J1841" s="13">
        <v>104</v>
      </c>
      <c r="K1841" s="15">
        <f t="shared" ref="K1841:K1904" si="119">E1841+H1841</f>
        <v>5968</v>
      </c>
      <c r="L1841" s="15">
        <f t="shared" ref="L1841:L1904" si="120">F1841+I1841</f>
        <v>5974</v>
      </c>
      <c r="M1841" s="15">
        <f t="shared" ref="M1841:M1904" si="121">G1841+J1841</f>
        <v>11942</v>
      </c>
      <c r="O1841" s="13"/>
      <c r="P1841" s="13"/>
    </row>
    <row r="1842" spans="1:16" s="90" customFormat="1" ht="13.15" customHeight="1" x14ac:dyDescent="0.2">
      <c r="A1842" s="11" t="str">
        <f t="shared" si="118"/>
        <v>HOBART1995</v>
      </c>
      <c r="B1842" s="92" t="s">
        <v>61</v>
      </c>
      <c r="C1842" s="85">
        <v>1995</v>
      </c>
      <c r="D1842" s="86">
        <v>16</v>
      </c>
      <c r="E1842" s="15">
        <v>5819</v>
      </c>
      <c r="F1842" s="15">
        <v>5799</v>
      </c>
      <c r="G1842" s="15">
        <v>11618</v>
      </c>
      <c r="H1842" s="87">
        <v>51</v>
      </c>
      <c r="I1842" s="87">
        <v>51</v>
      </c>
      <c r="J1842" s="15">
        <v>102</v>
      </c>
      <c r="K1842" s="15">
        <f t="shared" si="119"/>
        <v>5870</v>
      </c>
      <c r="L1842" s="15">
        <f t="shared" si="120"/>
        <v>5850</v>
      </c>
      <c r="M1842" s="15">
        <f t="shared" si="121"/>
        <v>11720</v>
      </c>
      <c r="O1842" s="13"/>
      <c r="P1842" s="13"/>
    </row>
    <row r="1843" spans="1:16" s="90" customFormat="1" ht="13.15" customHeight="1" x14ac:dyDescent="0.2">
      <c r="A1843" s="11" t="str">
        <f t="shared" si="118"/>
        <v>HOBART1996</v>
      </c>
      <c r="B1843" s="92" t="s">
        <v>61</v>
      </c>
      <c r="C1843" s="85">
        <v>1996</v>
      </c>
      <c r="D1843" s="86">
        <v>17</v>
      </c>
      <c r="E1843" s="15">
        <v>5347</v>
      </c>
      <c r="F1843" s="15">
        <v>5360</v>
      </c>
      <c r="G1843" s="15">
        <v>10707</v>
      </c>
      <c r="H1843" s="87">
        <v>34</v>
      </c>
      <c r="I1843" s="87">
        <v>34</v>
      </c>
      <c r="J1843" s="15">
        <v>68</v>
      </c>
      <c r="K1843" s="15">
        <f t="shared" si="119"/>
        <v>5381</v>
      </c>
      <c r="L1843" s="15">
        <f t="shared" si="120"/>
        <v>5394</v>
      </c>
      <c r="M1843" s="15">
        <f t="shared" si="121"/>
        <v>10775</v>
      </c>
      <c r="O1843" s="13"/>
      <c r="P1843" s="13"/>
    </row>
    <row r="1844" spans="1:16" s="90" customFormat="1" ht="13.15" customHeight="1" x14ac:dyDescent="0.2">
      <c r="A1844" s="11" t="str">
        <f t="shared" si="118"/>
        <v>HOBART1997</v>
      </c>
      <c r="B1844" s="3" t="s">
        <v>61</v>
      </c>
      <c r="C1844" s="12">
        <v>1997</v>
      </c>
      <c r="D1844" s="12">
        <v>21</v>
      </c>
      <c r="E1844" s="13">
        <v>4245</v>
      </c>
      <c r="F1844" s="13">
        <v>4252</v>
      </c>
      <c r="G1844" s="13">
        <v>8497</v>
      </c>
      <c r="H1844" s="13">
        <v>26</v>
      </c>
      <c r="I1844" s="13">
        <v>26</v>
      </c>
      <c r="J1844" s="13">
        <v>52</v>
      </c>
      <c r="K1844" s="15">
        <f t="shared" si="119"/>
        <v>4271</v>
      </c>
      <c r="L1844" s="15">
        <f t="shared" si="120"/>
        <v>4278</v>
      </c>
      <c r="M1844" s="15">
        <f t="shared" si="121"/>
        <v>8549</v>
      </c>
      <c r="O1844" s="13"/>
      <c r="P1844" s="13"/>
    </row>
    <row r="1845" spans="1:16" s="90" customFormat="1" ht="13.15" customHeight="1" x14ac:dyDescent="0.2">
      <c r="A1845" s="11" t="str">
        <f t="shared" si="118"/>
        <v>HOBART1998</v>
      </c>
      <c r="B1845" s="3" t="s">
        <v>61</v>
      </c>
      <c r="C1845" s="12">
        <v>1998</v>
      </c>
      <c r="D1845" s="12">
        <v>21</v>
      </c>
      <c r="E1845" s="13">
        <v>4843</v>
      </c>
      <c r="F1845" s="13">
        <v>4835</v>
      </c>
      <c r="G1845" s="13">
        <v>9678</v>
      </c>
      <c r="H1845" s="13">
        <v>17</v>
      </c>
      <c r="I1845" s="13">
        <v>17</v>
      </c>
      <c r="J1845" s="13">
        <v>34</v>
      </c>
      <c r="K1845" s="15">
        <f t="shared" si="119"/>
        <v>4860</v>
      </c>
      <c r="L1845" s="15">
        <f t="shared" si="120"/>
        <v>4852</v>
      </c>
      <c r="M1845" s="15">
        <f t="shared" si="121"/>
        <v>9712</v>
      </c>
      <c r="O1845" s="13"/>
      <c r="P1845" s="13"/>
    </row>
    <row r="1846" spans="1:16" s="90" customFormat="1" ht="13.15" customHeight="1" x14ac:dyDescent="0.2">
      <c r="A1846" s="11" t="str">
        <f t="shared" si="118"/>
        <v>HOBART1999</v>
      </c>
      <c r="B1846" s="92" t="s">
        <v>61</v>
      </c>
      <c r="C1846" s="85">
        <v>1999</v>
      </c>
      <c r="D1846" s="86">
        <v>21</v>
      </c>
      <c r="E1846" s="15">
        <v>4840</v>
      </c>
      <c r="F1846" s="15">
        <v>4838</v>
      </c>
      <c r="G1846" s="15">
        <v>9678</v>
      </c>
      <c r="H1846" s="87">
        <v>0</v>
      </c>
      <c r="I1846" s="87">
        <v>0</v>
      </c>
      <c r="J1846" s="15">
        <v>0</v>
      </c>
      <c r="K1846" s="15">
        <f t="shared" si="119"/>
        <v>4840</v>
      </c>
      <c r="L1846" s="15">
        <f t="shared" si="120"/>
        <v>4838</v>
      </c>
      <c r="M1846" s="15">
        <f t="shared" si="121"/>
        <v>9678</v>
      </c>
      <c r="O1846" s="13"/>
      <c r="P1846" s="13"/>
    </row>
    <row r="1847" spans="1:16" s="90" customFormat="1" ht="13.15" customHeight="1" x14ac:dyDescent="0.2">
      <c r="A1847" s="11" t="str">
        <f t="shared" si="118"/>
        <v>HOBART2000</v>
      </c>
      <c r="B1847" s="92" t="s">
        <v>61</v>
      </c>
      <c r="C1847" s="85">
        <v>2000</v>
      </c>
      <c r="D1847" s="86">
        <v>12</v>
      </c>
      <c r="E1847" s="15">
        <v>6566</v>
      </c>
      <c r="F1847" s="15">
        <v>6560</v>
      </c>
      <c r="G1847" s="15">
        <v>13126</v>
      </c>
      <c r="H1847" s="87">
        <v>0</v>
      </c>
      <c r="I1847" s="87">
        <v>0</v>
      </c>
      <c r="J1847" s="15">
        <v>0</v>
      </c>
      <c r="K1847" s="15">
        <f t="shared" si="119"/>
        <v>6566</v>
      </c>
      <c r="L1847" s="15">
        <f t="shared" si="120"/>
        <v>6560</v>
      </c>
      <c r="M1847" s="15">
        <f t="shared" si="121"/>
        <v>13126</v>
      </c>
      <c r="O1847" s="13"/>
      <c r="P1847" s="13"/>
    </row>
    <row r="1848" spans="1:16" s="90" customFormat="1" ht="13.15" customHeight="1" x14ac:dyDescent="0.2">
      <c r="A1848" s="11" t="str">
        <f t="shared" si="118"/>
        <v>HOBART2001</v>
      </c>
      <c r="B1848" s="3" t="s">
        <v>61</v>
      </c>
      <c r="C1848" s="12">
        <v>2001</v>
      </c>
      <c r="D1848" s="12">
        <v>11</v>
      </c>
      <c r="E1848" s="13">
        <v>7360</v>
      </c>
      <c r="F1848" s="13">
        <v>7352</v>
      </c>
      <c r="G1848" s="13">
        <v>14712</v>
      </c>
      <c r="H1848" s="13">
        <v>0</v>
      </c>
      <c r="I1848" s="13">
        <v>0</v>
      </c>
      <c r="J1848" s="13">
        <v>0</v>
      </c>
      <c r="K1848" s="15">
        <f t="shared" si="119"/>
        <v>7360</v>
      </c>
      <c r="L1848" s="15">
        <f t="shared" si="120"/>
        <v>7352</v>
      </c>
      <c r="M1848" s="15">
        <f t="shared" si="121"/>
        <v>14712</v>
      </c>
      <c r="O1848" s="13"/>
      <c r="P1848" s="13"/>
    </row>
    <row r="1849" spans="1:16" s="90" customFormat="1" ht="13.15" customHeight="1" x14ac:dyDescent="0.2">
      <c r="A1849" s="11" t="str">
        <f t="shared" si="118"/>
        <v>HOBART2002</v>
      </c>
      <c r="B1849" s="92" t="s">
        <v>61</v>
      </c>
      <c r="C1849" s="85">
        <v>2002</v>
      </c>
      <c r="D1849" s="86">
        <v>12</v>
      </c>
      <c r="E1849" s="15">
        <v>5547</v>
      </c>
      <c r="F1849" s="15">
        <v>5550</v>
      </c>
      <c r="G1849" s="15">
        <v>11097</v>
      </c>
      <c r="H1849" s="87">
        <v>0</v>
      </c>
      <c r="I1849" s="87">
        <v>0</v>
      </c>
      <c r="J1849" s="15">
        <v>0</v>
      </c>
      <c r="K1849" s="15">
        <f t="shared" si="119"/>
        <v>5547</v>
      </c>
      <c r="L1849" s="15">
        <f t="shared" si="120"/>
        <v>5550</v>
      </c>
      <c r="M1849" s="15">
        <f t="shared" si="121"/>
        <v>11097</v>
      </c>
      <c r="O1849" s="13"/>
      <c r="P1849" s="13"/>
    </row>
    <row r="1850" spans="1:16" s="90" customFormat="1" ht="13.15" customHeight="1" x14ac:dyDescent="0.2">
      <c r="A1850" s="11" t="str">
        <f t="shared" si="118"/>
        <v>HOBART2003</v>
      </c>
      <c r="B1850" s="3" t="s">
        <v>61</v>
      </c>
      <c r="C1850" s="12">
        <v>2003</v>
      </c>
      <c r="D1850" s="12">
        <v>11</v>
      </c>
      <c r="E1850" s="13">
        <v>5846</v>
      </c>
      <c r="F1850" s="13">
        <v>5849</v>
      </c>
      <c r="G1850" s="13">
        <v>11695</v>
      </c>
      <c r="H1850" s="13">
        <v>0</v>
      </c>
      <c r="I1850" s="13">
        <v>0</v>
      </c>
      <c r="J1850" s="13">
        <v>0</v>
      </c>
      <c r="K1850" s="15">
        <f t="shared" si="119"/>
        <v>5846</v>
      </c>
      <c r="L1850" s="15">
        <f t="shared" si="120"/>
        <v>5849</v>
      </c>
      <c r="M1850" s="15">
        <f t="shared" si="121"/>
        <v>11695</v>
      </c>
      <c r="O1850" s="13"/>
      <c r="P1850" s="13"/>
    </row>
    <row r="1851" spans="1:16" s="90" customFormat="1" ht="13.15" customHeight="1" x14ac:dyDescent="0.2">
      <c r="A1851" s="11" t="str">
        <f t="shared" si="118"/>
        <v>HOBART2004</v>
      </c>
      <c r="B1851" s="3" t="s">
        <v>61</v>
      </c>
      <c r="C1851" s="12">
        <v>2004</v>
      </c>
      <c r="D1851" s="12">
        <v>11</v>
      </c>
      <c r="E1851" s="13">
        <v>7393</v>
      </c>
      <c r="F1851" s="13">
        <v>7368</v>
      </c>
      <c r="G1851" s="13">
        <v>14761</v>
      </c>
      <c r="H1851" s="13">
        <v>0</v>
      </c>
      <c r="I1851" s="13">
        <v>0</v>
      </c>
      <c r="J1851" s="13">
        <v>0</v>
      </c>
      <c r="K1851" s="15">
        <f t="shared" si="119"/>
        <v>7393</v>
      </c>
      <c r="L1851" s="15">
        <f t="shared" si="120"/>
        <v>7368</v>
      </c>
      <c r="M1851" s="15">
        <f t="shared" si="121"/>
        <v>14761</v>
      </c>
      <c r="O1851" s="13"/>
      <c r="P1851" s="13"/>
    </row>
    <row r="1852" spans="1:16" s="90" customFormat="1" ht="13.15" customHeight="1" x14ac:dyDescent="0.2">
      <c r="A1852" s="11" t="str">
        <f t="shared" si="118"/>
        <v>HOBART2005</v>
      </c>
      <c r="B1852" s="3" t="s">
        <v>61</v>
      </c>
      <c r="C1852" s="12">
        <v>2005</v>
      </c>
      <c r="D1852" s="12">
        <v>11</v>
      </c>
      <c r="E1852" s="13">
        <v>7703</v>
      </c>
      <c r="F1852" s="13">
        <v>7665</v>
      </c>
      <c r="G1852" s="13">
        <v>15368</v>
      </c>
      <c r="H1852" s="13">
        <v>0</v>
      </c>
      <c r="I1852" s="13">
        <v>0</v>
      </c>
      <c r="J1852" s="13">
        <v>0</v>
      </c>
      <c r="K1852" s="15">
        <f t="shared" si="119"/>
        <v>7703</v>
      </c>
      <c r="L1852" s="15">
        <f t="shared" si="120"/>
        <v>7665</v>
      </c>
      <c r="M1852" s="15">
        <f t="shared" si="121"/>
        <v>15368</v>
      </c>
      <c r="O1852" s="13"/>
      <c r="P1852" s="13"/>
    </row>
    <row r="1853" spans="1:16" s="90" customFormat="1" ht="13.15" customHeight="1" x14ac:dyDescent="0.2">
      <c r="A1853" s="11" t="str">
        <f t="shared" si="118"/>
        <v>HOBART2006</v>
      </c>
      <c r="B1853" s="92" t="s">
        <v>61</v>
      </c>
      <c r="C1853" s="85">
        <v>2006</v>
      </c>
      <c r="D1853" s="86">
        <v>12</v>
      </c>
      <c r="E1853" s="15">
        <v>6872</v>
      </c>
      <c r="F1853" s="15">
        <v>6848</v>
      </c>
      <c r="G1853" s="15">
        <v>13720</v>
      </c>
      <c r="H1853" s="87">
        <v>0</v>
      </c>
      <c r="I1853" s="87">
        <v>0</v>
      </c>
      <c r="J1853" s="15">
        <v>0</v>
      </c>
      <c r="K1853" s="15">
        <f t="shared" si="119"/>
        <v>6872</v>
      </c>
      <c r="L1853" s="15">
        <f t="shared" si="120"/>
        <v>6848</v>
      </c>
      <c r="M1853" s="15">
        <f t="shared" si="121"/>
        <v>13720</v>
      </c>
      <c r="O1853" s="13"/>
      <c r="P1853" s="13"/>
    </row>
    <row r="1854" spans="1:16" s="90" customFormat="1" ht="13.15" customHeight="1" x14ac:dyDescent="0.2">
      <c r="A1854" s="11" t="str">
        <f t="shared" si="118"/>
        <v>HOBART2007</v>
      </c>
      <c r="B1854" s="92" t="s">
        <v>61</v>
      </c>
      <c r="C1854" s="85">
        <v>2007</v>
      </c>
      <c r="D1854" s="86">
        <v>12</v>
      </c>
      <c r="E1854" s="15">
        <v>6894</v>
      </c>
      <c r="F1854" s="15">
        <v>6859</v>
      </c>
      <c r="G1854" s="15">
        <v>13753</v>
      </c>
      <c r="H1854" s="87">
        <v>0</v>
      </c>
      <c r="I1854" s="87">
        <v>0</v>
      </c>
      <c r="J1854" s="15">
        <v>0</v>
      </c>
      <c r="K1854" s="15">
        <f t="shared" si="119"/>
        <v>6894</v>
      </c>
      <c r="L1854" s="15">
        <f t="shared" si="120"/>
        <v>6859</v>
      </c>
      <c r="M1854" s="15">
        <f t="shared" si="121"/>
        <v>13753</v>
      </c>
      <c r="O1854" s="13"/>
      <c r="P1854" s="13"/>
    </row>
    <row r="1855" spans="1:16" s="90" customFormat="1" ht="13.15" customHeight="1" x14ac:dyDescent="0.2">
      <c r="A1855" s="11" t="str">
        <f t="shared" si="118"/>
        <v>HOBART2008</v>
      </c>
      <c r="B1855" s="3" t="s">
        <v>61</v>
      </c>
      <c r="C1855" s="12">
        <v>2008</v>
      </c>
      <c r="D1855" s="12">
        <v>12</v>
      </c>
      <c r="E1855" s="13">
        <v>7616</v>
      </c>
      <c r="F1855" s="13">
        <v>7598</v>
      </c>
      <c r="G1855" s="13">
        <v>15214</v>
      </c>
      <c r="H1855" s="13">
        <v>0</v>
      </c>
      <c r="I1855" s="13">
        <v>0</v>
      </c>
      <c r="J1855" s="13">
        <v>0</v>
      </c>
      <c r="K1855" s="15">
        <f t="shared" si="119"/>
        <v>7616</v>
      </c>
      <c r="L1855" s="15">
        <f t="shared" si="120"/>
        <v>7598</v>
      </c>
      <c r="M1855" s="15">
        <f t="shared" si="121"/>
        <v>15214</v>
      </c>
      <c r="O1855" s="13"/>
      <c r="P1855" s="13"/>
    </row>
    <row r="1856" spans="1:16" s="90" customFormat="1" ht="13.15" customHeight="1" x14ac:dyDescent="0.2">
      <c r="A1856" s="11" t="str">
        <f t="shared" si="118"/>
        <v>HOBART2009</v>
      </c>
      <c r="B1856" s="88" t="s">
        <v>61</v>
      </c>
      <c r="C1856" s="85">
        <v>2009</v>
      </c>
      <c r="D1856" s="86">
        <v>11</v>
      </c>
      <c r="E1856" s="15">
        <v>7308</v>
      </c>
      <c r="F1856" s="15">
        <v>7306</v>
      </c>
      <c r="G1856" s="15">
        <v>14614</v>
      </c>
      <c r="H1856" s="87">
        <v>0</v>
      </c>
      <c r="I1856" s="87">
        <v>0</v>
      </c>
      <c r="J1856" s="15">
        <v>0</v>
      </c>
      <c r="K1856" s="15">
        <f t="shared" si="119"/>
        <v>7308</v>
      </c>
      <c r="L1856" s="15">
        <f t="shared" si="120"/>
        <v>7306</v>
      </c>
      <c r="M1856" s="15">
        <f t="shared" si="121"/>
        <v>14614</v>
      </c>
      <c r="O1856" s="13"/>
      <c r="P1856" s="13"/>
    </row>
    <row r="1857" spans="1:16" s="90" customFormat="1" ht="13.15" customHeight="1" x14ac:dyDescent="0.2">
      <c r="A1857" s="11" t="str">
        <f t="shared" si="118"/>
        <v>HOBART2010</v>
      </c>
      <c r="B1857" s="90" t="s">
        <v>61</v>
      </c>
      <c r="C1857" s="85">
        <v>2010</v>
      </c>
      <c r="D1857" s="86">
        <v>11</v>
      </c>
      <c r="E1857" s="15">
        <v>8053</v>
      </c>
      <c r="F1857" s="15">
        <v>7893</v>
      </c>
      <c r="G1857" s="15">
        <v>15946</v>
      </c>
      <c r="H1857" s="15">
        <v>0</v>
      </c>
      <c r="I1857" s="15">
        <v>0</v>
      </c>
      <c r="J1857" s="15">
        <v>0</v>
      </c>
      <c r="K1857" s="15">
        <f t="shared" si="119"/>
        <v>8053</v>
      </c>
      <c r="L1857" s="15">
        <f t="shared" si="120"/>
        <v>7893</v>
      </c>
      <c r="M1857" s="15">
        <f t="shared" si="121"/>
        <v>15946</v>
      </c>
      <c r="O1857" s="13"/>
      <c r="P1857" s="13"/>
    </row>
    <row r="1858" spans="1:16" s="90" customFormat="1" ht="13.15" customHeight="1" x14ac:dyDescent="0.2">
      <c r="A1858" s="11" t="str">
        <f t="shared" si="118"/>
        <v>HOBART2011</v>
      </c>
      <c r="B1858" s="88" t="s">
        <v>61</v>
      </c>
      <c r="C1858" s="16">
        <v>2011</v>
      </c>
      <c r="D1858" s="86">
        <v>11</v>
      </c>
      <c r="E1858" s="89">
        <v>7691</v>
      </c>
      <c r="F1858" s="89">
        <v>7485</v>
      </c>
      <c r="G1858" s="89">
        <v>15176</v>
      </c>
      <c r="H1858" s="89">
        <v>0</v>
      </c>
      <c r="I1858" s="89">
        <v>0</v>
      </c>
      <c r="J1858" s="89">
        <v>0</v>
      </c>
      <c r="K1858" s="15">
        <f t="shared" si="119"/>
        <v>7691</v>
      </c>
      <c r="L1858" s="15">
        <f t="shared" si="120"/>
        <v>7485</v>
      </c>
      <c r="M1858" s="15">
        <f t="shared" si="121"/>
        <v>15176</v>
      </c>
      <c r="O1858" s="13"/>
      <c r="P1858" s="13"/>
    </row>
    <row r="1859" spans="1:16" s="90" customFormat="1" ht="13.15" customHeight="1" x14ac:dyDescent="0.2">
      <c r="A1859" s="11" t="str">
        <f t="shared" si="118"/>
        <v>HOBART2012</v>
      </c>
      <c r="B1859" s="3" t="s">
        <v>61</v>
      </c>
      <c r="C1859" s="12">
        <v>2012</v>
      </c>
      <c r="D1859" s="12">
        <v>12</v>
      </c>
      <c r="E1859" s="13">
        <v>7812</v>
      </c>
      <c r="F1859" s="13">
        <v>7620</v>
      </c>
      <c r="G1859" s="13">
        <v>15432</v>
      </c>
      <c r="H1859" s="13">
        <v>0</v>
      </c>
      <c r="I1859" s="13">
        <v>0</v>
      </c>
      <c r="J1859" s="13">
        <v>0</v>
      </c>
      <c r="K1859" s="15">
        <f t="shared" si="119"/>
        <v>7812</v>
      </c>
      <c r="L1859" s="15">
        <f t="shared" si="120"/>
        <v>7620</v>
      </c>
      <c r="M1859" s="15">
        <f t="shared" si="121"/>
        <v>15432</v>
      </c>
      <c r="O1859" s="13"/>
      <c r="P1859" s="13"/>
    </row>
    <row r="1860" spans="1:16" s="90" customFormat="1" ht="13.15" customHeight="1" x14ac:dyDescent="0.2">
      <c r="A1860" s="11" t="str">
        <f t="shared" si="118"/>
        <v>HOBART2013</v>
      </c>
      <c r="B1860" s="92" t="s">
        <v>61</v>
      </c>
      <c r="C1860" s="85">
        <v>2013</v>
      </c>
      <c r="D1860" s="86">
        <v>12</v>
      </c>
      <c r="E1860" s="15">
        <v>8370</v>
      </c>
      <c r="F1860" s="15">
        <v>8194</v>
      </c>
      <c r="G1860" s="15">
        <v>16564</v>
      </c>
      <c r="H1860" s="87">
        <v>0</v>
      </c>
      <c r="I1860" s="87">
        <v>0</v>
      </c>
      <c r="J1860" s="15">
        <v>0</v>
      </c>
      <c r="K1860" s="15">
        <f t="shared" si="119"/>
        <v>8370</v>
      </c>
      <c r="L1860" s="15">
        <f t="shared" si="120"/>
        <v>8194</v>
      </c>
      <c r="M1860" s="15">
        <f t="shared" si="121"/>
        <v>16564</v>
      </c>
      <c r="O1860" s="13"/>
      <c r="P1860" s="13"/>
    </row>
    <row r="1861" spans="1:16" s="90" customFormat="1" ht="13.15" customHeight="1" x14ac:dyDescent="0.2">
      <c r="A1861" s="11" t="str">
        <f t="shared" si="118"/>
        <v>HOBART2014</v>
      </c>
      <c r="B1861" s="92" t="s">
        <v>61</v>
      </c>
      <c r="C1861" s="85">
        <v>2014</v>
      </c>
      <c r="D1861" s="86">
        <v>11</v>
      </c>
      <c r="E1861" s="15">
        <v>8518</v>
      </c>
      <c r="F1861" s="15">
        <v>8343</v>
      </c>
      <c r="G1861" s="15">
        <v>16861</v>
      </c>
      <c r="H1861" s="87">
        <v>0</v>
      </c>
      <c r="I1861" s="87">
        <v>0</v>
      </c>
      <c r="J1861" s="15">
        <v>0</v>
      </c>
      <c r="K1861" s="15">
        <f t="shared" si="119"/>
        <v>8518</v>
      </c>
      <c r="L1861" s="15">
        <f t="shared" si="120"/>
        <v>8343</v>
      </c>
      <c r="M1861" s="15">
        <f t="shared" si="121"/>
        <v>16861</v>
      </c>
      <c r="O1861" s="13"/>
      <c r="P1861" s="13"/>
    </row>
    <row r="1862" spans="1:16" s="90" customFormat="1" ht="13.15" customHeight="1" x14ac:dyDescent="0.2">
      <c r="A1862" s="11" t="str">
        <f t="shared" si="118"/>
        <v>HOBART2015</v>
      </c>
      <c r="B1862" s="3" t="s">
        <v>61</v>
      </c>
      <c r="C1862" s="12">
        <v>2015</v>
      </c>
      <c r="D1862" s="12">
        <v>11</v>
      </c>
      <c r="E1862" s="13">
        <v>8875</v>
      </c>
      <c r="F1862" s="13">
        <v>8681</v>
      </c>
      <c r="G1862" s="13">
        <v>17556</v>
      </c>
      <c r="H1862" s="13">
        <v>0</v>
      </c>
      <c r="I1862" s="13">
        <v>0</v>
      </c>
      <c r="J1862" s="13">
        <v>0</v>
      </c>
      <c r="K1862" s="15">
        <f t="shared" si="119"/>
        <v>8875</v>
      </c>
      <c r="L1862" s="15">
        <f t="shared" si="120"/>
        <v>8681</v>
      </c>
      <c r="M1862" s="15">
        <f t="shared" si="121"/>
        <v>17556</v>
      </c>
      <c r="O1862" s="13"/>
      <c r="P1862" s="13"/>
    </row>
    <row r="1863" spans="1:16" s="90" customFormat="1" ht="13.15" customHeight="1" x14ac:dyDescent="0.2">
      <c r="A1863" s="11" t="str">
        <f t="shared" si="118"/>
        <v>HOBART2016</v>
      </c>
      <c r="B1863" s="3" t="s">
        <v>61</v>
      </c>
      <c r="C1863" s="12">
        <v>2016</v>
      </c>
      <c r="D1863" s="12">
        <v>11</v>
      </c>
      <c r="E1863" s="13">
        <v>9496</v>
      </c>
      <c r="F1863" s="13">
        <v>9265</v>
      </c>
      <c r="G1863" s="13">
        <v>18761</v>
      </c>
      <c r="H1863" s="13">
        <v>0</v>
      </c>
      <c r="I1863" s="13">
        <v>0</v>
      </c>
      <c r="J1863" s="13">
        <v>0</v>
      </c>
      <c r="K1863" s="15">
        <f t="shared" si="119"/>
        <v>9496</v>
      </c>
      <c r="L1863" s="15">
        <f t="shared" si="120"/>
        <v>9265</v>
      </c>
      <c r="M1863" s="15">
        <f t="shared" si="121"/>
        <v>18761</v>
      </c>
      <c r="O1863" s="13"/>
      <c r="P1863" s="13"/>
    </row>
    <row r="1864" spans="1:16" s="90" customFormat="1" ht="13.15" customHeight="1" x14ac:dyDescent="0.2">
      <c r="A1864" s="11" t="str">
        <f t="shared" ref="A1864:A1913" si="122">CONCATENATE(B1864,C1864)</f>
        <v>HOBART2017</v>
      </c>
      <c r="B1864" s="90" t="s">
        <v>61</v>
      </c>
      <c r="C1864" s="85">
        <v>2017</v>
      </c>
      <c r="D1864" s="86">
        <v>11</v>
      </c>
      <c r="E1864" s="15">
        <v>9564</v>
      </c>
      <c r="F1864" s="15">
        <v>9383</v>
      </c>
      <c r="G1864" s="15">
        <v>18947</v>
      </c>
      <c r="H1864" s="15">
        <v>0</v>
      </c>
      <c r="I1864" s="15">
        <v>0</v>
      </c>
      <c r="J1864" s="15">
        <v>0</v>
      </c>
      <c r="K1864" s="15">
        <f t="shared" si="119"/>
        <v>9564</v>
      </c>
      <c r="L1864" s="15">
        <f t="shared" si="120"/>
        <v>9383</v>
      </c>
      <c r="M1864" s="15">
        <f t="shared" si="121"/>
        <v>18947</v>
      </c>
      <c r="O1864" s="13"/>
      <c r="P1864" s="13"/>
    </row>
    <row r="1865" spans="1:16" s="90" customFormat="1" ht="13.15" customHeight="1" x14ac:dyDescent="0.2">
      <c r="A1865" s="11" t="str">
        <f t="shared" si="122"/>
        <v>HOBART2018</v>
      </c>
      <c r="B1865" s="3" t="s">
        <v>61</v>
      </c>
      <c r="C1865" s="12">
        <v>2018</v>
      </c>
      <c r="D1865" s="12">
        <v>11</v>
      </c>
      <c r="E1865" s="13">
        <v>9803</v>
      </c>
      <c r="F1865" s="13">
        <v>9674</v>
      </c>
      <c r="G1865" s="13">
        <v>19477</v>
      </c>
      <c r="H1865" s="13">
        <v>0</v>
      </c>
      <c r="I1865" s="13">
        <v>0</v>
      </c>
      <c r="J1865" s="13">
        <v>0</v>
      </c>
      <c r="K1865" s="15">
        <f t="shared" si="119"/>
        <v>9803</v>
      </c>
      <c r="L1865" s="15">
        <f t="shared" si="120"/>
        <v>9674</v>
      </c>
      <c r="M1865" s="15">
        <f t="shared" si="121"/>
        <v>19477</v>
      </c>
      <c r="O1865" s="13"/>
      <c r="P1865" s="13"/>
    </row>
    <row r="1866" spans="1:16" s="90" customFormat="1" ht="13.15" customHeight="1" x14ac:dyDescent="0.2">
      <c r="A1866" s="11" t="str">
        <f t="shared" si="122"/>
        <v>HOBART2019</v>
      </c>
      <c r="B1866" s="3" t="s">
        <v>61</v>
      </c>
      <c r="C1866" s="12">
        <v>2019</v>
      </c>
      <c r="D1866" s="12">
        <v>11</v>
      </c>
      <c r="E1866" s="13">
        <v>10156</v>
      </c>
      <c r="F1866" s="13">
        <v>10112</v>
      </c>
      <c r="G1866" s="13">
        <v>20268</v>
      </c>
      <c r="H1866" s="13">
        <v>0</v>
      </c>
      <c r="I1866" s="13">
        <v>0</v>
      </c>
      <c r="J1866" s="13">
        <v>0</v>
      </c>
      <c r="K1866" s="15">
        <f t="shared" si="119"/>
        <v>10156</v>
      </c>
      <c r="L1866" s="15">
        <f t="shared" si="120"/>
        <v>10112</v>
      </c>
      <c r="M1866" s="15">
        <f t="shared" si="121"/>
        <v>20268</v>
      </c>
      <c r="O1866" s="13"/>
      <c r="P1866" s="13"/>
    </row>
    <row r="1867" spans="1:16" s="90" customFormat="1" ht="13.15" customHeight="1" x14ac:dyDescent="0.2">
      <c r="A1867" s="11" t="str">
        <f t="shared" si="122"/>
        <v>HOBART2020</v>
      </c>
      <c r="B1867" s="3" t="s">
        <v>61</v>
      </c>
      <c r="C1867" s="12">
        <v>2020</v>
      </c>
      <c r="D1867" s="12">
        <v>12</v>
      </c>
      <c r="E1867" s="13">
        <v>4066</v>
      </c>
      <c r="F1867" s="13">
        <v>4045</v>
      </c>
      <c r="G1867" s="13">
        <v>8111</v>
      </c>
      <c r="H1867" s="13">
        <v>5</v>
      </c>
      <c r="I1867" s="13">
        <v>5</v>
      </c>
      <c r="J1867" s="13">
        <v>10</v>
      </c>
      <c r="K1867" s="15">
        <f t="shared" si="119"/>
        <v>4071</v>
      </c>
      <c r="L1867" s="15">
        <f t="shared" si="120"/>
        <v>4050</v>
      </c>
      <c r="M1867" s="15">
        <f t="shared" si="121"/>
        <v>8121</v>
      </c>
      <c r="O1867" s="13"/>
      <c r="P1867" s="13"/>
    </row>
    <row r="1868" spans="1:16" s="90" customFormat="1" ht="13.15" customHeight="1" x14ac:dyDescent="0.2">
      <c r="A1868" s="11" t="str">
        <f t="shared" si="122"/>
        <v>HOBART2021</v>
      </c>
      <c r="B1868" s="3" t="s">
        <v>61</v>
      </c>
      <c r="C1868" s="12">
        <v>2021</v>
      </c>
      <c r="D1868" s="12">
        <v>11</v>
      </c>
      <c r="E1868" s="13">
        <v>6888</v>
      </c>
      <c r="F1868" s="13">
        <v>6875</v>
      </c>
      <c r="G1868" s="13">
        <v>13763</v>
      </c>
      <c r="H1868" s="13">
        <v>49</v>
      </c>
      <c r="I1868" s="13">
        <v>49</v>
      </c>
      <c r="J1868" s="13">
        <v>98</v>
      </c>
      <c r="K1868" s="15">
        <f t="shared" si="119"/>
        <v>6937</v>
      </c>
      <c r="L1868" s="15">
        <f t="shared" si="120"/>
        <v>6924</v>
      </c>
      <c r="M1868" s="15">
        <f t="shared" si="121"/>
        <v>13861</v>
      </c>
      <c r="O1868" s="13"/>
      <c r="P1868" s="13"/>
    </row>
    <row r="1869" spans="1:16" s="90" customFormat="1" ht="13.15" customHeight="1" x14ac:dyDescent="0.2">
      <c r="A1869" s="11" t="str">
        <f t="shared" si="122"/>
        <v>HOBART2022</v>
      </c>
      <c r="B1869" s="92" t="s">
        <v>61</v>
      </c>
      <c r="C1869" s="85">
        <v>2022</v>
      </c>
      <c r="D1869" s="86">
        <v>11</v>
      </c>
      <c r="E1869" s="15">
        <v>10044</v>
      </c>
      <c r="F1869" s="15">
        <v>10009</v>
      </c>
      <c r="G1869" s="15">
        <v>20053</v>
      </c>
      <c r="H1869" s="87">
        <v>59</v>
      </c>
      <c r="I1869" s="87">
        <v>58</v>
      </c>
      <c r="J1869" s="15">
        <v>117</v>
      </c>
      <c r="K1869" s="15">
        <f t="shared" si="119"/>
        <v>10103</v>
      </c>
      <c r="L1869" s="15">
        <f t="shared" si="120"/>
        <v>10067</v>
      </c>
      <c r="M1869" s="15">
        <f t="shared" si="121"/>
        <v>20170</v>
      </c>
      <c r="O1869" s="13"/>
      <c r="P1869" s="13"/>
    </row>
    <row r="1870" spans="1:16" s="90" customFormat="1" ht="13.15" customHeight="1" x14ac:dyDescent="0.2">
      <c r="A1870" s="11" t="str">
        <f t="shared" si="122"/>
        <v>HOBART2023</v>
      </c>
      <c r="B1870" s="92" t="s">
        <v>61</v>
      </c>
      <c r="C1870" s="85">
        <v>2023</v>
      </c>
      <c r="D1870" s="86">
        <v>11</v>
      </c>
      <c r="E1870" s="15">
        <v>10302</v>
      </c>
      <c r="F1870" s="15">
        <v>10267</v>
      </c>
      <c r="G1870" s="15">
        <v>20569</v>
      </c>
      <c r="H1870" s="87">
        <v>122</v>
      </c>
      <c r="I1870" s="87">
        <v>122</v>
      </c>
      <c r="J1870" s="15">
        <v>244</v>
      </c>
      <c r="K1870" s="15">
        <f t="shared" si="119"/>
        <v>10424</v>
      </c>
      <c r="L1870" s="15">
        <f t="shared" si="120"/>
        <v>10389</v>
      </c>
      <c r="M1870" s="15">
        <f t="shared" si="121"/>
        <v>20813</v>
      </c>
      <c r="O1870" s="13"/>
      <c r="P1870" s="13"/>
    </row>
    <row r="1871" spans="1:16" s="90" customFormat="1" ht="13.15" customHeight="1" x14ac:dyDescent="0.2">
      <c r="A1871" s="11" t="str">
        <f t="shared" si="122"/>
        <v>HOBART2024</v>
      </c>
      <c r="B1871" s="3" t="s">
        <v>61</v>
      </c>
      <c r="C1871" s="12">
        <v>2024</v>
      </c>
      <c r="D1871" s="12">
        <v>11</v>
      </c>
      <c r="E1871" s="13">
        <v>10289</v>
      </c>
      <c r="F1871" s="13">
        <v>10290</v>
      </c>
      <c r="G1871" s="13">
        <v>20579</v>
      </c>
      <c r="H1871" s="13">
        <v>67</v>
      </c>
      <c r="I1871" s="13">
        <v>67</v>
      </c>
      <c r="J1871" s="13">
        <v>134</v>
      </c>
      <c r="K1871" s="15">
        <f t="shared" si="119"/>
        <v>10356</v>
      </c>
      <c r="L1871" s="15">
        <f t="shared" si="120"/>
        <v>10357</v>
      </c>
      <c r="M1871" s="15">
        <f t="shared" si="121"/>
        <v>20713</v>
      </c>
      <c r="O1871" s="13"/>
      <c r="P1871" s="13"/>
    </row>
    <row r="1872" spans="1:16" s="90" customFormat="1" ht="13.15" customHeight="1" x14ac:dyDescent="0.2">
      <c r="A1872" s="11" t="str">
        <f t="shared" si="122"/>
        <v>HOBART2025</v>
      </c>
      <c r="B1872" s="3" t="s">
        <v>61</v>
      </c>
      <c r="C1872" s="12">
        <v>2025</v>
      </c>
      <c r="D1872" s="12">
        <v>11</v>
      </c>
      <c r="E1872" s="13">
        <v>10058</v>
      </c>
      <c r="F1872" s="13">
        <v>10036</v>
      </c>
      <c r="G1872" s="13">
        <v>20094</v>
      </c>
      <c r="H1872" s="13">
        <v>62</v>
      </c>
      <c r="I1872" s="13">
        <v>62</v>
      </c>
      <c r="J1872" s="13">
        <v>124</v>
      </c>
      <c r="K1872" s="15">
        <f t="shared" si="119"/>
        <v>10120</v>
      </c>
      <c r="L1872" s="15">
        <f t="shared" si="120"/>
        <v>10098</v>
      </c>
      <c r="M1872" s="15">
        <f t="shared" si="121"/>
        <v>20218</v>
      </c>
      <c r="O1872" s="13"/>
      <c r="P1872" s="13"/>
    </row>
    <row r="1873" spans="1:16" s="90" customFormat="1" ht="13.15" customHeight="1" x14ac:dyDescent="0.2">
      <c r="A1873" s="11" t="str">
        <f t="shared" si="122"/>
        <v>KALGOORLIE1985</v>
      </c>
      <c r="B1873" s="90" t="s">
        <v>60</v>
      </c>
      <c r="C1873" s="12">
        <v>1985</v>
      </c>
      <c r="D1873" s="12" t="s">
        <v>174</v>
      </c>
      <c r="E1873" s="91">
        <v>2161</v>
      </c>
      <c r="F1873" s="91">
        <v>2159</v>
      </c>
      <c r="G1873" s="91">
        <v>4320</v>
      </c>
      <c r="H1873" s="91">
        <v>0</v>
      </c>
      <c r="I1873" s="91">
        <v>0</v>
      </c>
      <c r="J1873" s="91">
        <v>0</v>
      </c>
      <c r="K1873" s="15">
        <f t="shared" si="119"/>
        <v>2161</v>
      </c>
      <c r="L1873" s="15">
        <f t="shared" si="120"/>
        <v>2159</v>
      </c>
      <c r="M1873" s="15">
        <f t="shared" si="121"/>
        <v>4320</v>
      </c>
      <c r="O1873" s="13"/>
      <c r="P1873" s="13"/>
    </row>
    <row r="1874" spans="1:16" s="90" customFormat="1" ht="13.15" customHeight="1" x14ac:dyDescent="0.2">
      <c r="A1874" s="11" t="str">
        <f t="shared" si="122"/>
        <v>KALGOORLIE1986</v>
      </c>
      <c r="B1874" s="3" t="s">
        <v>60</v>
      </c>
      <c r="C1874" s="12">
        <v>1986</v>
      </c>
      <c r="D1874" s="12" t="s">
        <v>174</v>
      </c>
      <c r="E1874" s="13">
        <v>2480</v>
      </c>
      <c r="F1874" s="13">
        <v>2476</v>
      </c>
      <c r="G1874" s="13">
        <v>4956</v>
      </c>
      <c r="H1874" s="13">
        <v>0</v>
      </c>
      <c r="I1874" s="13">
        <v>0</v>
      </c>
      <c r="J1874" s="13">
        <v>0</v>
      </c>
      <c r="K1874" s="15">
        <f t="shared" si="119"/>
        <v>2480</v>
      </c>
      <c r="L1874" s="15">
        <f t="shared" si="120"/>
        <v>2476</v>
      </c>
      <c r="M1874" s="15">
        <f t="shared" si="121"/>
        <v>4956</v>
      </c>
      <c r="O1874" s="13"/>
      <c r="P1874" s="13"/>
    </row>
    <row r="1875" spans="1:16" s="90" customFormat="1" ht="13.15" customHeight="1" x14ac:dyDescent="0.2">
      <c r="A1875" s="11" t="str">
        <f t="shared" si="122"/>
        <v>KALGOORLIE1987</v>
      </c>
      <c r="B1875" s="92" t="s">
        <v>60</v>
      </c>
      <c r="C1875" s="85">
        <v>1987</v>
      </c>
      <c r="D1875" s="86" t="s">
        <v>174</v>
      </c>
      <c r="E1875" s="15">
        <v>2283</v>
      </c>
      <c r="F1875" s="15">
        <v>2265</v>
      </c>
      <c r="G1875" s="15">
        <v>4548</v>
      </c>
      <c r="H1875" s="87">
        <v>0</v>
      </c>
      <c r="I1875" s="87">
        <v>0</v>
      </c>
      <c r="J1875" s="15">
        <v>0</v>
      </c>
      <c r="K1875" s="15">
        <f t="shared" si="119"/>
        <v>2283</v>
      </c>
      <c r="L1875" s="15">
        <f t="shared" si="120"/>
        <v>2265</v>
      </c>
      <c r="M1875" s="15">
        <f t="shared" si="121"/>
        <v>4548</v>
      </c>
      <c r="O1875" s="13"/>
      <c r="P1875" s="13"/>
    </row>
    <row r="1876" spans="1:16" s="90" customFormat="1" ht="13.15" customHeight="1" x14ac:dyDescent="0.2">
      <c r="A1876" s="11" t="str">
        <f t="shared" si="122"/>
        <v>KALGOORLIE1988</v>
      </c>
      <c r="B1876" s="3" t="s">
        <v>60</v>
      </c>
      <c r="C1876" s="12">
        <v>1988</v>
      </c>
      <c r="D1876" s="12" t="s">
        <v>174</v>
      </c>
      <c r="E1876" s="13">
        <v>2234</v>
      </c>
      <c r="F1876" s="13">
        <v>2206</v>
      </c>
      <c r="G1876" s="13">
        <v>4440</v>
      </c>
      <c r="H1876" s="13">
        <v>0</v>
      </c>
      <c r="I1876" s="13">
        <v>0</v>
      </c>
      <c r="J1876" s="13">
        <v>0</v>
      </c>
      <c r="K1876" s="15">
        <f t="shared" si="119"/>
        <v>2234</v>
      </c>
      <c r="L1876" s="15">
        <f t="shared" si="120"/>
        <v>2206</v>
      </c>
      <c r="M1876" s="15">
        <f t="shared" si="121"/>
        <v>4440</v>
      </c>
      <c r="O1876" s="13"/>
      <c r="P1876" s="13"/>
    </row>
    <row r="1877" spans="1:16" s="90" customFormat="1" ht="13.15" customHeight="1" x14ac:dyDescent="0.2">
      <c r="A1877" s="11" t="str">
        <f t="shared" si="122"/>
        <v>KALGOORLIE1989</v>
      </c>
      <c r="B1877" s="90" t="s">
        <v>60</v>
      </c>
      <c r="C1877" s="12">
        <v>1989</v>
      </c>
      <c r="D1877" s="86" t="s">
        <v>174</v>
      </c>
      <c r="E1877" s="91">
        <v>1788</v>
      </c>
      <c r="F1877" s="91">
        <v>1792</v>
      </c>
      <c r="G1877" s="91">
        <v>3580</v>
      </c>
      <c r="H1877" s="91">
        <v>0</v>
      </c>
      <c r="I1877" s="91">
        <v>0</v>
      </c>
      <c r="J1877" s="91">
        <v>0</v>
      </c>
      <c r="K1877" s="15">
        <f t="shared" si="119"/>
        <v>1788</v>
      </c>
      <c r="L1877" s="15">
        <f t="shared" si="120"/>
        <v>1792</v>
      </c>
      <c r="M1877" s="15">
        <f t="shared" si="121"/>
        <v>3580</v>
      </c>
      <c r="O1877" s="13"/>
      <c r="P1877" s="13"/>
    </row>
    <row r="1878" spans="1:16" s="90" customFormat="1" ht="13.15" customHeight="1" x14ac:dyDescent="0.2">
      <c r="A1878" s="11" t="str">
        <f t="shared" si="122"/>
        <v>KALGOORLIE1990</v>
      </c>
      <c r="B1878" s="90" t="s">
        <v>60</v>
      </c>
      <c r="C1878" s="85">
        <v>1990</v>
      </c>
      <c r="D1878" s="86" t="s">
        <v>174</v>
      </c>
      <c r="E1878" s="15">
        <v>1769</v>
      </c>
      <c r="F1878" s="15">
        <v>1778</v>
      </c>
      <c r="G1878" s="15">
        <v>3547</v>
      </c>
      <c r="H1878" s="15">
        <v>0</v>
      </c>
      <c r="I1878" s="15">
        <v>0</v>
      </c>
      <c r="J1878" s="15">
        <v>0</v>
      </c>
      <c r="K1878" s="15">
        <f t="shared" si="119"/>
        <v>1769</v>
      </c>
      <c r="L1878" s="15">
        <f t="shared" si="120"/>
        <v>1778</v>
      </c>
      <c r="M1878" s="15">
        <f t="shared" si="121"/>
        <v>3547</v>
      </c>
      <c r="O1878" s="13"/>
      <c r="P1878" s="13"/>
    </row>
    <row r="1879" spans="1:16" s="90" customFormat="1" ht="13.15" customHeight="1" x14ac:dyDescent="0.2">
      <c r="A1879" s="11" t="str">
        <f t="shared" si="122"/>
        <v>KALGOORLIE1991</v>
      </c>
      <c r="B1879" s="3" t="s">
        <v>60</v>
      </c>
      <c r="C1879" s="12">
        <v>1991</v>
      </c>
      <c r="D1879" s="12" t="s">
        <v>174</v>
      </c>
      <c r="E1879" s="13">
        <v>1699</v>
      </c>
      <c r="F1879" s="13">
        <v>1689</v>
      </c>
      <c r="G1879" s="13">
        <v>3388</v>
      </c>
      <c r="H1879" s="13">
        <v>0</v>
      </c>
      <c r="I1879" s="13">
        <v>0</v>
      </c>
      <c r="J1879" s="13">
        <v>0</v>
      </c>
      <c r="K1879" s="15">
        <f t="shared" si="119"/>
        <v>1699</v>
      </c>
      <c r="L1879" s="15">
        <f t="shared" si="120"/>
        <v>1689</v>
      </c>
      <c r="M1879" s="15">
        <f t="shared" si="121"/>
        <v>3388</v>
      </c>
      <c r="O1879" s="13"/>
      <c r="P1879" s="13"/>
    </row>
    <row r="1880" spans="1:16" s="90" customFormat="1" ht="13.15" customHeight="1" x14ac:dyDescent="0.2">
      <c r="A1880" s="11" t="str">
        <f t="shared" si="122"/>
        <v>KALGOORLIE1992</v>
      </c>
      <c r="B1880" s="3" t="s">
        <v>60</v>
      </c>
      <c r="C1880" s="12">
        <v>1992</v>
      </c>
      <c r="D1880" s="12" t="s">
        <v>174</v>
      </c>
      <c r="E1880" s="13">
        <v>1686</v>
      </c>
      <c r="F1880" s="13">
        <v>1709</v>
      </c>
      <c r="G1880" s="13">
        <v>3395</v>
      </c>
      <c r="H1880" s="13">
        <v>0</v>
      </c>
      <c r="I1880" s="13">
        <v>0</v>
      </c>
      <c r="J1880" s="13">
        <v>0</v>
      </c>
      <c r="K1880" s="15">
        <f t="shared" si="119"/>
        <v>1686</v>
      </c>
      <c r="L1880" s="15">
        <f t="shared" si="120"/>
        <v>1709</v>
      </c>
      <c r="M1880" s="15">
        <f t="shared" si="121"/>
        <v>3395</v>
      </c>
      <c r="O1880" s="13"/>
      <c r="P1880" s="13"/>
    </row>
    <row r="1881" spans="1:16" s="90" customFormat="1" ht="13.15" customHeight="1" x14ac:dyDescent="0.2">
      <c r="A1881" s="11" t="str">
        <f t="shared" si="122"/>
        <v>KALGOORLIE1993</v>
      </c>
      <c r="B1881" s="3" t="s">
        <v>60</v>
      </c>
      <c r="C1881" s="12">
        <v>1993</v>
      </c>
      <c r="D1881" s="12" t="s">
        <v>174</v>
      </c>
      <c r="E1881" s="13">
        <v>1680</v>
      </c>
      <c r="F1881" s="13">
        <v>1677</v>
      </c>
      <c r="G1881" s="13">
        <v>3357</v>
      </c>
      <c r="H1881" s="13">
        <v>0</v>
      </c>
      <c r="I1881" s="13">
        <v>0</v>
      </c>
      <c r="J1881" s="13">
        <v>0</v>
      </c>
      <c r="K1881" s="15">
        <f t="shared" si="119"/>
        <v>1680</v>
      </c>
      <c r="L1881" s="15">
        <f t="shared" si="120"/>
        <v>1677</v>
      </c>
      <c r="M1881" s="15">
        <f t="shared" si="121"/>
        <v>3357</v>
      </c>
      <c r="O1881" s="13"/>
      <c r="P1881" s="13"/>
    </row>
    <row r="1882" spans="1:16" s="90" customFormat="1" ht="13.15" customHeight="1" x14ac:dyDescent="0.2">
      <c r="A1882" s="11" t="str">
        <f t="shared" si="122"/>
        <v>KALGOORLIE1994</v>
      </c>
      <c r="B1882" s="92" t="s">
        <v>60</v>
      </c>
      <c r="C1882" s="85">
        <v>1994</v>
      </c>
      <c r="D1882" s="86" t="s">
        <v>174</v>
      </c>
      <c r="E1882" s="15">
        <v>2201</v>
      </c>
      <c r="F1882" s="15">
        <v>2210</v>
      </c>
      <c r="G1882" s="15">
        <v>4411</v>
      </c>
      <c r="H1882" s="87">
        <v>0</v>
      </c>
      <c r="I1882" s="87">
        <v>0</v>
      </c>
      <c r="J1882" s="15">
        <v>0</v>
      </c>
      <c r="K1882" s="15">
        <f t="shared" si="119"/>
        <v>2201</v>
      </c>
      <c r="L1882" s="15">
        <f t="shared" si="120"/>
        <v>2210</v>
      </c>
      <c r="M1882" s="15">
        <f t="shared" si="121"/>
        <v>4411</v>
      </c>
      <c r="O1882" s="13"/>
      <c r="P1882" s="13"/>
    </row>
    <row r="1883" spans="1:16" s="90" customFormat="1" ht="13.15" customHeight="1" x14ac:dyDescent="0.2">
      <c r="A1883" s="11" t="str">
        <f t="shared" si="122"/>
        <v>KALGOORLIE1995</v>
      </c>
      <c r="B1883" s="3" t="s">
        <v>60</v>
      </c>
      <c r="C1883" s="12">
        <v>1995</v>
      </c>
      <c r="D1883" s="12" t="s">
        <v>174</v>
      </c>
      <c r="E1883" s="13">
        <v>2414</v>
      </c>
      <c r="F1883" s="13">
        <v>2411</v>
      </c>
      <c r="G1883" s="13">
        <v>4825</v>
      </c>
      <c r="H1883" s="13">
        <v>0</v>
      </c>
      <c r="I1883" s="13">
        <v>0</v>
      </c>
      <c r="J1883" s="13">
        <v>0</v>
      </c>
      <c r="K1883" s="15">
        <f t="shared" si="119"/>
        <v>2414</v>
      </c>
      <c r="L1883" s="15">
        <f t="shared" si="120"/>
        <v>2411</v>
      </c>
      <c r="M1883" s="15">
        <f t="shared" si="121"/>
        <v>4825</v>
      </c>
      <c r="O1883" s="13"/>
      <c r="P1883" s="13"/>
    </row>
    <row r="1884" spans="1:16" s="90" customFormat="1" ht="13.15" customHeight="1" x14ac:dyDescent="0.2">
      <c r="A1884" s="11" t="str">
        <f t="shared" si="122"/>
        <v>KALGOORLIE1996</v>
      </c>
      <c r="B1884" s="3" t="s">
        <v>60</v>
      </c>
      <c r="C1884" s="12">
        <v>1996</v>
      </c>
      <c r="D1884" s="12" t="s">
        <v>174</v>
      </c>
      <c r="E1884" s="13">
        <v>2296</v>
      </c>
      <c r="F1884" s="13">
        <v>2288</v>
      </c>
      <c r="G1884" s="13">
        <v>4584</v>
      </c>
      <c r="H1884" s="13">
        <v>0</v>
      </c>
      <c r="I1884" s="13">
        <v>0</v>
      </c>
      <c r="J1884" s="13">
        <v>0</v>
      </c>
      <c r="K1884" s="15">
        <f t="shared" si="119"/>
        <v>2296</v>
      </c>
      <c r="L1884" s="15">
        <f t="shared" si="120"/>
        <v>2288</v>
      </c>
      <c r="M1884" s="15">
        <f t="shared" si="121"/>
        <v>4584</v>
      </c>
      <c r="O1884" s="13"/>
      <c r="P1884" s="13"/>
    </row>
    <row r="1885" spans="1:16" s="90" customFormat="1" ht="13.15" customHeight="1" x14ac:dyDescent="0.2">
      <c r="A1885" s="11" t="str">
        <f t="shared" si="122"/>
        <v>KALGOORLIE1997</v>
      </c>
      <c r="B1885" s="92" t="s">
        <v>60</v>
      </c>
      <c r="C1885" s="85">
        <v>1997</v>
      </c>
      <c r="D1885" s="86" t="s">
        <v>174</v>
      </c>
      <c r="E1885" s="15">
        <v>2362</v>
      </c>
      <c r="F1885" s="15">
        <v>2349</v>
      </c>
      <c r="G1885" s="15">
        <v>4711</v>
      </c>
      <c r="H1885" s="87">
        <v>0</v>
      </c>
      <c r="I1885" s="87">
        <v>0</v>
      </c>
      <c r="J1885" s="15">
        <v>0</v>
      </c>
      <c r="K1885" s="15">
        <f t="shared" si="119"/>
        <v>2362</v>
      </c>
      <c r="L1885" s="15">
        <f t="shared" si="120"/>
        <v>2349</v>
      </c>
      <c r="M1885" s="15">
        <f t="shared" si="121"/>
        <v>4711</v>
      </c>
      <c r="O1885" s="13"/>
      <c r="P1885" s="13"/>
    </row>
    <row r="1886" spans="1:16" s="90" customFormat="1" ht="13.15" customHeight="1" x14ac:dyDescent="0.2">
      <c r="A1886" s="11" t="str">
        <f t="shared" si="122"/>
        <v>KALGOORLIE1998</v>
      </c>
      <c r="B1886" s="92" t="s">
        <v>60</v>
      </c>
      <c r="C1886" s="85">
        <v>1998</v>
      </c>
      <c r="D1886" s="86" t="s">
        <v>174</v>
      </c>
      <c r="E1886" s="15">
        <v>2356</v>
      </c>
      <c r="F1886" s="15">
        <v>2356</v>
      </c>
      <c r="G1886" s="15">
        <v>4712</v>
      </c>
      <c r="H1886" s="87">
        <v>0</v>
      </c>
      <c r="I1886" s="87">
        <v>0</v>
      </c>
      <c r="J1886" s="15">
        <v>0</v>
      </c>
      <c r="K1886" s="15">
        <f t="shared" si="119"/>
        <v>2356</v>
      </c>
      <c r="L1886" s="15">
        <f t="shared" si="120"/>
        <v>2356</v>
      </c>
      <c r="M1886" s="15">
        <f t="shared" si="121"/>
        <v>4712</v>
      </c>
      <c r="O1886" s="13"/>
      <c r="P1886" s="13"/>
    </row>
    <row r="1887" spans="1:16" s="90" customFormat="1" ht="13.15" customHeight="1" x14ac:dyDescent="0.2">
      <c r="A1887" s="11" t="str">
        <f t="shared" si="122"/>
        <v>KALGOORLIE1999</v>
      </c>
      <c r="B1887" s="90" t="s">
        <v>60</v>
      </c>
      <c r="C1887" s="85">
        <v>1999</v>
      </c>
      <c r="D1887" s="86" t="s">
        <v>174</v>
      </c>
      <c r="E1887" s="15">
        <v>2311</v>
      </c>
      <c r="F1887" s="15">
        <v>2306</v>
      </c>
      <c r="G1887" s="15">
        <v>4617</v>
      </c>
      <c r="H1887" s="15">
        <v>0</v>
      </c>
      <c r="I1887" s="15">
        <v>0</v>
      </c>
      <c r="J1887" s="15">
        <v>0</v>
      </c>
      <c r="K1887" s="15">
        <f t="shared" si="119"/>
        <v>2311</v>
      </c>
      <c r="L1887" s="15">
        <f t="shared" si="120"/>
        <v>2306</v>
      </c>
      <c r="M1887" s="15">
        <f t="shared" si="121"/>
        <v>4617</v>
      </c>
      <c r="O1887" s="13"/>
      <c r="P1887" s="13"/>
    </row>
    <row r="1888" spans="1:16" s="90" customFormat="1" ht="13.15" customHeight="1" x14ac:dyDescent="0.2">
      <c r="A1888" s="11" t="str">
        <f t="shared" si="122"/>
        <v>KALGOORLIE2000</v>
      </c>
      <c r="B1888" s="3" t="s">
        <v>60</v>
      </c>
      <c r="C1888" s="12">
        <v>2000</v>
      </c>
      <c r="D1888" s="12" t="s">
        <v>174</v>
      </c>
      <c r="E1888" s="13">
        <v>2394</v>
      </c>
      <c r="F1888" s="13">
        <v>2388</v>
      </c>
      <c r="G1888" s="13">
        <v>4782</v>
      </c>
      <c r="H1888" s="13">
        <v>0</v>
      </c>
      <c r="I1888" s="13">
        <v>0</v>
      </c>
      <c r="J1888" s="13">
        <v>0</v>
      </c>
      <c r="K1888" s="15">
        <f t="shared" si="119"/>
        <v>2394</v>
      </c>
      <c r="L1888" s="15">
        <f t="shared" si="120"/>
        <v>2388</v>
      </c>
      <c r="M1888" s="15">
        <f t="shared" si="121"/>
        <v>4782</v>
      </c>
      <c r="O1888" s="13"/>
      <c r="P1888" s="13"/>
    </row>
    <row r="1889" spans="1:16" s="90" customFormat="1" ht="13.15" customHeight="1" x14ac:dyDescent="0.2">
      <c r="A1889" s="11" t="str">
        <f t="shared" si="122"/>
        <v>KALGOORLIE2001</v>
      </c>
      <c r="B1889" s="92" t="s">
        <v>60</v>
      </c>
      <c r="C1889" s="85">
        <v>2001</v>
      </c>
      <c r="D1889" s="86" t="s">
        <v>174</v>
      </c>
      <c r="E1889" s="15">
        <v>1871</v>
      </c>
      <c r="F1889" s="15">
        <v>1869</v>
      </c>
      <c r="G1889" s="15">
        <v>3740</v>
      </c>
      <c r="H1889" s="87">
        <v>0</v>
      </c>
      <c r="I1889" s="87">
        <v>0</v>
      </c>
      <c r="J1889" s="15">
        <v>0</v>
      </c>
      <c r="K1889" s="15">
        <f t="shared" si="119"/>
        <v>1871</v>
      </c>
      <c r="L1889" s="15">
        <f t="shared" si="120"/>
        <v>1869</v>
      </c>
      <c r="M1889" s="15">
        <f t="shared" si="121"/>
        <v>3740</v>
      </c>
      <c r="O1889" s="13"/>
      <c r="P1889" s="13"/>
    </row>
    <row r="1890" spans="1:16" s="90" customFormat="1" ht="13.15" customHeight="1" x14ac:dyDescent="0.2">
      <c r="A1890" s="11" t="str">
        <f t="shared" si="122"/>
        <v>KALGOORLIE2002</v>
      </c>
      <c r="B1890" s="3" t="s">
        <v>60</v>
      </c>
      <c r="C1890" s="12">
        <v>2002</v>
      </c>
      <c r="D1890" s="12" t="s">
        <v>174</v>
      </c>
      <c r="E1890" s="13">
        <v>1652</v>
      </c>
      <c r="F1890" s="13">
        <v>1651</v>
      </c>
      <c r="G1890" s="13">
        <v>3303</v>
      </c>
      <c r="H1890" s="13">
        <v>0</v>
      </c>
      <c r="I1890" s="13">
        <v>0</v>
      </c>
      <c r="J1890" s="13">
        <v>0</v>
      </c>
      <c r="K1890" s="15">
        <f t="shared" si="119"/>
        <v>1652</v>
      </c>
      <c r="L1890" s="15">
        <f t="shared" si="120"/>
        <v>1651</v>
      </c>
      <c r="M1890" s="15">
        <f t="shared" si="121"/>
        <v>3303</v>
      </c>
      <c r="O1890" s="13"/>
      <c r="P1890" s="13"/>
    </row>
    <row r="1891" spans="1:16" s="90" customFormat="1" ht="13.15" customHeight="1" x14ac:dyDescent="0.2">
      <c r="A1891" s="11" t="str">
        <f t="shared" si="122"/>
        <v>KALGOORLIE2003</v>
      </c>
      <c r="B1891" s="3" t="s">
        <v>60</v>
      </c>
      <c r="C1891" s="12">
        <v>2003</v>
      </c>
      <c r="D1891" s="12" t="s">
        <v>174</v>
      </c>
      <c r="E1891" s="13">
        <v>1484</v>
      </c>
      <c r="F1891" s="13">
        <v>1485</v>
      </c>
      <c r="G1891" s="13">
        <v>2969</v>
      </c>
      <c r="H1891" s="13">
        <v>0</v>
      </c>
      <c r="I1891" s="13">
        <v>0</v>
      </c>
      <c r="J1891" s="13">
        <v>0</v>
      </c>
      <c r="K1891" s="15">
        <f t="shared" si="119"/>
        <v>1484</v>
      </c>
      <c r="L1891" s="15">
        <f t="shared" si="120"/>
        <v>1485</v>
      </c>
      <c r="M1891" s="15">
        <f t="shared" si="121"/>
        <v>2969</v>
      </c>
      <c r="O1891" s="13"/>
      <c r="P1891" s="13"/>
    </row>
    <row r="1892" spans="1:16" s="90" customFormat="1" ht="13.15" customHeight="1" x14ac:dyDescent="0.2">
      <c r="A1892" s="11" t="str">
        <f t="shared" si="122"/>
        <v>KALGOORLIE2004</v>
      </c>
      <c r="B1892" s="92" t="s">
        <v>60</v>
      </c>
      <c r="C1892" s="85">
        <v>2004</v>
      </c>
      <c r="D1892" s="86" t="s">
        <v>174</v>
      </c>
      <c r="E1892" s="15">
        <v>1556</v>
      </c>
      <c r="F1892" s="15">
        <v>1555</v>
      </c>
      <c r="G1892" s="15">
        <v>3111</v>
      </c>
      <c r="H1892" s="87">
        <v>0</v>
      </c>
      <c r="I1892" s="87">
        <v>0</v>
      </c>
      <c r="J1892" s="15">
        <v>0</v>
      </c>
      <c r="K1892" s="15">
        <f t="shared" si="119"/>
        <v>1556</v>
      </c>
      <c r="L1892" s="15">
        <f t="shared" si="120"/>
        <v>1555</v>
      </c>
      <c r="M1892" s="15">
        <f t="shared" si="121"/>
        <v>3111</v>
      </c>
      <c r="O1892" s="13"/>
      <c r="P1892" s="13"/>
    </row>
    <row r="1893" spans="1:16" s="90" customFormat="1" ht="13.15" customHeight="1" x14ac:dyDescent="0.2">
      <c r="A1893" s="11" t="str">
        <f t="shared" si="122"/>
        <v>KALGOORLIE2005</v>
      </c>
      <c r="B1893" s="92" t="s">
        <v>60</v>
      </c>
      <c r="C1893" s="85">
        <v>2005</v>
      </c>
      <c r="D1893" s="86" t="s">
        <v>174</v>
      </c>
      <c r="E1893" s="15">
        <v>1620</v>
      </c>
      <c r="F1893" s="15">
        <v>1617</v>
      </c>
      <c r="G1893" s="15">
        <v>3237</v>
      </c>
      <c r="H1893" s="87">
        <v>0</v>
      </c>
      <c r="I1893" s="87">
        <v>0</v>
      </c>
      <c r="J1893" s="15">
        <v>0</v>
      </c>
      <c r="K1893" s="15">
        <f t="shared" si="119"/>
        <v>1620</v>
      </c>
      <c r="L1893" s="15">
        <f t="shared" si="120"/>
        <v>1617</v>
      </c>
      <c r="M1893" s="15">
        <f t="shared" si="121"/>
        <v>3237</v>
      </c>
      <c r="O1893" s="13"/>
      <c r="P1893" s="13"/>
    </row>
    <row r="1894" spans="1:16" s="90" customFormat="1" ht="13.15" customHeight="1" x14ac:dyDescent="0.2">
      <c r="A1894" s="11" t="str">
        <f t="shared" si="122"/>
        <v>KALGOORLIE2006</v>
      </c>
      <c r="B1894" s="92" t="s">
        <v>60</v>
      </c>
      <c r="C1894" s="85">
        <v>2006</v>
      </c>
      <c r="D1894" s="86" t="s">
        <v>174</v>
      </c>
      <c r="E1894" s="15">
        <v>1446</v>
      </c>
      <c r="F1894" s="15">
        <v>1444</v>
      </c>
      <c r="G1894" s="15">
        <v>2890</v>
      </c>
      <c r="H1894" s="87">
        <v>0</v>
      </c>
      <c r="I1894" s="87">
        <v>0</v>
      </c>
      <c r="J1894" s="15">
        <v>0</v>
      </c>
      <c r="K1894" s="15">
        <f t="shared" si="119"/>
        <v>1446</v>
      </c>
      <c r="L1894" s="15">
        <f t="shared" si="120"/>
        <v>1444</v>
      </c>
      <c r="M1894" s="15">
        <f t="shared" si="121"/>
        <v>2890</v>
      </c>
      <c r="O1894" s="13"/>
      <c r="P1894" s="13"/>
    </row>
    <row r="1895" spans="1:16" s="90" customFormat="1" ht="13.15" customHeight="1" x14ac:dyDescent="0.2">
      <c r="A1895" s="11" t="str">
        <f t="shared" si="122"/>
        <v>KALGOORLIE2007</v>
      </c>
      <c r="B1895" s="3" t="s">
        <v>60</v>
      </c>
      <c r="C1895" s="12">
        <v>2007</v>
      </c>
      <c r="D1895" s="12" t="s">
        <v>174</v>
      </c>
      <c r="E1895" s="13">
        <v>1380</v>
      </c>
      <c r="F1895" s="13">
        <v>1374</v>
      </c>
      <c r="G1895" s="13">
        <v>2754</v>
      </c>
      <c r="H1895" s="13">
        <v>0</v>
      </c>
      <c r="I1895" s="13">
        <v>0</v>
      </c>
      <c r="J1895" s="13">
        <v>0</v>
      </c>
      <c r="K1895" s="15">
        <f t="shared" si="119"/>
        <v>1380</v>
      </c>
      <c r="L1895" s="15">
        <f t="shared" si="120"/>
        <v>1374</v>
      </c>
      <c r="M1895" s="15">
        <f t="shared" si="121"/>
        <v>2754</v>
      </c>
      <c r="O1895" s="13"/>
      <c r="P1895" s="13"/>
    </row>
    <row r="1896" spans="1:16" s="90" customFormat="1" ht="13.15" customHeight="1" x14ac:dyDescent="0.2">
      <c r="A1896" s="11" t="str">
        <f t="shared" si="122"/>
        <v>KALGOORLIE2008</v>
      </c>
      <c r="B1896" s="3" t="s">
        <v>60</v>
      </c>
      <c r="C1896" s="12">
        <v>2008</v>
      </c>
      <c r="D1896" s="12" t="s">
        <v>174</v>
      </c>
      <c r="E1896" s="13">
        <v>1591</v>
      </c>
      <c r="F1896" s="13">
        <v>1582</v>
      </c>
      <c r="G1896" s="13">
        <v>3173</v>
      </c>
      <c r="H1896" s="13">
        <v>0</v>
      </c>
      <c r="I1896" s="13">
        <v>0</v>
      </c>
      <c r="J1896" s="13">
        <v>0</v>
      </c>
      <c r="K1896" s="15">
        <f t="shared" si="119"/>
        <v>1591</v>
      </c>
      <c r="L1896" s="15">
        <f t="shared" si="120"/>
        <v>1582</v>
      </c>
      <c r="M1896" s="15">
        <f t="shared" si="121"/>
        <v>3173</v>
      </c>
      <c r="O1896" s="13"/>
      <c r="P1896" s="13"/>
    </row>
    <row r="1897" spans="1:16" s="90" customFormat="1" ht="13.15" customHeight="1" x14ac:dyDescent="0.2">
      <c r="A1897" s="11" t="str">
        <f t="shared" si="122"/>
        <v>KALGOORLIE2009</v>
      </c>
      <c r="B1897" s="3" t="s">
        <v>60</v>
      </c>
      <c r="C1897" s="12">
        <v>2009</v>
      </c>
      <c r="D1897" s="12" t="s">
        <v>174</v>
      </c>
      <c r="E1897" s="13">
        <v>1456</v>
      </c>
      <c r="F1897" s="13">
        <v>1457</v>
      </c>
      <c r="G1897" s="13">
        <v>2913</v>
      </c>
      <c r="H1897" s="13">
        <v>0</v>
      </c>
      <c r="I1897" s="13">
        <v>0</v>
      </c>
      <c r="J1897" s="13">
        <v>0</v>
      </c>
      <c r="K1897" s="15">
        <f t="shared" si="119"/>
        <v>1456</v>
      </c>
      <c r="L1897" s="15">
        <f t="shared" si="120"/>
        <v>1457</v>
      </c>
      <c r="M1897" s="15">
        <f t="shared" si="121"/>
        <v>2913</v>
      </c>
      <c r="O1897" s="13"/>
      <c r="P1897" s="13"/>
    </row>
    <row r="1898" spans="1:16" s="90" customFormat="1" ht="13.15" customHeight="1" x14ac:dyDescent="0.2">
      <c r="A1898" s="11" t="str">
        <f t="shared" si="122"/>
        <v>KALGOORLIE2010</v>
      </c>
      <c r="B1898" s="92" t="s">
        <v>60</v>
      </c>
      <c r="C1898" s="85">
        <v>2010</v>
      </c>
      <c r="D1898" s="86" t="s">
        <v>174</v>
      </c>
      <c r="E1898" s="15">
        <v>1377</v>
      </c>
      <c r="F1898" s="15">
        <v>1380</v>
      </c>
      <c r="G1898" s="15">
        <v>2757</v>
      </c>
      <c r="H1898" s="87">
        <v>0</v>
      </c>
      <c r="I1898" s="87">
        <v>0</v>
      </c>
      <c r="J1898" s="15">
        <v>0</v>
      </c>
      <c r="K1898" s="15">
        <f t="shared" si="119"/>
        <v>1377</v>
      </c>
      <c r="L1898" s="15">
        <f t="shared" si="120"/>
        <v>1380</v>
      </c>
      <c r="M1898" s="15">
        <f t="shared" si="121"/>
        <v>2757</v>
      </c>
      <c r="O1898" s="13"/>
      <c r="P1898" s="13"/>
    </row>
    <row r="1899" spans="1:16" s="90" customFormat="1" ht="13.15" customHeight="1" x14ac:dyDescent="0.2">
      <c r="A1899" s="11" t="str">
        <f t="shared" si="122"/>
        <v>KALGOORLIE2011</v>
      </c>
      <c r="B1899" s="90" t="s">
        <v>60</v>
      </c>
      <c r="C1899" s="85">
        <v>2011</v>
      </c>
      <c r="D1899" s="86" t="s">
        <v>174</v>
      </c>
      <c r="E1899" s="15">
        <v>1444</v>
      </c>
      <c r="F1899" s="15">
        <v>1438</v>
      </c>
      <c r="G1899" s="15">
        <v>2882</v>
      </c>
      <c r="H1899" s="15">
        <v>0</v>
      </c>
      <c r="I1899" s="15">
        <v>0</v>
      </c>
      <c r="J1899" s="15">
        <v>0</v>
      </c>
      <c r="K1899" s="15">
        <f t="shared" si="119"/>
        <v>1444</v>
      </c>
      <c r="L1899" s="15">
        <f t="shared" si="120"/>
        <v>1438</v>
      </c>
      <c r="M1899" s="15">
        <f t="shared" si="121"/>
        <v>2882</v>
      </c>
      <c r="O1899" s="13"/>
      <c r="P1899" s="13"/>
    </row>
    <row r="1900" spans="1:16" s="90" customFormat="1" ht="13.15" customHeight="1" x14ac:dyDescent="0.2">
      <c r="A1900" s="11" t="str">
        <f t="shared" si="122"/>
        <v>KALGOORLIE2012</v>
      </c>
      <c r="B1900" s="3" t="s">
        <v>60</v>
      </c>
      <c r="C1900" s="12">
        <v>2012</v>
      </c>
      <c r="D1900" s="12" t="s">
        <v>174</v>
      </c>
      <c r="E1900" s="13">
        <v>1635</v>
      </c>
      <c r="F1900" s="13">
        <v>1632</v>
      </c>
      <c r="G1900" s="13">
        <v>3267</v>
      </c>
      <c r="H1900" s="13">
        <v>0</v>
      </c>
      <c r="I1900" s="13">
        <v>0</v>
      </c>
      <c r="J1900" s="13">
        <v>0</v>
      </c>
      <c r="K1900" s="15">
        <f t="shared" si="119"/>
        <v>1635</v>
      </c>
      <c r="L1900" s="15">
        <f t="shared" si="120"/>
        <v>1632</v>
      </c>
      <c r="M1900" s="15">
        <f t="shared" si="121"/>
        <v>3267</v>
      </c>
      <c r="O1900" s="13"/>
      <c r="P1900" s="13"/>
    </row>
    <row r="1901" spans="1:16" s="90" customFormat="1" ht="13.15" customHeight="1" x14ac:dyDescent="0.2">
      <c r="A1901" s="11" t="str">
        <f t="shared" si="122"/>
        <v>KALGOORLIE2013</v>
      </c>
      <c r="B1901" s="3" t="s">
        <v>60</v>
      </c>
      <c r="C1901" s="12">
        <v>2013</v>
      </c>
      <c r="D1901" s="12" t="s">
        <v>174</v>
      </c>
      <c r="E1901" s="13">
        <v>1895</v>
      </c>
      <c r="F1901" s="13">
        <v>1886</v>
      </c>
      <c r="G1901" s="13">
        <v>3781</v>
      </c>
      <c r="H1901" s="13">
        <v>0</v>
      </c>
      <c r="I1901" s="13">
        <v>0</v>
      </c>
      <c r="J1901" s="13">
        <v>0</v>
      </c>
      <c r="K1901" s="15">
        <f t="shared" si="119"/>
        <v>1895</v>
      </c>
      <c r="L1901" s="15">
        <f t="shared" si="120"/>
        <v>1886</v>
      </c>
      <c r="M1901" s="15">
        <f t="shared" si="121"/>
        <v>3781</v>
      </c>
      <c r="O1901" s="13"/>
      <c r="P1901" s="13"/>
    </row>
    <row r="1902" spans="1:16" s="90" customFormat="1" ht="13.15" customHeight="1" x14ac:dyDescent="0.2">
      <c r="A1902" s="11" t="str">
        <f t="shared" si="122"/>
        <v>KALGOORLIE2014</v>
      </c>
      <c r="B1902" s="90" t="s">
        <v>60</v>
      </c>
      <c r="C1902" s="85">
        <v>2014</v>
      </c>
      <c r="D1902" s="86" t="s">
        <v>174</v>
      </c>
      <c r="E1902" s="15">
        <v>1795</v>
      </c>
      <c r="F1902" s="15">
        <v>1786</v>
      </c>
      <c r="G1902" s="15">
        <v>3581</v>
      </c>
      <c r="H1902" s="15">
        <v>0</v>
      </c>
      <c r="I1902" s="15">
        <v>0</v>
      </c>
      <c r="J1902" s="15">
        <v>0</v>
      </c>
      <c r="K1902" s="15">
        <f t="shared" si="119"/>
        <v>1795</v>
      </c>
      <c r="L1902" s="15">
        <f t="shared" si="120"/>
        <v>1786</v>
      </c>
      <c r="M1902" s="15">
        <f t="shared" si="121"/>
        <v>3581</v>
      </c>
      <c r="O1902" s="13"/>
      <c r="P1902" s="13"/>
    </row>
    <row r="1903" spans="1:16" s="90" customFormat="1" ht="13.15" customHeight="1" x14ac:dyDescent="0.2">
      <c r="A1903" s="11" t="str">
        <f t="shared" si="122"/>
        <v>KALGOORLIE2015</v>
      </c>
      <c r="B1903" s="3" t="s">
        <v>60</v>
      </c>
      <c r="C1903" s="12">
        <v>2015</v>
      </c>
      <c r="D1903" s="12" t="s">
        <v>174</v>
      </c>
      <c r="E1903" s="13">
        <v>1732</v>
      </c>
      <c r="F1903" s="13">
        <v>1732</v>
      </c>
      <c r="G1903" s="13">
        <v>3464</v>
      </c>
      <c r="H1903" s="13">
        <v>0</v>
      </c>
      <c r="I1903" s="13">
        <v>0</v>
      </c>
      <c r="J1903" s="13">
        <v>0</v>
      </c>
      <c r="K1903" s="15">
        <f t="shared" si="119"/>
        <v>1732</v>
      </c>
      <c r="L1903" s="15">
        <f t="shared" si="120"/>
        <v>1732</v>
      </c>
      <c r="M1903" s="15">
        <f t="shared" si="121"/>
        <v>3464</v>
      </c>
      <c r="O1903" s="13"/>
      <c r="P1903" s="13"/>
    </row>
    <row r="1904" spans="1:16" s="90" customFormat="1" ht="13.15" customHeight="1" x14ac:dyDescent="0.2">
      <c r="A1904" s="11" t="str">
        <f t="shared" si="122"/>
        <v>KALGOORLIE2016</v>
      </c>
      <c r="B1904" s="3" t="s">
        <v>60</v>
      </c>
      <c r="C1904" s="12">
        <v>2016</v>
      </c>
      <c r="D1904" s="12" t="s">
        <v>174</v>
      </c>
      <c r="E1904" s="13">
        <v>1765</v>
      </c>
      <c r="F1904" s="13">
        <v>1763</v>
      </c>
      <c r="G1904" s="13">
        <v>3528</v>
      </c>
      <c r="H1904" s="13">
        <v>0</v>
      </c>
      <c r="I1904" s="13">
        <v>0</v>
      </c>
      <c r="J1904" s="13">
        <v>0</v>
      </c>
      <c r="K1904" s="15">
        <f t="shared" si="119"/>
        <v>1765</v>
      </c>
      <c r="L1904" s="15">
        <f t="shared" si="120"/>
        <v>1763</v>
      </c>
      <c r="M1904" s="15">
        <f t="shared" si="121"/>
        <v>3528</v>
      </c>
      <c r="O1904" s="13"/>
      <c r="P1904" s="13"/>
    </row>
    <row r="1905" spans="1:16" s="90" customFormat="1" ht="13.15" customHeight="1" x14ac:dyDescent="0.2">
      <c r="A1905" s="11" t="str">
        <f t="shared" si="122"/>
        <v>KALGOORLIE2017</v>
      </c>
      <c r="B1905" s="3" t="s">
        <v>60</v>
      </c>
      <c r="C1905" s="12">
        <v>2017</v>
      </c>
      <c r="D1905" s="12" t="s">
        <v>174</v>
      </c>
      <c r="E1905" s="13">
        <v>1777</v>
      </c>
      <c r="F1905" s="13">
        <v>1775</v>
      </c>
      <c r="G1905" s="13">
        <v>3552</v>
      </c>
      <c r="H1905" s="13">
        <v>0</v>
      </c>
      <c r="I1905" s="13">
        <v>0</v>
      </c>
      <c r="J1905" s="13">
        <v>0</v>
      </c>
      <c r="K1905" s="15">
        <f t="shared" ref="K1905:K1968" si="123">E1905+H1905</f>
        <v>1777</v>
      </c>
      <c r="L1905" s="15">
        <f t="shared" ref="L1905:L1968" si="124">F1905+I1905</f>
        <v>1775</v>
      </c>
      <c r="M1905" s="15">
        <f t="shared" ref="M1905:M1968" si="125">G1905+J1905</f>
        <v>3552</v>
      </c>
      <c r="O1905" s="13"/>
      <c r="P1905" s="13"/>
    </row>
    <row r="1906" spans="1:16" s="90" customFormat="1" ht="13.15" customHeight="1" x14ac:dyDescent="0.2">
      <c r="A1906" s="11" t="str">
        <f t="shared" si="122"/>
        <v>KALGOORLIE2018</v>
      </c>
      <c r="B1906" s="3" t="s">
        <v>60</v>
      </c>
      <c r="C1906" s="12">
        <v>2018</v>
      </c>
      <c r="D1906" s="12" t="s">
        <v>174</v>
      </c>
      <c r="E1906" s="13">
        <v>1884</v>
      </c>
      <c r="F1906" s="13">
        <v>1884</v>
      </c>
      <c r="G1906" s="13">
        <v>3768</v>
      </c>
      <c r="H1906" s="13">
        <v>0</v>
      </c>
      <c r="I1906" s="13">
        <v>0</v>
      </c>
      <c r="J1906" s="13">
        <v>0</v>
      </c>
      <c r="K1906" s="15">
        <f t="shared" si="123"/>
        <v>1884</v>
      </c>
      <c r="L1906" s="15">
        <f t="shared" si="124"/>
        <v>1884</v>
      </c>
      <c r="M1906" s="15">
        <f t="shared" si="125"/>
        <v>3768</v>
      </c>
      <c r="O1906" s="13"/>
      <c r="P1906" s="13"/>
    </row>
    <row r="1907" spans="1:16" s="90" customFormat="1" ht="13.15" customHeight="1" x14ac:dyDescent="0.2">
      <c r="A1907" s="11" t="str">
        <f t="shared" si="122"/>
        <v>KALGOORLIE2019</v>
      </c>
      <c r="B1907" s="92" t="s">
        <v>60</v>
      </c>
      <c r="C1907" s="85">
        <v>2019</v>
      </c>
      <c r="D1907" s="86" t="s">
        <v>174</v>
      </c>
      <c r="E1907" s="15">
        <v>2023</v>
      </c>
      <c r="F1907" s="15">
        <v>2011</v>
      </c>
      <c r="G1907" s="15">
        <v>4034</v>
      </c>
      <c r="H1907" s="87">
        <v>0</v>
      </c>
      <c r="I1907" s="87">
        <v>0</v>
      </c>
      <c r="J1907" s="15">
        <v>0</v>
      </c>
      <c r="K1907" s="15">
        <f t="shared" si="123"/>
        <v>2023</v>
      </c>
      <c r="L1907" s="15">
        <f t="shared" si="124"/>
        <v>2011</v>
      </c>
      <c r="M1907" s="15">
        <f t="shared" si="125"/>
        <v>4034</v>
      </c>
      <c r="O1907" s="13"/>
      <c r="P1907" s="13"/>
    </row>
    <row r="1908" spans="1:16" s="90" customFormat="1" ht="13.15" customHeight="1" x14ac:dyDescent="0.2">
      <c r="A1908" s="11" t="str">
        <f t="shared" si="122"/>
        <v>KALGOORLIE2020</v>
      </c>
      <c r="B1908" s="3" t="s">
        <v>60</v>
      </c>
      <c r="C1908" s="12">
        <v>2020</v>
      </c>
      <c r="D1908" s="12" t="s">
        <v>174</v>
      </c>
      <c r="E1908" s="13">
        <v>1144</v>
      </c>
      <c r="F1908" s="13">
        <v>1141</v>
      </c>
      <c r="G1908" s="13">
        <v>2285</v>
      </c>
      <c r="H1908" s="13">
        <v>0</v>
      </c>
      <c r="I1908" s="13">
        <v>0</v>
      </c>
      <c r="J1908" s="13">
        <v>0</v>
      </c>
      <c r="K1908" s="15">
        <f t="shared" si="123"/>
        <v>1144</v>
      </c>
      <c r="L1908" s="15">
        <f t="shared" si="124"/>
        <v>1141</v>
      </c>
      <c r="M1908" s="15">
        <f t="shared" si="125"/>
        <v>2285</v>
      </c>
      <c r="O1908" s="13"/>
      <c r="P1908" s="13"/>
    </row>
    <row r="1909" spans="1:16" s="90" customFormat="1" ht="13.15" customHeight="1" x14ac:dyDescent="0.2">
      <c r="A1909" s="11" t="str">
        <f t="shared" si="122"/>
        <v>KALGOORLIE2021</v>
      </c>
      <c r="B1909" s="3" t="s">
        <v>60</v>
      </c>
      <c r="C1909" s="12">
        <v>2021</v>
      </c>
      <c r="D1909" s="12" t="s">
        <v>174</v>
      </c>
      <c r="E1909" s="13">
        <v>1581</v>
      </c>
      <c r="F1909" s="13">
        <v>1575</v>
      </c>
      <c r="G1909" s="13">
        <v>3156</v>
      </c>
      <c r="H1909" s="13">
        <v>0</v>
      </c>
      <c r="I1909" s="13">
        <v>0</v>
      </c>
      <c r="J1909" s="13">
        <v>0</v>
      </c>
      <c r="K1909" s="15">
        <f t="shared" si="123"/>
        <v>1581</v>
      </c>
      <c r="L1909" s="15">
        <f t="shared" si="124"/>
        <v>1575</v>
      </c>
      <c r="M1909" s="15">
        <f t="shared" si="125"/>
        <v>3156</v>
      </c>
      <c r="O1909" s="13"/>
      <c r="P1909" s="13"/>
    </row>
    <row r="1910" spans="1:16" s="90" customFormat="1" ht="13.15" customHeight="1" x14ac:dyDescent="0.2">
      <c r="A1910" s="11" t="str">
        <f t="shared" si="122"/>
        <v>KALGOORLIE2022</v>
      </c>
      <c r="B1910" s="3" t="s">
        <v>60</v>
      </c>
      <c r="C1910" s="12">
        <v>2022</v>
      </c>
      <c r="D1910" s="12" t="s">
        <v>174</v>
      </c>
      <c r="E1910" s="13">
        <v>1652</v>
      </c>
      <c r="F1910" s="13">
        <v>1649</v>
      </c>
      <c r="G1910" s="13">
        <v>3301</v>
      </c>
      <c r="H1910" s="13">
        <v>0</v>
      </c>
      <c r="I1910" s="13">
        <v>0</v>
      </c>
      <c r="J1910" s="13">
        <v>0</v>
      </c>
      <c r="K1910" s="15">
        <f t="shared" si="123"/>
        <v>1652</v>
      </c>
      <c r="L1910" s="15">
        <f t="shared" si="124"/>
        <v>1649</v>
      </c>
      <c r="M1910" s="15">
        <f t="shared" si="125"/>
        <v>3301</v>
      </c>
      <c r="O1910" s="13"/>
      <c r="P1910" s="13"/>
    </row>
    <row r="1911" spans="1:16" s="90" customFormat="1" ht="13.15" customHeight="1" x14ac:dyDescent="0.2">
      <c r="A1911" s="11" t="str">
        <f t="shared" si="122"/>
        <v>KALGOORLIE2023</v>
      </c>
      <c r="B1911" s="92" t="s">
        <v>60</v>
      </c>
      <c r="C1911" s="85">
        <v>2023</v>
      </c>
      <c r="D1911" s="86" t="s">
        <v>174</v>
      </c>
      <c r="E1911" s="15">
        <v>1891</v>
      </c>
      <c r="F1911" s="15">
        <v>1885</v>
      </c>
      <c r="G1911" s="15">
        <v>3776</v>
      </c>
      <c r="H1911" s="87">
        <v>0</v>
      </c>
      <c r="I1911" s="87">
        <v>0</v>
      </c>
      <c r="J1911" s="15">
        <v>0</v>
      </c>
      <c r="K1911" s="15">
        <f t="shared" si="123"/>
        <v>1891</v>
      </c>
      <c r="L1911" s="15">
        <f t="shared" si="124"/>
        <v>1885</v>
      </c>
      <c r="M1911" s="15">
        <f t="shared" si="125"/>
        <v>3776</v>
      </c>
      <c r="O1911" s="13"/>
      <c r="P1911" s="13"/>
    </row>
    <row r="1912" spans="1:16" s="90" customFormat="1" ht="13.15" customHeight="1" x14ac:dyDescent="0.2">
      <c r="A1912" s="11" t="str">
        <f t="shared" si="122"/>
        <v>KALGOORLIE2024</v>
      </c>
      <c r="B1912" s="92" t="s">
        <v>60</v>
      </c>
      <c r="C1912" s="85">
        <v>2024</v>
      </c>
      <c r="D1912" s="86" t="s">
        <v>174</v>
      </c>
      <c r="E1912" s="15">
        <v>2220</v>
      </c>
      <c r="F1912" s="15">
        <v>2211</v>
      </c>
      <c r="G1912" s="15">
        <v>4431</v>
      </c>
      <c r="H1912" s="87">
        <v>0</v>
      </c>
      <c r="I1912" s="87">
        <v>0</v>
      </c>
      <c r="J1912" s="15">
        <v>0</v>
      </c>
      <c r="K1912" s="15">
        <f t="shared" si="123"/>
        <v>2220</v>
      </c>
      <c r="L1912" s="15">
        <f t="shared" si="124"/>
        <v>2211</v>
      </c>
      <c r="M1912" s="15">
        <f t="shared" si="125"/>
        <v>4431</v>
      </c>
      <c r="O1912" s="13"/>
      <c r="P1912" s="13"/>
    </row>
    <row r="1913" spans="1:16" s="90" customFormat="1" ht="13.15" customHeight="1" x14ac:dyDescent="0.2">
      <c r="A1913" s="11" t="str">
        <f t="shared" si="122"/>
        <v>KALGOORLIE2025</v>
      </c>
      <c r="B1913" s="3" t="s">
        <v>60</v>
      </c>
      <c r="C1913" s="12">
        <v>2025</v>
      </c>
      <c r="D1913" s="12" t="s">
        <v>174</v>
      </c>
      <c r="E1913" s="13">
        <v>2359</v>
      </c>
      <c r="F1913" s="13">
        <v>2355</v>
      </c>
      <c r="G1913" s="13">
        <v>4714</v>
      </c>
      <c r="H1913" s="13">
        <v>0</v>
      </c>
      <c r="I1913" s="13">
        <v>0</v>
      </c>
      <c r="J1913" s="13">
        <v>0</v>
      </c>
      <c r="K1913" s="15">
        <f t="shared" si="123"/>
        <v>2359</v>
      </c>
      <c r="L1913" s="15">
        <f t="shared" si="124"/>
        <v>2355</v>
      </c>
      <c r="M1913" s="15">
        <f t="shared" si="125"/>
        <v>4714</v>
      </c>
      <c r="O1913" s="13"/>
      <c r="P1913" s="13"/>
    </row>
    <row r="1914" spans="1:16" ht="13.15" customHeight="1" x14ac:dyDescent="0.2">
      <c r="A1914" s="11" t="str">
        <f t="shared" ref="A1914:A1920" si="126">CONCATENATE(B1914,C1914)</f>
        <v>KARRATHA1985</v>
      </c>
      <c r="B1914" s="3" t="s">
        <v>59</v>
      </c>
      <c r="C1914" s="12">
        <v>1985</v>
      </c>
      <c r="D1914" s="12">
        <v>25</v>
      </c>
      <c r="E1914" s="13">
        <v>3088</v>
      </c>
      <c r="F1914" s="13">
        <v>3215</v>
      </c>
      <c r="G1914" s="13">
        <v>6303</v>
      </c>
      <c r="H1914" s="13">
        <v>0</v>
      </c>
      <c r="I1914" s="13">
        <v>0</v>
      </c>
      <c r="J1914" s="13">
        <v>0</v>
      </c>
      <c r="K1914" s="15">
        <f t="shared" si="123"/>
        <v>3088</v>
      </c>
      <c r="L1914" s="15">
        <f t="shared" si="124"/>
        <v>3215</v>
      </c>
      <c r="M1914" s="15">
        <f t="shared" si="125"/>
        <v>6303</v>
      </c>
      <c r="O1914" s="13"/>
      <c r="P1914" s="13"/>
    </row>
    <row r="1915" spans="1:16" ht="13.15" customHeight="1" x14ac:dyDescent="0.2">
      <c r="A1915" s="11" t="str">
        <f t="shared" si="126"/>
        <v>KARRATHA1986</v>
      </c>
      <c r="B1915" s="3" t="s">
        <v>59</v>
      </c>
      <c r="C1915" s="12">
        <v>1986</v>
      </c>
      <c r="D1915" s="12">
        <v>29</v>
      </c>
      <c r="E1915" s="13">
        <v>2762</v>
      </c>
      <c r="F1915" s="13">
        <v>2784</v>
      </c>
      <c r="G1915" s="13">
        <v>5546</v>
      </c>
      <c r="H1915" s="13">
        <v>0</v>
      </c>
      <c r="I1915" s="13">
        <v>0</v>
      </c>
      <c r="J1915" s="13">
        <v>0</v>
      </c>
      <c r="K1915" s="15">
        <f t="shared" si="123"/>
        <v>2762</v>
      </c>
      <c r="L1915" s="15">
        <f t="shared" si="124"/>
        <v>2784</v>
      </c>
      <c r="M1915" s="15">
        <f t="shared" si="125"/>
        <v>5546</v>
      </c>
      <c r="O1915" s="13"/>
      <c r="P1915" s="13"/>
    </row>
    <row r="1916" spans="1:16" ht="13.15" customHeight="1" x14ac:dyDescent="0.2">
      <c r="A1916" s="11" t="str">
        <f t="shared" si="126"/>
        <v>KARRATHA1987</v>
      </c>
      <c r="B1916" s="3" t="s">
        <v>59</v>
      </c>
      <c r="C1916" s="12">
        <v>1987</v>
      </c>
      <c r="D1916" s="12">
        <v>31</v>
      </c>
      <c r="E1916" s="13">
        <v>2598</v>
      </c>
      <c r="F1916" s="13">
        <v>2671</v>
      </c>
      <c r="G1916" s="13">
        <v>5269</v>
      </c>
      <c r="H1916" s="13">
        <v>0</v>
      </c>
      <c r="I1916" s="13">
        <v>0</v>
      </c>
      <c r="J1916" s="13">
        <v>0</v>
      </c>
      <c r="K1916" s="15">
        <f t="shared" si="123"/>
        <v>2598</v>
      </c>
      <c r="L1916" s="15">
        <f t="shared" si="124"/>
        <v>2671</v>
      </c>
      <c r="M1916" s="15">
        <f t="shared" si="125"/>
        <v>5269</v>
      </c>
      <c r="O1916" s="13"/>
      <c r="P1916" s="13"/>
    </row>
    <row r="1917" spans="1:16" ht="13.15" customHeight="1" x14ac:dyDescent="0.2">
      <c r="A1917" s="11" t="str">
        <f t="shared" si="126"/>
        <v>KARRATHA1988</v>
      </c>
      <c r="B1917" s="90" t="s">
        <v>59</v>
      </c>
      <c r="C1917" s="85">
        <v>1988</v>
      </c>
      <c r="D1917" s="86" t="s">
        <v>174</v>
      </c>
      <c r="E1917" s="15">
        <v>2249</v>
      </c>
      <c r="F1917" s="15">
        <v>2305</v>
      </c>
      <c r="G1917" s="15">
        <v>4554</v>
      </c>
      <c r="H1917" s="15">
        <v>0</v>
      </c>
      <c r="I1917" s="15">
        <v>0</v>
      </c>
      <c r="J1917" s="15">
        <v>0</v>
      </c>
      <c r="K1917" s="15">
        <f t="shared" si="123"/>
        <v>2249</v>
      </c>
      <c r="L1917" s="15">
        <f t="shared" si="124"/>
        <v>2305</v>
      </c>
      <c r="M1917" s="15">
        <f t="shared" si="125"/>
        <v>4554</v>
      </c>
      <c r="O1917" s="13"/>
      <c r="P1917" s="13"/>
    </row>
    <row r="1918" spans="1:16" ht="13.15" customHeight="1" x14ac:dyDescent="0.2">
      <c r="A1918" s="11" t="str">
        <f t="shared" si="126"/>
        <v>KARRATHA1989</v>
      </c>
      <c r="B1918" s="3" t="s">
        <v>59</v>
      </c>
      <c r="C1918" s="12">
        <v>1989</v>
      </c>
      <c r="D1918" s="12" t="s">
        <v>174</v>
      </c>
      <c r="E1918" s="13">
        <v>1605</v>
      </c>
      <c r="F1918" s="13">
        <v>1633</v>
      </c>
      <c r="G1918" s="13">
        <v>3238</v>
      </c>
      <c r="H1918" s="13">
        <v>0</v>
      </c>
      <c r="I1918" s="13">
        <v>0</v>
      </c>
      <c r="J1918" s="13">
        <v>0</v>
      </c>
      <c r="K1918" s="15">
        <f t="shared" si="123"/>
        <v>1605</v>
      </c>
      <c r="L1918" s="15">
        <f t="shared" si="124"/>
        <v>1633</v>
      </c>
      <c r="M1918" s="15">
        <f t="shared" si="125"/>
        <v>3238</v>
      </c>
      <c r="O1918" s="13"/>
      <c r="P1918" s="13"/>
    </row>
    <row r="1919" spans="1:16" ht="13.15" customHeight="1" x14ac:dyDescent="0.2">
      <c r="A1919" s="11" t="str">
        <f t="shared" si="126"/>
        <v>KARRATHA1990</v>
      </c>
      <c r="B1919" s="3" t="s">
        <v>59</v>
      </c>
      <c r="C1919" s="12">
        <v>1990</v>
      </c>
      <c r="D1919" s="12" t="s">
        <v>174</v>
      </c>
      <c r="E1919" s="13">
        <v>1656</v>
      </c>
      <c r="F1919" s="13">
        <v>1714</v>
      </c>
      <c r="G1919" s="13">
        <v>3370</v>
      </c>
      <c r="H1919" s="13">
        <v>0</v>
      </c>
      <c r="I1919" s="13">
        <v>0</v>
      </c>
      <c r="J1919" s="13">
        <v>0</v>
      </c>
      <c r="K1919" s="15">
        <f t="shared" si="123"/>
        <v>1656</v>
      </c>
      <c r="L1919" s="15">
        <f t="shared" si="124"/>
        <v>1714</v>
      </c>
      <c r="M1919" s="15">
        <f t="shared" si="125"/>
        <v>3370</v>
      </c>
      <c r="O1919" s="13"/>
      <c r="P1919" s="13"/>
    </row>
    <row r="1920" spans="1:16" ht="13.15" customHeight="1" x14ac:dyDescent="0.2">
      <c r="A1920" s="11" t="str">
        <f t="shared" si="126"/>
        <v>KARRATHA1991</v>
      </c>
      <c r="B1920" s="92" t="s">
        <v>59</v>
      </c>
      <c r="C1920" s="85">
        <v>1991</v>
      </c>
      <c r="D1920" s="86" t="s">
        <v>174</v>
      </c>
      <c r="E1920" s="15">
        <v>1772</v>
      </c>
      <c r="F1920" s="15">
        <v>1745</v>
      </c>
      <c r="G1920" s="15">
        <v>3517</v>
      </c>
      <c r="H1920" s="87">
        <v>0</v>
      </c>
      <c r="I1920" s="87">
        <v>0</v>
      </c>
      <c r="J1920" s="15">
        <v>0</v>
      </c>
      <c r="K1920" s="15">
        <f t="shared" si="123"/>
        <v>1772</v>
      </c>
      <c r="L1920" s="15">
        <f t="shared" si="124"/>
        <v>1745</v>
      </c>
      <c r="M1920" s="15">
        <f t="shared" si="125"/>
        <v>3517</v>
      </c>
      <c r="O1920" s="13"/>
      <c r="P1920" s="13"/>
    </row>
    <row r="1921" spans="1:16" ht="13.15" customHeight="1" x14ac:dyDescent="0.2">
      <c r="A1921" s="11" t="str">
        <f t="shared" ref="A1921:A1972" si="127">CONCATENATE(B1921,C1921)</f>
        <v>KARRATHA1992</v>
      </c>
      <c r="B1921" s="92" t="s">
        <v>59</v>
      </c>
      <c r="C1921" s="85">
        <v>1992</v>
      </c>
      <c r="D1921" s="86" t="s">
        <v>174</v>
      </c>
      <c r="E1921" s="15">
        <v>1860</v>
      </c>
      <c r="F1921" s="15">
        <v>1864</v>
      </c>
      <c r="G1921" s="15">
        <v>3724</v>
      </c>
      <c r="H1921" s="87">
        <v>0</v>
      </c>
      <c r="I1921" s="87">
        <v>0</v>
      </c>
      <c r="J1921" s="15">
        <v>0</v>
      </c>
      <c r="K1921" s="15">
        <f t="shared" si="123"/>
        <v>1860</v>
      </c>
      <c r="L1921" s="15">
        <f t="shared" si="124"/>
        <v>1864</v>
      </c>
      <c r="M1921" s="15">
        <f t="shared" si="125"/>
        <v>3724</v>
      </c>
      <c r="O1921" s="13"/>
      <c r="P1921" s="13"/>
    </row>
    <row r="1922" spans="1:16" ht="13.15" customHeight="1" x14ac:dyDescent="0.2">
      <c r="A1922" s="11" t="str">
        <f t="shared" si="127"/>
        <v>KARRATHA1993</v>
      </c>
      <c r="B1922" s="92" t="s">
        <v>59</v>
      </c>
      <c r="C1922" s="85">
        <v>1993</v>
      </c>
      <c r="D1922" s="86" t="s">
        <v>174</v>
      </c>
      <c r="E1922" s="15">
        <v>1909</v>
      </c>
      <c r="F1922" s="15">
        <v>1945</v>
      </c>
      <c r="G1922" s="15">
        <v>3854</v>
      </c>
      <c r="H1922" s="87">
        <v>0</v>
      </c>
      <c r="I1922" s="87">
        <v>0</v>
      </c>
      <c r="J1922" s="15">
        <v>0</v>
      </c>
      <c r="K1922" s="15">
        <f t="shared" si="123"/>
        <v>1909</v>
      </c>
      <c r="L1922" s="15">
        <f t="shared" si="124"/>
        <v>1945</v>
      </c>
      <c r="M1922" s="15">
        <f t="shared" si="125"/>
        <v>3854</v>
      </c>
      <c r="O1922" s="13"/>
      <c r="P1922" s="13"/>
    </row>
    <row r="1923" spans="1:16" ht="13.15" customHeight="1" x14ac:dyDescent="0.2">
      <c r="A1923" s="11" t="str">
        <f t="shared" si="127"/>
        <v>KARRATHA1994</v>
      </c>
      <c r="B1923" s="3" t="s">
        <v>59</v>
      </c>
      <c r="C1923" s="12">
        <v>1994</v>
      </c>
      <c r="D1923" s="12" t="s">
        <v>174</v>
      </c>
      <c r="E1923" s="13">
        <v>2178</v>
      </c>
      <c r="F1923" s="13">
        <v>2220</v>
      </c>
      <c r="G1923" s="13">
        <v>4398</v>
      </c>
      <c r="H1923" s="13">
        <v>0</v>
      </c>
      <c r="I1923" s="13">
        <v>0</v>
      </c>
      <c r="J1923" s="13">
        <v>0</v>
      </c>
      <c r="K1923" s="15">
        <f t="shared" si="123"/>
        <v>2178</v>
      </c>
      <c r="L1923" s="15">
        <f t="shared" si="124"/>
        <v>2220</v>
      </c>
      <c r="M1923" s="15">
        <f t="shared" si="125"/>
        <v>4398</v>
      </c>
      <c r="O1923" s="13"/>
      <c r="P1923" s="13"/>
    </row>
    <row r="1924" spans="1:16" ht="13.15" customHeight="1" x14ac:dyDescent="0.2">
      <c r="A1924" s="11" t="str">
        <f t="shared" si="127"/>
        <v>KARRATHA1995</v>
      </c>
      <c r="B1924" s="92" t="s">
        <v>59</v>
      </c>
      <c r="C1924" s="85">
        <v>1995</v>
      </c>
      <c r="D1924" s="86" t="s">
        <v>174</v>
      </c>
      <c r="E1924" s="15">
        <v>2404</v>
      </c>
      <c r="F1924" s="15">
        <v>2439</v>
      </c>
      <c r="G1924" s="15">
        <v>4843</v>
      </c>
      <c r="H1924" s="87">
        <v>0</v>
      </c>
      <c r="I1924" s="87">
        <v>0</v>
      </c>
      <c r="J1924" s="15">
        <v>0</v>
      </c>
      <c r="K1924" s="15">
        <f t="shared" si="123"/>
        <v>2404</v>
      </c>
      <c r="L1924" s="15">
        <f t="shared" si="124"/>
        <v>2439</v>
      </c>
      <c r="M1924" s="15">
        <f t="shared" si="125"/>
        <v>4843</v>
      </c>
      <c r="O1924" s="13"/>
      <c r="P1924" s="13"/>
    </row>
    <row r="1925" spans="1:16" ht="13.15" customHeight="1" x14ac:dyDescent="0.2">
      <c r="A1925" s="11" t="str">
        <f t="shared" si="127"/>
        <v>KARRATHA1996</v>
      </c>
      <c r="B1925" s="92" t="s">
        <v>59</v>
      </c>
      <c r="C1925" s="85">
        <v>1996</v>
      </c>
      <c r="D1925" s="86">
        <v>38</v>
      </c>
      <c r="E1925" s="15">
        <v>2621</v>
      </c>
      <c r="F1925" s="15">
        <v>2616</v>
      </c>
      <c r="G1925" s="15">
        <v>5237</v>
      </c>
      <c r="H1925" s="87">
        <v>0</v>
      </c>
      <c r="I1925" s="87">
        <v>0</v>
      </c>
      <c r="J1925" s="15">
        <v>0</v>
      </c>
      <c r="K1925" s="15">
        <f t="shared" si="123"/>
        <v>2621</v>
      </c>
      <c r="L1925" s="15">
        <f t="shared" si="124"/>
        <v>2616</v>
      </c>
      <c r="M1925" s="15">
        <f t="shared" si="125"/>
        <v>5237</v>
      </c>
      <c r="O1925" s="13"/>
      <c r="P1925" s="13"/>
    </row>
    <row r="1926" spans="1:16" ht="13.15" customHeight="1" x14ac:dyDescent="0.2">
      <c r="A1926" s="11" t="str">
        <f t="shared" si="127"/>
        <v>KARRATHA1997</v>
      </c>
      <c r="B1926" s="3" t="s">
        <v>59</v>
      </c>
      <c r="C1926" s="12">
        <v>1997</v>
      </c>
      <c r="D1926" s="12" t="s">
        <v>174</v>
      </c>
      <c r="E1926" s="13">
        <v>2452</v>
      </c>
      <c r="F1926" s="13">
        <v>2447</v>
      </c>
      <c r="G1926" s="13">
        <v>4899</v>
      </c>
      <c r="H1926" s="13">
        <v>0</v>
      </c>
      <c r="I1926" s="13">
        <v>0</v>
      </c>
      <c r="J1926" s="13">
        <v>0</v>
      </c>
      <c r="K1926" s="15">
        <f t="shared" si="123"/>
        <v>2452</v>
      </c>
      <c r="L1926" s="15">
        <f t="shared" si="124"/>
        <v>2447</v>
      </c>
      <c r="M1926" s="15">
        <f t="shared" si="125"/>
        <v>4899</v>
      </c>
      <c r="O1926" s="13"/>
      <c r="P1926" s="13"/>
    </row>
    <row r="1927" spans="1:16" ht="13.15" customHeight="1" x14ac:dyDescent="0.2">
      <c r="A1927" s="11" t="str">
        <f t="shared" si="127"/>
        <v>KARRATHA1998</v>
      </c>
      <c r="B1927" s="90" t="s">
        <v>59</v>
      </c>
      <c r="C1927" s="85">
        <v>1998</v>
      </c>
      <c r="D1927" s="86" t="s">
        <v>174</v>
      </c>
      <c r="E1927" s="15">
        <v>2369</v>
      </c>
      <c r="F1927" s="15">
        <v>2366</v>
      </c>
      <c r="G1927" s="15">
        <v>4735</v>
      </c>
      <c r="H1927" s="15">
        <v>0</v>
      </c>
      <c r="I1927" s="15">
        <v>0</v>
      </c>
      <c r="J1927" s="15">
        <v>0</v>
      </c>
      <c r="K1927" s="15">
        <f t="shared" si="123"/>
        <v>2369</v>
      </c>
      <c r="L1927" s="15">
        <f t="shared" si="124"/>
        <v>2366</v>
      </c>
      <c r="M1927" s="15">
        <f t="shared" si="125"/>
        <v>4735</v>
      </c>
      <c r="O1927" s="13"/>
      <c r="P1927" s="13"/>
    </row>
    <row r="1928" spans="1:16" ht="13.15" customHeight="1" x14ac:dyDescent="0.2">
      <c r="A1928" s="11" t="str">
        <f t="shared" si="127"/>
        <v>KARRATHA1999</v>
      </c>
      <c r="B1928" s="3" t="s">
        <v>59</v>
      </c>
      <c r="C1928" s="12">
        <v>1999</v>
      </c>
      <c r="D1928" s="12" t="s">
        <v>174</v>
      </c>
      <c r="E1928" s="13">
        <v>1997</v>
      </c>
      <c r="F1928" s="13">
        <v>1996</v>
      </c>
      <c r="G1928" s="13">
        <v>3993</v>
      </c>
      <c r="H1928" s="13">
        <v>0</v>
      </c>
      <c r="I1928" s="13">
        <v>0</v>
      </c>
      <c r="J1928" s="13">
        <v>0</v>
      </c>
      <c r="K1928" s="15">
        <f t="shared" si="123"/>
        <v>1997</v>
      </c>
      <c r="L1928" s="15">
        <f t="shared" si="124"/>
        <v>1996</v>
      </c>
      <c r="M1928" s="15">
        <f t="shared" si="125"/>
        <v>3993</v>
      </c>
      <c r="O1928" s="13"/>
      <c r="P1928" s="13"/>
    </row>
    <row r="1929" spans="1:16" ht="13.15" customHeight="1" x14ac:dyDescent="0.2">
      <c r="A1929" s="11" t="str">
        <f t="shared" si="127"/>
        <v>KARRATHA2000</v>
      </c>
      <c r="B1929" s="3" t="s">
        <v>59</v>
      </c>
      <c r="C1929" s="12">
        <v>2000</v>
      </c>
      <c r="D1929" s="12" t="s">
        <v>174</v>
      </c>
      <c r="E1929" s="13">
        <v>2222</v>
      </c>
      <c r="F1929" s="13">
        <v>2213</v>
      </c>
      <c r="G1929" s="13">
        <v>4435</v>
      </c>
      <c r="H1929" s="13">
        <v>0</v>
      </c>
      <c r="I1929" s="13">
        <v>0</v>
      </c>
      <c r="J1929" s="13">
        <v>0</v>
      </c>
      <c r="K1929" s="15">
        <f t="shared" si="123"/>
        <v>2222</v>
      </c>
      <c r="L1929" s="15">
        <f t="shared" si="124"/>
        <v>2213</v>
      </c>
      <c r="M1929" s="15">
        <f t="shared" si="125"/>
        <v>4435</v>
      </c>
      <c r="O1929" s="13"/>
      <c r="P1929" s="13"/>
    </row>
    <row r="1930" spans="1:16" ht="13.15" customHeight="1" x14ac:dyDescent="0.2">
      <c r="A1930" s="11" t="str">
        <f t="shared" si="127"/>
        <v>KARRATHA2001</v>
      </c>
      <c r="B1930" s="92" t="s">
        <v>59</v>
      </c>
      <c r="C1930" s="85">
        <v>2001</v>
      </c>
      <c r="D1930" s="86" t="s">
        <v>174</v>
      </c>
      <c r="E1930" s="15">
        <v>2075</v>
      </c>
      <c r="F1930" s="15">
        <v>2066</v>
      </c>
      <c r="G1930" s="15">
        <v>4141</v>
      </c>
      <c r="H1930" s="87">
        <v>0</v>
      </c>
      <c r="I1930" s="87">
        <v>0</v>
      </c>
      <c r="J1930" s="15">
        <v>0</v>
      </c>
      <c r="K1930" s="15">
        <f t="shared" si="123"/>
        <v>2075</v>
      </c>
      <c r="L1930" s="15">
        <f t="shared" si="124"/>
        <v>2066</v>
      </c>
      <c r="M1930" s="15">
        <f t="shared" si="125"/>
        <v>4141</v>
      </c>
      <c r="O1930" s="13"/>
      <c r="P1930" s="13"/>
    </row>
    <row r="1931" spans="1:16" ht="13.15" customHeight="1" x14ac:dyDescent="0.2">
      <c r="A1931" s="11" t="str">
        <f t="shared" si="127"/>
        <v>KARRATHA2002</v>
      </c>
      <c r="B1931" s="90" t="s">
        <v>59</v>
      </c>
      <c r="C1931" s="85">
        <v>2002</v>
      </c>
      <c r="D1931" s="86" t="s">
        <v>174</v>
      </c>
      <c r="E1931" s="15">
        <v>1557</v>
      </c>
      <c r="F1931" s="15">
        <v>1557</v>
      </c>
      <c r="G1931" s="15">
        <v>3114</v>
      </c>
      <c r="H1931" s="15">
        <v>0</v>
      </c>
      <c r="I1931" s="15">
        <v>0</v>
      </c>
      <c r="J1931" s="15">
        <v>0</v>
      </c>
      <c r="K1931" s="15">
        <f t="shared" si="123"/>
        <v>1557</v>
      </c>
      <c r="L1931" s="15">
        <f t="shared" si="124"/>
        <v>1557</v>
      </c>
      <c r="M1931" s="15">
        <f t="shared" si="125"/>
        <v>3114</v>
      </c>
      <c r="O1931" s="13"/>
      <c r="P1931" s="13"/>
    </row>
    <row r="1932" spans="1:16" ht="13.15" customHeight="1" x14ac:dyDescent="0.2">
      <c r="A1932" s="11" t="str">
        <f t="shared" si="127"/>
        <v>KARRATHA2003</v>
      </c>
      <c r="B1932" s="3" t="s">
        <v>59</v>
      </c>
      <c r="C1932" s="12">
        <v>2003</v>
      </c>
      <c r="D1932" s="12" t="s">
        <v>174</v>
      </c>
      <c r="E1932" s="13">
        <v>1382</v>
      </c>
      <c r="F1932" s="13">
        <v>1379</v>
      </c>
      <c r="G1932" s="13">
        <v>2761</v>
      </c>
      <c r="H1932" s="13">
        <v>0</v>
      </c>
      <c r="I1932" s="13">
        <v>0</v>
      </c>
      <c r="J1932" s="13">
        <v>0</v>
      </c>
      <c r="K1932" s="15">
        <f t="shared" si="123"/>
        <v>1382</v>
      </c>
      <c r="L1932" s="15">
        <f t="shared" si="124"/>
        <v>1379</v>
      </c>
      <c r="M1932" s="15">
        <f t="shared" si="125"/>
        <v>2761</v>
      </c>
      <c r="O1932" s="13"/>
      <c r="P1932" s="13"/>
    </row>
    <row r="1933" spans="1:16" ht="13.15" customHeight="1" x14ac:dyDescent="0.2">
      <c r="A1933" s="11" t="str">
        <f t="shared" si="127"/>
        <v>KARRATHA2004</v>
      </c>
      <c r="B1933" s="90" t="s">
        <v>59</v>
      </c>
      <c r="C1933" s="85">
        <v>2004</v>
      </c>
      <c r="D1933" s="86" t="s">
        <v>174</v>
      </c>
      <c r="E1933" s="15">
        <v>1621</v>
      </c>
      <c r="F1933" s="15">
        <v>1620</v>
      </c>
      <c r="G1933" s="15">
        <v>3241</v>
      </c>
      <c r="H1933" s="15">
        <v>0</v>
      </c>
      <c r="I1933" s="15">
        <v>0</v>
      </c>
      <c r="J1933" s="15">
        <v>0</v>
      </c>
      <c r="K1933" s="15">
        <f t="shared" si="123"/>
        <v>1621</v>
      </c>
      <c r="L1933" s="15">
        <f t="shared" si="124"/>
        <v>1620</v>
      </c>
      <c r="M1933" s="15">
        <f t="shared" si="125"/>
        <v>3241</v>
      </c>
      <c r="O1933" s="13"/>
      <c r="P1933" s="13"/>
    </row>
    <row r="1934" spans="1:16" ht="13.15" customHeight="1" x14ac:dyDescent="0.2">
      <c r="A1934" s="11" t="str">
        <f t="shared" si="127"/>
        <v>KARRATHA2005</v>
      </c>
      <c r="B1934" s="92" t="s">
        <v>59</v>
      </c>
      <c r="C1934" s="85">
        <v>2005</v>
      </c>
      <c r="D1934" s="86" t="s">
        <v>174</v>
      </c>
      <c r="E1934" s="15">
        <v>1752</v>
      </c>
      <c r="F1934" s="15">
        <v>1745</v>
      </c>
      <c r="G1934" s="15">
        <v>3497</v>
      </c>
      <c r="H1934" s="87">
        <v>0</v>
      </c>
      <c r="I1934" s="87">
        <v>0</v>
      </c>
      <c r="J1934" s="15">
        <v>0</v>
      </c>
      <c r="K1934" s="15">
        <f t="shared" si="123"/>
        <v>1752</v>
      </c>
      <c r="L1934" s="15">
        <f t="shared" si="124"/>
        <v>1745</v>
      </c>
      <c r="M1934" s="15">
        <f t="shared" si="125"/>
        <v>3497</v>
      </c>
      <c r="O1934" s="13"/>
      <c r="P1934" s="13"/>
    </row>
    <row r="1935" spans="1:16" ht="13.15" customHeight="1" x14ac:dyDescent="0.2">
      <c r="A1935" s="11" t="str">
        <f t="shared" si="127"/>
        <v>KARRATHA2006</v>
      </c>
      <c r="B1935" s="3" t="s">
        <v>59</v>
      </c>
      <c r="C1935" s="12">
        <v>2006</v>
      </c>
      <c r="D1935" s="12" t="s">
        <v>174</v>
      </c>
      <c r="E1935" s="13">
        <v>1599</v>
      </c>
      <c r="F1935" s="13">
        <v>1589</v>
      </c>
      <c r="G1935" s="13">
        <v>3188</v>
      </c>
      <c r="H1935" s="13">
        <v>0</v>
      </c>
      <c r="I1935" s="13">
        <v>0</v>
      </c>
      <c r="J1935" s="13">
        <v>0</v>
      </c>
      <c r="K1935" s="15">
        <f t="shared" si="123"/>
        <v>1599</v>
      </c>
      <c r="L1935" s="15">
        <f t="shared" si="124"/>
        <v>1589</v>
      </c>
      <c r="M1935" s="15">
        <f t="shared" si="125"/>
        <v>3188</v>
      </c>
      <c r="O1935" s="13"/>
      <c r="P1935" s="13"/>
    </row>
    <row r="1936" spans="1:16" ht="13.15" customHeight="1" x14ac:dyDescent="0.2">
      <c r="A1936" s="11" t="str">
        <f t="shared" si="127"/>
        <v>KARRATHA2007</v>
      </c>
      <c r="B1936" s="88" t="s">
        <v>59</v>
      </c>
      <c r="C1936" s="16">
        <v>2007</v>
      </c>
      <c r="D1936" s="86" t="s">
        <v>174</v>
      </c>
      <c r="E1936" s="89">
        <v>1583</v>
      </c>
      <c r="F1936" s="89">
        <v>1584</v>
      </c>
      <c r="G1936" s="89">
        <v>3167</v>
      </c>
      <c r="H1936" s="89">
        <v>0</v>
      </c>
      <c r="I1936" s="89">
        <v>0</v>
      </c>
      <c r="J1936" s="89">
        <v>0</v>
      </c>
      <c r="K1936" s="15">
        <f t="shared" si="123"/>
        <v>1583</v>
      </c>
      <c r="L1936" s="15">
        <f t="shared" si="124"/>
        <v>1584</v>
      </c>
      <c r="M1936" s="15">
        <f t="shared" si="125"/>
        <v>3167</v>
      </c>
      <c r="O1936" s="13"/>
      <c r="P1936" s="13"/>
    </row>
    <row r="1937" spans="1:16" ht="13.15" customHeight="1" x14ac:dyDescent="0.2">
      <c r="A1937" s="11" t="str">
        <f t="shared" si="127"/>
        <v>KARRATHA2008</v>
      </c>
      <c r="B1937" s="92" t="s">
        <v>59</v>
      </c>
      <c r="C1937" s="85">
        <v>2008</v>
      </c>
      <c r="D1937" s="86" t="s">
        <v>174</v>
      </c>
      <c r="E1937" s="15">
        <v>2330</v>
      </c>
      <c r="F1937" s="15">
        <v>2322</v>
      </c>
      <c r="G1937" s="15">
        <v>4652</v>
      </c>
      <c r="H1937" s="87">
        <v>0</v>
      </c>
      <c r="I1937" s="87">
        <v>0</v>
      </c>
      <c r="J1937" s="15">
        <v>0</v>
      </c>
      <c r="K1937" s="15">
        <f t="shared" si="123"/>
        <v>2330</v>
      </c>
      <c r="L1937" s="15">
        <f t="shared" si="124"/>
        <v>2322</v>
      </c>
      <c r="M1937" s="15">
        <f t="shared" si="125"/>
        <v>4652</v>
      </c>
      <c r="O1937" s="13"/>
      <c r="P1937" s="13"/>
    </row>
    <row r="1938" spans="1:16" ht="13.15" customHeight="1" x14ac:dyDescent="0.2">
      <c r="A1938" s="11" t="str">
        <f t="shared" si="127"/>
        <v>KARRATHA2009</v>
      </c>
      <c r="B1938" s="88" t="s">
        <v>59</v>
      </c>
      <c r="C1938" s="16">
        <v>2009</v>
      </c>
      <c r="D1938" s="86">
        <v>21</v>
      </c>
      <c r="E1938" s="89">
        <v>3175</v>
      </c>
      <c r="F1938" s="89">
        <v>3172</v>
      </c>
      <c r="G1938" s="89">
        <v>6347</v>
      </c>
      <c r="H1938" s="89">
        <v>0</v>
      </c>
      <c r="I1938" s="89">
        <v>0</v>
      </c>
      <c r="J1938" s="89">
        <v>0</v>
      </c>
      <c r="K1938" s="15">
        <f t="shared" si="123"/>
        <v>3175</v>
      </c>
      <c r="L1938" s="15">
        <f t="shared" si="124"/>
        <v>3172</v>
      </c>
      <c r="M1938" s="15">
        <f t="shared" si="125"/>
        <v>6347</v>
      </c>
      <c r="O1938" s="13"/>
      <c r="P1938" s="13"/>
    </row>
    <row r="1939" spans="1:16" ht="13.15" customHeight="1" x14ac:dyDescent="0.2">
      <c r="A1939" s="11" t="str">
        <f t="shared" si="127"/>
        <v>KARRATHA2010</v>
      </c>
      <c r="B1939" s="3" t="s">
        <v>59</v>
      </c>
      <c r="C1939" s="12">
        <v>2010</v>
      </c>
      <c r="D1939" s="12">
        <v>20</v>
      </c>
      <c r="E1939" s="13">
        <v>3589</v>
      </c>
      <c r="F1939" s="13">
        <v>3608</v>
      </c>
      <c r="G1939" s="13">
        <v>7197</v>
      </c>
      <c r="H1939" s="13">
        <v>0</v>
      </c>
      <c r="I1939" s="13">
        <v>0</v>
      </c>
      <c r="J1939" s="13">
        <v>0</v>
      </c>
      <c r="K1939" s="15">
        <f t="shared" si="123"/>
        <v>3589</v>
      </c>
      <c r="L1939" s="15">
        <f t="shared" si="124"/>
        <v>3608</v>
      </c>
      <c r="M1939" s="15">
        <f t="shared" si="125"/>
        <v>7197</v>
      </c>
      <c r="O1939" s="13"/>
      <c r="P1939" s="13"/>
    </row>
    <row r="1940" spans="1:16" ht="13.15" customHeight="1" x14ac:dyDescent="0.2">
      <c r="A1940" s="11" t="str">
        <f t="shared" si="127"/>
        <v>KARRATHA2011</v>
      </c>
      <c r="B1940" s="3" t="s">
        <v>59</v>
      </c>
      <c r="C1940" s="12">
        <v>2011</v>
      </c>
      <c r="D1940" s="12">
        <v>17</v>
      </c>
      <c r="E1940" s="13">
        <v>4033</v>
      </c>
      <c r="F1940" s="13">
        <v>4006</v>
      </c>
      <c r="G1940" s="13">
        <v>8039</v>
      </c>
      <c r="H1940" s="13">
        <v>0</v>
      </c>
      <c r="I1940" s="13">
        <v>0</v>
      </c>
      <c r="J1940" s="13">
        <v>0</v>
      </c>
      <c r="K1940" s="15">
        <f t="shared" si="123"/>
        <v>4033</v>
      </c>
      <c r="L1940" s="15">
        <f t="shared" si="124"/>
        <v>4006</v>
      </c>
      <c r="M1940" s="15">
        <f t="shared" si="125"/>
        <v>8039</v>
      </c>
      <c r="O1940" s="13"/>
      <c r="P1940" s="13"/>
    </row>
    <row r="1941" spans="1:16" ht="13.15" customHeight="1" x14ac:dyDescent="0.2">
      <c r="A1941" s="11" t="str">
        <f t="shared" si="127"/>
        <v>KARRATHA2012</v>
      </c>
      <c r="B1941" s="3" t="s">
        <v>59</v>
      </c>
      <c r="C1941" s="12">
        <v>2012</v>
      </c>
      <c r="D1941" s="12">
        <v>16</v>
      </c>
      <c r="E1941" s="13">
        <v>4463</v>
      </c>
      <c r="F1941" s="13">
        <v>4451</v>
      </c>
      <c r="G1941" s="13">
        <v>8914</v>
      </c>
      <c r="H1941" s="13">
        <v>0</v>
      </c>
      <c r="I1941" s="13">
        <v>0</v>
      </c>
      <c r="J1941" s="13">
        <v>0</v>
      </c>
      <c r="K1941" s="15">
        <f t="shared" si="123"/>
        <v>4463</v>
      </c>
      <c r="L1941" s="15">
        <f t="shared" si="124"/>
        <v>4451</v>
      </c>
      <c r="M1941" s="15">
        <f t="shared" si="125"/>
        <v>8914</v>
      </c>
      <c r="O1941" s="13"/>
      <c r="P1941" s="13"/>
    </row>
    <row r="1942" spans="1:16" ht="13.15" customHeight="1" x14ac:dyDescent="0.2">
      <c r="A1942" s="11" t="str">
        <f t="shared" si="127"/>
        <v>KARRATHA2013</v>
      </c>
      <c r="B1942" s="3" t="s">
        <v>59</v>
      </c>
      <c r="C1942" s="12">
        <v>2013</v>
      </c>
      <c r="D1942" s="12">
        <v>17</v>
      </c>
      <c r="E1942" s="13">
        <v>4448</v>
      </c>
      <c r="F1942" s="13">
        <v>4427</v>
      </c>
      <c r="G1942" s="13">
        <v>8875</v>
      </c>
      <c r="H1942" s="13">
        <v>0</v>
      </c>
      <c r="I1942" s="13">
        <v>0</v>
      </c>
      <c r="J1942" s="13">
        <v>0</v>
      </c>
      <c r="K1942" s="15">
        <f t="shared" si="123"/>
        <v>4448</v>
      </c>
      <c r="L1942" s="15">
        <f t="shared" si="124"/>
        <v>4427</v>
      </c>
      <c r="M1942" s="15">
        <f t="shared" si="125"/>
        <v>8875</v>
      </c>
      <c r="O1942" s="13"/>
      <c r="P1942" s="13"/>
    </row>
    <row r="1943" spans="1:16" ht="13.15" customHeight="1" x14ac:dyDescent="0.2">
      <c r="A1943" s="11" t="str">
        <f t="shared" si="127"/>
        <v>KARRATHA2014</v>
      </c>
      <c r="B1943" s="3" t="s">
        <v>59</v>
      </c>
      <c r="C1943" s="12">
        <v>2014</v>
      </c>
      <c r="D1943" s="12">
        <v>17</v>
      </c>
      <c r="E1943" s="13">
        <v>4253</v>
      </c>
      <c r="F1943" s="13">
        <v>4256</v>
      </c>
      <c r="G1943" s="13">
        <v>8509</v>
      </c>
      <c r="H1943" s="13">
        <v>0</v>
      </c>
      <c r="I1943" s="13">
        <v>0</v>
      </c>
      <c r="J1943" s="13">
        <v>0</v>
      </c>
      <c r="K1943" s="15">
        <f t="shared" si="123"/>
        <v>4253</v>
      </c>
      <c r="L1943" s="15">
        <f t="shared" si="124"/>
        <v>4256</v>
      </c>
      <c r="M1943" s="15">
        <f t="shared" si="125"/>
        <v>8509</v>
      </c>
      <c r="O1943" s="13"/>
      <c r="P1943" s="13"/>
    </row>
    <row r="1944" spans="1:16" ht="13.15" customHeight="1" x14ac:dyDescent="0.2">
      <c r="A1944" s="11" t="str">
        <f t="shared" si="127"/>
        <v>KARRATHA2015</v>
      </c>
      <c r="B1944" s="3" t="s">
        <v>59</v>
      </c>
      <c r="C1944" s="12">
        <v>2015</v>
      </c>
      <c r="D1944" s="12">
        <v>17</v>
      </c>
      <c r="E1944" s="13">
        <v>4010</v>
      </c>
      <c r="F1944" s="13">
        <v>3981</v>
      </c>
      <c r="G1944" s="13">
        <v>7991</v>
      </c>
      <c r="H1944" s="13">
        <v>0</v>
      </c>
      <c r="I1944" s="13">
        <v>0</v>
      </c>
      <c r="J1944" s="13">
        <v>0</v>
      </c>
      <c r="K1944" s="15">
        <f t="shared" si="123"/>
        <v>4010</v>
      </c>
      <c r="L1944" s="15">
        <f t="shared" si="124"/>
        <v>3981</v>
      </c>
      <c r="M1944" s="15">
        <f t="shared" si="125"/>
        <v>7991</v>
      </c>
      <c r="O1944" s="13"/>
      <c r="P1944" s="13"/>
    </row>
    <row r="1945" spans="1:16" ht="13.15" customHeight="1" x14ac:dyDescent="0.2">
      <c r="A1945" s="11" t="str">
        <f t="shared" si="127"/>
        <v>KARRATHA2016</v>
      </c>
      <c r="B1945" s="3" t="s">
        <v>59</v>
      </c>
      <c r="C1945" s="12">
        <v>2016</v>
      </c>
      <c r="D1945" s="12">
        <v>23</v>
      </c>
      <c r="E1945" s="13">
        <v>3600</v>
      </c>
      <c r="F1945" s="13">
        <v>3544</v>
      </c>
      <c r="G1945" s="13">
        <v>7144</v>
      </c>
      <c r="H1945" s="13">
        <v>0</v>
      </c>
      <c r="I1945" s="13">
        <v>0</v>
      </c>
      <c r="J1945" s="13">
        <v>0</v>
      </c>
      <c r="K1945" s="15">
        <f t="shared" si="123"/>
        <v>3600</v>
      </c>
      <c r="L1945" s="15">
        <f t="shared" si="124"/>
        <v>3544</v>
      </c>
      <c r="M1945" s="15">
        <f t="shared" si="125"/>
        <v>7144</v>
      </c>
      <c r="O1945" s="13"/>
      <c r="P1945" s="13"/>
    </row>
    <row r="1946" spans="1:16" ht="13.15" customHeight="1" x14ac:dyDescent="0.2">
      <c r="A1946" s="11" t="str">
        <f t="shared" si="127"/>
        <v>KARRATHA2017</v>
      </c>
      <c r="B1946" s="3" t="s">
        <v>59</v>
      </c>
      <c r="C1946" s="12">
        <v>2017</v>
      </c>
      <c r="D1946" s="12">
        <v>24</v>
      </c>
      <c r="E1946" s="13">
        <v>3128</v>
      </c>
      <c r="F1946" s="13">
        <v>3093</v>
      </c>
      <c r="G1946" s="13">
        <v>6221</v>
      </c>
      <c r="H1946" s="13">
        <v>0</v>
      </c>
      <c r="I1946" s="13">
        <v>0</v>
      </c>
      <c r="J1946" s="13">
        <v>0</v>
      </c>
      <c r="K1946" s="15">
        <f t="shared" si="123"/>
        <v>3128</v>
      </c>
      <c r="L1946" s="15">
        <f t="shared" si="124"/>
        <v>3093</v>
      </c>
      <c r="M1946" s="15">
        <f t="shared" si="125"/>
        <v>6221</v>
      </c>
      <c r="O1946" s="13"/>
      <c r="P1946" s="13"/>
    </row>
    <row r="1947" spans="1:16" ht="13.15" customHeight="1" x14ac:dyDescent="0.2">
      <c r="A1947" s="11" t="str">
        <f t="shared" si="127"/>
        <v>KARRATHA2018</v>
      </c>
      <c r="B1947" s="3" t="s">
        <v>59</v>
      </c>
      <c r="C1947" s="12">
        <v>2018</v>
      </c>
      <c r="D1947" s="12">
        <v>24</v>
      </c>
      <c r="E1947" s="13">
        <v>2995</v>
      </c>
      <c r="F1947" s="13">
        <v>2980</v>
      </c>
      <c r="G1947" s="13">
        <v>5975</v>
      </c>
      <c r="H1947" s="13">
        <v>0</v>
      </c>
      <c r="I1947" s="13">
        <v>0</v>
      </c>
      <c r="J1947" s="13">
        <v>0</v>
      </c>
      <c r="K1947" s="15">
        <f t="shared" si="123"/>
        <v>2995</v>
      </c>
      <c r="L1947" s="15">
        <f t="shared" si="124"/>
        <v>2980</v>
      </c>
      <c r="M1947" s="15">
        <f t="shared" si="125"/>
        <v>5975</v>
      </c>
      <c r="O1947" s="13"/>
      <c r="P1947" s="13"/>
    </row>
    <row r="1948" spans="1:16" ht="13.15" customHeight="1" x14ac:dyDescent="0.2">
      <c r="A1948" s="11" t="str">
        <f t="shared" si="127"/>
        <v>KARRATHA2019</v>
      </c>
      <c r="B1948" s="3" t="s">
        <v>59</v>
      </c>
      <c r="C1948" s="12">
        <v>2019</v>
      </c>
      <c r="D1948" s="12">
        <v>24</v>
      </c>
      <c r="E1948" s="13">
        <v>2996</v>
      </c>
      <c r="F1948" s="13">
        <v>2980</v>
      </c>
      <c r="G1948" s="13">
        <v>5976</v>
      </c>
      <c r="H1948" s="13">
        <v>0</v>
      </c>
      <c r="I1948" s="13">
        <v>0</v>
      </c>
      <c r="J1948" s="13">
        <v>0</v>
      </c>
      <c r="K1948" s="15">
        <f t="shared" si="123"/>
        <v>2996</v>
      </c>
      <c r="L1948" s="15">
        <f t="shared" si="124"/>
        <v>2980</v>
      </c>
      <c r="M1948" s="15">
        <f t="shared" si="125"/>
        <v>5976</v>
      </c>
      <c r="O1948" s="13"/>
      <c r="P1948" s="13"/>
    </row>
    <row r="1949" spans="1:16" ht="13.15" customHeight="1" x14ac:dyDescent="0.2">
      <c r="A1949" s="11" t="str">
        <f t="shared" si="127"/>
        <v>KARRATHA2020</v>
      </c>
      <c r="B1949" s="90" t="s">
        <v>59</v>
      </c>
      <c r="C1949" s="85">
        <v>2020</v>
      </c>
      <c r="D1949" s="86" t="s">
        <v>174</v>
      </c>
      <c r="E1949" s="15">
        <v>1736</v>
      </c>
      <c r="F1949" s="15">
        <v>1727</v>
      </c>
      <c r="G1949" s="15">
        <v>3463</v>
      </c>
      <c r="H1949" s="15">
        <v>0</v>
      </c>
      <c r="I1949" s="15">
        <v>0</v>
      </c>
      <c r="J1949" s="15">
        <v>0</v>
      </c>
      <c r="K1949" s="15">
        <f t="shared" si="123"/>
        <v>1736</v>
      </c>
      <c r="L1949" s="15">
        <f t="shared" si="124"/>
        <v>1727</v>
      </c>
      <c r="M1949" s="15">
        <f t="shared" si="125"/>
        <v>3463</v>
      </c>
      <c r="O1949" s="13"/>
      <c r="P1949" s="13"/>
    </row>
    <row r="1950" spans="1:16" ht="13.15" customHeight="1" x14ac:dyDescent="0.2">
      <c r="A1950" s="11" t="str">
        <f t="shared" si="127"/>
        <v>KARRATHA2021</v>
      </c>
      <c r="B1950" s="92" t="s">
        <v>59</v>
      </c>
      <c r="C1950" s="85">
        <v>2021</v>
      </c>
      <c r="D1950" s="86" t="s">
        <v>174</v>
      </c>
      <c r="E1950" s="15">
        <v>2274</v>
      </c>
      <c r="F1950" s="15">
        <v>2262</v>
      </c>
      <c r="G1950" s="15">
        <v>4536</v>
      </c>
      <c r="H1950" s="87">
        <v>0</v>
      </c>
      <c r="I1950" s="87">
        <v>0</v>
      </c>
      <c r="J1950" s="15">
        <v>0</v>
      </c>
      <c r="K1950" s="15">
        <f t="shared" si="123"/>
        <v>2274</v>
      </c>
      <c r="L1950" s="15">
        <f t="shared" si="124"/>
        <v>2262</v>
      </c>
      <c r="M1950" s="15">
        <f t="shared" si="125"/>
        <v>4536</v>
      </c>
      <c r="O1950" s="13"/>
      <c r="P1950" s="13"/>
    </row>
    <row r="1951" spans="1:16" ht="13.15" customHeight="1" x14ac:dyDescent="0.2">
      <c r="A1951" s="11" t="str">
        <f t="shared" si="127"/>
        <v>KARRATHA2022</v>
      </c>
      <c r="B1951" s="3" t="s">
        <v>59</v>
      </c>
      <c r="C1951" s="12">
        <v>2022</v>
      </c>
      <c r="D1951" s="12" t="s">
        <v>174</v>
      </c>
      <c r="E1951" s="13">
        <v>2314</v>
      </c>
      <c r="F1951" s="13">
        <v>2301</v>
      </c>
      <c r="G1951" s="13">
        <v>4615</v>
      </c>
      <c r="H1951" s="13">
        <v>0</v>
      </c>
      <c r="I1951" s="13">
        <v>0</v>
      </c>
      <c r="J1951" s="13">
        <v>0</v>
      </c>
      <c r="K1951" s="15">
        <f t="shared" si="123"/>
        <v>2314</v>
      </c>
      <c r="L1951" s="15">
        <f t="shared" si="124"/>
        <v>2301</v>
      </c>
      <c r="M1951" s="15">
        <f t="shared" si="125"/>
        <v>4615</v>
      </c>
      <c r="O1951" s="13"/>
      <c r="P1951" s="13"/>
    </row>
    <row r="1952" spans="1:16" ht="13.15" customHeight="1" x14ac:dyDescent="0.2">
      <c r="A1952" s="11" t="str">
        <f t="shared" si="127"/>
        <v>KARRATHA2023</v>
      </c>
      <c r="B1952" s="3" t="s">
        <v>59</v>
      </c>
      <c r="C1952" s="12">
        <v>2023</v>
      </c>
      <c r="D1952" s="14">
        <v>27</v>
      </c>
      <c r="E1952" s="13">
        <v>2507</v>
      </c>
      <c r="F1952" s="13">
        <v>2500</v>
      </c>
      <c r="G1952" s="13">
        <v>5007</v>
      </c>
      <c r="H1952" s="13">
        <v>0</v>
      </c>
      <c r="I1952" s="13">
        <v>0</v>
      </c>
      <c r="J1952" s="13">
        <v>0</v>
      </c>
      <c r="K1952" s="15">
        <f t="shared" si="123"/>
        <v>2507</v>
      </c>
      <c r="L1952" s="15">
        <f t="shared" si="124"/>
        <v>2500</v>
      </c>
      <c r="M1952" s="15">
        <f t="shared" si="125"/>
        <v>5007</v>
      </c>
      <c r="O1952" s="13"/>
      <c r="P1952" s="13"/>
    </row>
    <row r="1953" spans="1:16" ht="13.15" customHeight="1" x14ac:dyDescent="0.2">
      <c r="A1953" s="11" t="str">
        <f t="shared" si="127"/>
        <v>KARRATHA2024</v>
      </c>
      <c r="B1953" s="3" t="s">
        <v>59</v>
      </c>
      <c r="C1953" s="12">
        <v>2024</v>
      </c>
      <c r="D1953" s="12">
        <v>23</v>
      </c>
      <c r="E1953" s="13">
        <v>2990</v>
      </c>
      <c r="F1953" s="13">
        <v>2978</v>
      </c>
      <c r="G1953" s="13">
        <v>5968</v>
      </c>
      <c r="H1953" s="13">
        <v>0</v>
      </c>
      <c r="I1953" s="13">
        <v>0</v>
      </c>
      <c r="J1953" s="13">
        <v>0</v>
      </c>
      <c r="K1953" s="15">
        <f t="shared" si="123"/>
        <v>2990</v>
      </c>
      <c r="L1953" s="15">
        <f t="shared" si="124"/>
        <v>2978</v>
      </c>
      <c r="M1953" s="15">
        <f t="shared" si="125"/>
        <v>5968</v>
      </c>
      <c r="O1953" s="13"/>
      <c r="P1953" s="13"/>
    </row>
    <row r="1954" spans="1:16" ht="13.15" customHeight="1" x14ac:dyDescent="0.2">
      <c r="A1954" s="11" t="str">
        <f t="shared" si="127"/>
        <v>KARRATHA2025</v>
      </c>
      <c r="B1954" s="3" t="s">
        <v>59</v>
      </c>
      <c r="C1954" s="12">
        <v>2025</v>
      </c>
      <c r="D1954" s="12">
        <v>19</v>
      </c>
      <c r="E1954" s="13">
        <v>3246</v>
      </c>
      <c r="F1954" s="13">
        <v>3231</v>
      </c>
      <c r="G1954" s="13">
        <v>6477</v>
      </c>
      <c r="H1954" s="13">
        <v>0</v>
      </c>
      <c r="I1954" s="13">
        <v>0</v>
      </c>
      <c r="J1954" s="13">
        <v>0</v>
      </c>
      <c r="K1954" s="15">
        <f t="shared" si="123"/>
        <v>3246</v>
      </c>
      <c r="L1954" s="15">
        <f t="shared" si="124"/>
        <v>3231</v>
      </c>
      <c r="M1954" s="15">
        <f t="shared" si="125"/>
        <v>6477</v>
      </c>
      <c r="O1954" s="13"/>
      <c r="P1954" s="13"/>
    </row>
    <row r="1955" spans="1:16" ht="13.15" customHeight="1" x14ac:dyDescent="0.2">
      <c r="A1955" s="11" t="str">
        <f t="shared" si="127"/>
        <v>KING ISLAND1985</v>
      </c>
      <c r="B1955" s="90" t="s">
        <v>58</v>
      </c>
      <c r="C1955" s="85">
        <v>1985</v>
      </c>
      <c r="D1955" s="86" t="s">
        <v>174</v>
      </c>
      <c r="E1955" s="15">
        <v>1231</v>
      </c>
      <c r="F1955" s="15">
        <v>1212</v>
      </c>
      <c r="G1955" s="15">
        <v>2443</v>
      </c>
      <c r="H1955" s="15">
        <v>0</v>
      </c>
      <c r="I1955" s="15">
        <v>0</v>
      </c>
      <c r="J1955" s="15">
        <v>0</v>
      </c>
      <c r="K1955" s="15">
        <f t="shared" si="123"/>
        <v>1231</v>
      </c>
      <c r="L1955" s="15">
        <f t="shared" si="124"/>
        <v>1212</v>
      </c>
      <c r="M1955" s="15">
        <f t="shared" si="125"/>
        <v>2443</v>
      </c>
      <c r="O1955" s="13"/>
      <c r="P1955" s="13"/>
    </row>
    <row r="1956" spans="1:16" ht="13.15" customHeight="1" x14ac:dyDescent="0.2">
      <c r="A1956" s="11" t="str">
        <f t="shared" si="127"/>
        <v>KING ISLAND1986</v>
      </c>
      <c r="B1956" s="3" t="s">
        <v>58</v>
      </c>
      <c r="C1956" s="12">
        <v>1986</v>
      </c>
      <c r="D1956" s="12" t="s">
        <v>174</v>
      </c>
      <c r="E1956" s="13">
        <v>1111</v>
      </c>
      <c r="F1956" s="13">
        <v>1106</v>
      </c>
      <c r="G1956" s="13">
        <v>2217</v>
      </c>
      <c r="H1956" s="13">
        <v>0</v>
      </c>
      <c r="I1956" s="13">
        <v>0</v>
      </c>
      <c r="J1956" s="13">
        <v>0</v>
      </c>
      <c r="K1956" s="15">
        <f t="shared" si="123"/>
        <v>1111</v>
      </c>
      <c r="L1956" s="15">
        <f t="shared" si="124"/>
        <v>1106</v>
      </c>
      <c r="M1956" s="15">
        <f t="shared" si="125"/>
        <v>2217</v>
      </c>
      <c r="O1956" s="13"/>
      <c r="P1956" s="13"/>
    </row>
    <row r="1957" spans="1:16" ht="13.15" customHeight="1" x14ac:dyDescent="0.2">
      <c r="A1957" s="11" t="str">
        <f t="shared" si="127"/>
        <v>KING ISLAND1987</v>
      </c>
      <c r="B1957" s="90" t="s">
        <v>58</v>
      </c>
      <c r="C1957" s="85">
        <v>1987</v>
      </c>
      <c r="D1957" s="86" t="s">
        <v>174</v>
      </c>
      <c r="E1957" s="15">
        <v>2065</v>
      </c>
      <c r="F1957" s="15">
        <v>2065</v>
      </c>
      <c r="G1957" s="15">
        <v>4130</v>
      </c>
      <c r="H1957" s="15">
        <v>0</v>
      </c>
      <c r="I1957" s="15">
        <v>0</v>
      </c>
      <c r="J1957" s="15">
        <v>0</v>
      </c>
      <c r="K1957" s="15">
        <f t="shared" si="123"/>
        <v>2065</v>
      </c>
      <c r="L1957" s="15">
        <f t="shared" si="124"/>
        <v>2065</v>
      </c>
      <c r="M1957" s="15">
        <f t="shared" si="125"/>
        <v>4130</v>
      </c>
      <c r="O1957" s="13"/>
      <c r="P1957" s="13"/>
    </row>
    <row r="1958" spans="1:16" ht="13.15" customHeight="1" x14ac:dyDescent="0.2">
      <c r="A1958" s="11" t="str">
        <f t="shared" si="127"/>
        <v>KING ISLAND1988</v>
      </c>
      <c r="B1958" s="92" t="s">
        <v>58</v>
      </c>
      <c r="C1958" s="85">
        <v>1988</v>
      </c>
      <c r="D1958" s="86">
        <v>32</v>
      </c>
      <c r="E1958" s="15">
        <v>2649</v>
      </c>
      <c r="F1958" s="15">
        <v>2598</v>
      </c>
      <c r="G1958" s="15">
        <v>5247</v>
      </c>
      <c r="H1958" s="87">
        <v>0</v>
      </c>
      <c r="I1958" s="87">
        <v>0</v>
      </c>
      <c r="J1958" s="15">
        <v>0</v>
      </c>
      <c r="K1958" s="15">
        <f t="shared" si="123"/>
        <v>2649</v>
      </c>
      <c r="L1958" s="15">
        <f t="shared" si="124"/>
        <v>2598</v>
      </c>
      <c r="M1958" s="15">
        <f t="shared" si="125"/>
        <v>5247</v>
      </c>
      <c r="O1958" s="13"/>
      <c r="P1958" s="13"/>
    </row>
    <row r="1959" spans="1:16" ht="13.15" customHeight="1" x14ac:dyDescent="0.2">
      <c r="A1959" s="11" t="str">
        <f t="shared" si="127"/>
        <v>KING ISLAND1989</v>
      </c>
      <c r="B1959" s="90" t="s">
        <v>58</v>
      </c>
      <c r="C1959" s="85">
        <v>1989</v>
      </c>
      <c r="D1959" s="86">
        <v>31</v>
      </c>
      <c r="E1959" s="15">
        <v>2641</v>
      </c>
      <c r="F1959" s="15">
        <v>2625</v>
      </c>
      <c r="G1959" s="15">
        <v>5266</v>
      </c>
      <c r="H1959" s="15">
        <v>0</v>
      </c>
      <c r="I1959" s="15">
        <v>0</v>
      </c>
      <c r="J1959" s="15">
        <v>0</v>
      </c>
      <c r="K1959" s="15">
        <f t="shared" si="123"/>
        <v>2641</v>
      </c>
      <c r="L1959" s="15">
        <f t="shared" si="124"/>
        <v>2625</v>
      </c>
      <c r="M1959" s="15">
        <f t="shared" si="125"/>
        <v>5266</v>
      </c>
      <c r="O1959" s="13"/>
      <c r="P1959" s="13"/>
    </row>
    <row r="1960" spans="1:16" ht="13.15" customHeight="1" x14ac:dyDescent="0.2">
      <c r="A1960" s="11" t="str">
        <f t="shared" si="127"/>
        <v>KING ISLAND1990</v>
      </c>
      <c r="B1960" s="3" t="s">
        <v>58</v>
      </c>
      <c r="C1960" s="12">
        <v>1990</v>
      </c>
      <c r="D1960" s="12">
        <v>30</v>
      </c>
      <c r="E1960" s="13">
        <v>2689</v>
      </c>
      <c r="F1960" s="13">
        <v>2658</v>
      </c>
      <c r="G1960" s="13">
        <v>5347</v>
      </c>
      <c r="H1960" s="13">
        <v>0</v>
      </c>
      <c r="I1960" s="13">
        <v>0</v>
      </c>
      <c r="J1960" s="13">
        <v>0</v>
      </c>
      <c r="K1960" s="15">
        <f t="shared" si="123"/>
        <v>2689</v>
      </c>
      <c r="L1960" s="15">
        <f t="shared" si="124"/>
        <v>2658</v>
      </c>
      <c r="M1960" s="15">
        <f t="shared" si="125"/>
        <v>5347</v>
      </c>
      <c r="O1960" s="13"/>
      <c r="P1960" s="13"/>
    </row>
    <row r="1961" spans="1:16" ht="13.15" customHeight="1" x14ac:dyDescent="0.2">
      <c r="A1961" s="11" t="str">
        <f t="shared" si="127"/>
        <v>KING ISLAND1991</v>
      </c>
      <c r="B1961" s="3" t="s">
        <v>58</v>
      </c>
      <c r="C1961" s="12">
        <v>1991</v>
      </c>
      <c r="D1961" s="12">
        <v>34</v>
      </c>
      <c r="E1961" s="13">
        <v>2831</v>
      </c>
      <c r="F1961" s="13">
        <v>2826</v>
      </c>
      <c r="G1961" s="13">
        <v>5657</v>
      </c>
      <c r="H1961" s="13">
        <v>0</v>
      </c>
      <c r="I1961" s="13">
        <v>0</v>
      </c>
      <c r="J1961" s="13">
        <v>0</v>
      </c>
      <c r="K1961" s="15">
        <f t="shared" si="123"/>
        <v>2831</v>
      </c>
      <c r="L1961" s="15">
        <f t="shared" si="124"/>
        <v>2826</v>
      </c>
      <c r="M1961" s="15">
        <f t="shared" si="125"/>
        <v>5657</v>
      </c>
      <c r="O1961" s="13"/>
      <c r="P1961" s="13"/>
    </row>
    <row r="1962" spans="1:16" ht="13.15" customHeight="1" x14ac:dyDescent="0.2">
      <c r="A1962" s="11" t="str">
        <f t="shared" si="127"/>
        <v>KING ISLAND1992</v>
      </c>
      <c r="B1962" s="92" t="s">
        <v>58</v>
      </c>
      <c r="C1962" s="85">
        <v>1992</v>
      </c>
      <c r="D1962" s="86">
        <v>33</v>
      </c>
      <c r="E1962" s="15">
        <v>2743</v>
      </c>
      <c r="F1962" s="15">
        <v>2727</v>
      </c>
      <c r="G1962" s="15">
        <v>5470</v>
      </c>
      <c r="H1962" s="87">
        <v>0</v>
      </c>
      <c r="I1962" s="87">
        <v>0</v>
      </c>
      <c r="J1962" s="15">
        <v>0</v>
      </c>
      <c r="K1962" s="15">
        <f t="shared" si="123"/>
        <v>2743</v>
      </c>
      <c r="L1962" s="15">
        <f t="shared" si="124"/>
        <v>2727</v>
      </c>
      <c r="M1962" s="15">
        <f t="shared" si="125"/>
        <v>5470</v>
      </c>
      <c r="O1962" s="13"/>
      <c r="P1962" s="13"/>
    </row>
    <row r="1963" spans="1:16" ht="13.15" customHeight="1" x14ac:dyDescent="0.2">
      <c r="A1963" s="11" t="str">
        <f t="shared" si="127"/>
        <v>KING ISLAND1993</v>
      </c>
      <c r="B1963" s="92" t="s">
        <v>58</v>
      </c>
      <c r="C1963" s="85">
        <v>1993</v>
      </c>
      <c r="D1963" s="12">
        <v>31</v>
      </c>
      <c r="E1963" s="15">
        <v>2996</v>
      </c>
      <c r="F1963" s="15">
        <v>2986</v>
      </c>
      <c r="G1963" s="15">
        <v>5982</v>
      </c>
      <c r="H1963" s="87">
        <v>0</v>
      </c>
      <c r="I1963" s="87">
        <v>0</v>
      </c>
      <c r="J1963" s="15">
        <v>0</v>
      </c>
      <c r="K1963" s="15">
        <f t="shared" si="123"/>
        <v>2996</v>
      </c>
      <c r="L1963" s="15">
        <f t="shared" si="124"/>
        <v>2986</v>
      </c>
      <c r="M1963" s="15">
        <f t="shared" si="125"/>
        <v>5982</v>
      </c>
      <c r="O1963" s="13"/>
      <c r="P1963" s="13"/>
    </row>
    <row r="1964" spans="1:16" ht="13.15" customHeight="1" x14ac:dyDescent="0.2">
      <c r="A1964" s="11" t="str">
        <f t="shared" si="127"/>
        <v>KING ISLAND1994</v>
      </c>
      <c r="B1964" s="92" t="s">
        <v>58</v>
      </c>
      <c r="C1964" s="85">
        <v>1994</v>
      </c>
      <c r="D1964" s="86">
        <v>32</v>
      </c>
      <c r="E1964" s="15">
        <v>3065</v>
      </c>
      <c r="F1964" s="15">
        <v>3058</v>
      </c>
      <c r="G1964" s="15">
        <v>6123</v>
      </c>
      <c r="H1964" s="87">
        <v>0</v>
      </c>
      <c r="I1964" s="87">
        <v>0</v>
      </c>
      <c r="J1964" s="15">
        <v>0</v>
      </c>
      <c r="K1964" s="15">
        <f t="shared" si="123"/>
        <v>3065</v>
      </c>
      <c r="L1964" s="15">
        <f t="shared" si="124"/>
        <v>3058</v>
      </c>
      <c r="M1964" s="15">
        <f t="shared" si="125"/>
        <v>6123</v>
      </c>
      <c r="O1964" s="13"/>
      <c r="P1964" s="13"/>
    </row>
    <row r="1965" spans="1:16" ht="13.15" customHeight="1" x14ac:dyDescent="0.2">
      <c r="A1965" s="11" t="str">
        <f t="shared" si="127"/>
        <v>KING ISLAND1995</v>
      </c>
      <c r="B1965" s="3" t="s">
        <v>58</v>
      </c>
      <c r="C1965" s="12">
        <v>1995</v>
      </c>
      <c r="D1965" s="12">
        <v>33</v>
      </c>
      <c r="E1965" s="13">
        <v>3080</v>
      </c>
      <c r="F1965" s="13">
        <v>3075</v>
      </c>
      <c r="G1965" s="13">
        <v>6155</v>
      </c>
      <c r="H1965" s="13">
        <v>0</v>
      </c>
      <c r="I1965" s="13">
        <v>0</v>
      </c>
      <c r="J1965" s="13">
        <v>0</v>
      </c>
      <c r="K1965" s="15">
        <f t="shared" si="123"/>
        <v>3080</v>
      </c>
      <c r="L1965" s="15">
        <f t="shared" si="124"/>
        <v>3075</v>
      </c>
      <c r="M1965" s="15">
        <f t="shared" si="125"/>
        <v>6155</v>
      </c>
      <c r="O1965" s="13"/>
      <c r="P1965" s="13"/>
    </row>
    <row r="1966" spans="1:16" ht="13.15" customHeight="1" x14ac:dyDescent="0.2">
      <c r="A1966" s="11" t="str">
        <f t="shared" si="127"/>
        <v>KING ISLAND1996</v>
      </c>
      <c r="B1966" s="3" t="s">
        <v>58</v>
      </c>
      <c r="C1966" s="12">
        <v>1996</v>
      </c>
      <c r="D1966" s="12">
        <v>36</v>
      </c>
      <c r="E1966" s="13">
        <v>2838</v>
      </c>
      <c r="F1966" s="13">
        <v>2829</v>
      </c>
      <c r="G1966" s="13">
        <v>5667</v>
      </c>
      <c r="H1966" s="13">
        <v>0</v>
      </c>
      <c r="I1966" s="13">
        <v>0</v>
      </c>
      <c r="J1966" s="13">
        <v>0</v>
      </c>
      <c r="K1966" s="15">
        <f t="shared" si="123"/>
        <v>2838</v>
      </c>
      <c r="L1966" s="15">
        <f t="shared" si="124"/>
        <v>2829</v>
      </c>
      <c r="M1966" s="15">
        <f t="shared" si="125"/>
        <v>5667</v>
      </c>
      <c r="O1966" s="13"/>
      <c r="P1966" s="13"/>
    </row>
    <row r="1967" spans="1:16" ht="13.15" customHeight="1" x14ac:dyDescent="0.2">
      <c r="A1967" s="11" t="str">
        <f t="shared" si="127"/>
        <v>KING ISLAND1997</v>
      </c>
      <c r="B1967" s="92" t="s">
        <v>58</v>
      </c>
      <c r="C1967" s="85">
        <v>1997</v>
      </c>
      <c r="D1967" s="86">
        <v>36</v>
      </c>
      <c r="E1967" s="15">
        <v>3034</v>
      </c>
      <c r="F1967" s="15">
        <v>3035</v>
      </c>
      <c r="G1967" s="15">
        <v>6069</v>
      </c>
      <c r="H1967" s="87">
        <v>0</v>
      </c>
      <c r="I1967" s="87">
        <v>0</v>
      </c>
      <c r="J1967" s="15">
        <v>0</v>
      </c>
      <c r="K1967" s="15">
        <f t="shared" si="123"/>
        <v>3034</v>
      </c>
      <c r="L1967" s="15">
        <f t="shared" si="124"/>
        <v>3035</v>
      </c>
      <c r="M1967" s="15">
        <f t="shared" si="125"/>
        <v>6069</v>
      </c>
      <c r="O1967" s="13"/>
      <c r="P1967" s="13"/>
    </row>
    <row r="1968" spans="1:16" ht="13.15" customHeight="1" x14ac:dyDescent="0.2">
      <c r="A1968" s="11" t="str">
        <f t="shared" si="127"/>
        <v>KING ISLAND1998</v>
      </c>
      <c r="B1968" s="92" t="s">
        <v>58</v>
      </c>
      <c r="C1968" s="85">
        <v>1998</v>
      </c>
      <c r="D1968" s="86">
        <v>28</v>
      </c>
      <c r="E1968" s="15">
        <v>3601</v>
      </c>
      <c r="F1968" s="15">
        <v>3601</v>
      </c>
      <c r="G1968" s="15">
        <v>7202</v>
      </c>
      <c r="H1968" s="87">
        <v>0</v>
      </c>
      <c r="I1968" s="87">
        <v>0</v>
      </c>
      <c r="J1968" s="15">
        <v>0</v>
      </c>
      <c r="K1968" s="15">
        <f t="shared" si="123"/>
        <v>3601</v>
      </c>
      <c r="L1968" s="15">
        <f t="shared" si="124"/>
        <v>3601</v>
      </c>
      <c r="M1968" s="15">
        <f t="shared" si="125"/>
        <v>7202</v>
      </c>
      <c r="O1968" s="13"/>
      <c r="P1968" s="13"/>
    </row>
    <row r="1969" spans="1:16" ht="13.15" customHeight="1" x14ac:dyDescent="0.2">
      <c r="A1969" s="11" t="str">
        <f t="shared" si="127"/>
        <v>KING ISLAND1999</v>
      </c>
      <c r="B1969" s="92" t="s">
        <v>58</v>
      </c>
      <c r="C1969" s="85">
        <v>1999</v>
      </c>
      <c r="D1969" s="86">
        <v>35</v>
      </c>
      <c r="E1969" s="15">
        <v>2953</v>
      </c>
      <c r="F1969" s="15">
        <v>2953</v>
      </c>
      <c r="G1969" s="15">
        <v>5906</v>
      </c>
      <c r="H1969" s="87">
        <v>0</v>
      </c>
      <c r="I1969" s="87">
        <v>0</v>
      </c>
      <c r="J1969" s="15">
        <v>0</v>
      </c>
      <c r="K1969" s="15">
        <f t="shared" ref="K1969:K2032" si="128">E1969+H1969</f>
        <v>2953</v>
      </c>
      <c r="L1969" s="15">
        <f t="shared" ref="L1969:L2032" si="129">F1969+I1969</f>
        <v>2953</v>
      </c>
      <c r="M1969" s="15">
        <f t="shared" ref="M1969:M2032" si="130">G1969+J1969</f>
        <v>5906</v>
      </c>
      <c r="O1969" s="13"/>
      <c r="P1969" s="13"/>
    </row>
    <row r="1970" spans="1:16" ht="13.15" customHeight="1" x14ac:dyDescent="0.2">
      <c r="A1970" s="11" t="str">
        <f t="shared" si="127"/>
        <v>KING ISLAND2000</v>
      </c>
      <c r="B1970" s="92" t="s">
        <v>58</v>
      </c>
      <c r="C1970" s="85">
        <v>2000</v>
      </c>
      <c r="D1970" s="86" t="s">
        <v>174</v>
      </c>
      <c r="E1970" s="15">
        <v>1812</v>
      </c>
      <c r="F1970" s="15">
        <v>1812</v>
      </c>
      <c r="G1970" s="15">
        <v>3624</v>
      </c>
      <c r="H1970" s="87">
        <v>0</v>
      </c>
      <c r="I1970" s="87">
        <v>0</v>
      </c>
      <c r="J1970" s="15">
        <v>0</v>
      </c>
      <c r="K1970" s="15">
        <f t="shared" si="128"/>
        <v>1812</v>
      </c>
      <c r="L1970" s="15">
        <f t="shared" si="129"/>
        <v>1812</v>
      </c>
      <c r="M1970" s="15">
        <f t="shared" si="130"/>
        <v>3624</v>
      </c>
      <c r="O1970" s="13"/>
      <c r="P1970" s="13"/>
    </row>
    <row r="1971" spans="1:16" ht="13.15" customHeight="1" x14ac:dyDescent="0.2">
      <c r="A1971" s="11" t="str">
        <f t="shared" si="127"/>
        <v>KING ISLAND2001</v>
      </c>
      <c r="B1971" s="92" t="s">
        <v>58</v>
      </c>
      <c r="C1971" s="85">
        <v>2001</v>
      </c>
      <c r="D1971" s="86" t="s">
        <v>174</v>
      </c>
      <c r="E1971" s="15">
        <v>1748</v>
      </c>
      <c r="F1971" s="15">
        <v>1748</v>
      </c>
      <c r="G1971" s="15">
        <v>3496</v>
      </c>
      <c r="H1971" s="87">
        <v>0</v>
      </c>
      <c r="I1971" s="87">
        <v>0</v>
      </c>
      <c r="J1971" s="15">
        <v>0</v>
      </c>
      <c r="K1971" s="15">
        <f t="shared" si="128"/>
        <v>1748</v>
      </c>
      <c r="L1971" s="15">
        <f t="shared" si="129"/>
        <v>1748</v>
      </c>
      <c r="M1971" s="15">
        <f t="shared" si="130"/>
        <v>3496</v>
      </c>
      <c r="O1971" s="13"/>
      <c r="P1971" s="13"/>
    </row>
    <row r="1972" spans="1:16" ht="13.15" customHeight="1" x14ac:dyDescent="0.2">
      <c r="A1972" s="11" t="str">
        <f t="shared" si="127"/>
        <v>KING ISLAND2002</v>
      </c>
      <c r="B1972" s="3" t="s">
        <v>58</v>
      </c>
      <c r="C1972" s="12">
        <v>2002</v>
      </c>
      <c r="D1972" s="12" t="s">
        <v>174</v>
      </c>
      <c r="E1972" s="13">
        <v>1307</v>
      </c>
      <c r="F1972" s="13">
        <v>1311</v>
      </c>
      <c r="G1972" s="13">
        <v>2618</v>
      </c>
      <c r="H1972" s="13">
        <v>0</v>
      </c>
      <c r="I1972" s="13">
        <v>0</v>
      </c>
      <c r="J1972" s="13">
        <v>0</v>
      </c>
      <c r="K1972" s="15">
        <f t="shared" si="128"/>
        <v>1307</v>
      </c>
      <c r="L1972" s="15">
        <f t="shared" si="129"/>
        <v>1311</v>
      </c>
      <c r="M1972" s="15">
        <f t="shared" si="130"/>
        <v>2618</v>
      </c>
      <c r="O1972" s="13"/>
      <c r="P1972" s="13"/>
    </row>
    <row r="1973" spans="1:16" ht="13.15" customHeight="1" x14ac:dyDescent="0.2">
      <c r="A1973" s="11" t="str">
        <f t="shared" ref="A1973:A2020" si="131">CONCATENATE(B1973,C1973)</f>
        <v>KING ISLAND2003</v>
      </c>
      <c r="B1973" s="92" t="s">
        <v>58</v>
      </c>
      <c r="C1973" s="85">
        <v>2003</v>
      </c>
      <c r="D1973" s="86" t="s">
        <v>174</v>
      </c>
      <c r="E1973" s="15">
        <v>1208</v>
      </c>
      <c r="F1973" s="15">
        <v>1211</v>
      </c>
      <c r="G1973" s="15">
        <v>2419</v>
      </c>
      <c r="H1973" s="87">
        <v>0</v>
      </c>
      <c r="I1973" s="87">
        <v>0</v>
      </c>
      <c r="J1973" s="15">
        <v>0</v>
      </c>
      <c r="K1973" s="15">
        <f t="shared" si="128"/>
        <v>1208</v>
      </c>
      <c r="L1973" s="15">
        <f t="shared" si="129"/>
        <v>1211</v>
      </c>
      <c r="M1973" s="15">
        <f t="shared" si="130"/>
        <v>2419</v>
      </c>
      <c r="O1973" s="13"/>
      <c r="P1973" s="13"/>
    </row>
    <row r="1974" spans="1:16" ht="13.15" customHeight="1" x14ac:dyDescent="0.2">
      <c r="A1974" s="11" t="str">
        <f t="shared" si="131"/>
        <v>KING ISLAND2004</v>
      </c>
      <c r="B1974" s="90" t="s">
        <v>58</v>
      </c>
      <c r="C1974" s="85">
        <v>2004</v>
      </c>
      <c r="D1974" s="86" t="s">
        <v>174</v>
      </c>
      <c r="E1974" s="15">
        <v>2009</v>
      </c>
      <c r="F1974" s="15">
        <v>2009</v>
      </c>
      <c r="G1974" s="15">
        <v>4018</v>
      </c>
      <c r="H1974" s="15">
        <v>0</v>
      </c>
      <c r="I1974" s="15">
        <v>0</v>
      </c>
      <c r="J1974" s="15">
        <v>0</v>
      </c>
      <c r="K1974" s="15">
        <f t="shared" si="128"/>
        <v>2009</v>
      </c>
      <c r="L1974" s="15">
        <f t="shared" si="129"/>
        <v>2009</v>
      </c>
      <c r="M1974" s="15">
        <f t="shared" si="130"/>
        <v>4018</v>
      </c>
      <c r="O1974" s="13"/>
      <c r="P1974" s="13"/>
    </row>
    <row r="1975" spans="1:16" ht="13.15" customHeight="1" x14ac:dyDescent="0.2">
      <c r="A1975" s="11" t="str">
        <f t="shared" si="131"/>
        <v>KING ISLAND2005</v>
      </c>
      <c r="B1975" s="92" t="s">
        <v>58</v>
      </c>
      <c r="C1975" s="85">
        <v>2005</v>
      </c>
      <c r="D1975" s="86" t="s">
        <v>174</v>
      </c>
      <c r="E1975" s="15">
        <v>1626</v>
      </c>
      <c r="F1975" s="15">
        <v>1625</v>
      </c>
      <c r="G1975" s="15">
        <v>3251</v>
      </c>
      <c r="H1975" s="87">
        <v>0</v>
      </c>
      <c r="I1975" s="87">
        <v>0</v>
      </c>
      <c r="J1975" s="15">
        <v>0</v>
      </c>
      <c r="K1975" s="15">
        <f t="shared" si="128"/>
        <v>1626</v>
      </c>
      <c r="L1975" s="15">
        <f t="shared" si="129"/>
        <v>1625</v>
      </c>
      <c r="M1975" s="15">
        <f t="shared" si="130"/>
        <v>3251</v>
      </c>
      <c r="O1975" s="13"/>
      <c r="P1975" s="13"/>
    </row>
    <row r="1976" spans="1:16" ht="13.15" customHeight="1" x14ac:dyDescent="0.2">
      <c r="A1976" s="11" t="str">
        <f t="shared" si="131"/>
        <v>KING ISLAND2006</v>
      </c>
      <c r="B1976" s="88" t="s">
        <v>58</v>
      </c>
      <c r="C1976" s="16">
        <v>2006</v>
      </c>
      <c r="D1976" s="86" t="s">
        <v>174</v>
      </c>
      <c r="E1976" s="89">
        <v>1636</v>
      </c>
      <c r="F1976" s="89">
        <v>1636</v>
      </c>
      <c r="G1976" s="89">
        <v>3272</v>
      </c>
      <c r="H1976" s="89">
        <v>0</v>
      </c>
      <c r="I1976" s="89">
        <v>0</v>
      </c>
      <c r="J1976" s="89">
        <v>0</v>
      </c>
      <c r="K1976" s="15">
        <f t="shared" si="128"/>
        <v>1636</v>
      </c>
      <c r="L1976" s="15">
        <f t="shared" si="129"/>
        <v>1636</v>
      </c>
      <c r="M1976" s="15">
        <f t="shared" si="130"/>
        <v>3272</v>
      </c>
      <c r="O1976" s="13"/>
      <c r="P1976" s="13"/>
    </row>
    <row r="1977" spans="1:16" ht="13.15" customHeight="1" x14ac:dyDescent="0.2">
      <c r="A1977" s="11" t="str">
        <f t="shared" si="131"/>
        <v>KING ISLAND2007</v>
      </c>
      <c r="B1977" s="90" t="s">
        <v>58</v>
      </c>
      <c r="C1977" s="12">
        <v>2007</v>
      </c>
      <c r="D1977" s="12" t="s">
        <v>174</v>
      </c>
      <c r="E1977" s="91">
        <v>1650</v>
      </c>
      <c r="F1977" s="91">
        <v>1650</v>
      </c>
      <c r="G1977" s="91">
        <v>3300</v>
      </c>
      <c r="H1977" s="91">
        <v>0</v>
      </c>
      <c r="I1977" s="91">
        <v>0</v>
      </c>
      <c r="J1977" s="91">
        <v>0</v>
      </c>
      <c r="K1977" s="15">
        <f t="shared" si="128"/>
        <v>1650</v>
      </c>
      <c r="L1977" s="15">
        <f t="shared" si="129"/>
        <v>1650</v>
      </c>
      <c r="M1977" s="15">
        <f t="shared" si="130"/>
        <v>3300</v>
      </c>
      <c r="O1977" s="13"/>
      <c r="P1977" s="13"/>
    </row>
    <row r="1978" spans="1:16" ht="13.15" customHeight="1" x14ac:dyDescent="0.2">
      <c r="A1978" s="11" t="str">
        <f t="shared" si="131"/>
        <v>KING ISLAND2008</v>
      </c>
      <c r="B1978" s="3" t="s">
        <v>58</v>
      </c>
      <c r="C1978" s="12">
        <v>2008</v>
      </c>
      <c r="D1978" s="12" t="s">
        <v>174</v>
      </c>
      <c r="E1978" s="13">
        <v>1658</v>
      </c>
      <c r="F1978" s="13">
        <v>1658</v>
      </c>
      <c r="G1978" s="13">
        <v>3316</v>
      </c>
      <c r="H1978" s="13">
        <v>0</v>
      </c>
      <c r="I1978" s="13">
        <v>0</v>
      </c>
      <c r="J1978" s="13">
        <v>0</v>
      </c>
      <c r="K1978" s="15">
        <f t="shared" si="128"/>
        <v>1658</v>
      </c>
      <c r="L1978" s="15">
        <f t="shared" si="129"/>
        <v>1658</v>
      </c>
      <c r="M1978" s="15">
        <f t="shared" si="130"/>
        <v>3316</v>
      </c>
      <c r="O1978" s="13"/>
      <c r="P1978" s="13"/>
    </row>
    <row r="1979" spans="1:16" ht="13.15" customHeight="1" x14ac:dyDescent="0.2">
      <c r="A1979" s="11" t="str">
        <f t="shared" si="131"/>
        <v>KING ISLAND2009</v>
      </c>
      <c r="B1979" s="3" t="s">
        <v>58</v>
      </c>
      <c r="C1979" s="12">
        <v>2009</v>
      </c>
      <c r="D1979" s="12" t="s">
        <v>174</v>
      </c>
      <c r="E1979" s="13">
        <v>1634</v>
      </c>
      <c r="F1979" s="13">
        <v>1634</v>
      </c>
      <c r="G1979" s="13">
        <v>3268</v>
      </c>
      <c r="H1979" s="13">
        <v>0</v>
      </c>
      <c r="I1979" s="13">
        <v>0</v>
      </c>
      <c r="J1979" s="13">
        <v>0</v>
      </c>
      <c r="K1979" s="15">
        <f t="shared" si="128"/>
        <v>1634</v>
      </c>
      <c r="L1979" s="15">
        <f t="shared" si="129"/>
        <v>1634</v>
      </c>
      <c r="M1979" s="15">
        <f t="shared" si="130"/>
        <v>3268</v>
      </c>
      <c r="O1979" s="13"/>
      <c r="P1979" s="13"/>
    </row>
    <row r="1980" spans="1:16" ht="13.15" customHeight="1" x14ac:dyDescent="0.2">
      <c r="A1980" s="11" t="str">
        <f t="shared" si="131"/>
        <v>KING ISLAND2010</v>
      </c>
      <c r="B1980" s="90" t="s">
        <v>58</v>
      </c>
      <c r="C1980" s="85">
        <v>2010</v>
      </c>
      <c r="D1980" s="86" t="s">
        <v>174</v>
      </c>
      <c r="E1980" s="15">
        <v>1635</v>
      </c>
      <c r="F1980" s="15">
        <v>1635</v>
      </c>
      <c r="G1980" s="15">
        <v>3270</v>
      </c>
      <c r="H1980" s="15">
        <v>0</v>
      </c>
      <c r="I1980" s="15">
        <v>0</v>
      </c>
      <c r="J1980" s="15">
        <v>0</v>
      </c>
      <c r="K1980" s="15">
        <f t="shared" si="128"/>
        <v>1635</v>
      </c>
      <c r="L1980" s="15">
        <f t="shared" si="129"/>
        <v>1635</v>
      </c>
      <c r="M1980" s="15">
        <f t="shared" si="130"/>
        <v>3270</v>
      </c>
      <c r="O1980" s="13"/>
      <c r="P1980" s="13"/>
    </row>
    <row r="1981" spans="1:16" ht="13.15" customHeight="1" x14ac:dyDescent="0.2">
      <c r="A1981" s="11" t="str">
        <f t="shared" si="131"/>
        <v>KING ISLAND2011</v>
      </c>
      <c r="B1981" s="3" t="s">
        <v>58</v>
      </c>
      <c r="C1981" s="12">
        <v>2011</v>
      </c>
      <c r="D1981" s="12" t="s">
        <v>174</v>
      </c>
      <c r="E1981" s="13">
        <v>1763</v>
      </c>
      <c r="F1981" s="13">
        <v>1762</v>
      </c>
      <c r="G1981" s="13">
        <v>3525</v>
      </c>
      <c r="H1981" s="13">
        <v>0</v>
      </c>
      <c r="I1981" s="13">
        <v>0</v>
      </c>
      <c r="J1981" s="13">
        <v>0</v>
      </c>
      <c r="K1981" s="15">
        <f t="shared" si="128"/>
        <v>1763</v>
      </c>
      <c r="L1981" s="15">
        <f t="shared" si="129"/>
        <v>1762</v>
      </c>
      <c r="M1981" s="15">
        <f t="shared" si="130"/>
        <v>3525</v>
      </c>
      <c r="O1981" s="13"/>
      <c r="P1981" s="13"/>
    </row>
    <row r="1982" spans="1:16" ht="13.15" customHeight="1" x14ac:dyDescent="0.2">
      <c r="A1982" s="11" t="str">
        <f t="shared" si="131"/>
        <v>KING ISLAND2012</v>
      </c>
      <c r="B1982" s="3" t="s">
        <v>58</v>
      </c>
      <c r="C1982" s="12">
        <v>2012</v>
      </c>
      <c r="D1982" s="12" t="s">
        <v>174</v>
      </c>
      <c r="E1982" s="13">
        <v>1939</v>
      </c>
      <c r="F1982" s="13">
        <v>1942</v>
      </c>
      <c r="G1982" s="13">
        <v>3881</v>
      </c>
      <c r="H1982" s="13">
        <v>0</v>
      </c>
      <c r="I1982" s="13">
        <v>0</v>
      </c>
      <c r="J1982" s="13">
        <v>0</v>
      </c>
      <c r="K1982" s="15">
        <f t="shared" si="128"/>
        <v>1939</v>
      </c>
      <c r="L1982" s="15">
        <f t="shared" si="129"/>
        <v>1942</v>
      </c>
      <c r="M1982" s="15">
        <f t="shared" si="130"/>
        <v>3881</v>
      </c>
      <c r="O1982" s="13"/>
      <c r="P1982" s="13"/>
    </row>
    <row r="1983" spans="1:16" ht="13.15" customHeight="1" x14ac:dyDescent="0.2">
      <c r="A1983" s="11" t="str">
        <f t="shared" si="131"/>
        <v>KING ISLAND2013</v>
      </c>
      <c r="B1983" s="92" t="s">
        <v>58</v>
      </c>
      <c r="C1983" s="85">
        <v>2013</v>
      </c>
      <c r="D1983" s="86" t="s">
        <v>174</v>
      </c>
      <c r="E1983" s="15">
        <v>2085</v>
      </c>
      <c r="F1983" s="15">
        <v>2093</v>
      </c>
      <c r="G1983" s="15">
        <v>4178</v>
      </c>
      <c r="H1983" s="87">
        <v>0</v>
      </c>
      <c r="I1983" s="87">
        <v>0</v>
      </c>
      <c r="J1983" s="15">
        <v>0</v>
      </c>
      <c r="K1983" s="15">
        <f t="shared" si="128"/>
        <v>2085</v>
      </c>
      <c r="L1983" s="15">
        <f t="shared" si="129"/>
        <v>2093</v>
      </c>
      <c r="M1983" s="15">
        <f t="shared" si="130"/>
        <v>4178</v>
      </c>
      <c r="O1983" s="13"/>
      <c r="P1983" s="13"/>
    </row>
    <row r="1984" spans="1:16" ht="13.15" customHeight="1" x14ac:dyDescent="0.2">
      <c r="A1984" s="11" t="str">
        <f t="shared" si="131"/>
        <v>KING ISLAND2014</v>
      </c>
      <c r="B1984" s="92" t="s">
        <v>58</v>
      </c>
      <c r="C1984" s="85">
        <v>2014</v>
      </c>
      <c r="D1984" s="86" t="s">
        <v>174</v>
      </c>
      <c r="E1984" s="15">
        <v>2056</v>
      </c>
      <c r="F1984" s="15">
        <v>2050</v>
      </c>
      <c r="G1984" s="15">
        <v>4106</v>
      </c>
      <c r="H1984" s="87">
        <v>0</v>
      </c>
      <c r="I1984" s="87">
        <v>0</v>
      </c>
      <c r="J1984" s="15">
        <v>0</v>
      </c>
      <c r="K1984" s="15">
        <f t="shared" si="128"/>
        <v>2056</v>
      </c>
      <c r="L1984" s="15">
        <f t="shared" si="129"/>
        <v>2050</v>
      </c>
      <c r="M1984" s="15">
        <f t="shared" si="130"/>
        <v>4106</v>
      </c>
      <c r="O1984" s="13"/>
      <c r="P1984" s="13"/>
    </row>
    <row r="1985" spans="1:16" ht="13.15" customHeight="1" x14ac:dyDescent="0.2">
      <c r="A1985" s="11" t="str">
        <f t="shared" si="131"/>
        <v>KING ISLAND2015</v>
      </c>
      <c r="B1985" s="3" t="s">
        <v>58</v>
      </c>
      <c r="C1985" s="12">
        <v>2015</v>
      </c>
      <c r="D1985" s="12" t="s">
        <v>174</v>
      </c>
      <c r="E1985" s="13">
        <v>2151</v>
      </c>
      <c r="F1985" s="13">
        <v>2151</v>
      </c>
      <c r="G1985" s="13">
        <v>4302</v>
      </c>
      <c r="H1985" s="13">
        <v>0</v>
      </c>
      <c r="I1985" s="13">
        <v>0</v>
      </c>
      <c r="J1985" s="13">
        <v>0</v>
      </c>
      <c r="K1985" s="15">
        <f t="shared" si="128"/>
        <v>2151</v>
      </c>
      <c r="L1985" s="15">
        <f t="shared" si="129"/>
        <v>2151</v>
      </c>
      <c r="M1985" s="15">
        <f t="shared" si="130"/>
        <v>4302</v>
      </c>
      <c r="O1985" s="13"/>
      <c r="P1985" s="13"/>
    </row>
    <row r="1986" spans="1:16" ht="13.15" customHeight="1" x14ac:dyDescent="0.2">
      <c r="A1986" s="11" t="str">
        <f t="shared" si="131"/>
        <v>KING ISLAND2016</v>
      </c>
      <c r="B1986" s="90" t="s">
        <v>58</v>
      </c>
      <c r="C1986" s="85">
        <v>2016</v>
      </c>
      <c r="D1986" s="86" t="s">
        <v>174</v>
      </c>
      <c r="E1986" s="15">
        <v>2435</v>
      </c>
      <c r="F1986" s="15">
        <v>2435</v>
      </c>
      <c r="G1986" s="15">
        <v>4870</v>
      </c>
      <c r="H1986" s="15">
        <v>0</v>
      </c>
      <c r="I1986" s="15">
        <v>0</v>
      </c>
      <c r="J1986" s="15">
        <v>0</v>
      </c>
      <c r="K1986" s="15">
        <f t="shared" si="128"/>
        <v>2435</v>
      </c>
      <c r="L1986" s="15">
        <f t="shared" si="129"/>
        <v>2435</v>
      </c>
      <c r="M1986" s="15">
        <f t="shared" si="130"/>
        <v>4870</v>
      </c>
      <c r="O1986" s="13"/>
      <c r="P1986" s="13"/>
    </row>
    <row r="1987" spans="1:16" ht="13.15" customHeight="1" x14ac:dyDescent="0.2">
      <c r="A1987" s="11" t="str">
        <f t="shared" si="131"/>
        <v>KING ISLAND2017</v>
      </c>
      <c r="B1987" s="3" t="s">
        <v>58</v>
      </c>
      <c r="C1987" s="12">
        <v>2017</v>
      </c>
      <c r="D1987" s="12">
        <v>28</v>
      </c>
      <c r="E1987" s="13">
        <v>2637</v>
      </c>
      <c r="F1987" s="13">
        <v>2635</v>
      </c>
      <c r="G1987" s="13">
        <v>5272</v>
      </c>
      <c r="H1987" s="13">
        <v>0</v>
      </c>
      <c r="I1987" s="13">
        <v>0</v>
      </c>
      <c r="J1987" s="13">
        <v>0</v>
      </c>
      <c r="K1987" s="15">
        <f t="shared" si="128"/>
        <v>2637</v>
      </c>
      <c r="L1987" s="15">
        <f t="shared" si="129"/>
        <v>2635</v>
      </c>
      <c r="M1987" s="15">
        <f t="shared" si="130"/>
        <v>5272</v>
      </c>
      <c r="O1987" s="13"/>
      <c r="P1987" s="13"/>
    </row>
    <row r="1988" spans="1:16" ht="13.15" customHeight="1" x14ac:dyDescent="0.2">
      <c r="A1988" s="11" t="str">
        <f t="shared" si="131"/>
        <v>KING ISLAND2018</v>
      </c>
      <c r="B1988" s="3" t="s">
        <v>58</v>
      </c>
      <c r="C1988" s="12">
        <v>2018</v>
      </c>
      <c r="D1988" s="12">
        <v>26</v>
      </c>
      <c r="E1988" s="13">
        <v>2667</v>
      </c>
      <c r="F1988" s="13">
        <v>2677</v>
      </c>
      <c r="G1988" s="13">
        <v>5344</v>
      </c>
      <c r="H1988" s="13">
        <v>0</v>
      </c>
      <c r="I1988" s="13">
        <v>0</v>
      </c>
      <c r="J1988" s="13">
        <v>0</v>
      </c>
      <c r="K1988" s="15">
        <f t="shared" si="128"/>
        <v>2667</v>
      </c>
      <c r="L1988" s="15">
        <f t="shared" si="129"/>
        <v>2677</v>
      </c>
      <c r="M1988" s="15">
        <f t="shared" si="130"/>
        <v>5344</v>
      </c>
      <c r="O1988" s="13"/>
      <c r="P1988" s="13"/>
    </row>
    <row r="1989" spans="1:16" ht="13.15" customHeight="1" x14ac:dyDescent="0.2">
      <c r="A1989" s="11" t="str">
        <f t="shared" si="131"/>
        <v>KING ISLAND2019</v>
      </c>
      <c r="B1989" s="92" t="s">
        <v>58</v>
      </c>
      <c r="C1989" s="85">
        <v>2019</v>
      </c>
      <c r="D1989" s="86">
        <v>26</v>
      </c>
      <c r="E1989" s="15">
        <v>2795</v>
      </c>
      <c r="F1989" s="15">
        <v>2795</v>
      </c>
      <c r="G1989" s="15">
        <v>5590</v>
      </c>
      <c r="H1989" s="87">
        <v>0</v>
      </c>
      <c r="I1989" s="87">
        <v>0</v>
      </c>
      <c r="J1989" s="15">
        <v>0</v>
      </c>
      <c r="K1989" s="15">
        <f t="shared" si="128"/>
        <v>2795</v>
      </c>
      <c r="L1989" s="15">
        <f t="shared" si="129"/>
        <v>2795</v>
      </c>
      <c r="M1989" s="15">
        <f t="shared" si="130"/>
        <v>5590</v>
      </c>
      <c r="O1989" s="13"/>
      <c r="P1989" s="13"/>
    </row>
    <row r="1990" spans="1:16" ht="13.15" customHeight="1" x14ac:dyDescent="0.2">
      <c r="A1990" s="11" t="str">
        <f t="shared" si="131"/>
        <v>KING ISLAND2020</v>
      </c>
      <c r="B1990" s="3" t="s">
        <v>58</v>
      </c>
      <c r="C1990" s="12">
        <v>2020</v>
      </c>
      <c r="D1990" s="12">
        <v>16</v>
      </c>
      <c r="E1990" s="13">
        <v>2522</v>
      </c>
      <c r="F1990" s="13">
        <v>2520</v>
      </c>
      <c r="G1990" s="13">
        <v>5042</v>
      </c>
      <c r="H1990" s="13">
        <v>0</v>
      </c>
      <c r="I1990" s="13">
        <v>0</v>
      </c>
      <c r="J1990" s="13">
        <v>0</v>
      </c>
      <c r="K1990" s="15">
        <f t="shared" si="128"/>
        <v>2522</v>
      </c>
      <c r="L1990" s="15">
        <f t="shared" si="129"/>
        <v>2520</v>
      </c>
      <c r="M1990" s="15">
        <f t="shared" si="130"/>
        <v>5042</v>
      </c>
      <c r="O1990" s="13"/>
      <c r="P1990" s="13"/>
    </row>
    <row r="1991" spans="1:16" ht="13.15" customHeight="1" x14ac:dyDescent="0.2">
      <c r="A1991" s="11" t="str">
        <f t="shared" si="131"/>
        <v>KING ISLAND2021</v>
      </c>
      <c r="B1991" s="3" t="s">
        <v>58</v>
      </c>
      <c r="C1991" s="12">
        <v>2021</v>
      </c>
      <c r="D1991" s="12">
        <v>17</v>
      </c>
      <c r="E1991" s="13">
        <v>3016</v>
      </c>
      <c r="F1991" s="13">
        <v>3016</v>
      </c>
      <c r="G1991" s="13">
        <v>6032</v>
      </c>
      <c r="H1991" s="13">
        <v>0</v>
      </c>
      <c r="I1991" s="13">
        <v>0</v>
      </c>
      <c r="J1991" s="13">
        <v>0</v>
      </c>
      <c r="K1991" s="15">
        <f t="shared" si="128"/>
        <v>3016</v>
      </c>
      <c r="L1991" s="15">
        <f t="shared" si="129"/>
        <v>3016</v>
      </c>
      <c r="M1991" s="15">
        <f t="shared" si="130"/>
        <v>6032</v>
      </c>
      <c r="O1991" s="13"/>
      <c r="P1991" s="13"/>
    </row>
    <row r="1992" spans="1:16" ht="13.15" customHeight="1" x14ac:dyDescent="0.2">
      <c r="A1992" s="11" t="str">
        <f t="shared" si="131"/>
        <v>KING ISLAND2022</v>
      </c>
      <c r="B1992" s="3" t="s">
        <v>58</v>
      </c>
      <c r="C1992" s="12">
        <v>2022</v>
      </c>
      <c r="D1992" s="12">
        <v>23</v>
      </c>
      <c r="E1992" s="13">
        <v>3002</v>
      </c>
      <c r="F1992" s="13">
        <v>3010</v>
      </c>
      <c r="G1992" s="13">
        <v>6012</v>
      </c>
      <c r="H1992" s="13">
        <v>0</v>
      </c>
      <c r="I1992" s="13">
        <v>0</v>
      </c>
      <c r="J1992" s="13">
        <v>0</v>
      </c>
      <c r="K1992" s="15">
        <f t="shared" si="128"/>
        <v>3002</v>
      </c>
      <c r="L1992" s="15">
        <f t="shared" si="129"/>
        <v>3010</v>
      </c>
      <c r="M1992" s="15">
        <f t="shared" si="130"/>
        <v>6012</v>
      </c>
      <c r="O1992" s="13"/>
      <c r="P1992" s="13"/>
    </row>
    <row r="1993" spans="1:16" ht="13.15" customHeight="1" x14ac:dyDescent="0.2">
      <c r="A1993" s="11" t="str">
        <f t="shared" si="131"/>
        <v>KING ISLAND2023</v>
      </c>
      <c r="B1993" s="88" t="s">
        <v>58</v>
      </c>
      <c r="C1993" s="16">
        <v>2023</v>
      </c>
      <c r="D1993" s="86">
        <v>26</v>
      </c>
      <c r="E1993" s="89">
        <v>2871</v>
      </c>
      <c r="F1993" s="89">
        <v>2865</v>
      </c>
      <c r="G1993" s="89">
        <v>5736</v>
      </c>
      <c r="H1993" s="89">
        <v>0</v>
      </c>
      <c r="I1993" s="89">
        <v>0</v>
      </c>
      <c r="J1993" s="89">
        <v>0</v>
      </c>
      <c r="K1993" s="15">
        <f t="shared" si="128"/>
        <v>2871</v>
      </c>
      <c r="L1993" s="15">
        <f t="shared" si="129"/>
        <v>2865</v>
      </c>
      <c r="M1993" s="15">
        <f t="shared" si="130"/>
        <v>5736</v>
      </c>
      <c r="O1993" s="13"/>
      <c r="P1993" s="13"/>
    </row>
    <row r="1994" spans="1:16" ht="13.15" customHeight="1" x14ac:dyDescent="0.2">
      <c r="A1994" s="11" t="str">
        <f t="shared" si="131"/>
        <v>KING ISLAND2024</v>
      </c>
      <c r="B1994" s="92" t="s">
        <v>58</v>
      </c>
      <c r="C1994" s="85">
        <v>2024</v>
      </c>
      <c r="D1994" s="86">
        <v>26</v>
      </c>
      <c r="E1994" s="15">
        <v>2708</v>
      </c>
      <c r="F1994" s="15">
        <v>2708</v>
      </c>
      <c r="G1994" s="15">
        <v>5416</v>
      </c>
      <c r="H1994" s="87">
        <v>0</v>
      </c>
      <c r="I1994" s="87">
        <v>0</v>
      </c>
      <c r="J1994" s="15">
        <v>0</v>
      </c>
      <c r="K1994" s="15">
        <f t="shared" si="128"/>
        <v>2708</v>
      </c>
      <c r="L1994" s="15">
        <f t="shared" si="129"/>
        <v>2708</v>
      </c>
      <c r="M1994" s="15">
        <f t="shared" si="130"/>
        <v>5416</v>
      </c>
      <c r="O1994" s="13"/>
      <c r="P1994" s="13"/>
    </row>
    <row r="1995" spans="1:16" ht="13.15" customHeight="1" x14ac:dyDescent="0.2">
      <c r="A1995" s="11" t="str">
        <f t="shared" si="131"/>
        <v>KING ISLAND2025</v>
      </c>
      <c r="B1995" s="3" t="s">
        <v>58</v>
      </c>
      <c r="C1995" s="12">
        <v>2025</v>
      </c>
      <c r="D1995" s="86">
        <v>28</v>
      </c>
      <c r="E1995" s="13">
        <v>2536</v>
      </c>
      <c r="F1995" s="13">
        <v>2532</v>
      </c>
      <c r="G1995" s="13">
        <v>5068</v>
      </c>
      <c r="H1995" s="13">
        <v>0</v>
      </c>
      <c r="I1995" s="13">
        <v>0</v>
      </c>
      <c r="J1995" s="13">
        <v>0</v>
      </c>
      <c r="K1995" s="15">
        <f t="shared" si="128"/>
        <v>2536</v>
      </c>
      <c r="L1995" s="15">
        <f t="shared" si="129"/>
        <v>2532</v>
      </c>
      <c r="M1995" s="15">
        <f t="shared" si="130"/>
        <v>5068</v>
      </c>
      <c r="O1995" s="13"/>
      <c r="P1995" s="13"/>
    </row>
    <row r="1996" spans="1:16" ht="13.15" customHeight="1" x14ac:dyDescent="0.2">
      <c r="A1996" s="11" t="str">
        <f t="shared" si="131"/>
        <v>KINGSCOTE1985</v>
      </c>
      <c r="B1996" s="92" t="s">
        <v>57</v>
      </c>
      <c r="C1996" s="85">
        <v>1985</v>
      </c>
      <c r="D1996" s="86">
        <v>17</v>
      </c>
      <c r="E1996" s="15">
        <v>5154</v>
      </c>
      <c r="F1996" s="15">
        <v>5279</v>
      </c>
      <c r="G1996" s="15">
        <v>10433</v>
      </c>
      <c r="H1996" s="87">
        <v>0</v>
      </c>
      <c r="I1996" s="87">
        <v>0</v>
      </c>
      <c r="J1996" s="15">
        <v>0</v>
      </c>
      <c r="K1996" s="15">
        <f t="shared" si="128"/>
        <v>5154</v>
      </c>
      <c r="L1996" s="15">
        <f t="shared" si="129"/>
        <v>5279</v>
      </c>
      <c r="M1996" s="15">
        <f t="shared" si="130"/>
        <v>10433</v>
      </c>
      <c r="O1996" s="13"/>
      <c r="P1996" s="13"/>
    </row>
    <row r="1997" spans="1:16" ht="13.15" customHeight="1" x14ac:dyDescent="0.2">
      <c r="A1997" s="11" t="str">
        <f t="shared" si="131"/>
        <v>KINGSCOTE1986</v>
      </c>
      <c r="B1997" s="3" t="s">
        <v>57</v>
      </c>
      <c r="C1997" s="12">
        <v>1986</v>
      </c>
      <c r="D1997" s="12">
        <v>15</v>
      </c>
      <c r="E1997" s="13">
        <v>5729</v>
      </c>
      <c r="F1997" s="13">
        <v>5731</v>
      </c>
      <c r="G1997" s="13">
        <v>11460</v>
      </c>
      <c r="H1997" s="13">
        <v>0</v>
      </c>
      <c r="I1997" s="13">
        <v>0</v>
      </c>
      <c r="J1997" s="13">
        <v>0</v>
      </c>
      <c r="K1997" s="15">
        <f t="shared" si="128"/>
        <v>5729</v>
      </c>
      <c r="L1997" s="15">
        <f t="shared" si="129"/>
        <v>5731</v>
      </c>
      <c r="M1997" s="15">
        <f t="shared" si="130"/>
        <v>11460</v>
      </c>
      <c r="O1997" s="13"/>
      <c r="P1997" s="13"/>
    </row>
    <row r="1998" spans="1:16" ht="13.15" customHeight="1" x14ac:dyDescent="0.2">
      <c r="A1998" s="11" t="str">
        <f t="shared" si="131"/>
        <v>KINGSCOTE1987</v>
      </c>
      <c r="B1998" s="3" t="s">
        <v>57</v>
      </c>
      <c r="C1998" s="12">
        <v>1987</v>
      </c>
      <c r="D1998" s="12">
        <v>22</v>
      </c>
      <c r="E1998" s="13">
        <v>3742</v>
      </c>
      <c r="F1998" s="13">
        <v>3783</v>
      </c>
      <c r="G1998" s="13">
        <v>7525</v>
      </c>
      <c r="H1998" s="13">
        <v>0</v>
      </c>
      <c r="I1998" s="13">
        <v>0</v>
      </c>
      <c r="J1998" s="13">
        <v>0</v>
      </c>
      <c r="K1998" s="15">
        <f t="shared" si="128"/>
        <v>3742</v>
      </c>
      <c r="L1998" s="15">
        <f t="shared" si="129"/>
        <v>3783</v>
      </c>
      <c r="M1998" s="15">
        <f t="shared" si="130"/>
        <v>7525</v>
      </c>
      <c r="O1998" s="13"/>
      <c r="P1998" s="13"/>
    </row>
    <row r="1999" spans="1:16" ht="13.15" customHeight="1" x14ac:dyDescent="0.2">
      <c r="A1999" s="11" t="str">
        <f t="shared" si="131"/>
        <v>KINGSCOTE1988</v>
      </c>
      <c r="B1999" s="3" t="s">
        <v>57</v>
      </c>
      <c r="C1999" s="12">
        <v>1988</v>
      </c>
      <c r="D1999" s="12">
        <v>21</v>
      </c>
      <c r="E1999" s="13">
        <v>3636</v>
      </c>
      <c r="F1999" s="13">
        <v>3634</v>
      </c>
      <c r="G1999" s="13">
        <v>7270</v>
      </c>
      <c r="H1999" s="13">
        <v>0</v>
      </c>
      <c r="I1999" s="13">
        <v>0</v>
      </c>
      <c r="J1999" s="13">
        <v>0</v>
      </c>
      <c r="K1999" s="15">
        <f t="shared" si="128"/>
        <v>3636</v>
      </c>
      <c r="L1999" s="15">
        <f t="shared" si="129"/>
        <v>3634</v>
      </c>
      <c r="M1999" s="15">
        <f t="shared" si="130"/>
        <v>7270</v>
      </c>
      <c r="O1999" s="13"/>
      <c r="P1999" s="13"/>
    </row>
    <row r="2000" spans="1:16" ht="13.15" customHeight="1" x14ac:dyDescent="0.2">
      <c r="A2000" s="11" t="str">
        <f t="shared" si="131"/>
        <v>KINGSCOTE1989</v>
      </c>
      <c r="B2000" s="90" t="s">
        <v>57</v>
      </c>
      <c r="C2000" s="85">
        <v>1989</v>
      </c>
      <c r="D2000" s="86">
        <v>32</v>
      </c>
      <c r="E2000" s="15">
        <v>2620</v>
      </c>
      <c r="F2000" s="15">
        <v>2591</v>
      </c>
      <c r="G2000" s="15">
        <v>5211</v>
      </c>
      <c r="H2000" s="15">
        <v>0</v>
      </c>
      <c r="I2000" s="15">
        <v>0</v>
      </c>
      <c r="J2000" s="15">
        <v>0</v>
      </c>
      <c r="K2000" s="15">
        <f t="shared" si="128"/>
        <v>2620</v>
      </c>
      <c r="L2000" s="15">
        <f t="shared" si="129"/>
        <v>2591</v>
      </c>
      <c r="M2000" s="15">
        <f t="shared" si="130"/>
        <v>5211</v>
      </c>
      <c r="O2000" s="13"/>
      <c r="P2000" s="13"/>
    </row>
    <row r="2001" spans="1:16" ht="13.15" customHeight="1" x14ac:dyDescent="0.2">
      <c r="A2001" s="11" t="str">
        <f t="shared" si="131"/>
        <v>KINGSCOTE1990</v>
      </c>
      <c r="B2001" s="3" t="s">
        <v>57</v>
      </c>
      <c r="C2001" s="12">
        <v>1990</v>
      </c>
      <c r="D2001" s="12" t="s">
        <v>174</v>
      </c>
      <c r="E2001" s="13">
        <v>1322</v>
      </c>
      <c r="F2001" s="13">
        <v>1269</v>
      </c>
      <c r="G2001" s="13">
        <v>2591</v>
      </c>
      <c r="H2001" s="13">
        <v>0</v>
      </c>
      <c r="I2001" s="13">
        <v>0</v>
      </c>
      <c r="J2001" s="13">
        <v>0</v>
      </c>
      <c r="K2001" s="15">
        <f t="shared" si="128"/>
        <v>1322</v>
      </c>
      <c r="L2001" s="15">
        <f t="shared" si="129"/>
        <v>1269</v>
      </c>
      <c r="M2001" s="15">
        <f t="shared" si="130"/>
        <v>2591</v>
      </c>
      <c r="O2001" s="13"/>
      <c r="P2001" s="13"/>
    </row>
    <row r="2002" spans="1:16" ht="13.15" customHeight="1" x14ac:dyDescent="0.2">
      <c r="A2002" s="11" t="str">
        <f t="shared" si="131"/>
        <v>KINGSCOTE1991</v>
      </c>
      <c r="B2002" s="90" t="s">
        <v>57</v>
      </c>
      <c r="C2002" s="85">
        <v>1991</v>
      </c>
      <c r="D2002" s="86">
        <v>30</v>
      </c>
      <c r="E2002" s="15">
        <v>3023</v>
      </c>
      <c r="F2002" s="15">
        <v>2985</v>
      </c>
      <c r="G2002" s="15">
        <v>6008</v>
      </c>
      <c r="H2002" s="15">
        <v>0</v>
      </c>
      <c r="I2002" s="15">
        <v>0</v>
      </c>
      <c r="J2002" s="15">
        <v>0</v>
      </c>
      <c r="K2002" s="15">
        <f t="shared" si="128"/>
        <v>3023</v>
      </c>
      <c r="L2002" s="15">
        <f t="shared" si="129"/>
        <v>2985</v>
      </c>
      <c r="M2002" s="15">
        <f t="shared" si="130"/>
        <v>6008</v>
      </c>
      <c r="O2002" s="13"/>
      <c r="P2002" s="13"/>
    </row>
    <row r="2003" spans="1:16" ht="13.15" customHeight="1" x14ac:dyDescent="0.2">
      <c r="A2003" s="11" t="str">
        <f t="shared" si="131"/>
        <v>KINGSCOTE1992</v>
      </c>
      <c r="B2003" s="3" t="s">
        <v>57</v>
      </c>
      <c r="C2003" s="12">
        <v>1992</v>
      </c>
      <c r="D2003" s="12">
        <v>19</v>
      </c>
      <c r="E2003" s="13">
        <v>4426</v>
      </c>
      <c r="F2003" s="13">
        <v>4743</v>
      </c>
      <c r="G2003" s="13">
        <v>9169</v>
      </c>
      <c r="H2003" s="13">
        <v>0</v>
      </c>
      <c r="I2003" s="13">
        <v>0</v>
      </c>
      <c r="J2003" s="13">
        <v>0</v>
      </c>
      <c r="K2003" s="15">
        <f t="shared" si="128"/>
        <v>4426</v>
      </c>
      <c r="L2003" s="15">
        <f t="shared" si="129"/>
        <v>4743</v>
      </c>
      <c r="M2003" s="15">
        <f t="shared" si="130"/>
        <v>9169</v>
      </c>
      <c r="O2003" s="13"/>
      <c r="P2003" s="13"/>
    </row>
    <row r="2004" spans="1:16" ht="13.15" customHeight="1" x14ac:dyDescent="0.2">
      <c r="A2004" s="11" t="str">
        <f t="shared" si="131"/>
        <v>KINGSCOTE1993</v>
      </c>
      <c r="B2004" s="3" t="s">
        <v>57</v>
      </c>
      <c r="C2004" s="12">
        <v>1993</v>
      </c>
      <c r="D2004" s="12">
        <v>26</v>
      </c>
      <c r="E2004" s="13">
        <v>3692</v>
      </c>
      <c r="F2004" s="13">
        <v>3707</v>
      </c>
      <c r="G2004" s="13">
        <v>7399</v>
      </c>
      <c r="H2004" s="13">
        <v>0</v>
      </c>
      <c r="I2004" s="13">
        <v>0</v>
      </c>
      <c r="J2004" s="13">
        <v>0</v>
      </c>
      <c r="K2004" s="15">
        <f t="shared" si="128"/>
        <v>3692</v>
      </c>
      <c r="L2004" s="15">
        <f t="shared" si="129"/>
        <v>3707</v>
      </c>
      <c r="M2004" s="15">
        <f t="shared" si="130"/>
        <v>7399</v>
      </c>
      <c r="O2004" s="13"/>
      <c r="P2004" s="13"/>
    </row>
    <row r="2005" spans="1:16" ht="13.15" customHeight="1" x14ac:dyDescent="0.2">
      <c r="A2005" s="11" t="str">
        <f t="shared" si="131"/>
        <v>KINGSCOTE1994</v>
      </c>
      <c r="B2005" s="88" t="s">
        <v>57</v>
      </c>
      <c r="C2005" s="16">
        <v>1994</v>
      </c>
      <c r="D2005" s="12">
        <v>22</v>
      </c>
      <c r="E2005" s="89">
        <v>4171</v>
      </c>
      <c r="F2005" s="89">
        <v>4172</v>
      </c>
      <c r="G2005" s="89">
        <v>8343</v>
      </c>
      <c r="H2005" s="89">
        <v>0</v>
      </c>
      <c r="I2005" s="89">
        <v>0</v>
      </c>
      <c r="J2005" s="89">
        <v>0</v>
      </c>
      <c r="K2005" s="15">
        <f t="shared" si="128"/>
        <v>4171</v>
      </c>
      <c r="L2005" s="15">
        <f t="shared" si="129"/>
        <v>4172</v>
      </c>
      <c r="M2005" s="15">
        <f t="shared" si="130"/>
        <v>8343</v>
      </c>
      <c r="O2005" s="13"/>
      <c r="P2005" s="13"/>
    </row>
    <row r="2006" spans="1:16" ht="13.15" customHeight="1" x14ac:dyDescent="0.2">
      <c r="A2006" s="11" t="str">
        <f t="shared" si="131"/>
        <v>KINGSCOTE1995</v>
      </c>
      <c r="B2006" s="90" t="s">
        <v>57</v>
      </c>
      <c r="C2006" s="85">
        <v>1995</v>
      </c>
      <c r="D2006" s="86">
        <v>20</v>
      </c>
      <c r="E2006" s="15">
        <v>4679</v>
      </c>
      <c r="F2006" s="15">
        <v>4730</v>
      </c>
      <c r="G2006" s="15">
        <v>9409</v>
      </c>
      <c r="H2006" s="15">
        <v>0</v>
      </c>
      <c r="I2006" s="15">
        <v>0</v>
      </c>
      <c r="J2006" s="15">
        <v>0</v>
      </c>
      <c r="K2006" s="15">
        <f t="shared" si="128"/>
        <v>4679</v>
      </c>
      <c r="L2006" s="15">
        <f t="shared" si="129"/>
        <v>4730</v>
      </c>
      <c r="M2006" s="15">
        <f t="shared" si="130"/>
        <v>9409</v>
      </c>
      <c r="O2006" s="13"/>
      <c r="P2006" s="13"/>
    </row>
    <row r="2007" spans="1:16" ht="13.15" customHeight="1" x14ac:dyDescent="0.2">
      <c r="A2007" s="11" t="str">
        <f t="shared" si="131"/>
        <v>KINGSCOTE1996</v>
      </c>
      <c r="B2007" s="92" t="s">
        <v>57</v>
      </c>
      <c r="C2007" s="85">
        <v>1996</v>
      </c>
      <c r="D2007" s="86">
        <v>21</v>
      </c>
      <c r="E2007" s="15">
        <v>4574</v>
      </c>
      <c r="F2007" s="15">
        <v>4576</v>
      </c>
      <c r="G2007" s="15">
        <v>9150</v>
      </c>
      <c r="H2007" s="87">
        <v>0</v>
      </c>
      <c r="I2007" s="87">
        <v>0</v>
      </c>
      <c r="J2007" s="15">
        <v>0</v>
      </c>
      <c r="K2007" s="15">
        <f t="shared" si="128"/>
        <v>4574</v>
      </c>
      <c r="L2007" s="15">
        <f t="shared" si="129"/>
        <v>4576</v>
      </c>
      <c r="M2007" s="15">
        <f t="shared" si="130"/>
        <v>9150</v>
      </c>
      <c r="O2007" s="13"/>
      <c r="P2007" s="13"/>
    </row>
    <row r="2008" spans="1:16" ht="13.15" customHeight="1" x14ac:dyDescent="0.2">
      <c r="A2008" s="11" t="str">
        <f t="shared" si="131"/>
        <v>KINGSCOTE1997</v>
      </c>
      <c r="B2008" s="3" t="s">
        <v>57</v>
      </c>
      <c r="C2008" s="12">
        <v>1997</v>
      </c>
      <c r="D2008" s="12">
        <v>18</v>
      </c>
      <c r="E2008" s="13">
        <v>5313</v>
      </c>
      <c r="F2008" s="13">
        <v>5312</v>
      </c>
      <c r="G2008" s="13">
        <v>10625</v>
      </c>
      <c r="H2008" s="13">
        <v>0</v>
      </c>
      <c r="I2008" s="13">
        <v>0</v>
      </c>
      <c r="J2008" s="13">
        <v>0</v>
      </c>
      <c r="K2008" s="15">
        <f t="shared" si="128"/>
        <v>5313</v>
      </c>
      <c r="L2008" s="15">
        <f t="shared" si="129"/>
        <v>5312</v>
      </c>
      <c r="M2008" s="15">
        <f t="shared" si="130"/>
        <v>10625</v>
      </c>
      <c r="O2008" s="13"/>
      <c r="P2008" s="13"/>
    </row>
    <row r="2009" spans="1:16" ht="13.15" customHeight="1" x14ac:dyDescent="0.2">
      <c r="A2009" s="11" t="str">
        <f t="shared" si="131"/>
        <v>KINGSCOTE1998</v>
      </c>
      <c r="B2009" s="90" t="s">
        <v>57</v>
      </c>
      <c r="C2009" s="85">
        <v>1998</v>
      </c>
      <c r="D2009" s="86">
        <v>15</v>
      </c>
      <c r="E2009" s="15">
        <v>5862</v>
      </c>
      <c r="F2009" s="15">
        <v>5870</v>
      </c>
      <c r="G2009" s="15">
        <v>11732</v>
      </c>
      <c r="H2009" s="15">
        <v>0</v>
      </c>
      <c r="I2009" s="15">
        <v>0</v>
      </c>
      <c r="J2009" s="15">
        <v>0</v>
      </c>
      <c r="K2009" s="15">
        <f t="shared" si="128"/>
        <v>5862</v>
      </c>
      <c r="L2009" s="15">
        <f t="shared" si="129"/>
        <v>5870</v>
      </c>
      <c r="M2009" s="15">
        <f t="shared" si="130"/>
        <v>11732</v>
      </c>
      <c r="O2009" s="13"/>
      <c r="P2009" s="13"/>
    </row>
    <row r="2010" spans="1:16" ht="13.15" customHeight="1" x14ac:dyDescent="0.2">
      <c r="A2010" s="11" t="str">
        <f t="shared" si="131"/>
        <v>KINGSCOTE1999</v>
      </c>
      <c r="B2010" s="3" t="s">
        <v>57</v>
      </c>
      <c r="C2010" s="12">
        <v>1999</v>
      </c>
      <c r="D2010" s="12">
        <v>17</v>
      </c>
      <c r="E2010" s="13">
        <v>5034</v>
      </c>
      <c r="F2010" s="13">
        <v>5036</v>
      </c>
      <c r="G2010" s="13">
        <v>10070</v>
      </c>
      <c r="H2010" s="13">
        <v>0</v>
      </c>
      <c r="I2010" s="13">
        <v>0</v>
      </c>
      <c r="J2010" s="13">
        <v>0</v>
      </c>
      <c r="K2010" s="15">
        <f t="shared" si="128"/>
        <v>5034</v>
      </c>
      <c r="L2010" s="15">
        <f t="shared" si="129"/>
        <v>5036</v>
      </c>
      <c r="M2010" s="15">
        <f t="shared" si="130"/>
        <v>10070</v>
      </c>
      <c r="O2010" s="13"/>
      <c r="P2010" s="13"/>
    </row>
    <row r="2011" spans="1:16" ht="13.15" customHeight="1" x14ac:dyDescent="0.2">
      <c r="A2011" s="11" t="str">
        <f t="shared" si="131"/>
        <v>KINGSCOTE2000</v>
      </c>
      <c r="B2011" s="3" t="s">
        <v>57</v>
      </c>
      <c r="C2011" s="12">
        <v>2000</v>
      </c>
      <c r="D2011" s="12">
        <v>23</v>
      </c>
      <c r="E2011" s="13">
        <v>4312</v>
      </c>
      <c r="F2011" s="13">
        <v>4313</v>
      </c>
      <c r="G2011" s="13">
        <v>8625</v>
      </c>
      <c r="H2011" s="13">
        <v>0</v>
      </c>
      <c r="I2011" s="13">
        <v>0</v>
      </c>
      <c r="J2011" s="13">
        <v>0</v>
      </c>
      <c r="K2011" s="15">
        <f t="shared" si="128"/>
        <v>4312</v>
      </c>
      <c r="L2011" s="15">
        <f t="shared" si="129"/>
        <v>4313</v>
      </c>
      <c r="M2011" s="15">
        <f t="shared" si="130"/>
        <v>8625</v>
      </c>
      <c r="O2011" s="13"/>
      <c r="P2011" s="13"/>
    </row>
    <row r="2012" spans="1:16" ht="13.15" customHeight="1" x14ac:dyDescent="0.2">
      <c r="A2012" s="11" t="str">
        <f t="shared" si="131"/>
        <v>KINGSCOTE2001</v>
      </c>
      <c r="B2012" s="3" t="s">
        <v>57</v>
      </c>
      <c r="C2012" s="12">
        <v>2001</v>
      </c>
      <c r="D2012" s="12">
        <v>21</v>
      </c>
      <c r="E2012" s="13">
        <v>4179</v>
      </c>
      <c r="F2012" s="13">
        <v>4169</v>
      </c>
      <c r="G2012" s="13">
        <v>8348</v>
      </c>
      <c r="H2012" s="13">
        <v>0</v>
      </c>
      <c r="I2012" s="13">
        <v>0</v>
      </c>
      <c r="J2012" s="13">
        <v>0</v>
      </c>
      <c r="K2012" s="15">
        <f t="shared" si="128"/>
        <v>4179</v>
      </c>
      <c r="L2012" s="15">
        <f t="shared" si="129"/>
        <v>4169</v>
      </c>
      <c r="M2012" s="15">
        <f t="shared" si="130"/>
        <v>8348</v>
      </c>
      <c r="O2012" s="13"/>
      <c r="P2012" s="13"/>
    </row>
    <row r="2013" spans="1:16" ht="13.15" customHeight="1" x14ac:dyDescent="0.2">
      <c r="A2013" s="11" t="str">
        <f t="shared" si="131"/>
        <v>KINGSCOTE2002</v>
      </c>
      <c r="B2013" s="3" t="s">
        <v>57</v>
      </c>
      <c r="C2013" s="12">
        <v>2002</v>
      </c>
      <c r="D2013" s="86">
        <v>16</v>
      </c>
      <c r="E2013" s="13">
        <v>4261</v>
      </c>
      <c r="F2013" s="13">
        <v>4259</v>
      </c>
      <c r="G2013" s="13">
        <v>8520</v>
      </c>
      <c r="H2013" s="13">
        <v>0</v>
      </c>
      <c r="I2013" s="13">
        <v>0</v>
      </c>
      <c r="J2013" s="13">
        <v>0</v>
      </c>
      <c r="K2013" s="15">
        <f t="shared" si="128"/>
        <v>4261</v>
      </c>
      <c r="L2013" s="15">
        <f t="shared" si="129"/>
        <v>4259</v>
      </c>
      <c r="M2013" s="15">
        <f t="shared" si="130"/>
        <v>8520</v>
      </c>
      <c r="O2013" s="13"/>
      <c r="P2013" s="13"/>
    </row>
    <row r="2014" spans="1:16" ht="13.15" customHeight="1" x14ac:dyDescent="0.2">
      <c r="A2014" s="11" t="str">
        <f t="shared" si="131"/>
        <v>KINGSCOTE2003</v>
      </c>
      <c r="B2014" s="90" t="s">
        <v>57</v>
      </c>
      <c r="C2014" s="12">
        <v>2003</v>
      </c>
      <c r="D2014" s="86">
        <v>20</v>
      </c>
      <c r="E2014" s="91">
        <v>3346</v>
      </c>
      <c r="F2014" s="91">
        <v>3346</v>
      </c>
      <c r="G2014" s="91">
        <v>6692</v>
      </c>
      <c r="H2014" s="91">
        <v>0</v>
      </c>
      <c r="I2014" s="91">
        <v>0</v>
      </c>
      <c r="J2014" s="91">
        <v>0</v>
      </c>
      <c r="K2014" s="15">
        <f t="shared" si="128"/>
        <v>3346</v>
      </c>
      <c r="L2014" s="15">
        <f t="shared" si="129"/>
        <v>3346</v>
      </c>
      <c r="M2014" s="15">
        <f t="shared" si="130"/>
        <v>6692</v>
      </c>
      <c r="O2014" s="13"/>
      <c r="P2014" s="13"/>
    </row>
    <row r="2015" spans="1:16" ht="13.15" customHeight="1" x14ac:dyDescent="0.2">
      <c r="A2015" s="11" t="str">
        <f t="shared" si="131"/>
        <v>KINGSCOTE2004</v>
      </c>
      <c r="B2015" s="3" t="s">
        <v>57</v>
      </c>
      <c r="C2015" s="12">
        <v>2004</v>
      </c>
      <c r="D2015" s="12">
        <v>21</v>
      </c>
      <c r="E2015" s="13">
        <v>3465</v>
      </c>
      <c r="F2015" s="13">
        <v>3459</v>
      </c>
      <c r="G2015" s="13">
        <v>6924</v>
      </c>
      <c r="H2015" s="13">
        <v>0</v>
      </c>
      <c r="I2015" s="13">
        <v>0</v>
      </c>
      <c r="J2015" s="13">
        <v>0</v>
      </c>
      <c r="K2015" s="15">
        <f t="shared" si="128"/>
        <v>3465</v>
      </c>
      <c r="L2015" s="15">
        <f t="shared" si="129"/>
        <v>3459</v>
      </c>
      <c r="M2015" s="15">
        <f t="shared" si="130"/>
        <v>6924</v>
      </c>
      <c r="O2015" s="13"/>
      <c r="P2015" s="13"/>
    </row>
    <row r="2016" spans="1:16" ht="13.15" customHeight="1" x14ac:dyDescent="0.2">
      <c r="A2016" s="11" t="str">
        <f t="shared" si="131"/>
        <v>KINGSCOTE2005</v>
      </c>
      <c r="B2016" s="3" t="s">
        <v>57</v>
      </c>
      <c r="C2016" s="12">
        <v>2005</v>
      </c>
      <c r="D2016" s="12" t="s">
        <v>174</v>
      </c>
      <c r="E2016" s="13">
        <v>2452</v>
      </c>
      <c r="F2016" s="13">
        <v>2443</v>
      </c>
      <c r="G2016" s="13">
        <v>4895</v>
      </c>
      <c r="H2016" s="13">
        <v>0</v>
      </c>
      <c r="I2016" s="13">
        <v>0</v>
      </c>
      <c r="J2016" s="13">
        <v>0</v>
      </c>
      <c r="K2016" s="15">
        <f t="shared" si="128"/>
        <v>2452</v>
      </c>
      <c r="L2016" s="15">
        <f t="shared" si="129"/>
        <v>2443</v>
      </c>
      <c r="M2016" s="15">
        <f t="shared" si="130"/>
        <v>4895</v>
      </c>
      <c r="O2016" s="13"/>
      <c r="P2016" s="13"/>
    </row>
    <row r="2017" spans="1:16" ht="13.15" customHeight="1" x14ac:dyDescent="0.2">
      <c r="A2017" s="11" t="str">
        <f t="shared" si="131"/>
        <v>KINGSCOTE2006</v>
      </c>
      <c r="B2017" s="92" t="s">
        <v>57</v>
      </c>
      <c r="C2017" s="85">
        <v>2006</v>
      </c>
      <c r="D2017" s="86" t="s">
        <v>174</v>
      </c>
      <c r="E2017" s="15">
        <v>1439</v>
      </c>
      <c r="F2017" s="15">
        <v>1439</v>
      </c>
      <c r="G2017" s="15">
        <v>2878</v>
      </c>
      <c r="H2017" s="87">
        <v>0</v>
      </c>
      <c r="I2017" s="87">
        <v>0</v>
      </c>
      <c r="J2017" s="15">
        <v>0</v>
      </c>
      <c r="K2017" s="15">
        <f t="shared" si="128"/>
        <v>1439</v>
      </c>
      <c r="L2017" s="15">
        <f t="shared" si="129"/>
        <v>1439</v>
      </c>
      <c r="M2017" s="15">
        <f t="shared" si="130"/>
        <v>2878</v>
      </c>
      <c r="O2017" s="13"/>
      <c r="P2017" s="13"/>
    </row>
    <row r="2018" spans="1:16" ht="13.15" customHeight="1" x14ac:dyDescent="0.2">
      <c r="A2018" s="11" t="str">
        <f t="shared" si="131"/>
        <v>KINGSCOTE2007</v>
      </c>
      <c r="B2018" s="90" t="s">
        <v>57</v>
      </c>
      <c r="C2018" s="85">
        <v>2007</v>
      </c>
      <c r="D2018" s="86">
        <v>25</v>
      </c>
      <c r="E2018" s="15">
        <v>2971</v>
      </c>
      <c r="F2018" s="15">
        <v>2972</v>
      </c>
      <c r="G2018" s="15">
        <v>5943</v>
      </c>
      <c r="H2018" s="15">
        <v>0</v>
      </c>
      <c r="I2018" s="15">
        <v>0</v>
      </c>
      <c r="J2018" s="15">
        <v>0</v>
      </c>
      <c r="K2018" s="15">
        <f t="shared" si="128"/>
        <v>2971</v>
      </c>
      <c r="L2018" s="15">
        <f t="shared" si="129"/>
        <v>2972</v>
      </c>
      <c r="M2018" s="15">
        <f t="shared" si="130"/>
        <v>5943</v>
      </c>
      <c r="O2018" s="13"/>
      <c r="P2018" s="13"/>
    </row>
    <row r="2019" spans="1:16" ht="13.15" customHeight="1" x14ac:dyDescent="0.2">
      <c r="A2019" s="11" t="str">
        <f t="shared" si="131"/>
        <v>KINGSCOTE2008</v>
      </c>
      <c r="B2019" s="92" t="s">
        <v>57</v>
      </c>
      <c r="C2019" s="85">
        <v>2008</v>
      </c>
      <c r="D2019" s="86">
        <v>27</v>
      </c>
      <c r="E2019" s="15">
        <v>2519</v>
      </c>
      <c r="F2019" s="15">
        <v>2518</v>
      </c>
      <c r="G2019" s="15">
        <v>5037</v>
      </c>
      <c r="H2019" s="87">
        <v>0</v>
      </c>
      <c r="I2019" s="87">
        <v>0</v>
      </c>
      <c r="J2019" s="15">
        <v>0</v>
      </c>
      <c r="K2019" s="15">
        <f t="shared" si="128"/>
        <v>2519</v>
      </c>
      <c r="L2019" s="15">
        <f t="shared" si="129"/>
        <v>2518</v>
      </c>
      <c r="M2019" s="15">
        <f t="shared" si="130"/>
        <v>5037</v>
      </c>
      <c r="O2019" s="13"/>
      <c r="P2019" s="13"/>
    </row>
    <row r="2020" spans="1:16" ht="13.15" customHeight="1" x14ac:dyDescent="0.2">
      <c r="A2020" s="11" t="str">
        <f t="shared" si="131"/>
        <v>KINGSCOTE2009</v>
      </c>
      <c r="B2020" s="3" t="s">
        <v>57</v>
      </c>
      <c r="C2020" s="12">
        <v>2009</v>
      </c>
      <c r="D2020" s="12" t="s">
        <v>174</v>
      </c>
      <c r="E2020" s="13">
        <v>2181</v>
      </c>
      <c r="F2020" s="13">
        <v>2184</v>
      </c>
      <c r="G2020" s="13">
        <v>4365</v>
      </c>
      <c r="H2020" s="13">
        <v>0</v>
      </c>
      <c r="I2020" s="13">
        <v>0</v>
      </c>
      <c r="J2020" s="13">
        <v>0</v>
      </c>
      <c r="K2020" s="15">
        <f t="shared" si="128"/>
        <v>2181</v>
      </c>
      <c r="L2020" s="15">
        <f t="shared" si="129"/>
        <v>2184</v>
      </c>
      <c r="M2020" s="15">
        <f t="shared" si="130"/>
        <v>4365</v>
      </c>
      <c r="O2020" s="13"/>
      <c r="P2020" s="13"/>
    </row>
    <row r="2021" spans="1:16" ht="13.15" customHeight="1" x14ac:dyDescent="0.2">
      <c r="A2021" s="11" t="str">
        <f t="shared" ref="A2021:A2055" si="132">CONCATENATE(B2021,C2021)</f>
        <v>KINGSCOTE2010</v>
      </c>
      <c r="B2021" s="3" t="s">
        <v>57</v>
      </c>
      <c r="C2021" s="12">
        <v>2010</v>
      </c>
      <c r="D2021" s="12" t="s">
        <v>174</v>
      </c>
      <c r="E2021" s="13">
        <v>1204</v>
      </c>
      <c r="F2021" s="13">
        <v>1205</v>
      </c>
      <c r="G2021" s="13">
        <v>2409</v>
      </c>
      <c r="H2021" s="13">
        <v>0</v>
      </c>
      <c r="I2021" s="13">
        <v>0</v>
      </c>
      <c r="J2021" s="13">
        <v>0</v>
      </c>
      <c r="K2021" s="15">
        <f t="shared" si="128"/>
        <v>1204</v>
      </c>
      <c r="L2021" s="15">
        <f t="shared" si="129"/>
        <v>1205</v>
      </c>
      <c r="M2021" s="15">
        <f t="shared" si="130"/>
        <v>2409</v>
      </c>
      <c r="O2021" s="13"/>
      <c r="P2021" s="13"/>
    </row>
    <row r="2022" spans="1:16" ht="13.15" customHeight="1" x14ac:dyDescent="0.2">
      <c r="A2022" s="11" t="str">
        <f t="shared" si="132"/>
        <v>KINGSCOTE2011</v>
      </c>
      <c r="B2022" s="3" t="s">
        <v>57</v>
      </c>
      <c r="C2022" s="12">
        <v>2011</v>
      </c>
      <c r="D2022" s="12" t="s">
        <v>174</v>
      </c>
      <c r="E2022" s="13">
        <v>1135</v>
      </c>
      <c r="F2022" s="13">
        <v>1136</v>
      </c>
      <c r="G2022" s="13">
        <v>2271</v>
      </c>
      <c r="H2022" s="13">
        <v>0</v>
      </c>
      <c r="I2022" s="13">
        <v>0</v>
      </c>
      <c r="J2022" s="13">
        <v>0</v>
      </c>
      <c r="K2022" s="15">
        <f t="shared" si="128"/>
        <v>1135</v>
      </c>
      <c r="L2022" s="15">
        <f t="shared" si="129"/>
        <v>1136</v>
      </c>
      <c r="M2022" s="15">
        <f t="shared" si="130"/>
        <v>2271</v>
      </c>
      <c r="O2022" s="13"/>
      <c r="P2022" s="13"/>
    </row>
    <row r="2023" spans="1:16" ht="13.15" customHeight="1" x14ac:dyDescent="0.2">
      <c r="A2023" s="11" t="str">
        <f t="shared" si="132"/>
        <v>KINGSCOTE2012</v>
      </c>
      <c r="B2023" s="92" t="s">
        <v>57</v>
      </c>
      <c r="C2023" s="85">
        <v>2012</v>
      </c>
      <c r="D2023" s="86" t="s">
        <v>174</v>
      </c>
      <c r="E2023" s="15">
        <v>1098</v>
      </c>
      <c r="F2023" s="15">
        <v>1100</v>
      </c>
      <c r="G2023" s="15">
        <v>2198</v>
      </c>
      <c r="H2023" s="87">
        <v>0</v>
      </c>
      <c r="I2023" s="87">
        <v>0</v>
      </c>
      <c r="J2023" s="15">
        <v>0</v>
      </c>
      <c r="K2023" s="15">
        <f t="shared" si="128"/>
        <v>1098</v>
      </c>
      <c r="L2023" s="15">
        <f t="shared" si="129"/>
        <v>1100</v>
      </c>
      <c r="M2023" s="15">
        <f t="shared" si="130"/>
        <v>2198</v>
      </c>
      <c r="O2023" s="13"/>
      <c r="P2023" s="13"/>
    </row>
    <row r="2024" spans="1:16" ht="13.15" customHeight="1" x14ac:dyDescent="0.2">
      <c r="A2024" s="11" t="str">
        <f t="shared" si="132"/>
        <v>KINGSCOTE2013</v>
      </c>
      <c r="B2024" s="3" t="s">
        <v>57</v>
      </c>
      <c r="C2024" s="12">
        <v>2013</v>
      </c>
      <c r="D2024" s="12" t="s">
        <v>174</v>
      </c>
      <c r="E2024" s="13">
        <v>1092</v>
      </c>
      <c r="F2024" s="13">
        <v>1096</v>
      </c>
      <c r="G2024" s="13">
        <v>2188</v>
      </c>
      <c r="H2024" s="13">
        <v>0</v>
      </c>
      <c r="I2024" s="13">
        <v>0</v>
      </c>
      <c r="J2024" s="13">
        <v>0</v>
      </c>
      <c r="K2024" s="15">
        <f t="shared" si="128"/>
        <v>1092</v>
      </c>
      <c r="L2024" s="15">
        <f t="shared" si="129"/>
        <v>1096</v>
      </c>
      <c r="M2024" s="15">
        <f t="shared" si="130"/>
        <v>2188</v>
      </c>
      <c r="O2024" s="13"/>
      <c r="P2024" s="13"/>
    </row>
    <row r="2025" spans="1:16" ht="13.15" customHeight="1" x14ac:dyDescent="0.2">
      <c r="A2025" s="11" t="str">
        <f t="shared" si="132"/>
        <v>KINGSCOTE2014</v>
      </c>
      <c r="B2025" s="92" t="s">
        <v>57</v>
      </c>
      <c r="C2025" s="85">
        <v>2014</v>
      </c>
      <c r="D2025" s="86" t="s">
        <v>174</v>
      </c>
      <c r="E2025" s="15">
        <v>1068</v>
      </c>
      <c r="F2025" s="15">
        <v>1067</v>
      </c>
      <c r="G2025" s="15">
        <v>2135</v>
      </c>
      <c r="H2025" s="87">
        <v>0</v>
      </c>
      <c r="I2025" s="87">
        <v>0</v>
      </c>
      <c r="J2025" s="15">
        <v>0</v>
      </c>
      <c r="K2025" s="15">
        <f t="shared" si="128"/>
        <v>1068</v>
      </c>
      <c r="L2025" s="15">
        <f t="shared" si="129"/>
        <v>1067</v>
      </c>
      <c r="M2025" s="15">
        <f t="shared" si="130"/>
        <v>2135</v>
      </c>
      <c r="O2025" s="13"/>
      <c r="P2025" s="13"/>
    </row>
    <row r="2026" spans="1:16" ht="13.15" customHeight="1" x14ac:dyDescent="0.2">
      <c r="A2026" s="11" t="str">
        <f t="shared" si="132"/>
        <v>KINGSCOTE2015</v>
      </c>
      <c r="B2026" s="3" t="s">
        <v>57</v>
      </c>
      <c r="C2026" s="12">
        <v>2015</v>
      </c>
      <c r="D2026" s="86" t="s">
        <v>174</v>
      </c>
      <c r="E2026" s="13">
        <v>1068</v>
      </c>
      <c r="F2026" s="13">
        <v>1067</v>
      </c>
      <c r="G2026" s="13">
        <v>2135</v>
      </c>
      <c r="H2026" s="13">
        <v>0</v>
      </c>
      <c r="I2026" s="13">
        <v>0</v>
      </c>
      <c r="J2026" s="13">
        <v>0</v>
      </c>
      <c r="K2026" s="15">
        <f t="shared" si="128"/>
        <v>1068</v>
      </c>
      <c r="L2026" s="15">
        <f t="shared" si="129"/>
        <v>1067</v>
      </c>
      <c r="M2026" s="15">
        <f t="shared" si="130"/>
        <v>2135</v>
      </c>
      <c r="O2026" s="13"/>
      <c r="P2026" s="13"/>
    </row>
    <row r="2027" spans="1:16" ht="13.15" customHeight="1" x14ac:dyDescent="0.2">
      <c r="A2027" s="11" t="str">
        <f t="shared" si="132"/>
        <v>KINGSCOTE2016</v>
      </c>
      <c r="B2027" s="92" t="s">
        <v>57</v>
      </c>
      <c r="C2027" s="85">
        <v>2016</v>
      </c>
      <c r="D2027" s="86" t="s">
        <v>174</v>
      </c>
      <c r="E2027" s="15">
        <v>1076</v>
      </c>
      <c r="F2027" s="15">
        <v>1076</v>
      </c>
      <c r="G2027" s="15">
        <v>2152</v>
      </c>
      <c r="H2027" s="87">
        <v>0</v>
      </c>
      <c r="I2027" s="87">
        <v>0</v>
      </c>
      <c r="J2027" s="15">
        <v>0</v>
      </c>
      <c r="K2027" s="15">
        <f t="shared" si="128"/>
        <v>1076</v>
      </c>
      <c r="L2027" s="15">
        <f t="shared" si="129"/>
        <v>1076</v>
      </c>
      <c r="M2027" s="15">
        <f t="shared" si="130"/>
        <v>2152</v>
      </c>
      <c r="O2027" s="13"/>
      <c r="P2027" s="13"/>
    </row>
    <row r="2028" spans="1:16" ht="13.15" customHeight="1" x14ac:dyDescent="0.2">
      <c r="A2028" s="11" t="str">
        <f t="shared" si="132"/>
        <v>KINGSCOTE2017</v>
      </c>
      <c r="B2028" s="3" t="s">
        <v>57</v>
      </c>
      <c r="C2028" s="12">
        <v>2017</v>
      </c>
      <c r="D2028" s="86" t="s">
        <v>174</v>
      </c>
      <c r="E2028" s="13">
        <v>1023</v>
      </c>
      <c r="F2028" s="13">
        <v>1021</v>
      </c>
      <c r="G2028" s="13">
        <v>2044</v>
      </c>
      <c r="H2028" s="13">
        <v>0</v>
      </c>
      <c r="I2028" s="13">
        <v>0</v>
      </c>
      <c r="J2028" s="13">
        <v>0</v>
      </c>
      <c r="K2028" s="15">
        <f t="shared" si="128"/>
        <v>1023</v>
      </c>
      <c r="L2028" s="15">
        <f t="shared" si="129"/>
        <v>1021</v>
      </c>
      <c r="M2028" s="15">
        <f t="shared" si="130"/>
        <v>2044</v>
      </c>
      <c r="O2028" s="13"/>
      <c r="P2028" s="13"/>
    </row>
    <row r="2029" spans="1:16" ht="13.15" customHeight="1" x14ac:dyDescent="0.2">
      <c r="A2029" s="11" t="str">
        <f t="shared" si="132"/>
        <v>KINGSCOTE2018</v>
      </c>
      <c r="B2029" s="92" t="s">
        <v>57</v>
      </c>
      <c r="C2029" s="85">
        <v>2018</v>
      </c>
      <c r="D2029" s="86" t="s">
        <v>174</v>
      </c>
      <c r="E2029" s="15">
        <v>1137</v>
      </c>
      <c r="F2029" s="15">
        <v>1137</v>
      </c>
      <c r="G2029" s="15">
        <v>2274</v>
      </c>
      <c r="H2029" s="87">
        <v>0</v>
      </c>
      <c r="I2029" s="87">
        <v>0</v>
      </c>
      <c r="J2029" s="15">
        <v>0</v>
      </c>
      <c r="K2029" s="15">
        <f t="shared" si="128"/>
        <v>1137</v>
      </c>
      <c r="L2029" s="15">
        <f t="shared" si="129"/>
        <v>1137</v>
      </c>
      <c r="M2029" s="15">
        <f t="shared" si="130"/>
        <v>2274</v>
      </c>
      <c r="O2029" s="13"/>
      <c r="P2029" s="13"/>
    </row>
    <row r="2030" spans="1:16" ht="13.15" customHeight="1" x14ac:dyDescent="0.2">
      <c r="A2030" s="11" t="str">
        <f t="shared" si="132"/>
        <v>KINGSCOTE2019</v>
      </c>
      <c r="B2030" s="3" t="s">
        <v>57</v>
      </c>
      <c r="C2030" s="12">
        <v>2019</v>
      </c>
      <c r="D2030" s="12" t="s">
        <v>174</v>
      </c>
      <c r="E2030" s="13">
        <v>1139</v>
      </c>
      <c r="F2030" s="13">
        <v>1139</v>
      </c>
      <c r="G2030" s="13">
        <v>2278</v>
      </c>
      <c r="H2030" s="13">
        <v>0</v>
      </c>
      <c r="I2030" s="13">
        <v>0</v>
      </c>
      <c r="J2030" s="13">
        <v>0</v>
      </c>
      <c r="K2030" s="15">
        <f t="shared" si="128"/>
        <v>1139</v>
      </c>
      <c r="L2030" s="15">
        <f t="shared" si="129"/>
        <v>1139</v>
      </c>
      <c r="M2030" s="15">
        <f t="shared" si="130"/>
        <v>2278</v>
      </c>
      <c r="O2030" s="13"/>
      <c r="P2030" s="13"/>
    </row>
    <row r="2031" spans="1:16" ht="13.15" customHeight="1" x14ac:dyDescent="0.2">
      <c r="A2031" s="11" t="str">
        <f t="shared" si="132"/>
        <v>KINGSCOTE2020</v>
      </c>
      <c r="B2031" s="3" t="s">
        <v>57</v>
      </c>
      <c r="C2031" s="12">
        <v>2020</v>
      </c>
      <c r="D2031" s="12" t="s">
        <v>174</v>
      </c>
      <c r="E2031" s="13">
        <v>446</v>
      </c>
      <c r="F2031" s="13">
        <v>446</v>
      </c>
      <c r="G2031" s="13">
        <v>892</v>
      </c>
      <c r="H2031" s="13">
        <v>0</v>
      </c>
      <c r="I2031" s="13">
        <v>0</v>
      </c>
      <c r="J2031" s="13">
        <v>0</v>
      </c>
      <c r="K2031" s="15">
        <f t="shared" si="128"/>
        <v>446</v>
      </c>
      <c r="L2031" s="15">
        <f t="shared" si="129"/>
        <v>446</v>
      </c>
      <c r="M2031" s="15">
        <f t="shared" si="130"/>
        <v>892</v>
      </c>
      <c r="O2031" s="13"/>
      <c r="P2031" s="13"/>
    </row>
    <row r="2032" spans="1:16" ht="13.15" customHeight="1" x14ac:dyDescent="0.2">
      <c r="A2032" s="11" t="str">
        <f t="shared" si="132"/>
        <v>KINGSCOTE2021</v>
      </c>
      <c r="B2032" s="3" t="s">
        <v>57</v>
      </c>
      <c r="C2032" s="12">
        <v>2021</v>
      </c>
      <c r="D2032" s="12" t="s">
        <v>174</v>
      </c>
      <c r="E2032" s="13">
        <v>387</v>
      </c>
      <c r="F2032" s="13">
        <v>387</v>
      </c>
      <c r="G2032" s="13">
        <v>774</v>
      </c>
      <c r="H2032" s="13">
        <v>0</v>
      </c>
      <c r="I2032" s="13">
        <v>0</v>
      </c>
      <c r="J2032" s="13">
        <v>0</v>
      </c>
      <c r="K2032" s="15">
        <f t="shared" si="128"/>
        <v>387</v>
      </c>
      <c r="L2032" s="15">
        <f t="shared" si="129"/>
        <v>387</v>
      </c>
      <c r="M2032" s="15">
        <f t="shared" si="130"/>
        <v>774</v>
      </c>
      <c r="O2032" s="13"/>
      <c r="P2032" s="13"/>
    </row>
    <row r="2033" spans="1:16" ht="13.15" customHeight="1" x14ac:dyDescent="0.2">
      <c r="A2033" s="11" t="str">
        <f t="shared" si="132"/>
        <v>KINGSCOTE2022</v>
      </c>
      <c r="B2033" s="3" t="s">
        <v>57</v>
      </c>
      <c r="C2033" s="12">
        <v>2022</v>
      </c>
      <c r="D2033" s="12" t="s">
        <v>174</v>
      </c>
      <c r="E2033" s="13">
        <v>389</v>
      </c>
      <c r="F2033" s="13">
        <v>389</v>
      </c>
      <c r="G2033" s="13">
        <v>778</v>
      </c>
      <c r="H2033" s="13">
        <v>0</v>
      </c>
      <c r="I2033" s="13">
        <v>0</v>
      </c>
      <c r="J2033" s="13">
        <v>0</v>
      </c>
      <c r="K2033" s="15">
        <f t="shared" ref="K2033:K2096" si="133">E2033+H2033</f>
        <v>389</v>
      </c>
      <c r="L2033" s="15">
        <f t="shared" ref="L2033:L2096" si="134">F2033+I2033</f>
        <v>389</v>
      </c>
      <c r="M2033" s="15">
        <f t="shared" ref="M2033:M2096" si="135">G2033+J2033</f>
        <v>778</v>
      </c>
      <c r="O2033" s="13"/>
      <c r="P2033" s="13"/>
    </row>
    <row r="2034" spans="1:16" ht="13.15" customHeight="1" x14ac:dyDescent="0.2">
      <c r="A2034" s="11" t="str">
        <f t="shared" si="132"/>
        <v>KINGSCOTE2023</v>
      </c>
      <c r="B2034" s="92" t="s">
        <v>57</v>
      </c>
      <c r="C2034" s="85">
        <v>2023</v>
      </c>
      <c r="D2034" s="86" t="s">
        <v>174</v>
      </c>
      <c r="E2034" s="15">
        <v>394</v>
      </c>
      <c r="F2034" s="15">
        <v>393</v>
      </c>
      <c r="G2034" s="15">
        <v>787</v>
      </c>
      <c r="H2034" s="87">
        <v>0</v>
      </c>
      <c r="I2034" s="87">
        <v>0</v>
      </c>
      <c r="J2034" s="15">
        <v>0</v>
      </c>
      <c r="K2034" s="15">
        <f t="shared" si="133"/>
        <v>394</v>
      </c>
      <c r="L2034" s="15">
        <f t="shared" si="134"/>
        <v>393</v>
      </c>
      <c r="M2034" s="15">
        <f t="shared" si="135"/>
        <v>787</v>
      </c>
      <c r="O2034" s="13"/>
      <c r="P2034" s="13"/>
    </row>
    <row r="2035" spans="1:16" ht="13.15" customHeight="1" x14ac:dyDescent="0.2">
      <c r="A2035" s="11" t="str">
        <f t="shared" si="132"/>
        <v>KINGSCOTE2024</v>
      </c>
      <c r="B2035" s="90" t="s">
        <v>57</v>
      </c>
      <c r="C2035" s="85">
        <v>2024</v>
      </c>
      <c r="D2035" s="86" t="s">
        <v>174</v>
      </c>
      <c r="E2035" s="15">
        <v>538</v>
      </c>
      <c r="F2035" s="15">
        <v>538</v>
      </c>
      <c r="G2035" s="15">
        <v>1076</v>
      </c>
      <c r="H2035" s="15">
        <v>0</v>
      </c>
      <c r="I2035" s="15">
        <v>0</v>
      </c>
      <c r="J2035" s="15">
        <v>0</v>
      </c>
      <c r="K2035" s="15">
        <f t="shared" si="133"/>
        <v>538</v>
      </c>
      <c r="L2035" s="15">
        <f t="shared" si="134"/>
        <v>538</v>
      </c>
      <c r="M2035" s="15">
        <f t="shared" si="135"/>
        <v>1076</v>
      </c>
      <c r="O2035" s="13"/>
      <c r="P2035" s="13"/>
    </row>
    <row r="2036" spans="1:16" ht="13.15" customHeight="1" x14ac:dyDescent="0.2">
      <c r="A2036" s="11" t="str">
        <f t="shared" si="132"/>
        <v>KINGSCOTE2025</v>
      </c>
      <c r="B2036" s="88" t="s">
        <v>57</v>
      </c>
      <c r="C2036" s="16">
        <v>2025</v>
      </c>
      <c r="D2036" s="12" t="s">
        <v>174</v>
      </c>
      <c r="E2036" s="89">
        <v>530</v>
      </c>
      <c r="F2036" s="89">
        <v>529</v>
      </c>
      <c r="G2036" s="89">
        <v>1059</v>
      </c>
      <c r="H2036" s="89">
        <v>0</v>
      </c>
      <c r="I2036" s="89">
        <v>0</v>
      </c>
      <c r="J2036" s="89">
        <v>0</v>
      </c>
      <c r="K2036" s="15">
        <f t="shared" si="133"/>
        <v>530</v>
      </c>
      <c r="L2036" s="15">
        <f t="shared" si="134"/>
        <v>529</v>
      </c>
      <c r="M2036" s="15">
        <f t="shared" si="135"/>
        <v>1059</v>
      </c>
      <c r="O2036" s="13"/>
      <c r="P2036" s="13"/>
    </row>
    <row r="2037" spans="1:16" ht="13.15" customHeight="1" x14ac:dyDescent="0.2">
      <c r="A2037" s="11" t="str">
        <f t="shared" si="132"/>
        <v>KOWANYAMA1985</v>
      </c>
      <c r="B2037" s="3" t="s">
        <v>143</v>
      </c>
      <c r="C2037" s="12">
        <v>1985</v>
      </c>
      <c r="D2037" s="12" t="s">
        <v>174</v>
      </c>
      <c r="E2037" s="13">
        <v>318</v>
      </c>
      <c r="F2037" s="13">
        <v>318</v>
      </c>
      <c r="G2037" s="13">
        <v>636</v>
      </c>
      <c r="H2037" s="13">
        <v>0</v>
      </c>
      <c r="I2037" s="13">
        <v>0</v>
      </c>
      <c r="J2037" s="13">
        <v>0</v>
      </c>
      <c r="K2037" s="15">
        <f t="shared" si="133"/>
        <v>318</v>
      </c>
      <c r="L2037" s="15">
        <f t="shared" si="134"/>
        <v>318</v>
      </c>
      <c r="M2037" s="15">
        <f t="shared" si="135"/>
        <v>636</v>
      </c>
      <c r="O2037" s="13"/>
      <c r="P2037" s="13"/>
    </row>
    <row r="2038" spans="1:16" ht="13.15" customHeight="1" x14ac:dyDescent="0.2">
      <c r="A2038" s="11" t="str">
        <f t="shared" si="132"/>
        <v>KOWANYAMA1986</v>
      </c>
      <c r="B2038" s="90" t="s">
        <v>143</v>
      </c>
      <c r="C2038" s="85">
        <v>1986</v>
      </c>
      <c r="D2038" s="86" t="s">
        <v>174</v>
      </c>
      <c r="E2038" s="15">
        <v>305</v>
      </c>
      <c r="F2038" s="15">
        <v>305</v>
      </c>
      <c r="G2038" s="15">
        <v>610</v>
      </c>
      <c r="H2038" s="15">
        <v>0</v>
      </c>
      <c r="I2038" s="15">
        <v>0</v>
      </c>
      <c r="J2038" s="15">
        <v>0</v>
      </c>
      <c r="K2038" s="15">
        <f t="shared" si="133"/>
        <v>305</v>
      </c>
      <c r="L2038" s="15">
        <f t="shared" si="134"/>
        <v>305</v>
      </c>
      <c r="M2038" s="15">
        <f t="shared" si="135"/>
        <v>610</v>
      </c>
      <c r="O2038" s="13"/>
      <c r="P2038" s="13"/>
    </row>
    <row r="2039" spans="1:16" ht="13.15" customHeight="1" x14ac:dyDescent="0.2">
      <c r="A2039" s="11" t="str">
        <f t="shared" si="132"/>
        <v>KOWANYAMA1987</v>
      </c>
      <c r="B2039" s="3" t="s">
        <v>143</v>
      </c>
      <c r="C2039" s="12">
        <v>1987</v>
      </c>
      <c r="D2039" s="12" t="s">
        <v>174</v>
      </c>
      <c r="E2039" s="13">
        <v>237</v>
      </c>
      <c r="F2039" s="13">
        <v>237</v>
      </c>
      <c r="G2039" s="13">
        <v>474</v>
      </c>
      <c r="H2039" s="13">
        <v>0</v>
      </c>
      <c r="I2039" s="13">
        <v>0</v>
      </c>
      <c r="J2039" s="13">
        <v>0</v>
      </c>
      <c r="K2039" s="15">
        <f t="shared" si="133"/>
        <v>237</v>
      </c>
      <c r="L2039" s="15">
        <f t="shared" si="134"/>
        <v>237</v>
      </c>
      <c r="M2039" s="15">
        <f t="shared" si="135"/>
        <v>474</v>
      </c>
      <c r="O2039" s="13"/>
      <c r="P2039" s="13"/>
    </row>
    <row r="2040" spans="1:16" ht="13.15" customHeight="1" x14ac:dyDescent="0.2">
      <c r="A2040" s="11" t="str">
        <f t="shared" si="132"/>
        <v>KOWANYAMA1990</v>
      </c>
      <c r="B2040" s="92" t="s">
        <v>143</v>
      </c>
      <c r="C2040" s="85">
        <v>1990</v>
      </c>
      <c r="D2040" s="86" t="s">
        <v>174</v>
      </c>
      <c r="E2040" s="15">
        <v>79</v>
      </c>
      <c r="F2040" s="15">
        <v>100</v>
      </c>
      <c r="G2040" s="15">
        <v>179</v>
      </c>
      <c r="H2040" s="87">
        <v>0</v>
      </c>
      <c r="I2040" s="87">
        <v>0</v>
      </c>
      <c r="J2040" s="15">
        <v>0</v>
      </c>
      <c r="K2040" s="15">
        <f t="shared" si="133"/>
        <v>79</v>
      </c>
      <c r="L2040" s="15">
        <f t="shared" si="134"/>
        <v>100</v>
      </c>
      <c r="M2040" s="15">
        <f t="shared" si="135"/>
        <v>179</v>
      </c>
      <c r="O2040" s="13"/>
      <c r="P2040" s="13"/>
    </row>
    <row r="2041" spans="1:16" ht="13.15" customHeight="1" x14ac:dyDescent="0.2">
      <c r="A2041" s="11" t="str">
        <f t="shared" si="132"/>
        <v>KOWANYAMA1991</v>
      </c>
      <c r="B2041" s="92" t="s">
        <v>143</v>
      </c>
      <c r="C2041" s="85">
        <v>1991</v>
      </c>
      <c r="D2041" s="86" t="s">
        <v>174</v>
      </c>
      <c r="E2041" s="15">
        <v>269</v>
      </c>
      <c r="F2041" s="15">
        <v>255</v>
      </c>
      <c r="G2041" s="15">
        <v>524</v>
      </c>
      <c r="H2041" s="87">
        <v>0</v>
      </c>
      <c r="I2041" s="87">
        <v>0</v>
      </c>
      <c r="J2041" s="15">
        <v>0</v>
      </c>
      <c r="K2041" s="15">
        <f t="shared" si="133"/>
        <v>269</v>
      </c>
      <c r="L2041" s="15">
        <f t="shared" si="134"/>
        <v>255</v>
      </c>
      <c r="M2041" s="15">
        <f t="shared" si="135"/>
        <v>524</v>
      </c>
      <c r="O2041" s="13"/>
      <c r="P2041" s="13"/>
    </row>
    <row r="2042" spans="1:16" ht="13.15" customHeight="1" x14ac:dyDescent="0.2">
      <c r="A2042" s="11" t="str">
        <f t="shared" si="132"/>
        <v>KOWANYAMA1992</v>
      </c>
      <c r="B2042" s="3" t="s">
        <v>143</v>
      </c>
      <c r="C2042" s="12">
        <v>1992</v>
      </c>
      <c r="D2042" s="12" t="s">
        <v>174</v>
      </c>
      <c r="E2042" s="13">
        <v>230</v>
      </c>
      <c r="F2042" s="13">
        <v>234</v>
      </c>
      <c r="G2042" s="13">
        <v>464</v>
      </c>
      <c r="H2042" s="13">
        <v>0</v>
      </c>
      <c r="I2042" s="13">
        <v>0</v>
      </c>
      <c r="J2042" s="13">
        <v>0</v>
      </c>
      <c r="K2042" s="15">
        <f t="shared" si="133"/>
        <v>230</v>
      </c>
      <c r="L2042" s="15">
        <f t="shared" si="134"/>
        <v>234</v>
      </c>
      <c r="M2042" s="15">
        <f t="shared" si="135"/>
        <v>464</v>
      </c>
      <c r="O2042" s="13"/>
      <c r="P2042" s="13"/>
    </row>
    <row r="2043" spans="1:16" ht="13.15" customHeight="1" x14ac:dyDescent="0.2">
      <c r="A2043" s="11" t="str">
        <f t="shared" si="132"/>
        <v>KOWANYAMA1993</v>
      </c>
      <c r="B2043" s="92" t="s">
        <v>143</v>
      </c>
      <c r="C2043" s="85">
        <v>1993</v>
      </c>
      <c r="D2043" s="86" t="s">
        <v>174</v>
      </c>
      <c r="E2043" s="15">
        <v>230</v>
      </c>
      <c r="F2043" s="15">
        <v>230</v>
      </c>
      <c r="G2043" s="15">
        <v>460</v>
      </c>
      <c r="H2043" s="87">
        <v>0</v>
      </c>
      <c r="I2043" s="87">
        <v>0</v>
      </c>
      <c r="J2043" s="15">
        <v>0</v>
      </c>
      <c r="K2043" s="15">
        <f t="shared" si="133"/>
        <v>230</v>
      </c>
      <c r="L2043" s="15">
        <f t="shared" si="134"/>
        <v>230</v>
      </c>
      <c r="M2043" s="15">
        <f t="shared" si="135"/>
        <v>460</v>
      </c>
      <c r="O2043" s="13"/>
      <c r="P2043" s="13"/>
    </row>
    <row r="2044" spans="1:16" ht="13.15" customHeight="1" x14ac:dyDescent="0.2">
      <c r="A2044" s="11" t="str">
        <f t="shared" si="132"/>
        <v>KOWANYAMA1994</v>
      </c>
      <c r="B2044" s="3" t="s">
        <v>143</v>
      </c>
      <c r="C2044" s="12">
        <v>1994</v>
      </c>
      <c r="D2044" s="12" t="s">
        <v>174</v>
      </c>
      <c r="E2044" s="13">
        <v>248</v>
      </c>
      <c r="F2044" s="13">
        <v>248</v>
      </c>
      <c r="G2044" s="13">
        <v>496</v>
      </c>
      <c r="H2044" s="13">
        <v>0</v>
      </c>
      <c r="I2044" s="13">
        <v>0</v>
      </c>
      <c r="J2044" s="13">
        <v>0</v>
      </c>
      <c r="K2044" s="15">
        <f t="shared" si="133"/>
        <v>248</v>
      </c>
      <c r="L2044" s="15">
        <f t="shared" si="134"/>
        <v>248</v>
      </c>
      <c r="M2044" s="15">
        <f t="shared" si="135"/>
        <v>496</v>
      </c>
      <c r="O2044" s="13"/>
      <c r="P2044" s="13"/>
    </row>
    <row r="2045" spans="1:16" ht="13.15" customHeight="1" x14ac:dyDescent="0.2">
      <c r="A2045" s="11" t="str">
        <f t="shared" si="132"/>
        <v>KOWANYAMA1995</v>
      </c>
      <c r="B2045" s="3" t="s">
        <v>143</v>
      </c>
      <c r="C2045" s="12">
        <v>1995</v>
      </c>
      <c r="D2045" s="12" t="s">
        <v>174</v>
      </c>
      <c r="E2045" s="13">
        <v>299</v>
      </c>
      <c r="F2045" s="13">
        <v>299</v>
      </c>
      <c r="G2045" s="13">
        <v>598</v>
      </c>
      <c r="H2045" s="13">
        <v>0</v>
      </c>
      <c r="I2045" s="13">
        <v>0</v>
      </c>
      <c r="J2045" s="13">
        <v>0</v>
      </c>
      <c r="K2045" s="15">
        <f t="shared" si="133"/>
        <v>299</v>
      </c>
      <c r="L2045" s="15">
        <f t="shared" si="134"/>
        <v>299</v>
      </c>
      <c r="M2045" s="15">
        <f t="shared" si="135"/>
        <v>598</v>
      </c>
      <c r="O2045" s="13"/>
      <c r="P2045" s="13"/>
    </row>
    <row r="2046" spans="1:16" ht="13.15" customHeight="1" x14ac:dyDescent="0.2">
      <c r="A2046" s="11" t="str">
        <f t="shared" si="132"/>
        <v>KOWANYAMA1996</v>
      </c>
      <c r="B2046" s="3" t="s">
        <v>143</v>
      </c>
      <c r="C2046" s="12">
        <v>1996</v>
      </c>
      <c r="D2046" s="12" t="s">
        <v>174</v>
      </c>
      <c r="E2046" s="13">
        <v>277</v>
      </c>
      <c r="F2046" s="13">
        <v>277</v>
      </c>
      <c r="G2046" s="13">
        <v>554</v>
      </c>
      <c r="H2046" s="13">
        <v>0</v>
      </c>
      <c r="I2046" s="13">
        <v>0</v>
      </c>
      <c r="J2046" s="13">
        <v>0</v>
      </c>
      <c r="K2046" s="15">
        <f t="shared" si="133"/>
        <v>277</v>
      </c>
      <c r="L2046" s="15">
        <f t="shared" si="134"/>
        <v>277</v>
      </c>
      <c r="M2046" s="15">
        <f t="shared" si="135"/>
        <v>554</v>
      </c>
      <c r="O2046" s="13"/>
      <c r="P2046" s="13"/>
    </row>
    <row r="2047" spans="1:16" ht="13.15" customHeight="1" x14ac:dyDescent="0.2">
      <c r="A2047" s="11" t="str">
        <f t="shared" si="132"/>
        <v>KOWANYAMA1997</v>
      </c>
      <c r="B2047" s="3" t="s">
        <v>143</v>
      </c>
      <c r="C2047" s="12">
        <v>1997</v>
      </c>
      <c r="D2047" s="12" t="s">
        <v>174</v>
      </c>
      <c r="E2047" s="13">
        <v>261</v>
      </c>
      <c r="F2047" s="13">
        <v>261</v>
      </c>
      <c r="G2047" s="13">
        <v>522</v>
      </c>
      <c r="H2047" s="13">
        <v>0</v>
      </c>
      <c r="I2047" s="13">
        <v>0</v>
      </c>
      <c r="J2047" s="13">
        <v>0</v>
      </c>
      <c r="K2047" s="15">
        <f t="shared" si="133"/>
        <v>261</v>
      </c>
      <c r="L2047" s="15">
        <f t="shared" si="134"/>
        <v>261</v>
      </c>
      <c r="M2047" s="15">
        <f t="shared" si="135"/>
        <v>522</v>
      </c>
      <c r="O2047" s="13"/>
      <c r="P2047" s="13"/>
    </row>
    <row r="2048" spans="1:16" ht="13.15" customHeight="1" x14ac:dyDescent="0.2">
      <c r="A2048" s="11" t="str">
        <f t="shared" si="132"/>
        <v>KOWANYAMA1998</v>
      </c>
      <c r="B2048" s="3" t="s">
        <v>143</v>
      </c>
      <c r="C2048" s="12">
        <v>1998</v>
      </c>
      <c r="D2048" s="12" t="s">
        <v>174</v>
      </c>
      <c r="E2048" s="13">
        <v>261</v>
      </c>
      <c r="F2048" s="13">
        <v>261</v>
      </c>
      <c r="G2048" s="13">
        <v>522</v>
      </c>
      <c r="H2048" s="13">
        <v>0</v>
      </c>
      <c r="I2048" s="13">
        <v>0</v>
      </c>
      <c r="J2048" s="13">
        <v>0</v>
      </c>
      <c r="K2048" s="15">
        <f t="shared" si="133"/>
        <v>261</v>
      </c>
      <c r="L2048" s="15">
        <f t="shared" si="134"/>
        <v>261</v>
      </c>
      <c r="M2048" s="15">
        <f t="shared" si="135"/>
        <v>522</v>
      </c>
      <c r="O2048" s="13"/>
      <c r="P2048" s="13"/>
    </row>
    <row r="2049" spans="1:16" ht="13.15" customHeight="1" x14ac:dyDescent="0.2">
      <c r="A2049" s="11" t="str">
        <f t="shared" si="132"/>
        <v>KOWANYAMA1999</v>
      </c>
      <c r="B2049" s="88" t="s">
        <v>143</v>
      </c>
      <c r="C2049" s="16">
        <v>1999</v>
      </c>
      <c r="D2049" s="86" t="s">
        <v>174</v>
      </c>
      <c r="E2049" s="89">
        <v>261</v>
      </c>
      <c r="F2049" s="89">
        <v>261</v>
      </c>
      <c r="G2049" s="89">
        <v>522</v>
      </c>
      <c r="H2049" s="89">
        <v>0</v>
      </c>
      <c r="I2049" s="89">
        <v>0</v>
      </c>
      <c r="J2049" s="89">
        <v>0</v>
      </c>
      <c r="K2049" s="15">
        <f t="shared" si="133"/>
        <v>261</v>
      </c>
      <c r="L2049" s="15">
        <f t="shared" si="134"/>
        <v>261</v>
      </c>
      <c r="M2049" s="15">
        <f t="shared" si="135"/>
        <v>522</v>
      </c>
      <c r="O2049" s="13"/>
      <c r="P2049" s="13"/>
    </row>
    <row r="2050" spans="1:16" ht="13.15" customHeight="1" x14ac:dyDescent="0.2">
      <c r="A2050" s="11" t="str">
        <f t="shared" si="132"/>
        <v>KOWANYAMA2000</v>
      </c>
      <c r="B2050" s="92" t="s">
        <v>143</v>
      </c>
      <c r="C2050" s="85">
        <v>2000</v>
      </c>
      <c r="D2050" s="86" t="s">
        <v>174</v>
      </c>
      <c r="E2050" s="15">
        <v>260</v>
      </c>
      <c r="F2050" s="15">
        <v>260</v>
      </c>
      <c r="G2050" s="15">
        <v>520</v>
      </c>
      <c r="H2050" s="87">
        <v>0</v>
      </c>
      <c r="I2050" s="87">
        <v>0</v>
      </c>
      <c r="J2050" s="15">
        <v>0</v>
      </c>
      <c r="K2050" s="15">
        <f t="shared" si="133"/>
        <v>260</v>
      </c>
      <c r="L2050" s="15">
        <f t="shared" si="134"/>
        <v>260</v>
      </c>
      <c r="M2050" s="15">
        <f t="shared" si="135"/>
        <v>520</v>
      </c>
      <c r="O2050" s="13"/>
      <c r="P2050" s="13"/>
    </row>
    <row r="2051" spans="1:16" ht="13.15" customHeight="1" x14ac:dyDescent="0.2">
      <c r="A2051" s="11" t="str">
        <f t="shared" si="132"/>
        <v>KOWANYAMA2001</v>
      </c>
      <c r="B2051" s="3" t="s">
        <v>143</v>
      </c>
      <c r="C2051" s="12">
        <v>2001</v>
      </c>
      <c r="D2051" s="12" t="s">
        <v>174</v>
      </c>
      <c r="E2051" s="13">
        <v>237</v>
      </c>
      <c r="F2051" s="13">
        <v>237</v>
      </c>
      <c r="G2051" s="13">
        <v>474</v>
      </c>
      <c r="H2051" s="13">
        <v>0</v>
      </c>
      <c r="I2051" s="13">
        <v>0</v>
      </c>
      <c r="J2051" s="13">
        <v>0</v>
      </c>
      <c r="K2051" s="15">
        <f t="shared" si="133"/>
        <v>237</v>
      </c>
      <c r="L2051" s="15">
        <f t="shared" si="134"/>
        <v>237</v>
      </c>
      <c r="M2051" s="15">
        <f t="shared" si="135"/>
        <v>474</v>
      </c>
      <c r="O2051" s="13"/>
      <c r="P2051" s="13"/>
    </row>
    <row r="2052" spans="1:16" ht="13.15" customHeight="1" x14ac:dyDescent="0.2">
      <c r="A2052" s="11" t="str">
        <f t="shared" si="132"/>
        <v>KOWANYAMA2002</v>
      </c>
      <c r="B2052" s="3" t="s">
        <v>143</v>
      </c>
      <c r="C2052" s="12">
        <v>2002</v>
      </c>
      <c r="D2052" s="12" t="s">
        <v>174</v>
      </c>
      <c r="E2052" s="13">
        <v>210</v>
      </c>
      <c r="F2052" s="13">
        <v>210</v>
      </c>
      <c r="G2052" s="13">
        <v>420</v>
      </c>
      <c r="H2052" s="13">
        <v>0</v>
      </c>
      <c r="I2052" s="13">
        <v>0</v>
      </c>
      <c r="J2052" s="13">
        <v>0</v>
      </c>
      <c r="K2052" s="15">
        <f t="shared" si="133"/>
        <v>210</v>
      </c>
      <c r="L2052" s="15">
        <f t="shared" si="134"/>
        <v>210</v>
      </c>
      <c r="M2052" s="15">
        <f t="shared" si="135"/>
        <v>420</v>
      </c>
      <c r="O2052" s="13"/>
      <c r="P2052" s="13"/>
    </row>
    <row r="2053" spans="1:16" ht="13.15" customHeight="1" x14ac:dyDescent="0.2">
      <c r="A2053" s="11" t="str">
        <f t="shared" si="132"/>
        <v>KOWANYAMA2003</v>
      </c>
      <c r="B2053" s="3" t="s">
        <v>143</v>
      </c>
      <c r="C2053" s="12">
        <v>2003</v>
      </c>
      <c r="D2053" s="12" t="s">
        <v>174</v>
      </c>
      <c r="E2053" s="13">
        <v>246</v>
      </c>
      <c r="F2053" s="13">
        <v>246</v>
      </c>
      <c r="G2053" s="13">
        <v>492</v>
      </c>
      <c r="H2053" s="13">
        <v>0</v>
      </c>
      <c r="I2053" s="13">
        <v>0</v>
      </c>
      <c r="J2053" s="13">
        <v>0</v>
      </c>
      <c r="K2053" s="15">
        <f t="shared" si="133"/>
        <v>246</v>
      </c>
      <c r="L2053" s="15">
        <f t="shared" si="134"/>
        <v>246</v>
      </c>
      <c r="M2053" s="15">
        <f t="shared" si="135"/>
        <v>492</v>
      </c>
      <c r="O2053" s="13"/>
      <c r="P2053" s="13"/>
    </row>
    <row r="2054" spans="1:16" ht="13.15" customHeight="1" x14ac:dyDescent="0.2">
      <c r="A2054" s="11" t="str">
        <f t="shared" si="132"/>
        <v>KOWANYAMA2004</v>
      </c>
      <c r="B2054" s="92" t="s">
        <v>143</v>
      </c>
      <c r="C2054" s="85">
        <v>2004</v>
      </c>
      <c r="D2054" s="12" t="s">
        <v>174</v>
      </c>
      <c r="E2054" s="15">
        <v>262</v>
      </c>
      <c r="F2054" s="15">
        <v>262</v>
      </c>
      <c r="G2054" s="15">
        <v>524</v>
      </c>
      <c r="H2054" s="87">
        <v>0</v>
      </c>
      <c r="I2054" s="87">
        <v>0</v>
      </c>
      <c r="J2054" s="15">
        <v>0</v>
      </c>
      <c r="K2054" s="15">
        <f t="shared" si="133"/>
        <v>262</v>
      </c>
      <c r="L2054" s="15">
        <f t="shared" si="134"/>
        <v>262</v>
      </c>
      <c r="M2054" s="15">
        <f t="shared" si="135"/>
        <v>524</v>
      </c>
      <c r="O2054" s="13"/>
      <c r="P2054" s="13"/>
    </row>
    <row r="2055" spans="1:16" ht="13.15" customHeight="1" x14ac:dyDescent="0.2">
      <c r="A2055" s="11" t="str">
        <f t="shared" si="132"/>
        <v>KOWANYAMA2005</v>
      </c>
      <c r="B2055" s="92" t="s">
        <v>143</v>
      </c>
      <c r="C2055" s="85">
        <v>2005</v>
      </c>
      <c r="D2055" s="86" t="s">
        <v>174</v>
      </c>
      <c r="E2055" s="15">
        <v>334</v>
      </c>
      <c r="F2055" s="15">
        <v>334</v>
      </c>
      <c r="G2055" s="15">
        <v>668</v>
      </c>
      <c r="H2055" s="87">
        <v>0</v>
      </c>
      <c r="I2055" s="87">
        <v>0</v>
      </c>
      <c r="J2055" s="15">
        <v>0</v>
      </c>
      <c r="K2055" s="15">
        <f t="shared" si="133"/>
        <v>334</v>
      </c>
      <c r="L2055" s="15">
        <f t="shared" si="134"/>
        <v>334</v>
      </c>
      <c r="M2055" s="15">
        <f t="shared" si="135"/>
        <v>668</v>
      </c>
      <c r="O2055" s="13"/>
      <c r="P2055" s="13"/>
    </row>
    <row r="2056" spans="1:16" ht="13.15" customHeight="1" x14ac:dyDescent="0.2">
      <c r="A2056" s="11" t="str">
        <f t="shared" ref="A2056:A2119" si="136">CONCATENATE(B2056,C2056)</f>
        <v>KOWANYAMA2006</v>
      </c>
      <c r="B2056" s="90" t="s">
        <v>143</v>
      </c>
      <c r="C2056" s="85">
        <v>2006</v>
      </c>
      <c r="D2056" s="86" t="s">
        <v>174</v>
      </c>
      <c r="E2056" s="15">
        <v>350</v>
      </c>
      <c r="F2056" s="15">
        <v>351</v>
      </c>
      <c r="G2056" s="15">
        <v>701</v>
      </c>
      <c r="H2056" s="15">
        <v>0</v>
      </c>
      <c r="I2056" s="15">
        <v>0</v>
      </c>
      <c r="J2056" s="15">
        <v>0</v>
      </c>
      <c r="K2056" s="15">
        <f t="shared" si="133"/>
        <v>350</v>
      </c>
      <c r="L2056" s="15">
        <f t="shared" si="134"/>
        <v>351</v>
      </c>
      <c r="M2056" s="15">
        <f t="shared" si="135"/>
        <v>701</v>
      </c>
      <c r="O2056" s="13"/>
      <c r="P2056" s="13"/>
    </row>
    <row r="2057" spans="1:16" ht="13.15" customHeight="1" x14ac:dyDescent="0.2">
      <c r="A2057" s="11" t="str">
        <f t="shared" si="136"/>
        <v>KOWANYAMA2007</v>
      </c>
      <c r="B2057" s="3" t="s">
        <v>143</v>
      </c>
      <c r="C2057" s="12">
        <v>2007</v>
      </c>
      <c r="D2057" s="12" t="s">
        <v>174</v>
      </c>
      <c r="E2057" s="13">
        <v>208</v>
      </c>
      <c r="F2057" s="13">
        <v>208</v>
      </c>
      <c r="G2057" s="13">
        <v>416</v>
      </c>
      <c r="H2057" s="13">
        <v>0</v>
      </c>
      <c r="I2057" s="13">
        <v>0</v>
      </c>
      <c r="J2057" s="13">
        <v>0</v>
      </c>
      <c r="K2057" s="15">
        <f t="shared" si="133"/>
        <v>208</v>
      </c>
      <c r="L2057" s="15">
        <f t="shared" si="134"/>
        <v>208</v>
      </c>
      <c r="M2057" s="15">
        <f t="shared" si="135"/>
        <v>416</v>
      </c>
      <c r="O2057" s="13"/>
      <c r="P2057" s="13"/>
    </row>
    <row r="2058" spans="1:16" ht="13.15" customHeight="1" x14ac:dyDescent="0.2">
      <c r="A2058" s="11" t="str">
        <f t="shared" si="136"/>
        <v>KOWANYAMA2008</v>
      </c>
      <c r="B2058" s="92" t="s">
        <v>143</v>
      </c>
      <c r="C2058" s="85">
        <v>2008</v>
      </c>
      <c r="D2058" s="86" t="s">
        <v>174</v>
      </c>
      <c r="E2058" s="15">
        <v>197</v>
      </c>
      <c r="F2058" s="15">
        <v>204</v>
      </c>
      <c r="G2058" s="15">
        <v>401</v>
      </c>
      <c r="H2058" s="15">
        <v>0</v>
      </c>
      <c r="I2058" s="15">
        <v>0</v>
      </c>
      <c r="J2058" s="15">
        <v>0</v>
      </c>
      <c r="K2058" s="15">
        <f t="shared" si="133"/>
        <v>197</v>
      </c>
      <c r="L2058" s="15">
        <f t="shared" si="134"/>
        <v>204</v>
      </c>
      <c r="M2058" s="15">
        <f t="shared" si="135"/>
        <v>401</v>
      </c>
      <c r="O2058" s="13"/>
      <c r="P2058" s="13"/>
    </row>
    <row r="2059" spans="1:16" ht="13.15" customHeight="1" x14ac:dyDescent="0.2">
      <c r="A2059" s="11" t="str">
        <f t="shared" si="136"/>
        <v>KOWANYAMA2009</v>
      </c>
      <c r="B2059" s="3" t="s">
        <v>143</v>
      </c>
      <c r="C2059" s="12">
        <v>2009</v>
      </c>
      <c r="D2059" s="12" t="s">
        <v>174</v>
      </c>
      <c r="E2059" s="13">
        <v>221</v>
      </c>
      <c r="F2059" s="13">
        <v>222</v>
      </c>
      <c r="G2059" s="13">
        <v>443</v>
      </c>
      <c r="H2059" s="13">
        <v>0</v>
      </c>
      <c r="I2059" s="13">
        <v>0</v>
      </c>
      <c r="J2059" s="13">
        <v>0</v>
      </c>
      <c r="K2059" s="15">
        <f t="shared" si="133"/>
        <v>221</v>
      </c>
      <c r="L2059" s="15">
        <f t="shared" si="134"/>
        <v>222</v>
      </c>
      <c r="M2059" s="15">
        <f t="shared" si="135"/>
        <v>443</v>
      </c>
      <c r="O2059" s="13"/>
      <c r="P2059" s="13"/>
    </row>
    <row r="2060" spans="1:16" ht="13.15" customHeight="1" x14ac:dyDescent="0.2">
      <c r="A2060" s="11" t="str">
        <f t="shared" si="136"/>
        <v>KOWANYAMA2010</v>
      </c>
      <c r="B2060" s="3" t="s">
        <v>143</v>
      </c>
      <c r="C2060" s="12">
        <v>2010</v>
      </c>
      <c r="D2060" s="12" t="s">
        <v>174</v>
      </c>
      <c r="E2060" s="13">
        <v>208</v>
      </c>
      <c r="F2060" s="13">
        <v>208</v>
      </c>
      <c r="G2060" s="13">
        <v>416</v>
      </c>
      <c r="H2060" s="13">
        <v>0</v>
      </c>
      <c r="I2060" s="13">
        <v>0</v>
      </c>
      <c r="J2060" s="13">
        <v>0</v>
      </c>
      <c r="K2060" s="15">
        <f t="shared" si="133"/>
        <v>208</v>
      </c>
      <c r="L2060" s="15">
        <f t="shared" si="134"/>
        <v>208</v>
      </c>
      <c r="M2060" s="15">
        <f t="shared" si="135"/>
        <v>416</v>
      </c>
      <c r="O2060" s="13"/>
      <c r="P2060" s="13"/>
    </row>
    <row r="2061" spans="1:16" ht="13.15" customHeight="1" x14ac:dyDescent="0.2">
      <c r="A2061" s="11" t="str">
        <f t="shared" si="136"/>
        <v>KOWANYAMA2011</v>
      </c>
      <c r="B2061" s="3" t="s">
        <v>143</v>
      </c>
      <c r="C2061" s="12">
        <v>2011</v>
      </c>
      <c r="D2061" s="12" t="s">
        <v>174</v>
      </c>
      <c r="E2061" s="13">
        <v>205</v>
      </c>
      <c r="F2061" s="13">
        <v>205</v>
      </c>
      <c r="G2061" s="13">
        <v>410</v>
      </c>
      <c r="H2061" s="13">
        <v>0</v>
      </c>
      <c r="I2061" s="13">
        <v>0</v>
      </c>
      <c r="J2061" s="13">
        <v>0</v>
      </c>
      <c r="K2061" s="15">
        <f t="shared" si="133"/>
        <v>205</v>
      </c>
      <c r="L2061" s="15">
        <f t="shared" si="134"/>
        <v>205</v>
      </c>
      <c r="M2061" s="15">
        <f t="shared" si="135"/>
        <v>410</v>
      </c>
      <c r="O2061" s="13"/>
      <c r="P2061" s="13"/>
    </row>
    <row r="2062" spans="1:16" ht="13.15" customHeight="1" x14ac:dyDescent="0.2">
      <c r="A2062" s="11" t="str">
        <f t="shared" si="136"/>
        <v>KOWANYAMA2012</v>
      </c>
      <c r="B2062" s="3" t="s">
        <v>143</v>
      </c>
      <c r="C2062" s="12">
        <v>2012</v>
      </c>
      <c r="D2062" s="12" t="s">
        <v>174</v>
      </c>
      <c r="E2062" s="13">
        <v>219</v>
      </c>
      <c r="F2062" s="13">
        <v>219</v>
      </c>
      <c r="G2062" s="13">
        <v>438</v>
      </c>
      <c r="H2062" s="13">
        <v>0</v>
      </c>
      <c r="I2062" s="13">
        <v>0</v>
      </c>
      <c r="J2062" s="13">
        <v>0</v>
      </c>
      <c r="K2062" s="15">
        <f t="shared" si="133"/>
        <v>219</v>
      </c>
      <c r="L2062" s="15">
        <f t="shared" si="134"/>
        <v>219</v>
      </c>
      <c r="M2062" s="15">
        <f t="shared" si="135"/>
        <v>438</v>
      </c>
      <c r="O2062" s="13"/>
      <c r="P2062" s="13"/>
    </row>
    <row r="2063" spans="1:16" ht="13.15" customHeight="1" x14ac:dyDescent="0.2">
      <c r="A2063" s="11" t="str">
        <f t="shared" si="136"/>
        <v>KOWANYAMA2013</v>
      </c>
      <c r="B2063" s="3" t="s">
        <v>143</v>
      </c>
      <c r="C2063" s="12">
        <v>2013</v>
      </c>
      <c r="D2063" s="12" t="s">
        <v>174</v>
      </c>
      <c r="E2063" s="13">
        <v>194</v>
      </c>
      <c r="F2063" s="13">
        <v>194</v>
      </c>
      <c r="G2063" s="13">
        <v>388</v>
      </c>
      <c r="H2063" s="13">
        <v>0</v>
      </c>
      <c r="I2063" s="13">
        <v>0</v>
      </c>
      <c r="J2063" s="13">
        <v>0</v>
      </c>
      <c r="K2063" s="15">
        <f t="shared" si="133"/>
        <v>194</v>
      </c>
      <c r="L2063" s="15">
        <f t="shared" si="134"/>
        <v>194</v>
      </c>
      <c r="M2063" s="15">
        <f t="shared" si="135"/>
        <v>388</v>
      </c>
      <c r="O2063" s="13"/>
      <c r="P2063" s="13"/>
    </row>
    <row r="2064" spans="1:16" ht="13.15" customHeight="1" x14ac:dyDescent="0.2">
      <c r="A2064" s="11" t="str">
        <f t="shared" si="136"/>
        <v>KOWANYAMA2014</v>
      </c>
      <c r="B2064" s="3" t="s">
        <v>143</v>
      </c>
      <c r="C2064" s="12">
        <v>2014</v>
      </c>
      <c r="D2064" s="12" t="s">
        <v>174</v>
      </c>
      <c r="E2064" s="13">
        <v>195</v>
      </c>
      <c r="F2064" s="13">
        <v>195</v>
      </c>
      <c r="G2064" s="13">
        <v>390</v>
      </c>
      <c r="H2064" s="13">
        <v>0</v>
      </c>
      <c r="I2064" s="13">
        <v>0</v>
      </c>
      <c r="J2064" s="13">
        <v>0</v>
      </c>
      <c r="K2064" s="15">
        <f t="shared" si="133"/>
        <v>195</v>
      </c>
      <c r="L2064" s="15">
        <f t="shared" si="134"/>
        <v>195</v>
      </c>
      <c r="M2064" s="15">
        <f t="shared" si="135"/>
        <v>390</v>
      </c>
      <c r="O2064" s="13"/>
      <c r="P2064" s="13"/>
    </row>
    <row r="2065" spans="1:16" ht="13.15" customHeight="1" x14ac:dyDescent="0.2">
      <c r="A2065" s="11" t="str">
        <f t="shared" si="136"/>
        <v>KOWANYAMA2015</v>
      </c>
      <c r="B2065" s="3" t="s">
        <v>143</v>
      </c>
      <c r="C2065" s="12">
        <v>2015</v>
      </c>
      <c r="D2065" s="12" t="s">
        <v>174</v>
      </c>
      <c r="E2065" s="13">
        <v>477</v>
      </c>
      <c r="F2065" s="13">
        <v>513</v>
      </c>
      <c r="G2065" s="13">
        <v>990</v>
      </c>
      <c r="H2065" s="13">
        <v>0</v>
      </c>
      <c r="I2065" s="13">
        <v>0</v>
      </c>
      <c r="J2065" s="13">
        <v>0</v>
      </c>
      <c r="K2065" s="15">
        <f t="shared" si="133"/>
        <v>477</v>
      </c>
      <c r="L2065" s="15">
        <f t="shared" si="134"/>
        <v>513</v>
      </c>
      <c r="M2065" s="15">
        <f t="shared" si="135"/>
        <v>990</v>
      </c>
      <c r="O2065" s="13"/>
      <c r="P2065" s="13"/>
    </row>
    <row r="2066" spans="1:16" ht="13.15" customHeight="1" x14ac:dyDescent="0.2">
      <c r="A2066" s="11" t="str">
        <f t="shared" si="136"/>
        <v>KOWANYAMA2016</v>
      </c>
      <c r="B2066" s="3" t="s">
        <v>143</v>
      </c>
      <c r="C2066" s="12">
        <v>2016</v>
      </c>
      <c r="D2066" s="12" t="s">
        <v>174</v>
      </c>
      <c r="E2066" s="13">
        <v>683</v>
      </c>
      <c r="F2066" s="13">
        <v>686</v>
      </c>
      <c r="G2066" s="13">
        <v>1369</v>
      </c>
      <c r="H2066" s="13">
        <v>0</v>
      </c>
      <c r="I2066" s="13">
        <v>0</v>
      </c>
      <c r="J2066" s="13">
        <v>0</v>
      </c>
      <c r="K2066" s="15">
        <f t="shared" si="133"/>
        <v>683</v>
      </c>
      <c r="L2066" s="15">
        <f t="shared" si="134"/>
        <v>686</v>
      </c>
      <c r="M2066" s="15">
        <f t="shared" si="135"/>
        <v>1369</v>
      </c>
      <c r="O2066" s="13"/>
      <c r="P2066" s="13"/>
    </row>
    <row r="2067" spans="1:16" ht="13.15" customHeight="1" x14ac:dyDescent="0.2">
      <c r="A2067" s="11" t="str">
        <f t="shared" si="136"/>
        <v>KOWANYAMA2017</v>
      </c>
      <c r="B2067" s="3" t="s">
        <v>143</v>
      </c>
      <c r="C2067" s="12">
        <v>2017</v>
      </c>
      <c r="D2067" s="12" t="s">
        <v>174</v>
      </c>
      <c r="E2067" s="13">
        <v>572</v>
      </c>
      <c r="F2067" s="13">
        <v>568</v>
      </c>
      <c r="G2067" s="13">
        <v>1140</v>
      </c>
      <c r="H2067" s="13">
        <v>0</v>
      </c>
      <c r="I2067" s="13">
        <v>0</v>
      </c>
      <c r="J2067" s="13">
        <v>0</v>
      </c>
      <c r="K2067" s="15">
        <f t="shared" si="133"/>
        <v>572</v>
      </c>
      <c r="L2067" s="15">
        <f t="shared" si="134"/>
        <v>568</v>
      </c>
      <c r="M2067" s="15">
        <f t="shared" si="135"/>
        <v>1140</v>
      </c>
      <c r="O2067" s="13"/>
      <c r="P2067" s="13"/>
    </row>
    <row r="2068" spans="1:16" ht="13.15" customHeight="1" x14ac:dyDescent="0.2">
      <c r="A2068" s="11" t="str">
        <f t="shared" si="136"/>
        <v>KOWANYAMA2018</v>
      </c>
      <c r="B2068" s="90" t="s">
        <v>143</v>
      </c>
      <c r="C2068" s="85">
        <v>2018</v>
      </c>
      <c r="D2068" s="86" t="s">
        <v>174</v>
      </c>
      <c r="E2068" s="15">
        <v>634</v>
      </c>
      <c r="F2068" s="15">
        <v>630</v>
      </c>
      <c r="G2068" s="15">
        <v>1264</v>
      </c>
      <c r="H2068" s="15">
        <v>0</v>
      </c>
      <c r="I2068" s="15">
        <v>0</v>
      </c>
      <c r="J2068" s="15">
        <v>0</v>
      </c>
      <c r="K2068" s="15">
        <f t="shared" si="133"/>
        <v>634</v>
      </c>
      <c r="L2068" s="15">
        <f t="shared" si="134"/>
        <v>630</v>
      </c>
      <c r="M2068" s="15">
        <f t="shared" si="135"/>
        <v>1264</v>
      </c>
      <c r="O2068" s="13"/>
      <c r="P2068" s="13"/>
    </row>
    <row r="2069" spans="1:16" ht="13.15" customHeight="1" x14ac:dyDescent="0.2">
      <c r="A2069" s="11" t="str">
        <f t="shared" si="136"/>
        <v>KOWANYAMA2019</v>
      </c>
      <c r="B2069" s="92" t="s">
        <v>143</v>
      </c>
      <c r="C2069" s="85">
        <v>2019</v>
      </c>
      <c r="D2069" s="86" t="s">
        <v>174</v>
      </c>
      <c r="E2069" s="15">
        <v>613</v>
      </c>
      <c r="F2069" s="15">
        <v>609</v>
      </c>
      <c r="G2069" s="15">
        <v>1222</v>
      </c>
      <c r="H2069" s="87">
        <v>0</v>
      </c>
      <c r="I2069" s="87">
        <v>0</v>
      </c>
      <c r="J2069" s="15">
        <v>0</v>
      </c>
      <c r="K2069" s="15">
        <f t="shared" si="133"/>
        <v>613</v>
      </c>
      <c r="L2069" s="15">
        <f t="shared" si="134"/>
        <v>609</v>
      </c>
      <c r="M2069" s="15">
        <f t="shared" si="135"/>
        <v>1222</v>
      </c>
      <c r="O2069" s="13"/>
      <c r="P2069" s="13"/>
    </row>
    <row r="2070" spans="1:16" ht="13.15" customHeight="1" x14ac:dyDescent="0.2">
      <c r="A2070" s="11" t="str">
        <f t="shared" si="136"/>
        <v>KOWANYAMA2020</v>
      </c>
      <c r="B2070" s="3" t="s">
        <v>143</v>
      </c>
      <c r="C2070" s="12">
        <v>2020</v>
      </c>
      <c r="D2070" s="12" t="s">
        <v>174</v>
      </c>
      <c r="E2070" s="13">
        <v>274</v>
      </c>
      <c r="F2070" s="13">
        <v>274</v>
      </c>
      <c r="G2070" s="13">
        <v>548</v>
      </c>
      <c r="H2070" s="13">
        <v>0</v>
      </c>
      <c r="I2070" s="13">
        <v>0</v>
      </c>
      <c r="J2070" s="13">
        <v>0</v>
      </c>
      <c r="K2070" s="15">
        <f t="shared" si="133"/>
        <v>274</v>
      </c>
      <c r="L2070" s="15">
        <f t="shared" si="134"/>
        <v>274</v>
      </c>
      <c r="M2070" s="15">
        <f t="shared" si="135"/>
        <v>548</v>
      </c>
      <c r="O2070" s="13"/>
      <c r="P2070" s="13"/>
    </row>
    <row r="2071" spans="1:16" ht="13.15" customHeight="1" x14ac:dyDescent="0.2">
      <c r="A2071" s="11" t="str">
        <f t="shared" si="136"/>
        <v>KOWANYAMA2021</v>
      </c>
      <c r="B2071" s="3" t="s">
        <v>143</v>
      </c>
      <c r="C2071" s="12">
        <v>2021</v>
      </c>
      <c r="D2071" s="12" t="s">
        <v>174</v>
      </c>
      <c r="E2071" s="13">
        <v>283</v>
      </c>
      <c r="F2071" s="13">
        <v>283</v>
      </c>
      <c r="G2071" s="13">
        <v>566</v>
      </c>
      <c r="H2071" s="13">
        <v>0</v>
      </c>
      <c r="I2071" s="13">
        <v>0</v>
      </c>
      <c r="J2071" s="13">
        <v>0</v>
      </c>
      <c r="K2071" s="15">
        <f t="shared" si="133"/>
        <v>283</v>
      </c>
      <c r="L2071" s="15">
        <f t="shared" si="134"/>
        <v>283</v>
      </c>
      <c r="M2071" s="15">
        <f t="shared" si="135"/>
        <v>566</v>
      </c>
      <c r="O2071" s="13"/>
      <c r="P2071" s="13"/>
    </row>
    <row r="2072" spans="1:16" ht="13.15" customHeight="1" x14ac:dyDescent="0.2">
      <c r="A2072" s="11" t="str">
        <f t="shared" si="136"/>
        <v>KOWANYAMA2022</v>
      </c>
      <c r="B2072" s="3" t="s">
        <v>143</v>
      </c>
      <c r="C2072" s="12">
        <v>2022</v>
      </c>
      <c r="D2072" s="12" t="s">
        <v>174</v>
      </c>
      <c r="E2072" s="13">
        <v>496</v>
      </c>
      <c r="F2072" s="13">
        <v>502</v>
      </c>
      <c r="G2072" s="13">
        <v>998</v>
      </c>
      <c r="H2072" s="13">
        <v>0</v>
      </c>
      <c r="I2072" s="13">
        <v>0</v>
      </c>
      <c r="J2072" s="13">
        <v>0</v>
      </c>
      <c r="K2072" s="15">
        <f t="shared" si="133"/>
        <v>496</v>
      </c>
      <c r="L2072" s="15">
        <f t="shared" si="134"/>
        <v>502</v>
      </c>
      <c r="M2072" s="15">
        <f t="shared" si="135"/>
        <v>998</v>
      </c>
      <c r="O2072" s="13"/>
      <c r="P2072" s="13"/>
    </row>
    <row r="2073" spans="1:16" ht="13.15" customHeight="1" x14ac:dyDescent="0.2">
      <c r="A2073" s="11" t="str">
        <f t="shared" si="136"/>
        <v>KOWANYAMA2023</v>
      </c>
      <c r="B2073" s="3" t="s">
        <v>143</v>
      </c>
      <c r="C2073" s="12">
        <v>2023</v>
      </c>
      <c r="D2073" s="12" t="s">
        <v>174</v>
      </c>
      <c r="E2073" s="13">
        <v>536</v>
      </c>
      <c r="F2073" s="13">
        <v>539</v>
      </c>
      <c r="G2073" s="13">
        <v>1075</v>
      </c>
      <c r="H2073" s="13">
        <v>0</v>
      </c>
      <c r="I2073" s="13">
        <v>0</v>
      </c>
      <c r="J2073" s="13">
        <v>0</v>
      </c>
      <c r="K2073" s="15">
        <f t="shared" si="133"/>
        <v>536</v>
      </c>
      <c r="L2073" s="15">
        <f t="shared" si="134"/>
        <v>539</v>
      </c>
      <c r="M2073" s="15">
        <f t="shared" si="135"/>
        <v>1075</v>
      </c>
      <c r="O2073" s="13"/>
      <c r="P2073" s="13"/>
    </row>
    <row r="2074" spans="1:16" ht="13.15" customHeight="1" x14ac:dyDescent="0.2">
      <c r="A2074" s="11" t="str">
        <f t="shared" si="136"/>
        <v>KOWANYAMA2024</v>
      </c>
      <c r="B2074" s="3" t="s">
        <v>143</v>
      </c>
      <c r="C2074" s="12">
        <v>2024</v>
      </c>
      <c r="D2074" s="12" t="s">
        <v>174</v>
      </c>
      <c r="E2074" s="13">
        <v>704</v>
      </c>
      <c r="F2074" s="13">
        <v>683</v>
      </c>
      <c r="G2074" s="13">
        <v>1387</v>
      </c>
      <c r="H2074" s="13">
        <v>0</v>
      </c>
      <c r="I2074" s="13">
        <v>0</v>
      </c>
      <c r="J2074" s="13">
        <v>0</v>
      </c>
      <c r="K2074" s="15">
        <f t="shared" si="133"/>
        <v>704</v>
      </c>
      <c r="L2074" s="15">
        <f t="shared" si="134"/>
        <v>683</v>
      </c>
      <c r="M2074" s="15">
        <f t="shared" si="135"/>
        <v>1387</v>
      </c>
      <c r="O2074" s="13"/>
      <c r="P2074" s="13"/>
    </row>
    <row r="2075" spans="1:16" ht="13.15" customHeight="1" x14ac:dyDescent="0.2">
      <c r="A2075" s="11" t="str">
        <f t="shared" si="136"/>
        <v>KOWANYAMA2025</v>
      </c>
      <c r="B2075" s="3" t="s">
        <v>143</v>
      </c>
      <c r="C2075" s="12">
        <v>2025</v>
      </c>
      <c r="D2075" s="12" t="s">
        <v>174</v>
      </c>
      <c r="E2075" s="13">
        <v>749</v>
      </c>
      <c r="F2075" s="13">
        <v>720</v>
      </c>
      <c r="G2075" s="13">
        <v>1469</v>
      </c>
      <c r="H2075" s="13">
        <v>0</v>
      </c>
      <c r="I2075" s="13">
        <v>0</v>
      </c>
      <c r="J2075" s="13">
        <v>0</v>
      </c>
      <c r="K2075" s="15">
        <f t="shared" si="133"/>
        <v>749</v>
      </c>
      <c r="L2075" s="15">
        <f t="shared" si="134"/>
        <v>720</v>
      </c>
      <c r="M2075" s="15">
        <f t="shared" si="135"/>
        <v>1469</v>
      </c>
      <c r="O2075" s="13"/>
      <c r="P2075" s="13"/>
    </row>
    <row r="2076" spans="1:16" ht="13.15" customHeight="1" x14ac:dyDescent="0.2">
      <c r="A2076" s="11" t="str">
        <f t="shared" si="136"/>
        <v>KUNUNURRA1985</v>
      </c>
      <c r="B2076" s="92" t="s">
        <v>56</v>
      </c>
      <c r="C2076" s="85">
        <v>1985</v>
      </c>
      <c r="D2076" s="86" t="s">
        <v>174</v>
      </c>
      <c r="E2076" s="15">
        <v>1132</v>
      </c>
      <c r="F2076" s="15">
        <v>1106</v>
      </c>
      <c r="G2076" s="15">
        <v>2238</v>
      </c>
      <c r="H2076" s="87">
        <v>0</v>
      </c>
      <c r="I2076" s="87">
        <v>0</v>
      </c>
      <c r="J2076" s="15">
        <v>0</v>
      </c>
      <c r="K2076" s="15">
        <f t="shared" si="133"/>
        <v>1132</v>
      </c>
      <c r="L2076" s="15">
        <f t="shared" si="134"/>
        <v>1106</v>
      </c>
      <c r="M2076" s="15">
        <f t="shared" si="135"/>
        <v>2238</v>
      </c>
      <c r="O2076" s="13"/>
      <c r="P2076" s="13"/>
    </row>
    <row r="2077" spans="1:16" ht="13.15" customHeight="1" x14ac:dyDescent="0.2">
      <c r="A2077" s="11" t="str">
        <f t="shared" si="136"/>
        <v>KUNUNURRA1986</v>
      </c>
      <c r="B2077" s="92" t="s">
        <v>56</v>
      </c>
      <c r="C2077" s="85">
        <v>1986</v>
      </c>
      <c r="D2077" s="12" t="s">
        <v>174</v>
      </c>
      <c r="E2077" s="15">
        <v>927</v>
      </c>
      <c r="F2077" s="15">
        <v>912</v>
      </c>
      <c r="G2077" s="15">
        <v>1839</v>
      </c>
      <c r="H2077" s="87">
        <v>0</v>
      </c>
      <c r="I2077" s="87">
        <v>0</v>
      </c>
      <c r="J2077" s="15">
        <v>0</v>
      </c>
      <c r="K2077" s="15">
        <f t="shared" si="133"/>
        <v>927</v>
      </c>
      <c r="L2077" s="15">
        <f t="shared" si="134"/>
        <v>912</v>
      </c>
      <c r="M2077" s="15">
        <f t="shared" si="135"/>
        <v>1839</v>
      </c>
      <c r="O2077" s="13"/>
      <c r="P2077" s="13"/>
    </row>
    <row r="2078" spans="1:16" ht="13.15" customHeight="1" x14ac:dyDescent="0.2">
      <c r="A2078" s="11" t="str">
        <f t="shared" si="136"/>
        <v>KUNUNURRA1987</v>
      </c>
      <c r="B2078" s="3" t="s">
        <v>56</v>
      </c>
      <c r="C2078" s="12">
        <v>1987</v>
      </c>
      <c r="D2078" s="12" t="s">
        <v>174</v>
      </c>
      <c r="E2078" s="13">
        <v>942</v>
      </c>
      <c r="F2078" s="13">
        <v>943</v>
      </c>
      <c r="G2078" s="13">
        <v>1885</v>
      </c>
      <c r="H2078" s="13">
        <v>0</v>
      </c>
      <c r="I2078" s="13">
        <v>0</v>
      </c>
      <c r="J2078" s="13">
        <v>0</v>
      </c>
      <c r="K2078" s="15">
        <f t="shared" si="133"/>
        <v>942</v>
      </c>
      <c r="L2078" s="15">
        <f t="shared" si="134"/>
        <v>943</v>
      </c>
      <c r="M2078" s="15">
        <f t="shared" si="135"/>
        <v>1885</v>
      </c>
      <c r="O2078" s="13"/>
      <c r="P2078" s="13"/>
    </row>
    <row r="2079" spans="1:16" ht="13.15" customHeight="1" x14ac:dyDescent="0.2">
      <c r="A2079" s="11" t="str">
        <f t="shared" si="136"/>
        <v>KUNUNURRA1988</v>
      </c>
      <c r="B2079" s="90" t="s">
        <v>56</v>
      </c>
      <c r="C2079" s="85">
        <v>1988</v>
      </c>
      <c r="D2079" s="86" t="s">
        <v>174</v>
      </c>
      <c r="E2079" s="15">
        <v>1103</v>
      </c>
      <c r="F2079" s="15">
        <v>1099</v>
      </c>
      <c r="G2079" s="15">
        <v>2202</v>
      </c>
      <c r="H2079" s="15">
        <v>0</v>
      </c>
      <c r="I2079" s="15">
        <v>0</v>
      </c>
      <c r="J2079" s="15">
        <v>0</v>
      </c>
      <c r="K2079" s="15">
        <f t="shared" si="133"/>
        <v>1103</v>
      </c>
      <c r="L2079" s="15">
        <f t="shared" si="134"/>
        <v>1099</v>
      </c>
      <c r="M2079" s="15">
        <f t="shared" si="135"/>
        <v>2202</v>
      </c>
      <c r="O2079" s="13"/>
      <c r="P2079" s="13"/>
    </row>
    <row r="2080" spans="1:16" ht="13.15" customHeight="1" x14ac:dyDescent="0.2">
      <c r="A2080" s="11" t="str">
        <f t="shared" si="136"/>
        <v>KUNUNURRA1989</v>
      </c>
      <c r="B2080" s="3" t="s">
        <v>56</v>
      </c>
      <c r="C2080" s="12">
        <v>1989</v>
      </c>
      <c r="D2080" s="12" t="s">
        <v>174</v>
      </c>
      <c r="E2080" s="13">
        <v>893</v>
      </c>
      <c r="F2080" s="13">
        <v>894</v>
      </c>
      <c r="G2080" s="13">
        <v>1787</v>
      </c>
      <c r="H2080" s="13">
        <v>0</v>
      </c>
      <c r="I2080" s="13">
        <v>0</v>
      </c>
      <c r="J2080" s="13">
        <v>0</v>
      </c>
      <c r="K2080" s="15">
        <f t="shared" si="133"/>
        <v>893</v>
      </c>
      <c r="L2080" s="15">
        <f t="shared" si="134"/>
        <v>894</v>
      </c>
      <c r="M2080" s="15">
        <f t="shared" si="135"/>
        <v>1787</v>
      </c>
      <c r="O2080" s="13"/>
      <c r="P2080" s="13"/>
    </row>
    <row r="2081" spans="1:16" ht="13.15" customHeight="1" x14ac:dyDescent="0.2">
      <c r="A2081" s="11" t="str">
        <f t="shared" si="136"/>
        <v>KUNUNURRA1990</v>
      </c>
      <c r="B2081" s="90" t="s">
        <v>56</v>
      </c>
      <c r="C2081" s="85">
        <v>1990</v>
      </c>
      <c r="D2081" s="86" t="s">
        <v>174</v>
      </c>
      <c r="E2081" s="15">
        <v>1106</v>
      </c>
      <c r="F2081" s="15">
        <v>1102</v>
      </c>
      <c r="G2081" s="15">
        <v>2208</v>
      </c>
      <c r="H2081" s="15">
        <v>0</v>
      </c>
      <c r="I2081" s="15">
        <v>0</v>
      </c>
      <c r="J2081" s="15">
        <v>0</v>
      </c>
      <c r="K2081" s="15">
        <f t="shared" si="133"/>
        <v>1106</v>
      </c>
      <c r="L2081" s="15">
        <f t="shared" si="134"/>
        <v>1102</v>
      </c>
      <c r="M2081" s="15">
        <f t="shared" si="135"/>
        <v>2208</v>
      </c>
      <c r="O2081" s="13"/>
      <c r="P2081" s="13"/>
    </row>
    <row r="2082" spans="1:16" ht="13.15" customHeight="1" x14ac:dyDescent="0.2">
      <c r="A2082" s="11" t="str">
        <f t="shared" si="136"/>
        <v>KUNUNURRA1991</v>
      </c>
      <c r="B2082" s="92" t="s">
        <v>56</v>
      </c>
      <c r="C2082" s="85">
        <v>1991</v>
      </c>
      <c r="D2082" s="86" t="s">
        <v>174</v>
      </c>
      <c r="E2082" s="15">
        <v>1098</v>
      </c>
      <c r="F2082" s="15">
        <v>1075</v>
      </c>
      <c r="G2082" s="15">
        <v>2173</v>
      </c>
      <c r="H2082" s="87">
        <v>0</v>
      </c>
      <c r="I2082" s="87">
        <v>0</v>
      </c>
      <c r="J2082" s="15">
        <v>0</v>
      </c>
      <c r="K2082" s="15">
        <f t="shared" si="133"/>
        <v>1098</v>
      </c>
      <c r="L2082" s="15">
        <f t="shared" si="134"/>
        <v>1075</v>
      </c>
      <c r="M2082" s="15">
        <f t="shared" si="135"/>
        <v>2173</v>
      </c>
      <c r="O2082" s="13"/>
      <c r="P2082" s="13"/>
    </row>
    <row r="2083" spans="1:16" ht="13.15" customHeight="1" x14ac:dyDescent="0.2">
      <c r="A2083" s="11" t="str">
        <f t="shared" si="136"/>
        <v>KUNUNURRA1992</v>
      </c>
      <c r="B2083" s="3" t="s">
        <v>56</v>
      </c>
      <c r="C2083" s="12">
        <v>1992</v>
      </c>
      <c r="D2083" s="86" t="s">
        <v>174</v>
      </c>
      <c r="E2083" s="13">
        <v>1107</v>
      </c>
      <c r="F2083" s="13">
        <v>1095</v>
      </c>
      <c r="G2083" s="13">
        <v>2202</v>
      </c>
      <c r="H2083" s="13">
        <v>0</v>
      </c>
      <c r="I2083" s="13">
        <v>0</v>
      </c>
      <c r="J2083" s="13">
        <v>0</v>
      </c>
      <c r="K2083" s="15">
        <f t="shared" si="133"/>
        <v>1107</v>
      </c>
      <c r="L2083" s="15">
        <f t="shared" si="134"/>
        <v>1095</v>
      </c>
      <c r="M2083" s="15">
        <f t="shared" si="135"/>
        <v>2202</v>
      </c>
      <c r="O2083" s="13"/>
      <c r="P2083" s="13"/>
    </row>
    <row r="2084" spans="1:16" ht="13.15" customHeight="1" x14ac:dyDescent="0.2">
      <c r="A2084" s="11" t="str">
        <f t="shared" si="136"/>
        <v>KUNUNURRA1993</v>
      </c>
      <c r="B2084" s="3" t="s">
        <v>56</v>
      </c>
      <c r="C2084" s="12">
        <v>1993</v>
      </c>
      <c r="D2084" s="12" t="s">
        <v>174</v>
      </c>
      <c r="E2084" s="13">
        <v>1209</v>
      </c>
      <c r="F2084" s="13">
        <v>1212</v>
      </c>
      <c r="G2084" s="13">
        <v>2421</v>
      </c>
      <c r="H2084" s="13">
        <v>0</v>
      </c>
      <c r="I2084" s="13">
        <v>0</v>
      </c>
      <c r="J2084" s="13">
        <v>0</v>
      </c>
      <c r="K2084" s="15">
        <f t="shared" si="133"/>
        <v>1209</v>
      </c>
      <c r="L2084" s="15">
        <f t="shared" si="134"/>
        <v>1212</v>
      </c>
      <c r="M2084" s="15">
        <f t="shared" si="135"/>
        <v>2421</v>
      </c>
      <c r="O2084" s="13"/>
      <c r="P2084" s="13"/>
    </row>
    <row r="2085" spans="1:16" ht="13.15" customHeight="1" x14ac:dyDescent="0.2">
      <c r="A2085" s="11" t="str">
        <f t="shared" si="136"/>
        <v>KUNUNURRA1994</v>
      </c>
      <c r="B2085" s="92" t="s">
        <v>56</v>
      </c>
      <c r="C2085" s="85">
        <v>1994</v>
      </c>
      <c r="D2085" s="86" t="s">
        <v>174</v>
      </c>
      <c r="E2085" s="15">
        <v>1537</v>
      </c>
      <c r="F2085" s="15">
        <v>1537</v>
      </c>
      <c r="G2085" s="15">
        <v>3074</v>
      </c>
      <c r="H2085" s="87">
        <v>0</v>
      </c>
      <c r="I2085" s="87">
        <v>0</v>
      </c>
      <c r="J2085" s="15">
        <v>0</v>
      </c>
      <c r="K2085" s="15">
        <f t="shared" si="133"/>
        <v>1537</v>
      </c>
      <c r="L2085" s="15">
        <f t="shared" si="134"/>
        <v>1537</v>
      </c>
      <c r="M2085" s="15">
        <f t="shared" si="135"/>
        <v>3074</v>
      </c>
      <c r="O2085" s="13"/>
      <c r="P2085" s="13"/>
    </row>
    <row r="2086" spans="1:16" ht="13.15" customHeight="1" x14ac:dyDescent="0.2">
      <c r="A2086" s="11" t="str">
        <f t="shared" si="136"/>
        <v>KUNUNURRA1995</v>
      </c>
      <c r="B2086" s="92" t="s">
        <v>56</v>
      </c>
      <c r="C2086" s="85">
        <v>1995</v>
      </c>
      <c r="D2086" s="86" t="s">
        <v>174</v>
      </c>
      <c r="E2086" s="15">
        <v>1981</v>
      </c>
      <c r="F2086" s="15">
        <v>1981</v>
      </c>
      <c r="G2086" s="15">
        <v>3962</v>
      </c>
      <c r="H2086" s="87">
        <v>0</v>
      </c>
      <c r="I2086" s="87">
        <v>0</v>
      </c>
      <c r="J2086" s="15">
        <v>0</v>
      </c>
      <c r="K2086" s="15">
        <f t="shared" si="133"/>
        <v>1981</v>
      </c>
      <c r="L2086" s="15">
        <f t="shared" si="134"/>
        <v>1981</v>
      </c>
      <c r="M2086" s="15">
        <f t="shared" si="135"/>
        <v>3962</v>
      </c>
      <c r="O2086" s="13"/>
      <c r="P2086" s="13"/>
    </row>
    <row r="2087" spans="1:16" ht="13.15" customHeight="1" x14ac:dyDescent="0.2">
      <c r="A2087" s="11" t="str">
        <f t="shared" si="136"/>
        <v>KUNUNURRA1996</v>
      </c>
      <c r="B2087" s="3" t="s">
        <v>56</v>
      </c>
      <c r="C2087" s="12">
        <v>1996</v>
      </c>
      <c r="D2087" s="12" t="s">
        <v>174</v>
      </c>
      <c r="E2087" s="13">
        <v>1997</v>
      </c>
      <c r="F2087" s="13">
        <v>1996</v>
      </c>
      <c r="G2087" s="13">
        <v>3993</v>
      </c>
      <c r="H2087" s="13">
        <v>0</v>
      </c>
      <c r="I2087" s="13">
        <v>0</v>
      </c>
      <c r="J2087" s="13">
        <v>0</v>
      </c>
      <c r="K2087" s="15">
        <f t="shared" si="133"/>
        <v>1997</v>
      </c>
      <c r="L2087" s="15">
        <f t="shared" si="134"/>
        <v>1996</v>
      </c>
      <c r="M2087" s="15">
        <f t="shared" si="135"/>
        <v>3993</v>
      </c>
      <c r="O2087" s="13"/>
      <c r="P2087" s="13"/>
    </row>
    <row r="2088" spans="1:16" ht="13.15" customHeight="1" x14ac:dyDescent="0.2">
      <c r="A2088" s="11" t="str">
        <f t="shared" si="136"/>
        <v>KUNUNURRA1997</v>
      </c>
      <c r="B2088" s="3" t="s">
        <v>56</v>
      </c>
      <c r="C2088" s="12">
        <v>1997</v>
      </c>
      <c r="D2088" s="12" t="s">
        <v>174</v>
      </c>
      <c r="E2088" s="13">
        <v>1294</v>
      </c>
      <c r="F2088" s="13">
        <v>1301</v>
      </c>
      <c r="G2088" s="13">
        <v>2595</v>
      </c>
      <c r="H2088" s="13">
        <v>0</v>
      </c>
      <c r="I2088" s="13">
        <v>0</v>
      </c>
      <c r="J2088" s="13">
        <v>0</v>
      </c>
      <c r="K2088" s="15">
        <f t="shared" si="133"/>
        <v>1294</v>
      </c>
      <c r="L2088" s="15">
        <f t="shared" si="134"/>
        <v>1301</v>
      </c>
      <c r="M2088" s="15">
        <f t="shared" si="135"/>
        <v>2595</v>
      </c>
      <c r="O2088" s="13"/>
      <c r="P2088" s="13"/>
    </row>
    <row r="2089" spans="1:16" ht="13.15" customHeight="1" x14ac:dyDescent="0.2">
      <c r="A2089" s="11" t="str">
        <f t="shared" si="136"/>
        <v>KUNUNURRA1998</v>
      </c>
      <c r="B2089" s="90" t="s">
        <v>56</v>
      </c>
      <c r="C2089" s="12">
        <v>1998</v>
      </c>
      <c r="D2089" s="86" t="s">
        <v>174</v>
      </c>
      <c r="E2089" s="91">
        <v>1242</v>
      </c>
      <c r="F2089" s="91">
        <v>1241</v>
      </c>
      <c r="G2089" s="91">
        <v>2483</v>
      </c>
      <c r="H2089" s="91">
        <v>0</v>
      </c>
      <c r="I2089" s="91">
        <v>0</v>
      </c>
      <c r="J2089" s="91">
        <v>0</v>
      </c>
      <c r="K2089" s="15">
        <f t="shared" si="133"/>
        <v>1242</v>
      </c>
      <c r="L2089" s="15">
        <f t="shared" si="134"/>
        <v>1241</v>
      </c>
      <c r="M2089" s="15">
        <f t="shared" si="135"/>
        <v>2483</v>
      </c>
      <c r="O2089" s="13"/>
      <c r="P2089" s="13"/>
    </row>
    <row r="2090" spans="1:16" ht="13.15" customHeight="1" x14ac:dyDescent="0.2">
      <c r="A2090" s="11" t="str">
        <f t="shared" si="136"/>
        <v>KUNUNURRA1999</v>
      </c>
      <c r="B2090" s="3" t="s">
        <v>56</v>
      </c>
      <c r="C2090" s="12">
        <v>1999</v>
      </c>
      <c r="D2090" s="12" t="s">
        <v>174</v>
      </c>
      <c r="E2090" s="13">
        <v>1093</v>
      </c>
      <c r="F2090" s="13">
        <v>1094</v>
      </c>
      <c r="G2090" s="13">
        <v>2187</v>
      </c>
      <c r="H2090" s="13">
        <v>0</v>
      </c>
      <c r="I2090" s="13">
        <v>0</v>
      </c>
      <c r="J2090" s="13">
        <v>0</v>
      </c>
      <c r="K2090" s="15">
        <f t="shared" si="133"/>
        <v>1093</v>
      </c>
      <c r="L2090" s="15">
        <f t="shared" si="134"/>
        <v>1094</v>
      </c>
      <c r="M2090" s="15">
        <f t="shared" si="135"/>
        <v>2187</v>
      </c>
      <c r="O2090" s="13"/>
      <c r="P2090" s="13"/>
    </row>
    <row r="2091" spans="1:16" ht="13.15" customHeight="1" x14ac:dyDescent="0.2">
      <c r="A2091" s="11" t="str">
        <f t="shared" si="136"/>
        <v>KUNUNURRA2000</v>
      </c>
      <c r="B2091" s="3" t="s">
        <v>56</v>
      </c>
      <c r="C2091" s="12">
        <v>2000</v>
      </c>
      <c r="D2091" s="12" t="s">
        <v>174</v>
      </c>
      <c r="E2091" s="13">
        <v>1129</v>
      </c>
      <c r="F2091" s="13">
        <v>1125</v>
      </c>
      <c r="G2091" s="13">
        <v>2254</v>
      </c>
      <c r="H2091" s="13">
        <v>0</v>
      </c>
      <c r="I2091" s="13">
        <v>0</v>
      </c>
      <c r="J2091" s="13">
        <v>0</v>
      </c>
      <c r="K2091" s="15">
        <f t="shared" si="133"/>
        <v>1129</v>
      </c>
      <c r="L2091" s="15">
        <f t="shared" si="134"/>
        <v>1125</v>
      </c>
      <c r="M2091" s="15">
        <f t="shared" si="135"/>
        <v>2254</v>
      </c>
      <c r="O2091" s="13"/>
      <c r="P2091" s="13"/>
    </row>
    <row r="2092" spans="1:16" ht="13.15" customHeight="1" x14ac:dyDescent="0.2">
      <c r="A2092" s="11" t="str">
        <f t="shared" si="136"/>
        <v>KUNUNURRA2001</v>
      </c>
      <c r="B2092" s="92" t="s">
        <v>56</v>
      </c>
      <c r="C2092" s="85">
        <v>2001</v>
      </c>
      <c r="D2092" s="86" t="s">
        <v>174</v>
      </c>
      <c r="E2092" s="15">
        <v>1083</v>
      </c>
      <c r="F2092" s="15">
        <v>1083</v>
      </c>
      <c r="G2092" s="15">
        <v>2166</v>
      </c>
      <c r="H2092" s="87">
        <v>0</v>
      </c>
      <c r="I2092" s="87">
        <v>0</v>
      </c>
      <c r="J2092" s="15">
        <v>0</v>
      </c>
      <c r="K2092" s="15">
        <f t="shared" si="133"/>
        <v>1083</v>
      </c>
      <c r="L2092" s="15">
        <f t="shared" si="134"/>
        <v>1083</v>
      </c>
      <c r="M2092" s="15">
        <f t="shared" si="135"/>
        <v>2166</v>
      </c>
      <c r="O2092" s="13"/>
      <c r="P2092" s="13"/>
    </row>
    <row r="2093" spans="1:16" ht="13.15" customHeight="1" x14ac:dyDescent="0.2">
      <c r="A2093" s="11" t="str">
        <f t="shared" si="136"/>
        <v>KUNUNURRA2002</v>
      </c>
      <c r="B2093" s="3" t="s">
        <v>56</v>
      </c>
      <c r="C2093" s="12">
        <v>2002</v>
      </c>
      <c r="D2093" s="12" t="s">
        <v>174</v>
      </c>
      <c r="E2093" s="13">
        <v>1272</v>
      </c>
      <c r="F2093" s="13">
        <v>1275</v>
      </c>
      <c r="G2093" s="13">
        <v>2547</v>
      </c>
      <c r="H2093" s="13">
        <v>0</v>
      </c>
      <c r="I2093" s="13">
        <v>0</v>
      </c>
      <c r="J2093" s="13">
        <v>0</v>
      </c>
      <c r="K2093" s="15">
        <f t="shared" si="133"/>
        <v>1272</v>
      </c>
      <c r="L2093" s="15">
        <f t="shared" si="134"/>
        <v>1275</v>
      </c>
      <c r="M2093" s="15">
        <f t="shared" si="135"/>
        <v>2547</v>
      </c>
      <c r="O2093" s="13"/>
      <c r="P2093" s="13"/>
    </row>
    <row r="2094" spans="1:16" ht="13.15" customHeight="1" x14ac:dyDescent="0.2">
      <c r="A2094" s="11" t="str">
        <f t="shared" si="136"/>
        <v>KUNUNURRA2003</v>
      </c>
      <c r="B2094" s="3" t="s">
        <v>56</v>
      </c>
      <c r="C2094" s="12">
        <v>2003</v>
      </c>
      <c r="D2094" s="12" t="s">
        <v>174</v>
      </c>
      <c r="E2094" s="13">
        <v>1273</v>
      </c>
      <c r="F2094" s="13">
        <v>1266</v>
      </c>
      <c r="G2094" s="13">
        <v>2539</v>
      </c>
      <c r="H2094" s="13">
        <v>0</v>
      </c>
      <c r="I2094" s="13">
        <v>0</v>
      </c>
      <c r="J2094" s="13">
        <v>0</v>
      </c>
      <c r="K2094" s="15">
        <f t="shared" si="133"/>
        <v>1273</v>
      </c>
      <c r="L2094" s="15">
        <f t="shared" si="134"/>
        <v>1266</v>
      </c>
      <c r="M2094" s="15">
        <f t="shared" si="135"/>
        <v>2539</v>
      </c>
      <c r="O2094" s="13"/>
      <c r="P2094" s="13"/>
    </row>
    <row r="2095" spans="1:16" ht="13.15" customHeight="1" x14ac:dyDescent="0.2">
      <c r="A2095" s="11" t="str">
        <f t="shared" si="136"/>
        <v>KUNUNURRA2004</v>
      </c>
      <c r="B2095" s="3" t="s">
        <v>56</v>
      </c>
      <c r="C2095" s="12">
        <v>2004</v>
      </c>
      <c r="D2095" s="12" t="s">
        <v>174</v>
      </c>
      <c r="E2095" s="13">
        <v>1387</v>
      </c>
      <c r="F2095" s="13">
        <v>1384</v>
      </c>
      <c r="G2095" s="13">
        <v>2771</v>
      </c>
      <c r="H2095" s="13">
        <v>0</v>
      </c>
      <c r="I2095" s="13">
        <v>0</v>
      </c>
      <c r="J2095" s="13">
        <v>0</v>
      </c>
      <c r="K2095" s="15">
        <f t="shared" si="133"/>
        <v>1387</v>
      </c>
      <c r="L2095" s="15">
        <f t="shared" si="134"/>
        <v>1384</v>
      </c>
      <c r="M2095" s="15">
        <f t="shared" si="135"/>
        <v>2771</v>
      </c>
      <c r="O2095" s="13"/>
      <c r="P2095" s="13"/>
    </row>
    <row r="2096" spans="1:16" ht="13.15" customHeight="1" x14ac:dyDescent="0.2">
      <c r="A2096" s="11" t="str">
        <f t="shared" si="136"/>
        <v>KUNUNURRA2005</v>
      </c>
      <c r="B2096" s="92" t="s">
        <v>56</v>
      </c>
      <c r="C2096" s="85">
        <v>2005</v>
      </c>
      <c r="D2096" s="86" t="s">
        <v>174</v>
      </c>
      <c r="E2096" s="15">
        <v>1217</v>
      </c>
      <c r="F2096" s="15">
        <v>1216</v>
      </c>
      <c r="G2096" s="15">
        <v>2433</v>
      </c>
      <c r="H2096" s="87">
        <v>0</v>
      </c>
      <c r="I2096" s="87">
        <v>0</v>
      </c>
      <c r="J2096" s="15">
        <v>0</v>
      </c>
      <c r="K2096" s="15">
        <f t="shared" si="133"/>
        <v>1217</v>
      </c>
      <c r="L2096" s="15">
        <f t="shared" si="134"/>
        <v>1216</v>
      </c>
      <c r="M2096" s="15">
        <f t="shared" si="135"/>
        <v>2433</v>
      </c>
      <c r="O2096" s="13"/>
      <c r="P2096" s="13"/>
    </row>
    <row r="2097" spans="1:16" ht="13.15" customHeight="1" x14ac:dyDescent="0.2">
      <c r="A2097" s="11" t="str">
        <f t="shared" si="136"/>
        <v>KUNUNURRA2006</v>
      </c>
      <c r="B2097" s="3" t="s">
        <v>56</v>
      </c>
      <c r="C2097" s="12">
        <v>2006</v>
      </c>
      <c r="D2097" s="12" t="s">
        <v>174</v>
      </c>
      <c r="E2097" s="13">
        <v>1485</v>
      </c>
      <c r="F2097" s="13">
        <v>1490</v>
      </c>
      <c r="G2097" s="13">
        <v>2975</v>
      </c>
      <c r="H2097" s="13">
        <v>0</v>
      </c>
      <c r="I2097" s="13">
        <v>0</v>
      </c>
      <c r="J2097" s="13">
        <v>0</v>
      </c>
      <c r="K2097" s="15">
        <f t="shared" ref="K2097:K2160" si="137">E2097+H2097</f>
        <v>1485</v>
      </c>
      <c r="L2097" s="15">
        <f t="shared" ref="L2097:L2160" si="138">F2097+I2097</f>
        <v>1490</v>
      </c>
      <c r="M2097" s="15">
        <f t="shared" ref="M2097:M2160" si="139">G2097+J2097</f>
        <v>2975</v>
      </c>
      <c r="O2097" s="13"/>
      <c r="P2097" s="13"/>
    </row>
    <row r="2098" spans="1:16" ht="13.15" customHeight="1" x14ac:dyDescent="0.2">
      <c r="A2098" s="11" t="str">
        <f t="shared" si="136"/>
        <v>KUNUNURRA2007</v>
      </c>
      <c r="B2098" s="92" t="s">
        <v>56</v>
      </c>
      <c r="C2098" s="85">
        <v>2007</v>
      </c>
      <c r="D2098" s="86" t="s">
        <v>174</v>
      </c>
      <c r="E2098" s="15">
        <v>1443</v>
      </c>
      <c r="F2098" s="15">
        <v>1460</v>
      </c>
      <c r="G2098" s="15">
        <v>2903</v>
      </c>
      <c r="H2098" s="87">
        <v>0</v>
      </c>
      <c r="I2098" s="87">
        <v>0</v>
      </c>
      <c r="J2098" s="15">
        <v>0</v>
      </c>
      <c r="K2098" s="15">
        <f t="shared" si="137"/>
        <v>1443</v>
      </c>
      <c r="L2098" s="15">
        <f t="shared" si="138"/>
        <v>1460</v>
      </c>
      <c r="M2098" s="15">
        <f t="shared" si="139"/>
        <v>2903</v>
      </c>
      <c r="O2098" s="13"/>
      <c r="P2098" s="13"/>
    </row>
    <row r="2099" spans="1:16" ht="13.15" customHeight="1" x14ac:dyDescent="0.2">
      <c r="A2099" s="11" t="str">
        <f t="shared" si="136"/>
        <v>KUNUNURRA2008</v>
      </c>
      <c r="B2099" s="3" t="s">
        <v>56</v>
      </c>
      <c r="C2099" s="12">
        <v>2008</v>
      </c>
      <c r="D2099" s="12" t="s">
        <v>174</v>
      </c>
      <c r="E2099" s="13">
        <v>1295</v>
      </c>
      <c r="F2099" s="13">
        <v>1293</v>
      </c>
      <c r="G2099" s="13">
        <v>2588</v>
      </c>
      <c r="H2099" s="13">
        <v>0</v>
      </c>
      <c r="I2099" s="13">
        <v>0</v>
      </c>
      <c r="J2099" s="13">
        <v>0</v>
      </c>
      <c r="K2099" s="15">
        <f t="shared" si="137"/>
        <v>1295</v>
      </c>
      <c r="L2099" s="15">
        <f t="shared" si="138"/>
        <v>1293</v>
      </c>
      <c r="M2099" s="15">
        <f t="shared" si="139"/>
        <v>2588</v>
      </c>
      <c r="O2099" s="13"/>
      <c r="P2099" s="13"/>
    </row>
    <row r="2100" spans="1:16" ht="13.15" customHeight="1" x14ac:dyDescent="0.2">
      <c r="A2100" s="11" t="str">
        <f t="shared" si="136"/>
        <v>KUNUNURRA2009</v>
      </c>
      <c r="B2100" s="88" t="s">
        <v>56</v>
      </c>
      <c r="C2100" s="16">
        <v>2009</v>
      </c>
      <c r="D2100" s="86" t="s">
        <v>174</v>
      </c>
      <c r="E2100" s="89">
        <v>1295</v>
      </c>
      <c r="F2100" s="89">
        <v>1293</v>
      </c>
      <c r="G2100" s="89">
        <v>2588</v>
      </c>
      <c r="H2100" s="89">
        <v>0</v>
      </c>
      <c r="I2100" s="89">
        <v>0</v>
      </c>
      <c r="J2100" s="89">
        <v>0</v>
      </c>
      <c r="K2100" s="15">
        <f t="shared" si="137"/>
        <v>1295</v>
      </c>
      <c r="L2100" s="15">
        <f t="shared" si="138"/>
        <v>1293</v>
      </c>
      <c r="M2100" s="15">
        <f t="shared" si="139"/>
        <v>2588</v>
      </c>
      <c r="O2100" s="13"/>
      <c r="P2100" s="13"/>
    </row>
    <row r="2101" spans="1:16" ht="13.15" customHeight="1" x14ac:dyDescent="0.2">
      <c r="A2101" s="11" t="str">
        <f t="shared" si="136"/>
        <v>KUNUNURRA2010</v>
      </c>
      <c r="B2101" s="3" t="s">
        <v>56</v>
      </c>
      <c r="C2101" s="12">
        <v>2010</v>
      </c>
      <c r="D2101" s="12" t="s">
        <v>174</v>
      </c>
      <c r="E2101" s="13">
        <v>1170</v>
      </c>
      <c r="F2101" s="13">
        <v>1161</v>
      </c>
      <c r="G2101" s="13">
        <v>2331</v>
      </c>
      <c r="H2101" s="13">
        <v>0</v>
      </c>
      <c r="I2101" s="13">
        <v>0</v>
      </c>
      <c r="J2101" s="13">
        <v>0</v>
      </c>
      <c r="K2101" s="15">
        <f t="shared" si="137"/>
        <v>1170</v>
      </c>
      <c r="L2101" s="15">
        <f t="shared" si="138"/>
        <v>1161</v>
      </c>
      <c r="M2101" s="15">
        <f t="shared" si="139"/>
        <v>2331</v>
      </c>
      <c r="O2101" s="13"/>
      <c r="P2101" s="13"/>
    </row>
    <row r="2102" spans="1:16" ht="13.15" customHeight="1" x14ac:dyDescent="0.2">
      <c r="A2102" s="11" t="str">
        <f t="shared" si="136"/>
        <v>KUNUNURRA2011</v>
      </c>
      <c r="B2102" s="92" t="s">
        <v>56</v>
      </c>
      <c r="C2102" s="85">
        <v>2011</v>
      </c>
      <c r="D2102" s="86" t="s">
        <v>174</v>
      </c>
      <c r="E2102" s="15">
        <v>1117</v>
      </c>
      <c r="F2102" s="15">
        <v>1120</v>
      </c>
      <c r="G2102" s="15">
        <v>2237</v>
      </c>
      <c r="H2102" s="87">
        <v>0</v>
      </c>
      <c r="I2102" s="87">
        <v>0</v>
      </c>
      <c r="J2102" s="15">
        <v>0</v>
      </c>
      <c r="K2102" s="15">
        <f t="shared" si="137"/>
        <v>1117</v>
      </c>
      <c r="L2102" s="15">
        <f t="shared" si="138"/>
        <v>1120</v>
      </c>
      <c r="M2102" s="15">
        <f t="shared" si="139"/>
        <v>2237</v>
      </c>
      <c r="O2102" s="13"/>
      <c r="P2102" s="13"/>
    </row>
    <row r="2103" spans="1:16" ht="13.15" customHeight="1" x14ac:dyDescent="0.2">
      <c r="A2103" s="11" t="str">
        <f t="shared" si="136"/>
        <v>KUNUNURRA2012</v>
      </c>
      <c r="B2103" s="92" t="s">
        <v>56</v>
      </c>
      <c r="C2103" s="85">
        <v>2012</v>
      </c>
      <c r="D2103" s="86" t="s">
        <v>174</v>
      </c>
      <c r="E2103" s="15">
        <v>1175</v>
      </c>
      <c r="F2103" s="15">
        <v>1176</v>
      </c>
      <c r="G2103" s="15">
        <v>2351</v>
      </c>
      <c r="H2103" s="87">
        <v>0</v>
      </c>
      <c r="I2103" s="87">
        <v>0</v>
      </c>
      <c r="J2103" s="15">
        <v>0</v>
      </c>
      <c r="K2103" s="15">
        <f t="shared" si="137"/>
        <v>1175</v>
      </c>
      <c r="L2103" s="15">
        <f t="shared" si="138"/>
        <v>1176</v>
      </c>
      <c r="M2103" s="15">
        <f t="shared" si="139"/>
        <v>2351</v>
      </c>
      <c r="O2103" s="13"/>
      <c r="P2103" s="13"/>
    </row>
    <row r="2104" spans="1:16" ht="13.15" customHeight="1" x14ac:dyDescent="0.2">
      <c r="A2104" s="11" t="str">
        <f t="shared" si="136"/>
        <v>KUNUNURRA2013</v>
      </c>
      <c r="B2104" s="3" t="s">
        <v>56</v>
      </c>
      <c r="C2104" s="12">
        <v>2013</v>
      </c>
      <c r="D2104" s="12" t="s">
        <v>174</v>
      </c>
      <c r="E2104" s="13">
        <v>1205</v>
      </c>
      <c r="F2104" s="13">
        <v>1205</v>
      </c>
      <c r="G2104" s="13">
        <v>2410</v>
      </c>
      <c r="H2104" s="13">
        <v>0</v>
      </c>
      <c r="I2104" s="13">
        <v>0</v>
      </c>
      <c r="J2104" s="13">
        <v>0</v>
      </c>
      <c r="K2104" s="15">
        <f t="shared" si="137"/>
        <v>1205</v>
      </c>
      <c r="L2104" s="15">
        <f t="shared" si="138"/>
        <v>1205</v>
      </c>
      <c r="M2104" s="15">
        <f t="shared" si="139"/>
        <v>2410</v>
      </c>
      <c r="O2104" s="13"/>
      <c r="P2104" s="13"/>
    </row>
    <row r="2105" spans="1:16" ht="13.15" customHeight="1" x14ac:dyDescent="0.2">
      <c r="A2105" s="11" t="str">
        <f t="shared" si="136"/>
        <v>KUNUNURRA2014</v>
      </c>
      <c r="B2105" s="3" t="s">
        <v>56</v>
      </c>
      <c r="C2105" s="12">
        <v>2014</v>
      </c>
      <c r="D2105" s="12" t="s">
        <v>174</v>
      </c>
      <c r="E2105" s="13">
        <v>1077</v>
      </c>
      <c r="F2105" s="13">
        <v>1077</v>
      </c>
      <c r="G2105" s="13">
        <v>2154</v>
      </c>
      <c r="H2105" s="13">
        <v>0</v>
      </c>
      <c r="I2105" s="13">
        <v>0</v>
      </c>
      <c r="J2105" s="13">
        <v>0</v>
      </c>
      <c r="K2105" s="15">
        <f t="shared" si="137"/>
        <v>1077</v>
      </c>
      <c r="L2105" s="15">
        <f t="shared" si="138"/>
        <v>1077</v>
      </c>
      <c r="M2105" s="15">
        <f t="shared" si="139"/>
        <v>2154</v>
      </c>
      <c r="O2105" s="13"/>
      <c r="P2105" s="13"/>
    </row>
    <row r="2106" spans="1:16" ht="13.15" customHeight="1" x14ac:dyDescent="0.2">
      <c r="A2106" s="11" t="str">
        <f t="shared" si="136"/>
        <v>KUNUNURRA2015</v>
      </c>
      <c r="B2106" s="92" t="s">
        <v>56</v>
      </c>
      <c r="C2106" s="85">
        <v>2015</v>
      </c>
      <c r="D2106" s="86" t="s">
        <v>174</v>
      </c>
      <c r="E2106" s="15">
        <v>1082</v>
      </c>
      <c r="F2106" s="15">
        <v>1083</v>
      </c>
      <c r="G2106" s="15">
        <v>2165</v>
      </c>
      <c r="H2106" s="87">
        <v>0</v>
      </c>
      <c r="I2106" s="87">
        <v>0</v>
      </c>
      <c r="J2106" s="15">
        <v>0</v>
      </c>
      <c r="K2106" s="15">
        <f t="shared" si="137"/>
        <v>1082</v>
      </c>
      <c r="L2106" s="15">
        <f t="shared" si="138"/>
        <v>1083</v>
      </c>
      <c r="M2106" s="15">
        <f t="shared" si="139"/>
        <v>2165</v>
      </c>
      <c r="O2106" s="13"/>
      <c r="P2106" s="13"/>
    </row>
    <row r="2107" spans="1:16" ht="13.15" customHeight="1" x14ac:dyDescent="0.2">
      <c r="A2107" s="11" t="str">
        <f t="shared" si="136"/>
        <v>KUNUNURRA2016</v>
      </c>
      <c r="B2107" s="3" t="s">
        <v>56</v>
      </c>
      <c r="C2107" s="12">
        <v>2016</v>
      </c>
      <c r="D2107" s="12" t="s">
        <v>174</v>
      </c>
      <c r="E2107" s="13">
        <v>1068</v>
      </c>
      <c r="F2107" s="13">
        <v>1071</v>
      </c>
      <c r="G2107" s="13">
        <v>2139</v>
      </c>
      <c r="H2107" s="13">
        <v>0</v>
      </c>
      <c r="I2107" s="13">
        <v>0</v>
      </c>
      <c r="J2107" s="13">
        <v>0</v>
      </c>
      <c r="K2107" s="15">
        <f t="shared" si="137"/>
        <v>1068</v>
      </c>
      <c r="L2107" s="15">
        <f t="shared" si="138"/>
        <v>1071</v>
      </c>
      <c r="M2107" s="15">
        <f t="shared" si="139"/>
        <v>2139</v>
      </c>
      <c r="O2107" s="13"/>
      <c r="P2107" s="13"/>
    </row>
    <row r="2108" spans="1:16" ht="13.15" customHeight="1" x14ac:dyDescent="0.2">
      <c r="A2108" s="11" t="str">
        <f t="shared" si="136"/>
        <v>KUNUNURRA2017</v>
      </c>
      <c r="B2108" s="3" t="s">
        <v>56</v>
      </c>
      <c r="C2108" s="12">
        <v>2017</v>
      </c>
      <c r="D2108" s="12" t="s">
        <v>174</v>
      </c>
      <c r="E2108" s="13">
        <v>1041</v>
      </c>
      <c r="F2108" s="13">
        <v>1042</v>
      </c>
      <c r="G2108" s="13">
        <v>2083</v>
      </c>
      <c r="H2108" s="13">
        <v>0</v>
      </c>
      <c r="I2108" s="13">
        <v>0</v>
      </c>
      <c r="J2108" s="13">
        <v>0</v>
      </c>
      <c r="K2108" s="15">
        <f t="shared" si="137"/>
        <v>1041</v>
      </c>
      <c r="L2108" s="15">
        <f t="shared" si="138"/>
        <v>1042</v>
      </c>
      <c r="M2108" s="15">
        <f t="shared" si="139"/>
        <v>2083</v>
      </c>
      <c r="O2108" s="13"/>
      <c r="P2108" s="13"/>
    </row>
    <row r="2109" spans="1:16" ht="13.15" customHeight="1" x14ac:dyDescent="0.2">
      <c r="A2109" s="11" t="str">
        <f t="shared" si="136"/>
        <v>KUNUNURRA2018</v>
      </c>
      <c r="B2109" s="92" t="s">
        <v>56</v>
      </c>
      <c r="C2109" s="85">
        <v>2018</v>
      </c>
      <c r="D2109" s="86" t="s">
        <v>174</v>
      </c>
      <c r="E2109" s="15">
        <v>987</v>
      </c>
      <c r="F2109" s="15">
        <v>985</v>
      </c>
      <c r="G2109" s="15">
        <v>1972</v>
      </c>
      <c r="H2109" s="87">
        <v>0</v>
      </c>
      <c r="I2109" s="87">
        <v>0</v>
      </c>
      <c r="J2109" s="15">
        <v>0</v>
      </c>
      <c r="K2109" s="15">
        <f t="shared" si="137"/>
        <v>987</v>
      </c>
      <c r="L2109" s="15">
        <f t="shared" si="138"/>
        <v>985</v>
      </c>
      <c r="M2109" s="15">
        <f t="shared" si="139"/>
        <v>1972</v>
      </c>
      <c r="O2109" s="13"/>
      <c r="P2109" s="13"/>
    </row>
    <row r="2110" spans="1:16" ht="13.15" customHeight="1" x14ac:dyDescent="0.2">
      <c r="A2110" s="11" t="str">
        <f t="shared" si="136"/>
        <v>KUNUNURRA2019</v>
      </c>
      <c r="B2110" s="92" t="s">
        <v>56</v>
      </c>
      <c r="C2110" s="85">
        <v>2019</v>
      </c>
      <c r="D2110" s="86" t="s">
        <v>174</v>
      </c>
      <c r="E2110" s="15">
        <v>1064</v>
      </c>
      <c r="F2110" s="15">
        <v>1065</v>
      </c>
      <c r="G2110" s="15">
        <v>2129</v>
      </c>
      <c r="H2110" s="87">
        <v>0</v>
      </c>
      <c r="I2110" s="87">
        <v>0</v>
      </c>
      <c r="J2110" s="15">
        <v>0</v>
      </c>
      <c r="K2110" s="15">
        <f t="shared" si="137"/>
        <v>1064</v>
      </c>
      <c r="L2110" s="15">
        <f t="shared" si="138"/>
        <v>1065</v>
      </c>
      <c r="M2110" s="15">
        <f t="shared" si="139"/>
        <v>2129</v>
      </c>
      <c r="O2110" s="13"/>
      <c r="P2110" s="13"/>
    </row>
    <row r="2111" spans="1:16" ht="13.15" customHeight="1" x14ac:dyDescent="0.2">
      <c r="A2111" s="11" t="str">
        <f t="shared" si="136"/>
        <v>KUNUNURRA2020</v>
      </c>
      <c r="B2111" s="3" t="s">
        <v>56</v>
      </c>
      <c r="C2111" s="12">
        <v>2020</v>
      </c>
      <c r="D2111" s="12" t="s">
        <v>174</v>
      </c>
      <c r="E2111" s="13">
        <v>698</v>
      </c>
      <c r="F2111" s="13">
        <v>700</v>
      </c>
      <c r="G2111" s="13">
        <v>1398</v>
      </c>
      <c r="H2111" s="13">
        <v>0</v>
      </c>
      <c r="I2111" s="13">
        <v>0</v>
      </c>
      <c r="J2111" s="13">
        <v>0</v>
      </c>
      <c r="K2111" s="15">
        <f t="shared" si="137"/>
        <v>698</v>
      </c>
      <c r="L2111" s="15">
        <f t="shared" si="138"/>
        <v>700</v>
      </c>
      <c r="M2111" s="15">
        <f t="shared" si="139"/>
        <v>1398</v>
      </c>
      <c r="O2111" s="13"/>
      <c r="P2111" s="13"/>
    </row>
    <row r="2112" spans="1:16" ht="13.15" customHeight="1" x14ac:dyDescent="0.2">
      <c r="A2112" s="11" t="str">
        <f t="shared" si="136"/>
        <v>KUNUNURRA2021</v>
      </c>
      <c r="B2112" s="88" t="s">
        <v>56</v>
      </c>
      <c r="C2112" s="85">
        <v>2021</v>
      </c>
      <c r="D2112" s="86" t="s">
        <v>174</v>
      </c>
      <c r="E2112" s="15">
        <v>959</v>
      </c>
      <c r="F2112" s="15">
        <v>958</v>
      </c>
      <c r="G2112" s="15">
        <v>1917</v>
      </c>
      <c r="H2112" s="87">
        <v>0</v>
      </c>
      <c r="I2112" s="87">
        <v>0</v>
      </c>
      <c r="J2112" s="15">
        <v>0</v>
      </c>
      <c r="K2112" s="15">
        <f t="shared" si="137"/>
        <v>959</v>
      </c>
      <c r="L2112" s="15">
        <f t="shared" si="138"/>
        <v>958</v>
      </c>
      <c r="M2112" s="15">
        <f t="shared" si="139"/>
        <v>1917</v>
      </c>
      <c r="O2112" s="13"/>
      <c r="P2112" s="13"/>
    </row>
    <row r="2113" spans="1:16" ht="13.15" customHeight="1" x14ac:dyDescent="0.2">
      <c r="A2113" s="11" t="str">
        <f t="shared" si="136"/>
        <v>KUNUNURRA2022</v>
      </c>
      <c r="B2113" s="90" t="s">
        <v>56</v>
      </c>
      <c r="C2113" s="12">
        <v>2022</v>
      </c>
      <c r="D2113" s="12" t="s">
        <v>174</v>
      </c>
      <c r="E2113" s="91">
        <v>957</v>
      </c>
      <c r="F2113" s="91">
        <v>955</v>
      </c>
      <c r="G2113" s="91">
        <v>1912</v>
      </c>
      <c r="H2113" s="91">
        <v>0</v>
      </c>
      <c r="I2113" s="91">
        <v>0</v>
      </c>
      <c r="J2113" s="91">
        <v>0</v>
      </c>
      <c r="K2113" s="15">
        <f t="shared" si="137"/>
        <v>957</v>
      </c>
      <c r="L2113" s="15">
        <f t="shared" si="138"/>
        <v>955</v>
      </c>
      <c r="M2113" s="15">
        <f t="shared" si="139"/>
        <v>1912</v>
      </c>
      <c r="O2113" s="13"/>
      <c r="P2113" s="13"/>
    </row>
    <row r="2114" spans="1:16" ht="13.15" customHeight="1" x14ac:dyDescent="0.2">
      <c r="A2114" s="11" t="str">
        <f t="shared" si="136"/>
        <v>KUNUNURRA2023</v>
      </c>
      <c r="B2114" s="92" t="s">
        <v>56</v>
      </c>
      <c r="C2114" s="85">
        <v>2023</v>
      </c>
      <c r="D2114" s="86" t="s">
        <v>174</v>
      </c>
      <c r="E2114" s="15">
        <v>1365</v>
      </c>
      <c r="F2114" s="15">
        <v>1367</v>
      </c>
      <c r="G2114" s="15">
        <v>2732</v>
      </c>
      <c r="H2114" s="87">
        <v>0</v>
      </c>
      <c r="I2114" s="87">
        <v>0</v>
      </c>
      <c r="J2114" s="15">
        <v>0</v>
      </c>
      <c r="K2114" s="15">
        <f t="shared" si="137"/>
        <v>1365</v>
      </c>
      <c r="L2114" s="15">
        <f t="shared" si="138"/>
        <v>1367</v>
      </c>
      <c r="M2114" s="15">
        <f t="shared" si="139"/>
        <v>2732</v>
      </c>
      <c r="O2114" s="13"/>
      <c r="P2114" s="13"/>
    </row>
    <row r="2115" spans="1:16" ht="13.15" customHeight="1" x14ac:dyDescent="0.2">
      <c r="A2115" s="11" t="str">
        <f t="shared" si="136"/>
        <v>KUNUNURRA2024</v>
      </c>
      <c r="B2115" s="3" t="s">
        <v>56</v>
      </c>
      <c r="C2115" s="12">
        <v>2024</v>
      </c>
      <c r="D2115" s="12" t="s">
        <v>174</v>
      </c>
      <c r="E2115" s="13">
        <v>1994</v>
      </c>
      <c r="F2115" s="13">
        <v>1992</v>
      </c>
      <c r="G2115" s="13">
        <v>3986</v>
      </c>
      <c r="H2115" s="13">
        <v>0</v>
      </c>
      <c r="I2115" s="13">
        <v>0</v>
      </c>
      <c r="J2115" s="13">
        <v>0</v>
      </c>
      <c r="K2115" s="15">
        <f t="shared" si="137"/>
        <v>1994</v>
      </c>
      <c r="L2115" s="15">
        <f t="shared" si="138"/>
        <v>1992</v>
      </c>
      <c r="M2115" s="15">
        <f t="shared" si="139"/>
        <v>3986</v>
      </c>
      <c r="O2115" s="13"/>
      <c r="P2115" s="13"/>
    </row>
    <row r="2116" spans="1:16" ht="13.15" customHeight="1" x14ac:dyDescent="0.2">
      <c r="A2116" s="11" t="str">
        <f t="shared" si="136"/>
        <v>KUNUNURRA2025</v>
      </c>
      <c r="B2116" s="3" t="s">
        <v>56</v>
      </c>
      <c r="C2116" s="12">
        <v>2025</v>
      </c>
      <c r="D2116" s="12" t="s">
        <v>174</v>
      </c>
      <c r="E2116" s="13">
        <v>1837</v>
      </c>
      <c r="F2116" s="13">
        <v>1839</v>
      </c>
      <c r="G2116" s="13">
        <v>3676</v>
      </c>
      <c r="H2116" s="13">
        <v>0</v>
      </c>
      <c r="I2116" s="13">
        <v>0</v>
      </c>
      <c r="J2116" s="13">
        <v>0</v>
      </c>
      <c r="K2116" s="15">
        <f t="shared" si="137"/>
        <v>1837</v>
      </c>
      <c r="L2116" s="15">
        <f t="shared" si="138"/>
        <v>1839</v>
      </c>
      <c r="M2116" s="15">
        <f t="shared" si="139"/>
        <v>3676</v>
      </c>
      <c r="O2116" s="13"/>
      <c r="P2116" s="13"/>
    </row>
    <row r="2117" spans="1:16" ht="13.15" customHeight="1" x14ac:dyDescent="0.2">
      <c r="A2117" s="11" t="str">
        <f t="shared" si="136"/>
        <v>LAUNCESTON1985</v>
      </c>
      <c r="B2117" s="3" t="s">
        <v>46</v>
      </c>
      <c r="C2117" s="12">
        <v>1985</v>
      </c>
      <c r="D2117" s="12">
        <v>8</v>
      </c>
      <c r="E2117" s="13">
        <v>7514</v>
      </c>
      <c r="F2117" s="13">
        <v>7436</v>
      </c>
      <c r="G2117" s="13">
        <v>14950</v>
      </c>
      <c r="H2117" s="13">
        <v>0</v>
      </c>
      <c r="I2117" s="13">
        <v>0</v>
      </c>
      <c r="J2117" s="13">
        <v>0</v>
      </c>
      <c r="K2117" s="15">
        <f t="shared" si="137"/>
        <v>7514</v>
      </c>
      <c r="L2117" s="15">
        <f t="shared" si="138"/>
        <v>7436</v>
      </c>
      <c r="M2117" s="15">
        <f t="shared" si="139"/>
        <v>14950</v>
      </c>
      <c r="O2117" s="13"/>
      <c r="P2117" s="13"/>
    </row>
    <row r="2118" spans="1:16" ht="13.15" customHeight="1" x14ac:dyDescent="0.2">
      <c r="A2118" s="11" t="str">
        <f t="shared" si="136"/>
        <v>LAUNCESTON1986</v>
      </c>
      <c r="B2118" s="3" t="s">
        <v>46</v>
      </c>
      <c r="C2118" s="12">
        <v>1986</v>
      </c>
      <c r="D2118" s="12">
        <v>8</v>
      </c>
      <c r="E2118" s="13">
        <v>7631</v>
      </c>
      <c r="F2118" s="13">
        <v>7516</v>
      </c>
      <c r="G2118" s="13">
        <v>15147</v>
      </c>
      <c r="H2118" s="13">
        <v>0</v>
      </c>
      <c r="I2118" s="13">
        <v>0</v>
      </c>
      <c r="J2118" s="13">
        <v>0</v>
      </c>
      <c r="K2118" s="15">
        <f t="shared" si="137"/>
        <v>7631</v>
      </c>
      <c r="L2118" s="15">
        <f t="shared" si="138"/>
        <v>7516</v>
      </c>
      <c r="M2118" s="15">
        <f t="shared" si="139"/>
        <v>15147</v>
      </c>
      <c r="O2118" s="13"/>
      <c r="P2118" s="13"/>
    </row>
    <row r="2119" spans="1:16" ht="13.15" customHeight="1" x14ac:dyDescent="0.2">
      <c r="A2119" s="11" t="str">
        <f t="shared" si="136"/>
        <v>LAUNCESTON1987</v>
      </c>
      <c r="B2119" s="90" t="s">
        <v>46</v>
      </c>
      <c r="C2119" s="85">
        <v>1987</v>
      </c>
      <c r="D2119" s="86">
        <v>10</v>
      </c>
      <c r="E2119" s="15">
        <v>7670</v>
      </c>
      <c r="F2119" s="15">
        <v>7583</v>
      </c>
      <c r="G2119" s="15">
        <v>15253</v>
      </c>
      <c r="H2119" s="15">
        <v>0</v>
      </c>
      <c r="I2119" s="15">
        <v>0</v>
      </c>
      <c r="J2119" s="15">
        <v>0</v>
      </c>
      <c r="K2119" s="15">
        <f t="shared" si="137"/>
        <v>7670</v>
      </c>
      <c r="L2119" s="15">
        <f t="shared" si="138"/>
        <v>7583</v>
      </c>
      <c r="M2119" s="15">
        <f t="shared" si="139"/>
        <v>15253</v>
      </c>
      <c r="O2119" s="13"/>
      <c r="P2119" s="13"/>
    </row>
    <row r="2120" spans="1:16" ht="13.15" customHeight="1" x14ac:dyDescent="0.2">
      <c r="A2120" s="11" t="str">
        <f t="shared" ref="A2120:A2183" si="140">CONCATENATE(B2120,C2120)</f>
        <v>LAUNCESTON1988</v>
      </c>
      <c r="B2120" s="3" t="s">
        <v>46</v>
      </c>
      <c r="C2120" s="12">
        <v>1988</v>
      </c>
      <c r="D2120" s="12">
        <v>10</v>
      </c>
      <c r="E2120" s="13">
        <v>7997</v>
      </c>
      <c r="F2120" s="13">
        <v>7914</v>
      </c>
      <c r="G2120" s="13">
        <v>15911</v>
      </c>
      <c r="H2120" s="13">
        <v>0</v>
      </c>
      <c r="I2120" s="13">
        <v>0</v>
      </c>
      <c r="J2120" s="13">
        <v>0</v>
      </c>
      <c r="K2120" s="15">
        <f t="shared" si="137"/>
        <v>7997</v>
      </c>
      <c r="L2120" s="15">
        <f t="shared" si="138"/>
        <v>7914</v>
      </c>
      <c r="M2120" s="15">
        <f t="shared" si="139"/>
        <v>15911</v>
      </c>
      <c r="O2120" s="13"/>
      <c r="P2120" s="13"/>
    </row>
    <row r="2121" spans="1:16" ht="13.15" customHeight="1" x14ac:dyDescent="0.2">
      <c r="A2121" s="11" t="str">
        <f t="shared" si="140"/>
        <v>LAUNCESTON1989</v>
      </c>
      <c r="B2121" s="3" t="s">
        <v>46</v>
      </c>
      <c r="C2121" s="12">
        <v>1989</v>
      </c>
      <c r="D2121" s="12">
        <v>10</v>
      </c>
      <c r="E2121" s="13">
        <v>6246</v>
      </c>
      <c r="F2121" s="13">
        <v>6246</v>
      </c>
      <c r="G2121" s="13">
        <v>12492</v>
      </c>
      <c r="H2121" s="13">
        <v>0</v>
      </c>
      <c r="I2121" s="13">
        <v>0</v>
      </c>
      <c r="J2121" s="13">
        <v>0</v>
      </c>
      <c r="K2121" s="15">
        <f t="shared" si="137"/>
        <v>6246</v>
      </c>
      <c r="L2121" s="15">
        <f t="shared" si="138"/>
        <v>6246</v>
      </c>
      <c r="M2121" s="15">
        <f t="shared" si="139"/>
        <v>12492</v>
      </c>
      <c r="O2121" s="13"/>
      <c r="P2121" s="13"/>
    </row>
    <row r="2122" spans="1:16" ht="13.15" customHeight="1" x14ac:dyDescent="0.2">
      <c r="A2122" s="11" t="str">
        <f t="shared" si="140"/>
        <v>LAUNCESTON1990</v>
      </c>
      <c r="B2122" s="3" t="s">
        <v>46</v>
      </c>
      <c r="C2122" s="12">
        <v>1990</v>
      </c>
      <c r="D2122" s="12">
        <v>9</v>
      </c>
      <c r="E2122" s="13">
        <v>7450</v>
      </c>
      <c r="F2122" s="13">
        <v>7639</v>
      </c>
      <c r="G2122" s="13">
        <v>15089</v>
      </c>
      <c r="H2122" s="13">
        <v>0</v>
      </c>
      <c r="I2122" s="13">
        <v>0</v>
      </c>
      <c r="J2122" s="13">
        <v>0</v>
      </c>
      <c r="K2122" s="15">
        <f t="shared" si="137"/>
        <v>7450</v>
      </c>
      <c r="L2122" s="15">
        <f t="shared" si="138"/>
        <v>7639</v>
      </c>
      <c r="M2122" s="15">
        <f t="shared" si="139"/>
        <v>15089</v>
      </c>
      <c r="O2122" s="13"/>
      <c r="P2122" s="13"/>
    </row>
    <row r="2123" spans="1:16" ht="13.15" customHeight="1" x14ac:dyDescent="0.2">
      <c r="A2123" s="11" t="str">
        <f t="shared" si="140"/>
        <v>LAUNCESTON1991</v>
      </c>
      <c r="B2123" s="90" t="s">
        <v>46</v>
      </c>
      <c r="C2123" s="85">
        <v>1991</v>
      </c>
      <c r="D2123" s="86">
        <v>10</v>
      </c>
      <c r="E2123" s="15">
        <v>7126</v>
      </c>
      <c r="F2123" s="15">
        <v>7413</v>
      </c>
      <c r="G2123" s="15">
        <v>14539</v>
      </c>
      <c r="H2123" s="15">
        <v>0</v>
      </c>
      <c r="I2123" s="15">
        <v>0</v>
      </c>
      <c r="J2123" s="15">
        <v>0</v>
      </c>
      <c r="K2123" s="15">
        <f t="shared" si="137"/>
        <v>7126</v>
      </c>
      <c r="L2123" s="15">
        <f t="shared" si="138"/>
        <v>7413</v>
      </c>
      <c r="M2123" s="15">
        <f t="shared" si="139"/>
        <v>14539</v>
      </c>
      <c r="O2123" s="13"/>
      <c r="P2123" s="13"/>
    </row>
    <row r="2124" spans="1:16" ht="13.15" customHeight="1" x14ac:dyDescent="0.2">
      <c r="A2124" s="11" t="str">
        <f t="shared" si="140"/>
        <v>LAUNCESTON1992</v>
      </c>
      <c r="B2124" s="3" t="s">
        <v>46</v>
      </c>
      <c r="C2124" s="12">
        <v>1992</v>
      </c>
      <c r="D2124" s="12">
        <v>10</v>
      </c>
      <c r="E2124" s="13">
        <v>7257</v>
      </c>
      <c r="F2124" s="13">
        <v>7274</v>
      </c>
      <c r="G2124" s="13">
        <v>14531</v>
      </c>
      <c r="H2124" s="13">
        <v>0</v>
      </c>
      <c r="I2124" s="13">
        <v>0</v>
      </c>
      <c r="J2124" s="13">
        <v>0</v>
      </c>
      <c r="K2124" s="15">
        <f t="shared" si="137"/>
        <v>7257</v>
      </c>
      <c r="L2124" s="15">
        <f t="shared" si="138"/>
        <v>7274</v>
      </c>
      <c r="M2124" s="15">
        <f t="shared" si="139"/>
        <v>14531</v>
      </c>
      <c r="O2124" s="13"/>
      <c r="P2124" s="13"/>
    </row>
    <row r="2125" spans="1:16" ht="13.15" customHeight="1" x14ac:dyDescent="0.2">
      <c r="A2125" s="11" t="str">
        <f t="shared" si="140"/>
        <v>LAUNCESTON1993</v>
      </c>
      <c r="B2125" s="92" t="s">
        <v>46</v>
      </c>
      <c r="C2125" s="85">
        <v>1993</v>
      </c>
      <c r="D2125" s="86">
        <v>12</v>
      </c>
      <c r="E2125" s="15">
        <v>6720</v>
      </c>
      <c r="F2125" s="15">
        <v>6700</v>
      </c>
      <c r="G2125" s="15">
        <v>13420</v>
      </c>
      <c r="H2125" s="87">
        <v>0</v>
      </c>
      <c r="I2125" s="87">
        <v>0</v>
      </c>
      <c r="J2125" s="15">
        <v>0</v>
      </c>
      <c r="K2125" s="15">
        <f t="shared" si="137"/>
        <v>6720</v>
      </c>
      <c r="L2125" s="15">
        <f t="shared" si="138"/>
        <v>6700</v>
      </c>
      <c r="M2125" s="15">
        <f t="shared" si="139"/>
        <v>13420</v>
      </c>
      <c r="O2125" s="13"/>
      <c r="P2125" s="13"/>
    </row>
    <row r="2126" spans="1:16" ht="13.15" customHeight="1" x14ac:dyDescent="0.2">
      <c r="A2126" s="11" t="str">
        <f t="shared" si="140"/>
        <v>LAUNCESTON1994</v>
      </c>
      <c r="B2126" s="3" t="s">
        <v>46</v>
      </c>
      <c r="C2126" s="12">
        <v>1994</v>
      </c>
      <c r="D2126" s="86">
        <v>11</v>
      </c>
      <c r="E2126" s="13">
        <v>6857</v>
      </c>
      <c r="F2126" s="13">
        <v>6869</v>
      </c>
      <c r="G2126" s="13">
        <v>13726</v>
      </c>
      <c r="H2126" s="13">
        <v>0</v>
      </c>
      <c r="I2126" s="13">
        <v>0</v>
      </c>
      <c r="J2126" s="13">
        <v>0</v>
      </c>
      <c r="K2126" s="15">
        <f t="shared" si="137"/>
        <v>6857</v>
      </c>
      <c r="L2126" s="15">
        <f t="shared" si="138"/>
        <v>6869</v>
      </c>
      <c r="M2126" s="15">
        <f t="shared" si="139"/>
        <v>13726</v>
      </c>
      <c r="O2126" s="13"/>
      <c r="P2126" s="13"/>
    </row>
    <row r="2127" spans="1:16" ht="13.15" customHeight="1" x14ac:dyDescent="0.2">
      <c r="A2127" s="11" t="str">
        <f t="shared" si="140"/>
        <v>LAUNCESTON1995</v>
      </c>
      <c r="B2127" s="92" t="s">
        <v>46</v>
      </c>
      <c r="C2127" s="85">
        <v>1995</v>
      </c>
      <c r="D2127" s="86">
        <v>14</v>
      </c>
      <c r="E2127" s="15">
        <v>6298</v>
      </c>
      <c r="F2127" s="15">
        <v>6337</v>
      </c>
      <c r="G2127" s="15">
        <v>12635</v>
      </c>
      <c r="H2127" s="87">
        <v>0</v>
      </c>
      <c r="I2127" s="87">
        <v>0</v>
      </c>
      <c r="J2127" s="15">
        <v>0</v>
      </c>
      <c r="K2127" s="15">
        <f t="shared" si="137"/>
        <v>6298</v>
      </c>
      <c r="L2127" s="15">
        <f t="shared" si="138"/>
        <v>6337</v>
      </c>
      <c r="M2127" s="15">
        <f t="shared" si="139"/>
        <v>12635</v>
      </c>
      <c r="O2127" s="13"/>
      <c r="P2127" s="13"/>
    </row>
    <row r="2128" spans="1:16" ht="13.15" customHeight="1" x14ac:dyDescent="0.2">
      <c r="A2128" s="11" t="str">
        <f t="shared" si="140"/>
        <v>LAUNCESTON1996</v>
      </c>
      <c r="B2128" s="3" t="s">
        <v>46</v>
      </c>
      <c r="C2128" s="12">
        <v>1996</v>
      </c>
      <c r="D2128" s="12">
        <v>16</v>
      </c>
      <c r="E2128" s="13">
        <v>6056</v>
      </c>
      <c r="F2128" s="13">
        <v>6088</v>
      </c>
      <c r="G2128" s="13">
        <v>12144</v>
      </c>
      <c r="H2128" s="13">
        <v>0</v>
      </c>
      <c r="I2128" s="13">
        <v>0</v>
      </c>
      <c r="J2128" s="13">
        <v>0</v>
      </c>
      <c r="K2128" s="15">
        <f t="shared" si="137"/>
        <v>6056</v>
      </c>
      <c r="L2128" s="15">
        <f t="shared" si="138"/>
        <v>6088</v>
      </c>
      <c r="M2128" s="15">
        <f t="shared" si="139"/>
        <v>12144</v>
      </c>
      <c r="O2128" s="13"/>
      <c r="P2128" s="13"/>
    </row>
    <row r="2129" spans="1:16" ht="13.15" customHeight="1" x14ac:dyDescent="0.2">
      <c r="A2129" s="11" t="str">
        <f t="shared" si="140"/>
        <v>LAUNCESTON1997</v>
      </c>
      <c r="B2129" s="3" t="s">
        <v>46</v>
      </c>
      <c r="C2129" s="12">
        <v>1997</v>
      </c>
      <c r="D2129" s="12">
        <v>15</v>
      </c>
      <c r="E2129" s="13">
        <v>5961</v>
      </c>
      <c r="F2129" s="13">
        <v>5963</v>
      </c>
      <c r="G2129" s="13">
        <v>11924</v>
      </c>
      <c r="H2129" s="13">
        <v>0</v>
      </c>
      <c r="I2129" s="13">
        <v>0</v>
      </c>
      <c r="J2129" s="13">
        <v>0</v>
      </c>
      <c r="K2129" s="15">
        <f t="shared" si="137"/>
        <v>5961</v>
      </c>
      <c r="L2129" s="15">
        <f t="shared" si="138"/>
        <v>5963</v>
      </c>
      <c r="M2129" s="15">
        <f t="shared" si="139"/>
        <v>11924</v>
      </c>
      <c r="O2129" s="13"/>
      <c r="P2129" s="13"/>
    </row>
    <row r="2130" spans="1:16" ht="13.15" customHeight="1" x14ac:dyDescent="0.2">
      <c r="A2130" s="11" t="str">
        <f t="shared" si="140"/>
        <v>LAUNCESTON1998</v>
      </c>
      <c r="B2130" s="3" t="s">
        <v>46</v>
      </c>
      <c r="C2130" s="12">
        <v>1998</v>
      </c>
      <c r="D2130" s="12">
        <v>16</v>
      </c>
      <c r="E2130" s="13">
        <v>5730</v>
      </c>
      <c r="F2130" s="13">
        <v>5730</v>
      </c>
      <c r="G2130" s="13">
        <v>11460</v>
      </c>
      <c r="H2130" s="13">
        <v>0</v>
      </c>
      <c r="I2130" s="13">
        <v>0</v>
      </c>
      <c r="J2130" s="13">
        <v>0</v>
      </c>
      <c r="K2130" s="15">
        <f t="shared" si="137"/>
        <v>5730</v>
      </c>
      <c r="L2130" s="15">
        <f t="shared" si="138"/>
        <v>5730</v>
      </c>
      <c r="M2130" s="15">
        <f t="shared" si="139"/>
        <v>11460</v>
      </c>
      <c r="O2130" s="13"/>
      <c r="P2130" s="13"/>
    </row>
    <row r="2131" spans="1:16" ht="13.15" customHeight="1" x14ac:dyDescent="0.2">
      <c r="A2131" s="11" t="str">
        <f t="shared" si="140"/>
        <v>LAUNCESTON1999</v>
      </c>
      <c r="B2131" s="88" t="s">
        <v>46</v>
      </c>
      <c r="C2131" s="16">
        <v>1999</v>
      </c>
      <c r="D2131" s="86">
        <v>15</v>
      </c>
      <c r="E2131" s="89">
        <v>5448</v>
      </c>
      <c r="F2131" s="89">
        <v>5454</v>
      </c>
      <c r="G2131" s="89">
        <v>10902</v>
      </c>
      <c r="H2131" s="89">
        <v>0</v>
      </c>
      <c r="I2131" s="89">
        <v>0</v>
      </c>
      <c r="J2131" s="89">
        <v>0</v>
      </c>
      <c r="K2131" s="15">
        <f t="shared" si="137"/>
        <v>5448</v>
      </c>
      <c r="L2131" s="15">
        <f t="shared" si="138"/>
        <v>5454</v>
      </c>
      <c r="M2131" s="15">
        <f t="shared" si="139"/>
        <v>10902</v>
      </c>
      <c r="O2131" s="13"/>
      <c r="P2131" s="13"/>
    </row>
    <row r="2132" spans="1:16" ht="13.15" customHeight="1" x14ac:dyDescent="0.2">
      <c r="A2132" s="11" t="str">
        <f t="shared" si="140"/>
        <v>LAUNCESTON2000</v>
      </c>
      <c r="B2132" s="3" t="s">
        <v>46</v>
      </c>
      <c r="C2132" s="12">
        <v>2000</v>
      </c>
      <c r="D2132" s="12">
        <v>15</v>
      </c>
      <c r="E2132" s="13">
        <v>6208</v>
      </c>
      <c r="F2132" s="13">
        <v>6205</v>
      </c>
      <c r="G2132" s="13">
        <v>12413</v>
      </c>
      <c r="H2132" s="13">
        <v>0</v>
      </c>
      <c r="I2132" s="13">
        <v>0</v>
      </c>
      <c r="J2132" s="13">
        <v>0</v>
      </c>
      <c r="K2132" s="15">
        <f t="shared" si="137"/>
        <v>6208</v>
      </c>
      <c r="L2132" s="15">
        <f t="shared" si="138"/>
        <v>6205</v>
      </c>
      <c r="M2132" s="15">
        <f t="shared" si="139"/>
        <v>12413</v>
      </c>
      <c r="O2132" s="13"/>
      <c r="P2132" s="13"/>
    </row>
    <row r="2133" spans="1:16" ht="13.15" customHeight="1" x14ac:dyDescent="0.2">
      <c r="A2133" s="11" t="str">
        <f t="shared" si="140"/>
        <v>LAUNCESTON2001</v>
      </c>
      <c r="B2133" s="3" t="s">
        <v>46</v>
      </c>
      <c r="C2133" s="12">
        <v>2001</v>
      </c>
      <c r="D2133" s="12">
        <v>14</v>
      </c>
      <c r="E2133" s="13">
        <v>5579</v>
      </c>
      <c r="F2133" s="13">
        <v>5581</v>
      </c>
      <c r="G2133" s="13">
        <v>11160</v>
      </c>
      <c r="H2133" s="13">
        <v>0</v>
      </c>
      <c r="I2133" s="13">
        <v>0</v>
      </c>
      <c r="J2133" s="13">
        <v>0</v>
      </c>
      <c r="K2133" s="15">
        <f t="shared" si="137"/>
        <v>5579</v>
      </c>
      <c r="L2133" s="15">
        <f t="shared" si="138"/>
        <v>5581</v>
      </c>
      <c r="M2133" s="15">
        <f t="shared" si="139"/>
        <v>11160</v>
      </c>
      <c r="O2133" s="13"/>
      <c r="P2133" s="13"/>
    </row>
    <row r="2134" spans="1:16" ht="13.15" customHeight="1" x14ac:dyDescent="0.2">
      <c r="A2134" s="11" t="str">
        <f t="shared" si="140"/>
        <v>LAUNCESTON2002</v>
      </c>
      <c r="B2134" s="3" t="s">
        <v>46</v>
      </c>
      <c r="C2134" s="12">
        <v>2002</v>
      </c>
      <c r="D2134" s="12">
        <v>18</v>
      </c>
      <c r="E2134" s="13">
        <v>3842</v>
      </c>
      <c r="F2134" s="13">
        <v>3838</v>
      </c>
      <c r="G2134" s="13">
        <v>7680</v>
      </c>
      <c r="H2134" s="13">
        <v>0</v>
      </c>
      <c r="I2134" s="13">
        <v>0</v>
      </c>
      <c r="J2134" s="13">
        <v>0</v>
      </c>
      <c r="K2134" s="15">
        <f t="shared" si="137"/>
        <v>3842</v>
      </c>
      <c r="L2134" s="15">
        <f t="shared" si="138"/>
        <v>3838</v>
      </c>
      <c r="M2134" s="15">
        <f t="shared" si="139"/>
        <v>7680</v>
      </c>
      <c r="O2134" s="13"/>
      <c r="P2134" s="13"/>
    </row>
    <row r="2135" spans="1:16" ht="13.15" customHeight="1" x14ac:dyDescent="0.2">
      <c r="A2135" s="11" t="str">
        <f t="shared" si="140"/>
        <v>LAUNCESTON2003</v>
      </c>
      <c r="B2135" s="3" t="s">
        <v>46</v>
      </c>
      <c r="C2135" s="12">
        <v>2003</v>
      </c>
      <c r="D2135" s="12">
        <v>17</v>
      </c>
      <c r="E2135" s="13">
        <v>3836</v>
      </c>
      <c r="F2135" s="13">
        <v>3836</v>
      </c>
      <c r="G2135" s="13">
        <v>7672</v>
      </c>
      <c r="H2135" s="13">
        <v>0</v>
      </c>
      <c r="I2135" s="13">
        <v>0</v>
      </c>
      <c r="J2135" s="13">
        <v>0</v>
      </c>
      <c r="K2135" s="15">
        <f t="shared" si="137"/>
        <v>3836</v>
      </c>
      <c r="L2135" s="15">
        <f t="shared" si="138"/>
        <v>3836</v>
      </c>
      <c r="M2135" s="15">
        <f t="shared" si="139"/>
        <v>7672</v>
      </c>
      <c r="O2135" s="13"/>
      <c r="P2135" s="13"/>
    </row>
    <row r="2136" spans="1:16" ht="13.15" customHeight="1" x14ac:dyDescent="0.2">
      <c r="A2136" s="11" t="str">
        <f t="shared" si="140"/>
        <v>LAUNCESTON2004</v>
      </c>
      <c r="B2136" s="90" t="s">
        <v>46</v>
      </c>
      <c r="C2136" s="85">
        <v>2004</v>
      </c>
      <c r="D2136" s="86">
        <v>14</v>
      </c>
      <c r="E2136" s="15">
        <v>5034</v>
      </c>
      <c r="F2136" s="15">
        <v>4994</v>
      </c>
      <c r="G2136" s="15">
        <v>10028</v>
      </c>
      <c r="H2136" s="15">
        <v>0</v>
      </c>
      <c r="I2136" s="15">
        <v>0</v>
      </c>
      <c r="J2136" s="15">
        <v>0</v>
      </c>
      <c r="K2136" s="15">
        <f t="shared" si="137"/>
        <v>5034</v>
      </c>
      <c r="L2136" s="15">
        <f t="shared" si="138"/>
        <v>4994</v>
      </c>
      <c r="M2136" s="15">
        <f t="shared" si="139"/>
        <v>10028</v>
      </c>
      <c r="O2136" s="13"/>
      <c r="P2136" s="13"/>
    </row>
    <row r="2137" spans="1:16" ht="13.15" customHeight="1" x14ac:dyDescent="0.2">
      <c r="A2137" s="11" t="str">
        <f t="shared" si="140"/>
        <v>LAUNCESTON2005</v>
      </c>
      <c r="B2137" s="3" t="s">
        <v>46</v>
      </c>
      <c r="C2137" s="12">
        <v>2005</v>
      </c>
      <c r="D2137" s="12">
        <v>14</v>
      </c>
      <c r="E2137" s="13">
        <v>5757</v>
      </c>
      <c r="F2137" s="13">
        <v>5717</v>
      </c>
      <c r="G2137" s="13">
        <v>11474</v>
      </c>
      <c r="H2137" s="13">
        <v>0</v>
      </c>
      <c r="I2137" s="13">
        <v>0</v>
      </c>
      <c r="J2137" s="13">
        <v>0</v>
      </c>
      <c r="K2137" s="15">
        <f t="shared" si="137"/>
        <v>5757</v>
      </c>
      <c r="L2137" s="15">
        <f t="shared" si="138"/>
        <v>5717</v>
      </c>
      <c r="M2137" s="15">
        <f t="shared" si="139"/>
        <v>11474</v>
      </c>
      <c r="O2137" s="13"/>
      <c r="P2137" s="13"/>
    </row>
    <row r="2138" spans="1:16" ht="13.15" customHeight="1" x14ac:dyDescent="0.2">
      <c r="A2138" s="11" t="str">
        <f t="shared" si="140"/>
        <v>LAUNCESTON2006</v>
      </c>
      <c r="B2138" s="90" t="s">
        <v>46</v>
      </c>
      <c r="C2138" s="85">
        <v>2006</v>
      </c>
      <c r="D2138" s="86">
        <v>14</v>
      </c>
      <c r="E2138" s="15">
        <v>5744</v>
      </c>
      <c r="F2138" s="15">
        <v>5682</v>
      </c>
      <c r="G2138" s="15">
        <v>11426</v>
      </c>
      <c r="H2138" s="15">
        <v>0</v>
      </c>
      <c r="I2138" s="15">
        <v>0</v>
      </c>
      <c r="J2138" s="15">
        <v>0</v>
      </c>
      <c r="K2138" s="15">
        <f t="shared" si="137"/>
        <v>5744</v>
      </c>
      <c r="L2138" s="15">
        <f t="shared" si="138"/>
        <v>5682</v>
      </c>
      <c r="M2138" s="15">
        <f t="shared" si="139"/>
        <v>11426</v>
      </c>
      <c r="O2138" s="13"/>
      <c r="P2138" s="13"/>
    </row>
    <row r="2139" spans="1:16" ht="13.15" customHeight="1" x14ac:dyDescent="0.2">
      <c r="A2139" s="11" t="str">
        <f t="shared" si="140"/>
        <v>LAUNCESTON2007</v>
      </c>
      <c r="B2139" s="92" t="s">
        <v>46</v>
      </c>
      <c r="C2139" s="85">
        <v>2007</v>
      </c>
      <c r="D2139" s="86">
        <v>13</v>
      </c>
      <c r="E2139" s="15">
        <v>6315</v>
      </c>
      <c r="F2139" s="15">
        <v>6237</v>
      </c>
      <c r="G2139" s="15">
        <v>12552</v>
      </c>
      <c r="H2139" s="87">
        <v>0</v>
      </c>
      <c r="I2139" s="87">
        <v>0</v>
      </c>
      <c r="J2139" s="15">
        <v>0</v>
      </c>
      <c r="K2139" s="15">
        <f t="shared" si="137"/>
        <v>6315</v>
      </c>
      <c r="L2139" s="15">
        <f t="shared" si="138"/>
        <v>6237</v>
      </c>
      <c r="M2139" s="15">
        <f t="shared" si="139"/>
        <v>12552</v>
      </c>
      <c r="O2139" s="13"/>
      <c r="P2139" s="13"/>
    </row>
    <row r="2140" spans="1:16" ht="13.15" customHeight="1" x14ac:dyDescent="0.2">
      <c r="A2140" s="11" t="str">
        <f t="shared" si="140"/>
        <v>LAUNCESTON2008</v>
      </c>
      <c r="B2140" s="92" t="s">
        <v>46</v>
      </c>
      <c r="C2140" s="85">
        <v>2008</v>
      </c>
      <c r="D2140" s="86">
        <v>13</v>
      </c>
      <c r="E2140" s="15">
        <v>6517</v>
      </c>
      <c r="F2140" s="15">
        <v>6490</v>
      </c>
      <c r="G2140" s="15">
        <v>13007</v>
      </c>
      <c r="H2140" s="87">
        <v>0</v>
      </c>
      <c r="I2140" s="87">
        <v>0</v>
      </c>
      <c r="J2140" s="15">
        <v>0</v>
      </c>
      <c r="K2140" s="15">
        <f t="shared" si="137"/>
        <v>6517</v>
      </c>
      <c r="L2140" s="15">
        <f t="shared" si="138"/>
        <v>6490</v>
      </c>
      <c r="M2140" s="15">
        <f t="shared" si="139"/>
        <v>13007</v>
      </c>
      <c r="O2140" s="13"/>
      <c r="P2140" s="13"/>
    </row>
    <row r="2141" spans="1:16" ht="13.15" customHeight="1" x14ac:dyDescent="0.2">
      <c r="A2141" s="11" t="str">
        <f t="shared" si="140"/>
        <v>LAUNCESTON2009</v>
      </c>
      <c r="B2141" s="3" t="s">
        <v>46</v>
      </c>
      <c r="C2141" s="12">
        <v>2009</v>
      </c>
      <c r="D2141" s="12">
        <v>13</v>
      </c>
      <c r="E2141" s="13">
        <v>6405</v>
      </c>
      <c r="F2141" s="13">
        <v>6420</v>
      </c>
      <c r="G2141" s="13">
        <v>12825</v>
      </c>
      <c r="H2141" s="13">
        <v>0</v>
      </c>
      <c r="I2141" s="13">
        <v>0</v>
      </c>
      <c r="J2141" s="13">
        <v>0</v>
      </c>
      <c r="K2141" s="15">
        <f t="shared" si="137"/>
        <v>6405</v>
      </c>
      <c r="L2141" s="15">
        <f t="shared" si="138"/>
        <v>6420</v>
      </c>
      <c r="M2141" s="15">
        <f t="shared" si="139"/>
        <v>12825</v>
      </c>
      <c r="O2141" s="13"/>
      <c r="P2141" s="13"/>
    </row>
    <row r="2142" spans="1:16" ht="13.15" customHeight="1" x14ac:dyDescent="0.2">
      <c r="A2142" s="11" t="str">
        <f t="shared" si="140"/>
        <v>LAUNCESTON2010</v>
      </c>
      <c r="B2142" s="3" t="s">
        <v>46</v>
      </c>
      <c r="C2142" s="12">
        <v>2010</v>
      </c>
      <c r="D2142" s="12">
        <v>15</v>
      </c>
      <c r="E2142" s="13">
        <v>6849</v>
      </c>
      <c r="F2142" s="13">
        <v>6856</v>
      </c>
      <c r="G2142" s="13">
        <v>13705</v>
      </c>
      <c r="H2142" s="13">
        <v>0</v>
      </c>
      <c r="I2142" s="13">
        <v>0</v>
      </c>
      <c r="J2142" s="13">
        <v>0</v>
      </c>
      <c r="K2142" s="15">
        <f t="shared" si="137"/>
        <v>6849</v>
      </c>
      <c r="L2142" s="15">
        <f t="shared" si="138"/>
        <v>6856</v>
      </c>
      <c r="M2142" s="15">
        <f t="shared" si="139"/>
        <v>13705</v>
      </c>
      <c r="O2142" s="13"/>
      <c r="P2142" s="13"/>
    </row>
    <row r="2143" spans="1:16" ht="13.15" customHeight="1" x14ac:dyDescent="0.2">
      <c r="A2143" s="11" t="str">
        <f t="shared" si="140"/>
        <v>LAUNCESTON2011</v>
      </c>
      <c r="B2143" s="92" t="s">
        <v>46</v>
      </c>
      <c r="C2143" s="85">
        <v>2011</v>
      </c>
      <c r="D2143" s="86">
        <v>14</v>
      </c>
      <c r="E2143" s="15">
        <v>6386</v>
      </c>
      <c r="F2143" s="15">
        <v>6317</v>
      </c>
      <c r="G2143" s="15">
        <v>12703</v>
      </c>
      <c r="H2143" s="87">
        <v>0</v>
      </c>
      <c r="I2143" s="87">
        <v>0</v>
      </c>
      <c r="J2143" s="15">
        <v>0</v>
      </c>
      <c r="K2143" s="15">
        <f t="shared" si="137"/>
        <v>6386</v>
      </c>
      <c r="L2143" s="15">
        <f t="shared" si="138"/>
        <v>6317</v>
      </c>
      <c r="M2143" s="15">
        <f t="shared" si="139"/>
        <v>12703</v>
      </c>
      <c r="O2143" s="13"/>
      <c r="P2143" s="13"/>
    </row>
    <row r="2144" spans="1:16" ht="13.15" customHeight="1" x14ac:dyDescent="0.2">
      <c r="A2144" s="11" t="str">
        <f t="shared" si="140"/>
        <v>LAUNCESTON2012</v>
      </c>
      <c r="B2144" s="92" t="s">
        <v>46</v>
      </c>
      <c r="C2144" s="85">
        <v>2012</v>
      </c>
      <c r="D2144" s="86">
        <v>15</v>
      </c>
      <c r="E2144" s="15">
        <v>6790</v>
      </c>
      <c r="F2144" s="15">
        <v>6689</v>
      </c>
      <c r="G2144" s="15">
        <v>13479</v>
      </c>
      <c r="H2144" s="87">
        <v>0</v>
      </c>
      <c r="I2144" s="87">
        <v>0</v>
      </c>
      <c r="J2144" s="15">
        <v>0</v>
      </c>
      <c r="K2144" s="15">
        <f t="shared" si="137"/>
        <v>6790</v>
      </c>
      <c r="L2144" s="15">
        <f t="shared" si="138"/>
        <v>6689</v>
      </c>
      <c r="M2144" s="15">
        <f t="shared" si="139"/>
        <v>13479</v>
      </c>
      <c r="O2144" s="13"/>
      <c r="P2144" s="13"/>
    </row>
    <row r="2145" spans="1:16" ht="13.15" customHeight="1" x14ac:dyDescent="0.2">
      <c r="A2145" s="11" t="str">
        <f t="shared" si="140"/>
        <v>LAUNCESTON2013</v>
      </c>
      <c r="B2145" s="90" t="s">
        <v>46</v>
      </c>
      <c r="C2145" s="85">
        <v>2013</v>
      </c>
      <c r="D2145" s="86">
        <v>14</v>
      </c>
      <c r="E2145" s="15">
        <v>7490</v>
      </c>
      <c r="F2145" s="15">
        <v>7422</v>
      </c>
      <c r="G2145" s="15">
        <v>14912</v>
      </c>
      <c r="H2145" s="15">
        <v>0</v>
      </c>
      <c r="I2145" s="15">
        <v>0</v>
      </c>
      <c r="J2145" s="15">
        <v>0</v>
      </c>
      <c r="K2145" s="15">
        <f t="shared" si="137"/>
        <v>7490</v>
      </c>
      <c r="L2145" s="15">
        <f t="shared" si="138"/>
        <v>7422</v>
      </c>
      <c r="M2145" s="15">
        <f t="shared" si="139"/>
        <v>14912</v>
      </c>
      <c r="O2145" s="13"/>
      <c r="P2145" s="13"/>
    </row>
    <row r="2146" spans="1:16" ht="13.15" customHeight="1" x14ac:dyDescent="0.2">
      <c r="A2146" s="11" t="str">
        <f t="shared" si="140"/>
        <v>LAUNCESTON2014</v>
      </c>
      <c r="B2146" s="3" t="s">
        <v>46</v>
      </c>
      <c r="C2146" s="12">
        <v>2014</v>
      </c>
      <c r="D2146" s="12">
        <v>12</v>
      </c>
      <c r="E2146" s="13">
        <v>7361</v>
      </c>
      <c r="F2146" s="13">
        <v>7280</v>
      </c>
      <c r="G2146" s="13">
        <v>14641</v>
      </c>
      <c r="H2146" s="13">
        <v>0</v>
      </c>
      <c r="I2146" s="13">
        <v>0</v>
      </c>
      <c r="J2146" s="13">
        <v>0</v>
      </c>
      <c r="K2146" s="15">
        <f t="shared" si="137"/>
        <v>7361</v>
      </c>
      <c r="L2146" s="15">
        <f t="shared" si="138"/>
        <v>7280</v>
      </c>
      <c r="M2146" s="15">
        <f t="shared" si="139"/>
        <v>14641</v>
      </c>
      <c r="O2146" s="13"/>
      <c r="P2146" s="13"/>
    </row>
    <row r="2147" spans="1:16" ht="13.15" customHeight="1" x14ac:dyDescent="0.2">
      <c r="A2147" s="11" t="str">
        <f t="shared" si="140"/>
        <v>LAUNCESTON2015</v>
      </c>
      <c r="B2147" s="92" t="s">
        <v>46</v>
      </c>
      <c r="C2147" s="85">
        <v>2015</v>
      </c>
      <c r="D2147" s="86">
        <v>12</v>
      </c>
      <c r="E2147" s="15">
        <v>7280</v>
      </c>
      <c r="F2147" s="15">
        <v>7194</v>
      </c>
      <c r="G2147" s="15">
        <v>14474</v>
      </c>
      <c r="H2147" s="87">
        <v>0</v>
      </c>
      <c r="I2147" s="87">
        <v>0</v>
      </c>
      <c r="J2147" s="15">
        <v>0</v>
      </c>
      <c r="K2147" s="15">
        <f t="shared" si="137"/>
        <v>7280</v>
      </c>
      <c r="L2147" s="15">
        <f t="shared" si="138"/>
        <v>7194</v>
      </c>
      <c r="M2147" s="15">
        <f t="shared" si="139"/>
        <v>14474</v>
      </c>
      <c r="O2147" s="13"/>
      <c r="P2147" s="13"/>
    </row>
    <row r="2148" spans="1:16" ht="13.15" customHeight="1" x14ac:dyDescent="0.2">
      <c r="A2148" s="11" t="str">
        <f t="shared" si="140"/>
        <v>LAUNCESTON2016</v>
      </c>
      <c r="B2148" s="92" t="s">
        <v>46</v>
      </c>
      <c r="C2148" s="85">
        <v>2016</v>
      </c>
      <c r="D2148" s="12">
        <v>13</v>
      </c>
      <c r="E2148" s="15">
        <v>7346</v>
      </c>
      <c r="F2148" s="15">
        <v>7274</v>
      </c>
      <c r="G2148" s="15">
        <v>14620</v>
      </c>
      <c r="H2148" s="87">
        <v>0</v>
      </c>
      <c r="I2148" s="87">
        <v>0</v>
      </c>
      <c r="J2148" s="15">
        <v>0</v>
      </c>
      <c r="K2148" s="15">
        <f t="shared" si="137"/>
        <v>7346</v>
      </c>
      <c r="L2148" s="15">
        <f t="shared" si="138"/>
        <v>7274</v>
      </c>
      <c r="M2148" s="15">
        <f t="shared" si="139"/>
        <v>14620</v>
      </c>
      <c r="O2148" s="13"/>
      <c r="P2148" s="13"/>
    </row>
    <row r="2149" spans="1:16" ht="13.15" customHeight="1" x14ac:dyDescent="0.2">
      <c r="A2149" s="11" t="str">
        <f t="shared" si="140"/>
        <v>LAUNCESTON2017</v>
      </c>
      <c r="B2149" s="3" t="s">
        <v>46</v>
      </c>
      <c r="C2149" s="12">
        <v>2017</v>
      </c>
      <c r="D2149" s="12">
        <v>13</v>
      </c>
      <c r="E2149" s="13">
        <v>7467</v>
      </c>
      <c r="F2149" s="13">
        <v>7359</v>
      </c>
      <c r="G2149" s="13">
        <v>14826</v>
      </c>
      <c r="H2149" s="13">
        <v>0</v>
      </c>
      <c r="I2149" s="13">
        <v>0</v>
      </c>
      <c r="J2149" s="13">
        <v>0</v>
      </c>
      <c r="K2149" s="15">
        <f t="shared" si="137"/>
        <v>7467</v>
      </c>
      <c r="L2149" s="15">
        <f t="shared" si="138"/>
        <v>7359</v>
      </c>
      <c r="M2149" s="15">
        <f t="shared" si="139"/>
        <v>14826</v>
      </c>
      <c r="O2149" s="13"/>
      <c r="P2149" s="13"/>
    </row>
    <row r="2150" spans="1:16" ht="13.15" customHeight="1" x14ac:dyDescent="0.2">
      <c r="A2150" s="11" t="str">
        <f t="shared" si="140"/>
        <v>LAUNCESTON2018</v>
      </c>
      <c r="B2150" s="3" t="s">
        <v>46</v>
      </c>
      <c r="C2150" s="12">
        <v>2018</v>
      </c>
      <c r="D2150" s="12">
        <v>12</v>
      </c>
      <c r="E2150" s="13">
        <v>7621</v>
      </c>
      <c r="F2150" s="13">
        <v>7477</v>
      </c>
      <c r="G2150" s="13">
        <v>15098</v>
      </c>
      <c r="H2150" s="13">
        <v>0</v>
      </c>
      <c r="I2150" s="13">
        <v>0</v>
      </c>
      <c r="J2150" s="13">
        <v>0</v>
      </c>
      <c r="K2150" s="15">
        <f t="shared" si="137"/>
        <v>7621</v>
      </c>
      <c r="L2150" s="15">
        <f t="shared" si="138"/>
        <v>7477</v>
      </c>
      <c r="M2150" s="15">
        <f t="shared" si="139"/>
        <v>15098</v>
      </c>
      <c r="O2150" s="13"/>
      <c r="P2150" s="13"/>
    </row>
    <row r="2151" spans="1:16" ht="13.15" customHeight="1" x14ac:dyDescent="0.2">
      <c r="A2151" s="11" t="str">
        <f t="shared" si="140"/>
        <v>LAUNCESTON2019</v>
      </c>
      <c r="B2151" s="3" t="s">
        <v>46</v>
      </c>
      <c r="C2151" s="12">
        <v>2019</v>
      </c>
      <c r="D2151" s="12">
        <v>12</v>
      </c>
      <c r="E2151" s="13">
        <v>7858</v>
      </c>
      <c r="F2151" s="13">
        <v>7796</v>
      </c>
      <c r="G2151" s="13">
        <v>15654</v>
      </c>
      <c r="H2151" s="13">
        <v>0</v>
      </c>
      <c r="I2151" s="13">
        <v>0</v>
      </c>
      <c r="J2151" s="13">
        <v>0</v>
      </c>
      <c r="K2151" s="15">
        <f t="shared" si="137"/>
        <v>7858</v>
      </c>
      <c r="L2151" s="15">
        <f t="shared" si="138"/>
        <v>7796</v>
      </c>
      <c r="M2151" s="15">
        <f t="shared" si="139"/>
        <v>15654</v>
      </c>
      <c r="O2151" s="13"/>
      <c r="P2151" s="13"/>
    </row>
    <row r="2152" spans="1:16" ht="13.15" customHeight="1" x14ac:dyDescent="0.2">
      <c r="A2152" s="11" t="str">
        <f t="shared" si="140"/>
        <v>LAUNCESTON2020</v>
      </c>
      <c r="B2152" s="92" t="s">
        <v>46</v>
      </c>
      <c r="C2152" s="85">
        <v>2020</v>
      </c>
      <c r="D2152" s="86">
        <v>11</v>
      </c>
      <c r="E2152" s="15">
        <v>4128</v>
      </c>
      <c r="F2152" s="15">
        <v>4086</v>
      </c>
      <c r="G2152" s="15">
        <v>8214</v>
      </c>
      <c r="H2152" s="87">
        <v>0</v>
      </c>
      <c r="I2152" s="87">
        <v>0</v>
      </c>
      <c r="J2152" s="15">
        <v>0</v>
      </c>
      <c r="K2152" s="15">
        <f t="shared" si="137"/>
        <v>4128</v>
      </c>
      <c r="L2152" s="15">
        <f t="shared" si="138"/>
        <v>4086</v>
      </c>
      <c r="M2152" s="15">
        <f t="shared" si="139"/>
        <v>8214</v>
      </c>
      <c r="O2152" s="13"/>
      <c r="P2152" s="13"/>
    </row>
    <row r="2153" spans="1:16" ht="13.15" customHeight="1" x14ac:dyDescent="0.2">
      <c r="A2153" s="11" t="str">
        <f t="shared" si="140"/>
        <v>LAUNCESTON2021</v>
      </c>
      <c r="B2153" s="92" t="s">
        <v>46</v>
      </c>
      <c r="C2153" s="85">
        <v>2021</v>
      </c>
      <c r="D2153" s="86">
        <v>12</v>
      </c>
      <c r="E2153" s="15">
        <v>5503</v>
      </c>
      <c r="F2153" s="15">
        <v>5392</v>
      </c>
      <c r="G2153" s="15">
        <v>10895</v>
      </c>
      <c r="H2153" s="87">
        <v>0</v>
      </c>
      <c r="I2153" s="87">
        <v>0</v>
      </c>
      <c r="J2153" s="15">
        <v>0</v>
      </c>
      <c r="K2153" s="15">
        <f t="shared" si="137"/>
        <v>5503</v>
      </c>
      <c r="L2153" s="15">
        <f t="shared" si="138"/>
        <v>5392</v>
      </c>
      <c r="M2153" s="15">
        <f t="shared" si="139"/>
        <v>10895</v>
      </c>
      <c r="O2153" s="13"/>
      <c r="P2153" s="13"/>
    </row>
    <row r="2154" spans="1:16" ht="13.15" customHeight="1" x14ac:dyDescent="0.2">
      <c r="A2154" s="11" t="str">
        <f t="shared" si="140"/>
        <v>LAUNCESTON2022</v>
      </c>
      <c r="B2154" s="3" t="s">
        <v>46</v>
      </c>
      <c r="C2154" s="12">
        <v>2022</v>
      </c>
      <c r="D2154" s="12">
        <v>12</v>
      </c>
      <c r="E2154" s="13">
        <v>7052</v>
      </c>
      <c r="F2154" s="13">
        <v>6913</v>
      </c>
      <c r="G2154" s="13">
        <v>13965</v>
      </c>
      <c r="H2154" s="13">
        <v>0</v>
      </c>
      <c r="I2154" s="13">
        <v>0</v>
      </c>
      <c r="J2154" s="13">
        <v>0</v>
      </c>
      <c r="K2154" s="15">
        <f t="shared" si="137"/>
        <v>7052</v>
      </c>
      <c r="L2154" s="15">
        <f t="shared" si="138"/>
        <v>6913</v>
      </c>
      <c r="M2154" s="15">
        <f t="shared" si="139"/>
        <v>13965</v>
      </c>
      <c r="O2154" s="13"/>
      <c r="P2154" s="13"/>
    </row>
    <row r="2155" spans="1:16" ht="13.15" customHeight="1" x14ac:dyDescent="0.2">
      <c r="A2155" s="11" t="str">
        <f t="shared" si="140"/>
        <v>LAUNCESTON2023</v>
      </c>
      <c r="B2155" s="3" t="s">
        <v>46</v>
      </c>
      <c r="C2155" s="12">
        <v>2023</v>
      </c>
      <c r="D2155" s="12">
        <v>12</v>
      </c>
      <c r="E2155" s="13">
        <v>7942</v>
      </c>
      <c r="F2155" s="13">
        <v>7785</v>
      </c>
      <c r="G2155" s="13">
        <v>15727</v>
      </c>
      <c r="H2155" s="13">
        <v>0</v>
      </c>
      <c r="I2155" s="13">
        <v>0</v>
      </c>
      <c r="J2155" s="13">
        <v>0</v>
      </c>
      <c r="K2155" s="15">
        <f t="shared" si="137"/>
        <v>7942</v>
      </c>
      <c r="L2155" s="15">
        <f t="shared" si="138"/>
        <v>7785</v>
      </c>
      <c r="M2155" s="15">
        <f t="shared" si="139"/>
        <v>15727</v>
      </c>
      <c r="O2155" s="13"/>
      <c r="P2155" s="13"/>
    </row>
    <row r="2156" spans="1:16" ht="13.15" customHeight="1" x14ac:dyDescent="0.2">
      <c r="A2156" s="11" t="str">
        <f t="shared" si="140"/>
        <v>LAUNCESTON2024</v>
      </c>
      <c r="B2156" s="3" t="s">
        <v>46</v>
      </c>
      <c r="C2156" s="12">
        <v>2024</v>
      </c>
      <c r="D2156" s="12">
        <v>12</v>
      </c>
      <c r="E2156" s="13">
        <v>7430</v>
      </c>
      <c r="F2156" s="13">
        <v>7382</v>
      </c>
      <c r="G2156" s="13">
        <v>14812</v>
      </c>
      <c r="H2156" s="13">
        <v>0</v>
      </c>
      <c r="I2156" s="13">
        <v>0</v>
      </c>
      <c r="J2156" s="13">
        <v>0</v>
      </c>
      <c r="K2156" s="15">
        <f t="shared" si="137"/>
        <v>7430</v>
      </c>
      <c r="L2156" s="15">
        <f t="shared" si="138"/>
        <v>7382</v>
      </c>
      <c r="M2156" s="15">
        <f t="shared" si="139"/>
        <v>14812</v>
      </c>
      <c r="O2156" s="13"/>
      <c r="P2156" s="13"/>
    </row>
    <row r="2157" spans="1:16" ht="13.15" customHeight="1" x14ac:dyDescent="0.2">
      <c r="A2157" s="11" t="str">
        <f t="shared" si="140"/>
        <v>LAUNCESTON2025</v>
      </c>
      <c r="B2157" s="3" t="s">
        <v>46</v>
      </c>
      <c r="C2157" s="12">
        <v>2025</v>
      </c>
      <c r="D2157" s="12">
        <v>12</v>
      </c>
      <c r="E2157" s="13">
        <v>7034</v>
      </c>
      <c r="F2157" s="13">
        <v>6974</v>
      </c>
      <c r="G2157" s="13">
        <v>14008</v>
      </c>
      <c r="H2157" s="13">
        <v>0</v>
      </c>
      <c r="I2157" s="13">
        <v>0</v>
      </c>
      <c r="J2157" s="13">
        <v>0</v>
      </c>
      <c r="K2157" s="15">
        <f t="shared" si="137"/>
        <v>7034</v>
      </c>
      <c r="L2157" s="15">
        <f t="shared" si="138"/>
        <v>6974</v>
      </c>
      <c r="M2157" s="15">
        <f t="shared" si="139"/>
        <v>14008</v>
      </c>
      <c r="O2157" s="13"/>
      <c r="P2157" s="13"/>
    </row>
    <row r="2158" spans="1:16" ht="13.15" customHeight="1" x14ac:dyDescent="0.2">
      <c r="A2158" s="11" t="str">
        <f t="shared" si="140"/>
        <v>LEARMONTH1985</v>
      </c>
      <c r="B2158" s="3" t="s">
        <v>45</v>
      </c>
      <c r="C2158" s="12">
        <v>1985</v>
      </c>
      <c r="D2158" s="12" t="s">
        <v>174</v>
      </c>
      <c r="E2158" s="13">
        <v>615</v>
      </c>
      <c r="F2158" s="13">
        <v>519</v>
      </c>
      <c r="G2158" s="13">
        <v>1134</v>
      </c>
      <c r="H2158" s="13">
        <v>0</v>
      </c>
      <c r="I2158" s="13">
        <v>0</v>
      </c>
      <c r="J2158" s="13">
        <v>0</v>
      </c>
      <c r="K2158" s="15">
        <f t="shared" si="137"/>
        <v>615</v>
      </c>
      <c r="L2158" s="15">
        <f t="shared" si="138"/>
        <v>519</v>
      </c>
      <c r="M2158" s="15">
        <f t="shared" si="139"/>
        <v>1134</v>
      </c>
      <c r="O2158" s="13"/>
      <c r="P2158" s="13"/>
    </row>
    <row r="2159" spans="1:16" ht="13.15" customHeight="1" x14ac:dyDescent="0.2">
      <c r="A2159" s="11" t="str">
        <f t="shared" si="140"/>
        <v>LEARMONTH1986</v>
      </c>
      <c r="B2159" s="3" t="s">
        <v>45</v>
      </c>
      <c r="C2159" s="12">
        <v>1986</v>
      </c>
      <c r="D2159" s="12" t="s">
        <v>174</v>
      </c>
      <c r="E2159" s="13">
        <v>453</v>
      </c>
      <c r="F2159" s="13">
        <v>440</v>
      </c>
      <c r="G2159" s="13">
        <v>893</v>
      </c>
      <c r="H2159" s="13">
        <v>0</v>
      </c>
      <c r="I2159" s="13">
        <v>0</v>
      </c>
      <c r="J2159" s="13">
        <v>0</v>
      </c>
      <c r="K2159" s="15">
        <f t="shared" si="137"/>
        <v>453</v>
      </c>
      <c r="L2159" s="15">
        <f t="shared" si="138"/>
        <v>440</v>
      </c>
      <c r="M2159" s="15">
        <f t="shared" si="139"/>
        <v>893</v>
      </c>
      <c r="O2159" s="13"/>
      <c r="P2159" s="13"/>
    </row>
    <row r="2160" spans="1:16" ht="13.15" customHeight="1" x14ac:dyDescent="0.2">
      <c r="A2160" s="11" t="str">
        <f t="shared" si="140"/>
        <v>LEARMONTH1987</v>
      </c>
      <c r="B2160" s="3" t="s">
        <v>45</v>
      </c>
      <c r="C2160" s="12">
        <v>1987</v>
      </c>
      <c r="D2160" s="12" t="s">
        <v>174</v>
      </c>
      <c r="E2160" s="13">
        <v>378</v>
      </c>
      <c r="F2160" s="13">
        <v>371</v>
      </c>
      <c r="G2160" s="13">
        <v>749</v>
      </c>
      <c r="H2160" s="13">
        <v>0</v>
      </c>
      <c r="I2160" s="13">
        <v>0</v>
      </c>
      <c r="J2160" s="13">
        <v>0</v>
      </c>
      <c r="K2160" s="15">
        <f t="shared" si="137"/>
        <v>378</v>
      </c>
      <c r="L2160" s="15">
        <f t="shared" si="138"/>
        <v>371</v>
      </c>
      <c r="M2160" s="15">
        <f t="shared" si="139"/>
        <v>749</v>
      </c>
      <c r="O2160" s="13"/>
      <c r="P2160" s="13"/>
    </row>
    <row r="2161" spans="1:16" ht="13.15" customHeight="1" x14ac:dyDescent="0.2">
      <c r="A2161" s="11" t="str">
        <f t="shared" si="140"/>
        <v>LEARMONTH1988</v>
      </c>
      <c r="B2161" s="3" t="s">
        <v>45</v>
      </c>
      <c r="C2161" s="12">
        <v>1988</v>
      </c>
      <c r="D2161" s="12" t="s">
        <v>174</v>
      </c>
      <c r="E2161" s="13">
        <v>352</v>
      </c>
      <c r="F2161" s="13">
        <v>350</v>
      </c>
      <c r="G2161" s="13">
        <v>702</v>
      </c>
      <c r="H2161" s="13">
        <v>0</v>
      </c>
      <c r="I2161" s="13">
        <v>0</v>
      </c>
      <c r="J2161" s="13">
        <v>0</v>
      </c>
      <c r="K2161" s="15">
        <f t="shared" ref="K2161:K2224" si="141">E2161+H2161</f>
        <v>352</v>
      </c>
      <c r="L2161" s="15">
        <f t="shared" ref="L2161:L2224" si="142">F2161+I2161</f>
        <v>350</v>
      </c>
      <c r="M2161" s="15">
        <f t="shared" ref="M2161:M2224" si="143">G2161+J2161</f>
        <v>702</v>
      </c>
      <c r="O2161" s="13"/>
      <c r="P2161" s="13"/>
    </row>
    <row r="2162" spans="1:16" ht="13.15" customHeight="1" x14ac:dyDescent="0.2">
      <c r="A2162" s="11" t="str">
        <f t="shared" si="140"/>
        <v>LEARMONTH1989</v>
      </c>
      <c r="B2162" s="3" t="s">
        <v>45</v>
      </c>
      <c r="C2162" s="12">
        <v>1989</v>
      </c>
      <c r="D2162" s="12" t="s">
        <v>174</v>
      </c>
      <c r="E2162" s="13">
        <v>284</v>
      </c>
      <c r="F2162" s="13">
        <v>284</v>
      </c>
      <c r="G2162" s="13">
        <v>568</v>
      </c>
      <c r="H2162" s="13">
        <v>0</v>
      </c>
      <c r="I2162" s="13">
        <v>0</v>
      </c>
      <c r="J2162" s="13">
        <v>0</v>
      </c>
      <c r="K2162" s="15">
        <f t="shared" si="141"/>
        <v>284</v>
      </c>
      <c r="L2162" s="15">
        <f t="shared" si="142"/>
        <v>284</v>
      </c>
      <c r="M2162" s="15">
        <f t="shared" si="143"/>
        <v>568</v>
      </c>
      <c r="O2162" s="13"/>
      <c r="P2162" s="13"/>
    </row>
    <row r="2163" spans="1:16" ht="13.15" customHeight="1" x14ac:dyDescent="0.2">
      <c r="A2163" s="11" t="str">
        <f t="shared" si="140"/>
        <v>LEARMONTH1990</v>
      </c>
      <c r="B2163" s="88" t="s">
        <v>45</v>
      </c>
      <c r="C2163" s="16">
        <v>1990</v>
      </c>
      <c r="D2163" s="12" t="s">
        <v>174</v>
      </c>
      <c r="E2163" s="89">
        <v>355</v>
      </c>
      <c r="F2163" s="89">
        <v>355</v>
      </c>
      <c r="G2163" s="89">
        <v>710</v>
      </c>
      <c r="H2163" s="89">
        <v>0</v>
      </c>
      <c r="I2163" s="89">
        <v>0</v>
      </c>
      <c r="J2163" s="89">
        <v>0</v>
      </c>
      <c r="K2163" s="15">
        <f t="shared" si="141"/>
        <v>355</v>
      </c>
      <c r="L2163" s="15">
        <f t="shared" si="142"/>
        <v>355</v>
      </c>
      <c r="M2163" s="15">
        <f t="shared" si="143"/>
        <v>710</v>
      </c>
      <c r="O2163" s="13"/>
      <c r="P2163" s="13"/>
    </row>
    <row r="2164" spans="1:16" ht="13.15" customHeight="1" x14ac:dyDescent="0.2">
      <c r="A2164" s="11" t="str">
        <f t="shared" si="140"/>
        <v>LEARMONTH1991</v>
      </c>
      <c r="B2164" s="3" t="s">
        <v>45</v>
      </c>
      <c r="C2164" s="12">
        <v>1991</v>
      </c>
      <c r="D2164" s="12" t="s">
        <v>174</v>
      </c>
      <c r="E2164" s="13">
        <v>317</v>
      </c>
      <c r="F2164" s="13">
        <v>317</v>
      </c>
      <c r="G2164" s="13">
        <v>634</v>
      </c>
      <c r="H2164" s="13">
        <v>0</v>
      </c>
      <c r="I2164" s="13">
        <v>0</v>
      </c>
      <c r="J2164" s="13">
        <v>0</v>
      </c>
      <c r="K2164" s="15">
        <f t="shared" si="141"/>
        <v>317</v>
      </c>
      <c r="L2164" s="15">
        <f t="shared" si="142"/>
        <v>317</v>
      </c>
      <c r="M2164" s="15">
        <f t="shared" si="143"/>
        <v>634</v>
      </c>
      <c r="O2164" s="13"/>
      <c r="P2164" s="13"/>
    </row>
    <row r="2165" spans="1:16" ht="13.15" customHeight="1" x14ac:dyDescent="0.2">
      <c r="A2165" s="11" t="str">
        <f t="shared" si="140"/>
        <v>LEARMONTH1992</v>
      </c>
      <c r="B2165" s="92" t="s">
        <v>45</v>
      </c>
      <c r="C2165" s="85">
        <v>1992</v>
      </c>
      <c r="D2165" s="86" t="s">
        <v>174</v>
      </c>
      <c r="E2165" s="15">
        <v>327</v>
      </c>
      <c r="F2165" s="15">
        <v>327</v>
      </c>
      <c r="G2165" s="15">
        <v>654</v>
      </c>
      <c r="H2165" s="87">
        <v>0</v>
      </c>
      <c r="I2165" s="87">
        <v>0</v>
      </c>
      <c r="J2165" s="15">
        <v>0</v>
      </c>
      <c r="K2165" s="15">
        <f t="shared" si="141"/>
        <v>327</v>
      </c>
      <c r="L2165" s="15">
        <f t="shared" si="142"/>
        <v>327</v>
      </c>
      <c r="M2165" s="15">
        <f t="shared" si="143"/>
        <v>654</v>
      </c>
      <c r="O2165" s="13"/>
      <c r="P2165" s="13"/>
    </row>
    <row r="2166" spans="1:16" ht="13.15" customHeight="1" x14ac:dyDescent="0.2">
      <c r="A2166" s="11" t="str">
        <f t="shared" si="140"/>
        <v>LEARMONTH1993</v>
      </c>
      <c r="B2166" s="3" t="s">
        <v>45</v>
      </c>
      <c r="C2166" s="12">
        <v>1993</v>
      </c>
      <c r="D2166" s="12" t="s">
        <v>174</v>
      </c>
      <c r="E2166" s="13">
        <v>361</v>
      </c>
      <c r="F2166" s="13">
        <v>362</v>
      </c>
      <c r="G2166" s="13">
        <v>723</v>
      </c>
      <c r="H2166" s="13">
        <v>0</v>
      </c>
      <c r="I2166" s="13">
        <v>0</v>
      </c>
      <c r="J2166" s="13">
        <v>0</v>
      </c>
      <c r="K2166" s="15">
        <f t="shared" si="141"/>
        <v>361</v>
      </c>
      <c r="L2166" s="15">
        <f t="shared" si="142"/>
        <v>362</v>
      </c>
      <c r="M2166" s="15">
        <f t="shared" si="143"/>
        <v>723</v>
      </c>
      <c r="O2166" s="13"/>
      <c r="P2166" s="13"/>
    </row>
    <row r="2167" spans="1:16" ht="13.15" customHeight="1" x14ac:dyDescent="0.2">
      <c r="A2167" s="11" t="str">
        <f t="shared" si="140"/>
        <v>LEARMONTH1994</v>
      </c>
      <c r="B2167" s="90" t="s">
        <v>45</v>
      </c>
      <c r="C2167" s="85">
        <v>1994</v>
      </c>
      <c r="D2167" s="86" t="s">
        <v>174</v>
      </c>
      <c r="E2167" s="15">
        <v>437</v>
      </c>
      <c r="F2167" s="15">
        <v>436</v>
      </c>
      <c r="G2167" s="15">
        <v>873</v>
      </c>
      <c r="H2167" s="15">
        <v>0</v>
      </c>
      <c r="I2167" s="15">
        <v>0</v>
      </c>
      <c r="J2167" s="15">
        <v>0</v>
      </c>
      <c r="K2167" s="15">
        <f t="shared" si="141"/>
        <v>437</v>
      </c>
      <c r="L2167" s="15">
        <f t="shared" si="142"/>
        <v>436</v>
      </c>
      <c r="M2167" s="15">
        <f t="shared" si="143"/>
        <v>873</v>
      </c>
      <c r="O2167" s="13"/>
      <c r="P2167" s="13"/>
    </row>
    <row r="2168" spans="1:16" ht="13.15" customHeight="1" x14ac:dyDescent="0.2">
      <c r="A2168" s="11" t="str">
        <f t="shared" si="140"/>
        <v>LEARMONTH1995</v>
      </c>
      <c r="B2168" s="92" t="s">
        <v>45</v>
      </c>
      <c r="C2168" s="85">
        <v>1995</v>
      </c>
      <c r="D2168" s="86" t="s">
        <v>174</v>
      </c>
      <c r="E2168" s="15">
        <v>578</v>
      </c>
      <c r="F2168" s="15">
        <v>569</v>
      </c>
      <c r="G2168" s="15">
        <v>1147</v>
      </c>
      <c r="H2168" s="87">
        <v>0</v>
      </c>
      <c r="I2168" s="87">
        <v>0</v>
      </c>
      <c r="J2168" s="15">
        <v>0</v>
      </c>
      <c r="K2168" s="15">
        <f t="shared" si="141"/>
        <v>578</v>
      </c>
      <c r="L2168" s="15">
        <f t="shared" si="142"/>
        <v>569</v>
      </c>
      <c r="M2168" s="15">
        <f t="shared" si="143"/>
        <v>1147</v>
      </c>
      <c r="O2168" s="13"/>
      <c r="P2168" s="13"/>
    </row>
    <row r="2169" spans="1:16" ht="13.15" customHeight="1" x14ac:dyDescent="0.2">
      <c r="A2169" s="11" t="str">
        <f t="shared" si="140"/>
        <v>LEARMONTH1996</v>
      </c>
      <c r="B2169" s="92" t="s">
        <v>45</v>
      </c>
      <c r="C2169" s="85">
        <v>1996</v>
      </c>
      <c r="D2169" s="86" t="s">
        <v>174</v>
      </c>
      <c r="E2169" s="15">
        <v>698</v>
      </c>
      <c r="F2169" s="15">
        <v>700</v>
      </c>
      <c r="G2169" s="15">
        <v>1398</v>
      </c>
      <c r="H2169" s="87">
        <v>0</v>
      </c>
      <c r="I2169" s="87">
        <v>0</v>
      </c>
      <c r="J2169" s="15">
        <v>0</v>
      </c>
      <c r="K2169" s="15">
        <f t="shared" si="141"/>
        <v>698</v>
      </c>
      <c r="L2169" s="15">
        <f t="shared" si="142"/>
        <v>700</v>
      </c>
      <c r="M2169" s="15">
        <f t="shared" si="143"/>
        <v>1398</v>
      </c>
      <c r="O2169" s="13"/>
      <c r="P2169" s="13"/>
    </row>
    <row r="2170" spans="1:16" ht="13.15" customHeight="1" x14ac:dyDescent="0.2">
      <c r="A2170" s="11" t="str">
        <f t="shared" si="140"/>
        <v>LEARMONTH1997</v>
      </c>
      <c r="B2170" s="3" t="s">
        <v>45</v>
      </c>
      <c r="C2170" s="12">
        <v>1997</v>
      </c>
      <c r="D2170" s="12" t="s">
        <v>174</v>
      </c>
      <c r="E2170" s="13">
        <v>574</v>
      </c>
      <c r="F2170" s="13">
        <v>588</v>
      </c>
      <c r="G2170" s="13">
        <v>1162</v>
      </c>
      <c r="H2170" s="13">
        <v>0</v>
      </c>
      <c r="I2170" s="13">
        <v>0</v>
      </c>
      <c r="J2170" s="13">
        <v>0</v>
      </c>
      <c r="K2170" s="15">
        <f t="shared" si="141"/>
        <v>574</v>
      </c>
      <c r="L2170" s="15">
        <f t="shared" si="142"/>
        <v>588</v>
      </c>
      <c r="M2170" s="15">
        <f t="shared" si="143"/>
        <v>1162</v>
      </c>
      <c r="O2170" s="13"/>
      <c r="P2170" s="13"/>
    </row>
    <row r="2171" spans="1:16" ht="13.15" customHeight="1" x14ac:dyDescent="0.2">
      <c r="A2171" s="11" t="str">
        <f t="shared" si="140"/>
        <v>LEARMONTH1998</v>
      </c>
      <c r="B2171" s="92" t="s">
        <v>45</v>
      </c>
      <c r="C2171" s="85">
        <v>1998</v>
      </c>
      <c r="D2171" s="86" t="s">
        <v>174</v>
      </c>
      <c r="E2171" s="15">
        <v>421</v>
      </c>
      <c r="F2171" s="15">
        <v>422</v>
      </c>
      <c r="G2171" s="15">
        <v>843</v>
      </c>
      <c r="H2171" s="87">
        <v>0</v>
      </c>
      <c r="I2171" s="87">
        <v>0</v>
      </c>
      <c r="J2171" s="15">
        <v>0</v>
      </c>
      <c r="K2171" s="15">
        <f t="shared" si="141"/>
        <v>421</v>
      </c>
      <c r="L2171" s="15">
        <f t="shared" si="142"/>
        <v>422</v>
      </c>
      <c r="M2171" s="15">
        <f t="shared" si="143"/>
        <v>843</v>
      </c>
      <c r="O2171" s="13"/>
      <c r="P2171" s="13"/>
    </row>
    <row r="2172" spans="1:16" ht="13.15" customHeight="1" x14ac:dyDescent="0.2">
      <c r="A2172" s="11" t="str">
        <f t="shared" si="140"/>
        <v>LEARMONTH1999</v>
      </c>
      <c r="B2172" s="3" t="s">
        <v>45</v>
      </c>
      <c r="C2172" s="12">
        <v>1999</v>
      </c>
      <c r="D2172" s="86" t="s">
        <v>174</v>
      </c>
      <c r="E2172" s="13">
        <v>363</v>
      </c>
      <c r="F2172" s="13">
        <v>391</v>
      </c>
      <c r="G2172" s="13">
        <v>754</v>
      </c>
      <c r="H2172" s="13">
        <v>0</v>
      </c>
      <c r="I2172" s="13">
        <v>0</v>
      </c>
      <c r="J2172" s="13">
        <v>0</v>
      </c>
      <c r="K2172" s="15">
        <f t="shared" si="141"/>
        <v>363</v>
      </c>
      <c r="L2172" s="15">
        <f t="shared" si="142"/>
        <v>391</v>
      </c>
      <c r="M2172" s="15">
        <f t="shared" si="143"/>
        <v>754</v>
      </c>
      <c r="O2172" s="13"/>
      <c r="P2172" s="13"/>
    </row>
    <row r="2173" spans="1:16" ht="13.15" customHeight="1" x14ac:dyDescent="0.2">
      <c r="A2173" s="11" t="str">
        <f t="shared" si="140"/>
        <v>LEARMONTH2000</v>
      </c>
      <c r="B2173" s="3" t="s">
        <v>45</v>
      </c>
      <c r="C2173" s="12">
        <v>2000</v>
      </c>
      <c r="D2173" s="12" t="s">
        <v>174</v>
      </c>
      <c r="E2173" s="13">
        <v>676</v>
      </c>
      <c r="F2173" s="13">
        <v>701</v>
      </c>
      <c r="G2173" s="13">
        <v>1377</v>
      </c>
      <c r="H2173" s="13">
        <v>0</v>
      </c>
      <c r="I2173" s="13">
        <v>0</v>
      </c>
      <c r="J2173" s="13">
        <v>0</v>
      </c>
      <c r="K2173" s="15">
        <f t="shared" si="141"/>
        <v>676</v>
      </c>
      <c r="L2173" s="15">
        <f t="shared" si="142"/>
        <v>701</v>
      </c>
      <c r="M2173" s="15">
        <f t="shared" si="143"/>
        <v>1377</v>
      </c>
      <c r="O2173" s="13"/>
      <c r="P2173" s="13"/>
    </row>
    <row r="2174" spans="1:16" ht="13.15" customHeight="1" x14ac:dyDescent="0.2">
      <c r="A2174" s="11" t="str">
        <f t="shared" si="140"/>
        <v>LEARMONTH2001</v>
      </c>
      <c r="B2174" s="92" t="s">
        <v>45</v>
      </c>
      <c r="C2174" s="85">
        <v>2001</v>
      </c>
      <c r="D2174" s="12" t="s">
        <v>174</v>
      </c>
      <c r="E2174" s="15">
        <v>479</v>
      </c>
      <c r="F2174" s="15">
        <v>486</v>
      </c>
      <c r="G2174" s="15">
        <v>965</v>
      </c>
      <c r="H2174" s="87">
        <v>0</v>
      </c>
      <c r="I2174" s="87">
        <v>0</v>
      </c>
      <c r="J2174" s="15">
        <v>0</v>
      </c>
      <c r="K2174" s="15">
        <f t="shared" si="141"/>
        <v>479</v>
      </c>
      <c r="L2174" s="15">
        <f t="shared" si="142"/>
        <v>486</v>
      </c>
      <c r="M2174" s="15">
        <f t="shared" si="143"/>
        <v>965</v>
      </c>
      <c r="O2174" s="13"/>
      <c r="P2174" s="13"/>
    </row>
    <row r="2175" spans="1:16" ht="13.15" customHeight="1" x14ac:dyDescent="0.2">
      <c r="A2175" s="11" t="str">
        <f t="shared" si="140"/>
        <v>LEARMONTH2002</v>
      </c>
      <c r="B2175" s="3" t="s">
        <v>45</v>
      </c>
      <c r="C2175" s="12">
        <v>2002</v>
      </c>
      <c r="D2175" s="12" t="s">
        <v>174</v>
      </c>
      <c r="E2175" s="13">
        <v>452</v>
      </c>
      <c r="F2175" s="13">
        <v>450</v>
      </c>
      <c r="G2175" s="13">
        <v>902</v>
      </c>
      <c r="H2175" s="13">
        <v>0</v>
      </c>
      <c r="I2175" s="13">
        <v>0</v>
      </c>
      <c r="J2175" s="13">
        <v>0</v>
      </c>
      <c r="K2175" s="15">
        <f t="shared" si="141"/>
        <v>452</v>
      </c>
      <c r="L2175" s="15">
        <f t="shared" si="142"/>
        <v>450</v>
      </c>
      <c r="M2175" s="15">
        <f t="shared" si="143"/>
        <v>902</v>
      </c>
      <c r="O2175" s="13"/>
      <c r="P2175" s="13"/>
    </row>
    <row r="2176" spans="1:16" ht="13.15" customHeight="1" x14ac:dyDescent="0.2">
      <c r="A2176" s="11" t="str">
        <f t="shared" si="140"/>
        <v>LEARMONTH2003</v>
      </c>
      <c r="B2176" s="3" t="s">
        <v>45</v>
      </c>
      <c r="C2176" s="12">
        <v>2003</v>
      </c>
      <c r="D2176" s="12" t="s">
        <v>174</v>
      </c>
      <c r="E2176" s="13">
        <v>422</v>
      </c>
      <c r="F2176" s="13">
        <v>420</v>
      </c>
      <c r="G2176" s="13">
        <v>842</v>
      </c>
      <c r="H2176" s="13">
        <v>0</v>
      </c>
      <c r="I2176" s="13">
        <v>0</v>
      </c>
      <c r="J2176" s="13">
        <v>0</v>
      </c>
      <c r="K2176" s="15">
        <f t="shared" si="141"/>
        <v>422</v>
      </c>
      <c r="L2176" s="15">
        <f t="shared" si="142"/>
        <v>420</v>
      </c>
      <c r="M2176" s="15">
        <f t="shared" si="143"/>
        <v>842</v>
      </c>
      <c r="O2176" s="13"/>
      <c r="P2176" s="13"/>
    </row>
    <row r="2177" spans="1:16" ht="13.15" customHeight="1" x14ac:dyDescent="0.2">
      <c r="A2177" s="11" t="str">
        <f t="shared" si="140"/>
        <v>LEARMONTH2004</v>
      </c>
      <c r="B2177" s="3" t="s">
        <v>45</v>
      </c>
      <c r="C2177" s="12">
        <v>2004</v>
      </c>
      <c r="D2177" s="12" t="s">
        <v>174</v>
      </c>
      <c r="E2177" s="13">
        <v>409</v>
      </c>
      <c r="F2177" s="13">
        <v>408</v>
      </c>
      <c r="G2177" s="13">
        <v>817</v>
      </c>
      <c r="H2177" s="13">
        <v>0</v>
      </c>
      <c r="I2177" s="13">
        <v>0</v>
      </c>
      <c r="J2177" s="13">
        <v>0</v>
      </c>
      <c r="K2177" s="15">
        <f t="shared" si="141"/>
        <v>409</v>
      </c>
      <c r="L2177" s="15">
        <f t="shared" si="142"/>
        <v>408</v>
      </c>
      <c r="M2177" s="15">
        <f t="shared" si="143"/>
        <v>817</v>
      </c>
      <c r="O2177" s="13"/>
      <c r="P2177" s="13"/>
    </row>
    <row r="2178" spans="1:16" ht="13.15" customHeight="1" x14ac:dyDescent="0.2">
      <c r="A2178" s="11" t="str">
        <f t="shared" si="140"/>
        <v>LEARMONTH2005</v>
      </c>
      <c r="B2178" s="3" t="s">
        <v>45</v>
      </c>
      <c r="C2178" s="12">
        <v>2005</v>
      </c>
      <c r="D2178" s="12" t="s">
        <v>174</v>
      </c>
      <c r="E2178" s="13">
        <v>437</v>
      </c>
      <c r="F2178" s="13">
        <v>439</v>
      </c>
      <c r="G2178" s="13">
        <v>876</v>
      </c>
      <c r="H2178" s="13">
        <v>0</v>
      </c>
      <c r="I2178" s="13">
        <v>0</v>
      </c>
      <c r="J2178" s="13">
        <v>0</v>
      </c>
      <c r="K2178" s="15">
        <f t="shared" si="141"/>
        <v>437</v>
      </c>
      <c r="L2178" s="15">
        <f t="shared" si="142"/>
        <v>439</v>
      </c>
      <c r="M2178" s="15">
        <f t="shared" si="143"/>
        <v>876</v>
      </c>
      <c r="O2178" s="13"/>
      <c r="P2178" s="13"/>
    </row>
    <row r="2179" spans="1:16" ht="13.15" customHeight="1" x14ac:dyDescent="0.2">
      <c r="A2179" s="11" t="str">
        <f t="shared" si="140"/>
        <v>LEARMONTH2006</v>
      </c>
      <c r="B2179" s="3" t="s">
        <v>45</v>
      </c>
      <c r="C2179" s="12">
        <v>2006</v>
      </c>
      <c r="D2179" s="12" t="s">
        <v>174</v>
      </c>
      <c r="E2179" s="13">
        <v>451</v>
      </c>
      <c r="F2179" s="13">
        <v>453</v>
      </c>
      <c r="G2179" s="13">
        <v>904</v>
      </c>
      <c r="H2179" s="13">
        <v>0</v>
      </c>
      <c r="I2179" s="13">
        <v>0</v>
      </c>
      <c r="J2179" s="13">
        <v>0</v>
      </c>
      <c r="K2179" s="15">
        <f t="shared" si="141"/>
        <v>451</v>
      </c>
      <c r="L2179" s="15">
        <f t="shared" si="142"/>
        <v>453</v>
      </c>
      <c r="M2179" s="15">
        <f t="shared" si="143"/>
        <v>904</v>
      </c>
      <c r="O2179" s="13"/>
      <c r="P2179" s="13"/>
    </row>
    <row r="2180" spans="1:16" ht="13.15" customHeight="1" x14ac:dyDescent="0.2">
      <c r="A2180" s="11" t="str">
        <f t="shared" si="140"/>
        <v>LEARMONTH2007</v>
      </c>
      <c r="B2180" s="90" t="s">
        <v>45</v>
      </c>
      <c r="C2180" s="12">
        <v>2007</v>
      </c>
      <c r="D2180" s="86" t="s">
        <v>174</v>
      </c>
      <c r="E2180" s="91">
        <v>641</v>
      </c>
      <c r="F2180" s="91">
        <v>641</v>
      </c>
      <c r="G2180" s="91">
        <v>1282</v>
      </c>
      <c r="H2180" s="91">
        <v>0</v>
      </c>
      <c r="I2180" s="91">
        <v>0</v>
      </c>
      <c r="J2180" s="91">
        <v>0</v>
      </c>
      <c r="K2180" s="15">
        <f t="shared" si="141"/>
        <v>641</v>
      </c>
      <c r="L2180" s="15">
        <f t="shared" si="142"/>
        <v>641</v>
      </c>
      <c r="M2180" s="15">
        <f t="shared" si="143"/>
        <v>1282</v>
      </c>
      <c r="O2180" s="13"/>
      <c r="P2180" s="13"/>
    </row>
    <row r="2181" spans="1:16" ht="13.15" customHeight="1" x14ac:dyDescent="0.2">
      <c r="A2181" s="11" t="str">
        <f t="shared" si="140"/>
        <v>LEARMONTH2008</v>
      </c>
      <c r="B2181" s="90" t="s">
        <v>45</v>
      </c>
      <c r="C2181" s="85">
        <v>2008</v>
      </c>
      <c r="D2181" s="86" t="s">
        <v>174</v>
      </c>
      <c r="E2181" s="15">
        <v>690</v>
      </c>
      <c r="F2181" s="15">
        <v>693</v>
      </c>
      <c r="G2181" s="15">
        <v>1383</v>
      </c>
      <c r="H2181" s="15">
        <v>0</v>
      </c>
      <c r="I2181" s="15">
        <v>0</v>
      </c>
      <c r="J2181" s="15">
        <v>0</v>
      </c>
      <c r="K2181" s="15">
        <f t="shared" si="141"/>
        <v>690</v>
      </c>
      <c r="L2181" s="15">
        <f t="shared" si="142"/>
        <v>693</v>
      </c>
      <c r="M2181" s="15">
        <f t="shared" si="143"/>
        <v>1383</v>
      </c>
      <c r="O2181" s="13"/>
      <c r="P2181" s="13"/>
    </row>
    <row r="2182" spans="1:16" ht="13.15" customHeight="1" x14ac:dyDescent="0.2">
      <c r="A2182" s="11" t="str">
        <f t="shared" si="140"/>
        <v>LEARMONTH2009</v>
      </c>
      <c r="B2182" s="3" t="s">
        <v>45</v>
      </c>
      <c r="C2182" s="12">
        <v>2009</v>
      </c>
      <c r="D2182" s="12" t="s">
        <v>174</v>
      </c>
      <c r="E2182" s="13">
        <v>591</v>
      </c>
      <c r="F2182" s="13">
        <v>586</v>
      </c>
      <c r="G2182" s="13">
        <v>1177</v>
      </c>
      <c r="H2182" s="13">
        <v>0</v>
      </c>
      <c r="I2182" s="13">
        <v>0</v>
      </c>
      <c r="J2182" s="13">
        <v>0</v>
      </c>
      <c r="K2182" s="15">
        <f t="shared" si="141"/>
        <v>591</v>
      </c>
      <c r="L2182" s="15">
        <f t="shared" si="142"/>
        <v>586</v>
      </c>
      <c r="M2182" s="15">
        <f t="shared" si="143"/>
        <v>1177</v>
      </c>
      <c r="O2182" s="13"/>
      <c r="P2182" s="13"/>
    </row>
    <row r="2183" spans="1:16" ht="13.15" customHeight="1" x14ac:dyDescent="0.2">
      <c r="A2183" s="11" t="str">
        <f t="shared" si="140"/>
        <v>LEARMONTH2010</v>
      </c>
      <c r="B2183" s="90" t="s">
        <v>45</v>
      </c>
      <c r="C2183" s="85">
        <v>2010</v>
      </c>
      <c r="D2183" s="12" t="s">
        <v>174</v>
      </c>
      <c r="E2183" s="15">
        <v>718</v>
      </c>
      <c r="F2183" s="15">
        <v>711</v>
      </c>
      <c r="G2183" s="15">
        <v>1429</v>
      </c>
      <c r="H2183" s="15">
        <v>0</v>
      </c>
      <c r="I2183" s="15">
        <v>0</v>
      </c>
      <c r="J2183" s="15">
        <v>0</v>
      </c>
      <c r="K2183" s="15">
        <f t="shared" si="141"/>
        <v>718</v>
      </c>
      <c r="L2183" s="15">
        <f t="shared" si="142"/>
        <v>711</v>
      </c>
      <c r="M2183" s="15">
        <f t="shared" si="143"/>
        <v>1429</v>
      </c>
      <c r="O2183" s="13"/>
      <c r="P2183" s="13"/>
    </row>
    <row r="2184" spans="1:16" ht="13.15" customHeight="1" x14ac:dyDescent="0.2">
      <c r="A2184" s="11" t="str">
        <f t="shared" ref="A2184:A2247" si="144">CONCATENATE(B2184,C2184)</f>
        <v>LEARMONTH2011</v>
      </c>
      <c r="B2184" s="3" t="s">
        <v>45</v>
      </c>
      <c r="C2184" s="12">
        <v>2011</v>
      </c>
      <c r="D2184" s="12" t="s">
        <v>174</v>
      </c>
      <c r="E2184" s="13">
        <v>630</v>
      </c>
      <c r="F2184" s="13">
        <v>628</v>
      </c>
      <c r="G2184" s="13">
        <v>1258</v>
      </c>
      <c r="H2184" s="13">
        <v>0</v>
      </c>
      <c r="I2184" s="13">
        <v>0</v>
      </c>
      <c r="J2184" s="13">
        <v>0</v>
      </c>
      <c r="K2184" s="15">
        <f t="shared" si="141"/>
        <v>630</v>
      </c>
      <c r="L2184" s="15">
        <f t="shared" si="142"/>
        <v>628</v>
      </c>
      <c r="M2184" s="15">
        <f t="shared" si="143"/>
        <v>1258</v>
      </c>
      <c r="O2184" s="13"/>
      <c r="P2184" s="13"/>
    </row>
    <row r="2185" spans="1:16" ht="13.15" customHeight="1" x14ac:dyDescent="0.2">
      <c r="A2185" s="11" t="str">
        <f t="shared" si="144"/>
        <v>LEARMONTH2012</v>
      </c>
      <c r="B2185" s="92" t="s">
        <v>45</v>
      </c>
      <c r="C2185" s="85">
        <v>2012</v>
      </c>
      <c r="D2185" s="86" t="s">
        <v>174</v>
      </c>
      <c r="E2185" s="15">
        <v>1100</v>
      </c>
      <c r="F2185" s="15">
        <v>1096</v>
      </c>
      <c r="G2185" s="15">
        <v>2196</v>
      </c>
      <c r="H2185" s="87">
        <v>0</v>
      </c>
      <c r="I2185" s="87">
        <v>0</v>
      </c>
      <c r="J2185" s="15">
        <v>0</v>
      </c>
      <c r="K2185" s="15">
        <f t="shared" si="141"/>
        <v>1100</v>
      </c>
      <c r="L2185" s="15">
        <f t="shared" si="142"/>
        <v>1096</v>
      </c>
      <c r="M2185" s="15">
        <f t="shared" si="143"/>
        <v>2196</v>
      </c>
      <c r="O2185" s="13"/>
      <c r="P2185" s="13"/>
    </row>
    <row r="2186" spans="1:16" ht="13.15" customHeight="1" x14ac:dyDescent="0.2">
      <c r="A2186" s="11" t="str">
        <f t="shared" si="144"/>
        <v>LEARMONTH2013</v>
      </c>
      <c r="B2186" s="92" t="s">
        <v>45</v>
      </c>
      <c r="C2186" s="85">
        <v>2013</v>
      </c>
      <c r="D2186" s="12" t="s">
        <v>174</v>
      </c>
      <c r="E2186" s="15">
        <v>799</v>
      </c>
      <c r="F2186" s="15">
        <v>799</v>
      </c>
      <c r="G2186" s="15">
        <v>1598</v>
      </c>
      <c r="H2186" s="87">
        <v>0</v>
      </c>
      <c r="I2186" s="87">
        <v>0</v>
      </c>
      <c r="J2186" s="15">
        <v>0</v>
      </c>
      <c r="K2186" s="15">
        <f t="shared" si="141"/>
        <v>799</v>
      </c>
      <c r="L2186" s="15">
        <f t="shared" si="142"/>
        <v>799</v>
      </c>
      <c r="M2186" s="15">
        <f t="shared" si="143"/>
        <v>1598</v>
      </c>
      <c r="O2186" s="13"/>
      <c r="P2186" s="13"/>
    </row>
    <row r="2187" spans="1:16" ht="13.15" customHeight="1" x14ac:dyDescent="0.2">
      <c r="A2187" s="11" t="str">
        <f t="shared" si="144"/>
        <v>LEARMONTH2014</v>
      </c>
      <c r="B2187" s="3" t="s">
        <v>45</v>
      </c>
      <c r="C2187" s="12">
        <v>2014</v>
      </c>
      <c r="D2187" s="12" t="s">
        <v>174</v>
      </c>
      <c r="E2187" s="13">
        <v>734</v>
      </c>
      <c r="F2187" s="13">
        <v>732</v>
      </c>
      <c r="G2187" s="13">
        <v>1466</v>
      </c>
      <c r="H2187" s="13">
        <v>0</v>
      </c>
      <c r="I2187" s="13">
        <v>0</v>
      </c>
      <c r="J2187" s="13">
        <v>0</v>
      </c>
      <c r="K2187" s="15">
        <f t="shared" si="141"/>
        <v>734</v>
      </c>
      <c r="L2187" s="15">
        <f t="shared" si="142"/>
        <v>732</v>
      </c>
      <c r="M2187" s="15">
        <f t="shared" si="143"/>
        <v>1466</v>
      </c>
      <c r="O2187" s="13"/>
      <c r="P2187" s="13"/>
    </row>
    <row r="2188" spans="1:16" ht="13.15" customHeight="1" x14ac:dyDescent="0.2">
      <c r="A2188" s="11" t="str">
        <f t="shared" si="144"/>
        <v>LEARMONTH2015</v>
      </c>
      <c r="B2188" s="3" t="s">
        <v>45</v>
      </c>
      <c r="C2188" s="12">
        <v>2015</v>
      </c>
      <c r="D2188" s="12" t="s">
        <v>174</v>
      </c>
      <c r="E2188" s="13">
        <v>621</v>
      </c>
      <c r="F2188" s="13">
        <v>620</v>
      </c>
      <c r="G2188" s="13">
        <v>1241</v>
      </c>
      <c r="H2188" s="13">
        <v>0</v>
      </c>
      <c r="I2188" s="13">
        <v>0</v>
      </c>
      <c r="J2188" s="13">
        <v>0</v>
      </c>
      <c r="K2188" s="15">
        <f t="shared" si="141"/>
        <v>621</v>
      </c>
      <c r="L2188" s="15">
        <f t="shared" si="142"/>
        <v>620</v>
      </c>
      <c r="M2188" s="15">
        <f t="shared" si="143"/>
        <v>1241</v>
      </c>
      <c r="O2188" s="13"/>
      <c r="P2188" s="13"/>
    </row>
    <row r="2189" spans="1:16" ht="13.15" customHeight="1" x14ac:dyDescent="0.2">
      <c r="A2189" s="11" t="str">
        <f t="shared" si="144"/>
        <v>LEARMONTH2016</v>
      </c>
      <c r="B2189" s="3" t="s">
        <v>45</v>
      </c>
      <c r="C2189" s="12">
        <v>2016</v>
      </c>
      <c r="D2189" s="12" t="s">
        <v>174</v>
      </c>
      <c r="E2189" s="13">
        <v>624</v>
      </c>
      <c r="F2189" s="13">
        <v>621</v>
      </c>
      <c r="G2189" s="13">
        <v>1245</v>
      </c>
      <c r="H2189" s="13">
        <v>0</v>
      </c>
      <c r="I2189" s="13">
        <v>0</v>
      </c>
      <c r="J2189" s="13">
        <v>0</v>
      </c>
      <c r="K2189" s="15">
        <f t="shared" si="141"/>
        <v>624</v>
      </c>
      <c r="L2189" s="15">
        <f t="shared" si="142"/>
        <v>621</v>
      </c>
      <c r="M2189" s="15">
        <f t="shared" si="143"/>
        <v>1245</v>
      </c>
      <c r="O2189" s="13"/>
      <c r="P2189" s="13"/>
    </row>
    <row r="2190" spans="1:16" ht="13.15" customHeight="1" x14ac:dyDescent="0.2">
      <c r="A2190" s="11" t="str">
        <f t="shared" si="144"/>
        <v>LEARMONTH2017</v>
      </c>
      <c r="B2190" s="3" t="s">
        <v>45</v>
      </c>
      <c r="C2190" s="12">
        <v>2017</v>
      </c>
      <c r="D2190" s="12" t="s">
        <v>174</v>
      </c>
      <c r="E2190" s="13">
        <v>630</v>
      </c>
      <c r="F2190" s="13">
        <v>619</v>
      </c>
      <c r="G2190" s="13">
        <v>1249</v>
      </c>
      <c r="H2190" s="13">
        <v>0</v>
      </c>
      <c r="I2190" s="13">
        <v>0</v>
      </c>
      <c r="J2190" s="13">
        <v>0</v>
      </c>
      <c r="K2190" s="15">
        <f t="shared" si="141"/>
        <v>630</v>
      </c>
      <c r="L2190" s="15">
        <f t="shared" si="142"/>
        <v>619</v>
      </c>
      <c r="M2190" s="15">
        <f t="shared" si="143"/>
        <v>1249</v>
      </c>
      <c r="O2190" s="13"/>
      <c r="P2190" s="13"/>
    </row>
    <row r="2191" spans="1:16" ht="13.15" customHeight="1" x14ac:dyDescent="0.2">
      <c r="A2191" s="11" t="str">
        <f t="shared" si="144"/>
        <v>LEARMONTH2018</v>
      </c>
      <c r="B2191" s="3" t="s">
        <v>45</v>
      </c>
      <c r="C2191" s="12">
        <v>2018</v>
      </c>
      <c r="D2191" s="12" t="s">
        <v>174</v>
      </c>
      <c r="E2191" s="13">
        <v>632</v>
      </c>
      <c r="F2191" s="13">
        <v>632</v>
      </c>
      <c r="G2191" s="13">
        <v>1264</v>
      </c>
      <c r="H2191" s="13">
        <v>0</v>
      </c>
      <c r="I2191" s="13">
        <v>0</v>
      </c>
      <c r="J2191" s="13">
        <v>0</v>
      </c>
      <c r="K2191" s="15">
        <f t="shared" si="141"/>
        <v>632</v>
      </c>
      <c r="L2191" s="15">
        <f t="shared" si="142"/>
        <v>632</v>
      </c>
      <c r="M2191" s="15">
        <f t="shared" si="143"/>
        <v>1264</v>
      </c>
      <c r="O2191" s="13"/>
      <c r="P2191" s="13"/>
    </row>
    <row r="2192" spans="1:16" ht="13.15" customHeight="1" x14ac:dyDescent="0.2">
      <c r="A2192" s="11" t="str">
        <f t="shared" si="144"/>
        <v>LEARMONTH2019</v>
      </c>
      <c r="B2192" s="90" t="s">
        <v>45</v>
      </c>
      <c r="C2192" s="85">
        <v>2019</v>
      </c>
      <c r="D2192" s="86" t="s">
        <v>174</v>
      </c>
      <c r="E2192" s="15">
        <v>633</v>
      </c>
      <c r="F2192" s="15">
        <v>633</v>
      </c>
      <c r="G2192" s="15">
        <v>1266</v>
      </c>
      <c r="H2192" s="15">
        <v>0</v>
      </c>
      <c r="I2192" s="15">
        <v>0</v>
      </c>
      <c r="J2192" s="15">
        <v>0</v>
      </c>
      <c r="K2192" s="15">
        <f t="shared" si="141"/>
        <v>633</v>
      </c>
      <c r="L2192" s="15">
        <f t="shared" si="142"/>
        <v>633</v>
      </c>
      <c r="M2192" s="15">
        <f t="shared" si="143"/>
        <v>1266</v>
      </c>
      <c r="O2192" s="13"/>
      <c r="P2192" s="13"/>
    </row>
    <row r="2193" spans="1:16" ht="13.15" customHeight="1" x14ac:dyDescent="0.2">
      <c r="A2193" s="11" t="str">
        <f t="shared" si="144"/>
        <v>LEARMONTH2020</v>
      </c>
      <c r="B2193" s="88" t="s">
        <v>45</v>
      </c>
      <c r="C2193" s="16">
        <v>2020</v>
      </c>
      <c r="D2193" s="86" t="s">
        <v>174</v>
      </c>
      <c r="E2193" s="89">
        <v>458</v>
      </c>
      <c r="F2193" s="89">
        <v>459</v>
      </c>
      <c r="G2193" s="89">
        <v>917</v>
      </c>
      <c r="H2193" s="89">
        <v>0</v>
      </c>
      <c r="I2193" s="89">
        <v>0</v>
      </c>
      <c r="J2193" s="89">
        <v>0</v>
      </c>
      <c r="K2193" s="15">
        <f t="shared" si="141"/>
        <v>458</v>
      </c>
      <c r="L2193" s="15">
        <f t="shared" si="142"/>
        <v>459</v>
      </c>
      <c r="M2193" s="15">
        <f t="shared" si="143"/>
        <v>917</v>
      </c>
      <c r="O2193" s="13"/>
      <c r="P2193" s="13"/>
    </row>
    <row r="2194" spans="1:16" ht="13.15" customHeight="1" x14ac:dyDescent="0.2">
      <c r="A2194" s="11" t="str">
        <f t="shared" si="144"/>
        <v>LEARMONTH2021</v>
      </c>
      <c r="B2194" s="3" t="s">
        <v>45</v>
      </c>
      <c r="C2194" s="12">
        <v>2021</v>
      </c>
      <c r="D2194" s="12" t="s">
        <v>174</v>
      </c>
      <c r="E2194" s="13">
        <v>560</v>
      </c>
      <c r="F2194" s="13">
        <v>560</v>
      </c>
      <c r="G2194" s="13">
        <v>1120</v>
      </c>
      <c r="H2194" s="13">
        <v>0</v>
      </c>
      <c r="I2194" s="13">
        <v>0</v>
      </c>
      <c r="J2194" s="13">
        <v>0</v>
      </c>
      <c r="K2194" s="15">
        <f t="shared" si="141"/>
        <v>560</v>
      </c>
      <c r="L2194" s="15">
        <f t="shared" si="142"/>
        <v>560</v>
      </c>
      <c r="M2194" s="15">
        <f t="shared" si="143"/>
        <v>1120</v>
      </c>
      <c r="O2194" s="13"/>
      <c r="P2194" s="13"/>
    </row>
    <row r="2195" spans="1:16" ht="13.15" customHeight="1" x14ac:dyDescent="0.2">
      <c r="A2195" s="11" t="str">
        <f t="shared" si="144"/>
        <v>LEARMONTH2022</v>
      </c>
      <c r="B2195" s="3" t="s">
        <v>45</v>
      </c>
      <c r="C2195" s="12">
        <v>2022</v>
      </c>
      <c r="D2195" s="12" t="s">
        <v>174</v>
      </c>
      <c r="E2195" s="13">
        <v>504</v>
      </c>
      <c r="F2195" s="13">
        <v>503</v>
      </c>
      <c r="G2195" s="13">
        <v>1007</v>
      </c>
      <c r="H2195" s="13">
        <v>0</v>
      </c>
      <c r="I2195" s="13">
        <v>0</v>
      </c>
      <c r="J2195" s="13">
        <v>0</v>
      </c>
      <c r="K2195" s="15">
        <f t="shared" si="141"/>
        <v>504</v>
      </c>
      <c r="L2195" s="15">
        <f t="shared" si="142"/>
        <v>503</v>
      </c>
      <c r="M2195" s="15">
        <f t="shared" si="143"/>
        <v>1007</v>
      </c>
      <c r="O2195" s="13"/>
      <c r="P2195" s="13"/>
    </row>
    <row r="2196" spans="1:16" ht="13.15" customHeight="1" x14ac:dyDescent="0.2">
      <c r="A2196" s="11" t="str">
        <f t="shared" si="144"/>
        <v>LEARMONTH2023</v>
      </c>
      <c r="B2196" s="3" t="s">
        <v>45</v>
      </c>
      <c r="C2196" s="12">
        <v>2023</v>
      </c>
      <c r="D2196" s="12" t="s">
        <v>174</v>
      </c>
      <c r="E2196" s="13">
        <v>527</v>
      </c>
      <c r="F2196" s="13">
        <v>524</v>
      </c>
      <c r="G2196" s="13">
        <v>1051</v>
      </c>
      <c r="H2196" s="13">
        <v>0</v>
      </c>
      <c r="I2196" s="13">
        <v>0</v>
      </c>
      <c r="J2196" s="13">
        <v>0</v>
      </c>
      <c r="K2196" s="15">
        <f t="shared" si="141"/>
        <v>527</v>
      </c>
      <c r="L2196" s="15">
        <f t="shared" si="142"/>
        <v>524</v>
      </c>
      <c r="M2196" s="15">
        <f t="shared" si="143"/>
        <v>1051</v>
      </c>
      <c r="O2196" s="13"/>
      <c r="P2196" s="13"/>
    </row>
    <row r="2197" spans="1:16" ht="13.15" customHeight="1" x14ac:dyDescent="0.2">
      <c r="A2197" s="11" t="str">
        <f t="shared" si="144"/>
        <v>LEARMONTH2024</v>
      </c>
      <c r="B2197" s="3" t="s">
        <v>45</v>
      </c>
      <c r="C2197" s="12">
        <v>2024</v>
      </c>
      <c r="D2197" s="12" t="s">
        <v>174</v>
      </c>
      <c r="E2197" s="13">
        <v>575</v>
      </c>
      <c r="F2197" s="13">
        <v>573</v>
      </c>
      <c r="G2197" s="13">
        <v>1148</v>
      </c>
      <c r="H2197" s="13">
        <v>0</v>
      </c>
      <c r="I2197" s="13">
        <v>0</v>
      </c>
      <c r="J2197" s="13">
        <v>0</v>
      </c>
      <c r="K2197" s="15">
        <f t="shared" si="141"/>
        <v>575</v>
      </c>
      <c r="L2197" s="15">
        <f t="shared" si="142"/>
        <v>573</v>
      </c>
      <c r="M2197" s="15">
        <f t="shared" si="143"/>
        <v>1148</v>
      </c>
      <c r="O2197" s="13"/>
      <c r="P2197" s="13"/>
    </row>
    <row r="2198" spans="1:16" ht="13.15" customHeight="1" x14ac:dyDescent="0.2">
      <c r="A2198" s="11" t="str">
        <f t="shared" si="144"/>
        <v>LEARMONTH2025</v>
      </c>
      <c r="B2198" s="3" t="s">
        <v>45</v>
      </c>
      <c r="C2198" s="12">
        <v>2025</v>
      </c>
      <c r="D2198" s="12" t="s">
        <v>174</v>
      </c>
      <c r="E2198" s="13">
        <v>610</v>
      </c>
      <c r="F2198" s="13">
        <v>607</v>
      </c>
      <c r="G2198" s="13">
        <v>1217</v>
      </c>
      <c r="H2198" s="13">
        <v>0</v>
      </c>
      <c r="I2198" s="13">
        <v>0</v>
      </c>
      <c r="J2198" s="13">
        <v>0</v>
      </c>
      <c r="K2198" s="15">
        <f t="shared" si="141"/>
        <v>610</v>
      </c>
      <c r="L2198" s="15">
        <f t="shared" si="142"/>
        <v>607</v>
      </c>
      <c r="M2198" s="15">
        <f t="shared" si="143"/>
        <v>1217</v>
      </c>
      <c r="O2198" s="13"/>
      <c r="P2198" s="13"/>
    </row>
    <row r="2199" spans="1:16" ht="13.15" customHeight="1" x14ac:dyDescent="0.2">
      <c r="A2199" s="11" t="str">
        <f t="shared" si="144"/>
        <v>LOCKHART RIVER1985</v>
      </c>
      <c r="B2199" s="3" t="s">
        <v>146</v>
      </c>
      <c r="C2199" s="12">
        <v>1985</v>
      </c>
      <c r="D2199" s="12" t="s">
        <v>174</v>
      </c>
      <c r="E2199" s="13">
        <v>358</v>
      </c>
      <c r="F2199" s="13">
        <v>357</v>
      </c>
      <c r="G2199" s="13">
        <v>715</v>
      </c>
      <c r="H2199" s="13">
        <v>0</v>
      </c>
      <c r="I2199" s="13">
        <v>0</v>
      </c>
      <c r="J2199" s="13">
        <v>0</v>
      </c>
      <c r="K2199" s="15">
        <f t="shared" si="141"/>
        <v>358</v>
      </c>
      <c r="L2199" s="15">
        <f t="shared" si="142"/>
        <v>357</v>
      </c>
      <c r="M2199" s="15">
        <f t="shared" si="143"/>
        <v>715</v>
      </c>
      <c r="O2199" s="13"/>
      <c r="P2199" s="13"/>
    </row>
    <row r="2200" spans="1:16" ht="13.15" customHeight="1" x14ac:dyDescent="0.2">
      <c r="A2200" s="11" t="str">
        <f t="shared" si="144"/>
        <v>LOCKHART RIVER1986</v>
      </c>
      <c r="B2200" s="3" t="s">
        <v>146</v>
      </c>
      <c r="C2200" s="12">
        <v>1986</v>
      </c>
      <c r="D2200" s="12" t="s">
        <v>174</v>
      </c>
      <c r="E2200" s="13">
        <v>460</v>
      </c>
      <c r="F2200" s="13">
        <v>457</v>
      </c>
      <c r="G2200" s="13">
        <v>917</v>
      </c>
      <c r="H2200" s="13">
        <v>0</v>
      </c>
      <c r="I2200" s="13">
        <v>0</v>
      </c>
      <c r="J2200" s="13">
        <v>0</v>
      </c>
      <c r="K2200" s="15">
        <f t="shared" si="141"/>
        <v>460</v>
      </c>
      <c r="L2200" s="15">
        <f t="shared" si="142"/>
        <v>457</v>
      </c>
      <c r="M2200" s="15">
        <f t="shared" si="143"/>
        <v>917</v>
      </c>
      <c r="O2200" s="13"/>
      <c r="P2200" s="13"/>
    </row>
    <row r="2201" spans="1:16" ht="13.15" customHeight="1" x14ac:dyDescent="0.2">
      <c r="A2201" s="11" t="str">
        <f t="shared" si="144"/>
        <v>LOCKHART RIVER1987</v>
      </c>
      <c r="B2201" s="3" t="s">
        <v>146</v>
      </c>
      <c r="C2201" s="12">
        <v>1987</v>
      </c>
      <c r="D2201" s="12" t="s">
        <v>174</v>
      </c>
      <c r="E2201" s="13">
        <v>510</v>
      </c>
      <c r="F2201" s="13">
        <v>510</v>
      </c>
      <c r="G2201" s="13">
        <v>1020</v>
      </c>
      <c r="H2201" s="13">
        <v>0</v>
      </c>
      <c r="I2201" s="13">
        <v>0</v>
      </c>
      <c r="J2201" s="13">
        <v>0</v>
      </c>
      <c r="K2201" s="15">
        <f t="shared" si="141"/>
        <v>510</v>
      </c>
      <c r="L2201" s="15">
        <f t="shared" si="142"/>
        <v>510</v>
      </c>
      <c r="M2201" s="15">
        <f t="shared" si="143"/>
        <v>1020</v>
      </c>
      <c r="O2201" s="13"/>
      <c r="P2201" s="13"/>
    </row>
    <row r="2202" spans="1:16" ht="13.15" customHeight="1" x14ac:dyDescent="0.2">
      <c r="A2202" s="11" t="str">
        <f t="shared" si="144"/>
        <v>LOCKHART RIVER1988</v>
      </c>
      <c r="B2202" s="92" t="s">
        <v>146</v>
      </c>
      <c r="C2202" s="85">
        <v>1988</v>
      </c>
      <c r="D2202" s="86" t="s">
        <v>174</v>
      </c>
      <c r="E2202" s="15">
        <v>771</v>
      </c>
      <c r="F2202" s="15">
        <v>771</v>
      </c>
      <c r="G2202" s="15">
        <v>1542</v>
      </c>
      <c r="H2202" s="87">
        <v>0</v>
      </c>
      <c r="I2202" s="87">
        <v>0</v>
      </c>
      <c r="J2202" s="15">
        <v>0</v>
      </c>
      <c r="K2202" s="15">
        <f t="shared" si="141"/>
        <v>771</v>
      </c>
      <c r="L2202" s="15">
        <f t="shared" si="142"/>
        <v>771</v>
      </c>
      <c r="M2202" s="15">
        <f t="shared" si="143"/>
        <v>1542</v>
      </c>
      <c r="O2202" s="13"/>
      <c r="P2202" s="13"/>
    </row>
    <row r="2203" spans="1:16" ht="13.15" customHeight="1" x14ac:dyDescent="0.2">
      <c r="A2203" s="11" t="str">
        <f t="shared" si="144"/>
        <v>LOCKHART RIVER1989</v>
      </c>
      <c r="B2203" s="92" t="s">
        <v>146</v>
      </c>
      <c r="C2203" s="85">
        <v>1989</v>
      </c>
      <c r="D2203" s="12" t="s">
        <v>174</v>
      </c>
      <c r="E2203" s="15">
        <v>785</v>
      </c>
      <c r="F2203" s="15">
        <v>785</v>
      </c>
      <c r="G2203" s="15">
        <v>1570</v>
      </c>
      <c r="H2203" s="87">
        <v>0</v>
      </c>
      <c r="I2203" s="87">
        <v>0</v>
      </c>
      <c r="J2203" s="15">
        <v>0</v>
      </c>
      <c r="K2203" s="15">
        <f t="shared" si="141"/>
        <v>785</v>
      </c>
      <c r="L2203" s="15">
        <f t="shared" si="142"/>
        <v>785</v>
      </c>
      <c r="M2203" s="15">
        <f t="shared" si="143"/>
        <v>1570</v>
      </c>
      <c r="O2203" s="13"/>
      <c r="P2203" s="13"/>
    </row>
    <row r="2204" spans="1:16" ht="13.15" customHeight="1" x14ac:dyDescent="0.2">
      <c r="A2204" s="11" t="str">
        <f t="shared" si="144"/>
        <v>LOCKHART RIVER1990</v>
      </c>
      <c r="B2204" s="3" t="s">
        <v>146</v>
      </c>
      <c r="C2204" s="12">
        <v>1990</v>
      </c>
      <c r="D2204" s="12" t="s">
        <v>174</v>
      </c>
      <c r="E2204" s="13">
        <v>278</v>
      </c>
      <c r="F2204" s="13">
        <v>281</v>
      </c>
      <c r="G2204" s="13">
        <v>559</v>
      </c>
      <c r="H2204" s="13">
        <v>0</v>
      </c>
      <c r="I2204" s="13">
        <v>0</v>
      </c>
      <c r="J2204" s="13">
        <v>0</v>
      </c>
      <c r="K2204" s="15">
        <f t="shared" si="141"/>
        <v>278</v>
      </c>
      <c r="L2204" s="15">
        <f t="shared" si="142"/>
        <v>281</v>
      </c>
      <c r="M2204" s="15">
        <f t="shared" si="143"/>
        <v>559</v>
      </c>
      <c r="O2204" s="13"/>
      <c r="P2204" s="13"/>
    </row>
    <row r="2205" spans="1:16" ht="13.15" customHeight="1" x14ac:dyDescent="0.2">
      <c r="A2205" s="11" t="str">
        <f t="shared" si="144"/>
        <v>LOCKHART RIVER1991</v>
      </c>
      <c r="B2205" s="92" t="s">
        <v>146</v>
      </c>
      <c r="C2205" s="85">
        <v>1991</v>
      </c>
      <c r="D2205" s="86" t="s">
        <v>174</v>
      </c>
      <c r="E2205" s="15">
        <v>518</v>
      </c>
      <c r="F2205" s="15">
        <v>515</v>
      </c>
      <c r="G2205" s="15">
        <v>1033</v>
      </c>
      <c r="H2205" s="87">
        <v>0</v>
      </c>
      <c r="I2205" s="87">
        <v>0</v>
      </c>
      <c r="J2205" s="15">
        <v>0</v>
      </c>
      <c r="K2205" s="15">
        <f t="shared" si="141"/>
        <v>518</v>
      </c>
      <c r="L2205" s="15">
        <f t="shared" si="142"/>
        <v>515</v>
      </c>
      <c r="M2205" s="15">
        <f t="shared" si="143"/>
        <v>1033</v>
      </c>
      <c r="O2205" s="13"/>
      <c r="P2205" s="13"/>
    </row>
    <row r="2206" spans="1:16" ht="13.15" customHeight="1" x14ac:dyDescent="0.2">
      <c r="A2206" s="11" t="str">
        <f t="shared" si="144"/>
        <v>LOCKHART RIVER1992</v>
      </c>
      <c r="B2206" s="90" t="s">
        <v>146</v>
      </c>
      <c r="C2206" s="85">
        <v>1992</v>
      </c>
      <c r="D2206" s="86" t="s">
        <v>174</v>
      </c>
      <c r="E2206" s="15">
        <v>621</v>
      </c>
      <c r="F2206" s="15">
        <v>621</v>
      </c>
      <c r="G2206" s="15">
        <v>1242</v>
      </c>
      <c r="H2206" s="15">
        <v>0</v>
      </c>
      <c r="I2206" s="15">
        <v>0</v>
      </c>
      <c r="J2206" s="15">
        <v>0</v>
      </c>
      <c r="K2206" s="15">
        <f t="shared" si="141"/>
        <v>621</v>
      </c>
      <c r="L2206" s="15">
        <f t="shared" si="142"/>
        <v>621</v>
      </c>
      <c r="M2206" s="15">
        <f t="shared" si="143"/>
        <v>1242</v>
      </c>
      <c r="O2206" s="13"/>
      <c r="P2206" s="13"/>
    </row>
    <row r="2207" spans="1:16" ht="13.15" customHeight="1" x14ac:dyDescent="0.2">
      <c r="A2207" s="11" t="str">
        <f t="shared" si="144"/>
        <v>LOCKHART RIVER1993</v>
      </c>
      <c r="B2207" s="3" t="s">
        <v>146</v>
      </c>
      <c r="C2207" s="12">
        <v>1993</v>
      </c>
      <c r="D2207" s="12" t="s">
        <v>174</v>
      </c>
      <c r="E2207" s="13">
        <v>553</v>
      </c>
      <c r="F2207" s="13">
        <v>552</v>
      </c>
      <c r="G2207" s="13">
        <v>1105</v>
      </c>
      <c r="H2207" s="13">
        <v>0</v>
      </c>
      <c r="I2207" s="13">
        <v>0</v>
      </c>
      <c r="J2207" s="13">
        <v>0</v>
      </c>
      <c r="K2207" s="15">
        <f t="shared" si="141"/>
        <v>553</v>
      </c>
      <c r="L2207" s="15">
        <f t="shared" si="142"/>
        <v>552</v>
      </c>
      <c r="M2207" s="15">
        <f t="shared" si="143"/>
        <v>1105</v>
      </c>
      <c r="O2207" s="13"/>
      <c r="P2207" s="13"/>
    </row>
    <row r="2208" spans="1:16" ht="13.15" customHeight="1" x14ac:dyDescent="0.2">
      <c r="A2208" s="11" t="str">
        <f t="shared" si="144"/>
        <v>LOCKHART RIVER1994</v>
      </c>
      <c r="B2208" s="92" t="s">
        <v>146</v>
      </c>
      <c r="C2208" s="85">
        <v>1994</v>
      </c>
      <c r="D2208" s="86" t="s">
        <v>174</v>
      </c>
      <c r="E2208" s="15">
        <v>234</v>
      </c>
      <c r="F2208" s="15">
        <v>234</v>
      </c>
      <c r="G2208" s="15">
        <v>468</v>
      </c>
      <c r="H2208" s="87">
        <v>0</v>
      </c>
      <c r="I2208" s="87">
        <v>0</v>
      </c>
      <c r="J2208" s="15">
        <v>0</v>
      </c>
      <c r="K2208" s="15">
        <f t="shared" si="141"/>
        <v>234</v>
      </c>
      <c r="L2208" s="15">
        <f t="shared" si="142"/>
        <v>234</v>
      </c>
      <c r="M2208" s="15">
        <f t="shared" si="143"/>
        <v>468</v>
      </c>
      <c r="O2208" s="13"/>
      <c r="P2208" s="13"/>
    </row>
    <row r="2209" spans="1:16" ht="13.15" customHeight="1" x14ac:dyDescent="0.2">
      <c r="A2209" s="11" t="str">
        <f t="shared" si="144"/>
        <v>LOCKHART RIVER1996</v>
      </c>
      <c r="B2209" s="92" t="s">
        <v>146</v>
      </c>
      <c r="C2209" s="85">
        <v>1996</v>
      </c>
      <c r="D2209" s="86" t="s">
        <v>174</v>
      </c>
      <c r="E2209" s="15">
        <v>181</v>
      </c>
      <c r="F2209" s="15">
        <v>181</v>
      </c>
      <c r="G2209" s="15">
        <v>362</v>
      </c>
      <c r="H2209" s="87">
        <v>0</v>
      </c>
      <c r="I2209" s="87">
        <v>0</v>
      </c>
      <c r="J2209" s="15">
        <v>0</v>
      </c>
      <c r="K2209" s="15">
        <f t="shared" si="141"/>
        <v>181</v>
      </c>
      <c r="L2209" s="15">
        <f t="shared" si="142"/>
        <v>181</v>
      </c>
      <c r="M2209" s="15">
        <f t="shared" si="143"/>
        <v>362</v>
      </c>
      <c r="O2209" s="13"/>
      <c r="P2209" s="13"/>
    </row>
    <row r="2210" spans="1:16" ht="13.15" customHeight="1" x14ac:dyDescent="0.2">
      <c r="A2210" s="11" t="str">
        <f t="shared" si="144"/>
        <v>LOCKHART RIVER1997</v>
      </c>
      <c r="B2210" s="92" t="s">
        <v>146</v>
      </c>
      <c r="C2210" s="85">
        <v>1997</v>
      </c>
      <c r="D2210" s="86" t="s">
        <v>174</v>
      </c>
      <c r="E2210" s="15">
        <v>299</v>
      </c>
      <c r="F2210" s="15">
        <v>300</v>
      </c>
      <c r="G2210" s="15">
        <v>599</v>
      </c>
      <c r="H2210" s="87">
        <v>0</v>
      </c>
      <c r="I2210" s="87">
        <v>0</v>
      </c>
      <c r="J2210" s="15">
        <v>0</v>
      </c>
      <c r="K2210" s="15">
        <f t="shared" si="141"/>
        <v>299</v>
      </c>
      <c r="L2210" s="15">
        <f t="shared" si="142"/>
        <v>300</v>
      </c>
      <c r="M2210" s="15">
        <f t="shared" si="143"/>
        <v>599</v>
      </c>
      <c r="O2210" s="13"/>
      <c r="P2210" s="13"/>
    </row>
    <row r="2211" spans="1:16" ht="13.15" customHeight="1" x14ac:dyDescent="0.2">
      <c r="A2211" s="11" t="str">
        <f t="shared" si="144"/>
        <v>LOCKHART RIVER1998</v>
      </c>
      <c r="B2211" s="3" t="s">
        <v>146</v>
      </c>
      <c r="C2211" s="12">
        <v>1998</v>
      </c>
      <c r="D2211" s="12" t="s">
        <v>174</v>
      </c>
      <c r="E2211" s="13">
        <v>308</v>
      </c>
      <c r="F2211" s="13">
        <v>309</v>
      </c>
      <c r="G2211" s="13">
        <v>617</v>
      </c>
      <c r="H2211" s="13">
        <v>0</v>
      </c>
      <c r="I2211" s="13">
        <v>0</v>
      </c>
      <c r="J2211" s="13">
        <v>0</v>
      </c>
      <c r="K2211" s="15">
        <f t="shared" si="141"/>
        <v>308</v>
      </c>
      <c r="L2211" s="15">
        <f t="shared" si="142"/>
        <v>309</v>
      </c>
      <c r="M2211" s="15">
        <f t="shared" si="143"/>
        <v>617</v>
      </c>
      <c r="O2211" s="13"/>
      <c r="P2211" s="13"/>
    </row>
    <row r="2212" spans="1:16" ht="13.15" customHeight="1" x14ac:dyDescent="0.2">
      <c r="A2212" s="11" t="str">
        <f t="shared" si="144"/>
        <v>LOCKHART RIVER1999</v>
      </c>
      <c r="B2212" s="92" t="s">
        <v>146</v>
      </c>
      <c r="C2212" s="85">
        <v>1999</v>
      </c>
      <c r="D2212" s="86" t="s">
        <v>174</v>
      </c>
      <c r="E2212" s="15">
        <v>381</v>
      </c>
      <c r="F2212" s="15">
        <v>381</v>
      </c>
      <c r="G2212" s="15">
        <v>762</v>
      </c>
      <c r="H2212" s="87">
        <v>0</v>
      </c>
      <c r="I2212" s="87">
        <v>0</v>
      </c>
      <c r="J2212" s="15">
        <v>0</v>
      </c>
      <c r="K2212" s="15">
        <f t="shared" si="141"/>
        <v>381</v>
      </c>
      <c r="L2212" s="15">
        <f t="shared" si="142"/>
        <v>381</v>
      </c>
      <c r="M2212" s="15">
        <f t="shared" si="143"/>
        <v>762</v>
      </c>
      <c r="O2212" s="13"/>
      <c r="P2212" s="13"/>
    </row>
    <row r="2213" spans="1:16" ht="13.15" customHeight="1" x14ac:dyDescent="0.2">
      <c r="A2213" s="11" t="str">
        <f t="shared" si="144"/>
        <v>LOCKHART RIVER2000</v>
      </c>
      <c r="B2213" s="88" t="s">
        <v>146</v>
      </c>
      <c r="C2213" s="85">
        <v>2000</v>
      </c>
      <c r="D2213" s="86" t="s">
        <v>174</v>
      </c>
      <c r="E2213" s="15">
        <v>394</v>
      </c>
      <c r="F2213" s="15">
        <v>394</v>
      </c>
      <c r="G2213" s="15">
        <v>788</v>
      </c>
      <c r="H2213" s="87">
        <v>0</v>
      </c>
      <c r="I2213" s="87">
        <v>0</v>
      </c>
      <c r="J2213" s="15">
        <v>0</v>
      </c>
      <c r="K2213" s="15">
        <f t="shared" si="141"/>
        <v>394</v>
      </c>
      <c r="L2213" s="15">
        <f t="shared" si="142"/>
        <v>394</v>
      </c>
      <c r="M2213" s="15">
        <f t="shared" si="143"/>
        <v>788</v>
      </c>
      <c r="O2213" s="13"/>
      <c r="P2213" s="13"/>
    </row>
    <row r="2214" spans="1:16" ht="13.15" customHeight="1" x14ac:dyDescent="0.2">
      <c r="A2214" s="11" t="str">
        <f t="shared" si="144"/>
        <v>LOCKHART RIVER2001</v>
      </c>
      <c r="B2214" s="3" t="s">
        <v>146</v>
      </c>
      <c r="C2214" s="12">
        <v>2001</v>
      </c>
      <c r="D2214" s="12" t="s">
        <v>174</v>
      </c>
      <c r="E2214" s="13">
        <v>358</v>
      </c>
      <c r="F2214" s="13">
        <v>358</v>
      </c>
      <c r="G2214" s="13">
        <v>716</v>
      </c>
      <c r="H2214" s="13">
        <v>0</v>
      </c>
      <c r="I2214" s="13">
        <v>0</v>
      </c>
      <c r="J2214" s="13">
        <v>0</v>
      </c>
      <c r="K2214" s="15">
        <f t="shared" si="141"/>
        <v>358</v>
      </c>
      <c r="L2214" s="15">
        <f t="shared" si="142"/>
        <v>358</v>
      </c>
      <c r="M2214" s="15">
        <f t="shared" si="143"/>
        <v>716</v>
      </c>
      <c r="O2214" s="13"/>
      <c r="P2214" s="13"/>
    </row>
    <row r="2215" spans="1:16" ht="13.15" customHeight="1" x14ac:dyDescent="0.2">
      <c r="A2215" s="11" t="str">
        <f t="shared" si="144"/>
        <v>LOCKHART RIVER2002</v>
      </c>
      <c r="B2215" s="92" t="s">
        <v>146</v>
      </c>
      <c r="C2215" s="85">
        <v>2002</v>
      </c>
      <c r="D2215" s="86" t="s">
        <v>174</v>
      </c>
      <c r="E2215" s="15">
        <v>373</v>
      </c>
      <c r="F2215" s="15">
        <v>373</v>
      </c>
      <c r="G2215" s="15">
        <v>746</v>
      </c>
      <c r="H2215" s="87">
        <v>0</v>
      </c>
      <c r="I2215" s="87">
        <v>0</v>
      </c>
      <c r="J2215" s="15">
        <v>0</v>
      </c>
      <c r="K2215" s="15">
        <f t="shared" si="141"/>
        <v>373</v>
      </c>
      <c r="L2215" s="15">
        <f t="shared" si="142"/>
        <v>373</v>
      </c>
      <c r="M2215" s="15">
        <f t="shared" si="143"/>
        <v>746</v>
      </c>
      <c r="O2215" s="13"/>
      <c r="P2215" s="13"/>
    </row>
    <row r="2216" spans="1:16" ht="13.15" customHeight="1" x14ac:dyDescent="0.2">
      <c r="A2216" s="11" t="str">
        <f t="shared" si="144"/>
        <v>LOCKHART RIVER2003</v>
      </c>
      <c r="B2216" s="92" t="s">
        <v>146</v>
      </c>
      <c r="C2216" s="85">
        <v>2003</v>
      </c>
      <c r="D2216" s="86" t="s">
        <v>174</v>
      </c>
      <c r="E2216" s="15">
        <v>368</v>
      </c>
      <c r="F2216" s="15">
        <v>368</v>
      </c>
      <c r="G2216" s="15">
        <v>736</v>
      </c>
      <c r="H2216" s="87">
        <v>0</v>
      </c>
      <c r="I2216" s="87">
        <v>0</v>
      </c>
      <c r="J2216" s="15">
        <v>0</v>
      </c>
      <c r="K2216" s="15">
        <f t="shared" si="141"/>
        <v>368</v>
      </c>
      <c r="L2216" s="15">
        <f t="shared" si="142"/>
        <v>368</v>
      </c>
      <c r="M2216" s="15">
        <f t="shared" si="143"/>
        <v>736</v>
      </c>
      <c r="O2216" s="13"/>
      <c r="P2216" s="13"/>
    </row>
    <row r="2217" spans="1:16" ht="13.15" customHeight="1" x14ac:dyDescent="0.2">
      <c r="A2217" s="11" t="str">
        <f t="shared" si="144"/>
        <v>LOCKHART RIVER2004</v>
      </c>
      <c r="B2217" s="3" t="s">
        <v>146</v>
      </c>
      <c r="C2217" s="12">
        <v>2004</v>
      </c>
      <c r="D2217" s="12" t="s">
        <v>174</v>
      </c>
      <c r="E2217" s="13">
        <v>382</v>
      </c>
      <c r="F2217" s="13">
        <v>382</v>
      </c>
      <c r="G2217" s="13">
        <v>764</v>
      </c>
      <c r="H2217" s="13">
        <v>0</v>
      </c>
      <c r="I2217" s="13">
        <v>0</v>
      </c>
      <c r="J2217" s="13">
        <v>0</v>
      </c>
      <c r="K2217" s="15">
        <f t="shared" si="141"/>
        <v>382</v>
      </c>
      <c r="L2217" s="15">
        <f t="shared" si="142"/>
        <v>382</v>
      </c>
      <c r="M2217" s="15">
        <f t="shared" si="143"/>
        <v>764</v>
      </c>
      <c r="O2217" s="13"/>
      <c r="P2217" s="13"/>
    </row>
    <row r="2218" spans="1:16" ht="13.15" customHeight="1" x14ac:dyDescent="0.2">
      <c r="A2218" s="11" t="str">
        <f t="shared" si="144"/>
        <v>LOCKHART RIVER2005</v>
      </c>
      <c r="B2218" s="3" t="s">
        <v>146</v>
      </c>
      <c r="C2218" s="12">
        <v>2005</v>
      </c>
      <c r="D2218" s="12" t="s">
        <v>174</v>
      </c>
      <c r="E2218" s="13">
        <v>346</v>
      </c>
      <c r="F2218" s="13">
        <v>346</v>
      </c>
      <c r="G2218" s="13">
        <v>692</v>
      </c>
      <c r="H2218" s="13">
        <v>0</v>
      </c>
      <c r="I2218" s="13">
        <v>0</v>
      </c>
      <c r="J2218" s="13">
        <v>0</v>
      </c>
      <c r="K2218" s="15">
        <f t="shared" si="141"/>
        <v>346</v>
      </c>
      <c r="L2218" s="15">
        <f t="shared" si="142"/>
        <v>346</v>
      </c>
      <c r="M2218" s="15">
        <f t="shared" si="143"/>
        <v>692</v>
      </c>
      <c r="O2218" s="13"/>
      <c r="P2218" s="13"/>
    </row>
    <row r="2219" spans="1:16" ht="13.15" customHeight="1" x14ac:dyDescent="0.2">
      <c r="A2219" s="11" t="str">
        <f t="shared" si="144"/>
        <v>LOCKHART RIVER2006</v>
      </c>
      <c r="B2219" s="3" t="s">
        <v>146</v>
      </c>
      <c r="C2219" s="12">
        <v>2006</v>
      </c>
      <c r="D2219" s="12" t="s">
        <v>174</v>
      </c>
      <c r="E2219" s="13">
        <v>387</v>
      </c>
      <c r="F2219" s="13">
        <v>387</v>
      </c>
      <c r="G2219" s="13">
        <v>774</v>
      </c>
      <c r="H2219" s="13">
        <v>0</v>
      </c>
      <c r="I2219" s="13">
        <v>0</v>
      </c>
      <c r="J2219" s="13">
        <v>0</v>
      </c>
      <c r="K2219" s="15">
        <f t="shared" si="141"/>
        <v>387</v>
      </c>
      <c r="L2219" s="15">
        <f t="shared" si="142"/>
        <v>387</v>
      </c>
      <c r="M2219" s="15">
        <f t="shared" si="143"/>
        <v>774</v>
      </c>
      <c r="O2219" s="13"/>
      <c r="P2219" s="13"/>
    </row>
    <row r="2220" spans="1:16" ht="13.15" customHeight="1" x14ac:dyDescent="0.2">
      <c r="A2220" s="11" t="str">
        <f t="shared" si="144"/>
        <v>LOCKHART RIVER2007</v>
      </c>
      <c r="B2220" s="3" t="s">
        <v>146</v>
      </c>
      <c r="C2220" s="12">
        <v>2007</v>
      </c>
      <c r="D2220" s="12" t="s">
        <v>174</v>
      </c>
      <c r="E2220" s="13">
        <v>297</v>
      </c>
      <c r="F2220" s="13">
        <v>297</v>
      </c>
      <c r="G2220" s="13">
        <v>594</v>
      </c>
      <c r="H2220" s="13">
        <v>0</v>
      </c>
      <c r="I2220" s="13">
        <v>0</v>
      </c>
      <c r="J2220" s="13">
        <v>0</v>
      </c>
      <c r="K2220" s="15">
        <f t="shared" si="141"/>
        <v>297</v>
      </c>
      <c r="L2220" s="15">
        <f t="shared" si="142"/>
        <v>297</v>
      </c>
      <c r="M2220" s="15">
        <f t="shared" si="143"/>
        <v>594</v>
      </c>
      <c r="O2220" s="13"/>
      <c r="P2220" s="13"/>
    </row>
    <row r="2221" spans="1:16" ht="13.15" customHeight="1" x14ac:dyDescent="0.2">
      <c r="A2221" s="11" t="str">
        <f t="shared" si="144"/>
        <v>LOCKHART RIVER2008</v>
      </c>
      <c r="B2221" s="3" t="s">
        <v>146</v>
      </c>
      <c r="C2221" s="12">
        <v>2008</v>
      </c>
      <c r="D2221" s="12" t="s">
        <v>174</v>
      </c>
      <c r="E2221" s="13">
        <v>207</v>
      </c>
      <c r="F2221" s="13">
        <v>207</v>
      </c>
      <c r="G2221" s="13">
        <v>414</v>
      </c>
      <c r="H2221" s="13">
        <v>0</v>
      </c>
      <c r="I2221" s="13">
        <v>0</v>
      </c>
      <c r="J2221" s="13">
        <v>0</v>
      </c>
      <c r="K2221" s="15">
        <f t="shared" si="141"/>
        <v>207</v>
      </c>
      <c r="L2221" s="15">
        <f t="shared" si="142"/>
        <v>207</v>
      </c>
      <c r="M2221" s="15">
        <f t="shared" si="143"/>
        <v>414</v>
      </c>
      <c r="O2221" s="13"/>
      <c r="P2221" s="13"/>
    </row>
    <row r="2222" spans="1:16" ht="13.15" customHeight="1" x14ac:dyDescent="0.2">
      <c r="A2222" s="11" t="str">
        <f t="shared" si="144"/>
        <v>LOCKHART RIVER2009</v>
      </c>
      <c r="B2222" s="90" t="s">
        <v>146</v>
      </c>
      <c r="C2222" s="85">
        <v>2009</v>
      </c>
      <c r="D2222" s="86" t="s">
        <v>174</v>
      </c>
      <c r="E2222" s="15">
        <v>233</v>
      </c>
      <c r="F2222" s="15">
        <v>233</v>
      </c>
      <c r="G2222" s="15">
        <v>466</v>
      </c>
      <c r="H2222" s="15">
        <v>0</v>
      </c>
      <c r="I2222" s="15">
        <v>0</v>
      </c>
      <c r="J2222" s="15">
        <v>0</v>
      </c>
      <c r="K2222" s="15">
        <f t="shared" si="141"/>
        <v>233</v>
      </c>
      <c r="L2222" s="15">
        <f t="shared" si="142"/>
        <v>233</v>
      </c>
      <c r="M2222" s="15">
        <f t="shared" si="143"/>
        <v>466</v>
      </c>
      <c r="O2222" s="13"/>
      <c r="P2222" s="13"/>
    </row>
    <row r="2223" spans="1:16" ht="13.15" customHeight="1" x14ac:dyDescent="0.2">
      <c r="A2223" s="11" t="str">
        <f t="shared" si="144"/>
        <v>LOCKHART RIVER2010</v>
      </c>
      <c r="B2223" s="92" t="s">
        <v>146</v>
      </c>
      <c r="C2223" s="85">
        <v>2010</v>
      </c>
      <c r="D2223" s="86" t="s">
        <v>174</v>
      </c>
      <c r="E2223" s="15">
        <v>261</v>
      </c>
      <c r="F2223" s="15">
        <v>261</v>
      </c>
      <c r="G2223" s="15">
        <v>522</v>
      </c>
      <c r="H2223" s="87">
        <v>0</v>
      </c>
      <c r="I2223" s="87">
        <v>0</v>
      </c>
      <c r="J2223" s="15">
        <v>0</v>
      </c>
      <c r="K2223" s="15">
        <f t="shared" si="141"/>
        <v>261</v>
      </c>
      <c r="L2223" s="15">
        <f t="shared" si="142"/>
        <v>261</v>
      </c>
      <c r="M2223" s="15">
        <f t="shared" si="143"/>
        <v>522</v>
      </c>
      <c r="O2223" s="13"/>
      <c r="P2223" s="13"/>
    </row>
    <row r="2224" spans="1:16" ht="13.15" customHeight="1" x14ac:dyDescent="0.2">
      <c r="A2224" s="11" t="str">
        <f t="shared" si="144"/>
        <v>LOCKHART RIVER2011</v>
      </c>
      <c r="B2224" s="92" t="s">
        <v>146</v>
      </c>
      <c r="C2224" s="85">
        <v>2011</v>
      </c>
      <c r="D2224" s="86" t="s">
        <v>174</v>
      </c>
      <c r="E2224" s="15">
        <v>252</v>
      </c>
      <c r="F2224" s="15">
        <v>253</v>
      </c>
      <c r="G2224" s="15">
        <v>505</v>
      </c>
      <c r="H2224" s="87">
        <v>0</v>
      </c>
      <c r="I2224" s="87">
        <v>0</v>
      </c>
      <c r="J2224" s="15">
        <v>0</v>
      </c>
      <c r="K2224" s="15">
        <f t="shared" si="141"/>
        <v>252</v>
      </c>
      <c r="L2224" s="15">
        <f t="shared" si="142"/>
        <v>253</v>
      </c>
      <c r="M2224" s="15">
        <f t="shared" si="143"/>
        <v>505</v>
      </c>
      <c r="O2224" s="13"/>
      <c r="P2224" s="13"/>
    </row>
    <row r="2225" spans="1:16" ht="13.15" customHeight="1" x14ac:dyDescent="0.2">
      <c r="A2225" s="11" t="str">
        <f t="shared" si="144"/>
        <v>LOCKHART RIVER2012</v>
      </c>
      <c r="B2225" s="3" t="s">
        <v>146</v>
      </c>
      <c r="C2225" s="12">
        <v>2012</v>
      </c>
      <c r="D2225" s="12" t="s">
        <v>174</v>
      </c>
      <c r="E2225" s="13">
        <v>290</v>
      </c>
      <c r="F2225" s="13">
        <v>290</v>
      </c>
      <c r="G2225" s="13">
        <v>580</v>
      </c>
      <c r="H2225" s="13">
        <v>0</v>
      </c>
      <c r="I2225" s="13">
        <v>0</v>
      </c>
      <c r="J2225" s="13">
        <v>0</v>
      </c>
      <c r="K2225" s="15">
        <f t="shared" ref="K2225:K2288" si="145">E2225+H2225</f>
        <v>290</v>
      </c>
      <c r="L2225" s="15">
        <f t="shared" ref="L2225:L2288" si="146">F2225+I2225</f>
        <v>290</v>
      </c>
      <c r="M2225" s="15">
        <f t="shared" ref="M2225:M2288" si="147">G2225+J2225</f>
        <v>580</v>
      </c>
      <c r="O2225" s="13"/>
      <c r="P2225" s="13"/>
    </row>
    <row r="2226" spans="1:16" ht="13.15" customHeight="1" x14ac:dyDescent="0.2">
      <c r="A2226" s="11" t="str">
        <f t="shared" si="144"/>
        <v>LOCKHART RIVER2013</v>
      </c>
      <c r="B2226" s="92" t="s">
        <v>146</v>
      </c>
      <c r="C2226" s="85">
        <v>2013</v>
      </c>
      <c r="D2226" s="86" t="s">
        <v>174</v>
      </c>
      <c r="E2226" s="15">
        <v>258</v>
      </c>
      <c r="F2226" s="15">
        <v>258</v>
      </c>
      <c r="G2226" s="15">
        <v>516</v>
      </c>
      <c r="H2226" s="87">
        <v>0</v>
      </c>
      <c r="I2226" s="87">
        <v>0</v>
      </c>
      <c r="J2226" s="15">
        <v>0</v>
      </c>
      <c r="K2226" s="15">
        <f t="shared" si="145"/>
        <v>258</v>
      </c>
      <c r="L2226" s="15">
        <f t="shared" si="146"/>
        <v>258</v>
      </c>
      <c r="M2226" s="15">
        <f t="shared" si="147"/>
        <v>516</v>
      </c>
      <c r="O2226" s="13"/>
      <c r="P2226" s="13"/>
    </row>
    <row r="2227" spans="1:16" ht="13.15" customHeight="1" x14ac:dyDescent="0.2">
      <c r="A2227" s="11" t="str">
        <f t="shared" si="144"/>
        <v>LOCKHART RIVER2014</v>
      </c>
      <c r="B2227" s="3" t="s">
        <v>146</v>
      </c>
      <c r="C2227" s="12">
        <v>2014</v>
      </c>
      <c r="D2227" s="12" t="s">
        <v>174</v>
      </c>
      <c r="E2227" s="13">
        <v>257</v>
      </c>
      <c r="F2227" s="13">
        <v>256</v>
      </c>
      <c r="G2227" s="13">
        <v>513</v>
      </c>
      <c r="H2227" s="13">
        <v>0</v>
      </c>
      <c r="I2227" s="13">
        <v>0</v>
      </c>
      <c r="J2227" s="13">
        <v>0</v>
      </c>
      <c r="K2227" s="15">
        <f t="shared" si="145"/>
        <v>257</v>
      </c>
      <c r="L2227" s="15">
        <f t="shared" si="146"/>
        <v>256</v>
      </c>
      <c r="M2227" s="15">
        <f t="shared" si="147"/>
        <v>513</v>
      </c>
      <c r="O2227" s="13"/>
      <c r="P2227" s="13"/>
    </row>
    <row r="2228" spans="1:16" ht="13.15" customHeight="1" x14ac:dyDescent="0.2">
      <c r="A2228" s="11" t="str">
        <f t="shared" si="144"/>
        <v>LOCKHART RIVER2015</v>
      </c>
      <c r="B2228" s="3" t="s">
        <v>146</v>
      </c>
      <c r="C2228" s="12">
        <v>2015</v>
      </c>
      <c r="D2228" s="12" t="s">
        <v>174</v>
      </c>
      <c r="E2228" s="13">
        <v>185</v>
      </c>
      <c r="F2228" s="13">
        <v>184</v>
      </c>
      <c r="G2228" s="13">
        <v>369</v>
      </c>
      <c r="H2228" s="13">
        <v>0</v>
      </c>
      <c r="I2228" s="13">
        <v>0</v>
      </c>
      <c r="J2228" s="13">
        <v>0</v>
      </c>
      <c r="K2228" s="15">
        <f t="shared" si="145"/>
        <v>185</v>
      </c>
      <c r="L2228" s="15">
        <f t="shared" si="146"/>
        <v>184</v>
      </c>
      <c r="M2228" s="15">
        <f t="shared" si="147"/>
        <v>369</v>
      </c>
      <c r="O2228" s="13"/>
      <c r="P2228" s="13"/>
    </row>
    <row r="2229" spans="1:16" ht="13.15" customHeight="1" x14ac:dyDescent="0.2">
      <c r="A2229" s="11" t="str">
        <f t="shared" si="144"/>
        <v>LOCKHART RIVER2016</v>
      </c>
      <c r="B2229" s="3" t="s">
        <v>146</v>
      </c>
      <c r="C2229" s="12">
        <v>2016</v>
      </c>
      <c r="D2229" s="12" t="s">
        <v>174</v>
      </c>
      <c r="E2229" s="13">
        <v>231</v>
      </c>
      <c r="F2229" s="13">
        <v>231</v>
      </c>
      <c r="G2229" s="13">
        <v>462</v>
      </c>
      <c r="H2229" s="13">
        <v>0</v>
      </c>
      <c r="I2229" s="13">
        <v>0</v>
      </c>
      <c r="J2229" s="13">
        <v>0</v>
      </c>
      <c r="K2229" s="15">
        <f t="shared" si="145"/>
        <v>231</v>
      </c>
      <c r="L2229" s="15">
        <f t="shared" si="146"/>
        <v>231</v>
      </c>
      <c r="M2229" s="15">
        <f t="shared" si="147"/>
        <v>462</v>
      </c>
      <c r="O2229" s="13"/>
      <c r="P2229" s="13"/>
    </row>
    <row r="2230" spans="1:16" ht="13.15" customHeight="1" x14ac:dyDescent="0.2">
      <c r="A2230" s="11" t="str">
        <f t="shared" si="144"/>
        <v>LOCKHART RIVER2017</v>
      </c>
      <c r="B2230" s="3" t="s">
        <v>146</v>
      </c>
      <c r="C2230" s="12">
        <v>2017</v>
      </c>
      <c r="D2230" s="12" t="s">
        <v>174</v>
      </c>
      <c r="E2230" s="13">
        <v>343</v>
      </c>
      <c r="F2230" s="13">
        <v>343</v>
      </c>
      <c r="G2230" s="13">
        <v>686</v>
      </c>
      <c r="H2230" s="13">
        <v>0</v>
      </c>
      <c r="I2230" s="13">
        <v>0</v>
      </c>
      <c r="J2230" s="13">
        <v>0</v>
      </c>
      <c r="K2230" s="15">
        <f t="shared" si="145"/>
        <v>343</v>
      </c>
      <c r="L2230" s="15">
        <f t="shared" si="146"/>
        <v>343</v>
      </c>
      <c r="M2230" s="15">
        <f t="shared" si="147"/>
        <v>686</v>
      </c>
      <c r="O2230" s="13"/>
      <c r="P2230" s="13"/>
    </row>
    <row r="2231" spans="1:16" ht="13.15" customHeight="1" x14ac:dyDescent="0.2">
      <c r="A2231" s="11" t="str">
        <f t="shared" si="144"/>
        <v>LOCKHART RIVER2018</v>
      </c>
      <c r="B2231" s="90" t="s">
        <v>146</v>
      </c>
      <c r="C2231" s="85">
        <v>2018</v>
      </c>
      <c r="D2231" s="12" t="s">
        <v>174</v>
      </c>
      <c r="E2231" s="15">
        <v>371</v>
      </c>
      <c r="F2231" s="15">
        <v>371</v>
      </c>
      <c r="G2231" s="15">
        <v>742</v>
      </c>
      <c r="H2231" s="15">
        <v>0</v>
      </c>
      <c r="I2231" s="15">
        <v>0</v>
      </c>
      <c r="J2231" s="15">
        <v>0</v>
      </c>
      <c r="K2231" s="15">
        <f t="shared" si="145"/>
        <v>371</v>
      </c>
      <c r="L2231" s="15">
        <f t="shared" si="146"/>
        <v>371</v>
      </c>
      <c r="M2231" s="15">
        <f t="shared" si="147"/>
        <v>742</v>
      </c>
      <c r="O2231" s="13"/>
      <c r="P2231" s="13"/>
    </row>
    <row r="2232" spans="1:16" ht="13.15" customHeight="1" x14ac:dyDescent="0.2">
      <c r="A2232" s="11" t="str">
        <f t="shared" si="144"/>
        <v>LOCKHART RIVER2019</v>
      </c>
      <c r="B2232" s="92" t="s">
        <v>146</v>
      </c>
      <c r="C2232" s="85">
        <v>2019</v>
      </c>
      <c r="D2232" s="86" t="s">
        <v>174</v>
      </c>
      <c r="E2232" s="15">
        <v>339</v>
      </c>
      <c r="F2232" s="15">
        <v>340</v>
      </c>
      <c r="G2232" s="15">
        <v>679</v>
      </c>
      <c r="H2232" s="87">
        <v>0</v>
      </c>
      <c r="I2232" s="87">
        <v>0</v>
      </c>
      <c r="J2232" s="15">
        <v>0</v>
      </c>
      <c r="K2232" s="15">
        <f t="shared" si="145"/>
        <v>339</v>
      </c>
      <c r="L2232" s="15">
        <f t="shared" si="146"/>
        <v>340</v>
      </c>
      <c r="M2232" s="15">
        <f t="shared" si="147"/>
        <v>679</v>
      </c>
      <c r="O2232" s="13"/>
      <c r="P2232" s="13"/>
    </row>
    <row r="2233" spans="1:16" ht="13.15" customHeight="1" x14ac:dyDescent="0.2">
      <c r="A2233" s="11" t="str">
        <f t="shared" si="144"/>
        <v>LOCKHART RIVER2020</v>
      </c>
      <c r="B2233" s="3" t="s">
        <v>146</v>
      </c>
      <c r="C2233" s="12">
        <v>2020</v>
      </c>
      <c r="D2233" s="12" t="s">
        <v>174</v>
      </c>
      <c r="E2233" s="13">
        <v>236</v>
      </c>
      <c r="F2233" s="13">
        <v>237</v>
      </c>
      <c r="G2233" s="13">
        <v>473</v>
      </c>
      <c r="H2233" s="13">
        <v>0</v>
      </c>
      <c r="I2233" s="13">
        <v>0</v>
      </c>
      <c r="J2233" s="13">
        <v>0</v>
      </c>
      <c r="K2233" s="15">
        <f t="shared" si="145"/>
        <v>236</v>
      </c>
      <c r="L2233" s="15">
        <f t="shared" si="146"/>
        <v>237</v>
      </c>
      <c r="M2233" s="15">
        <f t="shared" si="147"/>
        <v>473</v>
      </c>
      <c r="O2233" s="13"/>
      <c r="P2233" s="13"/>
    </row>
    <row r="2234" spans="1:16" ht="13.15" customHeight="1" x14ac:dyDescent="0.2">
      <c r="A2234" s="11" t="str">
        <f t="shared" si="144"/>
        <v>LOCKHART RIVER2021</v>
      </c>
      <c r="B2234" s="90" t="s">
        <v>146</v>
      </c>
      <c r="C2234" s="12">
        <v>2021</v>
      </c>
      <c r="D2234" s="86" t="s">
        <v>174</v>
      </c>
      <c r="E2234" s="91">
        <v>286</v>
      </c>
      <c r="F2234" s="91">
        <v>286</v>
      </c>
      <c r="G2234" s="91">
        <v>572</v>
      </c>
      <c r="H2234" s="91">
        <v>0</v>
      </c>
      <c r="I2234" s="91">
        <v>0</v>
      </c>
      <c r="J2234" s="91">
        <v>0</v>
      </c>
      <c r="K2234" s="15">
        <f t="shared" si="145"/>
        <v>286</v>
      </c>
      <c r="L2234" s="15">
        <f t="shared" si="146"/>
        <v>286</v>
      </c>
      <c r="M2234" s="15">
        <f t="shared" si="147"/>
        <v>572</v>
      </c>
      <c r="O2234" s="13"/>
      <c r="P2234" s="13"/>
    </row>
    <row r="2235" spans="1:16" ht="13.15" customHeight="1" x14ac:dyDescent="0.2">
      <c r="A2235" s="11" t="str">
        <f t="shared" si="144"/>
        <v>LOCKHART RIVER2022</v>
      </c>
      <c r="B2235" s="88" t="s">
        <v>146</v>
      </c>
      <c r="C2235" s="16">
        <v>2022</v>
      </c>
      <c r="D2235" s="12" t="s">
        <v>174</v>
      </c>
      <c r="E2235" s="89">
        <v>299</v>
      </c>
      <c r="F2235" s="89">
        <v>299</v>
      </c>
      <c r="G2235" s="89">
        <v>598</v>
      </c>
      <c r="H2235" s="89">
        <v>0</v>
      </c>
      <c r="I2235" s="89">
        <v>0</v>
      </c>
      <c r="J2235" s="89">
        <v>0</v>
      </c>
      <c r="K2235" s="15">
        <f t="shared" si="145"/>
        <v>299</v>
      </c>
      <c r="L2235" s="15">
        <f t="shared" si="146"/>
        <v>299</v>
      </c>
      <c r="M2235" s="15">
        <f t="shared" si="147"/>
        <v>598</v>
      </c>
      <c r="O2235" s="13"/>
      <c r="P2235" s="13"/>
    </row>
    <row r="2236" spans="1:16" ht="13.15" customHeight="1" x14ac:dyDescent="0.2">
      <c r="A2236" s="11" t="str">
        <f t="shared" si="144"/>
        <v>LOCKHART RIVER2023</v>
      </c>
      <c r="B2236" s="3" t="s">
        <v>146</v>
      </c>
      <c r="C2236" s="12">
        <v>2023</v>
      </c>
      <c r="D2236" s="12" t="s">
        <v>174</v>
      </c>
      <c r="E2236" s="13">
        <v>292</v>
      </c>
      <c r="F2236" s="13">
        <v>292</v>
      </c>
      <c r="G2236" s="13">
        <v>584</v>
      </c>
      <c r="H2236" s="13">
        <v>0</v>
      </c>
      <c r="I2236" s="13">
        <v>0</v>
      </c>
      <c r="J2236" s="13">
        <v>0</v>
      </c>
      <c r="K2236" s="15">
        <f t="shared" si="145"/>
        <v>292</v>
      </c>
      <c r="L2236" s="15">
        <f t="shared" si="146"/>
        <v>292</v>
      </c>
      <c r="M2236" s="15">
        <f t="shared" si="147"/>
        <v>584</v>
      </c>
      <c r="O2236" s="13"/>
      <c r="P2236" s="13"/>
    </row>
    <row r="2237" spans="1:16" ht="13.15" customHeight="1" x14ac:dyDescent="0.2">
      <c r="A2237" s="11" t="str">
        <f t="shared" si="144"/>
        <v>LOCKHART RIVER2024</v>
      </c>
      <c r="B2237" s="3" t="s">
        <v>146</v>
      </c>
      <c r="C2237" s="12">
        <v>2024</v>
      </c>
      <c r="D2237" s="12" t="s">
        <v>174</v>
      </c>
      <c r="E2237" s="13">
        <v>415</v>
      </c>
      <c r="F2237" s="13">
        <v>419</v>
      </c>
      <c r="G2237" s="13">
        <v>834</v>
      </c>
      <c r="H2237" s="13">
        <v>0</v>
      </c>
      <c r="I2237" s="13">
        <v>0</v>
      </c>
      <c r="J2237" s="13">
        <v>0</v>
      </c>
      <c r="K2237" s="15">
        <f t="shared" si="145"/>
        <v>415</v>
      </c>
      <c r="L2237" s="15">
        <f t="shared" si="146"/>
        <v>419</v>
      </c>
      <c r="M2237" s="15">
        <f t="shared" si="147"/>
        <v>834</v>
      </c>
      <c r="O2237" s="13"/>
      <c r="P2237" s="13"/>
    </row>
    <row r="2238" spans="1:16" ht="13.15" customHeight="1" x14ac:dyDescent="0.2">
      <c r="A2238" s="11" t="str">
        <f t="shared" si="144"/>
        <v>LOCKHART RIVER2025</v>
      </c>
      <c r="B2238" s="92" t="s">
        <v>146</v>
      </c>
      <c r="C2238" s="85">
        <v>2025</v>
      </c>
      <c r="D2238" s="12" t="s">
        <v>174</v>
      </c>
      <c r="E2238" s="15">
        <v>608</v>
      </c>
      <c r="F2238" s="15">
        <v>605</v>
      </c>
      <c r="G2238" s="15">
        <v>1213</v>
      </c>
      <c r="H2238" s="87">
        <v>0</v>
      </c>
      <c r="I2238" s="87">
        <v>0</v>
      </c>
      <c r="J2238" s="15">
        <v>0</v>
      </c>
      <c r="K2238" s="15">
        <f t="shared" si="145"/>
        <v>608</v>
      </c>
      <c r="L2238" s="15">
        <f t="shared" si="146"/>
        <v>605</v>
      </c>
      <c r="M2238" s="15">
        <f t="shared" si="147"/>
        <v>1213</v>
      </c>
      <c r="O2238" s="13"/>
      <c r="P2238" s="13"/>
    </row>
    <row r="2239" spans="1:16" ht="13.15" customHeight="1" x14ac:dyDescent="0.2">
      <c r="A2239" s="11" t="str">
        <f t="shared" si="144"/>
        <v>LONGREACH1985</v>
      </c>
      <c r="B2239" s="92" t="s">
        <v>44</v>
      </c>
      <c r="C2239" s="85">
        <v>1985</v>
      </c>
      <c r="D2239" s="86" t="s">
        <v>174</v>
      </c>
      <c r="E2239" s="15">
        <v>292</v>
      </c>
      <c r="F2239" s="15">
        <v>290</v>
      </c>
      <c r="G2239" s="15">
        <v>582</v>
      </c>
      <c r="H2239" s="87">
        <v>0</v>
      </c>
      <c r="I2239" s="87">
        <v>0</v>
      </c>
      <c r="J2239" s="15">
        <v>0</v>
      </c>
      <c r="K2239" s="15">
        <f t="shared" si="145"/>
        <v>292</v>
      </c>
      <c r="L2239" s="15">
        <f t="shared" si="146"/>
        <v>290</v>
      </c>
      <c r="M2239" s="15">
        <f t="shared" si="147"/>
        <v>582</v>
      </c>
      <c r="O2239" s="13"/>
      <c r="P2239" s="13"/>
    </row>
    <row r="2240" spans="1:16" ht="13.15" customHeight="1" x14ac:dyDescent="0.2">
      <c r="A2240" s="11" t="str">
        <f t="shared" si="144"/>
        <v>LONGREACH1986</v>
      </c>
      <c r="B2240" s="3" t="s">
        <v>44</v>
      </c>
      <c r="C2240" s="12">
        <v>1986</v>
      </c>
      <c r="D2240" s="12" t="s">
        <v>174</v>
      </c>
      <c r="E2240" s="13">
        <v>306</v>
      </c>
      <c r="F2240" s="13">
        <v>306</v>
      </c>
      <c r="G2240" s="13">
        <v>612</v>
      </c>
      <c r="H2240" s="13">
        <v>0</v>
      </c>
      <c r="I2240" s="13">
        <v>0</v>
      </c>
      <c r="J2240" s="13">
        <v>0</v>
      </c>
      <c r="K2240" s="15">
        <f t="shared" si="145"/>
        <v>306</v>
      </c>
      <c r="L2240" s="15">
        <f t="shared" si="146"/>
        <v>306</v>
      </c>
      <c r="M2240" s="15">
        <f t="shared" si="147"/>
        <v>612</v>
      </c>
      <c r="O2240" s="13"/>
      <c r="P2240" s="13"/>
    </row>
    <row r="2241" spans="1:16" ht="13.15" customHeight="1" x14ac:dyDescent="0.2">
      <c r="A2241" s="11" t="str">
        <f t="shared" si="144"/>
        <v>LONGREACH1987</v>
      </c>
      <c r="B2241" s="92" t="s">
        <v>44</v>
      </c>
      <c r="C2241" s="85">
        <v>1987</v>
      </c>
      <c r="D2241" s="86" t="s">
        <v>174</v>
      </c>
      <c r="E2241" s="15">
        <v>208</v>
      </c>
      <c r="F2241" s="15">
        <v>210</v>
      </c>
      <c r="G2241" s="15">
        <v>418</v>
      </c>
      <c r="H2241" s="87">
        <v>0</v>
      </c>
      <c r="I2241" s="87">
        <v>0</v>
      </c>
      <c r="J2241" s="15">
        <v>0</v>
      </c>
      <c r="K2241" s="15">
        <f t="shared" si="145"/>
        <v>208</v>
      </c>
      <c r="L2241" s="15">
        <f t="shared" si="146"/>
        <v>210</v>
      </c>
      <c r="M2241" s="15">
        <f t="shared" si="147"/>
        <v>418</v>
      </c>
      <c r="O2241" s="13"/>
      <c r="P2241" s="13"/>
    </row>
    <row r="2242" spans="1:16" ht="13.15" customHeight="1" x14ac:dyDescent="0.2">
      <c r="A2242" s="11" t="str">
        <f t="shared" si="144"/>
        <v>LONGREACH1991</v>
      </c>
      <c r="B2242" s="3" t="s">
        <v>44</v>
      </c>
      <c r="C2242" s="12">
        <v>1991</v>
      </c>
      <c r="D2242" s="86" t="s">
        <v>174</v>
      </c>
      <c r="E2242" s="13">
        <v>653</v>
      </c>
      <c r="F2242" s="13">
        <v>691</v>
      </c>
      <c r="G2242" s="13">
        <v>1344</v>
      </c>
      <c r="H2242" s="13">
        <v>0</v>
      </c>
      <c r="I2242" s="13">
        <v>0</v>
      </c>
      <c r="J2242" s="13">
        <v>0</v>
      </c>
      <c r="K2242" s="15">
        <f t="shared" si="145"/>
        <v>653</v>
      </c>
      <c r="L2242" s="15">
        <f t="shared" si="146"/>
        <v>691</v>
      </c>
      <c r="M2242" s="15">
        <f t="shared" si="147"/>
        <v>1344</v>
      </c>
      <c r="O2242" s="13"/>
      <c r="P2242" s="13"/>
    </row>
    <row r="2243" spans="1:16" ht="13.15" customHeight="1" x14ac:dyDescent="0.2">
      <c r="A2243" s="11" t="str">
        <f t="shared" si="144"/>
        <v>LONGREACH1992</v>
      </c>
      <c r="B2243" s="3" t="s">
        <v>44</v>
      </c>
      <c r="C2243" s="12">
        <v>1992</v>
      </c>
      <c r="D2243" s="12" t="s">
        <v>174</v>
      </c>
      <c r="E2243" s="13">
        <v>509</v>
      </c>
      <c r="F2243" s="13">
        <v>508</v>
      </c>
      <c r="G2243" s="13">
        <v>1017</v>
      </c>
      <c r="H2243" s="13">
        <v>0</v>
      </c>
      <c r="I2243" s="13">
        <v>0</v>
      </c>
      <c r="J2243" s="13">
        <v>0</v>
      </c>
      <c r="K2243" s="15">
        <f t="shared" si="145"/>
        <v>509</v>
      </c>
      <c r="L2243" s="15">
        <f t="shared" si="146"/>
        <v>508</v>
      </c>
      <c r="M2243" s="15">
        <f t="shared" si="147"/>
        <v>1017</v>
      </c>
      <c r="O2243" s="13"/>
      <c r="P2243" s="13"/>
    </row>
    <row r="2244" spans="1:16" ht="13.15" customHeight="1" x14ac:dyDescent="0.2">
      <c r="A2244" s="11" t="str">
        <f t="shared" si="144"/>
        <v>LONGREACH1993</v>
      </c>
      <c r="B2244" s="3" t="s">
        <v>44</v>
      </c>
      <c r="C2244" s="12">
        <v>1993</v>
      </c>
      <c r="D2244" s="12" t="s">
        <v>174</v>
      </c>
      <c r="E2244" s="13">
        <v>394</v>
      </c>
      <c r="F2244" s="13">
        <v>394</v>
      </c>
      <c r="G2244" s="13">
        <v>788</v>
      </c>
      <c r="H2244" s="13">
        <v>0</v>
      </c>
      <c r="I2244" s="13">
        <v>0</v>
      </c>
      <c r="J2244" s="13">
        <v>0</v>
      </c>
      <c r="K2244" s="15">
        <f t="shared" si="145"/>
        <v>394</v>
      </c>
      <c r="L2244" s="15">
        <f t="shared" si="146"/>
        <v>394</v>
      </c>
      <c r="M2244" s="15">
        <f t="shared" si="147"/>
        <v>788</v>
      </c>
      <c r="O2244" s="13"/>
      <c r="P2244" s="13"/>
    </row>
    <row r="2245" spans="1:16" ht="13.15" customHeight="1" x14ac:dyDescent="0.2">
      <c r="A2245" s="11" t="str">
        <f t="shared" si="144"/>
        <v>LONGREACH1994</v>
      </c>
      <c r="B2245" s="3" t="s">
        <v>44</v>
      </c>
      <c r="C2245" s="12">
        <v>1994</v>
      </c>
      <c r="D2245" s="12" t="s">
        <v>174</v>
      </c>
      <c r="E2245" s="13">
        <v>468</v>
      </c>
      <c r="F2245" s="13">
        <v>468</v>
      </c>
      <c r="G2245" s="13">
        <v>936</v>
      </c>
      <c r="H2245" s="13">
        <v>0</v>
      </c>
      <c r="I2245" s="13">
        <v>0</v>
      </c>
      <c r="J2245" s="13">
        <v>0</v>
      </c>
      <c r="K2245" s="15">
        <f t="shared" si="145"/>
        <v>468</v>
      </c>
      <c r="L2245" s="15">
        <f t="shared" si="146"/>
        <v>468</v>
      </c>
      <c r="M2245" s="15">
        <f t="shared" si="147"/>
        <v>936</v>
      </c>
      <c r="O2245" s="13"/>
      <c r="P2245" s="13"/>
    </row>
    <row r="2246" spans="1:16" ht="13.15" customHeight="1" x14ac:dyDescent="0.2">
      <c r="A2246" s="11" t="str">
        <f t="shared" si="144"/>
        <v>LONGREACH1995</v>
      </c>
      <c r="B2246" s="88" t="s">
        <v>44</v>
      </c>
      <c r="C2246" s="16">
        <v>1995</v>
      </c>
      <c r="D2246" s="86" t="s">
        <v>174</v>
      </c>
      <c r="E2246" s="89">
        <v>475</v>
      </c>
      <c r="F2246" s="89">
        <v>474</v>
      </c>
      <c r="G2246" s="89">
        <v>949</v>
      </c>
      <c r="H2246" s="89">
        <v>0</v>
      </c>
      <c r="I2246" s="89">
        <v>0</v>
      </c>
      <c r="J2246" s="89">
        <v>0</v>
      </c>
      <c r="K2246" s="15">
        <f t="shared" si="145"/>
        <v>475</v>
      </c>
      <c r="L2246" s="15">
        <f t="shared" si="146"/>
        <v>474</v>
      </c>
      <c r="M2246" s="15">
        <f t="shared" si="147"/>
        <v>949</v>
      </c>
      <c r="O2246" s="13"/>
      <c r="P2246" s="13"/>
    </row>
    <row r="2247" spans="1:16" ht="13.15" customHeight="1" x14ac:dyDescent="0.2">
      <c r="A2247" s="11" t="str">
        <f t="shared" si="144"/>
        <v>LONGREACH1996</v>
      </c>
      <c r="B2247" s="92" t="s">
        <v>44</v>
      </c>
      <c r="C2247" s="85">
        <v>1996</v>
      </c>
      <c r="D2247" s="86" t="s">
        <v>174</v>
      </c>
      <c r="E2247" s="15">
        <v>471</v>
      </c>
      <c r="F2247" s="15">
        <v>473</v>
      </c>
      <c r="G2247" s="15">
        <v>944</v>
      </c>
      <c r="H2247" s="87">
        <v>0</v>
      </c>
      <c r="I2247" s="87">
        <v>0</v>
      </c>
      <c r="J2247" s="15">
        <v>0</v>
      </c>
      <c r="K2247" s="15">
        <f t="shared" si="145"/>
        <v>471</v>
      </c>
      <c r="L2247" s="15">
        <f t="shared" si="146"/>
        <v>473</v>
      </c>
      <c r="M2247" s="15">
        <f t="shared" si="147"/>
        <v>944</v>
      </c>
      <c r="O2247" s="13"/>
      <c r="P2247" s="13"/>
    </row>
    <row r="2248" spans="1:16" ht="13.15" customHeight="1" x14ac:dyDescent="0.2">
      <c r="A2248" s="11" t="str">
        <f t="shared" ref="A2248:A2311" si="148">CONCATENATE(B2248,C2248)</f>
        <v>LONGREACH1997</v>
      </c>
      <c r="B2248" s="3" t="s">
        <v>44</v>
      </c>
      <c r="C2248" s="12">
        <v>1997</v>
      </c>
      <c r="D2248" s="12" t="s">
        <v>174</v>
      </c>
      <c r="E2248" s="13">
        <v>518</v>
      </c>
      <c r="F2248" s="13">
        <v>524</v>
      </c>
      <c r="G2248" s="13">
        <v>1042</v>
      </c>
      <c r="H2248" s="13">
        <v>0</v>
      </c>
      <c r="I2248" s="13">
        <v>0</v>
      </c>
      <c r="J2248" s="13">
        <v>0</v>
      </c>
      <c r="K2248" s="15">
        <f t="shared" si="145"/>
        <v>518</v>
      </c>
      <c r="L2248" s="15">
        <f t="shared" si="146"/>
        <v>524</v>
      </c>
      <c r="M2248" s="15">
        <f t="shared" si="147"/>
        <v>1042</v>
      </c>
      <c r="O2248" s="13"/>
      <c r="P2248" s="13"/>
    </row>
    <row r="2249" spans="1:16" ht="13.15" customHeight="1" x14ac:dyDescent="0.2">
      <c r="A2249" s="11" t="str">
        <f t="shared" si="148"/>
        <v>LONGREACH1998</v>
      </c>
      <c r="B2249" s="90" t="s">
        <v>44</v>
      </c>
      <c r="C2249" s="85">
        <v>1998</v>
      </c>
      <c r="D2249" s="86" t="s">
        <v>174</v>
      </c>
      <c r="E2249" s="15">
        <v>486</v>
      </c>
      <c r="F2249" s="15">
        <v>486</v>
      </c>
      <c r="G2249" s="15">
        <v>972</v>
      </c>
      <c r="H2249" s="15">
        <v>0</v>
      </c>
      <c r="I2249" s="15">
        <v>0</v>
      </c>
      <c r="J2249" s="15">
        <v>0</v>
      </c>
      <c r="K2249" s="15">
        <f t="shared" si="145"/>
        <v>486</v>
      </c>
      <c r="L2249" s="15">
        <f t="shared" si="146"/>
        <v>486</v>
      </c>
      <c r="M2249" s="15">
        <f t="shared" si="147"/>
        <v>972</v>
      </c>
      <c r="O2249" s="13"/>
      <c r="P2249" s="13"/>
    </row>
    <row r="2250" spans="1:16" ht="13.15" customHeight="1" x14ac:dyDescent="0.2">
      <c r="A2250" s="11" t="str">
        <f t="shared" si="148"/>
        <v>LONGREACH1999</v>
      </c>
      <c r="B2250" s="3" t="s">
        <v>44</v>
      </c>
      <c r="C2250" s="12">
        <v>1999</v>
      </c>
      <c r="D2250" s="12" t="s">
        <v>174</v>
      </c>
      <c r="E2250" s="13">
        <v>474</v>
      </c>
      <c r="F2250" s="13">
        <v>473</v>
      </c>
      <c r="G2250" s="13">
        <v>947</v>
      </c>
      <c r="H2250" s="13">
        <v>0</v>
      </c>
      <c r="I2250" s="13">
        <v>0</v>
      </c>
      <c r="J2250" s="13">
        <v>0</v>
      </c>
      <c r="K2250" s="15">
        <f t="shared" si="145"/>
        <v>474</v>
      </c>
      <c r="L2250" s="15">
        <f t="shared" si="146"/>
        <v>473</v>
      </c>
      <c r="M2250" s="15">
        <f t="shared" si="147"/>
        <v>947</v>
      </c>
      <c r="O2250" s="13"/>
      <c r="P2250" s="13"/>
    </row>
    <row r="2251" spans="1:16" ht="13.15" customHeight="1" x14ac:dyDescent="0.2">
      <c r="A2251" s="11" t="str">
        <f t="shared" si="148"/>
        <v>LONGREACH2000</v>
      </c>
      <c r="B2251" s="3" t="s">
        <v>44</v>
      </c>
      <c r="C2251" s="12">
        <v>2000</v>
      </c>
      <c r="D2251" s="12" t="s">
        <v>174</v>
      </c>
      <c r="E2251" s="13">
        <v>474</v>
      </c>
      <c r="F2251" s="13">
        <v>473</v>
      </c>
      <c r="G2251" s="13">
        <v>947</v>
      </c>
      <c r="H2251" s="13">
        <v>0</v>
      </c>
      <c r="I2251" s="13">
        <v>0</v>
      </c>
      <c r="J2251" s="13">
        <v>0</v>
      </c>
      <c r="K2251" s="15">
        <f t="shared" si="145"/>
        <v>474</v>
      </c>
      <c r="L2251" s="15">
        <f t="shared" si="146"/>
        <v>473</v>
      </c>
      <c r="M2251" s="15">
        <f t="shared" si="147"/>
        <v>947</v>
      </c>
      <c r="O2251" s="13"/>
      <c r="P2251" s="13"/>
    </row>
    <row r="2252" spans="1:16" ht="13.15" customHeight="1" x14ac:dyDescent="0.2">
      <c r="A2252" s="11" t="str">
        <f t="shared" si="148"/>
        <v>LONGREACH2001</v>
      </c>
      <c r="B2252" s="3" t="s">
        <v>44</v>
      </c>
      <c r="C2252" s="12">
        <v>2001</v>
      </c>
      <c r="D2252" s="12" t="s">
        <v>174</v>
      </c>
      <c r="E2252" s="13">
        <v>492</v>
      </c>
      <c r="F2252" s="13">
        <v>485</v>
      </c>
      <c r="G2252" s="13">
        <v>977</v>
      </c>
      <c r="H2252" s="13">
        <v>0</v>
      </c>
      <c r="I2252" s="13">
        <v>0</v>
      </c>
      <c r="J2252" s="13">
        <v>0</v>
      </c>
      <c r="K2252" s="15">
        <f t="shared" si="145"/>
        <v>492</v>
      </c>
      <c r="L2252" s="15">
        <f t="shared" si="146"/>
        <v>485</v>
      </c>
      <c r="M2252" s="15">
        <f t="shared" si="147"/>
        <v>977</v>
      </c>
      <c r="O2252" s="13"/>
      <c r="P2252" s="13"/>
    </row>
    <row r="2253" spans="1:16" ht="13.15" customHeight="1" x14ac:dyDescent="0.2">
      <c r="A2253" s="11" t="str">
        <f t="shared" si="148"/>
        <v>LONGREACH2002</v>
      </c>
      <c r="B2253" s="90" t="s">
        <v>44</v>
      </c>
      <c r="C2253" s="12">
        <v>2002</v>
      </c>
      <c r="D2253" s="86" t="s">
        <v>174</v>
      </c>
      <c r="E2253" s="91">
        <v>507</v>
      </c>
      <c r="F2253" s="91">
        <v>507</v>
      </c>
      <c r="G2253" s="91">
        <v>1014</v>
      </c>
      <c r="H2253" s="91">
        <v>0</v>
      </c>
      <c r="I2253" s="91">
        <v>0</v>
      </c>
      <c r="J2253" s="91">
        <v>0</v>
      </c>
      <c r="K2253" s="15">
        <f t="shared" si="145"/>
        <v>507</v>
      </c>
      <c r="L2253" s="15">
        <f t="shared" si="146"/>
        <v>507</v>
      </c>
      <c r="M2253" s="15">
        <f t="shared" si="147"/>
        <v>1014</v>
      </c>
      <c r="O2253" s="13"/>
      <c r="P2253" s="13"/>
    </row>
    <row r="2254" spans="1:16" ht="13.15" customHeight="1" x14ac:dyDescent="0.2">
      <c r="A2254" s="11" t="str">
        <f t="shared" si="148"/>
        <v>LONGREACH2003</v>
      </c>
      <c r="B2254" s="92" t="s">
        <v>44</v>
      </c>
      <c r="C2254" s="85">
        <v>2003</v>
      </c>
      <c r="D2254" s="86" t="s">
        <v>174</v>
      </c>
      <c r="E2254" s="15">
        <v>482</v>
      </c>
      <c r="F2254" s="15">
        <v>482</v>
      </c>
      <c r="G2254" s="15">
        <v>964</v>
      </c>
      <c r="H2254" s="87">
        <v>0</v>
      </c>
      <c r="I2254" s="87">
        <v>0</v>
      </c>
      <c r="J2254" s="15">
        <v>0</v>
      </c>
      <c r="K2254" s="15">
        <f t="shared" si="145"/>
        <v>482</v>
      </c>
      <c r="L2254" s="15">
        <f t="shared" si="146"/>
        <v>482</v>
      </c>
      <c r="M2254" s="15">
        <f t="shared" si="147"/>
        <v>964</v>
      </c>
      <c r="O2254" s="13"/>
      <c r="P2254" s="13"/>
    </row>
    <row r="2255" spans="1:16" ht="13.15" customHeight="1" x14ac:dyDescent="0.2">
      <c r="A2255" s="11" t="str">
        <f t="shared" si="148"/>
        <v>LONGREACH2004</v>
      </c>
      <c r="B2255" s="3" t="s">
        <v>44</v>
      </c>
      <c r="C2255" s="12">
        <v>2004</v>
      </c>
      <c r="D2255" s="12" t="s">
        <v>174</v>
      </c>
      <c r="E2255" s="13">
        <v>469</v>
      </c>
      <c r="F2255" s="13">
        <v>469</v>
      </c>
      <c r="G2255" s="13">
        <v>938</v>
      </c>
      <c r="H2255" s="13">
        <v>0</v>
      </c>
      <c r="I2255" s="13">
        <v>0</v>
      </c>
      <c r="J2255" s="13">
        <v>0</v>
      </c>
      <c r="K2255" s="15">
        <f t="shared" si="145"/>
        <v>469</v>
      </c>
      <c r="L2255" s="15">
        <f t="shared" si="146"/>
        <v>469</v>
      </c>
      <c r="M2255" s="15">
        <f t="shared" si="147"/>
        <v>938</v>
      </c>
      <c r="O2255" s="13"/>
      <c r="P2255" s="13"/>
    </row>
    <row r="2256" spans="1:16" ht="13.15" customHeight="1" x14ac:dyDescent="0.2">
      <c r="A2256" s="11" t="str">
        <f t="shared" si="148"/>
        <v>LONGREACH2005</v>
      </c>
      <c r="B2256" s="92" t="s">
        <v>44</v>
      </c>
      <c r="C2256" s="85">
        <v>2005</v>
      </c>
      <c r="D2256" s="86" t="s">
        <v>174</v>
      </c>
      <c r="E2256" s="15">
        <v>468</v>
      </c>
      <c r="F2256" s="15">
        <v>468</v>
      </c>
      <c r="G2256" s="15">
        <v>936</v>
      </c>
      <c r="H2256" s="87">
        <v>0</v>
      </c>
      <c r="I2256" s="87">
        <v>0</v>
      </c>
      <c r="J2256" s="15">
        <v>0</v>
      </c>
      <c r="K2256" s="15">
        <f t="shared" si="145"/>
        <v>468</v>
      </c>
      <c r="L2256" s="15">
        <f t="shared" si="146"/>
        <v>468</v>
      </c>
      <c r="M2256" s="15">
        <f t="shared" si="147"/>
        <v>936</v>
      </c>
      <c r="O2256" s="13"/>
      <c r="P2256" s="13"/>
    </row>
    <row r="2257" spans="1:16" ht="13.15" customHeight="1" x14ac:dyDescent="0.2">
      <c r="A2257" s="11" t="str">
        <f t="shared" si="148"/>
        <v>LONGREACH2006</v>
      </c>
      <c r="B2257" s="3" t="s">
        <v>44</v>
      </c>
      <c r="C2257" s="12">
        <v>2006</v>
      </c>
      <c r="D2257" s="12" t="s">
        <v>174</v>
      </c>
      <c r="E2257" s="13">
        <v>461</v>
      </c>
      <c r="F2257" s="13">
        <v>461</v>
      </c>
      <c r="G2257" s="13">
        <v>922</v>
      </c>
      <c r="H2257" s="13">
        <v>0</v>
      </c>
      <c r="I2257" s="13">
        <v>0</v>
      </c>
      <c r="J2257" s="13">
        <v>0</v>
      </c>
      <c r="K2257" s="15">
        <f t="shared" si="145"/>
        <v>461</v>
      </c>
      <c r="L2257" s="15">
        <f t="shared" si="146"/>
        <v>461</v>
      </c>
      <c r="M2257" s="15">
        <f t="shared" si="147"/>
        <v>922</v>
      </c>
      <c r="O2257" s="13"/>
      <c r="P2257" s="13"/>
    </row>
    <row r="2258" spans="1:16" ht="13.15" customHeight="1" x14ac:dyDescent="0.2">
      <c r="A2258" s="11" t="str">
        <f t="shared" si="148"/>
        <v>LONGREACH2007</v>
      </c>
      <c r="B2258" s="92" t="s">
        <v>44</v>
      </c>
      <c r="C2258" s="85">
        <v>2007</v>
      </c>
      <c r="D2258" s="86" t="s">
        <v>174</v>
      </c>
      <c r="E2258" s="15">
        <v>479</v>
      </c>
      <c r="F2258" s="15">
        <v>479</v>
      </c>
      <c r="G2258" s="15">
        <v>958</v>
      </c>
      <c r="H2258" s="87">
        <v>0</v>
      </c>
      <c r="I2258" s="87">
        <v>0</v>
      </c>
      <c r="J2258" s="15">
        <v>0</v>
      </c>
      <c r="K2258" s="15">
        <f t="shared" si="145"/>
        <v>479</v>
      </c>
      <c r="L2258" s="15">
        <f t="shared" si="146"/>
        <v>479</v>
      </c>
      <c r="M2258" s="15">
        <f t="shared" si="147"/>
        <v>958</v>
      </c>
      <c r="O2258" s="13"/>
      <c r="P2258" s="13"/>
    </row>
    <row r="2259" spans="1:16" ht="13.15" customHeight="1" x14ac:dyDescent="0.2">
      <c r="A2259" s="11" t="str">
        <f t="shared" si="148"/>
        <v>LONGREACH2008</v>
      </c>
      <c r="B2259" s="92" t="s">
        <v>44</v>
      </c>
      <c r="C2259" s="85">
        <v>2008</v>
      </c>
      <c r="D2259" s="86" t="s">
        <v>174</v>
      </c>
      <c r="E2259" s="15">
        <v>468</v>
      </c>
      <c r="F2259" s="15">
        <v>467</v>
      </c>
      <c r="G2259" s="15">
        <v>935</v>
      </c>
      <c r="H2259" s="87">
        <v>0</v>
      </c>
      <c r="I2259" s="87">
        <v>0</v>
      </c>
      <c r="J2259" s="15">
        <v>0</v>
      </c>
      <c r="K2259" s="15">
        <f t="shared" si="145"/>
        <v>468</v>
      </c>
      <c r="L2259" s="15">
        <f t="shared" si="146"/>
        <v>467</v>
      </c>
      <c r="M2259" s="15">
        <f t="shared" si="147"/>
        <v>935</v>
      </c>
      <c r="O2259" s="13"/>
      <c r="P2259" s="13"/>
    </row>
    <row r="2260" spans="1:16" ht="13.15" customHeight="1" x14ac:dyDescent="0.2">
      <c r="A2260" s="11" t="str">
        <f t="shared" si="148"/>
        <v>LONGREACH2009</v>
      </c>
      <c r="B2260" s="3" t="s">
        <v>44</v>
      </c>
      <c r="C2260" s="12">
        <v>2009</v>
      </c>
      <c r="D2260" s="12" t="s">
        <v>174</v>
      </c>
      <c r="E2260" s="13">
        <v>446</v>
      </c>
      <c r="F2260" s="13">
        <v>445</v>
      </c>
      <c r="G2260" s="13">
        <v>891</v>
      </c>
      <c r="H2260" s="13">
        <v>0</v>
      </c>
      <c r="I2260" s="13">
        <v>0</v>
      </c>
      <c r="J2260" s="13">
        <v>0</v>
      </c>
      <c r="K2260" s="15">
        <f t="shared" si="145"/>
        <v>446</v>
      </c>
      <c r="L2260" s="15">
        <f t="shared" si="146"/>
        <v>445</v>
      </c>
      <c r="M2260" s="15">
        <f t="shared" si="147"/>
        <v>891</v>
      </c>
      <c r="O2260" s="13"/>
      <c r="P2260" s="13"/>
    </row>
    <row r="2261" spans="1:16" ht="13.15" customHeight="1" x14ac:dyDescent="0.2">
      <c r="A2261" s="11" t="str">
        <f t="shared" si="148"/>
        <v>LONGREACH2010</v>
      </c>
      <c r="B2261" s="3" t="s">
        <v>44</v>
      </c>
      <c r="C2261" s="12">
        <v>2010</v>
      </c>
      <c r="D2261" s="12" t="s">
        <v>174</v>
      </c>
      <c r="E2261" s="13">
        <v>480</v>
      </c>
      <c r="F2261" s="13">
        <v>477</v>
      </c>
      <c r="G2261" s="13">
        <v>957</v>
      </c>
      <c r="H2261" s="13">
        <v>0</v>
      </c>
      <c r="I2261" s="13">
        <v>0</v>
      </c>
      <c r="J2261" s="13">
        <v>0</v>
      </c>
      <c r="K2261" s="15">
        <f t="shared" si="145"/>
        <v>480</v>
      </c>
      <c r="L2261" s="15">
        <f t="shared" si="146"/>
        <v>477</v>
      </c>
      <c r="M2261" s="15">
        <f t="shared" si="147"/>
        <v>957</v>
      </c>
      <c r="O2261" s="13"/>
      <c r="P2261" s="13"/>
    </row>
    <row r="2262" spans="1:16" ht="13.15" customHeight="1" x14ac:dyDescent="0.2">
      <c r="A2262" s="11" t="str">
        <f t="shared" si="148"/>
        <v>LONGREACH2011</v>
      </c>
      <c r="B2262" s="92" t="s">
        <v>44</v>
      </c>
      <c r="C2262" s="85">
        <v>2011</v>
      </c>
      <c r="D2262" s="86" t="s">
        <v>174</v>
      </c>
      <c r="E2262" s="15">
        <v>552</v>
      </c>
      <c r="F2262" s="15">
        <v>546</v>
      </c>
      <c r="G2262" s="15">
        <v>1098</v>
      </c>
      <c r="H2262" s="87">
        <v>0</v>
      </c>
      <c r="I2262" s="87">
        <v>0</v>
      </c>
      <c r="J2262" s="15">
        <v>0</v>
      </c>
      <c r="K2262" s="15">
        <f t="shared" si="145"/>
        <v>552</v>
      </c>
      <c r="L2262" s="15">
        <f t="shared" si="146"/>
        <v>546</v>
      </c>
      <c r="M2262" s="15">
        <f t="shared" si="147"/>
        <v>1098</v>
      </c>
      <c r="O2262" s="13"/>
      <c r="P2262" s="13"/>
    </row>
    <row r="2263" spans="1:16" ht="13.15" customHeight="1" x14ac:dyDescent="0.2">
      <c r="A2263" s="11" t="str">
        <f t="shared" si="148"/>
        <v>LONGREACH2012</v>
      </c>
      <c r="B2263" s="3" t="s">
        <v>44</v>
      </c>
      <c r="C2263" s="12">
        <v>2012</v>
      </c>
      <c r="D2263" s="12" t="s">
        <v>174</v>
      </c>
      <c r="E2263" s="13">
        <v>799</v>
      </c>
      <c r="F2263" s="13">
        <v>474</v>
      </c>
      <c r="G2263" s="13">
        <v>1273</v>
      </c>
      <c r="H2263" s="13">
        <v>0</v>
      </c>
      <c r="I2263" s="13">
        <v>0</v>
      </c>
      <c r="J2263" s="13">
        <v>0</v>
      </c>
      <c r="K2263" s="15">
        <f t="shared" si="145"/>
        <v>799</v>
      </c>
      <c r="L2263" s="15">
        <f t="shared" si="146"/>
        <v>474</v>
      </c>
      <c r="M2263" s="15">
        <f t="shared" si="147"/>
        <v>1273</v>
      </c>
      <c r="O2263" s="13"/>
      <c r="P2263" s="13"/>
    </row>
    <row r="2264" spans="1:16" ht="13.15" customHeight="1" x14ac:dyDescent="0.2">
      <c r="A2264" s="11" t="str">
        <f t="shared" si="148"/>
        <v>LONGREACH2013</v>
      </c>
      <c r="B2264" s="3" t="s">
        <v>44</v>
      </c>
      <c r="C2264" s="12">
        <v>2013</v>
      </c>
      <c r="D2264" s="12" t="s">
        <v>174</v>
      </c>
      <c r="E2264" s="13">
        <v>824</v>
      </c>
      <c r="F2264" s="13">
        <v>505</v>
      </c>
      <c r="G2264" s="13">
        <v>1329</v>
      </c>
      <c r="H2264" s="13">
        <v>0</v>
      </c>
      <c r="I2264" s="13">
        <v>0</v>
      </c>
      <c r="J2264" s="13">
        <v>0</v>
      </c>
      <c r="K2264" s="15">
        <f t="shared" si="145"/>
        <v>824</v>
      </c>
      <c r="L2264" s="15">
        <f t="shared" si="146"/>
        <v>505</v>
      </c>
      <c r="M2264" s="15">
        <f t="shared" si="147"/>
        <v>1329</v>
      </c>
      <c r="O2264" s="13"/>
      <c r="P2264" s="13"/>
    </row>
    <row r="2265" spans="1:16" ht="13.15" customHeight="1" x14ac:dyDescent="0.2">
      <c r="A2265" s="11" t="str">
        <f t="shared" si="148"/>
        <v>LONGREACH2014</v>
      </c>
      <c r="B2265" s="92" t="s">
        <v>44</v>
      </c>
      <c r="C2265" s="85">
        <v>2014</v>
      </c>
      <c r="D2265" s="86" t="s">
        <v>174</v>
      </c>
      <c r="E2265" s="15">
        <v>785</v>
      </c>
      <c r="F2265" s="15">
        <v>475</v>
      </c>
      <c r="G2265" s="15">
        <v>1260</v>
      </c>
      <c r="H2265" s="87">
        <v>0</v>
      </c>
      <c r="I2265" s="87">
        <v>0</v>
      </c>
      <c r="J2265" s="15">
        <v>0</v>
      </c>
      <c r="K2265" s="15">
        <f t="shared" si="145"/>
        <v>785</v>
      </c>
      <c r="L2265" s="15">
        <f t="shared" si="146"/>
        <v>475</v>
      </c>
      <c r="M2265" s="15">
        <f t="shared" si="147"/>
        <v>1260</v>
      </c>
      <c r="O2265" s="13"/>
      <c r="P2265" s="13"/>
    </row>
    <row r="2266" spans="1:16" ht="13.15" customHeight="1" x14ac:dyDescent="0.2">
      <c r="A2266" s="11" t="str">
        <f t="shared" si="148"/>
        <v>LONGREACH2015</v>
      </c>
      <c r="B2266" s="92" t="s">
        <v>44</v>
      </c>
      <c r="C2266" s="85">
        <v>2015</v>
      </c>
      <c r="D2266" s="86" t="s">
        <v>174</v>
      </c>
      <c r="E2266" s="15">
        <v>778</v>
      </c>
      <c r="F2266" s="15">
        <v>469</v>
      </c>
      <c r="G2266" s="15">
        <v>1247</v>
      </c>
      <c r="H2266" s="87">
        <v>0</v>
      </c>
      <c r="I2266" s="87">
        <v>0</v>
      </c>
      <c r="J2266" s="15">
        <v>0</v>
      </c>
      <c r="K2266" s="15">
        <f t="shared" si="145"/>
        <v>778</v>
      </c>
      <c r="L2266" s="15">
        <f t="shared" si="146"/>
        <v>469</v>
      </c>
      <c r="M2266" s="15">
        <f t="shared" si="147"/>
        <v>1247</v>
      </c>
      <c r="O2266" s="13"/>
      <c r="P2266" s="13"/>
    </row>
    <row r="2267" spans="1:16" ht="13.15" customHeight="1" x14ac:dyDescent="0.2">
      <c r="A2267" s="11" t="str">
        <f t="shared" si="148"/>
        <v>LONGREACH2016</v>
      </c>
      <c r="B2267" s="3" t="s">
        <v>44</v>
      </c>
      <c r="C2267" s="12">
        <v>2016</v>
      </c>
      <c r="D2267" s="12" t="s">
        <v>174</v>
      </c>
      <c r="E2267" s="13">
        <v>764</v>
      </c>
      <c r="F2267" s="13">
        <v>471</v>
      </c>
      <c r="G2267" s="13">
        <v>1235</v>
      </c>
      <c r="H2267" s="13">
        <v>0</v>
      </c>
      <c r="I2267" s="13">
        <v>0</v>
      </c>
      <c r="J2267" s="13">
        <v>0</v>
      </c>
      <c r="K2267" s="15">
        <f t="shared" si="145"/>
        <v>764</v>
      </c>
      <c r="L2267" s="15">
        <f t="shared" si="146"/>
        <v>471</v>
      </c>
      <c r="M2267" s="15">
        <f t="shared" si="147"/>
        <v>1235</v>
      </c>
      <c r="O2267" s="13"/>
      <c r="P2267" s="13"/>
    </row>
    <row r="2268" spans="1:16" ht="13.15" customHeight="1" x14ac:dyDescent="0.2">
      <c r="A2268" s="11" t="str">
        <f t="shared" si="148"/>
        <v>LONGREACH2017</v>
      </c>
      <c r="B2268" s="92" t="s">
        <v>44</v>
      </c>
      <c r="C2268" s="85">
        <v>2017</v>
      </c>
      <c r="D2268" s="86" t="s">
        <v>174</v>
      </c>
      <c r="E2268" s="15">
        <v>570</v>
      </c>
      <c r="F2268" s="15">
        <v>466</v>
      </c>
      <c r="G2268" s="15">
        <v>1036</v>
      </c>
      <c r="H2268" s="87">
        <v>0</v>
      </c>
      <c r="I2268" s="87">
        <v>0</v>
      </c>
      <c r="J2268" s="15">
        <v>0</v>
      </c>
      <c r="K2268" s="15">
        <f t="shared" si="145"/>
        <v>570</v>
      </c>
      <c r="L2268" s="15">
        <f t="shared" si="146"/>
        <v>466</v>
      </c>
      <c r="M2268" s="15">
        <f t="shared" si="147"/>
        <v>1036</v>
      </c>
      <c r="O2268" s="13"/>
      <c r="P2268" s="13"/>
    </row>
    <row r="2269" spans="1:16" ht="13.15" customHeight="1" x14ac:dyDescent="0.2">
      <c r="A2269" s="11" t="str">
        <f t="shared" si="148"/>
        <v>LONGREACH2018</v>
      </c>
      <c r="B2269" s="3" t="s">
        <v>44</v>
      </c>
      <c r="C2269" s="12">
        <v>2018</v>
      </c>
      <c r="D2269" s="12" t="s">
        <v>174</v>
      </c>
      <c r="E2269" s="13">
        <v>727</v>
      </c>
      <c r="F2269" s="13">
        <v>542</v>
      </c>
      <c r="G2269" s="13">
        <v>1269</v>
      </c>
      <c r="H2269" s="13">
        <v>0</v>
      </c>
      <c r="I2269" s="13">
        <v>0</v>
      </c>
      <c r="J2269" s="13">
        <v>0</v>
      </c>
      <c r="K2269" s="15">
        <f t="shared" si="145"/>
        <v>727</v>
      </c>
      <c r="L2269" s="15">
        <f t="shared" si="146"/>
        <v>542</v>
      </c>
      <c r="M2269" s="15">
        <f t="shared" si="147"/>
        <v>1269</v>
      </c>
      <c r="O2269" s="13"/>
      <c r="P2269" s="13"/>
    </row>
    <row r="2270" spans="1:16" ht="13.15" customHeight="1" x14ac:dyDescent="0.2">
      <c r="A2270" s="11" t="str">
        <f t="shared" si="148"/>
        <v>LONGREACH2019</v>
      </c>
      <c r="B2270" s="92" t="s">
        <v>44</v>
      </c>
      <c r="C2270" s="85">
        <v>2019</v>
      </c>
      <c r="D2270" s="86" t="s">
        <v>174</v>
      </c>
      <c r="E2270" s="15">
        <v>1056</v>
      </c>
      <c r="F2270" s="15">
        <v>850</v>
      </c>
      <c r="G2270" s="15">
        <v>1906</v>
      </c>
      <c r="H2270" s="87">
        <v>0</v>
      </c>
      <c r="I2270" s="87">
        <v>0</v>
      </c>
      <c r="J2270" s="15">
        <v>0</v>
      </c>
      <c r="K2270" s="15">
        <f t="shared" si="145"/>
        <v>1056</v>
      </c>
      <c r="L2270" s="15">
        <f t="shared" si="146"/>
        <v>850</v>
      </c>
      <c r="M2270" s="15">
        <f t="shared" si="147"/>
        <v>1906</v>
      </c>
      <c r="O2270" s="13"/>
      <c r="P2270" s="13"/>
    </row>
    <row r="2271" spans="1:16" ht="13.15" customHeight="1" x14ac:dyDescent="0.2">
      <c r="A2271" s="11" t="str">
        <f t="shared" si="148"/>
        <v>LONGREACH2020</v>
      </c>
      <c r="B2271" s="3" t="s">
        <v>44</v>
      </c>
      <c r="C2271" s="12">
        <v>2020</v>
      </c>
      <c r="D2271" s="12" t="s">
        <v>174</v>
      </c>
      <c r="E2271" s="13">
        <v>903</v>
      </c>
      <c r="F2271" s="13">
        <v>870</v>
      </c>
      <c r="G2271" s="13">
        <v>1773</v>
      </c>
      <c r="H2271" s="13">
        <v>0</v>
      </c>
      <c r="I2271" s="13">
        <v>0</v>
      </c>
      <c r="J2271" s="13">
        <v>0</v>
      </c>
      <c r="K2271" s="15">
        <f t="shared" si="145"/>
        <v>903</v>
      </c>
      <c r="L2271" s="15">
        <f t="shared" si="146"/>
        <v>870</v>
      </c>
      <c r="M2271" s="15">
        <f t="shared" si="147"/>
        <v>1773</v>
      </c>
      <c r="O2271" s="13"/>
      <c r="P2271" s="13"/>
    </row>
    <row r="2272" spans="1:16" ht="13.15" customHeight="1" x14ac:dyDescent="0.2">
      <c r="A2272" s="11" t="str">
        <f t="shared" si="148"/>
        <v>LONGREACH2021</v>
      </c>
      <c r="B2272" s="90" t="s">
        <v>44</v>
      </c>
      <c r="C2272" s="85">
        <v>2021</v>
      </c>
      <c r="D2272" s="12" t="s">
        <v>174</v>
      </c>
      <c r="E2272" s="15">
        <v>779</v>
      </c>
      <c r="F2272" s="15">
        <v>779</v>
      </c>
      <c r="G2272" s="15">
        <v>1558</v>
      </c>
      <c r="H2272" s="15">
        <v>0</v>
      </c>
      <c r="I2272" s="15">
        <v>0</v>
      </c>
      <c r="J2272" s="15">
        <v>0</v>
      </c>
      <c r="K2272" s="15">
        <f t="shared" si="145"/>
        <v>779</v>
      </c>
      <c r="L2272" s="15">
        <f t="shared" si="146"/>
        <v>779</v>
      </c>
      <c r="M2272" s="15">
        <f t="shared" si="147"/>
        <v>1558</v>
      </c>
      <c r="O2272" s="13"/>
      <c r="P2272" s="13"/>
    </row>
    <row r="2273" spans="1:16" ht="13.15" customHeight="1" x14ac:dyDescent="0.2">
      <c r="A2273" s="11" t="str">
        <f t="shared" si="148"/>
        <v>LONGREACH2022</v>
      </c>
      <c r="B2273" s="3" t="s">
        <v>44</v>
      </c>
      <c r="C2273" s="12">
        <v>2022</v>
      </c>
      <c r="D2273" s="12" t="s">
        <v>174</v>
      </c>
      <c r="E2273" s="13">
        <v>722</v>
      </c>
      <c r="F2273" s="13">
        <v>718</v>
      </c>
      <c r="G2273" s="13">
        <v>1440</v>
      </c>
      <c r="H2273" s="13">
        <v>0</v>
      </c>
      <c r="I2273" s="13">
        <v>0</v>
      </c>
      <c r="J2273" s="13">
        <v>0</v>
      </c>
      <c r="K2273" s="15">
        <f t="shared" si="145"/>
        <v>722</v>
      </c>
      <c r="L2273" s="15">
        <f t="shared" si="146"/>
        <v>718</v>
      </c>
      <c r="M2273" s="15">
        <f t="shared" si="147"/>
        <v>1440</v>
      </c>
      <c r="O2273" s="13"/>
      <c r="P2273" s="13"/>
    </row>
    <row r="2274" spans="1:16" ht="13.15" customHeight="1" x14ac:dyDescent="0.2">
      <c r="A2274" s="11" t="str">
        <f t="shared" si="148"/>
        <v>LONGREACH2023</v>
      </c>
      <c r="B2274" s="92" t="s">
        <v>44</v>
      </c>
      <c r="C2274" s="85">
        <v>2023</v>
      </c>
      <c r="D2274" s="86" t="s">
        <v>174</v>
      </c>
      <c r="E2274" s="15">
        <v>714</v>
      </c>
      <c r="F2274" s="15">
        <v>712</v>
      </c>
      <c r="G2274" s="15">
        <v>1426</v>
      </c>
      <c r="H2274" s="87">
        <v>0</v>
      </c>
      <c r="I2274" s="87">
        <v>0</v>
      </c>
      <c r="J2274" s="15">
        <v>0</v>
      </c>
      <c r="K2274" s="15">
        <f t="shared" si="145"/>
        <v>714</v>
      </c>
      <c r="L2274" s="15">
        <f t="shared" si="146"/>
        <v>712</v>
      </c>
      <c r="M2274" s="15">
        <f t="shared" si="147"/>
        <v>1426</v>
      </c>
      <c r="O2274" s="13"/>
      <c r="P2274" s="13"/>
    </row>
    <row r="2275" spans="1:16" ht="13.15" customHeight="1" x14ac:dyDescent="0.2">
      <c r="A2275" s="11" t="str">
        <f t="shared" si="148"/>
        <v>LONGREACH2024</v>
      </c>
      <c r="B2275" s="3" t="s">
        <v>44</v>
      </c>
      <c r="C2275" s="12">
        <v>2024</v>
      </c>
      <c r="D2275" s="86" t="s">
        <v>174</v>
      </c>
      <c r="E2275" s="13">
        <v>715</v>
      </c>
      <c r="F2275" s="13">
        <v>717</v>
      </c>
      <c r="G2275" s="13">
        <v>1432</v>
      </c>
      <c r="H2275" s="13">
        <v>0</v>
      </c>
      <c r="I2275" s="13">
        <v>0</v>
      </c>
      <c r="J2275" s="13">
        <v>0</v>
      </c>
      <c r="K2275" s="15">
        <f t="shared" si="145"/>
        <v>715</v>
      </c>
      <c r="L2275" s="15">
        <f t="shared" si="146"/>
        <v>717</v>
      </c>
      <c r="M2275" s="15">
        <f t="shared" si="147"/>
        <v>1432</v>
      </c>
      <c r="O2275" s="13"/>
      <c r="P2275" s="13"/>
    </row>
    <row r="2276" spans="1:16" ht="13.15" customHeight="1" x14ac:dyDescent="0.2">
      <c r="A2276" s="11" t="str">
        <f t="shared" si="148"/>
        <v>LONGREACH2025</v>
      </c>
      <c r="B2276" s="3" t="s">
        <v>44</v>
      </c>
      <c r="C2276" s="12">
        <v>2025</v>
      </c>
      <c r="D2276" s="12" t="s">
        <v>174</v>
      </c>
      <c r="E2276" s="13">
        <v>717</v>
      </c>
      <c r="F2276" s="13">
        <v>716</v>
      </c>
      <c r="G2276" s="13">
        <v>1433</v>
      </c>
      <c r="H2276" s="13">
        <v>0</v>
      </c>
      <c r="I2276" s="13">
        <v>0</v>
      </c>
      <c r="J2276" s="13">
        <v>0</v>
      </c>
      <c r="K2276" s="15">
        <f t="shared" si="145"/>
        <v>717</v>
      </c>
      <c r="L2276" s="15">
        <f t="shared" si="146"/>
        <v>716</v>
      </c>
      <c r="M2276" s="15">
        <f t="shared" si="147"/>
        <v>1433</v>
      </c>
      <c r="O2276" s="13"/>
      <c r="P2276" s="13"/>
    </row>
    <row r="2277" spans="1:16" ht="13.15" customHeight="1" x14ac:dyDescent="0.2">
      <c r="A2277" s="11" t="str">
        <f t="shared" si="148"/>
        <v>LORD HOWE ISLAND1985</v>
      </c>
      <c r="B2277" s="3" t="s">
        <v>43</v>
      </c>
      <c r="C2277" s="12">
        <v>1985</v>
      </c>
      <c r="D2277" s="12" t="s">
        <v>174</v>
      </c>
      <c r="E2277" s="13">
        <v>1417</v>
      </c>
      <c r="F2277" s="13">
        <v>1405</v>
      </c>
      <c r="G2277" s="13">
        <v>2822</v>
      </c>
      <c r="H2277" s="13">
        <v>0</v>
      </c>
      <c r="I2277" s="13">
        <v>0</v>
      </c>
      <c r="J2277" s="13">
        <v>0</v>
      </c>
      <c r="K2277" s="15">
        <f t="shared" si="145"/>
        <v>1417</v>
      </c>
      <c r="L2277" s="15">
        <f t="shared" si="146"/>
        <v>1405</v>
      </c>
      <c r="M2277" s="15">
        <f t="shared" si="147"/>
        <v>2822</v>
      </c>
      <c r="O2277" s="13"/>
      <c r="P2277" s="13"/>
    </row>
    <row r="2278" spans="1:16" ht="13.15" customHeight="1" x14ac:dyDescent="0.2">
      <c r="A2278" s="11" t="str">
        <f t="shared" si="148"/>
        <v>LORD HOWE ISLAND1986</v>
      </c>
      <c r="B2278" s="3" t="s">
        <v>43</v>
      </c>
      <c r="C2278" s="12">
        <v>1986</v>
      </c>
      <c r="D2278" s="12" t="s">
        <v>174</v>
      </c>
      <c r="E2278" s="13">
        <v>1553</v>
      </c>
      <c r="F2278" s="13">
        <v>1552</v>
      </c>
      <c r="G2278" s="13">
        <v>3105</v>
      </c>
      <c r="H2278" s="13">
        <v>0</v>
      </c>
      <c r="I2278" s="13">
        <v>0</v>
      </c>
      <c r="J2278" s="13">
        <v>0</v>
      </c>
      <c r="K2278" s="15">
        <f t="shared" si="145"/>
        <v>1553</v>
      </c>
      <c r="L2278" s="15">
        <f t="shared" si="146"/>
        <v>1552</v>
      </c>
      <c r="M2278" s="15">
        <f t="shared" si="147"/>
        <v>3105</v>
      </c>
      <c r="O2278" s="13"/>
      <c r="P2278" s="13"/>
    </row>
    <row r="2279" spans="1:16" ht="13.15" customHeight="1" x14ac:dyDescent="0.2">
      <c r="A2279" s="11" t="str">
        <f t="shared" si="148"/>
        <v>LORD HOWE ISLAND1987</v>
      </c>
      <c r="B2279" s="92" t="s">
        <v>43</v>
      </c>
      <c r="C2279" s="85">
        <v>1987</v>
      </c>
      <c r="D2279" s="86" t="s">
        <v>174</v>
      </c>
      <c r="E2279" s="15">
        <v>1611</v>
      </c>
      <c r="F2279" s="15">
        <v>1615</v>
      </c>
      <c r="G2279" s="15">
        <v>3226</v>
      </c>
      <c r="H2279" s="87">
        <v>0</v>
      </c>
      <c r="I2279" s="87">
        <v>0</v>
      </c>
      <c r="J2279" s="15">
        <v>0</v>
      </c>
      <c r="K2279" s="15">
        <f t="shared" si="145"/>
        <v>1611</v>
      </c>
      <c r="L2279" s="15">
        <f t="shared" si="146"/>
        <v>1615</v>
      </c>
      <c r="M2279" s="15">
        <f t="shared" si="147"/>
        <v>3226</v>
      </c>
      <c r="O2279" s="13"/>
      <c r="P2279" s="13"/>
    </row>
    <row r="2280" spans="1:16" ht="13.15" customHeight="1" x14ac:dyDescent="0.2">
      <c r="A2280" s="11" t="str">
        <f t="shared" si="148"/>
        <v>LORD HOWE ISLAND1988</v>
      </c>
      <c r="B2280" s="92" t="s">
        <v>43</v>
      </c>
      <c r="C2280" s="85">
        <v>1988</v>
      </c>
      <c r="D2280" s="86" t="s">
        <v>174</v>
      </c>
      <c r="E2280" s="15">
        <v>1625</v>
      </c>
      <c r="F2280" s="15">
        <v>1572</v>
      </c>
      <c r="G2280" s="15">
        <v>3197</v>
      </c>
      <c r="H2280" s="87">
        <v>0</v>
      </c>
      <c r="I2280" s="87">
        <v>0</v>
      </c>
      <c r="J2280" s="15">
        <v>0</v>
      </c>
      <c r="K2280" s="15">
        <f t="shared" si="145"/>
        <v>1625</v>
      </c>
      <c r="L2280" s="15">
        <f t="shared" si="146"/>
        <v>1572</v>
      </c>
      <c r="M2280" s="15">
        <f t="shared" si="147"/>
        <v>3197</v>
      </c>
      <c r="O2280" s="13"/>
      <c r="P2280" s="13"/>
    </row>
    <row r="2281" spans="1:16" ht="13.15" customHeight="1" x14ac:dyDescent="0.2">
      <c r="A2281" s="11" t="str">
        <f t="shared" si="148"/>
        <v>LORD HOWE ISLAND1989</v>
      </c>
      <c r="B2281" s="90" t="s">
        <v>43</v>
      </c>
      <c r="C2281" s="85">
        <v>1989</v>
      </c>
      <c r="D2281" s="86" t="s">
        <v>174</v>
      </c>
      <c r="E2281" s="15">
        <v>1722</v>
      </c>
      <c r="F2281" s="15">
        <v>1621</v>
      </c>
      <c r="G2281" s="15">
        <v>3343</v>
      </c>
      <c r="H2281" s="15">
        <v>0</v>
      </c>
      <c r="I2281" s="15">
        <v>0</v>
      </c>
      <c r="J2281" s="15">
        <v>0</v>
      </c>
      <c r="K2281" s="15">
        <f t="shared" si="145"/>
        <v>1722</v>
      </c>
      <c r="L2281" s="15">
        <f t="shared" si="146"/>
        <v>1621</v>
      </c>
      <c r="M2281" s="15">
        <f t="shared" si="147"/>
        <v>3343</v>
      </c>
      <c r="O2281" s="13"/>
      <c r="P2281" s="13"/>
    </row>
    <row r="2282" spans="1:16" ht="13.15" customHeight="1" x14ac:dyDescent="0.2">
      <c r="A2282" s="11" t="str">
        <f t="shared" si="148"/>
        <v>LORD HOWE ISLAND1990</v>
      </c>
      <c r="B2282" s="92" t="s">
        <v>43</v>
      </c>
      <c r="C2282" s="85">
        <v>1990</v>
      </c>
      <c r="D2282" s="86" t="s">
        <v>174</v>
      </c>
      <c r="E2282" s="15">
        <v>907</v>
      </c>
      <c r="F2282" s="15">
        <v>922</v>
      </c>
      <c r="G2282" s="15">
        <v>1829</v>
      </c>
      <c r="H2282" s="87">
        <v>0</v>
      </c>
      <c r="I2282" s="87">
        <v>0</v>
      </c>
      <c r="J2282" s="15">
        <v>0</v>
      </c>
      <c r="K2282" s="15">
        <f t="shared" si="145"/>
        <v>907</v>
      </c>
      <c r="L2282" s="15">
        <f t="shared" si="146"/>
        <v>922</v>
      </c>
      <c r="M2282" s="15">
        <f t="shared" si="147"/>
        <v>1829</v>
      </c>
      <c r="O2282" s="13"/>
      <c r="P2282" s="13"/>
    </row>
    <row r="2283" spans="1:16" ht="13.15" customHeight="1" x14ac:dyDescent="0.2">
      <c r="A2283" s="11" t="str">
        <f t="shared" si="148"/>
        <v>LORD HOWE ISLAND1991</v>
      </c>
      <c r="B2283" s="3" t="s">
        <v>43</v>
      </c>
      <c r="C2283" s="12">
        <v>1991</v>
      </c>
      <c r="D2283" s="12" t="s">
        <v>174</v>
      </c>
      <c r="E2283" s="13">
        <v>889</v>
      </c>
      <c r="F2283" s="13">
        <v>975</v>
      </c>
      <c r="G2283" s="13">
        <v>1864</v>
      </c>
      <c r="H2283" s="13">
        <v>0</v>
      </c>
      <c r="I2283" s="13">
        <v>0</v>
      </c>
      <c r="J2283" s="13">
        <v>0</v>
      </c>
      <c r="K2283" s="15">
        <f t="shared" si="145"/>
        <v>889</v>
      </c>
      <c r="L2283" s="15">
        <f t="shared" si="146"/>
        <v>975</v>
      </c>
      <c r="M2283" s="15">
        <f t="shared" si="147"/>
        <v>1864</v>
      </c>
      <c r="O2283" s="13"/>
      <c r="P2283" s="13"/>
    </row>
    <row r="2284" spans="1:16" ht="13.15" customHeight="1" x14ac:dyDescent="0.2">
      <c r="A2284" s="11" t="str">
        <f t="shared" si="148"/>
        <v>LORD HOWE ISLAND1992</v>
      </c>
      <c r="B2284" s="92" t="s">
        <v>43</v>
      </c>
      <c r="C2284" s="85">
        <v>1992</v>
      </c>
      <c r="D2284" s="86" t="s">
        <v>174</v>
      </c>
      <c r="E2284" s="15">
        <v>1225</v>
      </c>
      <c r="F2284" s="15">
        <v>1291</v>
      </c>
      <c r="G2284" s="15">
        <v>2516</v>
      </c>
      <c r="H2284" s="87">
        <v>0</v>
      </c>
      <c r="I2284" s="87">
        <v>0</v>
      </c>
      <c r="J2284" s="15">
        <v>0</v>
      </c>
      <c r="K2284" s="15">
        <f t="shared" si="145"/>
        <v>1225</v>
      </c>
      <c r="L2284" s="15">
        <f t="shared" si="146"/>
        <v>1291</v>
      </c>
      <c r="M2284" s="15">
        <f t="shared" si="147"/>
        <v>2516</v>
      </c>
      <c r="O2284" s="13"/>
      <c r="P2284" s="13"/>
    </row>
    <row r="2285" spans="1:16" ht="13.15" customHeight="1" x14ac:dyDescent="0.2">
      <c r="A2285" s="11" t="str">
        <f t="shared" si="148"/>
        <v>LORD HOWE ISLAND1993</v>
      </c>
      <c r="B2285" s="92" t="s">
        <v>43</v>
      </c>
      <c r="C2285" s="85">
        <v>1993</v>
      </c>
      <c r="D2285" s="86" t="s">
        <v>174</v>
      </c>
      <c r="E2285" s="15">
        <v>755</v>
      </c>
      <c r="F2285" s="15">
        <v>753</v>
      </c>
      <c r="G2285" s="15">
        <v>1508</v>
      </c>
      <c r="H2285" s="87">
        <v>0</v>
      </c>
      <c r="I2285" s="87">
        <v>0</v>
      </c>
      <c r="J2285" s="15">
        <v>0</v>
      </c>
      <c r="K2285" s="15">
        <f t="shared" si="145"/>
        <v>755</v>
      </c>
      <c r="L2285" s="15">
        <f t="shared" si="146"/>
        <v>753</v>
      </c>
      <c r="M2285" s="15">
        <f t="shared" si="147"/>
        <v>1508</v>
      </c>
      <c r="O2285" s="13"/>
      <c r="P2285" s="13"/>
    </row>
    <row r="2286" spans="1:16" ht="13.15" customHeight="1" x14ac:dyDescent="0.2">
      <c r="A2286" s="11" t="str">
        <f t="shared" si="148"/>
        <v>LORD HOWE ISLAND1994</v>
      </c>
      <c r="B2286" s="92" t="s">
        <v>43</v>
      </c>
      <c r="C2286" s="85">
        <v>1994</v>
      </c>
      <c r="D2286" s="86" t="s">
        <v>174</v>
      </c>
      <c r="E2286" s="15">
        <v>344</v>
      </c>
      <c r="F2286" s="15">
        <v>343</v>
      </c>
      <c r="G2286" s="15">
        <v>687</v>
      </c>
      <c r="H2286" s="87">
        <v>0</v>
      </c>
      <c r="I2286" s="87">
        <v>0</v>
      </c>
      <c r="J2286" s="15">
        <v>0</v>
      </c>
      <c r="K2286" s="15">
        <f t="shared" si="145"/>
        <v>344</v>
      </c>
      <c r="L2286" s="15">
        <f t="shared" si="146"/>
        <v>343</v>
      </c>
      <c r="M2286" s="15">
        <f t="shared" si="147"/>
        <v>687</v>
      </c>
      <c r="O2286" s="13"/>
      <c r="P2286" s="13"/>
    </row>
    <row r="2287" spans="1:16" ht="13.15" customHeight="1" x14ac:dyDescent="0.2">
      <c r="A2287" s="11" t="str">
        <f t="shared" si="148"/>
        <v>LORD HOWE ISLAND1995</v>
      </c>
      <c r="B2287" s="3" t="s">
        <v>43</v>
      </c>
      <c r="C2287" s="12">
        <v>1995</v>
      </c>
      <c r="D2287" s="12" t="s">
        <v>174</v>
      </c>
      <c r="E2287" s="13">
        <v>390</v>
      </c>
      <c r="F2287" s="13">
        <v>389</v>
      </c>
      <c r="G2287" s="13">
        <v>779</v>
      </c>
      <c r="H2287" s="13">
        <v>0</v>
      </c>
      <c r="I2287" s="13">
        <v>0</v>
      </c>
      <c r="J2287" s="13">
        <v>0</v>
      </c>
      <c r="K2287" s="15">
        <f t="shared" si="145"/>
        <v>390</v>
      </c>
      <c r="L2287" s="15">
        <f t="shared" si="146"/>
        <v>389</v>
      </c>
      <c r="M2287" s="15">
        <f t="shared" si="147"/>
        <v>779</v>
      </c>
      <c r="O2287" s="13"/>
      <c r="P2287" s="13"/>
    </row>
    <row r="2288" spans="1:16" ht="13.15" customHeight="1" x14ac:dyDescent="0.2">
      <c r="A2288" s="11" t="str">
        <f t="shared" si="148"/>
        <v>LORD HOWE ISLAND1996</v>
      </c>
      <c r="B2288" s="92" t="s">
        <v>43</v>
      </c>
      <c r="C2288" s="85">
        <v>1996</v>
      </c>
      <c r="D2288" s="86" t="s">
        <v>174</v>
      </c>
      <c r="E2288" s="15">
        <v>471</v>
      </c>
      <c r="F2288" s="15">
        <v>471</v>
      </c>
      <c r="G2288" s="15">
        <v>942</v>
      </c>
      <c r="H2288" s="87">
        <v>0</v>
      </c>
      <c r="I2288" s="87">
        <v>0</v>
      </c>
      <c r="J2288" s="15">
        <v>0</v>
      </c>
      <c r="K2288" s="15">
        <f t="shared" si="145"/>
        <v>471</v>
      </c>
      <c r="L2288" s="15">
        <f t="shared" si="146"/>
        <v>471</v>
      </c>
      <c r="M2288" s="15">
        <f t="shared" si="147"/>
        <v>942</v>
      </c>
      <c r="O2288" s="13"/>
      <c r="P2288" s="13"/>
    </row>
    <row r="2289" spans="1:16" ht="13.15" customHeight="1" x14ac:dyDescent="0.2">
      <c r="A2289" s="11" t="str">
        <f t="shared" si="148"/>
        <v>LORD HOWE ISLAND1997</v>
      </c>
      <c r="B2289" s="3" t="s">
        <v>43</v>
      </c>
      <c r="C2289" s="12">
        <v>1997</v>
      </c>
      <c r="D2289" s="12" t="s">
        <v>174</v>
      </c>
      <c r="E2289" s="13">
        <v>647</v>
      </c>
      <c r="F2289" s="13">
        <v>639</v>
      </c>
      <c r="G2289" s="13">
        <v>1286</v>
      </c>
      <c r="H2289" s="13">
        <v>0</v>
      </c>
      <c r="I2289" s="13">
        <v>0</v>
      </c>
      <c r="J2289" s="13">
        <v>0</v>
      </c>
      <c r="K2289" s="15">
        <f t="shared" ref="K2289:K2352" si="149">E2289+H2289</f>
        <v>647</v>
      </c>
      <c r="L2289" s="15">
        <f t="shared" ref="L2289:L2352" si="150">F2289+I2289</f>
        <v>639</v>
      </c>
      <c r="M2289" s="15">
        <f t="shared" ref="M2289:M2352" si="151">G2289+J2289</f>
        <v>1286</v>
      </c>
      <c r="O2289" s="13"/>
      <c r="P2289" s="13"/>
    </row>
    <row r="2290" spans="1:16" ht="13.15" customHeight="1" x14ac:dyDescent="0.2">
      <c r="A2290" s="11" t="str">
        <f t="shared" si="148"/>
        <v>LORD HOWE ISLAND1998</v>
      </c>
      <c r="B2290" s="92" t="s">
        <v>43</v>
      </c>
      <c r="C2290" s="85">
        <v>1998</v>
      </c>
      <c r="D2290" s="86" t="s">
        <v>174</v>
      </c>
      <c r="E2290" s="15">
        <v>672</v>
      </c>
      <c r="F2290" s="15">
        <v>666</v>
      </c>
      <c r="G2290" s="15">
        <v>1338</v>
      </c>
      <c r="H2290" s="87">
        <v>0</v>
      </c>
      <c r="I2290" s="87">
        <v>0</v>
      </c>
      <c r="J2290" s="15">
        <v>0</v>
      </c>
      <c r="K2290" s="15">
        <f t="shared" si="149"/>
        <v>672</v>
      </c>
      <c r="L2290" s="15">
        <f t="shared" si="150"/>
        <v>666</v>
      </c>
      <c r="M2290" s="15">
        <f t="shared" si="151"/>
        <v>1338</v>
      </c>
      <c r="O2290" s="13"/>
      <c r="P2290" s="13"/>
    </row>
    <row r="2291" spans="1:16" ht="13.15" customHeight="1" x14ac:dyDescent="0.2">
      <c r="A2291" s="11" t="str">
        <f t="shared" si="148"/>
        <v>LORD HOWE ISLAND1999</v>
      </c>
      <c r="B2291" s="92" t="s">
        <v>43</v>
      </c>
      <c r="C2291" s="85">
        <v>1999</v>
      </c>
      <c r="D2291" s="86" t="s">
        <v>174</v>
      </c>
      <c r="E2291" s="15">
        <v>606</v>
      </c>
      <c r="F2291" s="15">
        <v>606</v>
      </c>
      <c r="G2291" s="15">
        <v>1212</v>
      </c>
      <c r="H2291" s="87">
        <v>0</v>
      </c>
      <c r="I2291" s="87">
        <v>0</v>
      </c>
      <c r="J2291" s="15">
        <v>0</v>
      </c>
      <c r="K2291" s="15">
        <f t="shared" si="149"/>
        <v>606</v>
      </c>
      <c r="L2291" s="15">
        <f t="shared" si="150"/>
        <v>606</v>
      </c>
      <c r="M2291" s="15">
        <f t="shared" si="151"/>
        <v>1212</v>
      </c>
      <c r="O2291" s="13"/>
      <c r="P2291" s="13"/>
    </row>
    <row r="2292" spans="1:16" ht="13.15" customHeight="1" x14ac:dyDescent="0.2">
      <c r="A2292" s="11" t="str">
        <f t="shared" si="148"/>
        <v>LORD HOWE ISLAND2000</v>
      </c>
      <c r="B2292" s="3" t="s">
        <v>43</v>
      </c>
      <c r="C2292" s="12">
        <v>2000</v>
      </c>
      <c r="D2292" s="12" t="s">
        <v>174</v>
      </c>
      <c r="E2292" s="13">
        <v>509</v>
      </c>
      <c r="F2292" s="13">
        <v>510</v>
      </c>
      <c r="G2292" s="13">
        <v>1019</v>
      </c>
      <c r="H2292" s="13">
        <v>0</v>
      </c>
      <c r="I2292" s="13">
        <v>0</v>
      </c>
      <c r="J2292" s="13">
        <v>0</v>
      </c>
      <c r="K2292" s="15">
        <f t="shared" si="149"/>
        <v>509</v>
      </c>
      <c r="L2292" s="15">
        <f t="shared" si="150"/>
        <v>510</v>
      </c>
      <c r="M2292" s="15">
        <f t="shared" si="151"/>
        <v>1019</v>
      </c>
      <c r="O2292" s="13"/>
      <c r="P2292" s="13"/>
    </row>
    <row r="2293" spans="1:16" ht="13.15" customHeight="1" x14ac:dyDescent="0.2">
      <c r="A2293" s="11" t="str">
        <f t="shared" si="148"/>
        <v>LORD HOWE ISLAND2001</v>
      </c>
      <c r="B2293" s="3" t="s">
        <v>43</v>
      </c>
      <c r="C2293" s="12">
        <v>2001</v>
      </c>
      <c r="D2293" s="12" t="s">
        <v>174</v>
      </c>
      <c r="E2293" s="13">
        <v>500</v>
      </c>
      <c r="F2293" s="13">
        <v>498</v>
      </c>
      <c r="G2293" s="13">
        <v>998</v>
      </c>
      <c r="H2293" s="13">
        <v>0</v>
      </c>
      <c r="I2293" s="13">
        <v>0</v>
      </c>
      <c r="J2293" s="13">
        <v>0</v>
      </c>
      <c r="K2293" s="15">
        <f t="shared" si="149"/>
        <v>500</v>
      </c>
      <c r="L2293" s="15">
        <f t="shared" si="150"/>
        <v>498</v>
      </c>
      <c r="M2293" s="15">
        <f t="shared" si="151"/>
        <v>998</v>
      </c>
      <c r="O2293" s="13"/>
      <c r="P2293" s="13"/>
    </row>
    <row r="2294" spans="1:16" ht="13.15" customHeight="1" x14ac:dyDescent="0.2">
      <c r="A2294" s="11" t="str">
        <f t="shared" si="148"/>
        <v>LORD HOWE ISLAND2002</v>
      </c>
      <c r="B2294" s="3" t="s">
        <v>43</v>
      </c>
      <c r="C2294" s="12">
        <v>2002</v>
      </c>
      <c r="D2294" s="12" t="s">
        <v>174</v>
      </c>
      <c r="E2294" s="13">
        <v>505</v>
      </c>
      <c r="F2294" s="13">
        <v>503</v>
      </c>
      <c r="G2294" s="13">
        <v>1008</v>
      </c>
      <c r="H2294" s="13">
        <v>0</v>
      </c>
      <c r="I2294" s="13">
        <v>0</v>
      </c>
      <c r="J2294" s="13">
        <v>0</v>
      </c>
      <c r="K2294" s="15">
        <f t="shared" si="149"/>
        <v>505</v>
      </c>
      <c r="L2294" s="15">
        <f t="shared" si="150"/>
        <v>503</v>
      </c>
      <c r="M2294" s="15">
        <f t="shared" si="151"/>
        <v>1008</v>
      </c>
      <c r="O2294" s="13"/>
      <c r="P2294" s="13"/>
    </row>
    <row r="2295" spans="1:16" ht="13.15" customHeight="1" x14ac:dyDescent="0.2">
      <c r="A2295" s="11" t="str">
        <f t="shared" si="148"/>
        <v>LORD HOWE ISLAND2003</v>
      </c>
      <c r="B2295" s="3" t="s">
        <v>43</v>
      </c>
      <c r="C2295" s="12">
        <v>2003</v>
      </c>
      <c r="D2295" s="12" t="s">
        <v>174</v>
      </c>
      <c r="E2295" s="13">
        <v>528</v>
      </c>
      <c r="F2295" s="13">
        <v>527</v>
      </c>
      <c r="G2295" s="13">
        <v>1055</v>
      </c>
      <c r="H2295" s="13">
        <v>0</v>
      </c>
      <c r="I2295" s="13">
        <v>0</v>
      </c>
      <c r="J2295" s="13">
        <v>0</v>
      </c>
      <c r="K2295" s="15">
        <f t="shared" si="149"/>
        <v>528</v>
      </c>
      <c r="L2295" s="15">
        <f t="shared" si="150"/>
        <v>527</v>
      </c>
      <c r="M2295" s="15">
        <f t="shared" si="151"/>
        <v>1055</v>
      </c>
      <c r="O2295" s="13"/>
      <c r="P2295" s="13"/>
    </row>
    <row r="2296" spans="1:16" ht="13.15" customHeight="1" x14ac:dyDescent="0.2">
      <c r="A2296" s="11" t="str">
        <f t="shared" si="148"/>
        <v>LORD HOWE ISLAND2004</v>
      </c>
      <c r="B2296" s="3" t="s">
        <v>43</v>
      </c>
      <c r="C2296" s="12">
        <v>2004</v>
      </c>
      <c r="D2296" s="12" t="s">
        <v>174</v>
      </c>
      <c r="E2296" s="13">
        <v>536</v>
      </c>
      <c r="F2296" s="13">
        <v>535</v>
      </c>
      <c r="G2296" s="13">
        <v>1071</v>
      </c>
      <c r="H2296" s="13">
        <v>0</v>
      </c>
      <c r="I2296" s="13">
        <v>0</v>
      </c>
      <c r="J2296" s="13">
        <v>0</v>
      </c>
      <c r="K2296" s="15">
        <f t="shared" si="149"/>
        <v>536</v>
      </c>
      <c r="L2296" s="15">
        <f t="shared" si="150"/>
        <v>535</v>
      </c>
      <c r="M2296" s="15">
        <f t="shared" si="151"/>
        <v>1071</v>
      </c>
      <c r="O2296" s="13"/>
      <c r="P2296" s="13"/>
    </row>
    <row r="2297" spans="1:16" ht="13.15" customHeight="1" x14ac:dyDescent="0.2">
      <c r="A2297" s="11" t="str">
        <f t="shared" si="148"/>
        <v>LORD HOWE ISLAND2005</v>
      </c>
      <c r="B2297" s="92" t="s">
        <v>43</v>
      </c>
      <c r="C2297" s="85">
        <v>2005</v>
      </c>
      <c r="D2297" s="86" t="s">
        <v>174</v>
      </c>
      <c r="E2297" s="15">
        <v>585</v>
      </c>
      <c r="F2297" s="15">
        <v>584</v>
      </c>
      <c r="G2297" s="15">
        <v>1169</v>
      </c>
      <c r="H2297" s="87">
        <v>0</v>
      </c>
      <c r="I2297" s="87">
        <v>0</v>
      </c>
      <c r="J2297" s="15">
        <v>0</v>
      </c>
      <c r="K2297" s="15">
        <f t="shared" si="149"/>
        <v>585</v>
      </c>
      <c r="L2297" s="15">
        <f t="shared" si="150"/>
        <v>584</v>
      </c>
      <c r="M2297" s="15">
        <f t="shared" si="151"/>
        <v>1169</v>
      </c>
      <c r="O2297" s="13"/>
      <c r="P2297" s="13"/>
    </row>
    <row r="2298" spans="1:16" ht="13.15" customHeight="1" x14ac:dyDescent="0.2">
      <c r="A2298" s="11" t="str">
        <f t="shared" si="148"/>
        <v>LORD HOWE ISLAND2006</v>
      </c>
      <c r="B2298" s="3" t="s">
        <v>43</v>
      </c>
      <c r="C2298" s="12">
        <v>2006</v>
      </c>
      <c r="D2298" s="12" t="s">
        <v>174</v>
      </c>
      <c r="E2298" s="13">
        <v>621</v>
      </c>
      <c r="F2298" s="13">
        <v>620</v>
      </c>
      <c r="G2298" s="13">
        <v>1241</v>
      </c>
      <c r="H2298" s="13">
        <v>0</v>
      </c>
      <c r="I2298" s="13">
        <v>0</v>
      </c>
      <c r="J2298" s="13">
        <v>0</v>
      </c>
      <c r="K2298" s="15">
        <f t="shared" si="149"/>
        <v>621</v>
      </c>
      <c r="L2298" s="15">
        <f t="shared" si="150"/>
        <v>620</v>
      </c>
      <c r="M2298" s="15">
        <f t="shared" si="151"/>
        <v>1241</v>
      </c>
      <c r="O2298" s="13"/>
      <c r="P2298" s="13"/>
    </row>
    <row r="2299" spans="1:16" ht="13.15" customHeight="1" x14ac:dyDescent="0.2">
      <c r="A2299" s="11" t="str">
        <f t="shared" si="148"/>
        <v>LORD HOWE ISLAND2007</v>
      </c>
      <c r="B2299" s="90" t="s">
        <v>43</v>
      </c>
      <c r="C2299" s="85">
        <v>2007</v>
      </c>
      <c r="D2299" s="86" t="s">
        <v>174</v>
      </c>
      <c r="E2299" s="15">
        <v>637</v>
      </c>
      <c r="F2299" s="15">
        <v>636</v>
      </c>
      <c r="G2299" s="15">
        <v>1273</v>
      </c>
      <c r="H2299" s="15">
        <v>0</v>
      </c>
      <c r="I2299" s="15">
        <v>0</v>
      </c>
      <c r="J2299" s="15">
        <v>0</v>
      </c>
      <c r="K2299" s="15">
        <f t="shared" si="149"/>
        <v>637</v>
      </c>
      <c r="L2299" s="15">
        <f t="shared" si="150"/>
        <v>636</v>
      </c>
      <c r="M2299" s="15">
        <f t="shared" si="151"/>
        <v>1273</v>
      </c>
      <c r="O2299" s="13"/>
      <c r="P2299" s="13"/>
    </row>
    <row r="2300" spans="1:16" ht="13.15" customHeight="1" x14ac:dyDescent="0.2">
      <c r="A2300" s="11" t="str">
        <f t="shared" si="148"/>
        <v>LORD HOWE ISLAND2008</v>
      </c>
      <c r="B2300" s="92" t="s">
        <v>43</v>
      </c>
      <c r="C2300" s="85">
        <v>2008</v>
      </c>
      <c r="D2300" s="12" t="s">
        <v>174</v>
      </c>
      <c r="E2300" s="15">
        <v>642</v>
      </c>
      <c r="F2300" s="15">
        <v>640</v>
      </c>
      <c r="G2300" s="15">
        <v>1282</v>
      </c>
      <c r="H2300" s="87">
        <v>0</v>
      </c>
      <c r="I2300" s="87">
        <v>0</v>
      </c>
      <c r="J2300" s="15">
        <v>0</v>
      </c>
      <c r="K2300" s="15">
        <f t="shared" si="149"/>
        <v>642</v>
      </c>
      <c r="L2300" s="15">
        <f t="shared" si="150"/>
        <v>640</v>
      </c>
      <c r="M2300" s="15">
        <f t="shared" si="151"/>
        <v>1282</v>
      </c>
      <c r="O2300" s="13"/>
      <c r="P2300" s="13"/>
    </row>
    <row r="2301" spans="1:16" ht="13.15" customHeight="1" x14ac:dyDescent="0.2">
      <c r="A2301" s="11" t="str">
        <f t="shared" si="148"/>
        <v>LORD HOWE ISLAND2009</v>
      </c>
      <c r="B2301" s="3" t="s">
        <v>43</v>
      </c>
      <c r="C2301" s="12">
        <v>2009</v>
      </c>
      <c r="D2301" s="12" t="s">
        <v>174</v>
      </c>
      <c r="E2301" s="13">
        <v>627</v>
      </c>
      <c r="F2301" s="13">
        <v>626</v>
      </c>
      <c r="G2301" s="13">
        <v>1253</v>
      </c>
      <c r="H2301" s="13">
        <v>0</v>
      </c>
      <c r="I2301" s="13">
        <v>0</v>
      </c>
      <c r="J2301" s="13">
        <v>0</v>
      </c>
      <c r="K2301" s="15">
        <f t="shared" si="149"/>
        <v>627</v>
      </c>
      <c r="L2301" s="15">
        <f t="shared" si="150"/>
        <v>626</v>
      </c>
      <c r="M2301" s="15">
        <f t="shared" si="151"/>
        <v>1253</v>
      </c>
      <c r="O2301" s="13"/>
      <c r="P2301" s="13"/>
    </row>
    <row r="2302" spans="1:16" ht="13.15" customHeight="1" x14ac:dyDescent="0.2">
      <c r="A2302" s="11" t="str">
        <f t="shared" si="148"/>
        <v>LORD HOWE ISLAND2010</v>
      </c>
      <c r="B2302" s="92" t="s">
        <v>43</v>
      </c>
      <c r="C2302" s="85">
        <v>2010</v>
      </c>
      <c r="D2302" s="86" t="s">
        <v>174</v>
      </c>
      <c r="E2302" s="15">
        <v>628</v>
      </c>
      <c r="F2302" s="15">
        <v>628</v>
      </c>
      <c r="G2302" s="15">
        <v>1256</v>
      </c>
      <c r="H2302" s="87">
        <v>0</v>
      </c>
      <c r="I2302" s="87">
        <v>0</v>
      </c>
      <c r="J2302" s="15">
        <v>0</v>
      </c>
      <c r="K2302" s="15">
        <f t="shared" si="149"/>
        <v>628</v>
      </c>
      <c r="L2302" s="15">
        <f t="shared" si="150"/>
        <v>628</v>
      </c>
      <c r="M2302" s="15">
        <f t="shared" si="151"/>
        <v>1256</v>
      </c>
      <c r="O2302" s="13"/>
      <c r="P2302" s="13"/>
    </row>
    <row r="2303" spans="1:16" ht="13.15" customHeight="1" x14ac:dyDescent="0.2">
      <c r="A2303" s="11" t="str">
        <f t="shared" si="148"/>
        <v>LORD HOWE ISLAND2011</v>
      </c>
      <c r="B2303" s="3" t="s">
        <v>43</v>
      </c>
      <c r="C2303" s="12">
        <v>2011</v>
      </c>
      <c r="D2303" s="12" t="s">
        <v>174</v>
      </c>
      <c r="E2303" s="13">
        <v>635</v>
      </c>
      <c r="F2303" s="13">
        <v>632</v>
      </c>
      <c r="G2303" s="13">
        <v>1267</v>
      </c>
      <c r="H2303" s="13">
        <v>0</v>
      </c>
      <c r="I2303" s="13">
        <v>0</v>
      </c>
      <c r="J2303" s="13">
        <v>0</v>
      </c>
      <c r="K2303" s="15">
        <f t="shared" si="149"/>
        <v>635</v>
      </c>
      <c r="L2303" s="15">
        <f t="shared" si="150"/>
        <v>632</v>
      </c>
      <c r="M2303" s="15">
        <f t="shared" si="151"/>
        <v>1267</v>
      </c>
      <c r="O2303" s="13"/>
      <c r="P2303" s="13"/>
    </row>
    <row r="2304" spans="1:16" ht="13.15" customHeight="1" x14ac:dyDescent="0.2">
      <c r="A2304" s="11" t="str">
        <f t="shared" si="148"/>
        <v>LORD HOWE ISLAND2012</v>
      </c>
      <c r="B2304" s="3" t="s">
        <v>43</v>
      </c>
      <c r="C2304" s="12">
        <v>2012</v>
      </c>
      <c r="D2304" s="12" t="s">
        <v>174</v>
      </c>
      <c r="E2304" s="13">
        <v>636</v>
      </c>
      <c r="F2304" s="13">
        <v>636</v>
      </c>
      <c r="G2304" s="13">
        <v>1272</v>
      </c>
      <c r="H2304" s="13">
        <v>0</v>
      </c>
      <c r="I2304" s="13">
        <v>0</v>
      </c>
      <c r="J2304" s="13">
        <v>0</v>
      </c>
      <c r="K2304" s="15">
        <f t="shared" si="149"/>
        <v>636</v>
      </c>
      <c r="L2304" s="15">
        <f t="shared" si="150"/>
        <v>636</v>
      </c>
      <c r="M2304" s="15">
        <f t="shared" si="151"/>
        <v>1272</v>
      </c>
      <c r="O2304" s="13"/>
      <c r="P2304" s="13"/>
    </row>
    <row r="2305" spans="1:16" ht="13.15" customHeight="1" x14ac:dyDescent="0.2">
      <c r="A2305" s="11" t="str">
        <f t="shared" si="148"/>
        <v>LORD HOWE ISLAND2013</v>
      </c>
      <c r="B2305" s="88" t="s">
        <v>43</v>
      </c>
      <c r="C2305" s="85">
        <v>2013</v>
      </c>
      <c r="D2305" s="12" t="s">
        <v>174</v>
      </c>
      <c r="E2305" s="15">
        <v>642</v>
      </c>
      <c r="F2305" s="15">
        <v>641</v>
      </c>
      <c r="G2305" s="15">
        <v>1283</v>
      </c>
      <c r="H2305" s="87">
        <v>0</v>
      </c>
      <c r="I2305" s="87">
        <v>0</v>
      </c>
      <c r="J2305" s="15">
        <v>0</v>
      </c>
      <c r="K2305" s="15">
        <f t="shared" si="149"/>
        <v>642</v>
      </c>
      <c r="L2305" s="15">
        <f t="shared" si="150"/>
        <v>641</v>
      </c>
      <c r="M2305" s="15">
        <f t="shared" si="151"/>
        <v>1283</v>
      </c>
      <c r="O2305" s="13"/>
      <c r="P2305" s="13"/>
    </row>
    <row r="2306" spans="1:16" ht="13.15" customHeight="1" x14ac:dyDescent="0.2">
      <c r="A2306" s="11" t="str">
        <f t="shared" si="148"/>
        <v>LORD HOWE ISLAND2014</v>
      </c>
      <c r="B2306" s="3" t="s">
        <v>43</v>
      </c>
      <c r="C2306" s="12">
        <v>2014</v>
      </c>
      <c r="D2306" s="12" t="s">
        <v>174</v>
      </c>
      <c r="E2306" s="13">
        <v>647</v>
      </c>
      <c r="F2306" s="13">
        <v>645</v>
      </c>
      <c r="G2306" s="13">
        <v>1292</v>
      </c>
      <c r="H2306" s="13">
        <v>0</v>
      </c>
      <c r="I2306" s="13">
        <v>0</v>
      </c>
      <c r="J2306" s="13">
        <v>0</v>
      </c>
      <c r="K2306" s="15">
        <f t="shared" si="149"/>
        <v>647</v>
      </c>
      <c r="L2306" s="15">
        <f t="shared" si="150"/>
        <v>645</v>
      </c>
      <c r="M2306" s="15">
        <f t="shared" si="151"/>
        <v>1292</v>
      </c>
      <c r="O2306" s="13"/>
      <c r="P2306" s="13"/>
    </row>
    <row r="2307" spans="1:16" ht="13.15" customHeight="1" x14ac:dyDescent="0.2">
      <c r="A2307" s="11" t="str">
        <f t="shared" si="148"/>
        <v>LORD HOWE ISLAND2015</v>
      </c>
      <c r="B2307" s="3" t="s">
        <v>43</v>
      </c>
      <c r="C2307" s="12">
        <v>2015</v>
      </c>
      <c r="D2307" s="12" t="s">
        <v>174</v>
      </c>
      <c r="E2307" s="13">
        <v>647</v>
      </c>
      <c r="F2307" s="13">
        <v>645</v>
      </c>
      <c r="G2307" s="13">
        <v>1292</v>
      </c>
      <c r="H2307" s="13">
        <v>0</v>
      </c>
      <c r="I2307" s="13">
        <v>0</v>
      </c>
      <c r="J2307" s="13">
        <v>0</v>
      </c>
      <c r="K2307" s="15">
        <f t="shared" si="149"/>
        <v>647</v>
      </c>
      <c r="L2307" s="15">
        <f t="shared" si="150"/>
        <v>645</v>
      </c>
      <c r="M2307" s="15">
        <f t="shared" si="151"/>
        <v>1292</v>
      </c>
      <c r="O2307" s="13"/>
      <c r="P2307" s="13"/>
    </row>
    <row r="2308" spans="1:16" ht="13.15" customHeight="1" x14ac:dyDescent="0.2">
      <c r="A2308" s="11" t="str">
        <f t="shared" si="148"/>
        <v>LORD HOWE ISLAND2016</v>
      </c>
      <c r="B2308" s="3" t="s">
        <v>43</v>
      </c>
      <c r="C2308" s="12">
        <v>2016</v>
      </c>
      <c r="D2308" s="12" t="s">
        <v>174</v>
      </c>
      <c r="E2308" s="13">
        <v>743</v>
      </c>
      <c r="F2308" s="13">
        <v>744</v>
      </c>
      <c r="G2308" s="13">
        <v>1487</v>
      </c>
      <c r="H2308" s="13">
        <v>0</v>
      </c>
      <c r="I2308" s="13">
        <v>0</v>
      </c>
      <c r="J2308" s="13">
        <v>0</v>
      </c>
      <c r="K2308" s="15">
        <f t="shared" si="149"/>
        <v>743</v>
      </c>
      <c r="L2308" s="15">
        <f t="shared" si="150"/>
        <v>744</v>
      </c>
      <c r="M2308" s="15">
        <f t="shared" si="151"/>
        <v>1487</v>
      </c>
      <c r="O2308" s="13"/>
      <c r="P2308" s="13"/>
    </row>
    <row r="2309" spans="1:16" ht="13.15" customHeight="1" x14ac:dyDescent="0.2">
      <c r="A2309" s="11" t="str">
        <f t="shared" si="148"/>
        <v>LORD HOWE ISLAND2017</v>
      </c>
      <c r="B2309" s="3" t="s">
        <v>43</v>
      </c>
      <c r="C2309" s="12">
        <v>2017</v>
      </c>
      <c r="D2309" s="12" t="s">
        <v>174</v>
      </c>
      <c r="E2309" s="13">
        <v>731</v>
      </c>
      <c r="F2309" s="13">
        <v>735</v>
      </c>
      <c r="G2309" s="13">
        <v>1466</v>
      </c>
      <c r="H2309" s="13">
        <v>0</v>
      </c>
      <c r="I2309" s="13">
        <v>0</v>
      </c>
      <c r="J2309" s="13">
        <v>0</v>
      </c>
      <c r="K2309" s="15">
        <f t="shared" si="149"/>
        <v>731</v>
      </c>
      <c r="L2309" s="15">
        <f t="shared" si="150"/>
        <v>735</v>
      </c>
      <c r="M2309" s="15">
        <f t="shared" si="151"/>
        <v>1466</v>
      </c>
      <c r="O2309" s="13"/>
      <c r="P2309" s="13"/>
    </row>
    <row r="2310" spans="1:16" ht="13.15" customHeight="1" x14ac:dyDescent="0.2">
      <c r="A2310" s="11" t="str">
        <f t="shared" si="148"/>
        <v>LORD HOWE ISLAND2018</v>
      </c>
      <c r="B2310" s="3" t="s">
        <v>43</v>
      </c>
      <c r="C2310" s="12">
        <v>2018</v>
      </c>
      <c r="D2310" s="86" t="s">
        <v>174</v>
      </c>
      <c r="E2310" s="13">
        <v>755</v>
      </c>
      <c r="F2310" s="13">
        <v>751</v>
      </c>
      <c r="G2310" s="13">
        <v>1506</v>
      </c>
      <c r="H2310" s="13">
        <v>0</v>
      </c>
      <c r="I2310" s="13">
        <v>0</v>
      </c>
      <c r="J2310" s="13">
        <v>0</v>
      </c>
      <c r="K2310" s="15">
        <f t="shared" si="149"/>
        <v>755</v>
      </c>
      <c r="L2310" s="15">
        <f t="shared" si="150"/>
        <v>751</v>
      </c>
      <c r="M2310" s="15">
        <f t="shared" si="151"/>
        <v>1506</v>
      </c>
      <c r="O2310" s="13"/>
      <c r="P2310" s="13"/>
    </row>
    <row r="2311" spans="1:16" ht="13.15" customHeight="1" x14ac:dyDescent="0.2">
      <c r="A2311" s="11" t="str">
        <f t="shared" si="148"/>
        <v>LORD HOWE ISLAND2019</v>
      </c>
      <c r="B2311" s="3" t="s">
        <v>43</v>
      </c>
      <c r="C2311" s="12">
        <v>2019</v>
      </c>
      <c r="D2311" s="12" t="s">
        <v>174</v>
      </c>
      <c r="E2311" s="13">
        <v>730</v>
      </c>
      <c r="F2311" s="13">
        <v>730</v>
      </c>
      <c r="G2311" s="13">
        <v>1460</v>
      </c>
      <c r="H2311" s="13">
        <v>0</v>
      </c>
      <c r="I2311" s="13">
        <v>0</v>
      </c>
      <c r="J2311" s="13">
        <v>0</v>
      </c>
      <c r="K2311" s="15">
        <f t="shared" si="149"/>
        <v>730</v>
      </c>
      <c r="L2311" s="15">
        <f t="shared" si="150"/>
        <v>730</v>
      </c>
      <c r="M2311" s="15">
        <f t="shared" si="151"/>
        <v>1460</v>
      </c>
      <c r="O2311" s="13"/>
      <c r="P2311" s="13"/>
    </row>
    <row r="2312" spans="1:16" ht="13.15" customHeight="1" x14ac:dyDescent="0.2">
      <c r="A2312" s="11" t="str">
        <f t="shared" ref="A2312:A2375" si="152">CONCATENATE(B2312,C2312)</f>
        <v>LORD HOWE ISLAND2020</v>
      </c>
      <c r="B2312" s="92" t="s">
        <v>43</v>
      </c>
      <c r="C2312" s="85">
        <v>2020</v>
      </c>
      <c r="D2312" s="86" t="s">
        <v>174</v>
      </c>
      <c r="E2312" s="15">
        <v>425</v>
      </c>
      <c r="F2312" s="15">
        <v>425</v>
      </c>
      <c r="G2312" s="15">
        <v>850</v>
      </c>
      <c r="H2312" s="87">
        <v>0</v>
      </c>
      <c r="I2312" s="87">
        <v>0</v>
      </c>
      <c r="J2312" s="15">
        <v>0</v>
      </c>
      <c r="K2312" s="15">
        <f t="shared" si="149"/>
        <v>425</v>
      </c>
      <c r="L2312" s="15">
        <f t="shared" si="150"/>
        <v>425</v>
      </c>
      <c r="M2312" s="15">
        <f t="shared" si="151"/>
        <v>850</v>
      </c>
      <c r="O2312" s="13"/>
      <c r="P2312" s="13"/>
    </row>
    <row r="2313" spans="1:16" ht="13.15" customHeight="1" x14ac:dyDescent="0.2">
      <c r="A2313" s="11" t="str">
        <f t="shared" si="152"/>
        <v>LORD HOWE ISLAND2021</v>
      </c>
      <c r="B2313" s="3" t="s">
        <v>43</v>
      </c>
      <c r="C2313" s="12">
        <v>2021</v>
      </c>
      <c r="D2313" s="12" t="s">
        <v>174</v>
      </c>
      <c r="E2313" s="13">
        <v>594</v>
      </c>
      <c r="F2313" s="13">
        <v>591</v>
      </c>
      <c r="G2313" s="13">
        <v>1185</v>
      </c>
      <c r="H2313" s="13">
        <v>0</v>
      </c>
      <c r="I2313" s="13">
        <v>0</v>
      </c>
      <c r="J2313" s="13">
        <v>0</v>
      </c>
      <c r="K2313" s="15">
        <f t="shared" si="149"/>
        <v>594</v>
      </c>
      <c r="L2313" s="15">
        <f t="shared" si="150"/>
        <v>591</v>
      </c>
      <c r="M2313" s="15">
        <f t="shared" si="151"/>
        <v>1185</v>
      </c>
      <c r="O2313" s="13"/>
      <c r="P2313" s="13"/>
    </row>
    <row r="2314" spans="1:16" ht="13.15" customHeight="1" x14ac:dyDescent="0.2">
      <c r="A2314" s="11" t="str">
        <f t="shared" si="152"/>
        <v>LORD HOWE ISLAND2022</v>
      </c>
      <c r="B2314" s="3" t="s">
        <v>43</v>
      </c>
      <c r="C2314" s="12">
        <v>2022</v>
      </c>
      <c r="D2314" s="12" t="s">
        <v>174</v>
      </c>
      <c r="E2314" s="13">
        <v>672</v>
      </c>
      <c r="F2314" s="13">
        <v>669</v>
      </c>
      <c r="G2314" s="13">
        <v>1341</v>
      </c>
      <c r="H2314" s="13">
        <v>0</v>
      </c>
      <c r="I2314" s="13">
        <v>0</v>
      </c>
      <c r="J2314" s="13">
        <v>0</v>
      </c>
      <c r="K2314" s="15">
        <f t="shared" si="149"/>
        <v>672</v>
      </c>
      <c r="L2314" s="15">
        <f t="shared" si="150"/>
        <v>669</v>
      </c>
      <c r="M2314" s="15">
        <f t="shared" si="151"/>
        <v>1341</v>
      </c>
      <c r="O2314" s="13"/>
      <c r="P2314" s="13"/>
    </row>
    <row r="2315" spans="1:16" ht="13.15" customHeight="1" x14ac:dyDescent="0.2">
      <c r="A2315" s="11" t="str">
        <f t="shared" si="152"/>
        <v>LORD HOWE ISLAND2023</v>
      </c>
      <c r="B2315" s="3" t="s">
        <v>43</v>
      </c>
      <c r="C2315" s="12">
        <v>2023</v>
      </c>
      <c r="D2315" s="12" t="s">
        <v>174</v>
      </c>
      <c r="E2315" s="13">
        <v>657</v>
      </c>
      <c r="F2315" s="13">
        <v>653</v>
      </c>
      <c r="G2315" s="13">
        <v>1310</v>
      </c>
      <c r="H2315" s="13">
        <v>0</v>
      </c>
      <c r="I2315" s="13">
        <v>0</v>
      </c>
      <c r="J2315" s="13">
        <v>0</v>
      </c>
      <c r="K2315" s="15">
        <f t="shared" si="149"/>
        <v>657</v>
      </c>
      <c r="L2315" s="15">
        <f t="shared" si="150"/>
        <v>653</v>
      </c>
      <c r="M2315" s="15">
        <f t="shared" si="151"/>
        <v>1310</v>
      </c>
      <c r="O2315" s="13"/>
      <c r="P2315" s="13"/>
    </row>
    <row r="2316" spans="1:16" ht="13.15" customHeight="1" x14ac:dyDescent="0.2">
      <c r="A2316" s="11" t="str">
        <f t="shared" si="152"/>
        <v>LORD HOWE ISLAND2024</v>
      </c>
      <c r="B2316" s="92" t="s">
        <v>43</v>
      </c>
      <c r="C2316" s="85">
        <v>2024</v>
      </c>
      <c r="D2316" s="86" t="s">
        <v>174</v>
      </c>
      <c r="E2316" s="15">
        <v>660</v>
      </c>
      <c r="F2316" s="15">
        <v>655</v>
      </c>
      <c r="G2316" s="15">
        <v>1315</v>
      </c>
      <c r="H2316" s="87">
        <v>0</v>
      </c>
      <c r="I2316" s="87">
        <v>0</v>
      </c>
      <c r="J2316" s="15">
        <v>0</v>
      </c>
      <c r="K2316" s="15">
        <f t="shared" si="149"/>
        <v>660</v>
      </c>
      <c r="L2316" s="15">
        <f t="shared" si="150"/>
        <v>655</v>
      </c>
      <c r="M2316" s="15">
        <f t="shared" si="151"/>
        <v>1315</v>
      </c>
      <c r="O2316" s="13"/>
      <c r="P2316" s="13"/>
    </row>
    <row r="2317" spans="1:16" ht="13.15" customHeight="1" x14ac:dyDescent="0.2">
      <c r="A2317" s="11" t="str">
        <f t="shared" si="152"/>
        <v>LORD HOWE ISLAND2025</v>
      </c>
      <c r="B2317" s="3" t="s">
        <v>43</v>
      </c>
      <c r="C2317" s="12">
        <v>2025</v>
      </c>
      <c r="D2317" s="12" t="s">
        <v>174</v>
      </c>
      <c r="E2317" s="13">
        <v>675</v>
      </c>
      <c r="F2317" s="13">
        <v>675</v>
      </c>
      <c r="G2317" s="13">
        <v>1350</v>
      </c>
      <c r="H2317" s="13">
        <v>0</v>
      </c>
      <c r="I2317" s="13">
        <v>0</v>
      </c>
      <c r="J2317" s="13">
        <v>0</v>
      </c>
      <c r="K2317" s="15">
        <f t="shared" si="149"/>
        <v>675</v>
      </c>
      <c r="L2317" s="15">
        <f t="shared" si="150"/>
        <v>675</v>
      </c>
      <c r="M2317" s="15">
        <f t="shared" si="151"/>
        <v>1350</v>
      </c>
      <c r="O2317" s="13"/>
      <c r="P2317" s="13"/>
    </row>
    <row r="2318" spans="1:16" ht="13.15" customHeight="1" x14ac:dyDescent="0.2">
      <c r="A2318" s="11" t="str">
        <f t="shared" si="152"/>
        <v>MACKAY1985</v>
      </c>
      <c r="B2318" s="3" t="s">
        <v>42</v>
      </c>
      <c r="C2318" s="12">
        <v>1985</v>
      </c>
      <c r="D2318" s="12">
        <v>21</v>
      </c>
      <c r="E2318" s="13">
        <v>3939</v>
      </c>
      <c r="F2318" s="13">
        <v>3915</v>
      </c>
      <c r="G2318" s="13">
        <v>7854</v>
      </c>
      <c r="H2318" s="13">
        <v>0</v>
      </c>
      <c r="I2318" s="13">
        <v>0</v>
      </c>
      <c r="J2318" s="13">
        <v>0</v>
      </c>
      <c r="K2318" s="15">
        <f t="shared" si="149"/>
        <v>3939</v>
      </c>
      <c r="L2318" s="15">
        <f t="shared" si="150"/>
        <v>3915</v>
      </c>
      <c r="M2318" s="15">
        <f t="shared" si="151"/>
        <v>7854</v>
      </c>
      <c r="O2318" s="13"/>
      <c r="P2318" s="13"/>
    </row>
    <row r="2319" spans="1:16" ht="13.15" customHeight="1" x14ac:dyDescent="0.2">
      <c r="A2319" s="11" t="str">
        <f t="shared" si="152"/>
        <v>MACKAY1986</v>
      </c>
      <c r="B2319" s="92" t="s">
        <v>42</v>
      </c>
      <c r="C2319" s="85">
        <v>1986</v>
      </c>
      <c r="D2319" s="86">
        <v>21</v>
      </c>
      <c r="E2319" s="15">
        <v>4311</v>
      </c>
      <c r="F2319" s="15">
        <v>4306</v>
      </c>
      <c r="G2319" s="15">
        <v>8617</v>
      </c>
      <c r="H2319" s="87">
        <v>0</v>
      </c>
      <c r="I2319" s="87">
        <v>0</v>
      </c>
      <c r="J2319" s="15">
        <v>0</v>
      </c>
      <c r="K2319" s="15">
        <f t="shared" si="149"/>
        <v>4311</v>
      </c>
      <c r="L2319" s="15">
        <f t="shared" si="150"/>
        <v>4306</v>
      </c>
      <c r="M2319" s="15">
        <f t="shared" si="151"/>
        <v>8617</v>
      </c>
      <c r="O2319" s="13"/>
      <c r="P2319" s="13"/>
    </row>
    <row r="2320" spans="1:16" ht="13.15" customHeight="1" x14ac:dyDescent="0.2">
      <c r="A2320" s="11" t="str">
        <f t="shared" si="152"/>
        <v>MACKAY1987</v>
      </c>
      <c r="B2320" s="92" t="s">
        <v>42</v>
      </c>
      <c r="C2320" s="85">
        <v>1987</v>
      </c>
      <c r="D2320" s="86">
        <v>19</v>
      </c>
      <c r="E2320" s="15">
        <v>4221</v>
      </c>
      <c r="F2320" s="15">
        <v>4224</v>
      </c>
      <c r="G2320" s="15">
        <v>8445</v>
      </c>
      <c r="H2320" s="87">
        <v>0</v>
      </c>
      <c r="I2320" s="87">
        <v>0</v>
      </c>
      <c r="J2320" s="15">
        <v>0</v>
      </c>
      <c r="K2320" s="15">
        <f t="shared" si="149"/>
        <v>4221</v>
      </c>
      <c r="L2320" s="15">
        <f t="shared" si="150"/>
        <v>4224</v>
      </c>
      <c r="M2320" s="15">
        <f t="shared" si="151"/>
        <v>8445</v>
      </c>
      <c r="O2320" s="13"/>
      <c r="P2320" s="13"/>
    </row>
    <row r="2321" spans="1:16" ht="13.15" customHeight="1" x14ac:dyDescent="0.2">
      <c r="A2321" s="11" t="str">
        <f t="shared" si="152"/>
        <v>MACKAY1988</v>
      </c>
      <c r="B2321" s="92" t="s">
        <v>42</v>
      </c>
      <c r="C2321" s="85">
        <v>1988</v>
      </c>
      <c r="D2321" s="86">
        <v>14</v>
      </c>
      <c r="E2321" s="15">
        <v>5086</v>
      </c>
      <c r="F2321" s="15">
        <v>5103</v>
      </c>
      <c r="G2321" s="15">
        <v>10189</v>
      </c>
      <c r="H2321" s="87">
        <v>0</v>
      </c>
      <c r="I2321" s="87">
        <v>0</v>
      </c>
      <c r="J2321" s="15">
        <v>0</v>
      </c>
      <c r="K2321" s="15">
        <f t="shared" si="149"/>
        <v>5086</v>
      </c>
      <c r="L2321" s="15">
        <f t="shared" si="150"/>
        <v>5103</v>
      </c>
      <c r="M2321" s="15">
        <f t="shared" si="151"/>
        <v>10189</v>
      </c>
      <c r="O2321" s="13"/>
      <c r="P2321" s="13"/>
    </row>
    <row r="2322" spans="1:16" ht="13.15" customHeight="1" x14ac:dyDescent="0.2">
      <c r="A2322" s="11" t="str">
        <f t="shared" si="152"/>
        <v>MACKAY1989</v>
      </c>
      <c r="B2322" s="92" t="s">
        <v>42</v>
      </c>
      <c r="C2322" s="85">
        <v>1989</v>
      </c>
      <c r="D2322" s="86">
        <v>13</v>
      </c>
      <c r="E2322" s="15">
        <v>4474</v>
      </c>
      <c r="F2322" s="15">
        <v>4547</v>
      </c>
      <c r="G2322" s="15">
        <v>9021</v>
      </c>
      <c r="H2322" s="87">
        <v>0</v>
      </c>
      <c r="I2322" s="87">
        <v>0</v>
      </c>
      <c r="J2322" s="15">
        <v>0</v>
      </c>
      <c r="K2322" s="15">
        <f t="shared" si="149"/>
        <v>4474</v>
      </c>
      <c r="L2322" s="15">
        <f t="shared" si="150"/>
        <v>4547</v>
      </c>
      <c r="M2322" s="15">
        <f t="shared" si="151"/>
        <v>9021</v>
      </c>
      <c r="O2322" s="13"/>
      <c r="P2322" s="13"/>
    </row>
    <row r="2323" spans="1:16" ht="13.15" customHeight="1" x14ac:dyDescent="0.2">
      <c r="A2323" s="11" t="str">
        <f t="shared" si="152"/>
        <v>MACKAY1990</v>
      </c>
      <c r="B2323" s="92" t="s">
        <v>42</v>
      </c>
      <c r="C2323" s="85">
        <v>1990</v>
      </c>
      <c r="D2323" s="86">
        <v>21</v>
      </c>
      <c r="E2323" s="15">
        <v>3861</v>
      </c>
      <c r="F2323" s="15">
        <v>3868</v>
      </c>
      <c r="G2323" s="15">
        <v>7729</v>
      </c>
      <c r="H2323" s="87">
        <v>0</v>
      </c>
      <c r="I2323" s="87">
        <v>0</v>
      </c>
      <c r="J2323" s="15">
        <v>0</v>
      </c>
      <c r="K2323" s="15">
        <f t="shared" si="149"/>
        <v>3861</v>
      </c>
      <c r="L2323" s="15">
        <f t="shared" si="150"/>
        <v>3868</v>
      </c>
      <c r="M2323" s="15">
        <f t="shared" si="151"/>
        <v>7729</v>
      </c>
      <c r="O2323" s="13"/>
      <c r="P2323" s="13"/>
    </row>
    <row r="2324" spans="1:16" ht="13.15" customHeight="1" x14ac:dyDescent="0.2">
      <c r="A2324" s="11" t="str">
        <f t="shared" si="152"/>
        <v>MACKAY1991</v>
      </c>
      <c r="B2324" s="3" t="s">
        <v>42</v>
      </c>
      <c r="C2324" s="12">
        <v>1991</v>
      </c>
      <c r="D2324" s="12">
        <v>15</v>
      </c>
      <c r="E2324" s="13">
        <v>4971</v>
      </c>
      <c r="F2324" s="13">
        <v>4971</v>
      </c>
      <c r="G2324" s="13">
        <v>9942</v>
      </c>
      <c r="H2324" s="13">
        <v>0</v>
      </c>
      <c r="I2324" s="13">
        <v>0</v>
      </c>
      <c r="J2324" s="13">
        <v>0</v>
      </c>
      <c r="K2324" s="15">
        <f t="shared" si="149"/>
        <v>4971</v>
      </c>
      <c r="L2324" s="15">
        <f t="shared" si="150"/>
        <v>4971</v>
      </c>
      <c r="M2324" s="15">
        <f t="shared" si="151"/>
        <v>9942</v>
      </c>
      <c r="O2324" s="13"/>
      <c r="P2324" s="13"/>
    </row>
    <row r="2325" spans="1:16" ht="13.15" customHeight="1" x14ac:dyDescent="0.2">
      <c r="A2325" s="11" t="str">
        <f t="shared" si="152"/>
        <v>MACKAY1992</v>
      </c>
      <c r="B2325" s="92" t="s">
        <v>42</v>
      </c>
      <c r="C2325" s="85">
        <v>1992</v>
      </c>
      <c r="D2325" s="86">
        <v>15</v>
      </c>
      <c r="E2325" s="15">
        <v>4984</v>
      </c>
      <c r="F2325" s="15">
        <v>4986</v>
      </c>
      <c r="G2325" s="15">
        <v>9970</v>
      </c>
      <c r="H2325" s="87">
        <v>0</v>
      </c>
      <c r="I2325" s="87">
        <v>0</v>
      </c>
      <c r="J2325" s="15">
        <v>0</v>
      </c>
      <c r="K2325" s="15">
        <f t="shared" si="149"/>
        <v>4984</v>
      </c>
      <c r="L2325" s="15">
        <f t="shared" si="150"/>
        <v>4986</v>
      </c>
      <c r="M2325" s="15">
        <f t="shared" si="151"/>
        <v>9970</v>
      </c>
      <c r="O2325" s="13"/>
      <c r="P2325" s="13"/>
    </row>
    <row r="2326" spans="1:16" ht="13.15" customHeight="1" x14ac:dyDescent="0.2">
      <c r="A2326" s="11" t="str">
        <f t="shared" si="152"/>
        <v>MACKAY1993</v>
      </c>
      <c r="B2326" s="3" t="s">
        <v>42</v>
      </c>
      <c r="C2326" s="12">
        <v>1993</v>
      </c>
      <c r="D2326" s="12">
        <v>17</v>
      </c>
      <c r="E2326" s="13">
        <v>5481</v>
      </c>
      <c r="F2326" s="13">
        <v>5478</v>
      </c>
      <c r="G2326" s="13">
        <v>10959</v>
      </c>
      <c r="H2326" s="13">
        <v>0</v>
      </c>
      <c r="I2326" s="13">
        <v>0</v>
      </c>
      <c r="J2326" s="13">
        <v>0</v>
      </c>
      <c r="K2326" s="15">
        <f t="shared" si="149"/>
        <v>5481</v>
      </c>
      <c r="L2326" s="15">
        <f t="shared" si="150"/>
        <v>5478</v>
      </c>
      <c r="M2326" s="15">
        <f t="shared" si="151"/>
        <v>10959</v>
      </c>
      <c r="O2326" s="13"/>
      <c r="P2326" s="13"/>
    </row>
    <row r="2327" spans="1:16" ht="13.15" customHeight="1" x14ac:dyDescent="0.2">
      <c r="A2327" s="11" t="str">
        <f t="shared" si="152"/>
        <v>MACKAY1994</v>
      </c>
      <c r="B2327" s="3" t="s">
        <v>42</v>
      </c>
      <c r="C2327" s="12">
        <v>1994</v>
      </c>
      <c r="D2327" s="12">
        <v>17</v>
      </c>
      <c r="E2327" s="13">
        <v>5705</v>
      </c>
      <c r="F2327" s="13">
        <v>5706</v>
      </c>
      <c r="G2327" s="13">
        <v>11411</v>
      </c>
      <c r="H2327" s="13">
        <v>0</v>
      </c>
      <c r="I2327" s="13">
        <v>0</v>
      </c>
      <c r="J2327" s="13">
        <v>0</v>
      </c>
      <c r="K2327" s="15">
        <f t="shared" si="149"/>
        <v>5705</v>
      </c>
      <c r="L2327" s="15">
        <f t="shared" si="150"/>
        <v>5706</v>
      </c>
      <c r="M2327" s="15">
        <f t="shared" si="151"/>
        <v>11411</v>
      </c>
      <c r="O2327" s="13"/>
      <c r="P2327" s="13"/>
    </row>
    <row r="2328" spans="1:16" ht="13.15" customHeight="1" x14ac:dyDescent="0.2">
      <c r="A2328" s="11" t="str">
        <f t="shared" si="152"/>
        <v>MACKAY1995</v>
      </c>
      <c r="B2328" s="3" t="s">
        <v>42</v>
      </c>
      <c r="C2328" s="12">
        <v>1995</v>
      </c>
      <c r="D2328" s="12">
        <v>15</v>
      </c>
      <c r="E2328" s="13">
        <v>6178</v>
      </c>
      <c r="F2328" s="13">
        <v>6177</v>
      </c>
      <c r="G2328" s="13">
        <v>12355</v>
      </c>
      <c r="H2328" s="13">
        <v>0</v>
      </c>
      <c r="I2328" s="13">
        <v>0</v>
      </c>
      <c r="J2328" s="13">
        <v>0</v>
      </c>
      <c r="K2328" s="15">
        <f t="shared" si="149"/>
        <v>6178</v>
      </c>
      <c r="L2328" s="15">
        <f t="shared" si="150"/>
        <v>6177</v>
      </c>
      <c r="M2328" s="15">
        <f t="shared" si="151"/>
        <v>12355</v>
      </c>
      <c r="O2328" s="13"/>
      <c r="P2328" s="13"/>
    </row>
    <row r="2329" spans="1:16" ht="13.15" customHeight="1" x14ac:dyDescent="0.2">
      <c r="A2329" s="11" t="str">
        <f t="shared" si="152"/>
        <v>MACKAY1996</v>
      </c>
      <c r="B2329" s="3" t="s">
        <v>42</v>
      </c>
      <c r="C2329" s="12">
        <v>1996</v>
      </c>
      <c r="D2329" s="12">
        <v>13</v>
      </c>
      <c r="E2329" s="13">
        <v>6270</v>
      </c>
      <c r="F2329" s="13">
        <v>6263</v>
      </c>
      <c r="G2329" s="13">
        <v>12533</v>
      </c>
      <c r="H2329" s="13">
        <v>0</v>
      </c>
      <c r="I2329" s="13">
        <v>0</v>
      </c>
      <c r="J2329" s="13">
        <v>0</v>
      </c>
      <c r="K2329" s="15">
        <f t="shared" si="149"/>
        <v>6270</v>
      </c>
      <c r="L2329" s="15">
        <f t="shared" si="150"/>
        <v>6263</v>
      </c>
      <c r="M2329" s="15">
        <f t="shared" si="151"/>
        <v>12533</v>
      </c>
      <c r="O2329" s="13"/>
      <c r="P2329" s="13"/>
    </row>
    <row r="2330" spans="1:16" ht="13.15" customHeight="1" x14ac:dyDescent="0.2">
      <c r="A2330" s="11" t="str">
        <f t="shared" si="152"/>
        <v>MACKAY1997</v>
      </c>
      <c r="B2330" s="88" t="s">
        <v>42</v>
      </c>
      <c r="C2330" s="16">
        <v>1997</v>
      </c>
      <c r="D2330" s="86">
        <v>14</v>
      </c>
      <c r="E2330" s="89">
        <v>6145</v>
      </c>
      <c r="F2330" s="89">
        <v>6157</v>
      </c>
      <c r="G2330" s="89">
        <v>12302</v>
      </c>
      <c r="H2330" s="89">
        <v>0</v>
      </c>
      <c r="I2330" s="89">
        <v>0</v>
      </c>
      <c r="J2330" s="89">
        <v>0</v>
      </c>
      <c r="K2330" s="15">
        <f t="shared" si="149"/>
        <v>6145</v>
      </c>
      <c r="L2330" s="15">
        <f t="shared" si="150"/>
        <v>6157</v>
      </c>
      <c r="M2330" s="15">
        <f t="shared" si="151"/>
        <v>12302</v>
      </c>
      <c r="O2330" s="13"/>
      <c r="P2330" s="13"/>
    </row>
    <row r="2331" spans="1:16" ht="13.15" customHeight="1" x14ac:dyDescent="0.2">
      <c r="A2331" s="11" t="str">
        <f t="shared" si="152"/>
        <v>MACKAY1998</v>
      </c>
      <c r="B2331" s="3" t="s">
        <v>42</v>
      </c>
      <c r="C2331" s="12">
        <v>1998</v>
      </c>
      <c r="D2331" s="12">
        <v>13</v>
      </c>
      <c r="E2331" s="13">
        <v>6066</v>
      </c>
      <c r="F2331" s="13">
        <v>6062</v>
      </c>
      <c r="G2331" s="13">
        <v>12128</v>
      </c>
      <c r="H2331" s="13">
        <v>0</v>
      </c>
      <c r="I2331" s="13">
        <v>0</v>
      </c>
      <c r="J2331" s="13">
        <v>0</v>
      </c>
      <c r="K2331" s="15">
        <f t="shared" si="149"/>
        <v>6066</v>
      </c>
      <c r="L2331" s="15">
        <f t="shared" si="150"/>
        <v>6062</v>
      </c>
      <c r="M2331" s="15">
        <f t="shared" si="151"/>
        <v>12128</v>
      </c>
      <c r="O2331" s="13"/>
      <c r="P2331" s="13"/>
    </row>
    <row r="2332" spans="1:16" ht="13.15" customHeight="1" x14ac:dyDescent="0.2">
      <c r="A2332" s="11" t="str">
        <f t="shared" si="152"/>
        <v>MACKAY1999</v>
      </c>
      <c r="B2332" s="3" t="s">
        <v>42</v>
      </c>
      <c r="C2332" s="12">
        <v>1999</v>
      </c>
      <c r="D2332" s="12">
        <v>13</v>
      </c>
      <c r="E2332" s="13">
        <v>6144</v>
      </c>
      <c r="F2332" s="13">
        <v>6152</v>
      </c>
      <c r="G2332" s="13">
        <v>12296</v>
      </c>
      <c r="H2332" s="13">
        <v>0</v>
      </c>
      <c r="I2332" s="13">
        <v>0</v>
      </c>
      <c r="J2332" s="13">
        <v>0</v>
      </c>
      <c r="K2332" s="15">
        <f t="shared" si="149"/>
        <v>6144</v>
      </c>
      <c r="L2332" s="15">
        <f t="shared" si="150"/>
        <v>6152</v>
      </c>
      <c r="M2332" s="15">
        <f t="shared" si="151"/>
        <v>12296</v>
      </c>
      <c r="O2332" s="13"/>
      <c r="P2332" s="13"/>
    </row>
    <row r="2333" spans="1:16" ht="13.15" customHeight="1" x14ac:dyDescent="0.2">
      <c r="A2333" s="11" t="str">
        <f t="shared" si="152"/>
        <v>MACKAY2000</v>
      </c>
      <c r="B2333" s="3" t="s">
        <v>42</v>
      </c>
      <c r="C2333" s="12">
        <v>2000</v>
      </c>
      <c r="D2333" s="12">
        <v>13</v>
      </c>
      <c r="E2333" s="13">
        <v>6428</v>
      </c>
      <c r="F2333" s="13">
        <v>6450</v>
      </c>
      <c r="G2333" s="13">
        <v>12878</v>
      </c>
      <c r="H2333" s="13">
        <v>0</v>
      </c>
      <c r="I2333" s="13">
        <v>0</v>
      </c>
      <c r="J2333" s="13">
        <v>0</v>
      </c>
      <c r="K2333" s="15">
        <f t="shared" si="149"/>
        <v>6428</v>
      </c>
      <c r="L2333" s="15">
        <f t="shared" si="150"/>
        <v>6450</v>
      </c>
      <c r="M2333" s="15">
        <f t="shared" si="151"/>
        <v>12878</v>
      </c>
      <c r="O2333" s="13"/>
      <c r="P2333" s="13"/>
    </row>
    <row r="2334" spans="1:16" ht="13.15" customHeight="1" x14ac:dyDescent="0.2">
      <c r="A2334" s="11" t="str">
        <f t="shared" si="152"/>
        <v>MACKAY2001</v>
      </c>
      <c r="B2334" s="3" t="s">
        <v>42</v>
      </c>
      <c r="C2334" s="12">
        <v>2001</v>
      </c>
      <c r="D2334" s="12">
        <v>13</v>
      </c>
      <c r="E2334" s="13">
        <v>6174</v>
      </c>
      <c r="F2334" s="13">
        <v>6185</v>
      </c>
      <c r="G2334" s="13">
        <v>12359</v>
      </c>
      <c r="H2334" s="13">
        <v>0</v>
      </c>
      <c r="I2334" s="13">
        <v>0</v>
      </c>
      <c r="J2334" s="13">
        <v>0</v>
      </c>
      <c r="K2334" s="15">
        <f t="shared" si="149"/>
        <v>6174</v>
      </c>
      <c r="L2334" s="15">
        <f t="shared" si="150"/>
        <v>6185</v>
      </c>
      <c r="M2334" s="15">
        <f t="shared" si="151"/>
        <v>12359</v>
      </c>
      <c r="O2334" s="13"/>
      <c r="P2334" s="13"/>
    </row>
    <row r="2335" spans="1:16" ht="13.15" customHeight="1" x14ac:dyDescent="0.2">
      <c r="A2335" s="11" t="str">
        <f t="shared" si="152"/>
        <v>MACKAY2002</v>
      </c>
      <c r="B2335" s="3" t="s">
        <v>42</v>
      </c>
      <c r="C2335" s="12">
        <v>2002</v>
      </c>
      <c r="D2335" s="12">
        <v>13</v>
      </c>
      <c r="E2335" s="13">
        <v>4934</v>
      </c>
      <c r="F2335" s="13">
        <v>4942</v>
      </c>
      <c r="G2335" s="13">
        <v>9876</v>
      </c>
      <c r="H2335" s="13">
        <v>0</v>
      </c>
      <c r="I2335" s="13">
        <v>0</v>
      </c>
      <c r="J2335" s="13">
        <v>0</v>
      </c>
      <c r="K2335" s="15">
        <f t="shared" si="149"/>
        <v>4934</v>
      </c>
      <c r="L2335" s="15">
        <f t="shared" si="150"/>
        <v>4942</v>
      </c>
      <c r="M2335" s="15">
        <f t="shared" si="151"/>
        <v>9876</v>
      </c>
      <c r="O2335" s="13"/>
      <c r="P2335" s="13"/>
    </row>
    <row r="2336" spans="1:16" ht="13.15" customHeight="1" x14ac:dyDescent="0.2">
      <c r="A2336" s="11" t="str">
        <f t="shared" si="152"/>
        <v>MACKAY2003</v>
      </c>
      <c r="B2336" s="92" t="s">
        <v>42</v>
      </c>
      <c r="C2336" s="85">
        <v>2003</v>
      </c>
      <c r="D2336" s="86">
        <v>16</v>
      </c>
      <c r="E2336" s="15">
        <v>3850</v>
      </c>
      <c r="F2336" s="15">
        <v>3850</v>
      </c>
      <c r="G2336" s="15">
        <v>7700</v>
      </c>
      <c r="H2336" s="87">
        <v>0</v>
      </c>
      <c r="I2336" s="87">
        <v>0</v>
      </c>
      <c r="J2336" s="15">
        <v>0</v>
      </c>
      <c r="K2336" s="15">
        <f t="shared" si="149"/>
        <v>3850</v>
      </c>
      <c r="L2336" s="15">
        <f t="shared" si="150"/>
        <v>3850</v>
      </c>
      <c r="M2336" s="15">
        <f t="shared" si="151"/>
        <v>7700</v>
      </c>
      <c r="O2336" s="13"/>
      <c r="P2336" s="13"/>
    </row>
    <row r="2337" spans="1:16" ht="13.15" customHeight="1" x14ac:dyDescent="0.2">
      <c r="A2337" s="11" t="str">
        <f t="shared" si="152"/>
        <v>MACKAY2004</v>
      </c>
      <c r="B2337" s="3" t="s">
        <v>42</v>
      </c>
      <c r="C2337" s="12">
        <v>2004</v>
      </c>
      <c r="D2337" s="12">
        <v>17</v>
      </c>
      <c r="E2337" s="13">
        <v>4260</v>
      </c>
      <c r="F2337" s="13">
        <v>4191</v>
      </c>
      <c r="G2337" s="13">
        <v>8451</v>
      </c>
      <c r="H2337" s="13">
        <v>0</v>
      </c>
      <c r="I2337" s="13">
        <v>0</v>
      </c>
      <c r="J2337" s="13">
        <v>0</v>
      </c>
      <c r="K2337" s="15">
        <f t="shared" si="149"/>
        <v>4260</v>
      </c>
      <c r="L2337" s="15">
        <f t="shared" si="150"/>
        <v>4191</v>
      </c>
      <c r="M2337" s="15">
        <f t="shared" si="151"/>
        <v>8451</v>
      </c>
      <c r="O2337" s="13"/>
      <c r="P2337" s="13"/>
    </row>
    <row r="2338" spans="1:16" ht="13.15" customHeight="1" x14ac:dyDescent="0.2">
      <c r="A2338" s="11" t="str">
        <f t="shared" si="152"/>
        <v>MACKAY2005</v>
      </c>
      <c r="B2338" s="92" t="s">
        <v>42</v>
      </c>
      <c r="C2338" s="85">
        <v>2005</v>
      </c>
      <c r="D2338" s="86">
        <v>16</v>
      </c>
      <c r="E2338" s="15">
        <v>4687</v>
      </c>
      <c r="F2338" s="15">
        <v>4664</v>
      </c>
      <c r="G2338" s="15">
        <v>9351</v>
      </c>
      <c r="H2338" s="87">
        <v>0</v>
      </c>
      <c r="I2338" s="87">
        <v>0</v>
      </c>
      <c r="J2338" s="15">
        <v>0</v>
      </c>
      <c r="K2338" s="15">
        <f t="shared" si="149"/>
        <v>4687</v>
      </c>
      <c r="L2338" s="15">
        <f t="shared" si="150"/>
        <v>4664</v>
      </c>
      <c r="M2338" s="15">
        <f t="shared" si="151"/>
        <v>9351</v>
      </c>
      <c r="O2338" s="13"/>
      <c r="P2338" s="13"/>
    </row>
    <row r="2339" spans="1:16" ht="13.15" customHeight="1" x14ac:dyDescent="0.2">
      <c r="A2339" s="11" t="str">
        <f t="shared" si="152"/>
        <v>MACKAY2006</v>
      </c>
      <c r="B2339" s="92" t="s">
        <v>42</v>
      </c>
      <c r="C2339" s="85">
        <v>2006</v>
      </c>
      <c r="D2339" s="86">
        <v>16</v>
      </c>
      <c r="E2339" s="15">
        <v>4925</v>
      </c>
      <c r="F2339" s="15">
        <v>4885</v>
      </c>
      <c r="G2339" s="15">
        <v>9810</v>
      </c>
      <c r="H2339" s="87">
        <v>0</v>
      </c>
      <c r="I2339" s="87">
        <v>0</v>
      </c>
      <c r="J2339" s="15">
        <v>0</v>
      </c>
      <c r="K2339" s="15">
        <f t="shared" si="149"/>
        <v>4925</v>
      </c>
      <c r="L2339" s="15">
        <f t="shared" si="150"/>
        <v>4885</v>
      </c>
      <c r="M2339" s="15">
        <f t="shared" si="151"/>
        <v>9810</v>
      </c>
      <c r="O2339" s="13"/>
      <c r="P2339" s="13"/>
    </row>
    <row r="2340" spans="1:16" ht="13.15" customHeight="1" x14ac:dyDescent="0.2">
      <c r="A2340" s="11" t="str">
        <f t="shared" si="152"/>
        <v>MACKAY2007</v>
      </c>
      <c r="B2340" s="3" t="s">
        <v>42</v>
      </c>
      <c r="C2340" s="12">
        <v>2007</v>
      </c>
      <c r="D2340" s="12">
        <v>15</v>
      </c>
      <c r="E2340" s="13">
        <v>5216</v>
      </c>
      <c r="F2340" s="13">
        <v>5108</v>
      </c>
      <c r="G2340" s="13">
        <v>10324</v>
      </c>
      <c r="H2340" s="13">
        <v>0</v>
      </c>
      <c r="I2340" s="13">
        <v>0</v>
      </c>
      <c r="J2340" s="13">
        <v>0</v>
      </c>
      <c r="K2340" s="15">
        <f t="shared" si="149"/>
        <v>5216</v>
      </c>
      <c r="L2340" s="15">
        <f t="shared" si="150"/>
        <v>5108</v>
      </c>
      <c r="M2340" s="15">
        <f t="shared" si="151"/>
        <v>10324</v>
      </c>
      <c r="O2340" s="13"/>
      <c r="P2340" s="13"/>
    </row>
    <row r="2341" spans="1:16" ht="13.15" customHeight="1" x14ac:dyDescent="0.2">
      <c r="A2341" s="11" t="str">
        <f t="shared" si="152"/>
        <v>MACKAY2008</v>
      </c>
      <c r="B2341" s="3" t="s">
        <v>42</v>
      </c>
      <c r="C2341" s="12">
        <v>2008</v>
      </c>
      <c r="D2341" s="12">
        <v>15</v>
      </c>
      <c r="E2341" s="13">
        <v>5929</v>
      </c>
      <c r="F2341" s="13">
        <v>5722</v>
      </c>
      <c r="G2341" s="13">
        <v>11651</v>
      </c>
      <c r="H2341" s="13">
        <v>0</v>
      </c>
      <c r="I2341" s="13">
        <v>0</v>
      </c>
      <c r="J2341" s="13">
        <v>0</v>
      </c>
      <c r="K2341" s="15">
        <f t="shared" si="149"/>
        <v>5929</v>
      </c>
      <c r="L2341" s="15">
        <f t="shared" si="150"/>
        <v>5722</v>
      </c>
      <c r="M2341" s="15">
        <f t="shared" si="151"/>
        <v>11651</v>
      </c>
      <c r="O2341" s="13"/>
      <c r="P2341" s="13"/>
    </row>
    <row r="2342" spans="1:16" ht="13.15" customHeight="1" x14ac:dyDescent="0.2">
      <c r="A2342" s="11" t="str">
        <f t="shared" si="152"/>
        <v>MACKAY2009</v>
      </c>
      <c r="B2342" s="3" t="s">
        <v>42</v>
      </c>
      <c r="C2342" s="12">
        <v>2009</v>
      </c>
      <c r="D2342" s="12">
        <v>15</v>
      </c>
      <c r="E2342" s="13">
        <v>6210</v>
      </c>
      <c r="F2342" s="13">
        <v>6162</v>
      </c>
      <c r="G2342" s="13">
        <v>12372</v>
      </c>
      <c r="H2342" s="13">
        <v>0</v>
      </c>
      <c r="I2342" s="13">
        <v>0</v>
      </c>
      <c r="J2342" s="13">
        <v>0</v>
      </c>
      <c r="K2342" s="15">
        <f t="shared" si="149"/>
        <v>6210</v>
      </c>
      <c r="L2342" s="15">
        <f t="shared" si="150"/>
        <v>6162</v>
      </c>
      <c r="M2342" s="15">
        <f t="shared" si="151"/>
        <v>12372</v>
      </c>
      <c r="O2342" s="13"/>
      <c r="P2342" s="13"/>
    </row>
    <row r="2343" spans="1:16" ht="13.15" customHeight="1" x14ac:dyDescent="0.2">
      <c r="A2343" s="11" t="str">
        <f t="shared" si="152"/>
        <v>MACKAY2010</v>
      </c>
      <c r="B2343" s="3" t="s">
        <v>42</v>
      </c>
      <c r="C2343" s="12">
        <v>2010</v>
      </c>
      <c r="D2343" s="12">
        <v>12</v>
      </c>
      <c r="E2343" s="13">
        <v>7371</v>
      </c>
      <c r="F2343" s="13">
        <v>7361</v>
      </c>
      <c r="G2343" s="13">
        <v>14732</v>
      </c>
      <c r="H2343" s="13">
        <v>0</v>
      </c>
      <c r="I2343" s="13">
        <v>0</v>
      </c>
      <c r="J2343" s="13">
        <v>0</v>
      </c>
      <c r="K2343" s="15">
        <f t="shared" si="149"/>
        <v>7371</v>
      </c>
      <c r="L2343" s="15">
        <f t="shared" si="150"/>
        <v>7361</v>
      </c>
      <c r="M2343" s="15">
        <f t="shared" si="151"/>
        <v>14732</v>
      </c>
      <c r="O2343" s="13"/>
      <c r="P2343" s="13"/>
    </row>
    <row r="2344" spans="1:16" ht="13.15" customHeight="1" x14ac:dyDescent="0.2">
      <c r="A2344" s="11" t="str">
        <f t="shared" si="152"/>
        <v>MACKAY2011</v>
      </c>
      <c r="B2344" s="90" t="s">
        <v>42</v>
      </c>
      <c r="C2344" s="85">
        <v>2011</v>
      </c>
      <c r="D2344" s="86">
        <v>13</v>
      </c>
      <c r="E2344" s="15">
        <v>7383</v>
      </c>
      <c r="F2344" s="15">
        <v>7362</v>
      </c>
      <c r="G2344" s="15">
        <v>14745</v>
      </c>
      <c r="H2344" s="15">
        <v>0</v>
      </c>
      <c r="I2344" s="15">
        <v>0</v>
      </c>
      <c r="J2344" s="15">
        <v>0</v>
      </c>
      <c r="K2344" s="15">
        <f t="shared" si="149"/>
        <v>7383</v>
      </c>
      <c r="L2344" s="15">
        <f t="shared" si="150"/>
        <v>7362</v>
      </c>
      <c r="M2344" s="15">
        <f t="shared" si="151"/>
        <v>14745</v>
      </c>
      <c r="O2344" s="13"/>
      <c r="P2344" s="13"/>
    </row>
    <row r="2345" spans="1:16" ht="13.15" customHeight="1" x14ac:dyDescent="0.2">
      <c r="A2345" s="11" t="str">
        <f t="shared" si="152"/>
        <v>MACKAY2012</v>
      </c>
      <c r="B2345" s="3" t="s">
        <v>42</v>
      </c>
      <c r="C2345" s="12">
        <v>2012</v>
      </c>
      <c r="D2345" s="12">
        <v>13</v>
      </c>
      <c r="E2345" s="13">
        <v>7265</v>
      </c>
      <c r="F2345" s="13">
        <v>7256</v>
      </c>
      <c r="G2345" s="13">
        <v>14521</v>
      </c>
      <c r="H2345" s="13">
        <v>0</v>
      </c>
      <c r="I2345" s="13">
        <v>0</v>
      </c>
      <c r="J2345" s="13">
        <v>0</v>
      </c>
      <c r="K2345" s="15">
        <f t="shared" si="149"/>
        <v>7265</v>
      </c>
      <c r="L2345" s="15">
        <f t="shared" si="150"/>
        <v>7256</v>
      </c>
      <c r="M2345" s="15">
        <f t="shared" si="151"/>
        <v>14521</v>
      </c>
      <c r="O2345" s="13"/>
      <c r="P2345" s="13"/>
    </row>
    <row r="2346" spans="1:16" ht="13.15" customHeight="1" x14ac:dyDescent="0.2">
      <c r="A2346" s="11" t="str">
        <f t="shared" si="152"/>
        <v>MACKAY2013</v>
      </c>
      <c r="B2346" s="3" t="s">
        <v>42</v>
      </c>
      <c r="C2346" s="12">
        <v>2013</v>
      </c>
      <c r="D2346" s="12">
        <v>13</v>
      </c>
      <c r="E2346" s="13">
        <v>7566</v>
      </c>
      <c r="F2346" s="13">
        <v>7564</v>
      </c>
      <c r="G2346" s="13">
        <v>15130</v>
      </c>
      <c r="H2346" s="13">
        <v>0</v>
      </c>
      <c r="I2346" s="13">
        <v>0</v>
      </c>
      <c r="J2346" s="13">
        <v>0</v>
      </c>
      <c r="K2346" s="15">
        <f t="shared" si="149"/>
        <v>7566</v>
      </c>
      <c r="L2346" s="15">
        <f t="shared" si="150"/>
        <v>7564</v>
      </c>
      <c r="M2346" s="15">
        <f t="shared" si="151"/>
        <v>15130</v>
      </c>
      <c r="O2346" s="13"/>
      <c r="P2346" s="13"/>
    </row>
    <row r="2347" spans="1:16" ht="13.15" customHeight="1" x14ac:dyDescent="0.2">
      <c r="A2347" s="11" t="str">
        <f t="shared" si="152"/>
        <v>MACKAY2014</v>
      </c>
      <c r="B2347" s="92" t="s">
        <v>42</v>
      </c>
      <c r="C2347" s="85">
        <v>2014</v>
      </c>
      <c r="D2347" s="86">
        <v>13</v>
      </c>
      <c r="E2347" s="15">
        <v>6845</v>
      </c>
      <c r="F2347" s="15">
        <v>6828</v>
      </c>
      <c r="G2347" s="15">
        <v>13673</v>
      </c>
      <c r="H2347" s="87">
        <v>0</v>
      </c>
      <c r="I2347" s="87">
        <v>0</v>
      </c>
      <c r="J2347" s="15">
        <v>0</v>
      </c>
      <c r="K2347" s="15">
        <f t="shared" si="149"/>
        <v>6845</v>
      </c>
      <c r="L2347" s="15">
        <f t="shared" si="150"/>
        <v>6828</v>
      </c>
      <c r="M2347" s="15">
        <f t="shared" si="151"/>
        <v>13673</v>
      </c>
      <c r="O2347" s="13"/>
      <c r="P2347" s="13"/>
    </row>
    <row r="2348" spans="1:16" ht="13.15" customHeight="1" x14ac:dyDescent="0.2">
      <c r="A2348" s="11" t="str">
        <f t="shared" si="152"/>
        <v>MACKAY2015</v>
      </c>
      <c r="B2348" s="92" t="s">
        <v>42</v>
      </c>
      <c r="C2348" s="85">
        <v>2015</v>
      </c>
      <c r="D2348" s="86">
        <v>14</v>
      </c>
      <c r="E2348" s="15">
        <v>6297</v>
      </c>
      <c r="F2348" s="15">
        <v>6277</v>
      </c>
      <c r="G2348" s="15">
        <v>12574</v>
      </c>
      <c r="H2348" s="87">
        <v>0</v>
      </c>
      <c r="I2348" s="87">
        <v>0</v>
      </c>
      <c r="J2348" s="15">
        <v>0</v>
      </c>
      <c r="K2348" s="15">
        <f t="shared" si="149"/>
        <v>6297</v>
      </c>
      <c r="L2348" s="15">
        <f t="shared" si="150"/>
        <v>6277</v>
      </c>
      <c r="M2348" s="15">
        <f t="shared" si="151"/>
        <v>12574</v>
      </c>
      <c r="O2348" s="13"/>
      <c r="P2348" s="13"/>
    </row>
    <row r="2349" spans="1:16" ht="13.15" customHeight="1" x14ac:dyDescent="0.2">
      <c r="A2349" s="11" t="str">
        <f t="shared" si="152"/>
        <v>MACKAY2016</v>
      </c>
      <c r="B2349" s="3" t="s">
        <v>42</v>
      </c>
      <c r="C2349" s="12">
        <v>2016</v>
      </c>
      <c r="D2349" s="12">
        <v>14</v>
      </c>
      <c r="E2349" s="13">
        <v>5724</v>
      </c>
      <c r="F2349" s="13">
        <v>5713</v>
      </c>
      <c r="G2349" s="13">
        <v>11437</v>
      </c>
      <c r="H2349" s="13">
        <v>0</v>
      </c>
      <c r="I2349" s="13">
        <v>0</v>
      </c>
      <c r="J2349" s="13">
        <v>0</v>
      </c>
      <c r="K2349" s="15">
        <f t="shared" si="149"/>
        <v>5724</v>
      </c>
      <c r="L2349" s="15">
        <f t="shared" si="150"/>
        <v>5713</v>
      </c>
      <c r="M2349" s="15">
        <f t="shared" si="151"/>
        <v>11437</v>
      </c>
      <c r="O2349" s="13"/>
      <c r="P2349" s="13"/>
    </row>
    <row r="2350" spans="1:16" ht="13.15" customHeight="1" x14ac:dyDescent="0.2">
      <c r="A2350" s="11" t="str">
        <f t="shared" si="152"/>
        <v>MACKAY2017</v>
      </c>
      <c r="B2350" s="3" t="s">
        <v>42</v>
      </c>
      <c r="C2350" s="12">
        <v>2017</v>
      </c>
      <c r="D2350" s="12">
        <v>14</v>
      </c>
      <c r="E2350" s="13">
        <v>5072</v>
      </c>
      <c r="F2350" s="13">
        <v>5062</v>
      </c>
      <c r="G2350" s="13">
        <v>10134</v>
      </c>
      <c r="H2350" s="13">
        <v>0</v>
      </c>
      <c r="I2350" s="13">
        <v>0</v>
      </c>
      <c r="J2350" s="13">
        <v>0</v>
      </c>
      <c r="K2350" s="15">
        <f t="shared" si="149"/>
        <v>5072</v>
      </c>
      <c r="L2350" s="15">
        <f t="shared" si="150"/>
        <v>5062</v>
      </c>
      <c r="M2350" s="15">
        <f t="shared" si="151"/>
        <v>10134</v>
      </c>
      <c r="O2350" s="13"/>
      <c r="P2350" s="13"/>
    </row>
    <row r="2351" spans="1:16" ht="13.15" customHeight="1" x14ac:dyDescent="0.2">
      <c r="A2351" s="11" t="str">
        <f t="shared" si="152"/>
        <v>MACKAY2018</v>
      </c>
      <c r="B2351" s="3" t="s">
        <v>42</v>
      </c>
      <c r="C2351" s="12">
        <v>2018</v>
      </c>
      <c r="D2351" s="12">
        <v>14</v>
      </c>
      <c r="E2351" s="13">
        <v>5175</v>
      </c>
      <c r="F2351" s="13">
        <v>5157</v>
      </c>
      <c r="G2351" s="13">
        <v>10332</v>
      </c>
      <c r="H2351" s="13">
        <v>0</v>
      </c>
      <c r="I2351" s="13">
        <v>0</v>
      </c>
      <c r="J2351" s="13">
        <v>0</v>
      </c>
      <c r="K2351" s="15">
        <f t="shared" si="149"/>
        <v>5175</v>
      </c>
      <c r="L2351" s="15">
        <f t="shared" si="150"/>
        <v>5157</v>
      </c>
      <c r="M2351" s="15">
        <f t="shared" si="151"/>
        <v>10332</v>
      </c>
      <c r="O2351" s="13"/>
      <c r="P2351" s="13"/>
    </row>
    <row r="2352" spans="1:16" ht="13.15" customHeight="1" x14ac:dyDescent="0.2">
      <c r="A2352" s="11" t="str">
        <f t="shared" si="152"/>
        <v>MACKAY2019</v>
      </c>
      <c r="B2352" s="92" t="s">
        <v>42</v>
      </c>
      <c r="C2352" s="85">
        <v>2019</v>
      </c>
      <c r="D2352" s="86">
        <v>14</v>
      </c>
      <c r="E2352" s="15">
        <v>5567</v>
      </c>
      <c r="F2352" s="15">
        <v>5561</v>
      </c>
      <c r="G2352" s="15">
        <v>11128</v>
      </c>
      <c r="H2352" s="87">
        <v>0</v>
      </c>
      <c r="I2352" s="87">
        <v>0</v>
      </c>
      <c r="J2352" s="15">
        <v>0</v>
      </c>
      <c r="K2352" s="15">
        <f t="shared" si="149"/>
        <v>5567</v>
      </c>
      <c r="L2352" s="15">
        <f t="shared" si="150"/>
        <v>5561</v>
      </c>
      <c r="M2352" s="15">
        <f t="shared" si="151"/>
        <v>11128</v>
      </c>
      <c r="O2352" s="13"/>
      <c r="P2352" s="13"/>
    </row>
    <row r="2353" spans="1:16" ht="13.15" customHeight="1" x14ac:dyDescent="0.2">
      <c r="A2353" s="11" t="str">
        <f t="shared" si="152"/>
        <v>MACKAY2020</v>
      </c>
      <c r="B2353" s="3" t="s">
        <v>42</v>
      </c>
      <c r="C2353" s="12">
        <v>2020</v>
      </c>
      <c r="D2353" s="12">
        <v>13</v>
      </c>
      <c r="E2353" s="13">
        <v>3513</v>
      </c>
      <c r="F2353" s="13">
        <v>3487</v>
      </c>
      <c r="G2353" s="13">
        <v>7000</v>
      </c>
      <c r="H2353" s="13">
        <v>0</v>
      </c>
      <c r="I2353" s="13">
        <v>0</v>
      </c>
      <c r="J2353" s="13">
        <v>0</v>
      </c>
      <c r="K2353" s="15">
        <f t="shared" ref="K2353:K2416" si="153">E2353+H2353</f>
        <v>3513</v>
      </c>
      <c r="L2353" s="15">
        <f t="shared" ref="L2353:L2416" si="154">F2353+I2353</f>
        <v>3487</v>
      </c>
      <c r="M2353" s="15">
        <f t="shared" ref="M2353:M2416" si="155">G2353+J2353</f>
        <v>7000</v>
      </c>
      <c r="O2353" s="13"/>
      <c r="P2353" s="13"/>
    </row>
    <row r="2354" spans="1:16" ht="13.15" customHeight="1" x14ac:dyDescent="0.2">
      <c r="A2354" s="11" t="str">
        <f t="shared" si="152"/>
        <v>MACKAY2021</v>
      </c>
      <c r="B2354" s="3" t="s">
        <v>42</v>
      </c>
      <c r="C2354" s="12">
        <v>2021</v>
      </c>
      <c r="D2354" s="12">
        <v>13</v>
      </c>
      <c r="E2354" s="13">
        <v>4574</v>
      </c>
      <c r="F2354" s="13">
        <v>4532</v>
      </c>
      <c r="G2354" s="13">
        <v>9106</v>
      </c>
      <c r="H2354" s="13">
        <v>0</v>
      </c>
      <c r="I2354" s="13">
        <v>0</v>
      </c>
      <c r="J2354" s="13">
        <v>0</v>
      </c>
      <c r="K2354" s="15">
        <f t="shared" si="153"/>
        <v>4574</v>
      </c>
      <c r="L2354" s="15">
        <f t="shared" si="154"/>
        <v>4532</v>
      </c>
      <c r="M2354" s="15">
        <f t="shared" si="155"/>
        <v>9106</v>
      </c>
      <c r="O2354" s="13"/>
      <c r="P2354" s="13"/>
    </row>
    <row r="2355" spans="1:16" ht="13.15" customHeight="1" x14ac:dyDescent="0.2">
      <c r="A2355" s="11" t="str">
        <f t="shared" si="152"/>
        <v>MACKAY2022</v>
      </c>
      <c r="B2355" s="3" t="s">
        <v>42</v>
      </c>
      <c r="C2355" s="12">
        <v>2022</v>
      </c>
      <c r="D2355" s="12">
        <v>15</v>
      </c>
      <c r="E2355" s="13">
        <v>4986</v>
      </c>
      <c r="F2355" s="13">
        <v>4997</v>
      </c>
      <c r="G2355" s="13">
        <v>9983</v>
      </c>
      <c r="H2355" s="13">
        <v>0</v>
      </c>
      <c r="I2355" s="13">
        <v>0</v>
      </c>
      <c r="J2355" s="13">
        <v>0</v>
      </c>
      <c r="K2355" s="15">
        <f t="shared" si="153"/>
        <v>4986</v>
      </c>
      <c r="L2355" s="15">
        <f t="shared" si="154"/>
        <v>4997</v>
      </c>
      <c r="M2355" s="15">
        <f t="shared" si="155"/>
        <v>9983</v>
      </c>
      <c r="O2355" s="13"/>
      <c r="P2355" s="13"/>
    </row>
    <row r="2356" spans="1:16" ht="13.15" customHeight="1" x14ac:dyDescent="0.2">
      <c r="A2356" s="11" t="str">
        <f t="shared" si="152"/>
        <v>MACKAY2023</v>
      </c>
      <c r="B2356" s="3" t="s">
        <v>42</v>
      </c>
      <c r="C2356" s="12">
        <v>2023</v>
      </c>
      <c r="D2356" s="12">
        <v>15</v>
      </c>
      <c r="E2356" s="13">
        <v>5501</v>
      </c>
      <c r="F2356" s="13">
        <v>5444</v>
      </c>
      <c r="G2356" s="13">
        <v>10945</v>
      </c>
      <c r="H2356" s="13">
        <v>0</v>
      </c>
      <c r="I2356" s="13">
        <v>0</v>
      </c>
      <c r="J2356" s="13">
        <v>0</v>
      </c>
      <c r="K2356" s="15">
        <f t="shared" si="153"/>
        <v>5501</v>
      </c>
      <c r="L2356" s="15">
        <f t="shared" si="154"/>
        <v>5444</v>
      </c>
      <c r="M2356" s="15">
        <f t="shared" si="155"/>
        <v>10945</v>
      </c>
      <c r="O2356" s="13"/>
      <c r="P2356" s="13"/>
    </row>
    <row r="2357" spans="1:16" ht="13.15" customHeight="1" x14ac:dyDescent="0.2">
      <c r="A2357" s="11" t="str">
        <f t="shared" si="152"/>
        <v>MACKAY2024</v>
      </c>
      <c r="B2357" s="90" t="s">
        <v>42</v>
      </c>
      <c r="C2357" s="85">
        <v>2024</v>
      </c>
      <c r="D2357" s="86">
        <v>15</v>
      </c>
      <c r="E2357" s="15">
        <v>5352</v>
      </c>
      <c r="F2357" s="15">
        <v>5296</v>
      </c>
      <c r="G2357" s="15">
        <v>10648</v>
      </c>
      <c r="H2357" s="15">
        <v>0</v>
      </c>
      <c r="I2357" s="15">
        <v>0</v>
      </c>
      <c r="J2357" s="15">
        <v>0</v>
      </c>
      <c r="K2357" s="15">
        <f t="shared" si="153"/>
        <v>5352</v>
      </c>
      <c r="L2357" s="15">
        <f t="shared" si="154"/>
        <v>5296</v>
      </c>
      <c r="M2357" s="15">
        <f t="shared" si="155"/>
        <v>10648</v>
      </c>
      <c r="O2357" s="13"/>
      <c r="P2357" s="13"/>
    </row>
    <row r="2358" spans="1:16" ht="13.15" customHeight="1" x14ac:dyDescent="0.2">
      <c r="A2358" s="11" t="str">
        <f t="shared" si="152"/>
        <v>MACKAY2025</v>
      </c>
      <c r="B2358" s="3" t="s">
        <v>42</v>
      </c>
      <c r="C2358" s="12">
        <v>2025</v>
      </c>
      <c r="D2358" s="12">
        <v>15</v>
      </c>
      <c r="E2358" s="13">
        <v>5349</v>
      </c>
      <c r="F2358" s="13">
        <v>5318</v>
      </c>
      <c r="G2358" s="13">
        <v>10667</v>
      </c>
      <c r="H2358" s="13">
        <v>0</v>
      </c>
      <c r="I2358" s="13">
        <v>0</v>
      </c>
      <c r="J2358" s="13">
        <v>0</v>
      </c>
      <c r="K2358" s="15">
        <f t="shared" si="153"/>
        <v>5349</v>
      </c>
      <c r="L2358" s="15">
        <f t="shared" si="154"/>
        <v>5318</v>
      </c>
      <c r="M2358" s="15">
        <f t="shared" si="155"/>
        <v>10667</v>
      </c>
      <c r="O2358" s="13"/>
      <c r="P2358" s="13"/>
    </row>
    <row r="2359" spans="1:16" ht="13.15" customHeight="1" x14ac:dyDescent="0.2">
      <c r="A2359" s="11" t="str">
        <f t="shared" si="152"/>
        <v>MANINGRIDA1985</v>
      </c>
      <c r="B2359" s="3" t="s">
        <v>41</v>
      </c>
      <c r="C2359" s="12">
        <v>1985</v>
      </c>
      <c r="D2359" s="12" t="s">
        <v>174</v>
      </c>
      <c r="E2359" s="13">
        <v>231</v>
      </c>
      <c r="F2359" s="13">
        <v>231</v>
      </c>
      <c r="G2359" s="13">
        <v>462</v>
      </c>
      <c r="H2359" s="13">
        <v>0</v>
      </c>
      <c r="I2359" s="13">
        <v>0</v>
      </c>
      <c r="J2359" s="13">
        <v>0</v>
      </c>
      <c r="K2359" s="15">
        <f t="shared" si="153"/>
        <v>231</v>
      </c>
      <c r="L2359" s="15">
        <f t="shared" si="154"/>
        <v>231</v>
      </c>
      <c r="M2359" s="15">
        <f t="shared" si="155"/>
        <v>462</v>
      </c>
      <c r="O2359" s="13"/>
      <c r="P2359" s="13"/>
    </row>
    <row r="2360" spans="1:16" ht="13.15" customHeight="1" x14ac:dyDescent="0.2">
      <c r="A2360" s="11" t="str">
        <f t="shared" si="152"/>
        <v>MANINGRIDA1988</v>
      </c>
      <c r="B2360" s="3" t="s">
        <v>41</v>
      </c>
      <c r="C2360" s="12">
        <v>1988</v>
      </c>
      <c r="D2360" s="12" t="s">
        <v>174</v>
      </c>
      <c r="E2360" s="13">
        <v>1</v>
      </c>
      <c r="F2360" s="13">
        <v>1</v>
      </c>
      <c r="G2360" s="13">
        <v>2</v>
      </c>
      <c r="H2360" s="13">
        <v>0</v>
      </c>
      <c r="I2360" s="13">
        <v>0</v>
      </c>
      <c r="J2360" s="13">
        <v>0</v>
      </c>
      <c r="K2360" s="15">
        <f t="shared" si="153"/>
        <v>1</v>
      </c>
      <c r="L2360" s="15">
        <f t="shared" si="154"/>
        <v>1</v>
      </c>
      <c r="M2360" s="15">
        <f t="shared" si="155"/>
        <v>2</v>
      </c>
      <c r="O2360" s="13"/>
      <c r="P2360" s="13"/>
    </row>
    <row r="2361" spans="1:16" ht="13.15" customHeight="1" x14ac:dyDescent="0.2">
      <c r="A2361" s="11" t="str">
        <f t="shared" si="152"/>
        <v>MANINGRIDA1991</v>
      </c>
      <c r="B2361" s="3" t="s">
        <v>41</v>
      </c>
      <c r="C2361" s="12">
        <v>1991</v>
      </c>
      <c r="D2361" s="12" t="s">
        <v>174</v>
      </c>
      <c r="E2361" s="13">
        <v>39</v>
      </c>
      <c r="F2361" s="13">
        <v>39</v>
      </c>
      <c r="G2361" s="13">
        <v>78</v>
      </c>
      <c r="H2361" s="13">
        <v>0</v>
      </c>
      <c r="I2361" s="13">
        <v>0</v>
      </c>
      <c r="J2361" s="13">
        <v>0</v>
      </c>
      <c r="K2361" s="15">
        <f t="shared" si="153"/>
        <v>39</v>
      </c>
      <c r="L2361" s="15">
        <f t="shared" si="154"/>
        <v>39</v>
      </c>
      <c r="M2361" s="15">
        <f t="shared" si="155"/>
        <v>78</v>
      </c>
      <c r="O2361" s="13"/>
      <c r="P2361" s="13"/>
    </row>
    <row r="2362" spans="1:16" ht="13.15" customHeight="1" x14ac:dyDescent="0.2">
      <c r="A2362" s="11" t="str">
        <f t="shared" si="152"/>
        <v>MANINGRIDA1992</v>
      </c>
      <c r="B2362" s="3" t="s">
        <v>41</v>
      </c>
      <c r="C2362" s="12">
        <v>1992</v>
      </c>
      <c r="D2362" s="12" t="s">
        <v>174</v>
      </c>
      <c r="E2362" s="13">
        <v>1975</v>
      </c>
      <c r="F2362" s="13">
        <v>1960</v>
      </c>
      <c r="G2362" s="13">
        <v>3935</v>
      </c>
      <c r="H2362" s="13">
        <v>0</v>
      </c>
      <c r="I2362" s="13">
        <v>0</v>
      </c>
      <c r="J2362" s="13">
        <v>0</v>
      </c>
      <c r="K2362" s="15">
        <f t="shared" si="153"/>
        <v>1975</v>
      </c>
      <c r="L2362" s="15">
        <f t="shared" si="154"/>
        <v>1960</v>
      </c>
      <c r="M2362" s="15">
        <f t="shared" si="155"/>
        <v>3935</v>
      </c>
      <c r="O2362" s="13"/>
      <c r="P2362" s="13"/>
    </row>
    <row r="2363" spans="1:16" ht="13.15" customHeight="1" x14ac:dyDescent="0.2">
      <c r="A2363" s="11" t="str">
        <f t="shared" si="152"/>
        <v>MANINGRIDA1993</v>
      </c>
      <c r="B2363" s="88" t="s">
        <v>41</v>
      </c>
      <c r="C2363" s="16">
        <v>1993</v>
      </c>
      <c r="D2363" s="86" t="s">
        <v>174</v>
      </c>
      <c r="E2363" s="89">
        <v>2376</v>
      </c>
      <c r="F2363" s="89">
        <v>2376</v>
      </c>
      <c r="G2363" s="89">
        <v>4752</v>
      </c>
      <c r="H2363" s="89">
        <v>0</v>
      </c>
      <c r="I2363" s="89">
        <v>0</v>
      </c>
      <c r="J2363" s="89">
        <v>0</v>
      </c>
      <c r="K2363" s="15">
        <f t="shared" si="153"/>
        <v>2376</v>
      </c>
      <c r="L2363" s="15">
        <f t="shared" si="154"/>
        <v>2376</v>
      </c>
      <c r="M2363" s="15">
        <f t="shared" si="155"/>
        <v>4752</v>
      </c>
      <c r="O2363" s="13"/>
      <c r="P2363" s="13"/>
    </row>
    <row r="2364" spans="1:16" ht="13.15" customHeight="1" x14ac:dyDescent="0.2">
      <c r="A2364" s="11" t="str">
        <f t="shared" si="152"/>
        <v>MANINGRIDA1994</v>
      </c>
      <c r="B2364" s="92" t="s">
        <v>41</v>
      </c>
      <c r="C2364" s="85">
        <v>1994</v>
      </c>
      <c r="D2364" s="86" t="s">
        <v>174</v>
      </c>
      <c r="E2364" s="15">
        <v>2287</v>
      </c>
      <c r="F2364" s="15">
        <v>2287</v>
      </c>
      <c r="G2364" s="15">
        <v>4574</v>
      </c>
      <c r="H2364" s="87">
        <v>0</v>
      </c>
      <c r="I2364" s="87">
        <v>0</v>
      </c>
      <c r="J2364" s="15">
        <v>0</v>
      </c>
      <c r="K2364" s="15">
        <f t="shared" si="153"/>
        <v>2287</v>
      </c>
      <c r="L2364" s="15">
        <f t="shared" si="154"/>
        <v>2287</v>
      </c>
      <c r="M2364" s="15">
        <f t="shared" si="155"/>
        <v>4574</v>
      </c>
      <c r="O2364" s="13"/>
      <c r="P2364" s="13"/>
    </row>
    <row r="2365" spans="1:16" ht="13.15" customHeight="1" x14ac:dyDescent="0.2">
      <c r="A2365" s="11" t="str">
        <f t="shared" si="152"/>
        <v>MANINGRIDA1995</v>
      </c>
      <c r="B2365" s="3" t="s">
        <v>41</v>
      </c>
      <c r="C2365" s="12">
        <v>1995</v>
      </c>
      <c r="D2365" s="12">
        <v>37</v>
      </c>
      <c r="E2365" s="13">
        <v>2573</v>
      </c>
      <c r="F2365" s="13">
        <v>2573</v>
      </c>
      <c r="G2365" s="13">
        <v>5146</v>
      </c>
      <c r="H2365" s="13">
        <v>0</v>
      </c>
      <c r="I2365" s="13">
        <v>0</v>
      </c>
      <c r="J2365" s="13">
        <v>0</v>
      </c>
      <c r="K2365" s="15">
        <f t="shared" si="153"/>
        <v>2573</v>
      </c>
      <c r="L2365" s="15">
        <f t="shared" si="154"/>
        <v>2573</v>
      </c>
      <c r="M2365" s="15">
        <f t="shared" si="155"/>
        <v>5146</v>
      </c>
      <c r="O2365" s="13"/>
      <c r="P2365" s="13"/>
    </row>
    <row r="2366" spans="1:16" ht="13.15" customHeight="1" x14ac:dyDescent="0.2">
      <c r="A2366" s="11" t="str">
        <f t="shared" si="152"/>
        <v>MANINGRIDA1996</v>
      </c>
      <c r="B2366" s="92" t="s">
        <v>41</v>
      </c>
      <c r="C2366" s="85">
        <v>1996</v>
      </c>
      <c r="D2366" s="86">
        <v>37</v>
      </c>
      <c r="E2366" s="15">
        <v>2794</v>
      </c>
      <c r="F2366" s="15">
        <v>2794</v>
      </c>
      <c r="G2366" s="15">
        <v>5588</v>
      </c>
      <c r="H2366" s="87">
        <v>0</v>
      </c>
      <c r="I2366" s="87">
        <v>0</v>
      </c>
      <c r="J2366" s="15">
        <v>0</v>
      </c>
      <c r="K2366" s="15">
        <f t="shared" si="153"/>
        <v>2794</v>
      </c>
      <c r="L2366" s="15">
        <f t="shared" si="154"/>
        <v>2794</v>
      </c>
      <c r="M2366" s="15">
        <f t="shared" si="155"/>
        <v>5588</v>
      </c>
      <c r="O2366" s="13"/>
      <c r="P2366" s="13"/>
    </row>
    <row r="2367" spans="1:16" ht="13.15" customHeight="1" x14ac:dyDescent="0.2">
      <c r="A2367" s="11" t="str">
        <f t="shared" si="152"/>
        <v>MANINGRIDA1997</v>
      </c>
      <c r="B2367" s="3" t="s">
        <v>41</v>
      </c>
      <c r="C2367" s="12">
        <v>1997</v>
      </c>
      <c r="D2367" s="12">
        <v>31</v>
      </c>
      <c r="E2367" s="13">
        <v>3122</v>
      </c>
      <c r="F2367" s="13">
        <v>3122</v>
      </c>
      <c r="G2367" s="13">
        <v>6244</v>
      </c>
      <c r="H2367" s="13">
        <v>0</v>
      </c>
      <c r="I2367" s="13">
        <v>0</v>
      </c>
      <c r="J2367" s="13">
        <v>0</v>
      </c>
      <c r="K2367" s="15">
        <f t="shared" si="153"/>
        <v>3122</v>
      </c>
      <c r="L2367" s="15">
        <f t="shared" si="154"/>
        <v>3122</v>
      </c>
      <c r="M2367" s="15">
        <f t="shared" si="155"/>
        <v>6244</v>
      </c>
      <c r="O2367" s="13"/>
      <c r="P2367" s="13"/>
    </row>
    <row r="2368" spans="1:16" ht="13.15" customHeight="1" x14ac:dyDescent="0.2">
      <c r="A2368" s="11" t="str">
        <f t="shared" si="152"/>
        <v>MANINGRIDA1998</v>
      </c>
      <c r="B2368" s="90" t="s">
        <v>41</v>
      </c>
      <c r="C2368" s="12">
        <v>1998</v>
      </c>
      <c r="D2368" s="86">
        <v>31</v>
      </c>
      <c r="E2368" s="91">
        <v>3365</v>
      </c>
      <c r="F2368" s="91">
        <v>3365</v>
      </c>
      <c r="G2368" s="91">
        <v>6730</v>
      </c>
      <c r="H2368" s="91">
        <v>0</v>
      </c>
      <c r="I2368" s="91">
        <v>0</v>
      </c>
      <c r="J2368" s="91">
        <v>0</v>
      </c>
      <c r="K2368" s="15">
        <f t="shared" si="153"/>
        <v>3365</v>
      </c>
      <c r="L2368" s="15">
        <f t="shared" si="154"/>
        <v>3365</v>
      </c>
      <c r="M2368" s="15">
        <f t="shared" si="155"/>
        <v>6730</v>
      </c>
      <c r="O2368" s="13"/>
      <c r="P2368" s="13"/>
    </row>
    <row r="2369" spans="1:16" ht="13.15" customHeight="1" x14ac:dyDescent="0.2">
      <c r="A2369" s="11" t="str">
        <f t="shared" si="152"/>
        <v>MANINGRIDA1999</v>
      </c>
      <c r="B2369" s="3" t="s">
        <v>41</v>
      </c>
      <c r="C2369" s="12">
        <v>1999</v>
      </c>
      <c r="D2369" s="12">
        <v>34</v>
      </c>
      <c r="E2369" s="13">
        <v>2966</v>
      </c>
      <c r="F2369" s="13">
        <v>2966</v>
      </c>
      <c r="G2369" s="13">
        <v>5932</v>
      </c>
      <c r="H2369" s="13">
        <v>0</v>
      </c>
      <c r="I2369" s="13">
        <v>0</v>
      </c>
      <c r="J2369" s="13">
        <v>0</v>
      </c>
      <c r="K2369" s="15">
        <f t="shared" si="153"/>
        <v>2966</v>
      </c>
      <c r="L2369" s="15">
        <f t="shared" si="154"/>
        <v>2966</v>
      </c>
      <c r="M2369" s="15">
        <f t="shared" si="155"/>
        <v>5932</v>
      </c>
      <c r="O2369" s="13"/>
      <c r="P2369" s="13"/>
    </row>
    <row r="2370" spans="1:16" ht="13.15" customHeight="1" x14ac:dyDescent="0.2">
      <c r="A2370" s="11" t="str">
        <f t="shared" si="152"/>
        <v>MANINGRIDA2000</v>
      </c>
      <c r="B2370" s="3" t="s">
        <v>41</v>
      </c>
      <c r="C2370" s="12">
        <v>2000</v>
      </c>
      <c r="D2370" s="12" t="s">
        <v>174</v>
      </c>
      <c r="E2370" s="13">
        <v>2167</v>
      </c>
      <c r="F2370" s="13">
        <v>2214</v>
      </c>
      <c r="G2370" s="13">
        <v>4381</v>
      </c>
      <c r="H2370" s="13">
        <v>0</v>
      </c>
      <c r="I2370" s="13">
        <v>0</v>
      </c>
      <c r="J2370" s="13">
        <v>0</v>
      </c>
      <c r="K2370" s="15">
        <f t="shared" si="153"/>
        <v>2167</v>
      </c>
      <c r="L2370" s="15">
        <f t="shared" si="154"/>
        <v>2214</v>
      </c>
      <c r="M2370" s="15">
        <f t="shared" si="155"/>
        <v>4381</v>
      </c>
      <c r="O2370" s="13"/>
      <c r="P2370" s="13"/>
    </row>
    <row r="2371" spans="1:16" ht="13.15" customHeight="1" x14ac:dyDescent="0.2">
      <c r="A2371" s="11" t="str">
        <f t="shared" si="152"/>
        <v>MANINGRIDA2001</v>
      </c>
      <c r="B2371" s="3" t="s">
        <v>41</v>
      </c>
      <c r="C2371" s="12">
        <v>2001</v>
      </c>
      <c r="D2371" s="12" t="s">
        <v>174</v>
      </c>
      <c r="E2371" s="13">
        <v>2110</v>
      </c>
      <c r="F2371" s="13">
        <v>2174</v>
      </c>
      <c r="G2371" s="13">
        <v>4284</v>
      </c>
      <c r="H2371" s="13">
        <v>0</v>
      </c>
      <c r="I2371" s="13">
        <v>0</v>
      </c>
      <c r="J2371" s="13">
        <v>0</v>
      </c>
      <c r="K2371" s="15">
        <f t="shared" si="153"/>
        <v>2110</v>
      </c>
      <c r="L2371" s="15">
        <f t="shared" si="154"/>
        <v>2174</v>
      </c>
      <c r="M2371" s="15">
        <f t="shared" si="155"/>
        <v>4284</v>
      </c>
      <c r="O2371" s="13"/>
      <c r="P2371" s="13"/>
    </row>
    <row r="2372" spans="1:16" ht="13.15" customHeight="1" x14ac:dyDescent="0.2">
      <c r="A2372" s="11" t="str">
        <f t="shared" si="152"/>
        <v>MANINGRIDA2002</v>
      </c>
      <c r="B2372" s="90" t="s">
        <v>41</v>
      </c>
      <c r="C2372" s="12">
        <v>2002</v>
      </c>
      <c r="D2372" s="86" t="s">
        <v>174</v>
      </c>
      <c r="E2372" s="91">
        <v>1752</v>
      </c>
      <c r="F2372" s="91">
        <v>1785</v>
      </c>
      <c r="G2372" s="91">
        <v>3537</v>
      </c>
      <c r="H2372" s="91">
        <v>0</v>
      </c>
      <c r="I2372" s="91">
        <v>0</v>
      </c>
      <c r="J2372" s="91">
        <v>0</v>
      </c>
      <c r="K2372" s="15">
        <f t="shared" si="153"/>
        <v>1752</v>
      </c>
      <c r="L2372" s="15">
        <f t="shared" si="154"/>
        <v>1785</v>
      </c>
      <c r="M2372" s="15">
        <f t="shared" si="155"/>
        <v>3537</v>
      </c>
      <c r="O2372" s="13"/>
      <c r="P2372" s="13"/>
    </row>
    <row r="2373" spans="1:16" ht="13.15" customHeight="1" x14ac:dyDescent="0.2">
      <c r="A2373" s="11" t="str">
        <f t="shared" si="152"/>
        <v>MANINGRIDA2003</v>
      </c>
      <c r="B2373" s="92" t="s">
        <v>41</v>
      </c>
      <c r="C2373" s="85">
        <v>2003</v>
      </c>
      <c r="D2373" s="86" t="s">
        <v>174</v>
      </c>
      <c r="E2373" s="15">
        <v>1405</v>
      </c>
      <c r="F2373" s="15">
        <v>1411</v>
      </c>
      <c r="G2373" s="15">
        <v>2816</v>
      </c>
      <c r="H2373" s="87">
        <v>0</v>
      </c>
      <c r="I2373" s="87">
        <v>0</v>
      </c>
      <c r="J2373" s="15">
        <v>0</v>
      </c>
      <c r="K2373" s="15">
        <f t="shared" si="153"/>
        <v>1405</v>
      </c>
      <c r="L2373" s="15">
        <f t="shared" si="154"/>
        <v>1411</v>
      </c>
      <c r="M2373" s="15">
        <f t="shared" si="155"/>
        <v>2816</v>
      </c>
      <c r="O2373" s="13"/>
      <c r="P2373" s="13"/>
    </row>
    <row r="2374" spans="1:16" ht="13.15" customHeight="1" x14ac:dyDescent="0.2">
      <c r="A2374" s="11" t="str">
        <f t="shared" si="152"/>
        <v>MANINGRIDA2004</v>
      </c>
      <c r="B2374" s="3" t="s">
        <v>41</v>
      </c>
      <c r="C2374" s="12">
        <v>2004</v>
      </c>
      <c r="D2374" s="12" t="s">
        <v>174</v>
      </c>
      <c r="E2374" s="13">
        <v>1271</v>
      </c>
      <c r="F2374" s="13">
        <v>1270</v>
      </c>
      <c r="G2374" s="13">
        <v>2541</v>
      </c>
      <c r="H2374" s="13">
        <v>0</v>
      </c>
      <c r="I2374" s="13">
        <v>0</v>
      </c>
      <c r="J2374" s="13">
        <v>0</v>
      </c>
      <c r="K2374" s="15">
        <f t="shared" si="153"/>
        <v>1271</v>
      </c>
      <c r="L2374" s="15">
        <f t="shared" si="154"/>
        <v>1270</v>
      </c>
      <c r="M2374" s="15">
        <f t="shared" si="155"/>
        <v>2541</v>
      </c>
      <c r="O2374" s="13"/>
      <c r="P2374" s="13"/>
    </row>
    <row r="2375" spans="1:16" ht="13.15" customHeight="1" x14ac:dyDescent="0.2">
      <c r="A2375" s="11" t="str">
        <f t="shared" si="152"/>
        <v>MANINGRIDA2005</v>
      </c>
      <c r="B2375" s="92" t="s">
        <v>41</v>
      </c>
      <c r="C2375" s="85">
        <v>2005</v>
      </c>
      <c r="D2375" s="86" t="s">
        <v>174</v>
      </c>
      <c r="E2375" s="15">
        <v>1265</v>
      </c>
      <c r="F2375" s="15">
        <v>1259</v>
      </c>
      <c r="G2375" s="15">
        <v>2524</v>
      </c>
      <c r="H2375" s="87">
        <v>0</v>
      </c>
      <c r="I2375" s="87">
        <v>0</v>
      </c>
      <c r="J2375" s="15">
        <v>0</v>
      </c>
      <c r="K2375" s="15">
        <f t="shared" si="153"/>
        <v>1265</v>
      </c>
      <c r="L2375" s="15">
        <f t="shared" si="154"/>
        <v>1259</v>
      </c>
      <c r="M2375" s="15">
        <f t="shared" si="155"/>
        <v>2524</v>
      </c>
      <c r="O2375" s="13"/>
      <c r="P2375" s="13"/>
    </row>
    <row r="2376" spans="1:16" ht="13.15" customHeight="1" x14ac:dyDescent="0.2">
      <c r="A2376" s="11" t="str">
        <f t="shared" ref="A2376:A2439" si="156">CONCATENATE(B2376,C2376)</f>
        <v>MANINGRIDA2006</v>
      </c>
      <c r="B2376" s="92" t="s">
        <v>41</v>
      </c>
      <c r="C2376" s="85">
        <v>2006</v>
      </c>
      <c r="D2376" s="86" t="s">
        <v>174</v>
      </c>
      <c r="E2376" s="15">
        <v>1091</v>
      </c>
      <c r="F2376" s="15">
        <v>1102</v>
      </c>
      <c r="G2376" s="15">
        <v>2193</v>
      </c>
      <c r="H2376" s="87">
        <v>0</v>
      </c>
      <c r="I2376" s="87">
        <v>0</v>
      </c>
      <c r="J2376" s="15">
        <v>0</v>
      </c>
      <c r="K2376" s="15">
        <f t="shared" si="153"/>
        <v>1091</v>
      </c>
      <c r="L2376" s="15">
        <f t="shared" si="154"/>
        <v>1102</v>
      </c>
      <c r="M2376" s="15">
        <f t="shared" si="155"/>
        <v>2193</v>
      </c>
      <c r="O2376" s="13"/>
      <c r="P2376" s="13"/>
    </row>
    <row r="2377" spans="1:16" ht="13.15" customHeight="1" x14ac:dyDescent="0.2">
      <c r="A2377" s="11" t="str">
        <f t="shared" si="156"/>
        <v>MANINGRIDA2007</v>
      </c>
      <c r="B2377" s="92" t="s">
        <v>41</v>
      </c>
      <c r="C2377" s="85">
        <v>2007</v>
      </c>
      <c r="D2377" s="86" t="s">
        <v>174</v>
      </c>
      <c r="E2377" s="15">
        <v>1223</v>
      </c>
      <c r="F2377" s="15">
        <v>1237</v>
      </c>
      <c r="G2377" s="15">
        <v>2460</v>
      </c>
      <c r="H2377" s="87">
        <v>0</v>
      </c>
      <c r="I2377" s="87">
        <v>0</v>
      </c>
      <c r="J2377" s="15">
        <v>0</v>
      </c>
      <c r="K2377" s="15">
        <f t="shared" si="153"/>
        <v>1223</v>
      </c>
      <c r="L2377" s="15">
        <f t="shared" si="154"/>
        <v>1237</v>
      </c>
      <c r="M2377" s="15">
        <f t="shared" si="155"/>
        <v>2460</v>
      </c>
      <c r="O2377" s="13"/>
      <c r="P2377" s="13"/>
    </row>
    <row r="2378" spans="1:16" ht="13.15" customHeight="1" x14ac:dyDescent="0.2">
      <c r="A2378" s="11" t="str">
        <f t="shared" si="156"/>
        <v>MANINGRIDA2008</v>
      </c>
      <c r="B2378" s="3" t="s">
        <v>41</v>
      </c>
      <c r="C2378" s="12">
        <v>2008</v>
      </c>
      <c r="D2378" s="12" t="s">
        <v>174</v>
      </c>
      <c r="E2378" s="13">
        <v>1218</v>
      </c>
      <c r="F2378" s="13">
        <v>1228</v>
      </c>
      <c r="G2378" s="13">
        <v>2446</v>
      </c>
      <c r="H2378" s="13">
        <v>0</v>
      </c>
      <c r="I2378" s="13">
        <v>0</v>
      </c>
      <c r="J2378" s="13">
        <v>0</v>
      </c>
      <c r="K2378" s="15">
        <f t="shared" si="153"/>
        <v>1218</v>
      </c>
      <c r="L2378" s="15">
        <f t="shared" si="154"/>
        <v>1228</v>
      </c>
      <c r="M2378" s="15">
        <f t="shared" si="155"/>
        <v>2446</v>
      </c>
      <c r="O2378" s="13"/>
      <c r="P2378" s="13"/>
    </row>
    <row r="2379" spans="1:16" ht="13.15" customHeight="1" x14ac:dyDescent="0.2">
      <c r="A2379" s="11" t="str">
        <f t="shared" si="156"/>
        <v>MANINGRIDA2009</v>
      </c>
      <c r="B2379" s="3" t="s">
        <v>41</v>
      </c>
      <c r="C2379" s="12">
        <v>2009</v>
      </c>
      <c r="D2379" s="12" t="s">
        <v>174</v>
      </c>
      <c r="E2379" s="13">
        <v>1238</v>
      </c>
      <c r="F2379" s="13">
        <v>1243</v>
      </c>
      <c r="G2379" s="13">
        <v>2481</v>
      </c>
      <c r="H2379" s="13">
        <v>0</v>
      </c>
      <c r="I2379" s="13">
        <v>0</v>
      </c>
      <c r="J2379" s="13">
        <v>0</v>
      </c>
      <c r="K2379" s="15">
        <f t="shared" si="153"/>
        <v>1238</v>
      </c>
      <c r="L2379" s="15">
        <f t="shared" si="154"/>
        <v>1243</v>
      </c>
      <c r="M2379" s="15">
        <f t="shared" si="155"/>
        <v>2481</v>
      </c>
      <c r="O2379" s="13"/>
      <c r="P2379" s="13"/>
    </row>
    <row r="2380" spans="1:16" ht="13.15" customHeight="1" x14ac:dyDescent="0.2">
      <c r="A2380" s="11" t="str">
        <f t="shared" si="156"/>
        <v>MANINGRIDA2010</v>
      </c>
      <c r="B2380" s="92" t="s">
        <v>41</v>
      </c>
      <c r="C2380" s="85">
        <v>2010</v>
      </c>
      <c r="D2380" s="86" t="s">
        <v>174</v>
      </c>
      <c r="E2380" s="15">
        <v>1212</v>
      </c>
      <c r="F2380" s="15">
        <v>1214</v>
      </c>
      <c r="G2380" s="15">
        <v>2426</v>
      </c>
      <c r="H2380" s="87">
        <v>0</v>
      </c>
      <c r="I2380" s="87">
        <v>0</v>
      </c>
      <c r="J2380" s="15">
        <v>0</v>
      </c>
      <c r="K2380" s="15">
        <f t="shared" si="153"/>
        <v>1212</v>
      </c>
      <c r="L2380" s="15">
        <f t="shared" si="154"/>
        <v>1214</v>
      </c>
      <c r="M2380" s="15">
        <f t="shared" si="155"/>
        <v>2426</v>
      </c>
      <c r="O2380" s="13"/>
      <c r="P2380" s="13"/>
    </row>
    <row r="2381" spans="1:16" ht="13.15" customHeight="1" x14ac:dyDescent="0.2">
      <c r="A2381" s="11" t="str">
        <f t="shared" si="156"/>
        <v>MANINGRIDA2011</v>
      </c>
      <c r="B2381" s="3" t="s">
        <v>41</v>
      </c>
      <c r="C2381" s="12">
        <v>2011</v>
      </c>
      <c r="D2381" s="12" t="s">
        <v>174</v>
      </c>
      <c r="E2381" s="13">
        <v>1229</v>
      </c>
      <c r="F2381" s="13">
        <v>1230</v>
      </c>
      <c r="G2381" s="13">
        <v>2459</v>
      </c>
      <c r="H2381" s="13">
        <v>0</v>
      </c>
      <c r="I2381" s="13">
        <v>0</v>
      </c>
      <c r="J2381" s="13">
        <v>0</v>
      </c>
      <c r="K2381" s="15">
        <f t="shared" si="153"/>
        <v>1229</v>
      </c>
      <c r="L2381" s="15">
        <f t="shared" si="154"/>
        <v>1230</v>
      </c>
      <c r="M2381" s="15">
        <f t="shared" si="155"/>
        <v>2459</v>
      </c>
      <c r="O2381" s="13"/>
      <c r="P2381" s="13"/>
    </row>
    <row r="2382" spans="1:16" ht="13.15" customHeight="1" x14ac:dyDescent="0.2">
      <c r="A2382" s="11" t="str">
        <f t="shared" si="156"/>
        <v>MANINGRIDA2012</v>
      </c>
      <c r="B2382" s="3" t="s">
        <v>41</v>
      </c>
      <c r="C2382" s="12">
        <v>2012</v>
      </c>
      <c r="D2382" s="12" t="s">
        <v>174</v>
      </c>
      <c r="E2382" s="13">
        <v>1242</v>
      </c>
      <c r="F2382" s="13">
        <v>1238</v>
      </c>
      <c r="G2382" s="13">
        <v>2480</v>
      </c>
      <c r="H2382" s="13">
        <v>0</v>
      </c>
      <c r="I2382" s="13">
        <v>0</v>
      </c>
      <c r="J2382" s="13">
        <v>0</v>
      </c>
      <c r="K2382" s="15">
        <f t="shared" si="153"/>
        <v>1242</v>
      </c>
      <c r="L2382" s="15">
        <f t="shared" si="154"/>
        <v>1238</v>
      </c>
      <c r="M2382" s="15">
        <f t="shared" si="155"/>
        <v>2480</v>
      </c>
      <c r="O2382" s="13"/>
      <c r="P2382" s="13"/>
    </row>
    <row r="2383" spans="1:16" ht="13.15" customHeight="1" x14ac:dyDescent="0.2">
      <c r="A2383" s="11" t="str">
        <f t="shared" si="156"/>
        <v>MANINGRIDA2013</v>
      </c>
      <c r="B2383" s="88" t="s">
        <v>41</v>
      </c>
      <c r="C2383" s="16">
        <v>2013</v>
      </c>
      <c r="D2383" s="86" t="s">
        <v>174</v>
      </c>
      <c r="E2383" s="89">
        <v>1240</v>
      </c>
      <c r="F2383" s="89">
        <v>1233</v>
      </c>
      <c r="G2383" s="89">
        <v>2473</v>
      </c>
      <c r="H2383" s="89">
        <v>0</v>
      </c>
      <c r="I2383" s="89">
        <v>0</v>
      </c>
      <c r="J2383" s="89">
        <v>0</v>
      </c>
      <c r="K2383" s="15">
        <f t="shared" si="153"/>
        <v>1240</v>
      </c>
      <c r="L2383" s="15">
        <f t="shared" si="154"/>
        <v>1233</v>
      </c>
      <c r="M2383" s="15">
        <f t="shared" si="155"/>
        <v>2473</v>
      </c>
      <c r="O2383" s="13"/>
      <c r="P2383" s="13"/>
    </row>
    <row r="2384" spans="1:16" ht="13.15" customHeight="1" x14ac:dyDescent="0.2">
      <c r="A2384" s="11" t="str">
        <f t="shared" si="156"/>
        <v>MANINGRIDA2014</v>
      </c>
      <c r="B2384" s="92" t="s">
        <v>41</v>
      </c>
      <c r="C2384" s="85">
        <v>2014</v>
      </c>
      <c r="D2384" s="86" t="s">
        <v>174</v>
      </c>
      <c r="E2384" s="15">
        <v>1225</v>
      </c>
      <c r="F2384" s="15">
        <v>1223</v>
      </c>
      <c r="G2384" s="15">
        <v>2448</v>
      </c>
      <c r="H2384" s="87">
        <v>0</v>
      </c>
      <c r="I2384" s="87">
        <v>0</v>
      </c>
      <c r="J2384" s="15">
        <v>0</v>
      </c>
      <c r="K2384" s="15">
        <f t="shared" si="153"/>
        <v>1225</v>
      </c>
      <c r="L2384" s="15">
        <f t="shared" si="154"/>
        <v>1223</v>
      </c>
      <c r="M2384" s="15">
        <f t="shared" si="155"/>
        <v>2448</v>
      </c>
      <c r="O2384" s="13"/>
      <c r="P2384" s="13"/>
    </row>
    <row r="2385" spans="1:16" ht="13.15" customHeight="1" x14ac:dyDescent="0.2">
      <c r="A2385" s="11" t="str">
        <f t="shared" si="156"/>
        <v>MANINGRIDA2015</v>
      </c>
      <c r="B2385" s="90" t="s">
        <v>41</v>
      </c>
      <c r="C2385" s="85">
        <v>2015</v>
      </c>
      <c r="D2385" s="86" t="s">
        <v>174</v>
      </c>
      <c r="E2385" s="15">
        <v>1199</v>
      </c>
      <c r="F2385" s="15">
        <v>1199</v>
      </c>
      <c r="G2385" s="15">
        <v>2398</v>
      </c>
      <c r="H2385" s="15">
        <v>0</v>
      </c>
      <c r="I2385" s="15">
        <v>0</v>
      </c>
      <c r="J2385" s="15">
        <v>0</v>
      </c>
      <c r="K2385" s="15">
        <f t="shared" si="153"/>
        <v>1199</v>
      </c>
      <c r="L2385" s="15">
        <f t="shared" si="154"/>
        <v>1199</v>
      </c>
      <c r="M2385" s="15">
        <f t="shared" si="155"/>
        <v>2398</v>
      </c>
      <c r="O2385" s="13"/>
      <c r="P2385" s="13"/>
    </row>
    <row r="2386" spans="1:16" ht="13.15" customHeight="1" x14ac:dyDescent="0.2">
      <c r="A2386" s="11" t="str">
        <f t="shared" si="156"/>
        <v>MANINGRIDA2016</v>
      </c>
      <c r="B2386" s="3" t="s">
        <v>41</v>
      </c>
      <c r="C2386" s="12">
        <v>2016</v>
      </c>
      <c r="D2386" s="12" t="s">
        <v>174</v>
      </c>
      <c r="E2386" s="13">
        <v>1201</v>
      </c>
      <c r="F2386" s="13">
        <v>1203</v>
      </c>
      <c r="G2386" s="13">
        <v>2404</v>
      </c>
      <c r="H2386" s="13">
        <v>0</v>
      </c>
      <c r="I2386" s="13">
        <v>0</v>
      </c>
      <c r="J2386" s="13">
        <v>0</v>
      </c>
      <c r="K2386" s="15">
        <f t="shared" si="153"/>
        <v>1201</v>
      </c>
      <c r="L2386" s="15">
        <f t="shared" si="154"/>
        <v>1203</v>
      </c>
      <c r="M2386" s="15">
        <f t="shared" si="155"/>
        <v>2404</v>
      </c>
      <c r="O2386" s="13"/>
      <c r="P2386" s="13"/>
    </row>
    <row r="2387" spans="1:16" ht="13.15" customHeight="1" x14ac:dyDescent="0.2">
      <c r="A2387" s="11" t="str">
        <f t="shared" si="156"/>
        <v>MANINGRIDA2017</v>
      </c>
      <c r="B2387" s="92" t="s">
        <v>41</v>
      </c>
      <c r="C2387" s="85">
        <v>2017</v>
      </c>
      <c r="D2387" s="86" t="s">
        <v>174</v>
      </c>
      <c r="E2387" s="15">
        <v>937</v>
      </c>
      <c r="F2387" s="15">
        <v>936</v>
      </c>
      <c r="G2387" s="15">
        <v>1873</v>
      </c>
      <c r="H2387" s="87">
        <v>0</v>
      </c>
      <c r="I2387" s="87">
        <v>0</v>
      </c>
      <c r="J2387" s="15">
        <v>0</v>
      </c>
      <c r="K2387" s="15">
        <f t="shared" si="153"/>
        <v>937</v>
      </c>
      <c r="L2387" s="15">
        <f t="shared" si="154"/>
        <v>936</v>
      </c>
      <c r="M2387" s="15">
        <f t="shared" si="155"/>
        <v>1873</v>
      </c>
      <c r="O2387" s="13"/>
      <c r="P2387" s="13"/>
    </row>
    <row r="2388" spans="1:16" ht="13.15" customHeight="1" x14ac:dyDescent="0.2">
      <c r="A2388" s="11" t="str">
        <f t="shared" si="156"/>
        <v>MANINGRIDA2018</v>
      </c>
      <c r="B2388" s="92" t="s">
        <v>41</v>
      </c>
      <c r="C2388" s="85">
        <v>2018</v>
      </c>
      <c r="D2388" s="86" t="s">
        <v>174</v>
      </c>
      <c r="E2388" s="15">
        <v>823</v>
      </c>
      <c r="F2388" s="15">
        <v>824</v>
      </c>
      <c r="G2388" s="15">
        <v>1647</v>
      </c>
      <c r="H2388" s="87">
        <v>0</v>
      </c>
      <c r="I2388" s="87">
        <v>0</v>
      </c>
      <c r="J2388" s="15">
        <v>0</v>
      </c>
      <c r="K2388" s="15">
        <f t="shared" si="153"/>
        <v>823</v>
      </c>
      <c r="L2388" s="15">
        <f t="shared" si="154"/>
        <v>824</v>
      </c>
      <c r="M2388" s="15">
        <f t="shared" si="155"/>
        <v>1647</v>
      </c>
      <c r="O2388" s="13"/>
      <c r="P2388" s="13"/>
    </row>
    <row r="2389" spans="1:16" ht="13.15" customHeight="1" x14ac:dyDescent="0.2">
      <c r="A2389" s="11" t="str">
        <f t="shared" si="156"/>
        <v>MANINGRIDA2019</v>
      </c>
      <c r="B2389" s="92" t="s">
        <v>41</v>
      </c>
      <c r="C2389" s="85">
        <v>2019</v>
      </c>
      <c r="D2389" s="86" t="s">
        <v>174</v>
      </c>
      <c r="E2389" s="15">
        <v>808</v>
      </c>
      <c r="F2389" s="15">
        <v>808</v>
      </c>
      <c r="G2389" s="15">
        <v>1616</v>
      </c>
      <c r="H2389" s="87">
        <v>0</v>
      </c>
      <c r="I2389" s="87">
        <v>0</v>
      </c>
      <c r="J2389" s="15">
        <v>0</v>
      </c>
      <c r="K2389" s="15">
        <f t="shared" si="153"/>
        <v>808</v>
      </c>
      <c r="L2389" s="15">
        <f t="shared" si="154"/>
        <v>808</v>
      </c>
      <c r="M2389" s="15">
        <f t="shared" si="155"/>
        <v>1616</v>
      </c>
      <c r="O2389" s="13"/>
      <c r="P2389" s="13"/>
    </row>
    <row r="2390" spans="1:16" ht="13.15" customHeight="1" x14ac:dyDescent="0.2">
      <c r="A2390" s="11" t="str">
        <f t="shared" si="156"/>
        <v>MANINGRIDA2020</v>
      </c>
      <c r="B2390" s="3" t="s">
        <v>41</v>
      </c>
      <c r="C2390" s="12">
        <v>2020</v>
      </c>
      <c r="D2390" s="12" t="s">
        <v>174</v>
      </c>
      <c r="E2390" s="13">
        <v>621</v>
      </c>
      <c r="F2390" s="13">
        <v>621</v>
      </c>
      <c r="G2390" s="13">
        <v>1242</v>
      </c>
      <c r="H2390" s="13">
        <v>0</v>
      </c>
      <c r="I2390" s="13">
        <v>0</v>
      </c>
      <c r="J2390" s="13">
        <v>0</v>
      </c>
      <c r="K2390" s="15">
        <f t="shared" si="153"/>
        <v>621</v>
      </c>
      <c r="L2390" s="15">
        <f t="shared" si="154"/>
        <v>621</v>
      </c>
      <c r="M2390" s="15">
        <f t="shared" si="155"/>
        <v>1242</v>
      </c>
      <c r="O2390" s="13"/>
      <c r="P2390" s="13"/>
    </row>
    <row r="2391" spans="1:16" ht="13.15" customHeight="1" x14ac:dyDescent="0.2">
      <c r="A2391" s="11" t="str">
        <f t="shared" si="156"/>
        <v>MANINGRIDA2021</v>
      </c>
      <c r="B2391" s="3" t="s">
        <v>41</v>
      </c>
      <c r="C2391" s="12">
        <v>2021</v>
      </c>
      <c r="D2391" s="12" t="s">
        <v>174</v>
      </c>
      <c r="E2391" s="13">
        <v>829</v>
      </c>
      <c r="F2391" s="13">
        <v>830</v>
      </c>
      <c r="G2391" s="13">
        <v>1659</v>
      </c>
      <c r="H2391" s="13">
        <v>0</v>
      </c>
      <c r="I2391" s="13">
        <v>0</v>
      </c>
      <c r="J2391" s="13">
        <v>0</v>
      </c>
      <c r="K2391" s="15">
        <f t="shared" si="153"/>
        <v>829</v>
      </c>
      <c r="L2391" s="15">
        <f t="shared" si="154"/>
        <v>830</v>
      </c>
      <c r="M2391" s="15">
        <f t="shared" si="155"/>
        <v>1659</v>
      </c>
      <c r="O2391" s="13"/>
      <c r="P2391" s="13"/>
    </row>
    <row r="2392" spans="1:16" ht="13.15" customHeight="1" x14ac:dyDescent="0.2">
      <c r="A2392" s="11" t="str">
        <f t="shared" si="156"/>
        <v>MANINGRIDA2022</v>
      </c>
      <c r="B2392" s="3" t="s">
        <v>41</v>
      </c>
      <c r="C2392" s="12">
        <v>2022</v>
      </c>
      <c r="D2392" s="86" t="s">
        <v>174</v>
      </c>
      <c r="E2392" s="13">
        <v>706</v>
      </c>
      <c r="F2392" s="13">
        <v>704</v>
      </c>
      <c r="G2392" s="13">
        <v>1410</v>
      </c>
      <c r="H2392" s="13">
        <v>0</v>
      </c>
      <c r="I2392" s="13">
        <v>0</v>
      </c>
      <c r="J2392" s="13">
        <v>0</v>
      </c>
      <c r="K2392" s="15">
        <f t="shared" si="153"/>
        <v>706</v>
      </c>
      <c r="L2392" s="15">
        <f t="shared" si="154"/>
        <v>704</v>
      </c>
      <c r="M2392" s="15">
        <f t="shared" si="155"/>
        <v>1410</v>
      </c>
      <c r="O2392" s="13"/>
      <c r="P2392" s="13"/>
    </row>
    <row r="2393" spans="1:16" ht="13.15" customHeight="1" x14ac:dyDescent="0.2">
      <c r="A2393" s="11" t="str">
        <f t="shared" si="156"/>
        <v>MANINGRIDA2023</v>
      </c>
      <c r="B2393" s="92" t="s">
        <v>41</v>
      </c>
      <c r="C2393" s="85">
        <v>2023</v>
      </c>
      <c r="D2393" s="86" t="s">
        <v>174</v>
      </c>
      <c r="E2393" s="15">
        <v>841</v>
      </c>
      <c r="F2393" s="15">
        <v>841</v>
      </c>
      <c r="G2393" s="15">
        <v>1682</v>
      </c>
      <c r="H2393" s="87">
        <v>0</v>
      </c>
      <c r="I2393" s="87">
        <v>0</v>
      </c>
      <c r="J2393" s="15">
        <v>0</v>
      </c>
      <c r="K2393" s="15">
        <f t="shared" si="153"/>
        <v>841</v>
      </c>
      <c r="L2393" s="15">
        <f t="shared" si="154"/>
        <v>841</v>
      </c>
      <c r="M2393" s="15">
        <f t="shared" si="155"/>
        <v>1682</v>
      </c>
      <c r="O2393" s="13"/>
      <c r="P2393" s="13"/>
    </row>
    <row r="2394" spans="1:16" ht="13.15" customHeight="1" x14ac:dyDescent="0.2">
      <c r="A2394" s="11" t="str">
        <f t="shared" si="156"/>
        <v>MANINGRIDA2024</v>
      </c>
      <c r="B2394" s="3" t="s">
        <v>41</v>
      </c>
      <c r="C2394" s="12">
        <v>2024</v>
      </c>
      <c r="D2394" s="12" t="s">
        <v>174</v>
      </c>
      <c r="E2394" s="13">
        <v>846</v>
      </c>
      <c r="F2394" s="13">
        <v>845</v>
      </c>
      <c r="G2394" s="13">
        <v>1691</v>
      </c>
      <c r="H2394" s="13">
        <v>0</v>
      </c>
      <c r="I2394" s="13">
        <v>0</v>
      </c>
      <c r="J2394" s="13">
        <v>0</v>
      </c>
      <c r="K2394" s="15">
        <f t="shared" si="153"/>
        <v>846</v>
      </c>
      <c r="L2394" s="15">
        <f t="shared" si="154"/>
        <v>845</v>
      </c>
      <c r="M2394" s="15">
        <f t="shared" si="155"/>
        <v>1691</v>
      </c>
      <c r="O2394" s="13"/>
      <c r="P2394" s="13"/>
    </row>
    <row r="2395" spans="1:16" ht="13.15" customHeight="1" x14ac:dyDescent="0.2">
      <c r="A2395" s="11" t="str">
        <f t="shared" si="156"/>
        <v>MANINGRIDA2025</v>
      </c>
      <c r="B2395" s="90" t="s">
        <v>41</v>
      </c>
      <c r="C2395" s="85">
        <v>2025</v>
      </c>
      <c r="D2395" s="86" t="s">
        <v>174</v>
      </c>
      <c r="E2395" s="15">
        <v>898</v>
      </c>
      <c r="F2395" s="15">
        <v>899</v>
      </c>
      <c r="G2395" s="15">
        <v>1797</v>
      </c>
      <c r="H2395" s="15">
        <v>0</v>
      </c>
      <c r="I2395" s="15">
        <v>0</v>
      </c>
      <c r="J2395" s="15">
        <v>0</v>
      </c>
      <c r="K2395" s="15">
        <f t="shared" si="153"/>
        <v>898</v>
      </c>
      <c r="L2395" s="15">
        <f t="shared" si="154"/>
        <v>899</v>
      </c>
      <c r="M2395" s="15">
        <f t="shared" si="155"/>
        <v>1797</v>
      </c>
      <c r="O2395" s="13"/>
      <c r="P2395" s="13"/>
    </row>
    <row r="2396" spans="1:16" ht="13.15" customHeight="1" x14ac:dyDescent="0.2">
      <c r="A2396" s="11" t="str">
        <f t="shared" si="156"/>
        <v>MCARTHUR RIVER1993</v>
      </c>
      <c r="B2396" s="3" t="s">
        <v>167</v>
      </c>
      <c r="C2396" s="12">
        <v>1993</v>
      </c>
      <c r="D2396" s="12" t="s">
        <v>174</v>
      </c>
      <c r="E2396" s="13">
        <v>192</v>
      </c>
      <c r="F2396" s="13">
        <v>192</v>
      </c>
      <c r="G2396" s="13">
        <v>384</v>
      </c>
      <c r="H2396" s="13">
        <v>0</v>
      </c>
      <c r="I2396" s="13">
        <v>0</v>
      </c>
      <c r="J2396" s="13">
        <v>0</v>
      </c>
      <c r="K2396" s="15">
        <f t="shared" si="153"/>
        <v>192</v>
      </c>
      <c r="L2396" s="15">
        <f t="shared" si="154"/>
        <v>192</v>
      </c>
      <c r="M2396" s="15">
        <f t="shared" si="155"/>
        <v>384</v>
      </c>
      <c r="O2396" s="13"/>
      <c r="P2396" s="13"/>
    </row>
    <row r="2397" spans="1:16" ht="13.15" customHeight="1" x14ac:dyDescent="0.2">
      <c r="A2397" s="11" t="str">
        <f t="shared" si="156"/>
        <v>MCARTHUR RIVER1994</v>
      </c>
      <c r="B2397" s="92" t="s">
        <v>167</v>
      </c>
      <c r="C2397" s="85">
        <v>1994</v>
      </c>
      <c r="D2397" s="86" t="s">
        <v>174</v>
      </c>
      <c r="E2397" s="15">
        <v>520</v>
      </c>
      <c r="F2397" s="15">
        <v>520</v>
      </c>
      <c r="G2397" s="15">
        <v>1040</v>
      </c>
      <c r="H2397" s="87">
        <v>0</v>
      </c>
      <c r="I2397" s="87">
        <v>0</v>
      </c>
      <c r="J2397" s="15">
        <v>0</v>
      </c>
      <c r="K2397" s="15">
        <f t="shared" si="153"/>
        <v>520</v>
      </c>
      <c r="L2397" s="15">
        <f t="shared" si="154"/>
        <v>520</v>
      </c>
      <c r="M2397" s="15">
        <f t="shared" si="155"/>
        <v>1040</v>
      </c>
      <c r="O2397" s="13"/>
      <c r="P2397" s="13"/>
    </row>
    <row r="2398" spans="1:16" ht="13.15" customHeight="1" x14ac:dyDescent="0.2">
      <c r="A2398" s="11" t="str">
        <f t="shared" si="156"/>
        <v>MCARTHUR RIVER1995</v>
      </c>
      <c r="B2398" s="88" t="s">
        <v>167</v>
      </c>
      <c r="C2398" s="16">
        <v>1995</v>
      </c>
      <c r="D2398" s="86" t="s">
        <v>174</v>
      </c>
      <c r="E2398" s="89">
        <v>686</v>
      </c>
      <c r="F2398" s="89">
        <v>686</v>
      </c>
      <c r="G2398" s="89">
        <v>1372</v>
      </c>
      <c r="H2398" s="89">
        <v>0</v>
      </c>
      <c r="I2398" s="89">
        <v>0</v>
      </c>
      <c r="J2398" s="89">
        <v>0</v>
      </c>
      <c r="K2398" s="15">
        <f t="shared" si="153"/>
        <v>686</v>
      </c>
      <c r="L2398" s="15">
        <f t="shared" si="154"/>
        <v>686</v>
      </c>
      <c r="M2398" s="15">
        <f t="shared" si="155"/>
        <v>1372</v>
      </c>
      <c r="O2398" s="13"/>
      <c r="P2398" s="13"/>
    </row>
    <row r="2399" spans="1:16" ht="13.15" customHeight="1" x14ac:dyDescent="0.2">
      <c r="A2399" s="11" t="str">
        <f t="shared" si="156"/>
        <v>MCARTHUR RIVER1996</v>
      </c>
      <c r="B2399" s="3" t="s">
        <v>167</v>
      </c>
      <c r="C2399" s="12">
        <v>1996</v>
      </c>
      <c r="D2399" s="12" t="s">
        <v>174</v>
      </c>
      <c r="E2399" s="13">
        <v>530</v>
      </c>
      <c r="F2399" s="13">
        <v>530</v>
      </c>
      <c r="G2399" s="13">
        <v>1060</v>
      </c>
      <c r="H2399" s="13">
        <v>0</v>
      </c>
      <c r="I2399" s="13">
        <v>0</v>
      </c>
      <c r="J2399" s="13">
        <v>0</v>
      </c>
      <c r="K2399" s="15">
        <f t="shared" si="153"/>
        <v>530</v>
      </c>
      <c r="L2399" s="15">
        <f t="shared" si="154"/>
        <v>530</v>
      </c>
      <c r="M2399" s="15">
        <f t="shared" si="155"/>
        <v>1060</v>
      </c>
      <c r="O2399" s="13"/>
      <c r="P2399" s="13"/>
    </row>
    <row r="2400" spans="1:16" ht="13.15" customHeight="1" x14ac:dyDescent="0.2">
      <c r="A2400" s="11" t="str">
        <f t="shared" si="156"/>
        <v>MCARTHUR RIVER1997</v>
      </c>
      <c r="B2400" s="90" t="s">
        <v>167</v>
      </c>
      <c r="C2400" s="85">
        <v>1997</v>
      </c>
      <c r="D2400" s="86" t="s">
        <v>174</v>
      </c>
      <c r="E2400" s="15">
        <v>477</v>
      </c>
      <c r="F2400" s="15">
        <v>481</v>
      </c>
      <c r="G2400" s="15">
        <v>958</v>
      </c>
      <c r="H2400" s="15">
        <v>0</v>
      </c>
      <c r="I2400" s="15">
        <v>0</v>
      </c>
      <c r="J2400" s="15">
        <v>0</v>
      </c>
      <c r="K2400" s="15">
        <f t="shared" si="153"/>
        <v>477</v>
      </c>
      <c r="L2400" s="15">
        <f t="shared" si="154"/>
        <v>481</v>
      </c>
      <c r="M2400" s="15">
        <f t="shared" si="155"/>
        <v>958</v>
      </c>
      <c r="O2400" s="13"/>
      <c r="P2400" s="13"/>
    </row>
    <row r="2401" spans="1:16" ht="13.15" customHeight="1" x14ac:dyDescent="0.2">
      <c r="A2401" s="11" t="str">
        <f t="shared" si="156"/>
        <v>MCARTHUR RIVER1998</v>
      </c>
      <c r="B2401" s="88" t="s">
        <v>167</v>
      </c>
      <c r="C2401" s="16">
        <v>1998</v>
      </c>
      <c r="D2401" s="86" t="s">
        <v>174</v>
      </c>
      <c r="E2401" s="89">
        <v>398</v>
      </c>
      <c r="F2401" s="89">
        <v>401</v>
      </c>
      <c r="G2401" s="89">
        <v>799</v>
      </c>
      <c r="H2401" s="89">
        <v>0</v>
      </c>
      <c r="I2401" s="89">
        <v>0</v>
      </c>
      <c r="J2401" s="89">
        <v>0</v>
      </c>
      <c r="K2401" s="15">
        <f t="shared" si="153"/>
        <v>398</v>
      </c>
      <c r="L2401" s="15">
        <f t="shared" si="154"/>
        <v>401</v>
      </c>
      <c r="M2401" s="15">
        <f t="shared" si="155"/>
        <v>799</v>
      </c>
      <c r="O2401" s="13"/>
      <c r="P2401" s="13"/>
    </row>
    <row r="2402" spans="1:16" ht="13.15" customHeight="1" x14ac:dyDescent="0.2">
      <c r="A2402" s="11" t="str">
        <f t="shared" si="156"/>
        <v>MCARTHUR RIVER1999</v>
      </c>
      <c r="B2402" s="88" t="s">
        <v>167</v>
      </c>
      <c r="C2402" s="16">
        <v>1999</v>
      </c>
      <c r="D2402" s="86" t="s">
        <v>174</v>
      </c>
      <c r="E2402" s="89">
        <v>466</v>
      </c>
      <c r="F2402" s="89">
        <v>470</v>
      </c>
      <c r="G2402" s="89">
        <v>936</v>
      </c>
      <c r="H2402" s="89">
        <v>0</v>
      </c>
      <c r="I2402" s="89">
        <v>0</v>
      </c>
      <c r="J2402" s="89">
        <v>0</v>
      </c>
      <c r="K2402" s="15">
        <f t="shared" si="153"/>
        <v>466</v>
      </c>
      <c r="L2402" s="15">
        <f t="shared" si="154"/>
        <v>470</v>
      </c>
      <c r="M2402" s="15">
        <f t="shared" si="155"/>
        <v>936</v>
      </c>
      <c r="O2402" s="13"/>
      <c r="P2402" s="13"/>
    </row>
    <row r="2403" spans="1:16" ht="13.15" customHeight="1" x14ac:dyDescent="0.2">
      <c r="A2403" s="11" t="str">
        <f t="shared" si="156"/>
        <v>MCARTHUR RIVER2000</v>
      </c>
      <c r="B2403" s="88" t="s">
        <v>167</v>
      </c>
      <c r="C2403" s="16">
        <v>2000</v>
      </c>
      <c r="D2403" s="86" t="s">
        <v>174</v>
      </c>
      <c r="E2403" s="89">
        <v>468</v>
      </c>
      <c r="F2403" s="89">
        <v>467</v>
      </c>
      <c r="G2403" s="89">
        <v>935</v>
      </c>
      <c r="H2403" s="89">
        <v>0</v>
      </c>
      <c r="I2403" s="89">
        <v>0</v>
      </c>
      <c r="J2403" s="89">
        <v>0</v>
      </c>
      <c r="K2403" s="15">
        <f t="shared" si="153"/>
        <v>468</v>
      </c>
      <c r="L2403" s="15">
        <f t="shared" si="154"/>
        <v>467</v>
      </c>
      <c r="M2403" s="15">
        <f t="shared" si="155"/>
        <v>935</v>
      </c>
      <c r="O2403" s="13"/>
      <c r="P2403" s="13"/>
    </row>
    <row r="2404" spans="1:16" ht="13.15" customHeight="1" x14ac:dyDescent="0.2">
      <c r="A2404" s="11" t="str">
        <f t="shared" si="156"/>
        <v>MCARTHUR RIVER2001</v>
      </c>
      <c r="B2404" s="3" t="s">
        <v>167</v>
      </c>
      <c r="C2404" s="12">
        <v>2001</v>
      </c>
      <c r="D2404" s="12" t="s">
        <v>174</v>
      </c>
      <c r="E2404" s="13">
        <v>468</v>
      </c>
      <c r="F2404" s="13">
        <v>469</v>
      </c>
      <c r="G2404" s="13">
        <v>937</v>
      </c>
      <c r="H2404" s="13">
        <v>0</v>
      </c>
      <c r="I2404" s="13">
        <v>0</v>
      </c>
      <c r="J2404" s="13">
        <v>0</v>
      </c>
      <c r="K2404" s="15">
        <f t="shared" si="153"/>
        <v>468</v>
      </c>
      <c r="L2404" s="15">
        <f t="shared" si="154"/>
        <v>469</v>
      </c>
      <c r="M2404" s="15">
        <f t="shared" si="155"/>
        <v>937</v>
      </c>
      <c r="O2404" s="13"/>
      <c r="P2404" s="13"/>
    </row>
    <row r="2405" spans="1:16" ht="13.15" customHeight="1" x14ac:dyDescent="0.2">
      <c r="A2405" s="11" t="str">
        <f t="shared" si="156"/>
        <v>MCARTHUR RIVER2002</v>
      </c>
      <c r="B2405" s="3" t="s">
        <v>167</v>
      </c>
      <c r="C2405" s="12">
        <v>2002</v>
      </c>
      <c r="D2405" s="12" t="s">
        <v>174</v>
      </c>
      <c r="E2405" s="13">
        <v>469</v>
      </c>
      <c r="F2405" s="13">
        <v>466</v>
      </c>
      <c r="G2405" s="13">
        <v>935</v>
      </c>
      <c r="H2405" s="13">
        <v>0</v>
      </c>
      <c r="I2405" s="13">
        <v>0</v>
      </c>
      <c r="J2405" s="13">
        <v>0</v>
      </c>
      <c r="K2405" s="15">
        <f t="shared" si="153"/>
        <v>469</v>
      </c>
      <c r="L2405" s="15">
        <f t="shared" si="154"/>
        <v>466</v>
      </c>
      <c r="M2405" s="15">
        <f t="shared" si="155"/>
        <v>935</v>
      </c>
      <c r="O2405" s="13"/>
      <c r="P2405" s="13"/>
    </row>
    <row r="2406" spans="1:16" ht="13.15" customHeight="1" x14ac:dyDescent="0.2">
      <c r="A2406" s="11" t="str">
        <f t="shared" si="156"/>
        <v>MCARTHUR RIVER2003</v>
      </c>
      <c r="B2406" s="3" t="s">
        <v>167</v>
      </c>
      <c r="C2406" s="12">
        <v>2003</v>
      </c>
      <c r="D2406" s="12" t="s">
        <v>174</v>
      </c>
      <c r="E2406" s="13">
        <v>470</v>
      </c>
      <c r="F2406" s="13">
        <v>466</v>
      </c>
      <c r="G2406" s="13">
        <v>936</v>
      </c>
      <c r="H2406" s="13">
        <v>0</v>
      </c>
      <c r="I2406" s="13">
        <v>0</v>
      </c>
      <c r="J2406" s="13">
        <v>0</v>
      </c>
      <c r="K2406" s="15">
        <f t="shared" si="153"/>
        <v>470</v>
      </c>
      <c r="L2406" s="15">
        <f t="shared" si="154"/>
        <v>466</v>
      </c>
      <c r="M2406" s="15">
        <f t="shared" si="155"/>
        <v>936</v>
      </c>
      <c r="O2406" s="13"/>
      <c r="P2406" s="13"/>
    </row>
    <row r="2407" spans="1:16" ht="13.15" customHeight="1" x14ac:dyDescent="0.2">
      <c r="A2407" s="11" t="str">
        <f t="shared" si="156"/>
        <v>MCARTHUR RIVER2004</v>
      </c>
      <c r="B2407" s="88" t="s">
        <v>167</v>
      </c>
      <c r="C2407" s="16">
        <v>2004</v>
      </c>
      <c r="D2407" s="86" t="s">
        <v>174</v>
      </c>
      <c r="E2407" s="89">
        <v>468</v>
      </c>
      <c r="F2407" s="89">
        <v>468</v>
      </c>
      <c r="G2407" s="89">
        <v>936</v>
      </c>
      <c r="H2407" s="89">
        <v>0</v>
      </c>
      <c r="I2407" s="89">
        <v>0</v>
      </c>
      <c r="J2407" s="89">
        <v>0</v>
      </c>
      <c r="K2407" s="15">
        <f t="shared" si="153"/>
        <v>468</v>
      </c>
      <c r="L2407" s="15">
        <f t="shared" si="154"/>
        <v>468</v>
      </c>
      <c r="M2407" s="15">
        <f t="shared" si="155"/>
        <v>936</v>
      </c>
      <c r="O2407" s="13"/>
      <c r="P2407" s="13"/>
    </row>
    <row r="2408" spans="1:16" ht="13.15" customHeight="1" x14ac:dyDescent="0.2">
      <c r="A2408" s="11" t="str">
        <f t="shared" si="156"/>
        <v>MCARTHUR RIVER2005</v>
      </c>
      <c r="B2408" s="3" t="s">
        <v>167</v>
      </c>
      <c r="C2408" s="12">
        <v>2005</v>
      </c>
      <c r="D2408" s="12" t="s">
        <v>174</v>
      </c>
      <c r="E2408" s="13">
        <v>211</v>
      </c>
      <c r="F2408" s="13">
        <v>211</v>
      </c>
      <c r="G2408" s="13">
        <v>422</v>
      </c>
      <c r="H2408" s="13">
        <v>0</v>
      </c>
      <c r="I2408" s="13">
        <v>0</v>
      </c>
      <c r="J2408" s="13">
        <v>0</v>
      </c>
      <c r="K2408" s="15">
        <f t="shared" si="153"/>
        <v>211</v>
      </c>
      <c r="L2408" s="15">
        <f t="shared" si="154"/>
        <v>211</v>
      </c>
      <c r="M2408" s="15">
        <f t="shared" si="155"/>
        <v>422</v>
      </c>
      <c r="O2408" s="13"/>
      <c r="P2408" s="13"/>
    </row>
    <row r="2409" spans="1:16" ht="13.15" customHeight="1" x14ac:dyDescent="0.2">
      <c r="A2409" s="11" t="str">
        <f t="shared" si="156"/>
        <v>MCARTHUR RIVER2006</v>
      </c>
      <c r="B2409" s="92" t="s">
        <v>167</v>
      </c>
      <c r="C2409" s="85">
        <v>2006</v>
      </c>
      <c r="D2409" s="86" t="s">
        <v>174</v>
      </c>
      <c r="E2409" s="15">
        <v>112</v>
      </c>
      <c r="F2409" s="15">
        <v>117</v>
      </c>
      <c r="G2409" s="15">
        <v>229</v>
      </c>
      <c r="H2409" s="87">
        <v>0</v>
      </c>
      <c r="I2409" s="87">
        <v>0</v>
      </c>
      <c r="J2409" s="15">
        <v>0</v>
      </c>
      <c r="K2409" s="15">
        <f t="shared" si="153"/>
        <v>112</v>
      </c>
      <c r="L2409" s="15">
        <f t="shared" si="154"/>
        <v>117</v>
      </c>
      <c r="M2409" s="15">
        <f t="shared" si="155"/>
        <v>229</v>
      </c>
      <c r="O2409" s="13"/>
      <c r="P2409" s="13"/>
    </row>
    <row r="2410" spans="1:16" ht="13.15" customHeight="1" x14ac:dyDescent="0.2">
      <c r="A2410" s="11" t="str">
        <f t="shared" si="156"/>
        <v>MCARTHUR RIVER2009</v>
      </c>
      <c r="B2410" s="3" t="s">
        <v>167</v>
      </c>
      <c r="C2410" s="12">
        <v>2009</v>
      </c>
      <c r="D2410" s="12" t="s">
        <v>174</v>
      </c>
      <c r="E2410" s="13">
        <v>44</v>
      </c>
      <c r="F2410" s="13">
        <v>44</v>
      </c>
      <c r="G2410" s="13">
        <v>88</v>
      </c>
      <c r="H2410" s="13">
        <v>0</v>
      </c>
      <c r="I2410" s="13">
        <v>0</v>
      </c>
      <c r="J2410" s="13">
        <v>0</v>
      </c>
      <c r="K2410" s="15">
        <f t="shared" si="153"/>
        <v>44</v>
      </c>
      <c r="L2410" s="15">
        <f t="shared" si="154"/>
        <v>44</v>
      </c>
      <c r="M2410" s="15">
        <f t="shared" si="155"/>
        <v>88</v>
      </c>
      <c r="O2410" s="13"/>
      <c r="P2410" s="13"/>
    </row>
    <row r="2411" spans="1:16" ht="13.15" customHeight="1" x14ac:dyDescent="0.2">
      <c r="A2411" s="11" t="str">
        <f t="shared" si="156"/>
        <v>MCARTHUR RIVER2010</v>
      </c>
      <c r="B2411" s="3" t="s">
        <v>167</v>
      </c>
      <c r="C2411" s="12">
        <v>2010</v>
      </c>
      <c r="D2411" s="12" t="s">
        <v>174</v>
      </c>
      <c r="E2411" s="13">
        <v>257</v>
      </c>
      <c r="F2411" s="13">
        <v>255</v>
      </c>
      <c r="G2411" s="13">
        <v>512</v>
      </c>
      <c r="H2411" s="13">
        <v>0</v>
      </c>
      <c r="I2411" s="13">
        <v>0</v>
      </c>
      <c r="J2411" s="13">
        <v>0</v>
      </c>
      <c r="K2411" s="15">
        <f t="shared" si="153"/>
        <v>257</v>
      </c>
      <c r="L2411" s="15">
        <f t="shared" si="154"/>
        <v>255</v>
      </c>
      <c r="M2411" s="15">
        <f t="shared" si="155"/>
        <v>512</v>
      </c>
      <c r="O2411" s="13"/>
      <c r="P2411" s="13"/>
    </row>
    <row r="2412" spans="1:16" ht="13.15" customHeight="1" x14ac:dyDescent="0.2">
      <c r="A2412" s="11" t="str">
        <f t="shared" si="156"/>
        <v>MCARTHUR RIVER2011</v>
      </c>
      <c r="B2412" s="92" t="s">
        <v>167</v>
      </c>
      <c r="C2412" s="85">
        <v>2011</v>
      </c>
      <c r="D2412" s="86" t="s">
        <v>174</v>
      </c>
      <c r="E2412" s="15">
        <v>285</v>
      </c>
      <c r="F2412" s="15">
        <v>288</v>
      </c>
      <c r="G2412" s="15">
        <v>573</v>
      </c>
      <c r="H2412" s="87">
        <v>0</v>
      </c>
      <c r="I2412" s="87">
        <v>0</v>
      </c>
      <c r="J2412" s="15">
        <v>0</v>
      </c>
      <c r="K2412" s="15">
        <f t="shared" si="153"/>
        <v>285</v>
      </c>
      <c r="L2412" s="15">
        <f t="shared" si="154"/>
        <v>288</v>
      </c>
      <c r="M2412" s="15">
        <f t="shared" si="155"/>
        <v>573</v>
      </c>
      <c r="O2412" s="13"/>
      <c r="P2412" s="13"/>
    </row>
    <row r="2413" spans="1:16" ht="13.15" customHeight="1" x14ac:dyDescent="0.2">
      <c r="A2413" s="11" t="str">
        <f t="shared" si="156"/>
        <v>MCARTHUR RIVER2012</v>
      </c>
      <c r="B2413" s="3" t="s">
        <v>167</v>
      </c>
      <c r="C2413" s="12">
        <v>2012</v>
      </c>
      <c r="D2413" s="12" t="s">
        <v>174</v>
      </c>
      <c r="E2413" s="13">
        <v>350</v>
      </c>
      <c r="F2413" s="13">
        <v>350</v>
      </c>
      <c r="G2413" s="13">
        <v>700</v>
      </c>
      <c r="H2413" s="13">
        <v>0</v>
      </c>
      <c r="I2413" s="13">
        <v>0</v>
      </c>
      <c r="J2413" s="13">
        <v>0</v>
      </c>
      <c r="K2413" s="15">
        <f t="shared" si="153"/>
        <v>350</v>
      </c>
      <c r="L2413" s="15">
        <f t="shared" si="154"/>
        <v>350</v>
      </c>
      <c r="M2413" s="15">
        <f t="shared" si="155"/>
        <v>700</v>
      </c>
      <c r="O2413" s="13"/>
      <c r="P2413" s="13"/>
    </row>
    <row r="2414" spans="1:16" ht="13.15" customHeight="1" x14ac:dyDescent="0.2">
      <c r="A2414" s="11" t="str">
        <f t="shared" si="156"/>
        <v>MCARTHUR RIVER2013</v>
      </c>
      <c r="B2414" s="3" t="s">
        <v>167</v>
      </c>
      <c r="C2414" s="12">
        <v>2013</v>
      </c>
      <c r="D2414" s="12" t="s">
        <v>174</v>
      </c>
      <c r="E2414" s="13">
        <v>472</v>
      </c>
      <c r="F2414" s="13">
        <v>469</v>
      </c>
      <c r="G2414" s="13">
        <v>941</v>
      </c>
      <c r="H2414" s="13">
        <v>0</v>
      </c>
      <c r="I2414" s="13">
        <v>0</v>
      </c>
      <c r="J2414" s="13">
        <v>0</v>
      </c>
      <c r="K2414" s="15">
        <f t="shared" si="153"/>
        <v>472</v>
      </c>
      <c r="L2414" s="15">
        <f t="shared" si="154"/>
        <v>469</v>
      </c>
      <c r="M2414" s="15">
        <f t="shared" si="155"/>
        <v>941</v>
      </c>
      <c r="O2414" s="13"/>
      <c r="P2414" s="13"/>
    </row>
    <row r="2415" spans="1:16" ht="13.15" customHeight="1" x14ac:dyDescent="0.2">
      <c r="A2415" s="11" t="str">
        <f t="shared" si="156"/>
        <v>MCARTHUR RIVER2014</v>
      </c>
      <c r="B2415" s="92" t="s">
        <v>167</v>
      </c>
      <c r="C2415" s="85">
        <v>2014</v>
      </c>
      <c r="D2415" s="86" t="s">
        <v>174</v>
      </c>
      <c r="E2415" s="15">
        <v>423</v>
      </c>
      <c r="F2415" s="15">
        <v>423</v>
      </c>
      <c r="G2415" s="15">
        <v>846</v>
      </c>
      <c r="H2415" s="87">
        <v>0</v>
      </c>
      <c r="I2415" s="87">
        <v>0</v>
      </c>
      <c r="J2415" s="15">
        <v>0</v>
      </c>
      <c r="K2415" s="15">
        <f t="shared" si="153"/>
        <v>423</v>
      </c>
      <c r="L2415" s="15">
        <f t="shared" si="154"/>
        <v>423</v>
      </c>
      <c r="M2415" s="15">
        <f t="shared" si="155"/>
        <v>846</v>
      </c>
      <c r="O2415" s="13"/>
      <c r="P2415" s="13"/>
    </row>
    <row r="2416" spans="1:16" ht="13.15" customHeight="1" x14ac:dyDescent="0.2">
      <c r="A2416" s="11" t="str">
        <f t="shared" si="156"/>
        <v>MCARTHUR RIVER2015</v>
      </c>
      <c r="B2416" s="90" t="s">
        <v>167</v>
      </c>
      <c r="C2416" s="85">
        <v>2015</v>
      </c>
      <c r="D2416" s="86" t="s">
        <v>174</v>
      </c>
      <c r="E2416" s="15">
        <v>456</v>
      </c>
      <c r="F2416" s="15">
        <v>458</v>
      </c>
      <c r="G2416" s="15">
        <v>914</v>
      </c>
      <c r="H2416" s="15">
        <v>0</v>
      </c>
      <c r="I2416" s="15">
        <v>0</v>
      </c>
      <c r="J2416" s="15">
        <v>0</v>
      </c>
      <c r="K2416" s="15">
        <f t="shared" si="153"/>
        <v>456</v>
      </c>
      <c r="L2416" s="15">
        <f t="shared" si="154"/>
        <v>458</v>
      </c>
      <c r="M2416" s="15">
        <f t="shared" si="155"/>
        <v>914</v>
      </c>
      <c r="O2416" s="13"/>
      <c r="P2416" s="13"/>
    </row>
    <row r="2417" spans="1:16" ht="13.15" customHeight="1" x14ac:dyDescent="0.2">
      <c r="A2417" s="11" t="str">
        <f t="shared" si="156"/>
        <v>MCARTHUR RIVER2016</v>
      </c>
      <c r="B2417" s="90" t="s">
        <v>167</v>
      </c>
      <c r="C2417" s="85">
        <v>2016</v>
      </c>
      <c r="D2417" s="86" t="s">
        <v>174</v>
      </c>
      <c r="E2417" s="15">
        <v>389</v>
      </c>
      <c r="F2417" s="15">
        <v>391</v>
      </c>
      <c r="G2417" s="15">
        <v>780</v>
      </c>
      <c r="H2417" s="15">
        <v>0</v>
      </c>
      <c r="I2417" s="15">
        <v>0</v>
      </c>
      <c r="J2417" s="15">
        <v>0</v>
      </c>
      <c r="K2417" s="15">
        <f t="shared" ref="K2417:K2480" si="157">E2417+H2417</f>
        <v>389</v>
      </c>
      <c r="L2417" s="15">
        <f t="shared" ref="L2417:L2480" si="158">F2417+I2417</f>
        <v>391</v>
      </c>
      <c r="M2417" s="15">
        <f t="shared" ref="M2417:M2480" si="159">G2417+J2417</f>
        <v>780</v>
      </c>
      <c r="O2417" s="13"/>
      <c r="P2417" s="13"/>
    </row>
    <row r="2418" spans="1:16" ht="13.15" customHeight="1" x14ac:dyDescent="0.2">
      <c r="A2418" s="11" t="str">
        <f t="shared" si="156"/>
        <v>MCARTHUR RIVER2017</v>
      </c>
      <c r="B2418" s="92" t="s">
        <v>167</v>
      </c>
      <c r="C2418" s="85">
        <v>2017</v>
      </c>
      <c r="D2418" s="86" t="s">
        <v>174</v>
      </c>
      <c r="E2418" s="15">
        <v>310</v>
      </c>
      <c r="F2418" s="15">
        <v>309</v>
      </c>
      <c r="G2418" s="15">
        <v>619</v>
      </c>
      <c r="H2418" s="87">
        <v>0</v>
      </c>
      <c r="I2418" s="87">
        <v>0</v>
      </c>
      <c r="J2418" s="15">
        <v>0</v>
      </c>
      <c r="K2418" s="15">
        <f t="shared" si="157"/>
        <v>310</v>
      </c>
      <c r="L2418" s="15">
        <f t="shared" si="158"/>
        <v>309</v>
      </c>
      <c r="M2418" s="15">
        <f t="shared" si="159"/>
        <v>619</v>
      </c>
      <c r="O2418" s="13"/>
      <c r="P2418" s="13"/>
    </row>
    <row r="2419" spans="1:16" ht="13.15" customHeight="1" x14ac:dyDescent="0.2">
      <c r="A2419" s="11" t="str">
        <f t="shared" si="156"/>
        <v>MCARTHUR RIVER2018</v>
      </c>
      <c r="B2419" s="3" t="s">
        <v>167</v>
      </c>
      <c r="C2419" s="12">
        <v>2018</v>
      </c>
      <c r="D2419" s="12" t="s">
        <v>174</v>
      </c>
      <c r="E2419" s="13">
        <v>313</v>
      </c>
      <c r="F2419" s="13">
        <v>312</v>
      </c>
      <c r="G2419" s="13">
        <v>625</v>
      </c>
      <c r="H2419" s="13">
        <v>0</v>
      </c>
      <c r="I2419" s="13">
        <v>0</v>
      </c>
      <c r="J2419" s="13">
        <v>0</v>
      </c>
      <c r="K2419" s="15">
        <f t="shared" si="157"/>
        <v>313</v>
      </c>
      <c r="L2419" s="15">
        <f t="shared" si="158"/>
        <v>312</v>
      </c>
      <c r="M2419" s="15">
        <f t="shared" si="159"/>
        <v>625</v>
      </c>
      <c r="O2419" s="13"/>
      <c r="P2419" s="13"/>
    </row>
    <row r="2420" spans="1:16" ht="13.15" customHeight="1" x14ac:dyDescent="0.2">
      <c r="A2420" s="11" t="str">
        <f t="shared" si="156"/>
        <v>MCARTHUR RIVER2019</v>
      </c>
      <c r="B2420" s="3" t="s">
        <v>167</v>
      </c>
      <c r="C2420" s="12">
        <v>2019</v>
      </c>
      <c r="D2420" s="12" t="s">
        <v>174</v>
      </c>
      <c r="E2420" s="13">
        <v>314</v>
      </c>
      <c r="F2420" s="13">
        <v>314</v>
      </c>
      <c r="G2420" s="13">
        <v>628</v>
      </c>
      <c r="H2420" s="13">
        <v>0</v>
      </c>
      <c r="I2420" s="13">
        <v>0</v>
      </c>
      <c r="J2420" s="13">
        <v>0</v>
      </c>
      <c r="K2420" s="15">
        <f t="shared" si="157"/>
        <v>314</v>
      </c>
      <c r="L2420" s="15">
        <f t="shared" si="158"/>
        <v>314</v>
      </c>
      <c r="M2420" s="15">
        <f t="shared" si="159"/>
        <v>628</v>
      </c>
      <c r="O2420" s="13"/>
      <c r="P2420" s="13"/>
    </row>
    <row r="2421" spans="1:16" ht="13.15" customHeight="1" x14ac:dyDescent="0.2">
      <c r="A2421" s="11" t="str">
        <f t="shared" si="156"/>
        <v>MCARTHUR RIVER2020</v>
      </c>
      <c r="B2421" s="3" t="s">
        <v>167</v>
      </c>
      <c r="C2421" s="12">
        <v>2020</v>
      </c>
      <c r="D2421" s="12" t="s">
        <v>174</v>
      </c>
      <c r="E2421" s="13">
        <v>106</v>
      </c>
      <c r="F2421" s="13">
        <v>107</v>
      </c>
      <c r="G2421" s="13">
        <v>213</v>
      </c>
      <c r="H2421" s="13">
        <v>0</v>
      </c>
      <c r="I2421" s="13">
        <v>0</v>
      </c>
      <c r="J2421" s="13">
        <v>0</v>
      </c>
      <c r="K2421" s="15">
        <f t="shared" si="157"/>
        <v>106</v>
      </c>
      <c r="L2421" s="15">
        <f t="shared" si="158"/>
        <v>107</v>
      </c>
      <c r="M2421" s="15">
        <f t="shared" si="159"/>
        <v>213</v>
      </c>
      <c r="O2421" s="13"/>
      <c r="P2421" s="13"/>
    </row>
    <row r="2422" spans="1:16" ht="13.15" customHeight="1" x14ac:dyDescent="0.2">
      <c r="A2422" s="11" t="str">
        <f t="shared" si="156"/>
        <v>MCARTHUR RIVER2021</v>
      </c>
      <c r="B2422" s="90" t="s">
        <v>167</v>
      </c>
      <c r="C2422" s="85">
        <v>2021</v>
      </c>
      <c r="D2422" s="86" t="s">
        <v>174</v>
      </c>
      <c r="E2422" s="15">
        <v>2</v>
      </c>
      <c r="F2422" s="15">
        <v>1</v>
      </c>
      <c r="G2422" s="15">
        <v>3</v>
      </c>
      <c r="H2422" s="15">
        <v>0</v>
      </c>
      <c r="I2422" s="15">
        <v>0</v>
      </c>
      <c r="J2422" s="15">
        <v>0</v>
      </c>
      <c r="K2422" s="15">
        <f t="shared" si="157"/>
        <v>2</v>
      </c>
      <c r="L2422" s="15">
        <f t="shared" si="158"/>
        <v>1</v>
      </c>
      <c r="M2422" s="15">
        <f t="shared" si="159"/>
        <v>3</v>
      </c>
      <c r="O2422" s="13"/>
      <c r="P2422" s="13"/>
    </row>
    <row r="2423" spans="1:16" ht="13.15" customHeight="1" x14ac:dyDescent="0.2">
      <c r="A2423" s="11" t="str">
        <f t="shared" si="156"/>
        <v>MCARTHUR RIVER2022</v>
      </c>
      <c r="B2423" s="3" t="s">
        <v>167</v>
      </c>
      <c r="C2423" s="12">
        <v>2022</v>
      </c>
      <c r="D2423" s="12" t="s">
        <v>174</v>
      </c>
      <c r="E2423" s="13">
        <v>1</v>
      </c>
      <c r="F2423" s="13">
        <v>4</v>
      </c>
      <c r="G2423" s="13">
        <v>5</v>
      </c>
      <c r="H2423" s="13">
        <v>0</v>
      </c>
      <c r="I2423" s="13">
        <v>0</v>
      </c>
      <c r="J2423" s="13">
        <v>0</v>
      </c>
      <c r="K2423" s="15">
        <f t="shared" si="157"/>
        <v>1</v>
      </c>
      <c r="L2423" s="15">
        <f t="shared" si="158"/>
        <v>4</v>
      </c>
      <c r="M2423" s="15">
        <f t="shared" si="159"/>
        <v>5</v>
      </c>
      <c r="O2423" s="13"/>
      <c r="P2423" s="13"/>
    </row>
    <row r="2424" spans="1:16" ht="13.15" customHeight="1" x14ac:dyDescent="0.2">
      <c r="A2424" s="11" t="str">
        <f t="shared" si="156"/>
        <v>MCARTHUR RIVER2023</v>
      </c>
      <c r="B2424" s="90" t="s">
        <v>167</v>
      </c>
      <c r="C2424" s="85">
        <v>2023</v>
      </c>
      <c r="D2424" s="86" t="s">
        <v>174</v>
      </c>
      <c r="E2424" s="15">
        <v>212</v>
      </c>
      <c r="F2424" s="15">
        <v>214</v>
      </c>
      <c r="G2424" s="15">
        <v>426</v>
      </c>
      <c r="H2424" s="15">
        <v>0</v>
      </c>
      <c r="I2424" s="15">
        <v>0</v>
      </c>
      <c r="J2424" s="15">
        <v>0</v>
      </c>
      <c r="K2424" s="15">
        <f t="shared" si="157"/>
        <v>212</v>
      </c>
      <c r="L2424" s="15">
        <f t="shared" si="158"/>
        <v>214</v>
      </c>
      <c r="M2424" s="15">
        <f t="shared" si="159"/>
        <v>426</v>
      </c>
      <c r="O2424" s="13"/>
      <c r="P2424" s="13"/>
    </row>
    <row r="2425" spans="1:16" ht="13.15" customHeight="1" x14ac:dyDescent="0.2">
      <c r="A2425" s="11" t="str">
        <f t="shared" si="156"/>
        <v>MCARTHUR RIVER2024</v>
      </c>
      <c r="B2425" s="92" t="s">
        <v>167</v>
      </c>
      <c r="C2425" s="85">
        <v>2024</v>
      </c>
      <c r="D2425" s="86" t="s">
        <v>174</v>
      </c>
      <c r="E2425" s="15">
        <v>316</v>
      </c>
      <c r="F2425" s="15">
        <v>319</v>
      </c>
      <c r="G2425" s="15">
        <v>635</v>
      </c>
      <c r="H2425" s="87">
        <v>0</v>
      </c>
      <c r="I2425" s="87">
        <v>0</v>
      </c>
      <c r="J2425" s="15">
        <v>0</v>
      </c>
      <c r="K2425" s="15">
        <f t="shared" si="157"/>
        <v>316</v>
      </c>
      <c r="L2425" s="15">
        <f t="shared" si="158"/>
        <v>319</v>
      </c>
      <c r="M2425" s="15">
        <f t="shared" si="159"/>
        <v>635</v>
      </c>
      <c r="O2425" s="13"/>
      <c r="P2425" s="13"/>
    </row>
    <row r="2426" spans="1:16" ht="13.15" customHeight="1" x14ac:dyDescent="0.2">
      <c r="A2426" s="11" t="str">
        <f t="shared" si="156"/>
        <v>MCARTHUR RIVER2025</v>
      </c>
      <c r="B2426" s="90" t="s">
        <v>167</v>
      </c>
      <c r="C2426" s="85">
        <v>2025</v>
      </c>
      <c r="D2426" s="86" t="s">
        <v>174</v>
      </c>
      <c r="E2426" s="15">
        <v>316</v>
      </c>
      <c r="F2426" s="15">
        <v>316</v>
      </c>
      <c r="G2426" s="15">
        <v>632</v>
      </c>
      <c r="H2426" s="15">
        <v>0</v>
      </c>
      <c r="I2426" s="15">
        <v>0</v>
      </c>
      <c r="J2426" s="15">
        <v>0</v>
      </c>
      <c r="K2426" s="15">
        <f t="shared" si="157"/>
        <v>316</v>
      </c>
      <c r="L2426" s="15">
        <f t="shared" si="158"/>
        <v>316</v>
      </c>
      <c r="M2426" s="15">
        <f t="shared" si="159"/>
        <v>632</v>
      </c>
      <c r="O2426" s="13"/>
      <c r="P2426" s="13"/>
    </row>
    <row r="2427" spans="1:16" ht="13.15" customHeight="1" x14ac:dyDescent="0.2">
      <c r="A2427" s="11" t="str">
        <f t="shared" si="156"/>
        <v>MELBOURNE1985</v>
      </c>
      <c r="B2427" s="3" t="s">
        <v>40</v>
      </c>
      <c r="C2427" s="12">
        <v>1985</v>
      </c>
      <c r="D2427" s="12">
        <v>2</v>
      </c>
      <c r="E2427" s="13">
        <v>36537</v>
      </c>
      <c r="F2427" s="13">
        <v>36532</v>
      </c>
      <c r="G2427" s="13">
        <v>73069</v>
      </c>
      <c r="H2427" s="13">
        <v>5738</v>
      </c>
      <c r="I2427" s="13">
        <v>5622</v>
      </c>
      <c r="J2427" s="13">
        <v>11360</v>
      </c>
      <c r="K2427" s="15">
        <f t="shared" si="157"/>
        <v>42275</v>
      </c>
      <c r="L2427" s="15">
        <f t="shared" si="158"/>
        <v>42154</v>
      </c>
      <c r="M2427" s="15">
        <f t="shared" si="159"/>
        <v>84429</v>
      </c>
      <c r="O2427" s="13"/>
      <c r="P2427" s="13"/>
    </row>
    <row r="2428" spans="1:16" ht="13.15" customHeight="1" x14ac:dyDescent="0.2">
      <c r="A2428" s="11" t="str">
        <f t="shared" si="156"/>
        <v>MELBOURNE1986</v>
      </c>
      <c r="B2428" s="3" t="s">
        <v>40</v>
      </c>
      <c r="C2428" s="12">
        <v>1986</v>
      </c>
      <c r="D2428" s="12">
        <v>2</v>
      </c>
      <c r="E2428" s="13">
        <v>37071</v>
      </c>
      <c r="F2428" s="13">
        <v>37070</v>
      </c>
      <c r="G2428" s="13">
        <v>74141</v>
      </c>
      <c r="H2428" s="13">
        <v>6359</v>
      </c>
      <c r="I2428" s="13">
        <v>6329</v>
      </c>
      <c r="J2428" s="13">
        <v>12688</v>
      </c>
      <c r="K2428" s="15">
        <f t="shared" si="157"/>
        <v>43430</v>
      </c>
      <c r="L2428" s="15">
        <f t="shared" si="158"/>
        <v>43399</v>
      </c>
      <c r="M2428" s="15">
        <f t="shared" si="159"/>
        <v>86829</v>
      </c>
      <c r="O2428" s="13"/>
      <c r="P2428" s="13"/>
    </row>
    <row r="2429" spans="1:16" ht="13.15" customHeight="1" x14ac:dyDescent="0.2">
      <c r="A2429" s="11" t="str">
        <f t="shared" si="156"/>
        <v>MELBOURNE1987</v>
      </c>
      <c r="B2429" s="90" t="s">
        <v>40</v>
      </c>
      <c r="C2429" s="85">
        <v>1987</v>
      </c>
      <c r="D2429" s="86">
        <v>2</v>
      </c>
      <c r="E2429" s="15">
        <v>38554</v>
      </c>
      <c r="F2429" s="15">
        <v>38628</v>
      </c>
      <c r="G2429" s="15">
        <v>77182</v>
      </c>
      <c r="H2429" s="15">
        <v>6847</v>
      </c>
      <c r="I2429" s="15">
        <v>6772</v>
      </c>
      <c r="J2429" s="15">
        <v>13619</v>
      </c>
      <c r="K2429" s="15">
        <f t="shared" si="157"/>
        <v>45401</v>
      </c>
      <c r="L2429" s="15">
        <f t="shared" si="158"/>
        <v>45400</v>
      </c>
      <c r="M2429" s="15">
        <f t="shared" si="159"/>
        <v>90801</v>
      </c>
      <c r="O2429" s="13"/>
      <c r="P2429" s="13"/>
    </row>
    <row r="2430" spans="1:16" ht="13.15" customHeight="1" x14ac:dyDescent="0.2">
      <c r="A2430" s="11" t="str">
        <f t="shared" si="156"/>
        <v>MELBOURNE1988</v>
      </c>
      <c r="B2430" s="3" t="s">
        <v>40</v>
      </c>
      <c r="C2430" s="12">
        <v>1988</v>
      </c>
      <c r="D2430" s="12">
        <v>2</v>
      </c>
      <c r="E2430" s="13">
        <v>40043</v>
      </c>
      <c r="F2430" s="13">
        <v>39833</v>
      </c>
      <c r="G2430" s="13">
        <v>79876</v>
      </c>
      <c r="H2430" s="13">
        <v>7005</v>
      </c>
      <c r="I2430" s="13">
        <v>6902</v>
      </c>
      <c r="J2430" s="13">
        <v>13907</v>
      </c>
      <c r="K2430" s="15">
        <f t="shared" si="157"/>
        <v>47048</v>
      </c>
      <c r="L2430" s="15">
        <f t="shared" si="158"/>
        <v>46735</v>
      </c>
      <c r="M2430" s="15">
        <f t="shared" si="159"/>
        <v>93783</v>
      </c>
      <c r="O2430" s="13"/>
      <c r="P2430" s="13"/>
    </row>
    <row r="2431" spans="1:16" ht="13.15" customHeight="1" x14ac:dyDescent="0.2">
      <c r="A2431" s="11" t="str">
        <f t="shared" si="156"/>
        <v>MELBOURNE1989</v>
      </c>
      <c r="B2431" s="3" t="s">
        <v>40</v>
      </c>
      <c r="C2431" s="12">
        <v>1989</v>
      </c>
      <c r="D2431" s="12">
        <v>2</v>
      </c>
      <c r="E2431" s="13">
        <v>33921</v>
      </c>
      <c r="F2431" s="13">
        <v>33811</v>
      </c>
      <c r="G2431" s="13">
        <v>67732</v>
      </c>
      <c r="H2431" s="13">
        <v>7410</v>
      </c>
      <c r="I2431" s="13">
        <v>7287</v>
      </c>
      <c r="J2431" s="13">
        <v>14697</v>
      </c>
      <c r="K2431" s="15">
        <f t="shared" si="157"/>
        <v>41331</v>
      </c>
      <c r="L2431" s="15">
        <f t="shared" si="158"/>
        <v>41098</v>
      </c>
      <c r="M2431" s="15">
        <f t="shared" si="159"/>
        <v>82429</v>
      </c>
      <c r="O2431" s="13"/>
      <c r="P2431" s="13"/>
    </row>
    <row r="2432" spans="1:16" ht="13.15" customHeight="1" x14ac:dyDescent="0.2">
      <c r="A2432" s="11" t="str">
        <f t="shared" si="156"/>
        <v>MELBOURNE1990</v>
      </c>
      <c r="B2432" s="3" t="s">
        <v>40</v>
      </c>
      <c r="C2432" s="12">
        <v>1990</v>
      </c>
      <c r="D2432" s="12">
        <v>2</v>
      </c>
      <c r="E2432" s="13">
        <v>39911</v>
      </c>
      <c r="F2432" s="13">
        <v>39706</v>
      </c>
      <c r="G2432" s="13">
        <v>79617</v>
      </c>
      <c r="H2432" s="13">
        <v>8067</v>
      </c>
      <c r="I2432" s="13">
        <v>7975</v>
      </c>
      <c r="J2432" s="13">
        <v>16042</v>
      </c>
      <c r="K2432" s="15">
        <f t="shared" si="157"/>
        <v>47978</v>
      </c>
      <c r="L2432" s="15">
        <f t="shared" si="158"/>
        <v>47681</v>
      </c>
      <c r="M2432" s="15">
        <f t="shared" si="159"/>
        <v>95659</v>
      </c>
      <c r="O2432" s="13"/>
      <c r="P2432" s="13"/>
    </row>
    <row r="2433" spans="1:16" ht="13.15" customHeight="1" x14ac:dyDescent="0.2">
      <c r="A2433" s="11" t="str">
        <f t="shared" si="156"/>
        <v>MELBOURNE1991</v>
      </c>
      <c r="B2433" s="92" t="s">
        <v>40</v>
      </c>
      <c r="C2433" s="85">
        <v>1991</v>
      </c>
      <c r="D2433" s="86">
        <v>2</v>
      </c>
      <c r="E2433" s="15">
        <v>46371</v>
      </c>
      <c r="F2433" s="15">
        <v>46182</v>
      </c>
      <c r="G2433" s="15">
        <v>92553</v>
      </c>
      <c r="H2433" s="87">
        <v>7562</v>
      </c>
      <c r="I2433" s="87">
        <v>7579</v>
      </c>
      <c r="J2433" s="15">
        <v>15141</v>
      </c>
      <c r="K2433" s="15">
        <f t="shared" si="157"/>
        <v>53933</v>
      </c>
      <c r="L2433" s="15">
        <f t="shared" si="158"/>
        <v>53761</v>
      </c>
      <c r="M2433" s="15">
        <f t="shared" si="159"/>
        <v>107694</v>
      </c>
      <c r="O2433" s="13"/>
      <c r="P2433" s="13"/>
    </row>
    <row r="2434" spans="1:16" ht="13.15" customHeight="1" x14ac:dyDescent="0.2">
      <c r="A2434" s="11" t="str">
        <f t="shared" si="156"/>
        <v>MELBOURNE1992</v>
      </c>
      <c r="B2434" s="92" t="s">
        <v>40</v>
      </c>
      <c r="C2434" s="85">
        <v>1992</v>
      </c>
      <c r="D2434" s="86">
        <v>2</v>
      </c>
      <c r="E2434" s="15">
        <v>49644</v>
      </c>
      <c r="F2434" s="15">
        <v>49803</v>
      </c>
      <c r="G2434" s="15">
        <v>99447</v>
      </c>
      <c r="H2434" s="87">
        <v>7822</v>
      </c>
      <c r="I2434" s="87">
        <v>7815</v>
      </c>
      <c r="J2434" s="15">
        <v>15637</v>
      </c>
      <c r="K2434" s="15">
        <f t="shared" si="157"/>
        <v>57466</v>
      </c>
      <c r="L2434" s="15">
        <f t="shared" si="158"/>
        <v>57618</v>
      </c>
      <c r="M2434" s="15">
        <f t="shared" si="159"/>
        <v>115084</v>
      </c>
      <c r="O2434" s="13"/>
      <c r="P2434" s="13"/>
    </row>
    <row r="2435" spans="1:16" ht="13.15" customHeight="1" x14ac:dyDescent="0.2">
      <c r="A2435" s="11" t="str">
        <f t="shared" si="156"/>
        <v>MELBOURNE1993</v>
      </c>
      <c r="B2435" s="92" t="s">
        <v>40</v>
      </c>
      <c r="C2435" s="85">
        <v>1993</v>
      </c>
      <c r="D2435" s="86">
        <v>2</v>
      </c>
      <c r="E2435" s="15">
        <v>51234</v>
      </c>
      <c r="F2435" s="15">
        <v>51169</v>
      </c>
      <c r="G2435" s="15">
        <v>102403</v>
      </c>
      <c r="H2435" s="87">
        <v>8140</v>
      </c>
      <c r="I2435" s="87">
        <v>8092</v>
      </c>
      <c r="J2435" s="15">
        <v>16232</v>
      </c>
      <c r="K2435" s="15">
        <f t="shared" si="157"/>
        <v>59374</v>
      </c>
      <c r="L2435" s="15">
        <f t="shared" si="158"/>
        <v>59261</v>
      </c>
      <c r="M2435" s="15">
        <f t="shared" si="159"/>
        <v>118635</v>
      </c>
      <c r="O2435" s="13"/>
      <c r="P2435" s="13"/>
    </row>
    <row r="2436" spans="1:16" ht="13.15" customHeight="1" x14ac:dyDescent="0.2">
      <c r="A2436" s="11" t="str">
        <f t="shared" si="156"/>
        <v>MELBOURNE1994</v>
      </c>
      <c r="B2436" s="92" t="s">
        <v>40</v>
      </c>
      <c r="C2436" s="85">
        <v>1994</v>
      </c>
      <c r="D2436" s="86">
        <v>2</v>
      </c>
      <c r="E2436" s="15">
        <v>53771</v>
      </c>
      <c r="F2436" s="15">
        <v>53785</v>
      </c>
      <c r="G2436" s="15">
        <v>107556</v>
      </c>
      <c r="H2436" s="87">
        <v>7437</v>
      </c>
      <c r="I2436" s="87">
        <v>7326</v>
      </c>
      <c r="J2436" s="15">
        <v>14763</v>
      </c>
      <c r="K2436" s="15">
        <f t="shared" si="157"/>
        <v>61208</v>
      </c>
      <c r="L2436" s="15">
        <f t="shared" si="158"/>
        <v>61111</v>
      </c>
      <c r="M2436" s="15">
        <f t="shared" si="159"/>
        <v>122319</v>
      </c>
      <c r="O2436" s="13"/>
      <c r="P2436" s="13"/>
    </row>
    <row r="2437" spans="1:16" ht="13.15" customHeight="1" x14ac:dyDescent="0.2">
      <c r="A2437" s="11" t="str">
        <f t="shared" si="156"/>
        <v>MELBOURNE1995</v>
      </c>
      <c r="B2437" s="3" t="s">
        <v>40</v>
      </c>
      <c r="C2437" s="12">
        <v>1995</v>
      </c>
      <c r="D2437" s="12">
        <v>2</v>
      </c>
      <c r="E2437" s="13">
        <v>57407</v>
      </c>
      <c r="F2437" s="13">
        <v>57322</v>
      </c>
      <c r="G2437" s="13">
        <v>114729</v>
      </c>
      <c r="H2437" s="13">
        <v>7706</v>
      </c>
      <c r="I2437" s="13">
        <v>7520</v>
      </c>
      <c r="J2437" s="13">
        <v>15226</v>
      </c>
      <c r="K2437" s="15">
        <f t="shared" si="157"/>
        <v>65113</v>
      </c>
      <c r="L2437" s="15">
        <f t="shared" si="158"/>
        <v>64842</v>
      </c>
      <c r="M2437" s="15">
        <f t="shared" si="159"/>
        <v>129955</v>
      </c>
      <c r="O2437" s="13"/>
      <c r="P2437" s="13"/>
    </row>
    <row r="2438" spans="1:16" ht="13.15" customHeight="1" x14ac:dyDescent="0.2">
      <c r="A2438" s="11" t="str">
        <f t="shared" si="156"/>
        <v>MELBOURNE1996</v>
      </c>
      <c r="B2438" s="3" t="s">
        <v>40</v>
      </c>
      <c r="C2438" s="12">
        <v>1996</v>
      </c>
      <c r="D2438" s="12">
        <v>2</v>
      </c>
      <c r="E2438" s="13">
        <v>59465</v>
      </c>
      <c r="F2438" s="13">
        <v>59216</v>
      </c>
      <c r="G2438" s="13">
        <v>118681</v>
      </c>
      <c r="H2438" s="13">
        <v>8321</v>
      </c>
      <c r="I2438" s="13">
        <v>8158</v>
      </c>
      <c r="J2438" s="13">
        <v>16479</v>
      </c>
      <c r="K2438" s="15">
        <f t="shared" si="157"/>
        <v>67786</v>
      </c>
      <c r="L2438" s="15">
        <f t="shared" si="158"/>
        <v>67374</v>
      </c>
      <c r="M2438" s="15">
        <f t="shared" si="159"/>
        <v>135160</v>
      </c>
      <c r="O2438" s="13"/>
      <c r="P2438" s="13"/>
    </row>
    <row r="2439" spans="1:16" ht="13.15" customHeight="1" x14ac:dyDescent="0.2">
      <c r="A2439" s="11" t="str">
        <f t="shared" si="156"/>
        <v>MELBOURNE1997</v>
      </c>
      <c r="B2439" s="92" t="s">
        <v>40</v>
      </c>
      <c r="C2439" s="85">
        <v>1997</v>
      </c>
      <c r="D2439" s="86">
        <v>2</v>
      </c>
      <c r="E2439" s="15">
        <v>60212</v>
      </c>
      <c r="F2439" s="15">
        <v>59772</v>
      </c>
      <c r="G2439" s="15">
        <v>119984</v>
      </c>
      <c r="H2439" s="87">
        <v>8700</v>
      </c>
      <c r="I2439" s="87">
        <v>8753</v>
      </c>
      <c r="J2439" s="15">
        <v>17453</v>
      </c>
      <c r="K2439" s="15">
        <f t="shared" si="157"/>
        <v>68912</v>
      </c>
      <c r="L2439" s="15">
        <f t="shared" si="158"/>
        <v>68525</v>
      </c>
      <c r="M2439" s="15">
        <f t="shared" si="159"/>
        <v>137437</v>
      </c>
      <c r="O2439" s="13"/>
      <c r="P2439" s="13"/>
    </row>
    <row r="2440" spans="1:16" ht="13.15" customHeight="1" x14ac:dyDescent="0.2">
      <c r="A2440" s="11" t="str">
        <f t="shared" ref="A2440:A2452" si="160">CONCATENATE(B2440,C2440)</f>
        <v>MELBOURNE1998</v>
      </c>
      <c r="B2440" s="90" t="s">
        <v>40</v>
      </c>
      <c r="C2440" s="12">
        <v>1998</v>
      </c>
      <c r="D2440" s="86">
        <v>2</v>
      </c>
      <c r="E2440" s="91">
        <v>61239</v>
      </c>
      <c r="F2440" s="91">
        <v>60689</v>
      </c>
      <c r="G2440" s="91">
        <v>121928</v>
      </c>
      <c r="H2440" s="91">
        <v>8780</v>
      </c>
      <c r="I2440" s="91">
        <v>8952</v>
      </c>
      <c r="J2440" s="91">
        <v>17732</v>
      </c>
      <c r="K2440" s="15">
        <f t="shared" si="157"/>
        <v>70019</v>
      </c>
      <c r="L2440" s="15">
        <f t="shared" si="158"/>
        <v>69641</v>
      </c>
      <c r="M2440" s="15">
        <f t="shared" si="159"/>
        <v>139660</v>
      </c>
      <c r="O2440" s="13"/>
      <c r="P2440" s="13"/>
    </row>
    <row r="2441" spans="1:16" ht="13.15" customHeight="1" x14ac:dyDescent="0.2">
      <c r="A2441" s="11" t="str">
        <f t="shared" si="160"/>
        <v>MELBOURNE1999</v>
      </c>
      <c r="B2441" s="3" t="s">
        <v>40</v>
      </c>
      <c r="C2441" s="12">
        <v>1999</v>
      </c>
      <c r="D2441" s="12">
        <v>2</v>
      </c>
      <c r="E2441" s="13">
        <v>63070</v>
      </c>
      <c r="F2441" s="13">
        <v>62503</v>
      </c>
      <c r="G2441" s="13">
        <v>125573</v>
      </c>
      <c r="H2441" s="13">
        <v>9349</v>
      </c>
      <c r="I2441" s="13">
        <v>9530</v>
      </c>
      <c r="J2441" s="13">
        <v>18879</v>
      </c>
      <c r="K2441" s="15">
        <f t="shared" si="157"/>
        <v>72419</v>
      </c>
      <c r="L2441" s="15">
        <f t="shared" si="158"/>
        <v>72033</v>
      </c>
      <c r="M2441" s="15">
        <f t="shared" si="159"/>
        <v>144452</v>
      </c>
      <c r="O2441" s="13"/>
      <c r="P2441" s="13"/>
    </row>
    <row r="2442" spans="1:16" ht="13.15" customHeight="1" x14ac:dyDescent="0.2">
      <c r="A2442" s="11" t="str">
        <f t="shared" si="160"/>
        <v>MELBOURNE2000</v>
      </c>
      <c r="B2442" s="3" t="s">
        <v>40</v>
      </c>
      <c r="C2442" s="12">
        <v>2000</v>
      </c>
      <c r="D2442" s="12">
        <v>2</v>
      </c>
      <c r="E2442" s="13">
        <v>70339</v>
      </c>
      <c r="F2442" s="13">
        <v>69988</v>
      </c>
      <c r="G2442" s="13">
        <v>140327</v>
      </c>
      <c r="H2442" s="13">
        <v>10740</v>
      </c>
      <c r="I2442" s="13">
        <v>10858</v>
      </c>
      <c r="J2442" s="13">
        <v>21598</v>
      </c>
      <c r="K2442" s="15">
        <f t="shared" si="157"/>
        <v>81079</v>
      </c>
      <c r="L2442" s="15">
        <f t="shared" si="158"/>
        <v>80846</v>
      </c>
      <c r="M2442" s="15">
        <f t="shared" si="159"/>
        <v>161925</v>
      </c>
      <c r="O2442" s="13"/>
      <c r="P2442" s="13"/>
    </row>
    <row r="2443" spans="1:16" ht="13.15" customHeight="1" x14ac:dyDescent="0.2">
      <c r="A2443" s="11" t="str">
        <f t="shared" si="160"/>
        <v>MELBOURNE2001</v>
      </c>
      <c r="B2443" s="3" t="s">
        <v>40</v>
      </c>
      <c r="C2443" s="12">
        <v>2001</v>
      </c>
      <c r="D2443" s="12">
        <v>2</v>
      </c>
      <c r="E2443" s="13">
        <v>71661</v>
      </c>
      <c r="F2443" s="13">
        <v>71420</v>
      </c>
      <c r="G2443" s="13">
        <v>143081</v>
      </c>
      <c r="H2443" s="13">
        <v>11656</v>
      </c>
      <c r="I2443" s="13">
        <v>11765</v>
      </c>
      <c r="J2443" s="13">
        <v>23421</v>
      </c>
      <c r="K2443" s="15">
        <f t="shared" si="157"/>
        <v>83317</v>
      </c>
      <c r="L2443" s="15">
        <f t="shared" si="158"/>
        <v>83185</v>
      </c>
      <c r="M2443" s="15">
        <f t="shared" si="159"/>
        <v>166502</v>
      </c>
      <c r="O2443" s="13"/>
      <c r="P2443" s="13"/>
    </row>
    <row r="2444" spans="1:16" ht="13.15" customHeight="1" x14ac:dyDescent="0.2">
      <c r="A2444" s="11" t="str">
        <f t="shared" si="160"/>
        <v>MELBOURNE2002</v>
      </c>
      <c r="B2444" s="90" t="s">
        <v>40</v>
      </c>
      <c r="C2444" s="85">
        <v>2002</v>
      </c>
      <c r="D2444" s="86">
        <v>2</v>
      </c>
      <c r="E2444" s="15">
        <v>61624</v>
      </c>
      <c r="F2444" s="15">
        <v>61521</v>
      </c>
      <c r="G2444" s="15">
        <v>123145</v>
      </c>
      <c r="H2444" s="15">
        <v>10716</v>
      </c>
      <c r="I2444" s="15">
        <v>10782</v>
      </c>
      <c r="J2444" s="15">
        <v>21498</v>
      </c>
      <c r="K2444" s="15">
        <f t="shared" si="157"/>
        <v>72340</v>
      </c>
      <c r="L2444" s="15">
        <f t="shared" si="158"/>
        <v>72303</v>
      </c>
      <c r="M2444" s="15">
        <f t="shared" si="159"/>
        <v>144643</v>
      </c>
      <c r="O2444" s="13"/>
      <c r="P2444" s="13"/>
    </row>
    <row r="2445" spans="1:16" ht="13.15" customHeight="1" x14ac:dyDescent="0.2">
      <c r="A2445" s="11" t="str">
        <f t="shared" si="160"/>
        <v>MELBOURNE2003</v>
      </c>
      <c r="B2445" s="3" t="s">
        <v>40</v>
      </c>
      <c r="C2445" s="12">
        <v>2003</v>
      </c>
      <c r="D2445" s="12">
        <v>2</v>
      </c>
      <c r="E2445" s="13">
        <v>63213</v>
      </c>
      <c r="F2445" s="13">
        <v>63214</v>
      </c>
      <c r="G2445" s="13">
        <v>126427</v>
      </c>
      <c r="H2445" s="13">
        <v>10674</v>
      </c>
      <c r="I2445" s="13">
        <v>10655</v>
      </c>
      <c r="J2445" s="13">
        <v>21329</v>
      </c>
      <c r="K2445" s="15">
        <f t="shared" si="157"/>
        <v>73887</v>
      </c>
      <c r="L2445" s="15">
        <f t="shared" si="158"/>
        <v>73869</v>
      </c>
      <c r="M2445" s="15">
        <f t="shared" si="159"/>
        <v>147756</v>
      </c>
      <c r="O2445" s="13"/>
      <c r="P2445" s="13"/>
    </row>
    <row r="2446" spans="1:16" ht="13.15" customHeight="1" x14ac:dyDescent="0.2">
      <c r="A2446" s="11" t="str">
        <f t="shared" si="160"/>
        <v>MELBOURNE2004</v>
      </c>
      <c r="B2446" s="3" t="s">
        <v>40</v>
      </c>
      <c r="C2446" s="12">
        <v>2004</v>
      </c>
      <c r="D2446" s="12">
        <v>2</v>
      </c>
      <c r="E2446" s="13">
        <v>71973</v>
      </c>
      <c r="F2446" s="13">
        <v>72088</v>
      </c>
      <c r="G2446" s="13">
        <v>144061</v>
      </c>
      <c r="H2446" s="13">
        <v>13335</v>
      </c>
      <c r="I2446" s="13">
        <v>13346</v>
      </c>
      <c r="J2446" s="13">
        <v>26681</v>
      </c>
      <c r="K2446" s="15">
        <f t="shared" si="157"/>
        <v>85308</v>
      </c>
      <c r="L2446" s="15">
        <f t="shared" si="158"/>
        <v>85434</v>
      </c>
      <c r="M2446" s="15">
        <f t="shared" si="159"/>
        <v>170742</v>
      </c>
      <c r="O2446" s="13"/>
      <c r="P2446" s="13"/>
    </row>
    <row r="2447" spans="1:16" ht="13.15" customHeight="1" x14ac:dyDescent="0.2">
      <c r="A2447" s="11" t="str">
        <f t="shared" si="160"/>
        <v>MELBOURNE2005</v>
      </c>
      <c r="B2447" s="3" t="s">
        <v>40</v>
      </c>
      <c r="C2447" s="12">
        <v>2005</v>
      </c>
      <c r="D2447" s="12">
        <v>2</v>
      </c>
      <c r="E2447" s="13">
        <v>74602</v>
      </c>
      <c r="F2447" s="13">
        <v>74618</v>
      </c>
      <c r="G2447" s="13">
        <v>149220</v>
      </c>
      <c r="H2447" s="13">
        <v>13370</v>
      </c>
      <c r="I2447" s="13">
        <v>13386</v>
      </c>
      <c r="J2447" s="13">
        <v>26756</v>
      </c>
      <c r="K2447" s="15">
        <f t="shared" si="157"/>
        <v>87972</v>
      </c>
      <c r="L2447" s="15">
        <f t="shared" si="158"/>
        <v>88004</v>
      </c>
      <c r="M2447" s="15">
        <f t="shared" si="159"/>
        <v>175976</v>
      </c>
      <c r="O2447" s="13"/>
      <c r="P2447" s="13"/>
    </row>
    <row r="2448" spans="1:16" ht="13.15" customHeight="1" x14ac:dyDescent="0.2">
      <c r="A2448" s="11" t="str">
        <f t="shared" si="160"/>
        <v>MELBOURNE2006</v>
      </c>
      <c r="B2448" s="3" t="s">
        <v>40</v>
      </c>
      <c r="C2448" s="12">
        <v>2006</v>
      </c>
      <c r="D2448" s="12">
        <v>2</v>
      </c>
      <c r="E2448" s="13">
        <v>75662</v>
      </c>
      <c r="F2448" s="13">
        <v>75904</v>
      </c>
      <c r="G2448" s="13">
        <v>151566</v>
      </c>
      <c r="H2448" s="13">
        <v>11985</v>
      </c>
      <c r="I2448" s="13">
        <v>11964</v>
      </c>
      <c r="J2448" s="13">
        <v>23949</v>
      </c>
      <c r="K2448" s="15">
        <f t="shared" si="157"/>
        <v>87647</v>
      </c>
      <c r="L2448" s="15">
        <f t="shared" si="158"/>
        <v>87868</v>
      </c>
      <c r="M2448" s="15">
        <f t="shared" si="159"/>
        <v>175515</v>
      </c>
      <c r="O2448" s="13"/>
      <c r="P2448" s="13"/>
    </row>
    <row r="2449" spans="1:16" ht="13.15" customHeight="1" x14ac:dyDescent="0.2">
      <c r="A2449" s="11" t="str">
        <f t="shared" si="160"/>
        <v>MELBOURNE2007</v>
      </c>
      <c r="B2449" s="92" t="s">
        <v>40</v>
      </c>
      <c r="C2449" s="85">
        <v>2007</v>
      </c>
      <c r="D2449" s="86">
        <v>2</v>
      </c>
      <c r="E2449" s="15">
        <v>76782</v>
      </c>
      <c r="F2449" s="15">
        <v>77080</v>
      </c>
      <c r="G2449" s="15">
        <v>153862</v>
      </c>
      <c r="H2449" s="87">
        <v>12129</v>
      </c>
      <c r="I2449" s="87">
        <v>12104</v>
      </c>
      <c r="J2449" s="15">
        <v>24233</v>
      </c>
      <c r="K2449" s="15">
        <f t="shared" si="157"/>
        <v>88911</v>
      </c>
      <c r="L2449" s="15">
        <f t="shared" si="158"/>
        <v>89184</v>
      </c>
      <c r="M2449" s="15">
        <f t="shared" si="159"/>
        <v>178095</v>
      </c>
      <c r="O2449" s="13"/>
      <c r="P2449" s="13"/>
    </row>
    <row r="2450" spans="1:16" ht="13.15" customHeight="1" x14ac:dyDescent="0.2">
      <c r="A2450" s="11" t="str">
        <f t="shared" si="160"/>
        <v>MELBOURNE2008</v>
      </c>
      <c r="B2450" s="92" t="s">
        <v>40</v>
      </c>
      <c r="C2450" s="85">
        <v>2008</v>
      </c>
      <c r="D2450" s="86">
        <v>2</v>
      </c>
      <c r="E2450" s="15">
        <v>83136</v>
      </c>
      <c r="F2450" s="15">
        <v>83337</v>
      </c>
      <c r="G2450" s="15">
        <v>166473</v>
      </c>
      <c r="H2450" s="87">
        <v>12942</v>
      </c>
      <c r="I2450" s="87">
        <v>12921</v>
      </c>
      <c r="J2450" s="15">
        <v>25863</v>
      </c>
      <c r="K2450" s="15">
        <f t="shared" si="157"/>
        <v>96078</v>
      </c>
      <c r="L2450" s="15">
        <f t="shared" si="158"/>
        <v>96258</v>
      </c>
      <c r="M2450" s="15">
        <f t="shared" si="159"/>
        <v>192336</v>
      </c>
      <c r="O2450" s="13"/>
      <c r="P2450" s="13"/>
    </row>
    <row r="2451" spans="1:16" ht="13.15" customHeight="1" x14ac:dyDescent="0.2">
      <c r="A2451" s="11" t="str">
        <f t="shared" si="160"/>
        <v>MELBOURNE2009</v>
      </c>
      <c r="B2451" s="3" t="s">
        <v>40</v>
      </c>
      <c r="C2451" s="12">
        <v>2009</v>
      </c>
      <c r="D2451" s="12">
        <v>2</v>
      </c>
      <c r="E2451" s="13">
        <v>78975</v>
      </c>
      <c r="F2451" s="13">
        <v>79072</v>
      </c>
      <c r="G2451" s="13">
        <v>158047</v>
      </c>
      <c r="H2451" s="13">
        <v>14556</v>
      </c>
      <c r="I2451" s="13">
        <v>14505</v>
      </c>
      <c r="J2451" s="13">
        <v>29061</v>
      </c>
      <c r="K2451" s="15">
        <f t="shared" si="157"/>
        <v>93531</v>
      </c>
      <c r="L2451" s="15">
        <f t="shared" si="158"/>
        <v>93577</v>
      </c>
      <c r="M2451" s="15">
        <f t="shared" si="159"/>
        <v>187108</v>
      </c>
      <c r="O2451" s="13"/>
      <c r="P2451" s="13"/>
    </row>
    <row r="2452" spans="1:16" ht="13.15" customHeight="1" x14ac:dyDescent="0.2">
      <c r="A2452" s="11" t="str">
        <f t="shared" si="160"/>
        <v>MELBOURNE2010</v>
      </c>
      <c r="B2452" s="3" t="s">
        <v>40</v>
      </c>
      <c r="C2452" s="12">
        <v>2010</v>
      </c>
      <c r="D2452" s="12">
        <v>2</v>
      </c>
      <c r="E2452" s="13">
        <v>86201</v>
      </c>
      <c r="F2452" s="13">
        <v>86472</v>
      </c>
      <c r="G2452" s="13">
        <v>172673</v>
      </c>
      <c r="H2452" s="13">
        <v>15969</v>
      </c>
      <c r="I2452" s="13">
        <v>15940</v>
      </c>
      <c r="J2452" s="13">
        <v>31909</v>
      </c>
      <c r="K2452" s="15">
        <f t="shared" si="157"/>
        <v>102170</v>
      </c>
      <c r="L2452" s="15">
        <f t="shared" si="158"/>
        <v>102412</v>
      </c>
      <c r="M2452" s="15">
        <f t="shared" si="159"/>
        <v>204582</v>
      </c>
      <c r="O2452" s="13"/>
      <c r="P2452" s="13"/>
    </row>
    <row r="2453" spans="1:16" ht="13.15" customHeight="1" x14ac:dyDescent="0.2">
      <c r="A2453" s="11" t="str">
        <f t="shared" ref="A2453:A2515" si="161">CONCATENATE(B2453,C2453)</f>
        <v>MELBOURNE2011</v>
      </c>
      <c r="B2453" s="3" t="s">
        <v>40</v>
      </c>
      <c r="C2453" s="12">
        <v>2011</v>
      </c>
      <c r="D2453" s="12">
        <v>2</v>
      </c>
      <c r="E2453" s="13">
        <v>84836</v>
      </c>
      <c r="F2453" s="13">
        <v>85197</v>
      </c>
      <c r="G2453" s="13">
        <v>170033</v>
      </c>
      <c r="H2453" s="13">
        <v>16905</v>
      </c>
      <c r="I2453" s="13">
        <v>16870</v>
      </c>
      <c r="J2453" s="13">
        <v>33775</v>
      </c>
      <c r="K2453" s="15">
        <f t="shared" si="157"/>
        <v>101741</v>
      </c>
      <c r="L2453" s="15">
        <f t="shared" si="158"/>
        <v>102067</v>
      </c>
      <c r="M2453" s="15">
        <f t="shared" si="159"/>
        <v>203808</v>
      </c>
      <c r="O2453" s="13"/>
      <c r="P2453" s="13"/>
    </row>
    <row r="2454" spans="1:16" ht="13.15" customHeight="1" x14ac:dyDescent="0.2">
      <c r="A2454" s="11" t="str">
        <f t="shared" si="161"/>
        <v>MELBOURNE2012</v>
      </c>
      <c r="B2454" s="3" t="s">
        <v>40</v>
      </c>
      <c r="C2454" s="12">
        <v>2012</v>
      </c>
      <c r="D2454" s="12">
        <v>2</v>
      </c>
      <c r="E2454" s="13">
        <v>88761</v>
      </c>
      <c r="F2454" s="13">
        <v>89047</v>
      </c>
      <c r="G2454" s="13">
        <v>177808</v>
      </c>
      <c r="H2454" s="13">
        <v>17724</v>
      </c>
      <c r="I2454" s="13">
        <v>17691</v>
      </c>
      <c r="J2454" s="13">
        <v>35415</v>
      </c>
      <c r="K2454" s="15">
        <f t="shared" si="157"/>
        <v>106485</v>
      </c>
      <c r="L2454" s="15">
        <f t="shared" si="158"/>
        <v>106738</v>
      </c>
      <c r="M2454" s="15">
        <f t="shared" si="159"/>
        <v>213223</v>
      </c>
      <c r="O2454" s="13"/>
      <c r="P2454" s="13"/>
    </row>
    <row r="2455" spans="1:16" ht="13.15" customHeight="1" x14ac:dyDescent="0.2">
      <c r="A2455" s="11" t="str">
        <f t="shared" si="161"/>
        <v>MELBOURNE2013</v>
      </c>
      <c r="B2455" s="90" t="s">
        <v>40</v>
      </c>
      <c r="C2455" s="85">
        <v>2013</v>
      </c>
      <c r="D2455" s="86">
        <v>2</v>
      </c>
      <c r="E2455" s="15">
        <v>90480</v>
      </c>
      <c r="F2455" s="15">
        <v>90609</v>
      </c>
      <c r="G2455" s="15">
        <v>181089</v>
      </c>
      <c r="H2455" s="15">
        <v>18773</v>
      </c>
      <c r="I2455" s="15">
        <v>18722</v>
      </c>
      <c r="J2455" s="15">
        <v>37495</v>
      </c>
      <c r="K2455" s="15">
        <f t="shared" si="157"/>
        <v>109253</v>
      </c>
      <c r="L2455" s="15">
        <f t="shared" si="158"/>
        <v>109331</v>
      </c>
      <c r="M2455" s="15">
        <f t="shared" si="159"/>
        <v>218584</v>
      </c>
      <c r="O2455" s="13"/>
      <c r="P2455" s="13"/>
    </row>
    <row r="2456" spans="1:16" ht="13.15" customHeight="1" x14ac:dyDescent="0.2">
      <c r="A2456" s="11" t="str">
        <f t="shared" si="161"/>
        <v>MELBOURNE2014</v>
      </c>
      <c r="B2456" s="90" t="s">
        <v>40</v>
      </c>
      <c r="C2456" s="85">
        <v>2014</v>
      </c>
      <c r="D2456" s="86">
        <v>2</v>
      </c>
      <c r="E2456" s="15">
        <v>92359</v>
      </c>
      <c r="F2456" s="15">
        <v>92449</v>
      </c>
      <c r="G2456" s="15">
        <v>184808</v>
      </c>
      <c r="H2456" s="15">
        <v>20240</v>
      </c>
      <c r="I2456" s="15">
        <v>20232</v>
      </c>
      <c r="J2456" s="15">
        <v>40472</v>
      </c>
      <c r="K2456" s="15">
        <f t="shared" si="157"/>
        <v>112599</v>
      </c>
      <c r="L2456" s="15">
        <f t="shared" si="158"/>
        <v>112681</v>
      </c>
      <c r="M2456" s="15">
        <f t="shared" si="159"/>
        <v>225280</v>
      </c>
      <c r="O2456" s="13"/>
      <c r="P2456" s="13"/>
    </row>
    <row r="2457" spans="1:16" ht="13.15" customHeight="1" x14ac:dyDescent="0.2">
      <c r="A2457" s="11" t="str">
        <f t="shared" si="161"/>
        <v>MELBOURNE2015</v>
      </c>
      <c r="B2457" s="3" t="s">
        <v>40</v>
      </c>
      <c r="C2457" s="12">
        <v>2015</v>
      </c>
      <c r="D2457" s="12">
        <v>2</v>
      </c>
      <c r="E2457" s="13">
        <v>95008</v>
      </c>
      <c r="F2457" s="13">
        <v>95115</v>
      </c>
      <c r="G2457" s="13">
        <v>190123</v>
      </c>
      <c r="H2457" s="13">
        <v>21163</v>
      </c>
      <c r="I2457" s="13">
        <v>21150</v>
      </c>
      <c r="J2457" s="13">
        <v>42313</v>
      </c>
      <c r="K2457" s="15">
        <f t="shared" si="157"/>
        <v>116171</v>
      </c>
      <c r="L2457" s="15">
        <f t="shared" si="158"/>
        <v>116265</v>
      </c>
      <c r="M2457" s="15">
        <f t="shared" si="159"/>
        <v>232436</v>
      </c>
      <c r="O2457" s="13"/>
      <c r="P2457" s="13"/>
    </row>
    <row r="2458" spans="1:16" ht="13.15" customHeight="1" x14ac:dyDescent="0.2">
      <c r="A2458" s="11" t="str">
        <f t="shared" si="161"/>
        <v>MELBOURNE2016</v>
      </c>
      <c r="B2458" s="3" t="s">
        <v>40</v>
      </c>
      <c r="C2458" s="12">
        <v>2016</v>
      </c>
      <c r="D2458" s="12">
        <v>2</v>
      </c>
      <c r="E2458" s="13">
        <v>95658</v>
      </c>
      <c r="F2458" s="13">
        <v>95916</v>
      </c>
      <c r="G2458" s="13">
        <v>191574</v>
      </c>
      <c r="H2458" s="13">
        <v>22348</v>
      </c>
      <c r="I2458" s="13">
        <v>22324</v>
      </c>
      <c r="J2458" s="13">
        <v>44672</v>
      </c>
      <c r="K2458" s="15">
        <f t="shared" si="157"/>
        <v>118006</v>
      </c>
      <c r="L2458" s="15">
        <f t="shared" si="158"/>
        <v>118240</v>
      </c>
      <c r="M2458" s="15">
        <f t="shared" si="159"/>
        <v>236246</v>
      </c>
      <c r="O2458" s="13"/>
      <c r="P2458" s="13"/>
    </row>
    <row r="2459" spans="1:16" ht="13.15" customHeight="1" x14ac:dyDescent="0.2">
      <c r="A2459" s="11" t="str">
        <f t="shared" si="161"/>
        <v>MELBOURNE2017</v>
      </c>
      <c r="B2459" s="3" t="s">
        <v>40</v>
      </c>
      <c r="C2459" s="12">
        <v>2017</v>
      </c>
      <c r="D2459" s="12">
        <v>2</v>
      </c>
      <c r="E2459" s="13">
        <v>95775</v>
      </c>
      <c r="F2459" s="13">
        <v>95962</v>
      </c>
      <c r="G2459" s="13">
        <v>191737</v>
      </c>
      <c r="H2459" s="13">
        <v>23443</v>
      </c>
      <c r="I2459" s="13">
        <v>23439</v>
      </c>
      <c r="J2459" s="13">
        <v>46882</v>
      </c>
      <c r="K2459" s="15">
        <f t="shared" si="157"/>
        <v>119218</v>
      </c>
      <c r="L2459" s="15">
        <f t="shared" si="158"/>
        <v>119401</v>
      </c>
      <c r="M2459" s="15">
        <f t="shared" si="159"/>
        <v>238619</v>
      </c>
      <c r="O2459" s="13"/>
      <c r="P2459" s="13"/>
    </row>
    <row r="2460" spans="1:16" ht="13.15" customHeight="1" x14ac:dyDescent="0.2">
      <c r="A2460" s="11" t="str">
        <f t="shared" si="161"/>
        <v>MELBOURNE2018</v>
      </c>
      <c r="B2460" s="3" t="s">
        <v>40</v>
      </c>
      <c r="C2460" s="12">
        <v>2018</v>
      </c>
      <c r="D2460" s="12">
        <v>2</v>
      </c>
      <c r="E2460" s="13">
        <v>95329</v>
      </c>
      <c r="F2460" s="13">
        <v>95618</v>
      </c>
      <c r="G2460" s="13">
        <v>190947</v>
      </c>
      <c r="H2460" s="13">
        <v>25929</v>
      </c>
      <c r="I2460" s="13">
        <v>25937</v>
      </c>
      <c r="J2460" s="13">
        <v>51866</v>
      </c>
      <c r="K2460" s="15">
        <f t="shared" si="157"/>
        <v>121258</v>
      </c>
      <c r="L2460" s="15">
        <f t="shared" si="158"/>
        <v>121555</v>
      </c>
      <c r="M2460" s="15">
        <f t="shared" si="159"/>
        <v>242813</v>
      </c>
      <c r="O2460" s="13"/>
      <c r="P2460" s="13"/>
    </row>
    <row r="2461" spans="1:16" ht="13.15" customHeight="1" x14ac:dyDescent="0.2">
      <c r="A2461" s="11" t="str">
        <f t="shared" si="161"/>
        <v>MELBOURNE2019</v>
      </c>
      <c r="B2461" s="3" t="s">
        <v>40</v>
      </c>
      <c r="C2461" s="12">
        <v>2019</v>
      </c>
      <c r="D2461" s="12">
        <v>2</v>
      </c>
      <c r="E2461" s="13">
        <v>95355</v>
      </c>
      <c r="F2461" s="13">
        <v>95688</v>
      </c>
      <c r="G2461" s="13">
        <v>191043</v>
      </c>
      <c r="H2461" s="13">
        <v>26037</v>
      </c>
      <c r="I2461" s="13">
        <v>25990</v>
      </c>
      <c r="J2461" s="13">
        <v>52027</v>
      </c>
      <c r="K2461" s="15">
        <f t="shared" si="157"/>
        <v>121392</v>
      </c>
      <c r="L2461" s="15">
        <f t="shared" si="158"/>
        <v>121678</v>
      </c>
      <c r="M2461" s="15">
        <f t="shared" si="159"/>
        <v>243070</v>
      </c>
      <c r="O2461" s="13"/>
      <c r="P2461" s="13"/>
    </row>
    <row r="2462" spans="1:16" ht="13.15" customHeight="1" x14ac:dyDescent="0.2">
      <c r="A2462" s="11" t="str">
        <f t="shared" si="161"/>
        <v>MELBOURNE2020</v>
      </c>
      <c r="B2462" s="92" t="s">
        <v>40</v>
      </c>
      <c r="C2462" s="85">
        <v>2020</v>
      </c>
      <c r="D2462" s="86">
        <v>3</v>
      </c>
      <c r="E2462" s="15">
        <v>30983</v>
      </c>
      <c r="F2462" s="15">
        <v>31171</v>
      </c>
      <c r="G2462" s="15">
        <v>62154</v>
      </c>
      <c r="H2462" s="87">
        <v>9249</v>
      </c>
      <c r="I2462" s="87">
        <v>9228</v>
      </c>
      <c r="J2462" s="15">
        <v>18477</v>
      </c>
      <c r="K2462" s="15">
        <f t="shared" si="157"/>
        <v>40232</v>
      </c>
      <c r="L2462" s="15">
        <f t="shared" si="158"/>
        <v>40399</v>
      </c>
      <c r="M2462" s="15">
        <f t="shared" si="159"/>
        <v>80631</v>
      </c>
      <c r="O2462" s="13"/>
      <c r="P2462" s="13"/>
    </row>
    <row r="2463" spans="1:16" ht="13.15" customHeight="1" x14ac:dyDescent="0.2">
      <c r="A2463" s="11" t="str">
        <f t="shared" si="161"/>
        <v>MELBOURNE2021</v>
      </c>
      <c r="B2463" s="92" t="s">
        <v>40</v>
      </c>
      <c r="C2463" s="85">
        <v>2021</v>
      </c>
      <c r="D2463" s="86">
        <v>3</v>
      </c>
      <c r="E2463" s="15">
        <v>39184</v>
      </c>
      <c r="F2463" s="15">
        <v>39421</v>
      </c>
      <c r="G2463" s="15">
        <v>78605</v>
      </c>
      <c r="H2463" s="87">
        <v>6378</v>
      </c>
      <c r="I2463" s="87">
        <v>6296</v>
      </c>
      <c r="J2463" s="15">
        <v>12674</v>
      </c>
      <c r="K2463" s="15">
        <f t="shared" si="157"/>
        <v>45562</v>
      </c>
      <c r="L2463" s="15">
        <f t="shared" si="158"/>
        <v>45717</v>
      </c>
      <c r="M2463" s="15">
        <f t="shared" si="159"/>
        <v>91279</v>
      </c>
      <c r="O2463" s="13"/>
      <c r="P2463" s="13"/>
    </row>
    <row r="2464" spans="1:16" ht="13.15" customHeight="1" x14ac:dyDescent="0.2">
      <c r="A2464" s="11" t="str">
        <f t="shared" si="161"/>
        <v>MELBOURNE2022</v>
      </c>
      <c r="B2464" s="3" t="s">
        <v>40</v>
      </c>
      <c r="C2464" s="12">
        <v>2022</v>
      </c>
      <c r="D2464" s="12">
        <v>2</v>
      </c>
      <c r="E2464" s="13">
        <v>81803</v>
      </c>
      <c r="F2464" s="13">
        <v>82175</v>
      </c>
      <c r="G2464" s="13">
        <v>163978</v>
      </c>
      <c r="H2464" s="13">
        <v>14695</v>
      </c>
      <c r="I2464" s="13">
        <v>14599</v>
      </c>
      <c r="J2464" s="13">
        <v>29294</v>
      </c>
      <c r="K2464" s="15">
        <f t="shared" si="157"/>
        <v>96498</v>
      </c>
      <c r="L2464" s="15">
        <f t="shared" si="158"/>
        <v>96774</v>
      </c>
      <c r="M2464" s="15">
        <f t="shared" si="159"/>
        <v>193272</v>
      </c>
      <c r="O2464" s="13"/>
      <c r="P2464" s="13"/>
    </row>
    <row r="2465" spans="1:16" ht="13.15" customHeight="1" x14ac:dyDescent="0.2">
      <c r="A2465" s="11" t="str">
        <f t="shared" si="161"/>
        <v>MELBOURNE2023</v>
      </c>
      <c r="B2465" s="90" t="s">
        <v>40</v>
      </c>
      <c r="C2465" s="85">
        <v>2023</v>
      </c>
      <c r="D2465" s="86">
        <v>2</v>
      </c>
      <c r="E2465" s="15">
        <v>91041</v>
      </c>
      <c r="F2465" s="15">
        <v>91439</v>
      </c>
      <c r="G2465" s="15">
        <v>182480</v>
      </c>
      <c r="H2465" s="15">
        <v>25229</v>
      </c>
      <c r="I2465" s="15">
        <v>25169</v>
      </c>
      <c r="J2465" s="15">
        <v>50398</v>
      </c>
      <c r="K2465" s="15">
        <f t="shared" si="157"/>
        <v>116270</v>
      </c>
      <c r="L2465" s="15">
        <f t="shared" si="158"/>
        <v>116608</v>
      </c>
      <c r="M2465" s="15">
        <f t="shared" si="159"/>
        <v>232878</v>
      </c>
      <c r="O2465" s="13"/>
      <c r="P2465" s="13"/>
    </row>
    <row r="2466" spans="1:16" ht="13.15" customHeight="1" x14ac:dyDescent="0.2">
      <c r="A2466" s="11" t="str">
        <f t="shared" si="161"/>
        <v>MELBOURNE2024</v>
      </c>
      <c r="B2466" s="92" t="s">
        <v>40</v>
      </c>
      <c r="C2466" s="85">
        <v>2024</v>
      </c>
      <c r="D2466" s="86">
        <v>2</v>
      </c>
      <c r="E2466" s="15">
        <v>91380</v>
      </c>
      <c r="F2466" s="15">
        <v>91510</v>
      </c>
      <c r="G2466" s="15">
        <v>182890</v>
      </c>
      <c r="H2466" s="87">
        <v>28002</v>
      </c>
      <c r="I2466" s="87">
        <v>27973</v>
      </c>
      <c r="J2466" s="15">
        <v>55975</v>
      </c>
      <c r="K2466" s="15">
        <f t="shared" si="157"/>
        <v>119382</v>
      </c>
      <c r="L2466" s="15">
        <f t="shared" si="158"/>
        <v>119483</v>
      </c>
      <c r="M2466" s="15">
        <f t="shared" si="159"/>
        <v>238865</v>
      </c>
      <c r="O2466" s="13"/>
      <c r="P2466" s="13"/>
    </row>
    <row r="2467" spans="1:16" ht="13.15" customHeight="1" x14ac:dyDescent="0.2">
      <c r="A2467" s="11" t="str">
        <f t="shared" si="161"/>
        <v>MELBOURNE2025</v>
      </c>
      <c r="B2467" s="3" t="s">
        <v>40</v>
      </c>
      <c r="C2467" s="12">
        <v>2025</v>
      </c>
      <c r="D2467" s="12">
        <v>2</v>
      </c>
      <c r="E2467" s="13">
        <v>90118</v>
      </c>
      <c r="F2467" s="13">
        <v>90270</v>
      </c>
      <c r="G2467" s="13">
        <v>180388</v>
      </c>
      <c r="H2467" s="13">
        <v>29076</v>
      </c>
      <c r="I2467" s="13">
        <v>29132</v>
      </c>
      <c r="J2467" s="13">
        <v>58208</v>
      </c>
      <c r="K2467" s="15">
        <f t="shared" si="157"/>
        <v>119194</v>
      </c>
      <c r="L2467" s="15">
        <f t="shared" si="158"/>
        <v>119402</v>
      </c>
      <c r="M2467" s="15">
        <f t="shared" si="159"/>
        <v>238596</v>
      </c>
      <c r="O2467" s="13"/>
      <c r="P2467" s="13"/>
    </row>
    <row r="2468" spans="1:16" ht="13.15" customHeight="1" x14ac:dyDescent="0.2">
      <c r="A2468" s="11" t="str">
        <f t="shared" si="161"/>
        <v>MERIMBULA1985</v>
      </c>
      <c r="B2468" s="90" t="s">
        <v>55</v>
      </c>
      <c r="C2468" s="85">
        <v>1985</v>
      </c>
      <c r="D2468" s="86" t="s">
        <v>174</v>
      </c>
      <c r="E2468" s="15">
        <v>894</v>
      </c>
      <c r="F2468" s="15">
        <v>882</v>
      </c>
      <c r="G2468" s="15">
        <v>1776</v>
      </c>
      <c r="H2468" s="15">
        <v>0</v>
      </c>
      <c r="I2468" s="15">
        <v>0</v>
      </c>
      <c r="J2468" s="15">
        <v>0</v>
      </c>
      <c r="K2468" s="15">
        <f t="shared" si="157"/>
        <v>894</v>
      </c>
      <c r="L2468" s="15">
        <f t="shared" si="158"/>
        <v>882</v>
      </c>
      <c r="M2468" s="15">
        <f t="shared" si="159"/>
        <v>1776</v>
      </c>
      <c r="O2468" s="13"/>
      <c r="P2468" s="13"/>
    </row>
    <row r="2469" spans="1:16" ht="13.15" customHeight="1" x14ac:dyDescent="0.2">
      <c r="A2469" s="11" t="str">
        <f t="shared" si="161"/>
        <v>MERIMBULA1986</v>
      </c>
      <c r="B2469" s="3" t="s">
        <v>55</v>
      </c>
      <c r="C2469" s="12">
        <v>1986</v>
      </c>
      <c r="D2469" s="12" t="s">
        <v>174</v>
      </c>
      <c r="E2469" s="13">
        <v>843</v>
      </c>
      <c r="F2469" s="13">
        <v>843</v>
      </c>
      <c r="G2469" s="13">
        <v>1686</v>
      </c>
      <c r="H2469" s="13">
        <v>0</v>
      </c>
      <c r="I2469" s="13">
        <v>0</v>
      </c>
      <c r="J2469" s="13">
        <v>0</v>
      </c>
      <c r="K2469" s="15">
        <f t="shared" si="157"/>
        <v>843</v>
      </c>
      <c r="L2469" s="15">
        <f t="shared" si="158"/>
        <v>843</v>
      </c>
      <c r="M2469" s="15">
        <f t="shared" si="159"/>
        <v>1686</v>
      </c>
      <c r="O2469" s="13"/>
      <c r="P2469" s="13"/>
    </row>
    <row r="2470" spans="1:16" ht="13.15" customHeight="1" x14ac:dyDescent="0.2">
      <c r="A2470" s="11" t="str">
        <f t="shared" si="161"/>
        <v>MERIMBULA1987</v>
      </c>
      <c r="B2470" s="92" t="s">
        <v>55</v>
      </c>
      <c r="C2470" s="85">
        <v>1987</v>
      </c>
      <c r="D2470" s="86" t="s">
        <v>174</v>
      </c>
      <c r="E2470" s="15">
        <v>850</v>
      </c>
      <c r="F2470" s="15">
        <v>850</v>
      </c>
      <c r="G2470" s="15">
        <v>1700</v>
      </c>
      <c r="H2470" s="87">
        <v>0</v>
      </c>
      <c r="I2470" s="87">
        <v>0</v>
      </c>
      <c r="J2470" s="15">
        <v>0</v>
      </c>
      <c r="K2470" s="15">
        <f t="shared" si="157"/>
        <v>850</v>
      </c>
      <c r="L2470" s="15">
        <f t="shared" si="158"/>
        <v>850</v>
      </c>
      <c r="M2470" s="15">
        <f t="shared" si="159"/>
        <v>1700</v>
      </c>
      <c r="O2470" s="13"/>
      <c r="P2470" s="13"/>
    </row>
    <row r="2471" spans="1:16" ht="13.15" customHeight="1" x14ac:dyDescent="0.2">
      <c r="A2471" s="11" t="str">
        <f t="shared" si="161"/>
        <v>MERIMBULA1988</v>
      </c>
      <c r="B2471" s="90" t="s">
        <v>55</v>
      </c>
      <c r="C2471" s="85">
        <v>1988</v>
      </c>
      <c r="D2471" s="86" t="s">
        <v>174</v>
      </c>
      <c r="E2471" s="87">
        <v>827</v>
      </c>
      <c r="F2471" s="87">
        <v>828</v>
      </c>
      <c r="G2471" s="15">
        <v>1655</v>
      </c>
      <c r="H2471" s="87">
        <v>0</v>
      </c>
      <c r="I2471" s="87">
        <v>0</v>
      </c>
      <c r="J2471" s="15">
        <v>0</v>
      </c>
      <c r="K2471" s="15">
        <f t="shared" si="157"/>
        <v>827</v>
      </c>
      <c r="L2471" s="15">
        <f t="shared" si="158"/>
        <v>828</v>
      </c>
      <c r="M2471" s="15">
        <f t="shared" si="159"/>
        <v>1655</v>
      </c>
      <c r="O2471" s="13"/>
      <c r="P2471" s="13"/>
    </row>
    <row r="2472" spans="1:16" ht="13.15" customHeight="1" x14ac:dyDescent="0.2">
      <c r="A2472" s="11" t="str">
        <f t="shared" si="161"/>
        <v>MERIMBULA1989</v>
      </c>
      <c r="B2472" s="92" t="s">
        <v>55</v>
      </c>
      <c r="C2472" s="85">
        <v>1989</v>
      </c>
      <c r="D2472" s="86" t="s">
        <v>174</v>
      </c>
      <c r="E2472" s="15">
        <v>932</v>
      </c>
      <c r="F2472" s="15">
        <v>945</v>
      </c>
      <c r="G2472" s="15">
        <v>1877</v>
      </c>
      <c r="H2472" s="87">
        <v>0</v>
      </c>
      <c r="I2472" s="87">
        <v>0</v>
      </c>
      <c r="J2472" s="15">
        <v>0</v>
      </c>
      <c r="K2472" s="15">
        <f t="shared" si="157"/>
        <v>932</v>
      </c>
      <c r="L2472" s="15">
        <f t="shared" si="158"/>
        <v>945</v>
      </c>
      <c r="M2472" s="15">
        <f t="shared" si="159"/>
        <v>1877</v>
      </c>
      <c r="O2472" s="13"/>
      <c r="P2472" s="13"/>
    </row>
    <row r="2473" spans="1:16" ht="13.15" customHeight="1" x14ac:dyDescent="0.2">
      <c r="A2473" s="11" t="str">
        <f t="shared" si="161"/>
        <v>MERIMBULA1990</v>
      </c>
      <c r="B2473" s="92" t="s">
        <v>55</v>
      </c>
      <c r="C2473" s="85">
        <v>1990</v>
      </c>
      <c r="D2473" s="86" t="s">
        <v>174</v>
      </c>
      <c r="E2473" s="15">
        <v>1309</v>
      </c>
      <c r="F2473" s="15">
        <v>1352</v>
      </c>
      <c r="G2473" s="15">
        <v>2661</v>
      </c>
      <c r="H2473" s="87">
        <v>0</v>
      </c>
      <c r="I2473" s="87">
        <v>0</v>
      </c>
      <c r="J2473" s="15">
        <v>0</v>
      </c>
      <c r="K2473" s="15">
        <f t="shared" si="157"/>
        <v>1309</v>
      </c>
      <c r="L2473" s="15">
        <f t="shared" si="158"/>
        <v>1352</v>
      </c>
      <c r="M2473" s="15">
        <f t="shared" si="159"/>
        <v>2661</v>
      </c>
      <c r="O2473" s="13"/>
      <c r="P2473" s="13"/>
    </row>
    <row r="2474" spans="1:16" ht="13.15" customHeight="1" x14ac:dyDescent="0.2">
      <c r="A2474" s="11" t="str">
        <f t="shared" si="161"/>
        <v>MERIMBULA1991</v>
      </c>
      <c r="B2474" s="88" t="s">
        <v>55</v>
      </c>
      <c r="C2474" s="16">
        <v>1991</v>
      </c>
      <c r="D2474" s="86" t="s">
        <v>174</v>
      </c>
      <c r="E2474" s="89">
        <v>1035</v>
      </c>
      <c r="F2474" s="89">
        <v>1012</v>
      </c>
      <c r="G2474" s="89">
        <v>2047</v>
      </c>
      <c r="H2474" s="89">
        <v>0</v>
      </c>
      <c r="I2474" s="89">
        <v>0</v>
      </c>
      <c r="J2474" s="89">
        <v>0</v>
      </c>
      <c r="K2474" s="15">
        <f t="shared" si="157"/>
        <v>1035</v>
      </c>
      <c r="L2474" s="15">
        <f t="shared" si="158"/>
        <v>1012</v>
      </c>
      <c r="M2474" s="15">
        <f t="shared" si="159"/>
        <v>2047</v>
      </c>
      <c r="O2474" s="13"/>
      <c r="P2474" s="13"/>
    </row>
    <row r="2475" spans="1:16" ht="13.15" customHeight="1" x14ac:dyDescent="0.2">
      <c r="A2475" s="11" t="str">
        <f t="shared" si="161"/>
        <v>MERIMBULA1992</v>
      </c>
      <c r="B2475" s="3" t="s">
        <v>55</v>
      </c>
      <c r="C2475" s="12">
        <v>1992</v>
      </c>
      <c r="D2475" s="12" t="s">
        <v>174</v>
      </c>
      <c r="E2475" s="13">
        <v>1054</v>
      </c>
      <c r="F2475" s="13">
        <v>1051</v>
      </c>
      <c r="G2475" s="13">
        <v>2105</v>
      </c>
      <c r="H2475" s="13">
        <v>0</v>
      </c>
      <c r="I2475" s="13">
        <v>0</v>
      </c>
      <c r="J2475" s="13">
        <v>0</v>
      </c>
      <c r="K2475" s="15">
        <f t="shared" si="157"/>
        <v>1054</v>
      </c>
      <c r="L2475" s="15">
        <f t="shared" si="158"/>
        <v>1051</v>
      </c>
      <c r="M2475" s="15">
        <f t="shared" si="159"/>
        <v>2105</v>
      </c>
      <c r="O2475" s="13"/>
      <c r="P2475" s="13"/>
    </row>
    <row r="2476" spans="1:16" ht="13.15" customHeight="1" x14ac:dyDescent="0.2">
      <c r="A2476" s="11" t="str">
        <f t="shared" si="161"/>
        <v>MERIMBULA1993</v>
      </c>
      <c r="B2476" s="3" t="s">
        <v>55</v>
      </c>
      <c r="C2476" s="12">
        <v>1993</v>
      </c>
      <c r="D2476" s="12" t="s">
        <v>174</v>
      </c>
      <c r="E2476" s="13">
        <v>1104</v>
      </c>
      <c r="F2476" s="13">
        <v>1103</v>
      </c>
      <c r="G2476" s="13">
        <v>2207</v>
      </c>
      <c r="H2476" s="13">
        <v>0</v>
      </c>
      <c r="I2476" s="13">
        <v>0</v>
      </c>
      <c r="J2476" s="13">
        <v>0</v>
      </c>
      <c r="K2476" s="15">
        <f t="shared" si="157"/>
        <v>1104</v>
      </c>
      <c r="L2476" s="15">
        <f t="shared" si="158"/>
        <v>1103</v>
      </c>
      <c r="M2476" s="15">
        <f t="shared" si="159"/>
        <v>2207</v>
      </c>
      <c r="O2476" s="13"/>
      <c r="P2476" s="13"/>
    </row>
    <row r="2477" spans="1:16" ht="13.15" customHeight="1" x14ac:dyDescent="0.2">
      <c r="A2477" s="11" t="str">
        <f t="shared" si="161"/>
        <v>MERIMBULA1994</v>
      </c>
      <c r="B2477" s="90" t="s">
        <v>55</v>
      </c>
      <c r="C2477" s="85">
        <v>1994</v>
      </c>
      <c r="D2477" s="86" t="s">
        <v>174</v>
      </c>
      <c r="E2477" s="15">
        <v>1067</v>
      </c>
      <c r="F2477" s="15">
        <v>1064</v>
      </c>
      <c r="G2477" s="15">
        <v>2131</v>
      </c>
      <c r="H2477" s="15">
        <v>0</v>
      </c>
      <c r="I2477" s="15">
        <v>0</v>
      </c>
      <c r="J2477" s="15">
        <v>0</v>
      </c>
      <c r="K2477" s="15">
        <f t="shared" si="157"/>
        <v>1067</v>
      </c>
      <c r="L2477" s="15">
        <f t="shared" si="158"/>
        <v>1064</v>
      </c>
      <c r="M2477" s="15">
        <f t="shared" si="159"/>
        <v>2131</v>
      </c>
      <c r="O2477" s="13"/>
      <c r="P2477" s="13"/>
    </row>
    <row r="2478" spans="1:16" ht="13.15" customHeight="1" x14ac:dyDescent="0.2">
      <c r="A2478" s="11" t="str">
        <f t="shared" si="161"/>
        <v>MERIMBULA1995</v>
      </c>
      <c r="B2478" s="90" t="s">
        <v>55</v>
      </c>
      <c r="C2478" s="85">
        <v>1995</v>
      </c>
      <c r="D2478" s="86" t="s">
        <v>174</v>
      </c>
      <c r="E2478" s="15">
        <v>1568</v>
      </c>
      <c r="F2478" s="15">
        <v>1565</v>
      </c>
      <c r="G2478" s="15">
        <v>3133</v>
      </c>
      <c r="H2478" s="15">
        <v>0</v>
      </c>
      <c r="I2478" s="15">
        <v>0</v>
      </c>
      <c r="J2478" s="15">
        <v>0</v>
      </c>
      <c r="K2478" s="15">
        <f t="shared" si="157"/>
        <v>1568</v>
      </c>
      <c r="L2478" s="15">
        <f t="shared" si="158"/>
        <v>1565</v>
      </c>
      <c r="M2478" s="15">
        <f t="shared" si="159"/>
        <v>3133</v>
      </c>
      <c r="O2478" s="13"/>
      <c r="P2478" s="13"/>
    </row>
    <row r="2479" spans="1:16" ht="13.15" customHeight="1" x14ac:dyDescent="0.2">
      <c r="A2479" s="11" t="str">
        <f t="shared" si="161"/>
        <v>MERIMBULA1996</v>
      </c>
      <c r="B2479" s="3" t="s">
        <v>55</v>
      </c>
      <c r="C2479" s="12">
        <v>1996</v>
      </c>
      <c r="D2479" s="12" t="s">
        <v>174</v>
      </c>
      <c r="E2479" s="13">
        <v>1593</v>
      </c>
      <c r="F2479" s="13">
        <v>1600</v>
      </c>
      <c r="G2479" s="13">
        <v>3193</v>
      </c>
      <c r="H2479" s="13">
        <v>0</v>
      </c>
      <c r="I2479" s="13">
        <v>0</v>
      </c>
      <c r="J2479" s="13">
        <v>0</v>
      </c>
      <c r="K2479" s="15">
        <f t="shared" si="157"/>
        <v>1593</v>
      </c>
      <c r="L2479" s="15">
        <f t="shared" si="158"/>
        <v>1600</v>
      </c>
      <c r="M2479" s="15">
        <f t="shared" si="159"/>
        <v>3193</v>
      </c>
      <c r="O2479" s="13"/>
      <c r="P2479" s="13"/>
    </row>
    <row r="2480" spans="1:16" ht="13.15" customHeight="1" x14ac:dyDescent="0.2">
      <c r="A2480" s="11" t="str">
        <f t="shared" si="161"/>
        <v>MERIMBULA1997</v>
      </c>
      <c r="B2480" s="92" t="s">
        <v>55</v>
      </c>
      <c r="C2480" s="85">
        <v>1997</v>
      </c>
      <c r="D2480" s="86" t="s">
        <v>174</v>
      </c>
      <c r="E2480" s="15">
        <v>1412</v>
      </c>
      <c r="F2480" s="15">
        <v>1407</v>
      </c>
      <c r="G2480" s="15">
        <v>2819</v>
      </c>
      <c r="H2480" s="87">
        <v>0</v>
      </c>
      <c r="I2480" s="87">
        <v>0</v>
      </c>
      <c r="J2480" s="15">
        <v>0</v>
      </c>
      <c r="K2480" s="15">
        <f t="shared" si="157"/>
        <v>1412</v>
      </c>
      <c r="L2480" s="15">
        <f t="shared" si="158"/>
        <v>1407</v>
      </c>
      <c r="M2480" s="15">
        <f t="shared" si="159"/>
        <v>2819</v>
      </c>
      <c r="O2480" s="13"/>
      <c r="P2480" s="13"/>
    </row>
    <row r="2481" spans="1:16" ht="13.15" customHeight="1" x14ac:dyDescent="0.2">
      <c r="A2481" s="11" t="str">
        <f t="shared" si="161"/>
        <v>MERIMBULA1998</v>
      </c>
      <c r="B2481" s="3" t="s">
        <v>55</v>
      </c>
      <c r="C2481" s="12">
        <v>1998</v>
      </c>
      <c r="D2481" s="12" t="s">
        <v>174</v>
      </c>
      <c r="E2481" s="13">
        <v>1411</v>
      </c>
      <c r="F2481" s="13">
        <v>1419</v>
      </c>
      <c r="G2481" s="13">
        <v>2830</v>
      </c>
      <c r="H2481" s="13">
        <v>0</v>
      </c>
      <c r="I2481" s="13">
        <v>0</v>
      </c>
      <c r="J2481" s="13">
        <v>0</v>
      </c>
      <c r="K2481" s="15">
        <f t="shared" ref="K2481:K2544" si="162">E2481+H2481</f>
        <v>1411</v>
      </c>
      <c r="L2481" s="15">
        <f t="shared" ref="L2481:L2544" si="163">F2481+I2481</f>
        <v>1419</v>
      </c>
      <c r="M2481" s="15">
        <f t="shared" ref="M2481:M2544" si="164">G2481+J2481</f>
        <v>2830</v>
      </c>
      <c r="O2481" s="13"/>
      <c r="P2481" s="13"/>
    </row>
    <row r="2482" spans="1:16" ht="13.15" customHeight="1" x14ac:dyDescent="0.2">
      <c r="A2482" s="11" t="str">
        <f t="shared" si="161"/>
        <v>MERIMBULA1999</v>
      </c>
      <c r="B2482" s="90" t="s">
        <v>55</v>
      </c>
      <c r="C2482" s="85">
        <v>1999</v>
      </c>
      <c r="D2482" s="86" t="s">
        <v>174</v>
      </c>
      <c r="E2482" s="15">
        <v>1360</v>
      </c>
      <c r="F2482" s="15">
        <v>1358</v>
      </c>
      <c r="G2482" s="15">
        <v>2718</v>
      </c>
      <c r="H2482" s="15">
        <v>0</v>
      </c>
      <c r="I2482" s="15">
        <v>0</v>
      </c>
      <c r="J2482" s="15">
        <v>0</v>
      </c>
      <c r="K2482" s="15">
        <f t="shared" si="162"/>
        <v>1360</v>
      </c>
      <c r="L2482" s="15">
        <f t="shared" si="163"/>
        <v>1358</v>
      </c>
      <c r="M2482" s="15">
        <f t="shared" si="164"/>
        <v>2718</v>
      </c>
      <c r="O2482" s="13"/>
      <c r="P2482" s="13"/>
    </row>
    <row r="2483" spans="1:16" ht="13.15" customHeight="1" x14ac:dyDescent="0.2">
      <c r="A2483" s="11" t="str">
        <f t="shared" si="161"/>
        <v>MERIMBULA2000</v>
      </c>
      <c r="B2483" s="3" t="s">
        <v>55</v>
      </c>
      <c r="C2483" s="12">
        <v>2000</v>
      </c>
      <c r="D2483" s="12" t="s">
        <v>174</v>
      </c>
      <c r="E2483" s="13">
        <v>1313</v>
      </c>
      <c r="F2483" s="13">
        <v>1305</v>
      </c>
      <c r="G2483" s="13">
        <v>2618</v>
      </c>
      <c r="H2483" s="13">
        <v>0</v>
      </c>
      <c r="I2483" s="13">
        <v>0</v>
      </c>
      <c r="J2483" s="13">
        <v>0</v>
      </c>
      <c r="K2483" s="15">
        <f t="shared" si="162"/>
        <v>1313</v>
      </c>
      <c r="L2483" s="15">
        <f t="shared" si="163"/>
        <v>1305</v>
      </c>
      <c r="M2483" s="15">
        <f t="shared" si="164"/>
        <v>2618</v>
      </c>
      <c r="O2483" s="13"/>
      <c r="P2483" s="13"/>
    </row>
    <row r="2484" spans="1:16" ht="13.15" customHeight="1" x14ac:dyDescent="0.2">
      <c r="A2484" s="11" t="str">
        <f t="shared" si="161"/>
        <v>MERIMBULA2001</v>
      </c>
      <c r="B2484" s="92" t="s">
        <v>55</v>
      </c>
      <c r="C2484" s="85">
        <v>2001</v>
      </c>
      <c r="D2484" s="86" t="s">
        <v>174</v>
      </c>
      <c r="E2484" s="15">
        <v>1160</v>
      </c>
      <c r="F2484" s="15">
        <v>1160</v>
      </c>
      <c r="G2484" s="15">
        <v>2320</v>
      </c>
      <c r="H2484" s="87">
        <v>0</v>
      </c>
      <c r="I2484" s="87">
        <v>0</v>
      </c>
      <c r="J2484" s="15">
        <v>0</v>
      </c>
      <c r="K2484" s="15">
        <f t="shared" si="162"/>
        <v>1160</v>
      </c>
      <c r="L2484" s="15">
        <f t="shared" si="163"/>
        <v>1160</v>
      </c>
      <c r="M2484" s="15">
        <f t="shared" si="164"/>
        <v>2320</v>
      </c>
      <c r="O2484" s="13"/>
      <c r="P2484" s="13"/>
    </row>
    <row r="2485" spans="1:16" ht="13.15" customHeight="1" x14ac:dyDescent="0.2">
      <c r="A2485" s="11" t="str">
        <f t="shared" si="161"/>
        <v>MERIMBULA2002</v>
      </c>
      <c r="B2485" s="3" t="s">
        <v>55</v>
      </c>
      <c r="C2485" s="12">
        <v>2002</v>
      </c>
      <c r="D2485" s="12" t="s">
        <v>174</v>
      </c>
      <c r="E2485" s="13">
        <v>1247</v>
      </c>
      <c r="F2485" s="13">
        <v>1244</v>
      </c>
      <c r="G2485" s="13">
        <v>2491</v>
      </c>
      <c r="H2485" s="13">
        <v>0</v>
      </c>
      <c r="I2485" s="13">
        <v>0</v>
      </c>
      <c r="J2485" s="13">
        <v>0</v>
      </c>
      <c r="K2485" s="15">
        <f t="shared" si="162"/>
        <v>1247</v>
      </c>
      <c r="L2485" s="15">
        <f t="shared" si="163"/>
        <v>1244</v>
      </c>
      <c r="M2485" s="15">
        <f t="shared" si="164"/>
        <v>2491</v>
      </c>
      <c r="O2485" s="13"/>
      <c r="P2485" s="13"/>
    </row>
    <row r="2486" spans="1:16" ht="13.15" customHeight="1" x14ac:dyDescent="0.2">
      <c r="A2486" s="11" t="str">
        <f t="shared" si="161"/>
        <v>MERIMBULA2003</v>
      </c>
      <c r="B2486" s="92" t="s">
        <v>55</v>
      </c>
      <c r="C2486" s="85">
        <v>2003</v>
      </c>
      <c r="D2486" s="86" t="s">
        <v>174</v>
      </c>
      <c r="E2486" s="15">
        <v>1377</v>
      </c>
      <c r="F2486" s="15">
        <v>1374</v>
      </c>
      <c r="G2486" s="15">
        <v>2751</v>
      </c>
      <c r="H2486" s="87">
        <v>0</v>
      </c>
      <c r="I2486" s="87">
        <v>0</v>
      </c>
      <c r="J2486" s="15">
        <v>0</v>
      </c>
      <c r="K2486" s="15">
        <f t="shared" si="162"/>
        <v>1377</v>
      </c>
      <c r="L2486" s="15">
        <f t="shared" si="163"/>
        <v>1374</v>
      </c>
      <c r="M2486" s="15">
        <f t="shared" si="164"/>
        <v>2751</v>
      </c>
      <c r="O2486" s="13"/>
      <c r="P2486" s="13"/>
    </row>
    <row r="2487" spans="1:16" ht="13.15" customHeight="1" x14ac:dyDescent="0.2">
      <c r="A2487" s="11" t="str">
        <f t="shared" si="161"/>
        <v>MERIMBULA2004</v>
      </c>
      <c r="B2487" s="3" t="s">
        <v>55</v>
      </c>
      <c r="C2487" s="12">
        <v>2004</v>
      </c>
      <c r="D2487" s="12" t="s">
        <v>174</v>
      </c>
      <c r="E2487" s="13">
        <v>1345</v>
      </c>
      <c r="F2487" s="13">
        <v>1342</v>
      </c>
      <c r="G2487" s="13">
        <v>2687</v>
      </c>
      <c r="H2487" s="13">
        <v>0</v>
      </c>
      <c r="I2487" s="13">
        <v>0</v>
      </c>
      <c r="J2487" s="13">
        <v>0</v>
      </c>
      <c r="K2487" s="15">
        <f t="shared" si="162"/>
        <v>1345</v>
      </c>
      <c r="L2487" s="15">
        <f t="shared" si="163"/>
        <v>1342</v>
      </c>
      <c r="M2487" s="15">
        <f t="shared" si="164"/>
        <v>2687</v>
      </c>
      <c r="O2487" s="13"/>
      <c r="P2487" s="13"/>
    </row>
    <row r="2488" spans="1:16" ht="13.15" customHeight="1" x14ac:dyDescent="0.2">
      <c r="A2488" s="11" t="str">
        <f t="shared" si="161"/>
        <v>MERIMBULA2005</v>
      </c>
      <c r="B2488" s="3" t="s">
        <v>55</v>
      </c>
      <c r="C2488" s="12">
        <v>2005</v>
      </c>
      <c r="D2488" s="12" t="s">
        <v>174</v>
      </c>
      <c r="E2488" s="13">
        <v>1445</v>
      </c>
      <c r="F2488" s="13">
        <v>1443</v>
      </c>
      <c r="G2488" s="13">
        <v>2888</v>
      </c>
      <c r="H2488" s="13">
        <v>0</v>
      </c>
      <c r="I2488" s="13">
        <v>0</v>
      </c>
      <c r="J2488" s="13">
        <v>0</v>
      </c>
      <c r="K2488" s="15">
        <f t="shared" si="162"/>
        <v>1445</v>
      </c>
      <c r="L2488" s="15">
        <f t="shared" si="163"/>
        <v>1443</v>
      </c>
      <c r="M2488" s="15">
        <f t="shared" si="164"/>
        <v>2888</v>
      </c>
      <c r="O2488" s="13"/>
      <c r="P2488" s="13"/>
    </row>
    <row r="2489" spans="1:16" ht="13.15" customHeight="1" x14ac:dyDescent="0.2">
      <c r="A2489" s="11" t="str">
        <f t="shared" si="161"/>
        <v>MERIMBULA2006</v>
      </c>
      <c r="B2489" s="3" t="s">
        <v>55</v>
      </c>
      <c r="C2489" s="12">
        <v>2006</v>
      </c>
      <c r="D2489" s="12" t="s">
        <v>174</v>
      </c>
      <c r="E2489" s="13">
        <v>1490</v>
      </c>
      <c r="F2489" s="13">
        <v>1491</v>
      </c>
      <c r="G2489" s="13">
        <v>2981</v>
      </c>
      <c r="H2489" s="13">
        <v>0</v>
      </c>
      <c r="I2489" s="13">
        <v>0</v>
      </c>
      <c r="J2489" s="13">
        <v>0</v>
      </c>
      <c r="K2489" s="15">
        <f t="shared" si="162"/>
        <v>1490</v>
      </c>
      <c r="L2489" s="15">
        <f t="shared" si="163"/>
        <v>1491</v>
      </c>
      <c r="M2489" s="15">
        <f t="shared" si="164"/>
        <v>2981</v>
      </c>
      <c r="O2489" s="13"/>
      <c r="P2489" s="13"/>
    </row>
    <row r="2490" spans="1:16" ht="13.15" customHeight="1" x14ac:dyDescent="0.2">
      <c r="A2490" s="11" t="str">
        <f t="shared" si="161"/>
        <v>MERIMBULA2007</v>
      </c>
      <c r="B2490" s="92" t="s">
        <v>55</v>
      </c>
      <c r="C2490" s="85">
        <v>2007</v>
      </c>
      <c r="D2490" s="86" t="s">
        <v>174</v>
      </c>
      <c r="E2490" s="15">
        <v>1455</v>
      </c>
      <c r="F2490" s="15">
        <v>1456</v>
      </c>
      <c r="G2490" s="15">
        <v>2911</v>
      </c>
      <c r="H2490" s="87">
        <v>0</v>
      </c>
      <c r="I2490" s="87">
        <v>0</v>
      </c>
      <c r="J2490" s="15">
        <v>0</v>
      </c>
      <c r="K2490" s="15">
        <f t="shared" si="162"/>
        <v>1455</v>
      </c>
      <c r="L2490" s="15">
        <f t="shared" si="163"/>
        <v>1456</v>
      </c>
      <c r="M2490" s="15">
        <f t="shared" si="164"/>
        <v>2911</v>
      </c>
      <c r="O2490" s="13"/>
      <c r="P2490" s="13"/>
    </row>
    <row r="2491" spans="1:16" ht="13.15" customHeight="1" x14ac:dyDescent="0.2">
      <c r="A2491" s="11" t="str">
        <f t="shared" si="161"/>
        <v>MERIMBULA2008</v>
      </c>
      <c r="B2491" s="92" t="s">
        <v>55</v>
      </c>
      <c r="C2491" s="85">
        <v>2008</v>
      </c>
      <c r="D2491" s="86" t="s">
        <v>174</v>
      </c>
      <c r="E2491" s="15">
        <v>1450</v>
      </c>
      <c r="F2491" s="15">
        <v>1444</v>
      </c>
      <c r="G2491" s="15">
        <v>2894</v>
      </c>
      <c r="H2491" s="87">
        <v>0</v>
      </c>
      <c r="I2491" s="87">
        <v>0</v>
      </c>
      <c r="J2491" s="15">
        <v>0</v>
      </c>
      <c r="K2491" s="15">
        <f t="shared" si="162"/>
        <v>1450</v>
      </c>
      <c r="L2491" s="15">
        <f t="shared" si="163"/>
        <v>1444</v>
      </c>
      <c r="M2491" s="15">
        <f t="shared" si="164"/>
        <v>2894</v>
      </c>
      <c r="O2491" s="13"/>
      <c r="P2491" s="13"/>
    </row>
    <row r="2492" spans="1:16" ht="13.15" customHeight="1" x14ac:dyDescent="0.2">
      <c r="A2492" s="11" t="str">
        <f t="shared" si="161"/>
        <v>MERIMBULA2009</v>
      </c>
      <c r="B2492" s="3" t="s">
        <v>55</v>
      </c>
      <c r="C2492" s="12">
        <v>2009</v>
      </c>
      <c r="D2492" s="12" t="s">
        <v>174</v>
      </c>
      <c r="E2492" s="13">
        <v>1407</v>
      </c>
      <c r="F2492" s="13">
        <v>1403</v>
      </c>
      <c r="G2492" s="13">
        <v>2810</v>
      </c>
      <c r="H2492" s="13">
        <v>0</v>
      </c>
      <c r="I2492" s="13">
        <v>0</v>
      </c>
      <c r="J2492" s="13">
        <v>0</v>
      </c>
      <c r="K2492" s="15">
        <f t="shared" si="162"/>
        <v>1407</v>
      </c>
      <c r="L2492" s="15">
        <f t="shared" si="163"/>
        <v>1403</v>
      </c>
      <c r="M2492" s="15">
        <f t="shared" si="164"/>
        <v>2810</v>
      </c>
      <c r="O2492" s="13"/>
      <c r="P2492" s="13"/>
    </row>
    <row r="2493" spans="1:16" ht="13.15" customHeight="1" x14ac:dyDescent="0.2">
      <c r="A2493" s="11" t="str">
        <f t="shared" si="161"/>
        <v>MERIMBULA2010</v>
      </c>
      <c r="B2493" s="3" t="s">
        <v>55</v>
      </c>
      <c r="C2493" s="12">
        <v>2010</v>
      </c>
      <c r="D2493" s="12" t="s">
        <v>174</v>
      </c>
      <c r="E2493" s="13">
        <v>1402</v>
      </c>
      <c r="F2493" s="13">
        <v>1398</v>
      </c>
      <c r="G2493" s="13">
        <v>2800</v>
      </c>
      <c r="H2493" s="13">
        <v>0</v>
      </c>
      <c r="I2493" s="13">
        <v>0</v>
      </c>
      <c r="J2493" s="13">
        <v>0</v>
      </c>
      <c r="K2493" s="15">
        <f t="shared" si="162"/>
        <v>1402</v>
      </c>
      <c r="L2493" s="15">
        <f t="shared" si="163"/>
        <v>1398</v>
      </c>
      <c r="M2493" s="15">
        <f t="shared" si="164"/>
        <v>2800</v>
      </c>
      <c r="O2493" s="13"/>
      <c r="P2493" s="13"/>
    </row>
    <row r="2494" spans="1:16" ht="13.15" customHeight="1" x14ac:dyDescent="0.2">
      <c r="A2494" s="11" t="str">
        <f t="shared" si="161"/>
        <v>MERIMBULA2011</v>
      </c>
      <c r="B2494" s="92" t="s">
        <v>55</v>
      </c>
      <c r="C2494" s="85">
        <v>2011</v>
      </c>
      <c r="D2494" s="86" t="s">
        <v>174</v>
      </c>
      <c r="E2494" s="15">
        <v>1502</v>
      </c>
      <c r="F2494" s="15">
        <v>1495</v>
      </c>
      <c r="G2494" s="15">
        <v>2997</v>
      </c>
      <c r="H2494" s="87">
        <v>0</v>
      </c>
      <c r="I2494" s="87">
        <v>0</v>
      </c>
      <c r="J2494" s="15">
        <v>0</v>
      </c>
      <c r="K2494" s="15">
        <f t="shared" si="162"/>
        <v>1502</v>
      </c>
      <c r="L2494" s="15">
        <f t="shared" si="163"/>
        <v>1495</v>
      </c>
      <c r="M2494" s="15">
        <f t="shared" si="164"/>
        <v>2997</v>
      </c>
      <c r="O2494" s="13"/>
      <c r="P2494" s="13"/>
    </row>
    <row r="2495" spans="1:16" ht="13.15" customHeight="1" x14ac:dyDescent="0.2">
      <c r="A2495" s="11" t="str">
        <f t="shared" si="161"/>
        <v>MERIMBULA2012</v>
      </c>
      <c r="B2495" s="90" t="s">
        <v>55</v>
      </c>
      <c r="C2495" s="85">
        <v>2012</v>
      </c>
      <c r="D2495" s="86" t="s">
        <v>174</v>
      </c>
      <c r="E2495" s="15">
        <v>1513</v>
      </c>
      <c r="F2495" s="15">
        <v>1500</v>
      </c>
      <c r="G2495" s="15">
        <v>3013</v>
      </c>
      <c r="H2495" s="15">
        <v>0</v>
      </c>
      <c r="I2495" s="15">
        <v>0</v>
      </c>
      <c r="J2495" s="15">
        <v>0</v>
      </c>
      <c r="K2495" s="15">
        <f t="shared" si="162"/>
        <v>1513</v>
      </c>
      <c r="L2495" s="15">
        <f t="shared" si="163"/>
        <v>1500</v>
      </c>
      <c r="M2495" s="15">
        <f t="shared" si="164"/>
        <v>3013</v>
      </c>
      <c r="O2495" s="13"/>
      <c r="P2495" s="13"/>
    </row>
    <row r="2496" spans="1:16" ht="13.15" customHeight="1" x14ac:dyDescent="0.2">
      <c r="A2496" s="11" t="str">
        <f t="shared" si="161"/>
        <v>MERIMBULA2013</v>
      </c>
      <c r="B2496" s="88" t="s">
        <v>55</v>
      </c>
      <c r="C2496" s="16">
        <v>2013</v>
      </c>
      <c r="D2496" s="86" t="s">
        <v>174</v>
      </c>
      <c r="E2496" s="89">
        <v>1470</v>
      </c>
      <c r="F2496" s="89">
        <v>1444</v>
      </c>
      <c r="G2496" s="89">
        <v>2914</v>
      </c>
      <c r="H2496" s="89">
        <v>0</v>
      </c>
      <c r="I2496" s="89">
        <v>0</v>
      </c>
      <c r="J2496" s="89">
        <v>0</v>
      </c>
      <c r="K2496" s="15">
        <f t="shared" si="162"/>
        <v>1470</v>
      </c>
      <c r="L2496" s="15">
        <f t="shared" si="163"/>
        <v>1444</v>
      </c>
      <c r="M2496" s="15">
        <f t="shared" si="164"/>
        <v>2914</v>
      </c>
      <c r="O2496" s="13"/>
      <c r="P2496" s="13"/>
    </row>
    <row r="2497" spans="1:16" ht="13.15" customHeight="1" x14ac:dyDescent="0.2">
      <c r="A2497" s="11" t="str">
        <f t="shared" si="161"/>
        <v>MERIMBULA2014</v>
      </c>
      <c r="B2497" s="3" t="s">
        <v>55</v>
      </c>
      <c r="C2497" s="12">
        <v>2014</v>
      </c>
      <c r="D2497" s="12" t="s">
        <v>174</v>
      </c>
      <c r="E2497" s="13">
        <v>1726</v>
      </c>
      <c r="F2497" s="13">
        <v>1630</v>
      </c>
      <c r="G2497" s="13">
        <v>3356</v>
      </c>
      <c r="H2497" s="13">
        <v>0</v>
      </c>
      <c r="I2497" s="13">
        <v>0</v>
      </c>
      <c r="J2497" s="13">
        <v>0</v>
      </c>
      <c r="K2497" s="15">
        <f t="shared" si="162"/>
        <v>1726</v>
      </c>
      <c r="L2497" s="15">
        <f t="shared" si="163"/>
        <v>1630</v>
      </c>
      <c r="M2497" s="15">
        <f t="shared" si="164"/>
        <v>3356</v>
      </c>
      <c r="O2497" s="13"/>
      <c r="P2497" s="13"/>
    </row>
    <row r="2498" spans="1:16" ht="13.15" customHeight="1" x14ac:dyDescent="0.2">
      <c r="A2498" s="11" t="str">
        <f t="shared" si="161"/>
        <v>MERIMBULA2015</v>
      </c>
      <c r="B2498" s="3" t="s">
        <v>55</v>
      </c>
      <c r="C2498" s="12">
        <v>2015</v>
      </c>
      <c r="D2498" s="12" t="s">
        <v>174</v>
      </c>
      <c r="E2498" s="13">
        <v>1546</v>
      </c>
      <c r="F2498" s="13">
        <v>1509</v>
      </c>
      <c r="G2498" s="13">
        <v>3055</v>
      </c>
      <c r="H2498" s="13">
        <v>0</v>
      </c>
      <c r="I2498" s="13">
        <v>0</v>
      </c>
      <c r="J2498" s="13">
        <v>0</v>
      </c>
      <c r="K2498" s="15">
        <f t="shared" si="162"/>
        <v>1546</v>
      </c>
      <c r="L2498" s="15">
        <f t="shared" si="163"/>
        <v>1509</v>
      </c>
      <c r="M2498" s="15">
        <f t="shared" si="164"/>
        <v>3055</v>
      </c>
      <c r="O2498" s="13"/>
      <c r="P2498" s="13"/>
    </row>
    <row r="2499" spans="1:16" ht="13.15" customHeight="1" x14ac:dyDescent="0.2">
      <c r="A2499" s="11" t="str">
        <f t="shared" si="161"/>
        <v>MERIMBULA2016</v>
      </c>
      <c r="B2499" s="3" t="s">
        <v>55</v>
      </c>
      <c r="C2499" s="12">
        <v>2016</v>
      </c>
      <c r="D2499" s="86" t="s">
        <v>174</v>
      </c>
      <c r="E2499" s="13">
        <v>1563</v>
      </c>
      <c r="F2499" s="13">
        <v>1526</v>
      </c>
      <c r="G2499" s="13">
        <v>3089</v>
      </c>
      <c r="H2499" s="13">
        <v>0</v>
      </c>
      <c r="I2499" s="13">
        <v>0</v>
      </c>
      <c r="J2499" s="13">
        <v>0</v>
      </c>
      <c r="K2499" s="15">
        <f t="shared" si="162"/>
        <v>1563</v>
      </c>
      <c r="L2499" s="15">
        <f t="shared" si="163"/>
        <v>1526</v>
      </c>
      <c r="M2499" s="15">
        <f t="shared" si="164"/>
        <v>3089</v>
      </c>
      <c r="O2499" s="13"/>
      <c r="P2499" s="13"/>
    </row>
    <row r="2500" spans="1:16" ht="13.15" customHeight="1" x14ac:dyDescent="0.2">
      <c r="A2500" s="11" t="str">
        <f t="shared" si="161"/>
        <v>MERIMBULA2017</v>
      </c>
      <c r="B2500" s="3" t="s">
        <v>55</v>
      </c>
      <c r="C2500" s="12">
        <v>2017</v>
      </c>
      <c r="D2500" s="12" t="s">
        <v>174</v>
      </c>
      <c r="E2500" s="13">
        <v>1526</v>
      </c>
      <c r="F2500" s="13">
        <v>1496</v>
      </c>
      <c r="G2500" s="13">
        <v>3022</v>
      </c>
      <c r="H2500" s="13">
        <v>0</v>
      </c>
      <c r="I2500" s="13">
        <v>0</v>
      </c>
      <c r="J2500" s="13">
        <v>0</v>
      </c>
      <c r="K2500" s="15">
        <f t="shared" si="162"/>
        <v>1526</v>
      </c>
      <c r="L2500" s="15">
        <f t="shared" si="163"/>
        <v>1496</v>
      </c>
      <c r="M2500" s="15">
        <f t="shared" si="164"/>
        <v>3022</v>
      </c>
      <c r="O2500" s="13"/>
      <c r="P2500" s="13"/>
    </row>
    <row r="2501" spans="1:16" ht="13.15" customHeight="1" x14ac:dyDescent="0.2">
      <c r="A2501" s="11" t="str">
        <f t="shared" si="161"/>
        <v>MERIMBULA2018</v>
      </c>
      <c r="B2501" s="3" t="s">
        <v>55</v>
      </c>
      <c r="C2501" s="12">
        <v>2018</v>
      </c>
      <c r="D2501" s="12" t="s">
        <v>174</v>
      </c>
      <c r="E2501" s="13">
        <v>1460</v>
      </c>
      <c r="F2501" s="13">
        <v>1457</v>
      </c>
      <c r="G2501" s="13">
        <v>2917</v>
      </c>
      <c r="H2501" s="13">
        <v>0</v>
      </c>
      <c r="I2501" s="13">
        <v>0</v>
      </c>
      <c r="J2501" s="13">
        <v>0</v>
      </c>
      <c r="K2501" s="15">
        <f t="shared" si="162"/>
        <v>1460</v>
      </c>
      <c r="L2501" s="15">
        <f t="shared" si="163"/>
        <v>1457</v>
      </c>
      <c r="M2501" s="15">
        <f t="shared" si="164"/>
        <v>2917</v>
      </c>
      <c r="O2501" s="13"/>
      <c r="P2501" s="13"/>
    </row>
    <row r="2502" spans="1:16" ht="13.15" customHeight="1" x14ac:dyDescent="0.2">
      <c r="A2502" s="11" t="str">
        <f t="shared" si="161"/>
        <v>MERIMBULA2019</v>
      </c>
      <c r="B2502" s="3" t="s">
        <v>55</v>
      </c>
      <c r="C2502" s="12">
        <v>2019</v>
      </c>
      <c r="D2502" s="12" t="s">
        <v>174</v>
      </c>
      <c r="E2502" s="13">
        <v>1540</v>
      </c>
      <c r="F2502" s="13">
        <v>1548</v>
      </c>
      <c r="G2502" s="13">
        <v>3088</v>
      </c>
      <c r="H2502" s="13">
        <v>0</v>
      </c>
      <c r="I2502" s="13">
        <v>0</v>
      </c>
      <c r="J2502" s="13">
        <v>0</v>
      </c>
      <c r="K2502" s="15">
        <f t="shared" si="162"/>
        <v>1540</v>
      </c>
      <c r="L2502" s="15">
        <f t="shared" si="163"/>
        <v>1548</v>
      </c>
      <c r="M2502" s="15">
        <f t="shared" si="164"/>
        <v>3088</v>
      </c>
      <c r="O2502" s="13"/>
      <c r="P2502" s="13"/>
    </row>
    <row r="2503" spans="1:16" ht="13.15" customHeight="1" x14ac:dyDescent="0.2">
      <c r="A2503" s="11" t="str">
        <f t="shared" si="161"/>
        <v>MERIMBULA2020</v>
      </c>
      <c r="B2503" s="3" t="s">
        <v>55</v>
      </c>
      <c r="C2503" s="12">
        <v>2020</v>
      </c>
      <c r="D2503" s="12" t="s">
        <v>174</v>
      </c>
      <c r="E2503" s="13">
        <v>816</v>
      </c>
      <c r="F2503" s="13">
        <v>815</v>
      </c>
      <c r="G2503" s="13">
        <v>1631</v>
      </c>
      <c r="H2503" s="13">
        <v>0</v>
      </c>
      <c r="I2503" s="13">
        <v>0</v>
      </c>
      <c r="J2503" s="13">
        <v>0</v>
      </c>
      <c r="K2503" s="15">
        <f t="shared" si="162"/>
        <v>816</v>
      </c>
      <c r="L2503" s="15">
        <f t="shared" si="163"/>
        <v>815</v>
      </c>
      <c r="M2503" s="15">
        <f t="shared" si="164"/>
        <v>1631</v>
      </c>
      <c r="O2503" s="13"/>
      <c r="P2503" s="13"/>
    </row>
    <row r="2504" spans="1:16" ht="13.15" customHeight="1" x14ac:dyDescent="0.2">
      <c r="A2504" s="11" t="str">
        <f t="shared" si="161"/>
        <v>MERIMBULA2021</v>
      </c>
      <c r="B2504" s="92" t="s">
        <v>55</v>
      </c>
      <c r="C2504" s="85">
        <v>2021</v>
      </c>
      <c r="D2504" s="86" t="s">
        <v>174</v>
      </c>
      <c r="E2504" s="15">
        <v>1203</v>
      </c>
      <c r="F2504" s="15">
        <v>1200</v>
      </c>
      <c r="G2504" s="15">
        <v>2403</v>
      </c>
      <c r="H2504" s="87">
        <v>0</v>
      </c>
      <c r="I2504" s="87">
        <v>0</v>
      </c>
      <c r="J2504" s="15">
        <v>0</v>
      </c>
      <c r="K2504" s="15">
        <f t="shared" si="162"/>
        <v>1203</v>
      </c>
      <c r="L2504" s="15">
        <f t="shared" si="163"/>
        <v>1200</v>
      </c>
      <c r="M2504" s="15">
        <f t="shared" si="164"/>
        <v>2403</v>
      </c>
      <c r="O2504" s="13"/>
      <c r="P2504" s="13"/>
    </row>
    <row r="2505" spans="1:16" ht="13.15" customHeight="1" x14ac:dyDescent="0.2">
      <c r="A2505" s="11" t="str">
        <f t="shared" si="161"/>
        <v>MERIMBULA2022</v>
      </c>
      <c r="B2505" s="88" t="s">
        <v>55</v>
      </c>
      <c r="C2505" s="16">
        <v>2022</v>
      </c>
      <c r="D2505" s="86" t="s">
        <v>174</v>
      </c>
      <c r="E2505" s="89">
        <v>1653</v>
      </c>
      <c r="F2505" s="89">
        <v>1691</v>
      </c>
      <c r="G2505" s="89">
        <v>3344</v>
      </c>
      <c r="H2505" s="89">
        <v>0</v>
      </c>
      <c r="I2505" s="89">
        <v>0</v>
      </c>
      <c r="J2505" s="89">
        <v>0</v>
      </c>
      <c r="K2505" s="15">
        <f t="shared" si="162"/>
        <v>1653</v>
      </c>
      <c r="L2505" s="15">
        <f t="shared" si="163"/>
        <v>1691</v>
      </c>
      <c r="M2505" s="15">
        <f t="shared" si="164"/>
        <v>3344</v>
      </c>
      <c r="O2505" s="13"/>
      <c r="P2505" s="13"/>
    </row>
    <row r="2506" spans="1:16" ht="13.15" customHeight="1" x14ac:dyDescent="0.2">
      <c r="A2506" s="11" t="str">
        <f t="shared" si="161"/>
        <v>MERIMBULA2023</v>
      </c>
      <c r="B2506" s="3" t="s">
        <v>55</v>
      </c>
      <c r="C2506" s="12">
        <v>2023</v>
      </c>
      <c r="D2506" s="12" t="s">
        <v>174</v>
      </c>
      <c r="E2506" s="13">
        <v>1832</v>
      </c>
      <c r="F2506" s="13">
        <v>1833</v>
      </c>
      <c r="G2506" s="13">
        <v>3665</v>
      </c>
      <c r="H2506" s="13">
        <v>0</v>
      </c>
      <c r="I2506" s="13">
        <v>0</v>
      </c>
      <c r="J2506" s="13">
        <v>0</v>
      </c>
      <c r="K2506" s="15">
        <f t="shared" si="162"/>
        <v>1832</v>
      </c>
      <c r="L2506" s="15">
        <f t="shared" si="163"/>
        <v>1833</v>
      </c>
      <c r="M2506" s="15">
        <f t="shared" si="164"/>
        <v>3665</v>
      </c>
      <c r="O2506" s="13"/>
      <c r="P2506" s="13"/>
    </row>
    <row r="2507" spans="1:16" ht="13.15" customHeight="1" x14ac:dyDescent="0.2">
      <c r="A2507" s="11" t="str">
        <f t="shared" si="161"/>
        <v>MERIMBULA2024</v>
      </c>
      <c r="B2507" s="3" t="s">
        <v>55</v>
      </c>
      <c r="C2507" s="12">
        <v>2024</v>
      </c>
      <c r="D2507" s="12" t="s">
        <v>174</v>
      </c>
      <c r="E2507" s="13">
        <v>1810</v>
      </c>
      <c r="F2507" s="13">
        <v>1809</v>
      </c>
      <c r="G2507" s="13">
        <v>3619</v>
      </c>
      <c r="H2507" s="13">
        <v>0</v>
      </c>
      <c r="I2507" s="13">
        <v>0</v>
      </c>
      <c r="J2507" s="13">
        <v>0</v>
      </c>
      <c r="K2507" s="15">
        <f t="shared" si="162"/>
        <v>1810</v>
      </c>
      <c r="L2507" s="15">
        <f t="shared" si="163"/>
        <v>1809</v>
      </c>
      <c r="M2507" s="15">
        <f t="shared" si="164"/>
        <v>3619</v>
      </c>
      <c r="O2507" s="13"/>
      <c r="P2507" s="13"/>
    </row>
    <row r="2508" spans="1:16" ht="13.15" customHeight="1" x14ac:dyDescent="0.2">
      <c r="A2508" s="11" t="str">
        <f t="shared" si="161"/>
        <v>MERIMBULA2025</v>
      </c>
      <c r="B2508" s="3" t="s">
        <v>55</v>
      </c>
      <c r="C2508" s="12">
        <v>2025</v>
      </c>
      <c r="D2508" s="12" t="s">
        <v>174</v>
      </c>
      <c r="E2508" s="13">
        <v>1785</v>
      </c>
      <c r="F2508" s="13">
        <v>1778</v>
      </c>
      <c r="G2508" s="13">
        <v>3563</v>
      </c>
      <c r="H2508" s="13">
        <v>0</v>
      </c>
      <c r="I2508" s="13">
        <v>0</v>
      </c>
      <c r="J2508" s="13">
        <v>0</v>
      </c>
      <c r="K2508" s="15">
        <f t="shared" si="162"/>
        <v>1785</v>
      </c>
      <c r="L2508" s="15">
        <f t="shared" si="163"/>
        <v>1778</v>
      </c>
      <c r="M2508" s="15">
        <f t="shared" si="164"/>
        <v>3563</v>
      </c>
      <c r="O2508" s="13"/>
      <c r="P2508" s="13"/>
    </row>
    <row r="2509" spans="1:16" ht="13.15" customHeight="1" x14ac:dyDescent="0.2">
      <c r="A2509" s="11" t="str">
        <f t="shared" si="161"/>
        <v>MILDURA1985</v>
      </c>
      <c r="B2509" s="90" t="s">
        <v>39</v>
      </c>
      <c r="C2509" s="85">
        <v>1985</v>
      </c>
      <c r="D2509" s="86">
        <v>30</v>
      </c>
      <c r="E2509" s="15">
        <v>2616</v>
      </c>
      <c r="F2509" s="15">
        <v>2641</v>
      </c>
      <c r="G2509" s="15">
        <v>5257</v>
      </c>
      <c r="H2509" s="15">
        <v>0</v>
      </c>
      <c r="I2509" s="15">
        <v>0</v>
      </c>
      <c r="J2509" s="15">
        <v>0</v>
      </c>
      <c r="K2509" s="15">
        <f t="shared" si="162"/>
        <v>2616</v>
      </c>
      <c r="L2509" s="15">
        <f t="shared" si="163"/>
        <v>2641</v>
      </c>
      <c r="M2509" s="15">
        <f t="shared" si="164"/>
        <v>5257</v>
      </c>
      <c r="O2509" s="13"/>
      <c r="P2509" s="13"/>
    </row>
    <row r="2510" spans="1:16" ht="13.15" customHeight="1" x14ac:dyDescent="0.2">
      <c r="A2510" s="11" t="str">
        <f t="shared" si="161"/>
        <v>MILDURA1986</v>
      </c>
      <c r="B2510" s="90" t="s">
        <v>39</v>
      </c>
      <c r="C2510" s="85">
        <v>1986</v>
      </c>
      <c r="D2510" s="86">
        <v>27</v>
      </c>
      <c r="E2510" s="15">
        <v>2892</v>
      </c>
      <c r="F2510" s="15">
        <v>2884</v>
      </c>
      <c r="G2510" s="15">
        <v>5776</v>
      </c>
      <c r="H2510" s="15">
        <v>0</v>
      </c>
      <c r="I2510" s="15">
        <v>0</v>
      </c>
      <c r="J2510" s="15">
        <v>0</v>
      </c>
      <c r="K2510" s="15">
        <f t="shared" si="162"/>
        <v>2892</v>
      </c>
      <c r="L2510" s="15">
        <f t="shared" si="163"/>
        <v>2884</v>
      </c>
      <c r="M2510" s="15">
        <f t="shared" si="164"/>
        <v>5776</v>
      </c>
      <c r="O2510" s="13"/>
      <c r="P2510" s="13"/>
    </row>
    <row r="2511" spans="1:16" ht="13.15" customHeight="1" x14ac:dyDescent="0.2">
      <c r="A2511" s="11" t="str">
        <f t="shared" si="161"/>
        <v>MILDURA1987</v>
      </c>
      <c r="B2511" s="3" t="s">
        <v>39</v>
      </c>
      <c r="C2511" s="12">
        <v>1987</v>
      </c>
      <c r="D2511" s="12">
        <v>26</v>
      </c>
      <c r="E2511" s="13">
        <v>2943</v>
      </c>
      <c r="F2511" s="13">
        <v>2916</v>
      </c>
      <c r="G2511" s="13">
        <v>5859</v>
      </c>
      <c r="H2511" s="13">
        <v>0</v>
      </c>
      <c r="I2511" s="13">
        <v>0</v>
      </c>
      <c r="J2511" s="13">
        <v>0</v>
      </c>
      <c r="K2511" s="15">
        <f t="shared" si="162"/>
        <v>2943</v>
      </c>
      <c r="L2511" s="15">
        <f t="shared" si="163"/>
        <v>2916</v>
      </c>
      <c r="M2511" s="15">
        <f t="shared" si="164"/>
        <v>5859</v>
      </c>
      <c r="O2511" s="13"/>
      <c r="P2511" s="13"/>
    </row>
    <row r="2512" spans="1:16" ht="13.15" customHeight="1" x14ac:dyDescent="0.2">
      <c r="A2512" s="11" t="str">
        <f t="shared" si="161"/>
        <v>MILDURA1988</v>
      </c>
      <c r="B2512" s="3" t="s">
        <v>39</v>
      </c>
      <c r="C2512" s="12">
        <v>1988</v>
      </c>
      <c r="D2512" s="12">
        <v>28</v>
      </c>
      <c r="E2512" s="13">
        <v>2858</v>
      </c>
      <c r="F2512" s="13">
        <v>3131</v>
      </c>
      <c r="G2512" s="13">
        <v>5989</v>
      </c>
      <c r="H2512" s="13">
        <v>0</v>
      </c>
      <c r="I2512" s="13">
        <v>0</v>
      </c>
      <c r="J2512" s="13">
        <v>0</v>
      </c>
      <c r="K2512" s="15">
        <f t="shared" si="162"/>
        <v>2858</v>
      </c>
      <c r="L2512" s="15">
        <f t="shared" si="163"/>
        <v>3131</v>
      </c>
      <c r="M2512" s="15">
        <f t="shared" si="164"/>
        <v>5989</v>
      </c>
      <c r="O2512" s="13"/>
      <c r="P2512" s="13"/>
    </row>
    <row r="2513" spans="1:16" ht="13.15" customHeight="1" x14ac:dyDescent="0.2">
      <c r="A2513" s="11" t="str">
        <f t="shared" si="161"/>
        <v>MILDURA1989</v>
      </c>
      <c r="B2513" s="3" t="s">
        <v>39</v>
      </c>
      <c r="C2513" s="12">
        <v>1989</v>
      </c>
      <c r="D2513" s="12">
        <v>26</v>
      </c>
      <c r="E2513" s="13">
        <v>2778</v>
      </c>
      <c r="F2513" s="13">
        <v>2897</v>
      </c>
      <c r="G2513" s="13">
        <v>5675</v>
      </c>
      <c r="H2513" s="13">
        <v>0</v>
      </c>
      <c r="I2513" s="13">
        <v>0</v>
      </c>
      <c r="J2513" s="13">
        <v>0</v>
      </c>
      <c r="K2513" s="15">
        <f t="shared" si="162"/>
        <v>2778</v>
      </c>
      <c r="L2513" s="15">
        <f t="shared" si="163"/>
        <v>2897</v>
      </c>
      <c r="M2513" s="15">
        <f t="shared" si="164"/>
        <v>5675</v>
      </c>
      <c r="O2513" s="13"/>
      <c r="P2513" s="13"/>
    </row>
    <row r="2514" spans="1:16" ht="13.15" customHeight="1" x14ac:dyDescent="0.2">
      <c r="A2514" s="11" t="str">
        <f t="shared" si="161"/>
        <v>MILDURA1990</v>
      </c>
      <c r="B2514" s="3" t="s">
        <v>39</v>
      </c>
      <c r="C2514" s="12">
        <v>1990</v>
      </c>
      <c r="D2514" s="12">
        <v>29</v>
      </c>
      <c r="E2514" s="13">
        <v>2567</v>
      </c>
      <c r="F2514" s="13">
        <v>3016</v>
      </c>
      <c r="G2514" s="13">
        <v>5583</v>
      </c>
      <c r="H2514" s="13">
        <v>0</v>
      </c>
      <c r="I2514" s="13">
        <v>0</v>
      </c>
      <c r="J2514" s="13">
        <v>0</v>
      </c>
      <c r="K2514" s="15">
        <f t="shared" si="162"/>
        <v>2567</v>
      </c>
      <c r="L2514" s="15">
        <f t="shared" si="163"/>
        <v>3016</v>
      </c>
      <c r="M2514" s="15">
        <f t="shared" si="164"/>
        <v>5583</v>
      </c>
      <c r="O2514" s="13"/>
      <c r="P2514" s="13"/>
    </row>
    <row r="2515" spans="1:16" ht="13.15" customHeight="1" x14ac:dyDescent="0.2">
      <c r="A2515" s="11" t="str">
        <f t="shared" si="161"/>
        <v>MILDURA1991</v>
      </c>
      <c r="B2515" s="3" t="s">
        <v>39</v>
      </c>
      <c r="C2515" s="12">
        <v>1991</v>
      </c>
      <c r="D2515" s="12">
        <v>35</v>
      </c>
      <c r="E2515" s="13">
        <v>2563</v>
      </c>
      <c r="F2515" s="13">
        <v>3087</v>
      </c>
      <c r="G2515" s="13">
        <v>5650</v>
      </c>
      <c r="H2515" s="13">
        <v>0</v>
      </c>
      <c r="I2515" s="13">
        <v>0</v>
      </c>
      <c r="J2515" s="13">
        <v>0</v>
      </c>
      <c r="K2515" s="15">
        <f t="shared" si="162"/>
        <v>2563</v>
      </c>
      <c r="L2515" s="15">
        <f t="shared" si="163"/>
        <v>3087</v>
      </c>
      <c r="M2515" s="15">
        <f t="shared" si="164"/>
        <v>5650</v>
      </c>
      <c r="O2515" s="13"/>
      <c r="P2515" s="13"/>
    </row>
    <row r="2516" spans="1:16" ht="13.15" customHeight="1" x14ac:dyDescent="0.2">
      <c r="A2516" s="11" t="str">
        <f t="shared" ref="A2516:A2579" si="165">CONCATENATE(B2516,C2516)</f>
        <v>MILDURA1992</v>
      </c>
      <c r="B2516" s="90" t="s">
        <v>39</v>
      </c>
      <c r="C2516" s="85">
        <v>1992</v>
      </c>
      <c r="D2516" s="86">
        <v>32</v>
      </c>
      <c r="E2516" s="15">
        <v>2776</v>
      </c>
      <c r="F2516" s="15">
        <v>2833</v>
      </c>
      <c r="G2516" s="15">
        <v>5609</v>
      </c>
      <c r="H2516" s="15">
        <v>0</v>
      </c>
      <c r="I2516" s="15">
        <v>0</v>
      </c>
      <c r="J2516" s="15">
        <v>0</v>
      </c>
      <c r="K2516" s="15">
        <f t="shared" si="162"/>
        <v>2776</v>
      </c>
      <c r="L2516" s="15">
        <f t="shared" si="163"/>
        <v>2833</v>
      </c>
      <c r="M2516" s="15">
        <f t="shared" si="164"/>
        <v>5609</v>
      </c>
      <c r="O2516" s="13"/>
      <c r="P2516" s="13"/>
    </row>
    <row r="2517" spans="1:16" ht="13.15" customHeight="1" x14ac:dyDescent="0.2">
      <c r="A2517" s="11" t="str">
        <f t="shared" si="165"/>
        <v>MILDURA1993</v>
      </c>
      <c r="B2517" s="92" t="s">
        <v>39</v>
      </c>
      <c r="C2517" s="85">
        <v>1993</v>
      </c>
      <c r="D2517" s="86">
        <v>32</v>
      </c>
      <c r="E2517" s="15">
        <v>2855</v>
      </c>
      <c r="F2517" s="15">
        <v>2832</v>
      </c>
      <c r="G2517" s="15">
        <v>5687</v>
      </c>
      <c r="H2517" s="87">
        <v>0</v>
      </c>
      <c r="I2517" s="87">
        <v>0</v>
      </c>
      <c r="J2517" s="15">
        <v>0</v>
      </c>
      <c r="K2517" s="15">
        <f t="shared" si="162"/>
        <v>2855</v>
      </c>
      <c r="L2517" s="15">
        <f t="shared" si="163"/>
        <v>2832</v>
      </c>
      <c r="M2517" s="15">
        <f t="shared" si="164"/>
        <v>5687</v>
      </c>
      <c r="O2517" s="13"/>
      <c r="P2517" s="13"/>
    </row>
    <row r="2518" spans="1:16" ht="13.15" customHeight="1" x14ac:dyDescent="0.2">
      <c r="A2518" s="11" t="str">
        <f t="shared" si="165"/>
        <v>MILDURA1994</v>
      </c>
      <c r="B2518" s="3" t="s">
        <v>39</v>
      </c>
      <c r="C2518" s="12">
        <v>1994</v>
      </c>
      <c r="D2518" s="12">
        <v>34</v>
      </c>
      <c r="E2518" s="13">
        <v>2850</v>
      </c>
      <c r="F2518" s="13">
        <v>2772</v>
      </c>
      <c r="G2518" s="13">
        <v>5622</v>
      </c>
      <c r="H2518" s="13">
        <v>0</v>
      </c>
      <c r="I2518" s="13">
        <v>0</v>
      </c>
      <c r="J2518" s="13">
        <v>0</v>
      </c>
      <c r="K2518" s="15">
        <f t="shared" si="162"/>
        <v>2850</v>
      </c>
      <c r="L2518" s="15">
        <f t="shared" si="163"/>
        <v>2772</v>
      </c>
      <c r="M2518" s="15">
        <f t="shared" si="164"/>
        <v>5622</v>
      </c>
      <c r="O2518" s="13"/>
      <c r="P2518" s="13"/>
    </row>
    <row r="2519" spans="1:16" ht="13.15" customHeight="1" x14ac:dyDescent="0.2">
      <c r="A2519" s="11" t="str">
        <f t="shared" si="165"/>
        <v>MILDURA1995</v>
      </c>
      <c r="B2519" s="92" t="s">
        <v>39</v>
      </c>
      <c r="C2519" s="85">
        <v>1995</v>
      </c>
      <c r="D2519" s="86">
        <v>35</v>
      </c>
      <c r="E2519" s="15">
        <v>2889</v>
      </c>
      <c r="F2519" s="15">
        <v>2906</v>
      </c>
      <c r="G2519" s="15">
        <v>5795</v>
      </c>
      <c r="H2519" s="87">
        <v>0</v>
      </c>
      <c r="I2519" s="87">
        <v>0</v>
      </c>
      <c r="J2519" s="15">
        <v>0</v>
      </c>
      <c r="K2519" s="15">
        <f t="shared" si="162"/>
        <v>2889</v>
      </c>
      <c r="L2519" s="15">
        <f t="shared" si="163"/>
        <v>2906</v>
      </c>
      <c r="M2519" s="15">
        <f t="shared" si="164"/>
        <v>5795</v>
      </c>
      <c r="O2519" s="13"/>
      <c r="P2519" s="13"/>
    </row>
    <row r="2520" spans="1:16" ht="13.15" customHeight="1" x14ac:dyDescent="0.2">
      <c r="A2520" s="11" t="str">
        <f t="shared" si="165"/>
        <v>MILDURA1996</v>
      </c>
      <c r="B2520" s="3" t="s">
        <v>39</v>
      </c>
      <c r="C2520" s="12">
        <v>1996</v>
      </c>
      <c r="D2520" s="12">
        <v>35</v>
      </c>
      <c r="E2520" s="13">
        <v>2876</v>
      </c>
      <c r="F2520" s="13">
        <v>2876</v>
      </c>
      <c r="G2520" s="13">
        <v>5752</v>
      </c>
      <c r="H2520" s="13">
        <v>0</v>
      </c>
      <c r="I2520" s="13">
        <v>0</v>
      </c>
      <c r="J2520" s="13">
        <v>0</v>
      </c>
      <c r="K2520" s="15">
        <f t="shared" si="162"/>
        <v>2876</v>
      </c>
      <c r="L2520" s="15">
        <f t="shared" si="163"/>
        <v>2876</v>
      </c>
      <c r="M2520" s="15">
        <f t="shared" si="164"/>
        <v>5752</v>
      </c>
      <c r="O2520" s="13"/>
      <c r="P2520" s="13"/>
    </row>
    <row r="2521" spans="1:16" ht="13.15" customHeight="1" x14ac:dyDescent="0.2">
      <c r="A2521" s="11" t="str">
        <f t="shared" si="165"/>
        <v>MILDURA1997</v>
      </c>
      <c r="B2521" s="3" t="s">
        <v>39</v>
      </c>
      <c r="C2521" s="12">
        <v>1997</v>
      </c>
      <c r="D2521" s="12">
        <v>35</v>
      </c>
      <c r="E2521" s="13">
        <v>3046</v>
      </c>
      <c r="F2521" s="13">
        <v>3049</v>
      </c>
      <c r="G2521" s="13">
        <v>6095</v>
      </c>
      <c r="H2521" s="13">
        <v>0</v>
      </c>
      <c r="I2521" s="13">
        <v>0</v>
      </c>
      <c r="J2521" s="13">
        <v>0</v>
      </c>
      <c r="K2521" s="15">
        <f t="shared" si="162"/>
        <v>3046</v>
      </c>
      <c r="L2521" s="15">
        <f t="shared" si="163"/>
        <v>3049</v>
      </c>
      <c r="M2521" s="15">
        <f t="shared" si="164"/>
        <v>6095</v>
      </c>
      <c r="O2521" s="13"/>
      <c r="P2521" s="13"/>
    </row>
    <row r="2522" spans="1:16" ht="13.15" customHeight="1" x14ac:dyDescent="0.2">
      <c r="A2522" s="11" t="str">
        <f t="shared" si="165"/>
        <v>MILDURA1998</v>
      </c>
      <c r="B2522" s="3" t="s">
        <v>39</v>
      </c>
      <c r="C2522" s="12">
        <v>1998</v>
      </c>
      <c r="D2522" s="12">
        <v>30</v>
      </c>
      <c r="E2522" s="13">
        <v>3442</v>
      </c>
      <c r="F2522" s="13">
        <v>3442</v>
      </c>
      <c r="G2522" s="13">
        <v>6884</v>
      </c>
      <c r="H2522" s="13">
        <v>0</v>
      </c>
      <c r="I2522" s="13">
        <v>0</v>
      </c>
      <c r="J2522" s="13">
        <v>0</v>
      </c>
      <c r="K2522" s="15">
        <f t="shared" si="162"/>
        <v>3442</v>
      </c>
      <c r="L2522" s="15">
        <f t="shared" si="163"/>
        <v>3442</v>
      </c>
      <c r="M2522" s="15">
        <f t="shared" si="164"/>
        <v>6884</v>
      </c>
      <c r="O2522" s="13"/>
      <c r="P2522" s="13"/>
    </row>
    <row r="2523" spans="1:16" ht="13.15" customHeight="1" x14ac:dyDescent="0.2">
      <c r="A2523" s="11" t="str">
        <f t="shared" si="165"/>
        <v>MILDURA1999</v>
      </c>
      <c r="B2523" s="3" t="s">
        <v>39</v>
      </c>
      <c r="C2523" s="12">
        <v>1999</v>
      </c>
      <c r="D2523" s="12">
        <v>29</v>
      </c>
      <c r="E2523" s="13">
        <v>3652</v>
      </c>
      <c r="F2523" s="13">
        <v>3656</v>
      </c>
      <c r="G2523" s="13">
        <v>7308</v>
      </c>
      <c r="H2523" s="13">
        <v>0</v>
      </c>
      <c r="I2523" s="13">
        <v>0</v>
      </c>
      <c r="J2523" s="13">
        <v>0</v>
      </c>
      <c r="K2523" s="15">
        <f t="shared" si="162"/>
        <v>3652</v>
      </c>
      <c r="L2523" s="15">
        <f t="shared" si="163"/>
        <v>3656</v>
      </c>
      <c r="M2523" s="15">
        <f t="shared" si="164"/>
        <v>7308</v>
      </c>
      <c r="O2523" s="13"/>
      <c r="P2523" s="13"/>
    </row>
    <row r="2524" spans="1:16" ht="13.15" customHeight="1" x14ac:dyDescent="0.2">
      <c r="A2524" s="11" t="str">
        <f t="shared" si="165"/>
        <v>MILDURA2000</v>
      </c>
      <c r="B2524" s="92" t="s">
        <v>39</v>
      </c>
      <c r="C2524" s="85">
        <v>2000</v>
      </c>
      <c r="D2524" s="86">
        <v>30</v>
      </c>
      <c r="E2524" s="15">
        <v>3532</v>
      </c>
      <c r="F2524" s="15">
        <v>3522</v>
      </c>
      <c r="G2524" s="15">
        <v>7054</v>
      </c>
      <c r="H2524" s="87">
        <v>0</v>
      </c>
      <c r="I2524" s="87">
        <v>0</v>
      </c>
      <c r="J2524" s="15">
        <v>0</v>
      </c>
      <c r="K2524" s="15">
        <f t="shared" si="162"/>
        <v>3532</v>
      </c>
      <c r="L2524" s="15">
        <f t="shared" si="163"/>
        <v>3522</v>
      </c>
      <c r="M2524" s="15">
        <f t="shared" si="164"/>
        <v>7054</v>
      </c>
      <c r="O2524" s="13"/>
      <c r="P2524" s="13"/>
    </row>
    <row r="2525" spans="1:16" ht="13.15" customHeight="1" x14ac:dyDescent="0.2">
      <c r="A2525" s="11" t="str">
        <f t="shared" si="165"/>
        <v>MILDURA2001</v>
      </c>
      <c r="B2525" s="90" t="s">
        <v>39</v>
      </c>
      <c r="C2525" s="85">
        <v>2001</v>
      </c>
      <c r="D2525" s="86">
        <v>31</v>
      </c>
      <c r="E2525" s="15">
        <v>2864</v>
      </c>
      <c r="F2525" s="15">
        <v>2849</v>
      </c>
      <c r="G2525" s="15">
        <v>5713</v>
      </c>
      <c r="H2525" s="15">
        <v>0</v>
      </c>
      <c r="I2525" s="15">
        <v>0</v>
      </c>
      <c r="J2525" s="15">
        <v>0</v>
      </c>
      <c r="K2525" s="15">
        <f t="shared" si="162"/>
        <v>2864</v>
      </c>
      <c r="L2525" s="15">
        <f t="shared" si="163"/>
        <v>2849</v>
      </c>
      <c r="M2525" s="15">
        <f t="shared" si="164"/>
        <v>5713</v>
      </c>
      <c r="O2525" s="13"/>
      <c r="P2525" s="13"/>
    </row>
    <row r="2526" spans="1:16" ht="13.15" customHeight="1" x14ac:dyDescent="0.2">
      <c r="A2526" s="11" t="str">
        <f t="shared" si="165"/>
        <v>MILDURA2002</v>
      </c>
      <c r="B2526" s="3" t="s">
        <v>39</v>
      </c>
      <c r="C2526" s="12">
        <v>2002</v>
      </c>
      <c r="D2526" s="12">
        <v>26</v>
      </c>
      <c r="E2526" s="13">
        <v>2988</v>
      </c>
      <c r="F2526" s="13">
        <v>2991</v>
      </c>
      <c r="G2526" s="13">
        <v>5979</v>
      </c>
      <c r="H2526" s="13">
        <v>0</v>
      </c>
      <c r="I2526" s="13">
        <v>0</v>
      </c>
      <c r="J2526" s="13">
        <v>0</v>
      </c>
      <c r="K2526" s="15">
        <f t="shared" si="162"/>
        <v>2988</v>
      </c>
      <c r="L2526" s="15">
        <f t="shared" si="163"/>
        <v>2991</v>
      </c>
      <c r="M2526" s="15">
        <f t="shared" si="164"/>
        <v>5979</v>
      </c>
      <c r="O2526" s="13"/>
      <c r="P2526" s="13"/>
    </row>
    <row r="2527" spans="1:16" ht="13.15" customHeight="1" x14ac:dyDescent="0.2">
      <c r="A2527" s="11" t="str">
        <f t="shared" si="165"/>
        <v>MILDURA2003</v>
      </c>
      <c r="B2527" s="90" t="s">
        <v>39</v>
      </c>
      <c r="C2527" s="85">
        <v>2003</v>
      </c>
      <c r="D2527" s="86">
        <v>23</v>
      </c>
      <c r="E2527" s="15">
        <v>3244</v>
      </c>
      <c r="F2527" s="15">
        <v>3242</v>
      </c>
      <c r="G2527" s="15">
        <v>6486</v>
      </c>
      <c r="H2527" s="15">
        <v>0</v>
      </c>
      <c r="I2527" s="15">
        <v>0</v>
      </c>
      <c r="J2527" s="15">
        <v>0</v>
      </c>
      <c r="K2527" s="15">
        <f t="shared" si="162"/>
        <v>3244</v>
      </c>
      <c r="L2527" s="15">
        <f t="shared" si="163"/>
        <v>3242</v>
      </c>
      <c r="M2527" s="15">
        <f t="shared" si="164"/>
        <v>6486</v>
      </c>
      <c r="O2527" s="13"/>
      <c r="P2527" s="13"/>
    </row>
    <row r="2528" spans="1:16" ht="13.15" customHeight="1" x14ac:dyDescent="0.2">
      <c r="A2528" s="11" t="str">
        <f t="shared" si="165"/>
        <v>MILDURA2004</v>
      </c>
      <c r="B2528" s="92" t="s">
        <v>39</v>
      </c>
      <c r="C2528" s="85">
        <v>2004</v>
      </c>
      <c r="D2528" s="86">
        <v>24</v>
      </c>
      <c r="E2528" s="15">
        <v>3284</v>
      </c>
      <c r="F2528" s="15">
        <v>3281</v>
      </c>
      <c r="G2528" s="15">
        <v>6565</v>
      </c>
      <c r="H2528" s="87">
        <v>0</v>
      </c>
      <c r="I2528" s="87">
        <v>0</v>
      </c>
      <c r="J2528" s="15">
        <v>0</v>
      </c>
      <c r="K2528" s="15">
        <f t="shared" si="162"/>
        <v>3284</v>
      </c>
      <c r="L2528" s="15">
        <f t="shared" si="163"/>
        <v>3281</v>
      </c>
      <c r="M2528" s="15">
        <f t="shared" si="164"/>
        <v>6565</v>
      </c>
      <c r="O2528" s="13"/>
      <c r="P2528" s="13"/>
    </row>
    <row r="2529" spans="1:16" ht="13.15" customHeight="1" x14ac:dyDescent="0.2">
      <c r="A2529" s="11" t="str">
        <f t="shared" si="165"/>
        <v>MILDURA2005</v>
      </c>
      <c r="B2529" s="3" t="s">
        <v>39</v>
      </c>
      <c r="C2529" s="12">
        <v>2005</v>
      </c>
      <c r="D2529" s="12">
        <v>24</v>
      </c>
      <c r="E2529" s="13">
        <v>3487</v>
      </c>
      <c r="F2529" s="13">
        <v>3479</v>
      </c>
      <c r="G2529" s="13">
        <v>6966</v>
      </c>
      <c r="H2529" s="13">
        <v>0</v>
      </c>
      <c r="I2529" s="13">
        <v>0</v>
      </c>
      <c r="J2529" s="13">
        <v>0</v>
      </c>
      <c r="K2529" s="15">
        <f t="shared" si="162"/>
        <v>3487</v>
      </c>
      <c r="L2529" s="15">
        <f t="shared" si="163"/>
        <v>3479</v>
      </c>
      <c r="M2529" s="15">
        <f t="shared" si="164"/>
        <v>6966</v>
      </c>
      <c r="O2529" s="13"/>
      <c r="P2529" s="13"/>
    </row>
    <row r="2530" spans="1:16" ht="13.15" customHeight="1" x14ac:dyDescent="0.2">
      <c r="A2530" s="11" t="str">
        <f t="shared" si="165"/>
        <v>MILDURA2006</v>
      </c>
      <c r="B2530" s="92" t="s">
        <v>39</v>
      </c>
      <c r="C2530" s="85">
        <v>2006</v>
      </c>
      <c r="D2530" s="86">
        <v>21</v>
      </c>
      <c r="E2530" s="15">
        <v>3776</v>
      </c>
      <c r="F2530" s="15">
        <v>3773</v>
      </c>
      <c r="G2530" s="15">
        <v>7549</v>
      </c>
      <c r="H2530" s="87">
        <v>0</v>
      </c>
      <c r="I2530" s="87">
        <v>0</v>
      </c>
      <c r="J2530" s="15">
        <v>0</v>
      </c>
      <c r="K2530" s="15">
        <f t="shared" si="162"/>
        <v>3776</v>
      </c>
      <c r="L2530" s="15">
        <f t="shared" si="163"/>
        <v>3773</v>
      </c>
      <c r="M2530" s="15">
        <f t="shared" si="164"/>
        <v>7549</v>
      </c>
      <c r="O2530" s="13"/>
      <c r="P2530" s="13"/>
    </row>
    <row r="2531" spans="1:16" ht="13.15" customHeight="1" x14ac:dyDescent="0.2">
      <c r="A2531" s="11" t="str">
        <f t="shared" si="165"/>
        <v>MILDURA2007</v>
      </c>
      <c r="B2531" s="3" t="s">
        <v>39</v>
      </c>
      <c r="C2531" s="12">
        <v>2007</v>
      </c>
      <c r="D2531" s="12">
        <v>20</v>
      </c>
      <c r="E2531" s="13">
        <v>3712</v>
      </c>
      <c r="F2531" s="13">
        <v>3702</v>
      </c>
      <c r="G2531" s="13">
        <v>7414</v>
      </c>
      <c r="H2531" s="13">
        <v>0</v>
      </c>
      <c r="I2531" s="13">
        <v>0</v>
      </c>
      <c r="J2531" s="13">
        <v>0</v>
      </c>
      <c r="K2531" s="15">
        <f t="shared" si="162"/>
        <v>3712</v>
      </c>
      <c r="L2531" s="15">
        <f t="shared" si="163"/>
        <v>3702</v>
      </c>
      <c r="M2531" s="15">
        <f t="shared" si="164"/>
        <v>7414</v>
      </c>
      <c r="O2531" s="13"/>
      <c r="P2531" s="13"/>
    </row>
    <row r="2532" spans="1:16" ht="13.15" customHeight="1" x14ac:dyDescent="0.2">
      <c r="A2532" s="11" t="str">
        <f t="shared" si="165"/>
        <v>MILDURA2008</v>
      </c>
      <c r="B2532" s="3" t="s">
        <v>39</v>
      </c>
      <c r="C2532" s="12">
        <v>2008</v>
      </c>
      <c r="D2532" s="12">
        <v>23</v>
      </c>
      <c r="E2532" s="13">
        <v>3273</v>
      </c>
      <c r="F2532" s="13">
        <v>3270</v>
      </c>
      <c r="G2532" s="13">
        <v>6543</v>
      </c>
      <c r="H2532" s="13">
        <v>0</v>
      </c>
      <c r="I2532" s="13">
        <v>0</v>
      </c>
      <c r="J2532" s="13">
        <v>0</v>
      </c>
      <c r="K2532" s="15">
        <f t="shared" si="162"/>
        <v>3273</v>
      </c>
      <c r="L2532" s="15">
        <f t="shared" si="163"/>
        <v>3270</v>
      </c>
      <c r="M2532" s="15">
        <f t="shared" si="164"/>
        <v>6543</v>
      </c>
      <c r="O2532" s="13"/>
      <c r="P2532" s="13"/>
    </row>
    <row r="2533" spans="1:16" ht="13.15" customHeight="1" x14ac:dyDescent="0.2">
      <c r="A2533" s="11" t="str">
        <f t="shared" si="165"/>
        <v>MILDURA2009</v>
      </c>
      <c r="B2533" s="3" t="s">
        <v>39</v>
      </c>
      <c r="C2533" s="12">
        <v>2009</v>
      </c>
      <c r="D2533" s="86">
        <v>22</v>
      </c>
      <c r="E2533" s="13">
        <v>3051</v>
      </c>
      <c r="F2533" s="13">
        <v>3049</v>
      </c>
      <c r="G2533" s="13">
        <v>6100</v>
      </c>
      <c r="H2533" s="13">
        <v>0</v>
      </c>
      <c r="I2533" s="13">
        <v>0</v>
      </c>
      <c r="J2533" s="13">
        <v>0</v>
      </c>
      <c r="K2533" s="15">
        <f t="shared" si="162"/>
        <v>3051</v>
      </c>
      <c r="L2533" s="15">
        <f t="shared" si="163"/>
        <v>3049</v>
      </c>
      <c r="M2533" s="15">
        <f t="shared" si="164"/>
        <v>6100</v>
      </c>
      <c r="O2533" s="13"/>
      <c r="P2533" s="13"/>
    </row>
    <row r="2534" spans="1:16" ht="13.15" customHeight="1" x14ac:dyDescent="0.2">
      <c r="A2534" s="11" t="str">
        <f t="shared" si="165"/>
        <v>MILDURA2010</v>
      </c>
      <c r="B2534" s="3" t="s">
        <v>39</v>
      </c>
      <c r="C2534" s="12">
        <v>2010</v>
      </c>
      <c r="D2534" s="12">
        <v>25</v>
      </c>
      <c r="E2534" s="13">
        <v>2894</v>
      </c>
      <c r="F2534" s="13">
        <v>2891</v>
      </c>
      <c r="G2534" s="13">
        <v>5785</v>
      </c>
      <c r="H2534" s="13">
        <v>0</v>
      </c>
      <c r="I2534" s="13">
        <v>0</v>
      </c>
      <c r="J2534" s="13">
        <v>0</v>
      </c>
      <c r="K2534" s="15">
        <f t="shared" si="162"/>
        <v>2894</v>
      </c>
      <c r="L2534" s="15">
        <f t="shared" si="163"/>
        <v>2891</v>
      </c>
      <c r="M2534" s="15">
        <f t="shared" si="164"/>
        <v>5785</v>
      </c>
      <c r="O2534" s="13"/>
      <c r="P2534" s="13"/>
    </row>
    <row r="2535" spans="1:16" ht="13.15" customHeight="1" x14ac:dyDescent="0.2">
      <c r="A2535" s="11" t="str">
        <f t="shared" si="165"/>
        <v>MILDURA2011</v>
      </c>
      <c r="B2535" s="3" t="s">
        <v>39</v>
      </c>
      <c r="C2535" s="12">
        <v>2011</v>
      </c>
      <c r="D2535" s="12">
        <v>28</v>
      </c>
      <c r="E2535" s="13">
        <v>2718</v>
      </c>
      <c r="F2535" s="13">
        <v>2715</v>
      </c>
      <c r="G2535" s="13">
        <v>5433</v>
      </c>
      <c r="H2535" s="13">
        <v>0</v>
      </c>
      <c r="I2535" s="13">
        <v>0</v>
      </c>
      <c r="J2535" s="13">
        <v>0</v>
      </c>
      <c r="K2535" s="15">
        <f t="shared" si="162"/>
        <v>2718</v>
      </c>
      <c r="L2535" s="15">
        <f t="shared" si="163"/>
        <v>2715</v>
      </c>
      <c r="M2535" s="15">
        <f t="shared" si="164"/>
        <v>5433</v>
      </c>
      <c r="O2535" s="13"/>
      <c r="P2535" s="13"/>
    </row>
    <row r="2536" spans="1:16" ht="13.15" customHeight="1" x14ac:dyDescent="0.2">
      <c r="A2536" s="11" t="str">
        <f t="shared" si="165"/>
        <v>MILDURA2012</v>
      </c>
      <c r="B2536" s="92" t="s">
        <v>39</v>
      </c>
      <c r="C2536" s="85">
        <v>2012</v>
      </c>
      <c r="D2536" s="12">
        <v>25</v>
      </c>
      <c r="E2536" s="15">
        <v>2982</v>
      </c>
      <c r="F2536" s="15">
        <v>2988</v>
      </c>
      <c r="G2536" s="15">
        <v>5970</v>
      </c>
      <c r="H2536" s="87">
        <v>0</v>
      </c>
      <c r="I2536" s="87">
        <v>0</v>
      </c>
      <c r="J2536" s="15">
        <v>0</v>
      </c>
      <c r="K2536" s="15">
        <f t="shared" si="162"/>
        <v>2982</v>
      </c>
      <c r="L2536" s="15">
        <f t="shared" si="163"/>
        <v>2988</v>
      </c>
      <c r="M2536" s="15">
        <f t="shared" si="164"/>
        <v>5970</v>
      </c>
      <c r="O2536" s="13"/>
      <c r="P2536" s="13"/>
    </row>
    <row r="2537" spans="1:16" ht="13.15" customHeight="1" x14ac:dyDescent="0.2">
      <c r="A2537" s="11" t="str">
        <f t="shared" si="165"/>
        <v>MILDURA2013</v>
      </c>
      <c r="B2537" s="3" t="s">
        <v>39</v>
      </c>
      <c r="C2537" s="12">
        <v>2013</v>
      </c>
      <c r="D2537" s="12">
        <v>20</v>
      </c>
      <c r="E2537" s="13">
        <v>3569</v>
      </c>
      <c r="F2537" s="13">
        <v>3579</v>
      </c>
      <c r="G2537" s="13">
        <v>7148</v>
      </c>
      <c r="H2537" s="13">
        <v>0</v>
      </c>
      <c r="I2537" s="13">
        <v>0</v>
      </c>
      <c r="J2537" s="13">
        <v>0</v>
      </c>
      <c r="K2537" s="15">
        <f t="shared" si="162"/>
        <v>3569</v>
      </c>
      <c r="L2537" s="15">
        <f t="shared" si="163"/>
        <v>3579</v>
      </c>
      <c r="M2537" s="15">
        <f t="shared" si="164"/>
        <v>7148</v>
      </c>
      <c r="O2537" s="13"/>
      <c r="P2537" s="13"/>
    </row>
    <row r="2538" spans="1:16" ht="13.15" customHeight="1" x14ac:dyDescent="0.2">
      <c r="A2538" s="11" t="str">
        <f t="shared" si="165"/>
        <v>MILDURA2014</v>
      </c>
      <c r="B2538" s="92" t="s">
        <v>39</v>
      </c>
      <c r="C2538" s="85">
        <v>2014</v>
      </c>
      <c r="D2538" s="86">
        <v>20</v>
      </c>
      <c r="E2538" s="15">
        <v>3571</v>
      </c>
      <c r="F2538" s="15">
        <v>3581</v>
      </c>
      <c r="G2538" s="15">
        <v>7152</v>
      </c>
      <c r="H2538" s="87">
        <v>0</v>
      </c>
      <c r="I2538" s="87">
        <v>0</v>
      </c>
      <c r="J2538" s="15">
        <v>0</v>
      </c>
      <c r="K2538" s="15">
        <f t="shared" si="162"/>
        <v>3571</v>
      </c>
      <c r="L2538" s="15">
        <f t="shared" si="163"/>
        <v>3581</v>
      </c>
      <c r="M2538" s="15">
        <f t="shared" si="164"/>
        <v>7152</v>
      </c>
      <c r="O2538" s="13"/>
      <c r="P2538" s="13"/>
    </row>
    <row r="2539" spans="1:16" ht="13.15" customHeight="1" x14ac:dyDescent="0.2">
      <c r="A2539" s="11" t="str">
        <f t="shared" si="165"/>
        <v>MILDURA2015</v>
      </c>
      <c r="B2539" s="3" t="s">
        <v>39</v>
      </c>
      <c r="C2539" s="12">
        <v>2015</v>
      </c>
      <c r="D2539" s="12">
        <v>20</v>
      </c>
      <c r="E2539" s="13">
        <v>3605</v>
      </c>
      <c r="F2539" s="13">
        <v>3598</v>
      </c>
      <c r="G2539" s="13">
        <v>7203</v>
      </c>
      <c r="H2539" s="13">
        <v>0</v>
      </c>
      <c r="I2539" s="13">
        <v>0</v>
      </c>
      <c r="J2539" s="13">
        <v>0</v>
      </c>
      <c r="K2539" s="15">
        <f t="shared" si="162"/>
        <v>3605</v>
      </c>
      <c r="L2539" s="15">
        <f t="shared" si="163"/>
        <v>3598</v>
      </c>
      <c r="M2539" s="15">
        <f t="shared" si="164"/>
        <v>7203</v>
      </c>
      <c r="O2539" s="13"/>
      <c r="P2539" s="13"/>
    </row>
    <row r="2540" spans="1:16" ht="13.15" customHeight="1" x14ac:dyDescent="0.2">
      <c r="A2540" s="11" t="str">
        <f t="shared" si="165"/>
        <v>MILDURA2016</v>
      </c>
      <c r="B2540" s="3" t="s">
        <v>39</v>
      </c>
      <c r="C2540" s="12">
        <v>2016</v>
      </c>
      <c r="D2540" s="12">
        <v>19</v>
      </c>
      <c r="E2540" s="13">
        <v>3668</v>
      </c>
      <c r="F2540" s="13">
        <v>3667</v>
      </c>
      <c r="G2540" s="13">
        <v>7335</v>
      </c>
      <c r="H2540" s="13">
        <v>0</v>
      </c>
      <c r="I2540" s="13">
        <v>0</v>
      </c>
      <c r="J2540" s="13">
        <v>0</v>
      </c>
      <c r="K2540" s="15">
        <f t="shared" si="162"/>
        <v>3668</v>
      </c>
      <c r="L2540" s="15">
        <f t="shared" si="163"/>
        <v>3667</v>
      </c>
      <c r="M2540" s="15">
        <f t="shared" si="164"/>
        <v>7335</v>
      </c>
      <c r="O2540" s="13"/>
      <c r="P2540" s="13"/>
    </row>
    <row r="2541" spans="1:16" ht="13.15" customHeight="1" x14ac:dyDescent="0.2">
      <c r="A2541" s="11" t="str">
        <f t="shared" si="165"/>
        <v>MILDURA2017</v>
      </c>
      <c r="B2541" s="3" t="s">
        <v>39</v>
      </c>
      <c r="C2541" s="12">
        <v>2017</v>
      </c>
      <c r="D2541" s="12">
        <v>21</v>
      </c>
      <c r="E2541" s="13">
        <v>3639</v>
      </c>
      <c r="F2541" s="13">
        <v>3646</v>
      </c>
      <c r="G2541" s="13">
        <v>7285</v>
      </c>
      <c r="H2541" s="13">
        <v>0</v>
      </c>
      <c r="I2541" s="13">
        <v>0</v>
      </c>
      <c r="J2541" s="13">
        <v>0</v>
      </c>
      <c r="K2541" s="15">
        <f t="shared" si="162"/>
        <v>3639</v>
      </c>
      <c r="L2541" s="15">
        <f t="shared" si="163"/>
        <v>3646</v>
      </c>
      <c r="M2541" s="15">
        <f t="shared" si="164"/>
        <v>7285</v>
      </c>
      <c r="O2541" s="13"/>
      <c r="P2541" s="13"/>
    </row>
    <row r="2542" spans="1:16" ht="13.15" customHeight="1" x14ac:dyDescent="0.2">
      <c r="A2542" s="11" t="str">
        <f t="shared" si="165"/>
        <v>MILDURA2018</v>
      </c>
      <c r="B2542" s="92" t="s">
        <v>39</v>
      </c>
      <c r="C2542" s="85">
        <v>2018</v>
      </c>
      <c r="D2542" s="86">
        <v>23</v>
      </c>
      <c r="E2542" s="15">
        <v>3435</v>
      </c>
      <c r="F2542" s="15">
        <v>3451</v>
      </c>
      <c r="G2542" s="15">
        <v>6886</v>
      </c>
      <c r="H2542" s="87">
        <v>0</v>
      </c>
      <c r="I2542" s="87">
        <v>0</v>
      </c>
      <c r="J2542" s="15">
        <v>0</v>
      </c>
      <c r="K2542" s="15">
        <f t="shared" si="162"/>
        <v>3435</v>
      </c>
      <c r="L2542" s="15">
        <f t="shared" si="163"/>
        <v>3451</v>
      </c>
      <c r="M2542" s="15">
        <f t="shared" si="164"/>
        <v>6886</v>
      </c>
      <c r="O2542" s="13"/>
      <c r="P2542" s="13"/>
    </row>
    <row r="2543" spans="1:16" ht="13.15" customHeight="1" x14ac:dyDescent="0.2">
      <c r="A2543" s="11" t="str">
        <f t="shared" si="165"/>
        <v>MILDURA2019</v>
      </c>
      <c r="B2543" s="3" t="s">
        <v>39</v>
      </c>
      <c r="C2543" s="12">
        <v>2019</v>
      </c>
      <c r="D2543" s="12">
        <v>22</v>
      </c>
      <c r="E2543" s="13">
        <v>3155</v>
      </c>
      <c r="F2543" s="13">
        <v>3150</v>
      </c>
      <c r="G2543" s="13">
        <v>6305</v>
      </c>
      <c r="H2543" s="13">
        <v>0</v>
      </c>
      <c r="I2543" s="13">
        <v>0</v>
      </c>
      <c r="J2543" s="13">
        <v>0</v>
      </c>
      <c r="K2543" s="15">
        <f t="shared" si="162"/>
        <v>3155</v>
      </c>
      <c r="L2543" s="15">
        <f t="shared" si="163"/>
        <v>3150</v>
      </c>
      <c r="M2543" s="15">
        <f t="shared" si="164"/>
        <v>6305</v>
      </c>
      <c r="O2543" s="13"/>
      <c r="P2543" s="13"/>
    </row>
    <row r="2544" spans="1:16" ht="13.15" customHeight="1" x14ac:dyDescent="0.2">
      <c r="A2544" s="11" t="str">
        <f t="shared" si="165"/>
        <v>MILDURA2020</v>
      </c>
      <c r="B2544" s="3" t="s">
        <v>39</v>
      </c>
      <c r="C2544" s="12">
        <v>2020</v>
      </c>
      <c r="D2544" s="12" t="s">
        <v>174</v>
      </c>
      <c r="E2544" s="13">
        <v>1187</v>
      </c>
      <c r="F2544" s="13">
        <v>1187</v>
      </c>
      <c r="G2544" s="13">
        <v>2374</v>
      </c>
      <c r="H2544" s="13">
        <v>0</v>
      </c>
      <c r="I2544" s="13">
        <v>0</v>
      </c>
      <c r="J2544" s="13">
        <v>0</v>
      </c>
      <c r="K2544" s="15">
        <f t="shared" si="162"/>
        <v>1187</v>
      </c>
      <c r="L2544" s="15">
        <f t="shared" si="163"/>
        <v>1187</v>
      </c>
      <c r="M2544" s="15">
        <f t="shared" si="164"/>
        <v>2374</v>
      </c>
      <c r="O2544" s="13"/>
      <c r="P2544" s="13"/>
    </row>
    <row r="2545" spans="1:16" ht="13.15" customHeight="1" x14ac:dyDescent="0.2">
      <c r="A2545" s="11" t="str">
        <f t="shared" si="165"/>
        <v>MILDURA2021</v>
      </c>
      <c r="B2545" s="3" t="s">
        <v>39</v>
      </c>
      <c r="C2545" s="12">
        <v>2021</v>
      </c>
      <c r="D2545" s="12" t="s">
        <v>174</v>
      </c>
      <c r="E2545" s="13">
        <v>1891</v>
      </c>
      <c r="F2545" s="13">
        <v>1883</v>
      </c>
      <c r="G2545" s="13">
        <v>3774</v>
      </c>
      <c r="H2545" s="13">
        <v>0</v>
      </c>
      <c r="I2545" s="13">
        <v>0</v>
      </c>
      <c r="J2545" s="13">
        <v>0</v>
      </c>
      <c r="K2545" s="15">
        <f t="shared" ref="K2545:K2608" si="166">E2545+H2545</f>
        <v>1891</v>
      </c>
      <c r="L2545" s="15">
        <f t="shared" ref="L2545:L2608" si="167">F2545+I2545</f>
        <v>1883</v>
      </c>
      <c r="M2545" s="15">
        <f t="shared" ref="M2545:M2608" si="168">G2545+J2545</f>
        <v>3774</v>
      </c>
      <c r="O2545" s="13"/>
      <c r="P2545" s="13"/>
    </row>
    <row r="2546" spans="1:16" ht="13.15" customHeight="1" x14ac:dyDescent="0.2">
      <c r="A2546" s="11" t="str">
        <f t="shared" si="165"/>
        <v>MILDURA2022</v>
      </c>
      <c r="B2546" s="90" t="s">
        <v>39</v>
      </c>
      <c r="C2546" s="85">
        <v>2022</v>
      </c>
      <c r="D2546" s="86">
        <v>21</v>
      </c>
      <c r="E2546" s="15">
        <v>3284</v>
      </c>
      <c r="F2546" s="15">
        <v>3281</v>
      </c>
      <c r="G2546" s="15">
        <v>6565</v>
      </c>
      <c r="H2546" s="15">
        <v>0</v>
      </c>
      <c r="I2546" s="15">
        <v>0</v>
      </c>
      <c r="J2546" s="15">
        <v>0</v>
      </c>
      <c r="K2546" s="15">
        <f t="shared" si="166"/>
        <v>3284</v>
      </c>
      <c r="L2546" s="15">
        <f t="shared" si="167"/>
        <v>3281</v>
      </c>
      <c r="M2546" s="15">
        <f t="shared" si="168"/>
        <v>6565</v>
      </c>
      <c r="O2546" s="13"/>
      <c r="P2546" s="13"/>
    </row>
    <row r="2547" spans="1:16" ht="13.15" customHeight="1" x14ac:dyDescent="0.2">
      <c r="A2547" s="11" t="str">
        <f t="shared" si="165"/>
        <v>MILDURA2023</v>
      </c>
      <c r="B2547" s="3" t="s">
        <v>39</v>
      </c>
      <c r="C2547" s="12">
        <v>2023</v>
      </c>
      <c r="D2547" s="12">
        <v>19</v>
      </c>
      <c r="E2547" s="13">
        <v>3509</v>
      </c>
      <c r="F2547" s="13">
        <v>3494</v>
      </c>
      <c r="G2547" s="13">
        <v>7003</v>
      </c>
      <c r="H2547" s="13">
        <v>0</v>
      </c>
      <c r="I2547" s="13">
        <v>0</v>
      </c>
      <c r="J2547" s="13">
        <v>0</v>
      </c>
      <c r="K2547" s="15">
        <f t="shared" si="166"/>
        <v>3509</v>
      </c>
      <c r="L2547" s="15">
        <f t="shared" si="167"/>
        <v>3494</v>
      </c>
      <c r="M2547" s="15">
        <f t="shared" si="168"/>
        <v>7003</v>
      </c>
      <c r="O2547" s="13"/>
      <c r="P2547" s="13"/>
    </row>
    <row r="2548" spans="1:16" ht="13.15" customHeight="1" x14ac:dyDescent="0.2">
      <c r="A2548" s="11" t="str">
        <f t="shared" si="165"/>
        <v>MILDURA2024</v>
      </c>
      <c r="B2548" s="3" t="s">
        <v>39</v>
      </c>
      <c r="C2548" s="12">
        <v>2024</v>
      </c>
      <c r="D2548" s="12">
        <v>20</v>
      </c>
      <c r="E2548" s="13">
        <v>3149</v>
      </c>
      <c r="F2548" s="13">
        <v>3145</v>
      </c>
      <c r="G2548" s="13">
        <v>6294</v>
      </c>
      <c r="H2548" s="13">
        <v>0</v>
      </c>
      <c r="I2548" s="13">
        <v>0</v>
      </c>
      <c r="J2548" s="13">
        <v>0</v>
      </c>
      <c r="K2548" s="15">
        <f t="shared" si="166"/>
        <v>3149</v>
      </c>
      <c r="L2548" s="15">
        <f t="shared" si="167"/>
        <v>3145</v>
      </c>
      <c r="M2548" s="15">
        <f t="shared" si="168"/>
        <v>6294</v>
      </c>
      <c r="O2548" s="13"/>
      <c r="P2548" s="13"/>
    </row>
    <row r="2549" spans="1:16" ht="13.15" customHeight="1" x14ac:dyDescent="0.2">
      <c r="A2549" s="11" t="str">
        <f t="shared" si="165"/>
        <v>MILDURA2025</v>
      </c>
      <c r="B2549" s="3" t="s">
        <v>39</v>
      </c>
      <c r="C2549" s="12">
        <v>2025</v>
      </c>
      <c r="D2549" s="12">
        <v>25</v>
      </c>
      <c r="E2549" s="13">
        <v>2699</v>
      </c>
      <c r="F2549" s="13">
        <v>2693</v>
      </c>
      <c r="G2549" s="13">
        <v>5392</v>
      </c>
      <c r="H2549" s="13">
        <v>0</v>
      </c>
      <c r="I2549" s="13">
        <v>0</v>
      </c>
      <c r="J2549" s="13">
        <v>0</v>
      </c>
      <c r="K2549" s="15">
        <f t="shared" si="166"/>
        <v>2699</v>
      </c>
      <c r="L2549" s="15">
        <f t="shared" si="167"/>
        <v>2693</v>
      </c>
      <c r="M2549" s="15">
        <f t="shared" si="168"/>
        <v>5392</v>
      </c>
      <c r="O2549" s="13"/>
      <c r="P2549" s="13"/>
    </row>
    <row r="2550" spans="1:16" ht="13.15" customHeight="1" x14ac:dyDescent="0.2">
      <c r="A2550" s="11" t="str">
        <f t="shared" si="165"/>
        <v>MILES2016</v>
      </c>
      <c r="B2550" s="3" t="s">
        <v>162</v>
      </c>
      <c r="C2550" s="12">
        <v>2016</v>
      </c>
      <c r="D2550" s="12" t="s">
        <v>174</v>
      </c>
      <c r="E2550" s="13">
        <v>1</v>
      </c>
      <c r="F2550" s="13">
        <v>2</v>
      </c>
      <c r="G2550" s="13">
        <v>3</v>
      </c>
      <c r="H2550" s="13">
        <v>0</v>
      </c>
      <c r="I2550" s="13">
        <v>0</v>
      </c>
      <c r="J2550" s="13">
        <v>0</v>
      </c>
      <c r="K2550" s="15">
        <f t="shared" si="166"/>
        <v>1</v>
      </c>
      <c r="L2550" s="15">
        <f t="shared" si="167"/>
        <v>2</v>
      </c>
      <c r="M2550" s="15">
        <f t="shared" si="168"/>
        <v>3</v>
      </c>
      <c r="O2550" s="13"/>
      <c r="P2550" s="13"/>
    </row>
    <row r="2551" spans="1:16" ht="13.15" customHeight="1" x14ac:dyDescent="0.2">
      <c r="A2551" s="11" t="str">
        <f t="shared" si="165"/>
        <v>MILES2020</v>
      </c>
      <c r="B2551" s="90" t="s">
        <v>162</v>
      </c>
      <c r="C2551" s="85">
        <v>2020</v>
      </c>
      <c r="D2551" s="86" t="s">
        <v>174</v>
      </c>
      <c r="E2551" s="15">
        <v>1</v>
      </c>
      <c r="F2551" s="15">
        <v>1</v>
      </c>
      <c r="G2551" s="15">
        <v>2</v>
      </c>
      <c r="H2551" s="15">
        <v>0</v>
      </c>
      <c r="I2551" s="15">
        <v>0</v>
      </c>
      <c r="J2551" s="15">
        <v>0</v>
      </c>
      <c r="K2551" s="15">
        <f t="shared" si="166"/>
        <v>1</v>
      </c>
      <c r="L2551" s="15">
        <f t="shared" si="167"/>
        <v>1</v>
      </c>
      <c r="M2551" s="15">
        <f t="shared" si="168"/>
        <v>2</v>
      </c>
      <c r="O2551" s="13"/>
      <c r="P2551" s="13"/>
    </row>
    <row r="2552" spans="1:16" ht="13.15" customHeight="1" x14ac:dyDescent="0.2">
      <c r="A2552" s="11" t="str">
        <f t="shared" si="165"/>
        <v>MILES2021</v>
      </c>
      <c r="B2552" s="3" t="s">
        <v>162</v>
      </c>
      <c r="C2552" s="12">
        <v>2021</v>
      </c>
      <c r="D2552" s="12" t="s">
        <v>174</v>
      </c>
      <c r="E2552" s="13">
        <v>0</v>
      </c>
      <c r="F2552" s="13">
        <v>1</v>
      </c>
      <c r="G2552" s="13">
        <v>1</v>
      </c>
      <c r="H2552" s="13">
        <v>0</v>
      </c>
      <c r="I2552" s="13">
        <v>0</v>
      </c>
      <c r="J2552" s="13">
        <v>0</v>
      </c>
      <c r="K2552" s="15">
        <f t="shared" si="166"/>
        <v>0</v>
      </c>
      <c r="L2552" s="15">
        <f t="shared" si="167"/>
        <v>1</v>
      </c>
      <c r="M2552" s="15">
        <f t="shared" si="168"/>
        <v>1</v>
      </c>
      <c r="O2552" s="13"/>
      <c r="P2552" s="13"/>
    </row>
    <row r="2553" spans="1:16" ht="13.15" customHeight="1" x14ac:dyDescent="0.2">
      <c r="A2553" s="11" t="str">
        <f t="shared" si="165"/>
        <v>MILES2022</v>
      </c>
      <c r="B2553" s="3" t="s">
        <v>162</v>
      </c>
      <c r="C2553" s="12">
        <v>2022</v>
      </c>
      <c r="D2553" s="12" t="s">
        <v>174</v>
      </c>
      <c r="E2553" s="13">
        <v>113</v>
      </c>
      <c r="F2553" s="13">
        <v>113</v>
      </c>
      <c r="G2553" s="13">
        <v>226</v>
      </c>
      <c r="H2553" s="13">
        <v>0</v>
      </c>
      <c r="I2553" s="13">
        <v>0</v>
      </c>
      <c r="J2553" s="13">
        <v>0</v>
      </c>
      <c r="K2553" s="15">
        <f t="shared" si="166"/>
        <v>113</v>
      </c>
      <c r="L2553" s="15">
        <f t="shared" si="167"/>
        <v>113</v>
      </c>
      <c r="M2553" s="15">
        <f t="shared" si="168"/>
        <v>226</v>
      </c>
      <c r="O2553" s="13"/>
      <c r="P2553" s="13"/>
    </row>
    <row r="2554" spans="1:16" ht="13.15" customHeight="1" x14ac:dyDescent="0.2">
      <c r="A2554" s="11" t="str">
        <f t="shared" si="165"/>
        <v>MILES2023</v>
      </c>
      <c r="B2554" s="92" t="s">
        <v>162</v>
      </c>
      <c r="C2554" s="85">
        <v>2023</v>
      </c>
      <c r="D2554" s="86" t="s">
        <v>174</v>
      </c>
      <c r="E2554" s="15">
        <v>205</v>
      </c>
      <c r="F2554" s="15">
        <v>205</v>
      </c>
      <c r="G2554" s="15">
        <v>410</v>
      </c>
      <c r="H2554" s="87">
        <v>0</v>
      </c>
      <c r="I2554" s="87">
        <v>0</v>
      </c>
      <c r="J2554" s="15">
        <v>0</v>
      </c>
      <c r="K2554" s="15">
        <f t="shared" si="166"/>
        <v>205</v>
      </c>
      <c r="L2554" s="15">
        <f t="shared" si="167"/>
        <v>205</v>
      </c>
      <c r="M2554" s="15">
        <f t="shared" si="168"/>
        <v>410</v>
      </c>
      <c r="O2554" s="13"/>
      <c r="P2554" s="13"/>
    </row>
    <row r="2555" spans="1:16" ht="13.15" customHeight="1" x14ac:dyDescent="0.2">
      <c r="A2555" s="11" t="str">
        <f t="shared" si="165"/>
        <v>MILES2024</v>
      </c>
      <c r="B2555" s="3" t="s">
        <v>162</v>
      </c>
      <c r="C2555" s="12">
        <v>2024</v>
      </c>
      <c r="D2555" s="12" t="s">
        <v>174</v>
      </c>
      <c r="E2555" s="13">
        <v>216</v>
      </c>
      <c r="F2555" s="13">
        <v>216</v>
      </c>
      <c r="G2555" s="13">
        <v>432</v>
      </c>
      <c r="H2555" s="13">
        <v>0</v>
      </c>
      <c r="I2555" s="13">
        <v>0</v>
      </c>
      <c r="J2555" s="13">
        <v>0</v>
      </c>
      <c r="K2555" s="15">
        <f t="shared" si="166"/>
        <v>216</v>
      </c>
      <c r="L2555" s="15">
        <f t="shared" si="167"/>
        <v>216</v>
      </c>
      <c r="M2555" s="15">
        <f t="shared" si="168"/>
        <v>432</v>
      </c>
      <c r="O2555" s="13"/>
      <c r="P2555" s="13"/>
    </row>
    <row r="2556" spans="1:16" ht="13.15" customHeight="1" x14ac:dyDescent="0.2">
      <c r="A2556" s="11" t="str">
        <f t="shared" si="165"/>
        <v>MILES2025</v>
      </c>
      <c r="B2556" s="3" t="s">
        <v>162</v>
      </c>
      <c r="C2556" s="12">
        <v>2025</v>
      </c>
      <c r="D2556" s="12" t="s">
        <v>174</v>
      </c>
      <c r="E2556" s="13">
        <v>255</v>
      </c>
      <c r="F2556" s="13">
        <v>255</v>
      </c>
      <c r="G2556" s="13">
        <v>510</v>
      </c>
      <c r="H2556" s="13">
        <v>0</v>
      </c>
      <c r="I2556" s="13">
        <v>0</v>
      </c>
      <c r="J2556" s="13">
        <v>0</v>
      </c>
      <c r="K2556" s="15">
        <f t="shared" si="166"/>
        <v>255</v>
      </c>
      <c r="L2556" s="15">
        <f t="shared" si="167"/>
        <v>255</v>
      </c>
      <c r="M2556" s="15">
        <f t="shared" si="168"/>
        <v>510</v>
      </c>
      <c r="O2556" s="13"/>
      <c r="P2556" s="13"/>
    </row>
    <row r="2557" spans="1:16" ht="13.15" customHeight="1" x14ac:dyDescent="0.2">
      <c r="A2557" s="11" t="str">
        <f t="shared" si="165"/>
        <v>MILINGIMBI1985</v>
      </c>
      <c r="B2557" s="3" t="s">
        <v>178</v>
      </c>
      <c r="C2557" s="12">
        <v>1985</v>
      </c>
      <c r="D2557" s="12" t="s">
        <v>174</v>
      </c>
      <c r="E2557" s="13">
        <v>649</v>
      </c>
      <c r="F2557" s="13">
        <v>639</v>
      </c>
      <c r="G2557" s="13">
        <v>1288</v>
      </c>
      <c r="H2557" s="13">
        <v>0</v>
      </c>
      <c r="I2557" s="13">
        <v>0</v>
      </c>
      <c r="J2557" s="13">
        <v>0</v>
      </c>
      <c r="K2557" s="15">
        <f t="shared" si="166"/>
        <v>649</v>
      </c>
      <c r="L2557" s="15">
        <f t="shared" si="167"/>
        <v>639</v>
      </c>
      <c r="M2557" s="15">
        <f t="shared" si="168"/>
        <v>1288</v>
      </c>
      <c r="O2557" s="13"/>
      <c r="P2557" s="13"/>
    </row>
    <row r="2558" spans="1:16" ht="13.15" customHeight="1" x14ac:dyDescent="0.2">
      <c r="A2558" s="11" t="str">
        <f t="shared" si="165"/>
        <v>MILINGIMBI1986</v>
      </c>
      <c r="B2558" s="92" t="s">
        <v>178</v>
      </c>
      <c r="C2558" s="85">
        <v>1986</v>
      </c>
      <c r="D2558" s="86" t="s">
        <v>174</v>
      </c>
      <c r="E2558" s="15">
        <v>501</v>
      </c>
      <c r="F2558" s="15">
        <v>501</v>
      </c>
      <c r="G2558" s="15">
        <v>1002</v>
      </c>
      <c r="H2558" s="87">
        <v>0</v>
      </c>
      <c r="I2558" s="87">
        <v>0</v>
      </c>
      <c r="J2558" s="15">
        <v>0</v>
      </c>
      <c r="K2558" s="15">
        <f t="shared" si="166"/>
        <v>501</v>
      </c>
      <c r="L2558" s="15">
        <f t="shared" si="167"/>
        <v>501</v>
      </c>
      <c r="M2558" s="15">
        <f t="shared" si="168"/>
        <v>1002</v>
      </c>
      <c r="O2558" s="13"/>
      <c r="P2558" s="13"/>
    </row>
    <row r="2559" spans="1:16" ht="13.15" customHeight="1" x14ac:dyDescent="0.2">
      <c r="A2559" s="11" t="str">
        <f t="shared" si="165"/>
        <v>MILINGIMBI1987</v>
      </c>
      <c r="B2559" s="3" t="s">
        <v>178</v>
      </c>
      <c r="C2559" s="12">
        <v>1987</v>
      </c>
      <c r="D2559" s="12" t="s">
        <v>174</v>
      </c>
      <c r="E2559" s="13">
        <v>552</v>
      </c>
      <c r="F2559" s="13">
        <v>553</v>
      </c>
      <c r="G2559" s="13">
        <v>1105</v>
      </c>
      <c r="H2559" s="13">
        <v>0</v>
      </c>
      <c r="I2559" s="13">
        <v>0</v>
      </c>
      <c r="J2559" s="13">
        <v>0</v>
      </c>
      <c r="K2559" s="15">
        <f t="shared" si="166"/>
        <v>552</v>
      </c>
      <c r="L2559" s="15">
        <f t="shared" si="167"/>
        <v>553</v>
      </c>
      <c r="M2559" s="15">
        <f t="shared" si="168"/>
        <v>1105</v>
      </c>
      <c r="O2559" s="13"/>
      <c r="P2559" s="13"/>
    </row>
    <row r="2560" spans="1:16" ht="13.15" customHeight="1" x14ac:dyDescent="0.2">
      <c r="A2560" s="11" t="str">
        <f t="shared" si="165"/>
        <v>MILINGIMBI1988</v>
      </c>
      <c r="B2560" s="3" t="s">
        <v>178</v>
      </c>
      <c r="C2560" s="12">
        <v>1988</v>
      </c>
      <c r="D2560" s="12" t="s">
        <v>174</v>
      </c>
      <c r="E2560" s="13">
        <v>553</v>
      </c>
      <c r="F2560" s="13">
        <v>551</v>
      </c>
      <c r="G2560" s="13">
        <v>1104</v>
      </c>
      <c r="H2560" s="13">
        <v>0</v>
      </c>
      <c r="I2560" s="13">
        <v>0</v>
      </c>
      <c r="J2560" s="13">
        <v>0</v>
      </c>
      <c r="K2560" s="15">
        <f t="shared" si="166"/>
        <v>553</v>
      </c>
      <c r="L2560" s="15">
        <f t="shared" si="167"/>
        <v>551</v>
      </c>
      <c r="M2560" s="15">
        <f t="shared" si="168"/>
        <v>1104</v>
      </c>
      <c r="O2560" s="13"/>
      <c r="P2560" s="13"/>
    </row>
    <row r="2561" spans="1:16" ht="13.15" customHeight="1" x14ac:dyDescent="0.2">
      <c r="A2561" s="11" t="str">
        <f t="shared" si="165"/>
        <v>MILINGIMBI1989</v>
      </c>
      <c r="B2561" s="3" t="s">
        <v>178</v>
      </c>
      <c r="C2561" s="12">
        <v>1989</v>
      </c>
      <c r="D2561" s="12" t="s">
        <v>174</v>
      </c>
      <c r="E2561" s="13">
        <v>557</v>
      </c>
      <c r="F2561" s="13">
        <v>557</v>
      </c>
      <c r="G2561" s="13">
        <v>1114</v>
      </c>
      <c r="H2561" s="13">
        <v>0</v>
      </c>
      <c r="I2561" s="13">
        <v>0</v>
      </c>
      <c r="J2561" s="13">
        <v>0</v>
      </c>
      <c r="K2561" s="15">
        <f t="shared" si="166"/>
        <v>557</v>
      </c>
      <c r="L2561" s="15">
        <f t="shared" si="167"/>
        <v>557</v>
      </c>
      <c r="M2561" s="15">
        <f t="shared" si="168"/>
        <v>1114</v>
      </c>
      <c r="O2561" s="13"/>
      <c r="P2561" s="13"/>
    </row>
    <row r="2562" spans="1:16" ht="13.15" customHeight="1" x14ac:dyDescent="0.2">
      <c r="A2562" s="11" t="str">
        <f t="shared" si="165"/>
        <v>MILINGIMBI1990</v>
      </c>
      <c r="B2562" s="3" t="s">
        <v>178</v>
      </c>
      <c r="C2562" s="12">
        <v>1990</v>
      </c>
      <c r="D2562" s="12" t="s">
        <v>174</v>
      </c>
      <c r="E2562" s="13">
        <v>634</v>
      </c>
      <c r="F2562" s="13">
        <v>632</v>
      </c>
      <c r="G2562" s="13">
        <v>1266</v>
      </c>
      <c r="H2562" s="13">
        <v>0</v>
      </c>
      <c r="I2562" s="13">
        <v>0</v>
      </c>
      <c r="J2562" s="13">
        <v>0</v>
      </c>
      <c r="K2562" s="15">
        <f t="shared" si="166"/>
        <v>634</v>
      </c>
      <c r="L2562" s="15">
        <f t="shared" si="167"/>
        <v>632</v>
      </c>
      <c r="M2562" s="15">
        <f t="shared" si="168"/>
        <v>1266</v>
      </c>
      <c r="O2562" s="13"/>
      <c r="P2562" s="13"/>
    </row>
    <row r="2563" spans="1:16" ht="13.15" customHeight="1" x14ac:dyDescent="0.2">
      <c r="A2563" s="11" t="str">
        <f t="shared" si="165"/>
        <v>MILINGIMBI1991</v>
      </c>
      <c r="B2563" s="3" t="s">
        <v>178</v>
      </c>
      <c r="C2563" s="12">
        <v>1991</v>
      </c>
      <c r="D2563" s="12" t="s">
        <v>174</v>
      </c>
      <c r="E2563" s="13">
        <v>570</v>
      </c>
      <c r="F2563" s="13">
        <v>570</v>
      </c>
      <c r="G2563" s="13">
        <v>1140</v>
      </c>
      <c r="H2563" s="13">
        <v>0</v>
      </c>
      <c r="I2563" s="13">
        <v>0</v>
      </c>
      <c r="J2563" s="13">
        <v>0</v>
      </c>
      <c r="K2563" s="15">
        <f t="shared" si="166"/>
        <v>570</v>
      </c>
      <c r="L2563" s="15">
        <f t="shared" si="167"/>
        <v>570</v>
      </c>
      <c r="M2563" s="15">
        <f t="shared" si="168"/>
        <v>1140</v>
      </c>
      <c r="O2563" s="13"/>
      <c r="P2563" s="13"/>
    </row>
    <row r="2564" spans="1:16" ht="13.15" customHeight="1" x14ac:dyDescent="0.2">
      <c r="A2564" s="11" t="str">
        <f t="shared" si="165"/>
        <v>MILINGIMBI1992</v>
      </c>
      <c r="B2564" s="3" t="s">
        <v>178</v>
      </c>
      <c r="C2564" s="12">
        <v>1992</v>
      </c>
      <c r="D2564" s="12" t="s">
        <v>174</v>
      </c>
      <c r="E2564" s="13">
        <v>1088</v>
      </c>
      <c r="F2564" s="13">
        <v>1085</v>
      </c>
      <c r="G2564" s="13">
        <v>2173</v>
      </c>
      <c r="H2564" s="13">
        <v>0</v>
      </c>
      <c r="I2564" s="13">
        <v>0</v>
      </c>
      <c r="J2564" s="13">
        <v>0</v>
      </c>
      <c r="K2564" s="15">
        <f t="shared" si="166"/>
        <v>1088</v>
      </c>
      <c r="L2564" s="15">
        <f t="shared" si="167"/>
        <v>1085</v>
      </c>
      <c r="M2564" s="15">
        <f t="shared" si="168"/>
        <v>2173</v>
      </c>
      <c r="O2564" s="13"/>
      <c r="P2564" s="13"/>
    </row>
    <row r="2565" spans="1:16" ht="13.15" customHeight="1" x14ac:dyDescent="0.2">
      <c r="A2565" s="11" t="str">
        <f t="shared" si="165"/>
        <v>MILINGIMBI1993</v>
      </c>
      <c r="B2565" s="3" t="s">
        <v>178</v>
      </c>
      <c r="C2565" s="12">
        <v>1993</v>
      </c>
      <c r="D2565" s="12" t="s">
        <v>174</v>
      </c>
      <c r="E2565" s="13">
        <v>1056</v>
      </c>
      <c r="F2565" s="13">
        <v>1057</v>
      </c>
      <c r="G2565" s="13">
        <v>2113</v>
      </c>
      <c r="H2565" s="13">
        <v>0</v>
      </c>
      <c r="I2565" s="13">
        <v>0</v>
      </c>
      <c r="J2565" s="13">
        <v>0</v>
      </c>
      <c r="K2565" s="15">
        <f t="shared" si="166"/>
        <v>1056</v>
      </c>
      <c r="L2565" s="15">
        <f t="shared" si="167"/>
        <v>1057</v>
      </c>
      <c r="M2565" s="15">
        <f t="shared" si="168"/>
        <v>2113</v>
      </c>
      <c r="O2565" s="13"/>
      <c r="P2565" s="13"/>
    </row>
    <row r="2566" spans="1:16" ht="13.15" customHeight="1" x14ac:dyDescent="0.2">
      <c r="A2566" s="11" t="str">
        <f t="shared" si="165"/>
        <v>MILINGIMBI1994</v>
      </c>
      <c r="B2566" s="3" t="s">
        <v>178</v>
      </c>
      <c r="C2566" s="12">
        <v>1994</v>
      </c>
      <c r="D2566" s="12" t="s">
        <v>174</v>
      </c>
      <c r="E2566" s="13">
        <v>989</v>
      </c>
      <c r="F2566" s="13">
        <v>990</v>
      </c>
      <c r="G2566" s="13">
        <v>1979</v>
      </c>
      <c r="H2566" s="13">
        <v>0</v>
      </c>
      <c r="I2566" s="13">
        <v>0</v>
      </c>
      <c r="J2566" s="13">
        <v>0</v>
      </c>
      <c r="K2566" s="15">
        <f t="shared" si="166"/>
        <v>989</v>
      </c>
      <c r="L2566" s="15">
        <f t="shared" si="167"/>
        <v>990</v>
      </c>
      <c r="M2566" s="15">
        <f t="shared" si="168"/>
        <v>1979</v>
      </c>
      <c r="O2566" s="13"/>
      <c r="P2566" s="13"/>
    </row>
    <row r="2567" spans="1:16" ht="13.15" customHeight="1" x14ac:dyDescent="0.2">
      <c r="A2567" s="11" t="str">
        <f t="shared" si="165"/>
        <v>MILINGIMBI1995</v>
      </c>
      <c r="B2567" s="3" t="s">
        <v>178</v>
      </c>
      <c r="C2567" s="12">
        <v>1995</v>
      </c>
      <c r="D2567" s="12" t="s">
        <v>174</v>
      </c>
      <c r="E2567" s="13">
        <v>1072</v>
      </c>
      <c r="F2567" s="13">
        <v>1072</v>
      </c>
      <c r="G2567" s="13">
        <v>2144</v>
      </c>
      <c r="H2567" s="13">
        <v>0</v>
      </c>
      <c r="I2567" s="13">
        <v>0</v>
      </c>
      <c r="J2567" s="13">
        <v>0</v>
      </c>
      <c r="K2567" s="15">
        <f t="shared" si="166"/>
        <v>1072</v>
      </c>
      <c r="L2567" s="15">
        <f t="shared" si="167"/>
        <v>1072</v>
      </c>
      <c r="M2567" s="15">
        <f t="shared" si="168"/>
        <v>2144</v>
      </c>
      <c r="O2567" s="13"/>
      <c r="P2567" s="13"/>
    </row>
    <row r="2568" spans="1:16" ht="13.15" customHeight="1" x14ac:dyDescent="0.2">
      <c r="A2568" s="11" t="str">
        <f t="shared" si="165"/>
        <v>MILINGIMBI1996</v>
      </c>
      <c r="B2568" s="90" t="s">
        <v>178</v>
      </c>
      <c r="C2568" s="85">
        <v>1996</v>
      </c>
      <c r="D2568" s="86" t="s">
        <v>174</v>
      </c>
      <c r="E2568" s="15">
        <v>1502</v>
      </c>
      <c r="F2568" s="15">
        <v>1502</v>
      </c>
      <c r="G2568" s="15">
        <v>3004</v>
      </c>
      <c r="H2568" s="15">
        <v>0</v>
      </c>
      <c r="I2568" s="15">
        <v>0</v>
      </c>
      <c r="J2568" s="15">
        <v>0</v>
      </c>
      <c r="K2568" s="15">
        <f t="shared" si="166"/>
        <v>1502</v>
      </c>
      <c r="L2568" s="15">
        <f t="shared" si="167"/>
        <v>1502</v>
      </c>
      <c r="M2568" s="15">
        <f t="shared" si="168"/>
        <v>3004</v>
      </c>
      <c r="O2568" s="13"/>
      <c r="P2568" s="13"/>
    </row>
    <row r="2569" spans="1:16" ht="13.15" customHeight="1" x14ac:dyDescent="0.2">
      <c r="A2569" s="11" t="str">
        <f t="shared" si="165"/>
        <v>MILINGIMBI1997</v>
      </c>
      <c r="B2569" s="92" t="s">
        <v>178</v>
      </c>
      <c r="C2569" s="85">
        <v>1997</v>
      </c>
      <c r="D2569" s="86" t="s">
        <v>174</v>
      </c>
      <c r="E2569" s="15">
        <v>1504</v>
      </c>
      <c r="F2569" s="15">
        <v>1503</v>
      </c>
      <c r="G2569" s="15">
        <v>3007</v>
      </c>
      <c r="H2569" s="87">
        <v>0</v>
      </c>
      <c r="I2569" s="87">
        <v>0</v>
      </c>
      <c r="J2569" s="15">
        <v>0</v>
      </c>
      <c r="K2569" s="15">
        <f t="shared" si="166"/>
        <v>1504</v>
      </c>
      <c r="L2569" s="15">
        <f t="shared" si="167"/>
        <v>1503</v>
      </c>
      <c r="M2569" s="15">
        <f t="shared" si="168"/>
        <v>3007</v>
      </c>
      <c r="O2569" s="13"/>
      <c r="P2569" s="13"/>
    </row>
    <row r="2570" spans="1:16" ht="13.15" customHeight="1" x14ac:dyDescent="0.2">
      <c r="A2570" s="11" t="str">
        <f t="shared" si="165"/>
        <v>MILINGIMBI1998</v>
      </c>
      <c r="B2570" s="90" t="s">
        <v>178</v>
      </c>
      <c r="C2570" s="85">
        <v>1998</v>
      </c>
      <c r="D2570" s="86" t="s">
        <v>174</v>
      </c>
      <c r="E2570" s="15">
        <v>1638</v>
      </c>
      <c r="F2570" s="15">
        <v>1637</v>
      </c>
      <c r="G2570" s="15">
        <v>3275</v>
      </c>
      <c r="H2570" s="15">
        <v>0</v>
      </c>
      <c r="I2570" s="15">
        <v>0</v>
      </c>
      <c r="J2570" s="15">
        <v>0</v>
      </c>
      <c r="K2570" s="15">
        <f t="shared" si="166"/>
        <v>1638</v>
      </c>
      <c r="L2570" s="15">
        <f t="shared" si="167"/>
        <v>1637</v>
      </c>
      <c r="M2570" s="15">
        <f t="shared" si="168"/>
        <v>3275</v>
      </c>
      <c r="O2570" s="13"/>
      <c r="P2570" s="13"/>
    </row>
    <row r="2571" spans="1:16" ht="13.15" customHeight="1" x14ac:dyDescent="0.2">
      <c r="A2571" s="11" t="str">
        <f t="shared" si="165"/>
        <v>MILINGIMBI1999</v>
      </c>
      <c r="B2571" s="3" t="s">
        <v>178</v>
      </c>
      <c r="C2571" s="12">
        <v>1999</v>
      </c>
      <c r="D2571" s="12" t="s">
        <v>174</v>
      </c>
      <c r="E2571" s="13">
        <v>1545</v>
      </c>
      <c r="F2571" s="13">
        <v>1545</v>
      </c>
      <c r="G2571" s="13">
        <v>3090</v>
      </c>
      <c r="H2571" s="13">
        <v>0</v>
      </c>
      <c r="I2571" s="13">
        <v>0</v>
      </c>
      <c r="J2571" s="13">
        <v>0</v>
      </c>
      <c r="K2571" s="15">
        <f t="shared" si="166"/>
        <v>1545</v>
      </c>
      <c r="L2571" s="15">
        <f t="shared" si="167"/>
        <v>1545</v>
      </c>
      <c r="M2571" s="15">
        <f t="shared" si="168"/>
        <v>3090</v>
      </c>
      <c r="O2571" s="13"/>
      <c r="P2571" s="13"/>
    </row>
    <row r="2572" spans="1:16" ht="13.15" customHeight="1" x14ac:dyDescent="0.2">
      <c r="A2572" s="11" t="str">
        <f t="shared" si="165"/>
        <v>MILINGIMBI2000</v>
      </c>
      <c r="B2572" s="3" t="s">
        <v>178</v>
      </c>
      <c r="C2572" s="12">
        <v>2000</v>
      </c>
      <c r="D2572" s="12" t="s">
        <v>174</v>
      </c>
      <c r="E2572" s="13">
        <v>1296</v>
      </c>
      <c r="F2572" s="13">
        <v>1244</v>
      </c>
      <c r="G2572" s="13">
        <v>2540</v>
      </c>
      <c r="H2572" s="13">
        <v>0</v>
      </c>
      <c r="I2572" s="13">
        <v>0</v>
      </c>
      <c r="J2572" s="13">
        <v>0</v>
      </c>
      <c r="K2572" s="15">
        <f t="shared" si="166"/>
        <v>1296</v>
      </c>
      <c r="L2572" s="15">
        <f t="shared" si="167"/>
        <v>1244</v>
      </c>
      <c r="M2572" s="15">
        <f t="shared" si="168"/>
        <v>2540</v>
      </c>
      <c r="O2572" s="13"/>
      <c r="P2572" s="13"/>
    </row>
    <row r="2573" spans="1:16" ht="13.15" customHeight="1" x14ac:dyDescent="0.2">
      <c r="A2573" s="11" t="str">
        <f t="shared" si="165"/>
        <v>MILINGIMBI2001</v>
      </c>
      <c r="B2573" s="3" t="s">
        <v>178</v>
      </c>
      <c r="C2573" s="12">
        <v>2001</v>
      </c>
      <c r="D2573" s="12" t="s">
        <v>174</v>
      </c>
      <c r="E2573" s="13">
        <v>1309</v>
      </c>
      <c r="F2573" s="13">
        <v>1230</v>
      </c>
      <c r="G2573" s="13">
        <v>2539</v>
      </c>
      <c r="H2573" s="13">
        <v>0</v>
      </c>
      <c r="I2573" s="13">
        <v>0</v>
      </c>
      <c r="J2573" s="13">
        <v>0</v>
      </c>
      <c r="K2573" s="15">
        <f t="shared" si="166"/>
        <v>1309</v>
      </c>
      <c r="L2573" s="15">
        <f t="shared" si="167"/>
        <v>1230</v>
      </c>
      <c r="M2573" s="15">
        <f t="shared" si="168"/>
        <v>2539</v>
      </c>
      <c r="O2573" s="13"/>
      <c r="P2573" s="13"/>
    </row>
    <row r="2574" spans="1:16" ht="13.15" customHeight="1" x14ac:dyDescent="0.2">
      <c r="A2574" s="11" t="str">
        <f t="shared" si="165"/>
        <v>MILINGIMBI2002</v>
      </c>
      <c r="B2574" s="3" t="s">
        <v>178</v>
      </c>
      <c r="C2574" s="12">
        <v>2002</v>
      </c>
      <c r="D2574" s="12" t="s">
        <v>174</v>
      </c>
      <c r="E2574" s="13">
        <v>1273</v>
      </c>
      <c r="F2574" s="13">
        <v>1231</v>
      </c>
      <c r="G2574" s="13">
        <v>2504</v>
      </c>
      <c r="H2574" s="13">
        <v>0</v>
      </c>
      <c r="I2574" s="13">
        <v>0</v>
      </c>
      <c r="J2574" s="13">
        <v>0</v>
      </c>
      <c r="K2574" s="15">
        <f t="shared" si="166"/>
        <v>1273</v>
      </c>
      <c r="L2574" s="15">
        <f t="shared" si="167"/>
        <v>1231</v>
      </c>
      <c r="M2574" s="15">
        <f t="shared" si="168"/>
        <v>2504</v>
      </c>
      <c r="O2574" s="13"/>
      <c r="P2574" s="13"/>
    </row>
    <row r="2575" spans="1:16" ht="13.15" customHeight="1" x14ac:dyDescent="0.2">
      <c r="A2575" s="11" t="str">
        <f t="shared" si="165"/>
        <v>MILINGIMBI2003</v>
      </c>
      <c r="B2575" s="92" t="s">
        <v>178</v>
      </c>
      <c r="C2575" s="85">
        <v>2003</v>
      </c>
      <c r="D2575" s="86" t="s">
        <v>174</v>
      </c>
      <c r="E2575" s="15">
        <v>1264</v>
      </c>
      <c r="F2575" s="15">
        <v>1262</v>
      </c>
      <c r="G2575" s="15">
        <v>2526</v>
      </c>
      <c r="H2575" s="87">
        <v>0</v>
      </c>
      <c r="I2575" s="87">
        <v>0</v>
      </c>
      <c r="J2575" s="15">
        <v>0</v>
      </c>
      <c r="K2575" s="15">
        <f t="shared" si="166"/>
        <v>1264</v>
      </c>
      <c r="L2575" s="15">
        <f t="shared" si="167"/>
        <v>1262</v>
      </c>
      <c r="M2575" s="15">
        <f t="shared" si="168"/>
        <v>2526</v>
      </c>
      <c r="O2575" s="13"/>
      <c r="P2575" s="13"/>
    </row>
    <row r="2576" spans="1:16" ht="13.15" customHeight="1" x14ac:dyDescent="0.2">
      <c r="A2576" s="11" t="str">
        <f t="shared" si="165"/>
        <v>MILINGIMBI2004</v>
      </c>
      <c r="B2576" s="3" t="s">
        <v>178</v>
      </c>
      <c r="C2576" s="12">
        <v>2004</v>
      </c>
      <c r="D2576" s="12" t="s">
        <v>174</v>
      </c>
      <c r="E2576" s="13">
        <v>1043</v>
      </c>
      <c r="F2576" s="13">
        <v>1037</v>
      </c>
      <c r="G2576" s="13">
        <v>2080</v>
      </c>
      <c r="H2576" s="13">
        <v>0</v>
      </c>
      <c r="I2576" s="13">
        <v>0</v>
      </c>
      <c r="J2576" s="13">
        <v>0</v>
      </c>
      <c r="K2576" s="15">
        <f t="shared" si="166"/>
        <v>1043</v>
      </c>
      <c r="L2576" s="15">
        <f t="shared" si="167"/>
        <v>1037</v>
      </c>
      <c r="M2576" s="15">
        <f t="shared" si="168"/>
        <v>2080</v>
      </c>
      <c r="O2576" s="13"/>
      <c r="P2576" s="13"/>
    </row>
    <row r="2577" spans="1:16" ht="13.15" customHeight="1" x14ac:dyDescent="0.2">
      <c r="A2577" s="11" t="str">
        <f t="shared" si="165"/>
        <v>MILINGIMBI2005</v>
      </c>
      <c r="B2577" s="3" t="s">
        <v>178</v>
      </c>
      <c r="C2577" s="12">
        <v>2005</v>
      </c>
      <c r="D2577" s="12" t="s">
        <v>174</v>
      </c>
      <c r="E2577" s="13">
        <v>929</v>
      </c>
      <c r="F2577" s="13">
        <v>921</v>
      </c>
      <c r="G2577" s="13">
        <v>1850</v>
      </c>
      <c r="H2577" s="13">
        <v>0</v>
      </c>
      <c r="I2577" s="13">
        <v>0</v>
      </c>
      <c r="J2577" s="13">
        <v>0</v>
      </c>
      <c r="K2577" s="15">
        <f t="shared" si="166"/>
        <v>929</v>
      </c>
      <c r="L2577" s="15">
        <f t="shared" si="167"/>
        <v>921</v>
      </c>
      <c r="M2577" s="15">
        <f t="shared" si="168"/>
        <v>1850</v>
      </c>
      <c r="O2577" s="13"/>
      <c r="P2577" s="13"/>
    </row>
    <row r="2578" spans="1:16" ht="13.15" customHeight="1" x14ac:dyDescent="0.2">
      <c r="A2578" s="11" t="str">
        <f t="shared" si="165"/>
        <v>MILINGIMBI2006</v>
      </c>
      <c r="B2578" s="3" t="s">
        <v>178</v>
      </c>
      <c r="C2578" s="12">
        <v>2006</v>
      </c>
      <c r="D2578" s="12" t="s">
        <v>174</v>
      </c>
      <c r="E2578" s="13">
        <v>421</v>
      </c>
      <c r="F2578" s="13">
        <v>427</v>
      </c>
      <c r="G2578" s="13">
        <v>848</v>
      </c>
      <c r="H2578" s="13">
        <v>0</v>
      </c>
      <c r="I2578" s="13">
        <v>0</v>
      </c>
      <c r="J2578" s="13">
        <v>0</v>
      </c>
      <c r="K2578" s="15">
        <f t="shared" si="166"/>
        <v>421</v>
      </c>
      <c r="L2578" s="15">
        <f t="shared" si="167"/>
        <v>427</v>
      </c>
      <c r="M2578" s="15">
        <f t="shared" si="168"/>
        <v>848</v>
      </c>
      <c r="O2578" s="13"/>
      <c r="P2578" s="13"/>
    </row>
    <row r="2579" spans="1:16" ht="13.15" customHeight="1" x14ac:dyDescent="0.2">
      <c r="A2579" s="11" t="str">
        <f t="shared" si="165"/>
        <v>MILINGIMBI2007</v>
      </c>
      <c r="B2579" s="3" t="s">
        <v>178</v>
      </c>
      <c r="C2579" s="12">
        <v>2007</v>
      </c>
      <c r="D2579" s="12" t="s">
        <v>174</v>
      </c>
      <c r="E2579" s="13">
        <v>315</v>
      </c>
      <c r="F2579" s="13">
        <v>320</v>
      </c>
      <c r="G2579" s="13">
        <v>635</v>
      </c>
      <c r="H2579" s="13">
        <v>0</v>
      </c>
      <c r="I2579" s="13">
        <v>0</v>
      </c>
      <c r="J2579" s="13">
        <v>0</v>
      </c>
      <c r="K2579" s="15">
        <f t="shared" si="166"/>
        <v>315</v>
      </c>
      <c r="L2579" s="15">
        <f t="shared" si="167"/>
        <v>320</v>
      </c>
      <c r="M2579" s="15">
        <f t="shared" si="168"/>
        <v>635</v>
      </c>
      <c r="O2579" s="13"/>
      <c r="P2579" s="13"/>
    </row>
    <row r="2580" spans="1:16" ht="13.15" customHeight="1" x14ac:dyDescent="0.2">
      <c r="A2580" s="11" t="str">
        <f t="shared" ref="A2580:A2629" si="169">CONCATENATE(B2580,C2580)</f>
        <v>MILINGIMBI2008</v>
      </c>
      <c r="B2580" s="90" t="s">
        <v>178</v>
      </c>
      <c r="C2580" s="85">
        <v>2008</v>
      </c>
      <c r="D2580" s="86" t="s">
        <v>174</v>
      </c>
      <c r="E2580" s="15">
        <v>316</v>
      </c>
      <c r="F2580" s="15">
        <v>319</v>
      </c>
      <c r="G2580" s="15">
        <v>635</v>
      </c>
      <c r="H2580" s="15">
        <v>0</v>
      </c>
      <c r="I2580" s="15">
        <v>0</v>
      </c>
      <c r="J2580" s="15">
        <v>0</v>
      </c>
      <c r="K2580" s="15">
        <f t="shared" si="166"/>
        <v>316</v>
      </c>
      <c r="L2580" s="15">
        <f t="shared" si="167"/>
        <v>319</v>
      </c>
      <c r="M2580" s="15">
        <f t="shared" si="168"/>
        <v>635</v>
      </c>
      <c r="O2580" s="13"/>
      <c r="P2580" s="13"/>
    </row>
    <row r="2581" spans="1:16" ht="13.15" customHeight="1" x14ac:dyDescent="0.2">
      <c r="A2581" s="11" t="str">
        <f t="shared" si="169"/>
        <v>MILINGIMBI2009</v>
      </c>
      <c r="B2581" s="92" t="s">
        <v>178</v>
      </c>
      <c r="C2581" s="85">
        <v>2009</v>
      </c>
      <c r="D2581" s="86" t="s">
        <v>174</v>
      </c>
      <c r="E2581" s="15">
        <v>310</v>
      </c>
      <c r="F2581" s="15">
        <v>312</v>
      </c>
      <c r="G2581" s="15">
        <v>622</v>
      </c>
      <c r="H2581" s="87">
        <v>0</v>
      </c>
      <c r="I2581" s="87">
        <v>0</v>
      </c>
      <c r="J2581" s="15">
        <v>0</v>
      </c>
      <c r="K2581" s="15">
        <f t="shared" si="166"/>
        <v>310</v>
      </c>
      <c r="L2581" s="15">
        <f t="shared" si="167"/>
        <v>312</v>
      </c>
      <c r="M2581" s="15">
        <f t="shared" si="168"/>
        <v>622</v>
      </c>
      <c r="O2581" s="13"/>
      <c r="P2581" s="13"/>
    </row>
    <row r="2582" spans="1:16" ht="13.15" customHeight="1" x14ac:dyDescent="0.2">
      <c r="A2582" s="11" t="str">
        <f t="shared" si="169"/>
        <v>MILINGIMBI2010</v>
      </c>
      <c r="B2582" s="92" t="s">
        <v>178</v>
      </c>
      <c r="C2582" s="85">
        <v>2010</v>
      </c>
      <c r="D2582" s="86" t="s">
        <v>174</v>
      </c>
      <c r="E2582" s="15">
        <v>308</v>
      </c>
      <c r="F2582" s="15">
        <v>308</v>
      </c>
      <c r="G2582" s="15">
        <v>616</v>
      </c>
      <c r="H2582" s="87">
        <v>0</v>
      </c>
      <c r="I2582" s="87">
        <v>0</v>
      </c>
      <c r="J2582" s="15">
        <v>0</v>
      </c>
      <c r="K2582" s="15">
        <f t="shared" si="166"/>
        <v>308</v>
      </c>
      <c r="L2582" s="15">
        <f t="shared" si="167"/>
        <v>308</v>
      </c>
      <c r="M2582" s="15">
        <f t="shared" si="168"/>
        <v>616</v>
      </c>
      <c r="O2582" s="13"/>
      <c r="P2582" s="13"/>
    </row>
    <row r="2583" spans="1:16" ht="13.15" customHeight="1" x14ac:dyDescent="0.2">
      <c r="A2583" s="11" t="str">
        <f t="shared" si="169"/>
        <v>MILINGIMBI2011</v>
      </c>
      <c r="B2583" s="3" t="s">
        <v>178</v>
      </c>
      <c r="C2583" s="12">
        <v>2011</v>
      </c>
      <c r="D2583" s="12" t="s">
        <v>174</v>
      </c>
      <c r="E2583" s="13">
        <v>309</v>
      </c>
      <c r="F2583" s="13">
        <v>310</v>
      </c>
      <c r="G2583" s="13">
        <v>619</v>
      </c>
      <c r="H2583" s="13">
        <v>0</v>
      </c>
      <c r="I2583" s="13">
        <v>0</v>
      </c>
      <c r="J2583" s="13">
        <v>0</v>
      </c>
      <c r="K2583" s="15">
        <f t="shared" si="166"/>
        <v>309</v>
      </c>
      <c r="L2583" s="15">
        <f t="shared" si="167"/>
        <v>310</v>
      </c>
      <c r="M2583" s="15">
        <f t="shared" si="168"/>
        <v>619</v>
      </c>
      <c r="O2583" s="13"/>
      <c r="P2583" s="13"/>
    </row>
    <row r="2584" spans="1:16" ht="13.15" customHeight="1" x14ac:dyDescent="0.2">
      <c r="A2584" s="11" t="str">
        <f t="shared" si="169"/>
        <v>MILINGIMBI2012</v>
      </c>
      <c r="B2584" s="3" t="s">
        <v>178</v>
      </c>
      <c r="C2584" s="12">
        <v>2012</v>
      </c>
      <c r="D2584" s="12" t="s">
        <v>174</v>
      </c>
      <c r="E2584" s="13">
        <v>305</v>
      </c>
      <c r="F2584" s="13">
        <v>310</v>
      </c>
      <c r="G2584" s="13">
        <v>615</v>
      </c>
      <c r="H2584" s="13">
        <v>0</v>
      </c>
      <c r="I2584" s="13">
        <v>0</v>
      </c>
      <c r="J2584" s="13">
        <v>0</v>
      </c>
      <c r="K2584" s="15">
        <f t="shared" si="166"/>
        <v>305</v>
      </c>
      <c r="L2584" s="15">
        <f t="shared" si="167"/>
        <v>310</v>
      </c>
      <c r="M2584" s="15">
        <f t="shared" si="168"/>
        <v>615</v>
      </c>
      <c r="O2584" s="13"/>
      <c r="P2584" s="13"/>
    </row>
    <row r="2585" spans="1:16" ht="13.15" customHeight="1" x14ac:dyDescent="0.2">
      <c r="A2585" s="11" t="str">
        <f t="shared" si="169"/>
        <v>MILINGIMBI2013</v>
      </c>
      <c r="B2585" s="92" t="s">
        <v>178</v>
      </c>
      <c r="C2585" s="85">
        <v>2013</v>
      </c>
      <c r="D2585" s="86" t="s">
        <v>174</v>
      </c>
      <c r="E2585" s="15">
        <v>306</v>
      </c>
      <c r="F2585" s="15">
        <v>313</v>
      </c>
      <c r="G2585" s="15">
        <v>619</v>
      </c>
      <c r="H2585" s="87">
        <v>0</v>
      </c>
      <c r="I2585" s="87">
        <v>0</v>
      </c>
      <c r="J2585" s="15">
        <v>0</v>
      </c>
      <c r="K2585" s="15">
        <f t="shared" si="166"/>
        <v>306</v>
      </c>
      <c r="L2585" s="15">
        <f t="shared" si="167"/>
        <v>313</v>
      </c>
      <c r="M2585" s="15">
        <f t="shared" si="168"/>
        <v>619</v>
      </c>
      <c r="O2585" s="13"/>
      <c r="P2585" s="13"/>
    </row>
    <row r="2586" spans="1:16" ht="13.15" customHeight="1" x14ac:dyDescent="0.2">
      <c r="A2586" s="11" t="str">
        <f t="shared" si="169"/>
        <v>MILINGIMBI2014</v>
      </c>
      <c r="B2586" s="3" t="s">
        <v>178</v>
      </c>
      <c r="C2586" s="12">
        <v>2014</v>
      </c>
      <c r="D2586" s="12" t="s">
        <v>174</v>
      </c>
      <c r="E2586" s="13">
        <v>311</v>
      </c>
      <c r="F2586" s="13">
        <v>312</v>
      </c>
      <c r="G2586" s="13">
        <v>623</v>
      </c>
      <c r="H2586" s="13">
        <v>0</v>
      </c>
      <c r="I2586" s="13">
        <v>0</v>
      </c>
      <c r="J2586" s="13">
        <v>0</v>
      </c>
      <c r="K2586" s="15">
        <f t="shared" si="166"/>
        <v>311</v>
      </c>
      <c r="L2586" s="15">
        <f t="shared" si="167"/>
        <v>312</v>
      </c>
      <c r="M2586" s="15">
        <f t="shared" si="168"/>
        <v>623</v>
      </c>
      <c r="O2586" s="13"/>
      <c r="P2586" s="13"/>
    </row>
    <row r="2587" spans="1:16" ht="13.15" customHeight="1" x14ac:dyDescent="0.2">
      <c r="A2587" s="11" t="str">
        <f t="shared" si="169"/>
        <v>MILINGIMBI2015</v>
      </c>
      <c r="B2587" s="3" t="s">
        <v>178</v>
      </c>
      <c r="C2587" s="12">
        <v>2015</v>
      </c>
      <c r="D2587" s="12" t="s">
        <v>174</v>
      </c>
      <c r="E2587" s="13">
        <v>325</v>
      </c>
      <c r="F2587" s="13">
        <v>327</v>
      </c>
      <c r="G2587" s="13">
        <v>652</v>
      </c>
      <c r="H2587" s="13">
        <v>0</v>
      </c>
      <c r="I2587" s="13">
        <v>0</v>
      </c>
      <c r="J2587" s="13">
        <v>0</v>
      </c>
      <c r="K2587" s="15">
        <f t="shared" si="166"/>
        <v>325</v>
      </c>
      <c r="L2587" s="15">
        <f t="shared" si="167"/>
        <v>327</v>
      </c>
      <c r="M2587" s="15">
        <f t="shared" si="168"/>
        <v>652</v>
      </c>
      <c r="O2587" s="13"/>
      <c r="P2587" s="13"/>
    </row>
    <row r="2588" spans="1:16" ht="13.15" customHeight="1" x14ac:dyDescent="0.2">
      <c r="A2588" s="11" t="str">
        <f t="shared" si="169"/>
        <v>MILINGIMBI2016</v>
      </c>
      <c r="B2588" s="3" t="s">
        <v>178</v>
      </c>
      <c r="C2588" s="12">
        <v>2016</v>
      </c>
      <c r="D2588" s="12" t="s">
        <v>174</v>
      </c>
      <c r="E2588" s="13">
        <v>277</v>
      </c>
      <c r="F2588" s="13">
        <v>276</v>
      </c>
      <c r="G2588" s="13">
        <v>553</v>
      </c>
      <c r="H2588" s="13">
        <v>0</v>
      </c>
      <c r="I2588" s="13">
        <v>0</v>
      </c>
      <c r="J2588" s="13">
        <v>0</v>
      </c>
      <c r="K2588" s="15">
        <f t="shared" si="166"/>
        <v>277</v>
      </c>
      <c r="L2588" s="15">
        <f t="shared" si="167"/>
        <v>276</v>
      </c>
      <c r="M2588" s="15">
        <f t="shared" si="168"/>
        <v>553</v>
      </c>
      <c r="O2588" s="13"/>
      <c r="P2588" s="13"/>
    </row>
    <row r="2589" spans="1:16" ht="13.15" customHeight="1" x14ac:dyDescent="0.2">
      <c r="A2589" s="11" t="str">
        <f t="shared" si="169"/>
        <v>MILINGIMBI2017</v>
      </c>
      <c r="B2589" s="92" t="s">
        <v>178</v>
      </c>
      <c r="C2589" s="85">
        <v>2017</v>
      </c>
      <c r="D2589" s="86" t="s">
        <v>174</v>
      </c>
      <c r="E2589" s="15">
        <v>195</v>
      </c>
      <c r="F2589" s="15">
        <v>195</v>
      </c>
      <c r="G2589" s="15">
        <v>390</v>
      </c>
      <c r="H2589" s="87">
        <v>0</v>
      </c>
      <c r="I2589" s="87">
        <v>0</v>
      </c>
      <c r="J2589" s="15">
        <v>0</v>
      </c>
      <c r="K2589" s="15">
        <f t="shared" si="166"/>
        <v>195</v>
      </c>
      <c r="L2589" s="15">
        <f t="shared" si="167"/>
        <v>195</v>
      </c>
      <c r="M2589" s="15">
        <f t="shared" si="168"/>
        <v>390</v>
      </c>
      <c r="O2589" s="13"/>
      <c r="P2589" s="13"/>
    </row>
    <row r="2590" spans="1:16" ht="13.15" customHeight="1" x14ac:dyDescent="0.2">
      <c r="A2590" s="11" t="str">
        <f t="shared" si="169"/>
        <v>MILINGIMBI2018</v>
      </c>
      <c r="B2590" s="3" t="s">
        <v>178</v>
      </c>
      <c r="C2590" s="12">
        <v>2018</v>
      </c>
      <c r="D2590" s="86" t="s">
        <v>174</v>
      </c>
      <c r="E2590" s="13">
        <v>311</v>
      </c>
      <c r="F2590" s="13">
        <v>311</v>
      </c>
      <c r="G2590" s="13">
        <v>622</v>
      </c>
      <c r="H2590" s="13">
        <v>0</v>
      </c>
      <c r="I2590" s="13">
        <v>0</v>
      </c>
      <c r="J2590" s="13">
        <v>0</v>
      </c>
      <c r="K2590" s="15">
        <f t="shared" si="166"/>
        <v>311</v>
      </c>
      <c r="L2590" s="15">
        <f t="shared" si="167"/>
        <v>311</v>
      </c>
      <c r="M2590" s="15">
        <f t="shared" si="168"/>
        <v>622</v>
      </c>
      <c r="O2590" s="13"/>
      <c r="P2590" s="13"/>
    </row>
    <row r="2591" spans="1:16" ht="13.15" customHeight="1" x14ac:dyDescent="0.2">
      <c r="A2591" s="11" t="str">
        <f t="shared" si="169"/>
        <v>MILINGIMBI2019</v>
      </c>
      <c r="B2591" s="90" t="s">
        <v>178</v>
      </c>
      <c r="C2591" s="12">
        <v>2019</v>
      </c>
      <c r="D2591" s="86" t="s">
        <v>174</v>
      </c>
      <c r="E2591" s="91">
        <v>428</v>
      </c>
      <c r="F2591" s="91">
        <v>429</v>
      </c>
      <c r="G2591" s="91">
        <v>857</v>
      </c>
      <c r="H2591" s="91">
        <v>0</v>
      </c>
      <c r="I2591" s="91">
        <v>0</v>
      </c>
      <c r="J2591" s="91">
        <v>0</v>
      </c>
      <c r="K2591" s="15">
        <f t="shared" si="166"/>
        <v>428</v>
      </c>
      <c r="L2591" s="15">
        <f t="shared" si="167"/>
        <v>429</v>
      </c>
      <c r="M2591" s="15">
        <f t="shared" si="168"/>
        <v>857</v>
      </c>
      <c r="O2591" s="13"/>
      <c r="P2591" s="13"/>
    </row>
    <row r="2592" spans="1:16" ht="13.15" customHeight="1" x14ac:dyDescent="0.2">
      <c r="A2592" s="11" t="str">
        <f t="shared" si="169"/>
        <v>MILINGIMBI2020</v>
      </c>
      <c r="B2592" s="3" t="s">
        <v>178</v>
      </c>
      <c r="C2592" s="12">
        <v>2020</v>
      </c>
      <c r="D2592" s="12" t="s">
        <v>174</v>
      </c>
      <c r="E2592" s="13">
        <v>469</v>
      </c>
      <c r="F2592" s="13">
        <v>469</v>
      </c>
      <c r="G2592" s="13">
        <v>938</v>
      </c>
      <c r="H2592" s="13">
        <v>0</v>
      </c>
      <c r="I2592" s="13">
        <v>0</v>
      </c>
      <c r="J2592" s="13">
        <v>0</v>
      </c>
      <c r="K2592" s="15">
        <f t="shared" si="166"/>
        <v>469</v>
      </c>
      <c r="L2592" s="15">
        <f t="shared" si="167"/>
        <v>469</v>
      </c>
      <c r="M2592" s="15">
        <f t="shared" si="168"/>
        <v>938</v>
      </c>
      <c r="O2592" s="13"/>
      <c r="P2592" s="13"/>
    </row>
    <row r="2593" spans="1:16" ht="13.15" customHeight="1" x14ac:dyDescent="0.2">
      <c r="A2593" s="11" t="str">
        <f t="shared" si="169"/>
        <v>MILINGIMBI2021</v>
      </c>
      <c r="B2593" s="92" t="s">
        <v>178</v>
      </c>
      <c r="C2593" s="85">
        <v>2021</v>
      </c>
      <c r="D2593" s="86" t="s">
        <v>174</v>
      </c>
      <c r="E2593" s="15">
        <v>535</v>
      </c>
      <c r="F2593" s="15">
        <v>534</v>
      </c>
      <c r="G2593" s="15">
        <v>1069</v>
      </c>
      <c r="H2593" s="87">
        <v>0</v>
      </c>
      <c r="I2593" s="87">
        <v>0</v>
      </c>
      <c r="J2593" s="15">
        <v>0</v>
      </c>
      <c r="K2593" s="15">
        <f t="shared" si="166"/>
        <v>535</v>
      </c>
      <c r="L2593" s="15">
        <f t="shared" si="167"/>
        <v>534</v>
      </c>
      <c r="M2593" s="15">
        <f t="shared" si="168"/>
        <v>1069</v>
      </c>
      <c r="O2593" s="13"/>
      <c r="P2593" s="13"/>
    </row>
    <row r="2594" spans="1:16" ht="13.15" customHeight="1" x14ac:dyDescent="0.2">
      <c r="A2594" s="11" t="str">
        <f t="shared" si="169"/>
        <v>MILINGIMBI2022</v>
      </c>
      <c r="B2594" s="92" t="s">
        <v>178</v>
      </c>
      <c r="C2594" s="85">
        <v>2022</v>
      </c>
      <c r="D2594" s="86" t="s">
        <v>174</v>
      </c>
      <c r="E2594" s="15">
        <v>448</v>
      </c>
      <c r="F2594" s="15">
        <v>443</v>
      </c>
      <c r="G2594" s="15">
        <v>891</v>
      </c>
      <c r="H2594" s="87">
        <v>0</v>
      </c>
      <c r="I2594" s="87">
        <v>0</v>
      </c>
      <c r="J2594" s="15">
        <v>0</v>
      </c>
      <c r="K2594" s="15">
        <f t="shared" si="166"/>
        <v>448</v>
      </c>
      <c r="L2594" s="15">
        <f t="shared" si="167"/>
        <v>443</v>
      </c>
      <c r="M2594" s="15">
        <f t="shared" si="168"/>
        <v>891</v>
      </c>
      <c r="O2594" s="13"/>
      <c r="P2594" s="13"/>
    </row>
    <row r="2595" spans="1:16" ht="13.15" customHeight="1" x14ac:dyDescent="0.2">
      <c r="A2595" s="11" t="str">
        <f t="shared" si="169"/>
        <v>MILINGIMBI2023</v>
      </c>
      <c r="B2595" s="3" t="s">
        <v>178</v>
      </c>
      <c r="C2595" s="12">
        <v>2023</v>
      </c>
      <c r="D2595" s="12" t="s">
        <v>174</v>
      </c>
      <c r="E2595" s="13">
        <v>531</v>
      </c>
      <c r="F2595" s="13">
        <v>531</v>
      </c>
      <c r="G2595" s="13">
        <v>1062</v>
      </c>
      <c r="H2595" s="13">
        <v>0</v>
      </c>
      <c r="I2595" s="13">
        <v>0</v>
      </c>
      <c r="J2595" s="13">
        <v>0</v>
      </c>
      <c r="K2595" s="15">
        <f t="shared" si="166"/>
        <v>531</v>
      </c>
      <c r="L2595" s="15">
        <f t="shared" si="167"/>
        <v>531</v>
      </c>
      <c r="M2595" s="15">
        <f t="shared" si="168"/>
        <v>1062</v>
      </c>
      <c r="O2595" s="13"/>
      <c r="P2595" s="13"/>
    </row>
    <row r="2596" spans="1:16" ht="13.15" customHeight="1" x14ac:dyDescent="0.2">
      <c r="A2596" s="11" t="str">
        <f t="shared" si="169"/>
        <v>MILINGIMBI2024</v>
      </c>
      <c r="B2596" s="3" t="s">
        <v>178</v>
      </c>
      <c r="C2596" s="12">
        <v>2024</v>
      </c>
      <c r="D2596" s="12" t="s">
        <v>174</v>
      </c>
      <c r="E2596" s="13">
        <v>522</v>
      </c>
      <c r="F2596" s="13">
        <v>522</v>
      </c>
      <c r="G2596" s="13">
        <v>1044</v>
      </c>
      <c r="H2596" s="13">
        <v>0</v>
      </c>
      <c r="I2596" s="13">
        <v>0</v>
      </c>
      <c r="J2596" s="13">
        <v>0</v>
      </c>
      <c r="K2596" s="15">
        <f t="shared" si="166"/>
        <v>522</v>
      </c>
      <c r="L2596" s="15">
        <f t="shared" si="167"/>
        <v>522</v>
      </c>
      <c r="M2596" s="15">
        <f t="shared" si="168"/>
        <v>1044</v>
      </c>
      <c r="O2596" s="13"/>
      <c r="P2596" s="13"/>
    </row>
    <row r="2597" spans="1:16" ht="13.15" customHeight="1" x14ac:dyDescent="0.2">
      <c r="A2597" s="11" t="str">
        <f t="shared" si="169"/>
        <v>MILINGIMBI2025</v>
      </c>
      <c r="B2597" s="92" t="s">
        <v>178</v>
      </c>
      <c r="C2597" s="85">
        <v>2025</v>
      </c>
      <c r="D2597" s="86" t="s">
        <v>174</v>
      </c>
      <c r="E2597" s="15">
        <v>546</v>
      </c>
      <c r="F2597" s="15">
        <v>546</v>
      </c>
      <c r="G2597" s="15">
        <v>1092</v>
      </c>
      <c r="H2597" s="87">
        <v>0</v>
      </c>
      <c r="I2597" s="87">
        <v>0</v>
      </c>
      <c r="J2597" s="15">
        <v>0</v>
      </c>
      <c r="K2597" s="15">
        <f t="shared" si="166"/>
        <v>546</v>
      </c>
      <c r="L2597" s="15">
        <f t="shared" si="167"/>
        <v>546</v>
      </c>
      <c r="M2597" s="15">
        <f t="shared" si="168"/>
        <v>1092</v>
      </c>
      <c r="O2597" s="13"/>
      <c r="P2597" s="13"/>
    </row>
    <row r="2598" spans="1:16" ht="13.15" customHeight="1" x14ac:dyDescent="0.2">
      <c r="A2598" s="11" t="str">
        <f t="shared" si="169"/>
        <v>MOORABBIN1987</v>
      </c>
      <c r="B2598" s="3" t="s">
        <v>163</v>
      </c>
      <c r="C2598" s="12">
        <v>1987</v>
      </c>
      <c r="D2598" s="12" t="s">
        <v>174</v>
      </c>
      <c r="E2598" s="13">
        <v>694</v>
      </c>
      <c r="F2598" s="13">
        <v>702</v>
      </c>
      <c r="G2598" s="13">
        <v>1396</v>
      </c>
      <c r="H2598" s="13">
        <v>0</v>
      </c>
      <c r="I2598" s="13">
        <v>0</v>
      </c>
      <c r="J2598" s="13">
        <v>0</v>
      </c>
      <c r="K2598" s="15">
        <f t="shared" si="166"/>
        <v>694</v>
      </c>
      <c r="L2598" s="15">
        <f t="shared" si="167"/>
        <v>702</v>
      </c>
      <c r="M2598" s="15">
        <f t="shared" si="168"/>
        <v>1396</v>
      </c>
      <c r="O2598" s="13"/>
      <c r="P2598" s="13"/>
    </row>
    <row r="2599" spans="1:16" ht="13.15" customHeight="1" x14ac:dyDescent="0.2">
      <c r="A2599" s="11" t="str">
        <f t="shared" si="169"/>
        <v>MOORABBIN1988</v>
      </c>
      <c r="B2599" s="90" t="s">
        <v>163</v>
      </c>
      <c r="C2599" s="85">
        <v>1988</v>
      </c>
      <c r="D2599" s="86" t="s">
        <v>174</v>
      </c>
      <c r="E2599" s="15">
        <v>2022</v>
      </c>
      <c r="F2599" s="15">
        <v>2117</v>
      </c>
      <c r="G2599" s="15">
        <v>4139</v>
      </c>
      <c r="H2599" s="15">
        <v>0</v>
      </c>
      <c r="I2599" s="15">
        <v>0</v>
      </c>
      <c r="J2599" s="15">
        <v>0</v>
      </c>
      <c r="K2599" s="15">
        <f t="shared" si="166"/>
        <v>2022</v>
      </c>
      <c r="L2599" s="15">
        <f t="shared" si="167"/>
        <v>2117</v>
      </c>
      <c r="M2599" s="15">
        <f t="shared" si="168"/>
        <v>4139</v>
      </c>
      <c r="O2599" s="13"/>
      <c r="P2599" s="13"/>
    </row>
    <row r="2600" spans="1:16" ht="13.15" customHeight="1" x14ac:dyDescent="0.2">
      <c r="A2600" s="11" t="str">
        <f t="shared" si="169"/>
        <v>MOORABBIN1989</v>
      </c>
      <c r="B2600" s="3" t="s">
        <v>163</v>
      </c>
      <c r="C2600" s="12">
        <v>1989</v>
      </c>
      <c r="D2600" s="12">
        <v>18</v>
      </c>
      <c r="E2600" s="13">
        <v>3597</v>
      </c>
      <c r="F2600" s="13">
        <v>3639</v>
      </c>
      <c r="G2600" s="13">
        <v>7236</v>
      </c>
      <c r="H2600" s="13">
        <v>0</v>
      </c>
      <c r="I2600" s="13">
        <v>0</v>
      </c>
      <c r="J2600" s="13">
        <v>0</v>
      </c>
      <c r="K2600" s="15">
        <f t="shared" si="166"/>
        <v>3597</v>
      </c>
      <c r="L2600" s="15">
        <f t="shared" si="167"/>
        <v>3639</v>
      </c>
      <c r="M2600" s="15">
        <f t="shared" si="168"/>
        <v>7236</v>
      </c>
      <c r="O2600" s="13"/>
      <c r="P2600" s="13"/>
    </row>
    <row r="2601" spans="1:16" ht="13.15" customHeight="1" x14ac:dyDescent="0.2">
      <c r="A2601" s="11" t="str">
        <f t="shared" si="169"/>
        <v>MOORABBIN1990</v>
      </c>
      <c r="B2601" s="3" t="s">
        <v>163</v>
      </c>
      <c r="C2601" s="12">
        <v>1990</v>
      </c>
      <c r="D2601" s="12">
        <v>12</v>
      </c>
      <c r="E2601" s="13">
        <v>4614</v>
      </c>
      <c r="F2601" s="13">
        <v>4628</v>
      </c>
      <c r="G2601" s="13">
        <v>9242</v>
      </c>
      <c r="H2601" s="13">
        <v>0</v>
      </c>
      <c r="I2601" s="13">
        <v>0</v>
      </c>
      <c r="J2601" s="13">
        <v>0</v>
      </c>
      <c r="K2601" s="15">
        <f t="shared" si="166"/>
        <v>4614</v>
      </c>
      <c r="L2601" s="15">
        <f t="shared" si="167"/>
        <v>4628</v>
      </c>
      <c r="M2601" s="15">
        <f t="shared" si="168"/>
        <v>9242</v>
      </c>
      <c r="O2601" s="13"/>
      <c r="P2601" s="13"/>
    </row>
    <row r="2602" spans="1:16" ht="13.15" customHeight="1" x14ac:dyDescent="0.2">
      <c r="A2602" s="11" t="str">
        <f t="shared" si="169"/>
        <v>MOORABBIN1991</v>
      </c>
      <c r="B2602" s="3" t="s">
        <v>163</v>
      </c>
      <c r="C2602" s="12">
        <v>1991</v>
      </c>
      <c r="D2602" s="12">
        <v>21</v>
      </c>
      <c r="E2602" s="13">
        <v>3896</v>
      </c>
      <c r="F2602" s="13">
        <v>4097</v>
      </c>
      <c r="G2602" s="13">
        <v>7993</v>
      </c>
      <c r="H2602" s="13">
        <v>0</v>
      </c>
      <c r="I2602" s="13">
        <v>0</v>
      </c>
      <c r="J2602" s="13">
        <v>0</v>
      </c>
      <c r="K2602" s="15">
        <f t="shared" si="166"/>
        <v>3896</v>
      </c>
      <c r="L2602" s="15">
        <f t="shared" si="167"/>
        <v>4097</v>
      </c>
      <c r="M2602" s="15">
        <f t="shared" si="168"/>
        <v>7993</v>
      </c>
      <c r="O2602" s="13"/>
      <c r="P2602" s="13"/>
    </row>
    <row r="2603" spans="1:16" ht="13.15" customHeight="1" x14ac:dyDescent="0.2">
      <c r="A2603" s="11" t="str">
        <f t="shared" si="169"/>
        <v>MOORABBIN1992</v>
      </c>
      <c r="B2603" s="3" t="s">
        <v>163</v>
      </c>
      <c r="C2603" s="12">
        <v>1992</v>
      </c>
      <c r="D2603" s="12">
        <v>26</v>
      </c>
      <c r="E2603" s="13">
        <v>3478</v>
      </c>
      <c r="F2603" s="13">
        <v>3478</v>
      </c>
      <c r="G2603" s="13">
        <v>6956</v>
      </c>
      <c r="H2603" s="13">
        <v>0</v>
      </c>
      <c r="I2603" s="13">
        <v>0</v>
      </c>
      <c r="J2603" s="13">
        <v>0</v>
      </c>
      <c r="K2603" s="15">
        <f t="shared" si="166"/>
        <v>3478</v>
      </c>
      <c r="L2603" s="15">
        <f t="shared" si="167"/>
        <v>3478</v>
      </c>
      <c r="M2603" s="15">
        <f t="shared" si="168"/>
        <v>6956</v>
      </c>
      <c r="O2603" s="13"/>
      <c r="P2603" s="13"/>
    </row>
    <row r="2604" spans="1:16" ht="13.15" customHeight="1" x14ac:dyDescent="0.2">
      <c r="A2604" s="11" t="str">
        <f t="shared" si="169"/>
        <v>MOORABBIN1993</v>
      </c>
      <c r="B2604" s="3" t="s">
        <v>163</v>
      </c>
      <c r="C2604" s="12">
        <v>1993</v>
      </c>
      <c r="D2604" s="12">
        <v>27</v>
      </c>
      <c r="E2604" s="13">
        <v>3687</v>
      </c>
      <c r="F2604" s="13">
        <v>3705</v>
      </c>
      <c r="G2604" s="13">
        <v>7392</v>
      </c>
      <c r="H2604" s="13">
        <v>0</v>
      </c>
      <c r="I2604" s="13">
        <v>0</v>
      </c>
      <c r="J2604" s="13">
        <v>0</v>
      </c>
      <c r="K2604" s="15">
        <f t="shared" si="166"/>
        <v>3687</v>
      </c>
      <c r="L2604" s="15">
        <f t="shared" si="167"/>
        <v>3705</v>
      </c>
      <c r="M2604" s="15">
        <f t="shared" si="168"/>
        <v>7392</v>
      </c>
      <c r="O2604" s="13"/>
      <c r="P2604" s="13"/>
    </row>
    <row r="2605" spans="1:16" ht="13.15" customHeight="1" x14ac:dyDescent="0.2">
      <c r="A2605" s="11" t="str">
        <f t="shared" si="169"/>
        <v>MOORABBIN1994</v>
      </c>
      <c r="B2605" s="3" t="s">
        <v>163</v>
      </c>
      <c r="C2605" s="12">
        <v>1994</v>
      </c>
      <c r="D2605" s="12">
        <v>25</v>
      </c>
      <c r="E2605" s="13">
        <v>3847</v>
      </c>
      <c r="F2605" s="13">
        <v>3847</v>
      </c>
      <c r="G2605" s="13">
        <v>7694</v>
      </c>
      <c r="H2605" s="13">
        <v>0</v>
      </c>
      <c r="I2605" s="13">
        <v>0</v>
      </c>
      <c r="J2605" s="13">
        <v>0</v>
      </c>
      <c r="K2605" s="15">
        <f t="shared" si="166"/>
        <v>3847</v>
      </c>
      <c r="L2605" s="15">
        <f t="shared" si="167"/>
        <v>3847</v>
      </c>
      <c r="M2605" s="15">
        <f t="shared" si="168"/>
        <v>7694</v>
      </c>
      <c r="O2605" s="13"/>
      <c r="P2605" s="13"/>
    </row>
    <row r="2606" spans="1:16" ht="13.15" customHeight="1" x14ac:dyDescent="0.2">
      <c r="A2606" s="11" t="str">
        <f t="shared" si="169"/>
        <v>MOORABBIN1995</v>
      </c>
      <c r="B2606" s="92" t="s">
        <v>163</v>
      </c>
      <c r="C2606" s="85">
        <v>1995</v>
      </c>
      <c r="D2606" s="86">
        <v>25</v>
      </c>
      <c r="E2606" s="15">
        <v>3799</v>
      </c>
      <c r="F2606" s="15">
        <v>3799</v>
      </c>
      <c r="G2606" s="15">
        <v>7598</v>
      </c>
      <c r="H2606" s="87">
        <v>0</v>
      </c>
      <c r="I2606" s="87">
        <v>0</v>
      </c>
      <c r="J2606" s="15">
        <v>0</v>
      </c>
      <c r="K2606" s="15">
        <f t="shared" si="166"/>
        <v>3799</v>
      </c>
      <c r="L2606" s="15">
        <f t="shared" si="167"/>
        <v>3799</v>
      </c>
      <c r="M2606" s="15">
        <f t="shared" si="168"/>
        <v>7598</v>
      </c>
      <c r="O2606" s="13"/>
      <c r="P2606" s="13"/>
    </row>
    <row r="2607" spans="1:16" ht="13.15" customHeight="1" x14ac:dyDescent="0.2">
      <c r="A2607" s="11" t="str">
        <f t="shared" si="169"/>
        <v>MOORABBIN1996</v>
      </c>
      <c r="B2607" s="92" t="s">
        <v>163</v>
      </c>
      <c r="C2607" s="85">
        <v>1996</v>
      </c>
      <c r="D2607" s="86">
        <v>31</v>
      </c>
      <c r="E2607" s="15">
        <v>3436</v>
      </c>
      <c r="F2607" s="15">
        <v>3437</v>
      </c>
      <c r="G2607" s="15">
        <v>6873</v>
      </c>
      <c r="H2607" s="87">
        <v>0</v>
      </c>
      <c r="I2607" s="87">
        <v>0</v>
      </c>
      <c r="J2607" s="15">
        <v>0</v>
      </c>
      <c r="K2607" s="15">
        <f t="shared" si="166"/>
        <v>3436</v>
      </c>
      <c r="L2607" s="15">
        <f t="shared" si="167"/>
        <v>3437</v>
      </c>
      <c r="M2607" s="15">
        <f t="shared" si="168"/>
        <v>6873</v>
      </c>
      <c r="O2607" s="13"/>
      <c r="P2607" s="13"/>
    </row>
    <row r="2608" spans="1:16" ht="13.15" customHeight="1" x14ac:dyDescent="0.2">
      <c r="A2608" s="11" t="str">
        <f t="shared" si="169"/>
        <v>MOORABBIN1997</v>
      </c>
      <c r="B2608" s="3" t="s">
        <v>163</v>
      </c>
      <c r="C2608" s="12">
        <v>1997</v>
      </c>
      <c r="D2608" s="12">
        <v>33</v>
      </c>
      <c r="E2608" s="13">
        <v>3086</v>
      </c>
      <c r="F2608" s="13">
        <v>3086</v>
      </c>
      <c r="G2608" s="13">
        <v>6172</v>
      </c>
      <c r="H2608" s="13">
        <v>0</v>
      </c>
      <c r="I2608" s="13">
        <v>0</v>
      </c>
      <c r="J2608" s="13">
        <v>0</v>
      </c>
      <c r="K2608" s="15">
        <f t="shared" si="166"/>
        <v>3086</v>
      </c>
      <c r="L2608" s="15">
        <f t="shared" si="167"/>
        <v>3086</v>
      </c>
      <c r="M2608" s="15">
        <f t="shared" si="168"/>
        <v>6172</v>
      </c>
      <c r="O2608" s="13"/>
      <c r="P2608" s="13"/>
    </row>
    <row r="2609" spans="1:16" ht="13.15" customHeight="1" x14ac:dyDescent="0.2">
      <c r="A2609" s="11" t="str">
        <f t="shared" si="169"/>
        <v>MOORABBIN1998</v>
      </c>
      <c r="B2609" s="3" t="s">
        <v>163</v>
      </c>
      <c r="C2609" s="12">
        <v>1998</v>
      </c>
      <c r="D2609" s="12">
        <v>36</v>
      </c>
      <c r="E2609" s="13">
        <v>2852</v>
      </c>
      <c r="F2609" s="13">
        <v>2852</v>
      </c>
      <c r="G2609" s="13">
        <v>5704</v>
      </c>
      <c r="H2609" s="13">
        <v>0</v>
      </c>
      <c r="I2609" s="13">
        <v>0</v>
      </c>
      <c r="J2609" s="13">
        <v>0</v>
      </c>
      <c r="K2609" s="15">
        <f t="shared" ref="K2609:K2672" si="170">E2609+H2609</f>
        <v>2852</v>
      </c>
      <c r="L2609" s="15">
        <f t="shared" ref="L2609:L2672" si="171">F2609+I2609</f>
        <v>2852</v>
      </c>
      <c r="M2609" s="15">
        <f t="shared" ref="M2609:M2672" si="172">G2609+J2609</f>
        <v>5704</v>
      </c>
      <c r="O2609" s="13"/>
      <c r="P2609" s="13"/>
    </row>
    <row r="2610" spans="1:16" ht="13.15" customHeight="1" x14ac:dyDescent="0.2">
      <c r="A2610" s="11" t="str">
        <f t="shared" si="169"/>
        <v>MOORABBIN1999</v>
      </c>
      <c r="B2610" s="92" t="s">
        <v>163</v>
      </c>
      <c r="C2610" s="85">
        <v>1999</v>
      </c>
      <c r="D2610" s="86" t="s">
        <v>174</v>
      </c>
      <c r="E2610" s="15">
        <v>1608</v>
      </c>
      <c r="F2610" s="15">
        <v>1608</v>
      </c>
      <c r="G2610" s="15">
        <v>3216</v>
      </c>
      <c r="H2610" s="87">
        <v>0</v>
      </c>
      <c r="I2610" s="87">
        <v>0</v>
      </c>
      <c r="J2610" s="15">
        <v>0</v>
      </c>
      <c r="K2610" s="15">
        <f t="shared" si="170"/>
        <v>1608</v>
      </c>
      <c r="L2610" s="15">
        <f t="shared" si="171"/>
        <v>1608</v>
      </c>
      <c r="M2610" s="15">
        <f t="shared" si="172"/>
        <v>3216</v>
      </c>
      <c r="O2610" s="13"/>
      <c r="P2610" s="13"/>
    </row>
    <row r="2611" spans="1:16" ht="13.15" customHeight="1" x14ac:dyDescent="0.2">
      <c r="A2611" s="11" t="str">
        <f t="shared" si="169"/>
        <v>MOORABBIN2000</v>
      </c>
      <c r="B2611" s="3" t="s">
        <v>163</v>
      </c>
      <c r="C2611" s="12">
        <v>2000</v>
      </c>
      <c r="D2611" s="12" t="s">
        <v>174</v>
      </c>
      <c r="E2611" s="13">
        <v>649</v>
      </c>
      <c r="F2611" s="13">
        <v>649</v>
      </c>
      <c r="G2611" s="13">
        <v>1298</v>
      </c>
      <c r="H2611" s="13">
        <v>0</v>
      </c>
      <c r="I2611" s="13">
        <v>0</v>
      </c>
      <c r="J2611" s="13">
        <v>0</v>
      </c>
      <c r="K2611" s="15">
        <f t="shared" si="170"/>
        <v>649</v>
      </c>
      <c r="L2611" s="15">
        <f t="shared" si="171"/>
        <v>649</v>
      </c>
      <c r="M2611" s="15">
        <f t="shared" si="172"/>
        <v>1298</v>
      </c>
      <c r="O2611" s="13"/>
      <c r="P2611" s="13"/>
    </row>
    <row r="2612" spans="1:16" ht="13.15" customHeight="1" x14ac:dyDescent="0.2">
      <c r="A2612" s="11" t="str">
        <f t="shared" si="169"/>
        <v>MOORABBIN2001</v>
      </c>
      <c r="B2612" s="90" t="s">
        <v>163</v>
      </c>
      <c r="C2612" s="85">
        <v>2001</v>
      </c>
      <c r="D2612" s="86" t="s">
        <v>174</v>
      </c>
      <c r="E2612" s="15">
        <v>628</v>
      </c>
      <c r="F2612" s="15">
        <v>628</v>
      </c>
      <c r="G2612" s="15">
        <v>1256</v>
      </c>
      <c r="H2612" s="15">
        <v>0</v>
      </c>
      <c r="I2612" s="15">
        <v>0</v>
      </c>
      <c r="J2612" s="15">
        <v>0</v>
      </c>
      <c r="K2612" s="15">
        <f t="shared" si="170"/>
        <v>628</v>
      </c>
      <c r="L2612" s="15">
        <f t="shared" si="171"/>
        <v>628</v>
      </c>
      <c r="M2612" s="15">
        <f t="shared" si="172"/>
        <v>1256</v>
      </c>
      <c r="O2612" s="13"/>
      <c r="P2612" s="13"/>
    </row>
    <row r="2613" spans="1:16" ht="13.15" customHeight="1" x14ac:dyDescent="0.2">
      <c r="A2613" s="11" t="str">
        <f t="shared" si="169"/>
        <v>MOORABBIN2002</v>
      </c>
      <c r="B2613" s="3" t="s">
        <v>163</v>
      </c>
      <c r="C2613" s="12">
        <v>2002</v>
      </c>
      <c r="D2613" s="12" t="s">
        <v>174</v>
      </c>
      <c r="E2613" s="13">
        <v>625</v>
      </c>
      <c r="F2613" s="13">
        <v>625</v>
      </c>
      <c r="G2613" s="13">
        <v>1250</v>
      </c>
      <c r="H2613" s="13">
        <v>0</v>
      </c>
      <c r="I2613" s="13">
        <v>0</v>
      </c>
      <c r="J2613" s="13">
        <v>0</v>
      </c>
      <c r="K2613" s="15">
        <f t="shared" si="170"/>
        <v>625</v>
      </c>
      <c r="L2613" s="15">
        <f t="shared" si="171"/>
        <v>625</v>
      </c>
      <c r="M2613" s="15">
        <f t="shared" si="172"/>
        <v>1250</v>
      </c>
      <c r="O2613" s="13"/>
      <c r="P2613" s="13"/>
    </row>
    <row r="2614" spans="1:16" ht="13.15" customHeight="1" x14ac:dyDescent="0.2">
      <c r="A2614" s="11" t="str">
        <f t="shared" si="169"/>
        <v>MOORABBIN2003</v>
      </c>
      <c r="B2614" s="3" t="s">
        <v>163</v>
      </c>
      <c r="C2614" s="12">
        <v>2003</v>
      </c>
      <c r="D2614" s="12" t="s">
        <v>174</v>
      </c>
      <c r="E2614" s="13">
        <v>673</v>
      </c>
      <c r="F2614" s="13">
        <v>673</v>
      </c>
      <c r="G2614" s="13">
        <v>1346</v>
      </c>
      <c r="H2614" s="13">
        <v>0</v>
      </c>
      <c r="I2614" s="13">
        <v>0</v>
      </c>
      <c r="J2614" s="13">
        <v>0</v>
      </c>
      <c r="K2614" s="15">
        <f t="shared" si="170"/>
        <v>673</v>
      </c>
      <c r="L2614" s="15">
        <f t="shared" si="171"/>
        <v>673</v>
      </c>
      <c r="M2614" s="15">
        <f t="shared" si="172"/>
        <v>1346</v>
      </c>
      <c r="O2614" s="13"/>
      <c r="P2614" s="13"/>
    </row>
    <row r="2615" spans="1:16" ht="13.15" customHeight="1" x14ac:dyDescent="0.2">
      <c r="A2615" s="11" t="str">
        <f t="shared" si="169"/>
        <v>MOORABBIN2004</v>
      </c>
      <c r="B2615" s="3" t="s">
        <v>163</v>
      </c>
      <c r="C2615" s="12">
        <v>2004</v>
      </c>
      <c r="D2615" s="12" t="s">
        <v>174</v>
      </c>
      <c r="E2615" s="13">
        <v>782</v>
      </c>
      <c r="F2615" s="13">
        <v>782</v>
      </c>
      <c r="G2615" s="13">
        <v>1564</v>
      </c>
      <c r="H2615" s="13">
        <v>0</v>
      </c>
      <c r="I2615" s="13">
        <v>0</v>
      </c>
      <c r="J2615" s="13">
        <v>0</v>
      </c>
      <c r="K2615" s="15">
        <f t="shared" si="170"/>
        <v>782</v>
      </c>
      <c r="L2615" s="15">
        <f t="shared" si="171"/>
        <v>782</v>
      </c>
      <c r="M2615" s="15">
        <f t="shared" si="172"/>
        <v>1564</v>
      </c>
      <c r="O2615" s="13"/>
      <c r="P2615" s="13"/>
    </row>
    <row r="2616" spans="1:16" ht="13.15" customHeight="1" x14ac:dyDescent="0.2">
      <c r="A2616" s="11" t="str">
        <f t="shared" si="169"/>
        <v>MOORABBIN2005</v>
      </c>
      <c r="B2616" s="3" t="s">
        <v>163</v>
      </c>
      <c r="C2616" s="12">
        <v>2005</v>
      </c>
      <c r="D2616" s="12" t="s">
        <v>174</v>
      </c>
      <c r="E2616" s="13">
        <v>822</v>
      </c>
      <c r="F2616" s="13">
        <v>819</v>
      </c>
      <c r="G2616" s="13">
        <v>1641</v>
      </c>
      <c r="H2616" s="13">
        <v>0</v>
      </c>
      <c r="I2616" s="13">
        <v>0</v>
      </c>
      <c r="J2616" s="13">
        <v>0</v>
      </c>
      <c r="K2616" s="15">
        <f t="shared" si="170"/>
        <v>822</v>
      </c>
      <c r="L2616" s="15">
        <f t="shared" si="171"/>
        <v>819</v>
      </c>
      <c r="M2616" s="15">
        <f t="shared" si="172"/>
        <v>1641</v>
      </c>
      <c r="O2616" s="13"/>
      <c r="P2616" s="13"/>
    </row>
    <row r="2617" spans="1:16" ht="13.15" customHeight="1" x14ac:dyDescent="0.2">
      <c r="A2617" s="11" t="str">
        <f t="shared" si="169"/>
        <v>MOORABBIN2006</v>
      </c>
      <c r="B2617" s="3" t="s">
        <v>163</v>
      </c>
      <c r="C2617" s="12">
        <v>2006</v>
      </c>
      <c r="D2617" s="12" t="s">
        <v>174</v>
      </c>
      <c r="E2617" s="13">
        <v>897</v>
      </c>
      <c r="F2617" s="13">
        <v>902</v>
      </c>
      <c r="G2617" s="13">
        <v>1799</v>
      </c>
      <c r="H2617" s="13">
        <v>0</v>
      </c>
      <c r="I2617" s="13">
        <v>0</v>
      </c>
      <c r="J2617" s="13">
        <v>0</v>
      </c>
      <c r="K2617" s="15">
        <f t="shared" si="170"/>
        <v>897</v>
      </c>
      <c r="L2617" s="15">
        <f t="shared" si="171"/>
        <v>902</v>
      </c>
      <c r="M2617" s="15">
        <f t="shared" si="172"/>
        <v>1799</v>
      </c>
      <c r="O2617" s="13"/>
      <c r="P2617" s="13"/>
    </row>
    <row r="2618" spans="1:16" ht="13.15" customHeight="1" x14ac:dyDescent="0.2">
      <c r="A2618" s="11" t="str">
        <f t="shared" si="169"/>
        <v>MOORABBIN2007</v>
      </c>
      <c r="B2618" s="92" t="s">
        <v>163</v>
      </c>
      <c r="C2618" s="85">
        <v>2007</v>
      </c>
      <c r="D2618" s="86" t="s">
        <v>174</v>
      </c>
      <c r="E2618" s="15">
        <v>1077</v>
      </c>
      <c r="F2618" s="15">
        <v>1079</v>
      </c>
      <c r="G2618" s="15">
        <v>2156</v>
      </c>
      <c r="H2618" s="87">
        <v>0</v>
      </c>
      <c r="I2618" s="87">
        <v>0</v>
      </c>
      <c r="J2618" s="15">
        <v>0</v>
      </c>
      <c r="K2618" s="15">
        <f t="shared" si="170"/>
        <v>1077</v>
      </c>
      <c r="L2618" s="15">
        <f t="shared" si="171"/>
        <v>1079</v>
      </c>
      <c r="M2618" s="15">
        <f t="shared" si="172"/>
        <v>2156</v>
      </c>
      <c r="O2618" s="13"/>
      <c r="P2618" s="13"/>
    </row>
    <row r="2619" spans="1:16" ht="13.15" customHeight="1" x14ac:dyDescent="0.2">
      <c r="A2619" s="11" t="str">
        <f t="shared" si="169"/>
        <v>MOORABBIN2008</v>
      </c>
      <c r="B2619" s="3" t="s">
        <v>163</v>
      </c>
      <c r="C2619" s="12">
        <v>2008</v>
      </c>
      <c r="D2619" s="12" t="s">
        <v>174</v>
      </c>
      <c r="E2619" s="13">
        <v>1468</v>
      </c>
      <c r="F2619" s="13">
        <v>1342</v>
      </c>
      <c r="G2619" s="13">
        <v>2810</v>
      </c>
      <c r="H2619" s="13">
        <v>0</v>
      </c>
      <c r="I2619" s="13">
        <v>0</v>
      </c>
      <c r="J2619" s="13">
        <v>0</v>
      </c>
      <c r="K2619" s="15">
        <f t="shared" si="170"/>
        <v>1468</v>
      </c>
      <c r="L2619" s="15">
        <f t="shared" si="171"/>
        <v>1342</v>
      </c>
      <c r="M2619" s="15">
        <f t="shared" si="172"/>
        <v>2810</v>
      </c>
      <c r="O2619" s="13"/>
      <c r="P2619" s="13"/>
    </row>
    <row r="2620" spans="1:16" ht="13.15" customHeight="1" x14ac:dyDescent="0.2">
      <c r="A2620" s="11" t="str">
        <f t="shared" si="169"/>
        <v>MOORABBIN2009</v>
      </c>
      <c r="B2620" s="3" t="s">
        <v>163</v>
      </c>
      <c r="C2620" s="12">
        <v>2009</v>
      </c>
      <c r="D2620" s="12" t="s">
        <v>174</v>
      </c>
      <c r="E2620" s="13">
        <v>834</v>
      </c>
      <c r="F2620" s="13">
        <v>830</v>
      </c>
      <c r="G2620" s="13">
        <v>1664</v>
      </c>
      <c r="H2620" s="13">
        <v>0</v>
      </c>
      <c r="I2620" s="13">
        <v>0</v>
      </c>
      <c r="J2620" s="13">
        <v>0</v>
      </c>
      <c r="K2620" s="15">
        <f t="shared" si="170"/>
        <v>834</v>
      </c>
      <c r="L2620" s="15">
        <f t="shared" si="171"/>
        <v>830</v>
      </c>
      <c r="M2620" s="15">
        <f t="shared" si="172"/>
        <v>1664</v>
      </c>
      <c r="O2620" s="13"/>
      <c r="P2620" s="13"/>
    </row>
    <row r="2621" spans="1:16" ht="13.15" customHeight="1" x14ac:dyDescent="0.2">
      <c r="A2621" s="11" t="str">
        <f t="shared" si="169"/>
        <v>MOORABBIN2010</v>
      </c>
      <c r="B2621" s="90" t="s">
        <v>163</v>
      </c>
      <c r="C2621" s="12">
        <v>2010</v>
      </c>
      <c r="D2621" s="12" t="s">
        <v>174</v>
      </c>
      <c r="E2621" s="91">
        <v>626</v>
      </c>
      <c r="F2621" s="91">
        <v>626</v>
      </c>
      <c r="G2621" s="91">
        <v>1252</v>
      </c>
      <c r="H2621" s="98">
        <v>0</v>
      </c>
      <c r="I2621" s="98">
        <v>0</v>
      </c>
      <c r="J2621" s="91">
        <v>0</v>
      </c>
      <c r="K2621" s="15">
        <f t="shared" si="170"/>
        <v>626</v>
      </c>
      <c r="L2621" s="15">
        <f t="shared" si="171"/>
        <v>626</v>
      </c>
      <c r="M2621" s="15">
        <f t="shared" si="172"/>
        <v>1252</v>
      </c>
      <c r="O2621" s="13"/>
      <c r="P2621" s="13"/>
    </row>
    <row r="2622" spans="1:16" ht="13.15" customHeight="1" x14ac:dyDescent="0.2">
      <c r="A2622" s="11" t="str">
        <f t="shared" si="169"/>
        <v>MOORABBIN2011</v>
      </c>
      <c r="B2622" s="88" t="s">
        <v>163</v>
      </c>
      <c r="C2622" s="16">
        <v>2011</v>
      </c>
      <c r="D2622" s="86" t="s">
        <v>174</v>
      </c>
      <c r="E2622" s="89">
        <v>622</v>
      </c>
      <c r="F2622" s="89">
        <v>622</v>
      </c>
      <c r="G2622" s="89">
        <v>1244</v>
      </c>
      <c r="H2622" s="89">
        <v>0</v>
      </c>
      <c r="I2622" s="89">
        <v>0</v>
      </c>
      <c r="J2622" s="89">
        <v>0</v>
      </c>
      <c r="K2622" s="15">
        <f t="shared" si="170"/>
        <v>622</v>
      </c>
      <c r="L2622" s="15">
        <f t="shared" si="171"/>
        <v>622</v>
      </c>
      <c r="M2622" s="15">
        <f t="shared" si="172"/>
        <v>1244</v>
      </c>
      <c r="O2622" s="13"/>
      <c r="P2622" s="13"/>
    </row>
    <row r="2623" spans="1:16" ht="13.15" customHeight="1" x14ac:dyDescent="0.2">
      <c r="A2623" s="11" t="str">
        <f t="shared" si="169"/>
        <v>MOORABBIN2012</v>
      </c>
      <c r="B2623" s="3" t="s">
        <v>163</v>
      </c>
      <c r="C2623" s="12">
        <v>2012</v>
      </c>
      <c r="D2623" s="12" t="s">
        <v>174</v>
      </c>
      <c r="E2623" s="13">
        <v>624</v>
      </c>
      <c r="F2623" s="13">
        <v>624</v>
      </c>
      <c r="G2623" s="13">
        <v>1248</v>
      </c>
      <c r="H2623" s="13">
        <v>0</v>
      </c>
      <c r="I2623" s="13">
        <v>0</v>
      </c>
      <c r="J2623" s="13">
        <v>0</v>
      </c>
      <c r="K2623" s="15">
        <f t="shared" si="170"/>
        <v>624</v>
      </c>
      <c r="L2623" s="15">
        <f t="shared" si="171"/>
        <v>624</v>
      </c>
      <c r="M2623" s="15">
        <f t="shared" si="172"/>
        <v>1248</v>
      </c>
      <c r="O2623" s="13"/>
      <c r="P2623" s="13"/>
    </row>
    <row r="2624" spans="1:16" ht="13.15" customHeight="1" x14ac:dyDescent="0.2">
      <c r="A2624" s="11" t="str">
        <f t="shared" si="169"/>
        <v>MOORABBIN2013</v>
      </c>
      <c r="B2624" s="90" t="s">
        <v>163</v>
      </c>
      <c r="C2624" s="85">
        <v>2013</v>
      </c>
      <c r="D2624" s="86" t="s">
        <v>174</v>
      </c>
      <c r="E2624" s="15">
        <v>625</v>
      </c>
      <c r="F2624" s="15">
        <v>625</v>
      </c>
      <c r="G2624" s="15">
        <v>1250</v>
      </c>
      <c r="H2624" s="15">
        <v>0</v>
      </c>
      <c r="I2624" s="15">
        <v>0</v>
      </c>
      <c r="J2624" s="15">
        <v>0</v>
      </c>
      <c r="K2624" s="15">
        <f t="shared" si="170"/>
        <v>625</v>
      </c>
      <c r="L2624" s="15">
        <f t="shared" si="171"/>
        <v>625</v>
      </c>
      <c r="M2624" s="15">
        <f t="shared" si="172"/>
        <v>1250</v>
      </c>
      <c r="O2624" s="13"/>
      <c r="P2624" s="13"/>
    </row>
    <row r="2625" spans="1:16" ht="13.15" customHeight="1" x14ac:dyDescent="0.2">
      <c r="A2625" s="11" t="str">
        <f t="shared" si="169"/>
        <v>MOORABBIN2014</v>
      </c>
      <c r="B2625" s="3" t="s">
        <v>163</v>
      </c>
      <c r="C2625" s="12">
        <v>2014</v>
      </c>
      <c r="D2625" s="12" t="s">
        <v>174</v>
      </c>
      <c r="E2625" s="13">
        <v>620</v>
      </c>
      <c r="F2625" s="13">
        <v>620</v>
      </c>
      <c r="G2625" s="13">
        <v>1240</v>
      </c>
      <c r="H2625" s="13">
        <v>0</v>
      </c>
      <c r="I2625" s="13">
        <v>0</v>
      </c>
      <c r="J2625" s="13">
        <v>0</v>
      </c>
      <c r="K2625" s="15">
        <f t="shared" si="170"/>
        <v>620</v>
      </c>
      <c r="L2625" s="15">
        <f t="shared" si="171"/>
        <v>620</v>
      </c>
      <c r="M2625" s="15">
        <f t="shared" si="172"/>
        <v>1240</v>
      </c>
      <c r="O2625" s="13"/>
      <c r="P2625" s="13"/>
    </row>
    <row r="2626" spans="1:16" ht="13.15" customHeight="1" x14ac:dyDescent="0.2">
      <c r="A2626" s="11" t="str">
        <f t="shared" si="169"/>
        <v>MOORABBIN2015</v>
      </c>
      <c r="B2626" s="3" t="s">
        <v>163</v>
      </c>
      <c r="C2626" s="12">
        <v>2015</v>
      </c>
      <c r="D2626" s="12" t="s">
        <v>174</v>
      </c>
      <c r="E2626" s="13">
        <v>630</v>
      </c>
      <c r="F2626" s="13">
        <v>630</v>
      </c>
      <c r="G2626" s="13">
        <v>1260</v>
      </c>
      <c r="H2626" s="13">
        <v>0</v>
      </c>
      <c r="I2626" s="13">
        <v>0</v>
      </c>
      <c r="J2626" s="13">
        <v>0</v>
      </c>
      <c r="K2626" s="15">
        <f t="shared" si="170"/>
        <v>630</v>
      </c>
      <c r="L2626" s="15">
        <f t="shared" si="171"/>
        <v>630</v>
      </c>
      <c r="M2626" s="15">
        <f t="shared" si="172"/>
        <v>1260</v>
      </c>
      <c r="O2626" s="13"/>
      <c r="P2626" s="13"/>
    </row>
    <row r="2627" spans="1:16" ht="13.15" customHeight="1" x14ac:dyDescent="0.2">
      <c r="A2627" s="11" t="str">
        <f t="shared" si="169"/>
        <v>MOORABBIN2016</v>
      </c>
      <c r="B2627" s="92" t="s">
        <v>163</v>
      </c>
      <c r="C2627" s="85">
        <v>2016</v>
      </c>
      <c r="D2627" s="86" t="s">
        <v>174</v>
      </c>
      <c r="E2627" s="15">
        <v>627</v>
      </c>
      <c r="F2627" s="15">
        <v>627</v>
      </c>
      <c r="G2627" s="15">
        <v>1254</v>
      </c>
      <c r="H2627" s="87">
        <v>0</v>
      </c>
      <c r="I2627" s="87">
        <v>0</v>
      </c>
      <c r="J2627" s="15">
        <v>0</v>
      </c>
      <c r="K2627" s="15">
        <f t="shared" si="170"/>
        <v>627</v>
      </c>
      <c r="L2627" s="15">
        <f t="shared" si="171"/>
        <v>627</v>
      </c>
      <c r="M2627" s="15">
        <f t="shared" si="172"/>
        <v>1254</v>
      </c>
      <c r="O2627" s="13"/>
      <c r="P2627" s="13"/>
    </row>
    <row r="2628" spans="1:16" ht="13.15" customHeight="1" x14ac:dyDescent="0.2">
      <c r="A2628" s="11" t="str">
        <f t="shared" si="169"/>
        <v>MOORABBIN2017</v>
      </c>
      <c r="B2628" s="3" t="s">
        <v>163</v>
      </c>
      <c r="C2628" s="12">
        <v>2017</v>
      </c>
      <c r="D2628" s="12" t="s">
        <v>174</v>
      </c>
      <c r="E2628" s="13">
        <v>625</v>
      </c>
      <c r="F2628" s="13">
        <v>625</v>
      </c>
      <c r="G2628" s="13">
        <v>1250</v>
      </c>
      <c r="H2628" s="13">
        <v>0</v>
      </c>
      <c r="I2628" s="13">
        <v>0</v>
      </c>
      <c r="J2628" s="13">
        <v>0</v>
      </c>
      <c r="K2628" s="15">
        <f t="shared" si="170"/>
        <v>625</v>
      </c>
      <c r="L2628" s="15">
        <f t="shared" si="171"/>
        <v>625</v>
      </c>
      <c r="M2628" s="15">
        <f t="shared" si="172"/>
        <v>1250</v>
      </c>
      <c r="O2628" s="13"/>
      <c r="P2628" s="13"/>
    </row>
    <row r="2629" spans="1:16" ht="13.15" customHeight="1" x14ac:dyDescent="0.2">
      <c r="A2629" s="11" t="str">
        <f t="shared" si="169"/>
        <v>MOORABBIN2018</v>
      </c>
      <c r="B2629" s="92" t="s">
        <v>163</v>
      </c>
      <c r="C2629" s="85">
        <v>2018</v>
      </c>
      <c r="D2629" s="86" t="s">
        <v>174</v>
      </c>
      <c r="E2629" s="15">
        <v>624</v>
      </c>
      <c r="F2629" s="15">
        <v>624</v>
      </c>
      <c r="G2629" s="15">
        <v>1248</v>
      </c>
      <c r="H2629" s="87">
        <v>0</v>
      </c>
      <c r="I2629" s="87">
        <v>0</v>
      </c>
      <c r="J2629" s="15">
        <v>0</v>
      </c>
      <c r="K2629" s="15">
        <f t="shared" si="170"/>
        <v>624</v>
      </c>
      <c r="L2629" s="15">
        <f t="shared" si="171"/>
        <v>624</v>
      </c>
      <c r="M2629" s="15">
        <f t="shared" si="172"/>
        <v>1248</v>
      </c>
      <c r="O2629" s="13"/>
      <c r="P2629" s="13"/>
    </row>
    <row r="2630" spans="1:16" ht="13.15" customHeight="1" x14ac:dyDescent="0.2">
      <c r="A2630" s="11" t="str">
        <f t="shared" ref="A2630:A2693" si="173">CONCATENATE(B2630,C2630)</f>
        <v>MOORABBIN2019</v>
      </c>
      <c r="B2630" s="3" t="s">
        <v>163</v>
      </c>
      <c r="C2630" s="12">
        <v>2019</v>
      </c>
      <c r="D2630" s="12" t="s">
        <v>174</v>
      </c>
      <c r="E2630" s="13">
        <v>626</v>
      </c>
      <c r="F2630" s="13">
        <v>626</v>
      </c>
      <c r="G2630" s="13">
        <v>1252</v>
      </c>
      <c r="H2630" s="13">
        <v>0</v>
      </c>
      <c r="I2630" s="13">
        <v>0</v>
      </c>
      <c r="J2630" s="13">
        <v>0</v>
      </c>
      <c r="K2630" s="15">
        <f t="shared" si="170"/>
        <v>626</v>
      </c>
      <c r="L2630" s="15">
        <f t="shared" si="171"/>
        <v>626</v>
      </c>
      <c r="M2630" s="15">
        <f t="shared" si="172"/>
        <v>1252</v>
      </c>
      <c r="O2630" s="13"/>
      <c r="P2630" s="13"/>
    </row>
    <row r="2631" spans="1:16" ht="13.15" customHeight="1" x14ac:dyDescent="0.2">
      <c r="A2631" s="11" t="str">
        <f t="shared" si="173"/>
        <v>MOORABBIN2020</v>
      </c>
      <c r="B2631" s="3" t="s">
        <v>163</v>
      </c>
      <c r="C2631" s="12">
        <v>2020</v>
      </c>
      <c r="D2631" s="12" t="s">
        <v>174</v>
      </c>
      <c r="E2631" s="13">
        <v>605</v>
      </c>
      <c r="F2631" s="13">
        <v>605</v>
      </c>
      <c r="G2631" s="13">
        <v>1210</v>
      </c>
      <c r="H2631" s="13">
        <v>0</v>
      </c>
      <c r="I2631" s="13">
        <v>0</v>
      </c>
      <c r="J2631" s="13">
        <v>0</v>
      </c>
      <c r="K2631" s="15">
        <f t="shared" si="170"/>
        <v>605</v>
      </c>
      <c r="L2631" s="15">
        <f t="shared" si="171"/>
        <v>605</v>
      </c>
      <c r="M2631" s="15">
        <f t="shared" si="172"/>
        <v>1210</v>
      </c>
      <c r="O2631" s="13"/>
      <c r="P2631" s="13"/>
    </row>
    <row r="2632" spans="1:16" ht="13.15" customHeight="1" x14ac:dyDescent="0.2">
      <c r="A2632" s="11" t="str">
        <f t="shared" si="173"/>
        <v>MOORABBIN2021</v>
      </c>
      <c r="B2632" s="3" t="s">
        <v>163</v>
      </c>
      <c r="C2632" s="12">
        <v>2021</v>
      </c>
      <c r="D2632" s="12" t="s">
        <v>174</v>
      </c>
      <c r="E2632" s="13">
        <v>627</v>
      </c>
      <c r="F2632" s="13">
        <v>627</v>
      </c>
      <c r="G2632" s="13">
        <v>1254</v>
      </c>
      <c r="H2632" s="13">
        <v>0</v>
      </c>
      <c r="I2632" s="13">
        <v>0</v>
      </c>
      <c r="J2632" s="13">
        <v>0</v>
      </c>
      <c r="K2632" s="15">
        <f t="shared" si="170"/>
        <v>627</v>
      </c>
      <c r="L2632" s="15">
        <f t="shared" si="171"/>
        <v>627</v>
      </c>
      <c r="M2632" s="15">
        <f t="shared" si="172"/>
        <v>1254</v>
      </c>
      <c r="O2632" s="13"/>
      <c r="P2632" s="13"/>
    </row>
    <row r="2633" spans="1:16" ht="13.15" customHeight="1" x14ac:dyDescent="0.2">
      <c r="A2633" s="11" t="str">
        <f t="shared" si="173"/>
        <v>MOORABBIN2022</v>
      </c>
      <c r="B2633" s="3" t="s">
        <v>163</v>
      </c>
      <c r="C2633" s="12">
        <v>2022</v>
      </c>
      <c r="D2633" s="12" t="s">
        <v>174</v>
      </c>
      <c r="E2633" s="13">
        <v>624</v>
      </c>
      <c r="F2633" s="13">
        <v>624</v>
      </c>
      <c r="G2633" s="13">
        <v>1248</v>
      </c>
      <c r="H2633" s="13">
        <v>0</v>
      </c>
      <c r="I2633" s="13">
        <v>0</v>
      </c>
      <c r="J2633" s="13">
        <v>0</v>
      </c>
      <c r="K2633" s="15">
        <f t="shared" si="170"/>
        <v>624</v>
      </c>
      <c r="L2633" s="15">
        <f t="shared" si="171"/>
        <v>624</v>
      </c>
      <c r="M2633" s="15">
        <f t="shared" si="172"/>
        <v>1248</v>
      </c>
      <c r="O2633" s="13"/>
      <c r="P2633" s="13"/>
    </row>
    <row r="2634" spans="1:16" ht="13.15" customHeight="1" x14ac:dyDescent="0.2">
      <c r="A2634" s="11" t="str">
        <f t="shared" si="173"/>
        <v>MOORABBIN2023</v>
      </c>
      <c r="B2634" s="88" t="s">
        <v>163</v>
      </c>
      <c r="C2634" s="16">
        <v>2023</v>
      </c>
      <c r="D2634" s="86" t="s">
        <v>174</v>
      </c>
      <c r="E2634" s="89">
        <v>625</v>
      </c>
      <c r="F2634" s="89">
        <v>625</v>
      </c>
      <c r="G2634" s="89">
        <v>1250</v>
      </c>
      <c r="H2634" s="89">
        <v>0</v>
      </c>
      <c r="I2634" s="89">
        <v>0</v>
      </c>
      <c r="J2634" s="89">
        <v>0</v>
      </c>
      <c r="K2634" s="15">
        <f t="shared" si="170"/>
        <v>625</v>
      </c>
      <c r="L2634" s="15">
        <f t="shared" si="171"/>
        <v>625</v>
      </c>
      <c r="M2634" s="15">
        <f t="shared" si="172"/>
        <v>1250</v>
      </c>
      <c r="O2634" s="13"/>
      <c r="P2634" s="13"/>
    </row>
    <row r="2635" spans="1:16" ht="13.15" customHeight="1" x14ac:dyDescent="0.2">
      <c r="A2635" s="11" t="str">
        <f t="shared" si="173"/>
        <v>MOORABBIN2024</v>
      </c>
      <c r="B2635" s="3" t="s">
        <v>163</v>
      </c>
      <c r="C2635" s="12">
        <v>2024</v>
      </c>
      <c r="D2635" s="12" t="s">
        <v>174</v>
      </c>
      <c r="E2635" s="13">
        <v>627</v>
      </c>
      <c r="F2635" s="13">
        <v>627</v>
      </c>
      <c r="G2635" s="13">
        <v>1254</v>
      </c>
      <c r="H2635" s="13">
        <v>0</v>
      </c>
      <c r="I2635" s="13">
        <v>0</v>
      </c>
      <c r="J2635" s="13">
        <v>0</v>
      </c>
      <c r="K2635" s="15">
        <f t="shared" si="170"/>
        <v>627</v>
      </c>
      <c r="L2635" s="15">
        <f t="shared" si="171"/>
        <v>627</v>
      </c>
      <c r="M2635" s="15">
        <f t="shared" si="172"/>
        <v>1254</v>
      </c>
      <c r="O2635" s="13"/>
      <c r="P2635" s="13"/>
    </row>
    <row r="2636" spans="1:16" ht="13.15" customHeight="1" x14ac:dyDescent="0.2">
      <c r="A2636" s="11" t="str">
        <f t="shared" si="173"/>
        <v>MOORABBIN2025</v>
      </c>
      <c r="B2636" s="3" t="s">
        <v>163</v>
      </c>
      <c r="C2636" s="12">
        <v>2025</v>
      </c>
      <c r="D2636" s="86" t="s">
        <v>174</v>
      </c>
      <c r="E2636" s="13">
        <v>626</v>
      </c>
      <c r="F2636" s="13">
        <v>626</v>
      </c>
      <c r="G2636" s="13">
        <v>1252</v>
      </c>
      <c r="H2636" s="13">
        <v>0</v>
      </c>
      <c r="I2636" s="13">
        <v>0</v>
      </c>
      <c r="J2636" s="13">
        <v>0</v>
      </c>
      <c r="K2636" s="15">
        <f t="shared" si="170"/>
        <v>626</v>
      </c>
      <c r="L2636" s="15">
        <f t="shared" si="171"/>
        <v>626</v>
      </c>
      <c r="M2636" s="15">
        <f t="shared" si="172"/>
        <v>1252</v>
      </c>
      <c r="O2636" s="13"/>
      <c r="P2636" s="13"/>
    </row>
    <row r="2637" spans="1:16" ht="13.15" customHeight="1" x14ac:dyDescent="0.2">
      <c r="A2637" s="11" t="str">
        <f t="shared" si="173"/>
        <v>MORANBAH1985</v>
      </c>
      <c r="B2637" s="90" t="s">
        <v>73</v>
      </c>
      <c r="C2637" s="85">
        <v>1985</v>
      </c>
      <c r="D2637" s="86" t="s">
        <v>174</v>
      </c>
      <c r="E2637" s="15">
        <v>200</v>
      </c>
      <c r="F2637" s="15">
        <v>196</v>
      </c>
      <c r="G2637" s="15">
        <v>396</v>
      </c>
      <c r="H2637" s="15">
        <v>0</v>
      </c>
      <c r="I2637" s="15">
        <v>0</v>
      </c>
      <c r="J2637" s="15">
        <v>0</v>
      </c>
      <c r="K2637" s="15">
        <f t="shared" si="170"/>
        <v>200</v>
      </c>
      <c r="L2637" s="15">
        <f t="shared" si="171"/>
        <v>196</v>
      </c>
      <c r="M2637" s="15">
        <f t="shared" si="172"/>
        <v>396</v>
      </c>
      <c r="O2637" s="13"/>
      <c r="P2637" s="13"/>
    </row>
    <row r="2638" spans="1:16" ht="13.15" customHeight="1" x14ac:dyDescent="0.2">
      <c r="A2638" s="11" t="str">
        <f t="shared" si="173"/>
        <v>MORANBAH1986</v>
      </c>
      <c r="B2638" s="92" t="s">
        <v>73</v>
      </c>
      <c r="C2638" s="85">
        <v>1986</v>
      </c>
      <c r="D2638" s="86" t="s">
        <v>174</v>
      </c>
      <c r="E2638" s="15">
        <v>313</v>
      </c>
      <c r="F2638" s="15">
        <v>300</v>
      </c>
      <c r="G2638" s="15">
        <v>613</v>
      </c>
      <c r="H2638" s="87">
        <v>0</v>
      </c>
      <c r="I2638" s="87">
        <v>0</v>
      </c>
      <c r="J2638" s="15">
        <v>0</v>
      </c>
      <c r="K2638" s="15">
        <f t="shared" si="170"/>
        <v>313</v>
      </c>
      <c r="L2638" s="15">
        <f t="shared" si="171"/>
        <v>300</v>
      </c>
      <c r="M2638" s="15">
        <f t="shared" si="172"/>
        <v>613</v>
      </c>
      <c r="O2638" s="13"/>
      <c r="P2638" s="13"/>
    </row>
    <row r="2639" spans="1:16" ht="13.15" customHeight="1" x14ac:dyDescent="0.2">
      <c r="A2639" s="11" t="str">
        <f t="shared" si="173"/>
        <v>MORANBAH1987</v>
      </c>
      <c r="B2639" s="3" t="s">
        <v>73</v>
      </c>
      <c r="C2639" s="12">
        <v>1987</v>
      </c>
      <c r="D2639" s="12" t="s">
        <v>174</v>
      </c>
      <c r="E2639" s="13">
        <v>215</v>
      </c>
      <c r="F2639" s="13">
        <v>217</v>
      </c>
      <c r="G2639" s="13">
        <v>432</v>
      </c>
      <c r="H2639" s="13">
        <v>0</v>
      </c>
      <c r="I2639" s="13">
        <v>0</v>
      </c>
      <c r="J2639" s="13">
        <v>0</v>
      </c>
      <c r="K2639" s="15">
        <f t="shared" si="170"/>
        <v>215</v>
      </c>
      <c r="L2639" s="15">
        <f t="shared" si="171"/>
        <v>217</v>
      </c>
      <c r="M2639" s="15">
        <f t="shared" si="172"/>
        <v>432</v>
      </c>
      <c r="O2639" s="13"/>
      <c r="P2639" s="13"/>
    </row>
    <row r="2640" spans="1:16" ht="13.15" customHeight="1" x14ac:dyDescent="0.2">
      <c r="A2640" s="11" t="str">
        <f t="shared" si="173"/>
        <v>MORANBAH1988</v>
      </c>
      <c r="B2640" s="3" t="s">
        <v>73</v>
      </c>
      <c r="C2640" s="12">
        <v>1988</v>
      </c>
      <c r="D2640" s="12" t="s">
        <v>174</v>
      </c>
      <c r="E2640" s="13">
        <v>232</v>
      </c>
      <c r="F2640" s="13">
        <v>223</v>
      </c>
      <c r="G2640" s="13">
        <v>455</v>
      </c>
      <c r="H2640" s="13">
        <v>0</v>
      </c>
      <c r="I2640" s="13">
        <v>0</v>
      </c>
      <c r="J2640" s="13">
        <v>0</v>
      </c>
      <c r="K2640" s="15">
        <f t="shared" si="170"/>
        <v>232</v>
      </c>
      <c r="L2640" s="15">
        <f t="shared" si="171"/>
        <v>223</v>
      </c>
      <c r="M2640" s="15">
        <f t="shared" si="172"/>
        <v>455</v>
      </c>
      <c r="O2640" s="13"/>
      <c r="P2640" s="13"/>
    </row>
    <row r="2641" spans="1:16" ht="13.15" customHeight="1" x14ac:dyDescent="0.2">
      <c r="A2641" s="11" t="str">
        <f t="shared" si="173"/>
        <v>MORANBAH1989</v>
      </c>
      <c r="B2641" s="92" t="s">
        <v>73</v>
      </c>
      <c r="C2641" s="85">
        <v>1989</v>
      </c>
      <c r="D2641" s="86" t="s">
        <v>174</v>
      </c>
      <c r="E2641" s="15">
        <v>168</v>
      </c>
      <c r="F2641" s="15">
        <v>167</v>
      </c>
      <c r="G2641" s="15">
        <v>335</v>
      </c>
      <c r="H2641" s="87">
        <v>0</v>
      </c>
      <c r="I2641" s="87">
        <v>0</v>
      </c>
      <c r="J2641" s="15">
        <v>0</v>
      </c>
      <c r="K2641" s="15">
        <f t="shared" si="170"/>
        <v>168</v>
      </c>
      <c r="L2641" s="15">
        <f t="shared" si="171"/>
        <v>167</v>
      </c>
      <c r="M2641" s="15">
        <f t="shared" si="172"/>
        <v>335</v>
      </c>
      <c r="O2641" s="13"/>
      <c r="P2641" s="13"/>
    </row>
    <row r="2642" spans="1:16" ht="13.15" customHeight="1" x14ac:dyDescent="0.2">
      <c r="A2642" s="11" t="str">
        <f t="shared" si="173"/>
        <v>MORANBAH1990</v>
      </c>
      <c r="B2642" s="92" t="s">
        <v>73</v>
      </c>
      <c r="C2642" s="85">
        <v>1990</v>
      </c>
      <c r="D2642" s="86" t="s">
        <v>174</v>
      </c>
      <c r="E2642" s="15">
        <v>43</v>
      </c>
      <c r="F2642" s="15">
        <v>36</v>
      </c>
      <c r="G2642" s="15">
        <v>79</v>
      </c>
      <c r="H2642" s="87">
        <v>0</v>
      </c>
      <c r="I2642" s="87">
        <v>0</v>
      </c>
      <c r="J2642" s="15">
        <v>0</v>
      </c>
      <c r="K2642" s="15">
        <f t="shared" si="170"/>
        <v>43</v>
      </c>
      <c r="L2642" s="15">
        <f t="shared" si="171"/>
        <v>36</v>
      </c>
      <c r="M2642" s="15">
        <f t="shared" si="172"/>
        <v>79</v>
      </c>
      <c r="O2642" s="13"/>
      <c r="P2642" s="13"/>
    </row>
    <row r="2643" spans="1:16" ht="13.15" customHeight="1" x14ac:dyDescent="0.2">
      <c r="A2643" s="11" t="str">
        <f t="shared" si="173"/>
        <v>MORANBAH2004</v>
      </c>
      <c r="B2643" s="92" t="s">
        <v>73</v>
      </c>
      <c r="C2643" s="85">
        <v>2004</v>
      </c>
      <c r="D2643" s="86" t="s">
        <v>174</v>
      </c>
      <c r="E2643" s="15">
        <v>272</v>
      </c>
      <c r="F2643" s="15">
        <v>272</v>
      </c>
      <c r="G2643" s="15">
        <v>544</v>
      </c>
      <c r="H2643" s="87">
        <v>0</v>
      </c>
      <c r="I2643" s="87">
        <v>0</v>
      </c>
      <c r="J2643" s="15">
        <v>0</v>
      </c>
      <c r="K2643" s="15">
        <f t="shared" si="170"/>
        <v>272</v>
      </c>
      <c r="L2643" s="15">
        <f t="shared" si="171"/>
        <v>272</v>
      </c>
      <c r="M2643" s="15">
        <f t="shared" si="172"/>
        <v>544</v>
      </c>
      <c r="O2643" s="13"/>
      <c r="P2643" s="13"/>
    </row>
    <row r="2644" spans="1:16" ht="13.15" customHeight="1" x14ac:dyDescent="0.2">
      <c r="A2644" s="11" t="str">
        <f t="shared" si="173"/>
        <v>MORANBAH2005</v>
      </c>
      <c r="B2644" s="3" t="s">
        <v>73</v>
      </c>
      <c r="C2644" s="12">
        <v>2005</v>
      </c>
      <c r="D2644" s="12" t="s">
        <v>174</v>
      </c>
      <c r="E2644" s="13">
        <v>375</v>
      </c>
      <c r="F2644" s="13">
        <v>375</v>
      </c>
      <c r="G2644" s="13">
        <v>750</v>
      </c>
      <c r="H2644" s="13">
        <v>0</v>
      </c>
      <c r="I2644" s="13">
        <v>0</v>
      </c>
      <c r="J2644" s="13">
        <v>0</v>
      </c>
      <c r="K2644" s="15">
        <f t="shared" si="170"/>
        <v>375</v>
      </c>
      <c r="L2644" s="15">
        <f t="shared" si="171"/>
        <v>375</v>
      </c>
      <c r="M2644" s="15">
        <f t="shared" si="172"/>
        <v>750</v>
      </c>
      <c r="O2644" s="13"/>
      <c r="P2644" s="13"/>
    </row>
    <row r="2645" spans="1:16" ht="13.15" customHeight="1" x14ac:dyDescent="0.2">
      <c r="A2645" s="11" t="str">
        <f t="shared" si="173"/>
        <v>MORANBAH2006</v>
      </c>
      <c r="B2645" s="92" t="s">
        <v>73</v>
      </c>
      <c r="C2645" s="85">
        <v>2006</v>
      </c>
      <c r="D2645" s="86" t="s">
        <v>174</v>
      </c>
      <c r="E2645" s="15">
        <v>359</v>
      </c>
      <c r="F2645" s="15">
        <v>365</v>
      </c>
      <c r="G2645" s="15">
        <v>724</v>
      </c>
      <c r="H2645" s="87">
        <v>0</v>
      </c>
      <c r="I2645" s="87">
        <v>0</v>
      </c>
      <c r="J2645" s="15">
        <v>0</v>
      </c>
      <c r="K2645" s="15">
        <f t="shared" si="170"/>
        <v>359</v>
      </c>
      <c r="L2645" s="15">
        <f t="shared" si="171"/>
        <v>365</v>
      </c>
      <c r="M2645" s="15">
        <f t="shared" si="172"/>
        <v>724</v>
      </c>
      <c r="O2645" s="13"/>
      <c r="P2645" s="13"/>
    </row>
    <row r="2646" spans="1:16" ht="13.15" customHeight="1" x14ac:dyDescent="0.2">
      <c r="A2646" s="11" t="str">
        <f t="shared" si="173"/>
        <v>MORANBAH2007</v>
      </c>
      <c r="B2646" s="3" t="s">
        <v>73</v>
      </c>
      <c r="C2646" s="12">
        <v>2007</v>
      </c>
      <c r="D2646" s="12" t="s">
        <v>174</v>
      </c>
      <c r="E2646" s="13">
        <v>343</v>
      </c>
      <c r="F2646" s="13">
        <v>343</v>
      </c>
      <c r="G2646" s="13">
        <v>686</v>
      </c>
      <c r="H2646" s="13">
        <v>0</v>
      </c>
      <c r="I2646" s="13">
        <v>0</v>
      </c>
      <c r="J2646" s="13">
        <v>0</v>
      </c>
      <c r="K2646" s="15">
        <f t="shared" si="170"/>
        <v>343</v>
      </c>
      <c r="L2646" s="15">
        <f t="shared" si="171"/>
        <v>343</v>
      </c>
      <c r="M2646" s="15">
        <f t="shared" si="172"/>
        <v>686</v>
      </c>
      <c r="O2646" s="13"/>
      <c r="P2646" s="13"/>
    </row>
    <row r="2647" spans="1:16" ht="13.15" customHeight="1" x14ac:dyDescent="0.2">
      <c r="A2647" s="11" t="str">
        <f t="shared" si="173"/>
        <v>MORANBAH2008</v>
      </c>
      <c r="B2647" s="3" t="s">
        <v>73</v>
      </c>
      <c r="C2647" s="12">
        <v>2008</v>
      </c>
      <c r="D2647" s="12" t="s">
        <v>174</v>
      </c>
      <c r="E2647" s="13">
        <v>314</v>
      </c>
      <c r="F2647" s="13">
        <v>309</v>
      </c>
      <c r="G2647" s="13">
        <v>623</v>
      </c>
      <c r="H2647" s="13">
        <v>0</v>
      </c>
      <c r="I2647" s="13">
        <v>0</v>
      </c>
      <c r="J2647" s="13">
        <v>0</v>
      </c>
      <c r="K2647" s="15">
        <f t="shared" si="170"/>
        <v>314</v>
      </c>
      <c r="L2647" s="15">
        <f t="shared" si="171"/>
        <v>309</v>
      </c>
      <c r="M2647" s="15">
        <f t="shared" si="172"/>
        <v>623</v>
      </c>
      <c r="O2647" s="13"/>
      <c r="P2647" s="13"/>
    </row>
    <row r="2648" spans="1:16" ht="13.15" customHeight="1" x14ac:dyDescent="0.2">
      <c r="A2648" s="11" t="str">
        <f t="shared" si="173"/>
        <v>MORANBAH2009</v>
      </c>
      <c r="B2648" s="3" t="s">
        <v>73</v>
      </c>
      <c r="C2648" s="12">
        <v>2009</v>
      </c>
      <c r="D2648" s="12" t="s">
        <v>174</v>
      </c>
      <c r="E2648" s="13">
        <v>102</v>
      </c>
      <c r="F2648" s="13">
        <v>102</v>
      </c>
      <c r="G2648" s="13">
        <v>204</v>
      </c>
      <c r="H2648" s="13">
        <v>0</v>
      </c>
      <c r="I2648" s="13">
        <v>0</v>
      </c>
      <c r="J2648" s="13">
        <v>0</v>
      </c>
      <c r="K2648" s="15">
        <f t="shared" si="170"/>
        <v>102</v>
      </c>
      <c r="L2648" s="15">
        <f t="shared" si="171"/>
        <v>102</v>
      </c>
      <c r="M2648" s="15">
        <f t="shared" si="172"/>
        <v>204</v>
      </c>
      <c r="O2648" s="13"/>
      <c r="P2648" s="13"/>
    </row>
    <row r="2649" spans="1:16" ht="13.15" customHeight="1" x14ac:dyDescent="0.2">
      <c r="A2649" s="11" t="str">
        <f t="shared" si="173"/>
        <v>MORANBAH2010</v>
      </c>
      <c r="B2649" s="3" t="s">
        <v>73</v>
      </c>
      <c r="C2649" s="12">
        <v>2010</v>
      </c>
      <c r="D2649" s="12" t="s">
        <v>174</v>
      </c>
      <c r="E2649" s="13">
        <v>439</v>
      </c>
      <c r="F2649" s="13">
        <v>434</v>
      </c>
      <c r="G2649" s="13">
        <v>873</v>
      </c>
      <c r="H2649" s="13">
        <v>0</v>
      </c>
      <c r="I2649" s="13">
        <v>0</v>
      </c>
      <c r="J2649" s="13">
        <v>0</v>
      </c>
      <c r="K2649" s="15">
        <f t="shared" si="170"/>
        <v>439</v>
      </c>
      <c r="L2649" s="15">
        <f t="shared" si="171"/>
        <v>434</v>
      </c>
      <c r="M2649" s="15">
        <f t="shared" si="172"/>
        <v>873</v>
      </c>
      <c r="O2649" s="13"/>
      <c r="P2649" s="13"/>
    </row>
    <row r="2650" spans="1:16" ht="13.15" customHeight="1" x14ac:dyDescent="0.2">
      <c r="A2650" s="11" t="str">
        <f t="shared" si="173"/>
        <v>MORANBAH2011</v>
      </c>
      <c r="B2650" s="3" t="s">
        <v>73</v>
      </c>
      <c r="C2650" s="12">
        <v>2011</v>
      </c>
      <c r="D2650" s="12" t="s">
        <v>174</v>
      </c>
      <c r="E2650" s="13">
        <v>1059</v>
      </c>
      <c r="F2650" s="13">
        <v>1057</v>
      </c>
      <c r="G2650" s="13">
        <v>2116</v>
      </c>
      <c r="H2650" s="13">
        <v>0</v>
      </c>
      <c r="I2650" s="13">
        <v>0</v>
      </c>
      <c r="J2650" s="13">
        <v>0</v>
      </c>
      <c r="K2650" s="15">
        <f t="shared" si="170"/>
        <v>1059</v>
      </c>
      <c r="L2650" s="15">
        <f t="shared" si="171"/>
        <v>1057</v>
      </c>
      <c r="M2650" s="15">
        <f t="shared" si="172"/>
        <v>2116</v>
      </c>
      <c r="O2650" s="13"/>
      <c r="P2650" s="13"/>
    </row>
    <row r="2651" spans="1:16" ht="13.15" customHeight="1" x14ac:dyDescent="0.2">
      <c r="A2651" s="11" t="str">
        <f t="shared" si="173"/>
        <v>MORANBAH2012</v>
      </c>
      <c r="B2651" s="3" t="s">
        <v>73</v>
      </c>
      <c r="C2651" s="12">
        <v>2012</v>
      </c>
      <c r="D2651" s="12" t="s">
        <v>174</v>
      </c>
      <c r="E2651" s="13">
        <v>1737</v>
      </c>
      <c r="F2651" s="13">
        <v>1697</v>
      </c>
      <c r="G2651" s="13">
        <v>3434</v>
      </c>
      <c r="H2651" s="13">
        <v>0</v>
      </c>
      <c r="I2651" s="13">
        <v>0</v>
      </c>
      <c r="J2651" s="13">
        <v>0</v>
      </c>
      <c r="K2651" s="15">
        <f t="shared" si="170"/>
        <v>1737</v>
      </c>
      <c r="L2651" s="15">
        <f t="shared" si="171"/>
        <v>1697</v>
      </c>
      <c r="M2651" s="15">
        <f t="shared" si="172"/>
        <v>3434</v>
      </c>
      <c r="O2651" s="13"/>
      <c r="P2651" s="13"/>
    </row>
    <row r="2652" spans="1:16" ht="13.15" customHeight="1" x14ac:dyDescent="0.2">
      <c r="A2652" s="11" t="str">
        <f t="shared" si="173"/>
        <v>MORANBAH2013</v>
      </c>
      <c r="B2652" s="3" t="s">
        <v>73</v>
      </c>
      <c r="C2652" s="12">
        <v>2013</v>
      </c>
      <c r="D2652" s="12">
        <v>33</v>
      </c>
      <c r="E2652" s="13">
        <v>2572</v>
      </c>
      <c r="F2652" s="13">
        <v>2545</v>
      </c>
      <c r="G2652" s="13">
        <v>5117</v>
      </c>
      <c r="H2652" s="13">
        <v>0</v>
      </c>
      <c r="I2652" s="13">
        <v>0</v>
      </c>
      <c r="J2652" s="13">
        <v>0</v>
      </c>
      <c r="K2652" s="15">
        <f t="shared" si="170"/>
        <v>2572</v>
      </c>
      <c r="L2652" s="15">
        <f t="shared" si="171"/>
        <v>2545</v>
      </c>
      <c r="M2652" s="15">
        <f t="shared" si="172"/>
        <v>5117</v>
      </c>
      <c r="O2652" s="13"/>
      <c r="P2652" s="13"/>
    </row>
    <row r="2653" spans="1:16" ht="13.15" customHeight="1" x14ac:dyDescent="0.2">
      <c r="A2653" s="11" t="str">
        <f t="shared" si="173"/>
        <v>MORANBAH2014</v>
      </c>
      <c r="B2653" s="3" t="s">
        <v>73</v>
      </c>
      <c r="C2653" s="12">
        <v>2014</v>
      </c>
      <c r="D2653" s="12">
        <v>33</v>
      </c>
      <c r="E2653" s="13">
        <v>2651</v>
      </c>
      <c r="F2653" s="13">
        <v>2601</v>
      </c>
      <c r="G2653" s="13">
        <v>5252</v>
      </c>
      <c r="H2653" s="13">
        <v>0</v>
      </c>
      <c r="I2653" s="13">
        <v>0</v>
      </c>
      <c r="J2653" s="13">
        <v>0</v>
      </c>
      <c r="K2653" s="15">
        <f t="shared" si="170"/>
        <v>2651</v>
      </c>
      <c r="L2653" s="15">
        <f t="shared" si="171"/>
        <v>2601</v>
      </c>
      <c r="M2653" s="15">
        <f t="shared" si="172"/>
        <v>5252</v>
      </c>
      <c r="O2653" s="13"/>
      <c r="P2653" s="13"/>
    </row>
    <row r="2654" spans="1:16" ht="13.15" customHeight="1" x14ac:dyDescent="0.2">
      <c r="A2654" s="11" t="str">
        <f t="shared" si="173"/>
        <v>MORANBAH2015</v>
      </c>
      <c r="B2654" s="92" t="s">
        <v>73</v>
      </c>
      <c r="C2654" s="85">
        <v>2015</v>
      </c>
      <c r="D2654" s="86" t="s">
        <v>174</v>
      </c>
      <c r="E2654" s="15">
        <v>2176</v>
      </c>
      <c r="F2654" s="15">
        <v>2122</v>
      </c>
      <c r="G2654" s="15">
        <v>4298</v>
      </c>
      <c r="H2654" s="87">
        <v>0</v>
      </c>
      <c r="I2654" s="87">
        <v>0</v>
      </c>
      <c r="J2654" s="15">
        <v>0</v>
      </c>
      <c r="K2654" s="15">
        <f t="shared" si="170"/>
        <v>2176</v>
      </c>
      <c r="L2654" s="15">
        <f t="shared" si="171"/>
        <v>2122</v>
      </c>
      <c r="M2654" s="15">
        <f t="shared" si="172"/>
        <v>4298</v>
      </c>
      <c r="O2654" s="13"/>
      <c r="P2654" s="13"/>
    </row>
    <row r="2655" spans="1:16" ht="13.15" customHeight="1" x14ac:dyDescent="0.2">
      <c r="A2655" s="11" t="str">
        <f t="shared" si="173"/>
        <v>MORANBAH2016</v>
      </c>
      <c r="B2655" s="92" t="s">
        <v>73</v>
      </c>
      <c r="C2655" s="85">
        <v>2016</v>
      </c>
      <c r="D2655" s="86" t="s">
        <v>174</v>
      </c>
      <c r="E2655" s="15">
        <v>1913</v>
      </c>
      <c r="F2655" s="15">
        <v>1868</v>
      </c>
      <c r="G2655" s="15">
        <v>3781</v>
      </c>
      <c r="H2655" s="87">
        <v>0</v>
      </c>
      <c r="I2655" s="87">
        <v>0</v>
      </c>
      <c r="J2655" s="15">
        <v>0</v>
      </c>
      <c r="K2655" s="15">
        <f t="shared" si="170"/>
        <v>1913</v>
      </c>
      <c r="L2655" s="15">
        <f t="shared" si="171"/>
        <v>1868</v>
      </c>
      <c r="M2655" s="15">
        <f t="shared" si="172"/>
        <v>3781</v>
      </c>
      <c r="O2655" s="13"/>
      <c r="P2655" s="13"/>
    </row>
    <row r="2656" spans="1:16" ht="13.15" customHeight="1" x14ac:dyDescent="0.2">
      <c r="A2656" s="11" t="str">
        <f t="shared" si="173"/>
        <v>MORANBAH2017</v>
      </c>
      <c r="B2656" s="90" t="s">
        <v>73</v>
      </c>
      <c r="C2656" s="85">
        <v>2017</v>
      </c>
      <c r="D2656" s="86" t="s">
        <v>174</v>
      </c>
      <c r="E2656" s="15">
        <v>1439</v>
      </c>
      <c r="F2656" s="15">
        <v>1385</v>
      </c>
      <c r="G2656" s="15">
        <v>2824</v>
      </c>
      <c r="H2656" s="15">
        <v>0</v>
      </c>
      <c r="I2656" s="15">
        <v>0</v>
      </c>
      <c r="J2656" s="15">
        <v>0</v>
      </c>
      <c r="K2656" s="15">
        <f t="shared" si="170"/>
        <v>1439</v>
      </c>
      <c r="L2656" s="15">
        <f t="shared" si="171"/>
        <v>1385</v>
      </c>
      <c r="M2656" s="15">
        <f t="shared" si="172"/>
        <v>2824</v>
      </c>
      <c r="O2656" s="13"/>
      <c r="P2656" s="13"/>
    </row>
    <row r="2657" spans="1:16" ht="13.15" customHeight="1" x14ac:dyDescent="0.2">
      <c r="A2657" s="11" t="str">
        <f t="shared" si="173"/>
        <v>MORANBAH2018</v>
      </c>
      <c r="B2657" s="3" t="s">
        <v>73</v>
      </c>
      <c r="C2657" s="12">
        <v>2018</v>
      </c>
      <c r="D2657" s="12" t="s">
        <v>174</v>
      </c>
      <c r="E2657" s="13">
        <v>1148</v>
      </c>
      <c r="F2657" s="13">
        <v>1094</v>
      </c>
      <c r="G2657" s="13">
        <v>2242</v>
      </c>
      <c r="H2657" s="13">
        <v>0</v>
      </c>
      <c r="I2657" s="13">
        <v>0</v>
      </c>
      <c r="J2657" s="13">
        <v>0</v>
      </c>
      <c r="K2657" s="15">
        <f t="shared" si="170"/>
        <v>1148</v>
      </c>
      <c r="L2657" s="15">
        <f t="shared" si="171"/>
        <v>1094</v>
      </c>
      <c r="M2657" s="15">
        <f t="shared" si="172"/>
        <v>2242</v>
      </c>
      <c r="O2657" s="13"/>
      <c r="P2657" s="13"/>
    </row>
    <row r="2658" spans="1:16" ht="13.15" customHeight="1" x14ac:dyDescent="0.2">
      <c r="A2658" s="11" t="str">
        <f t="shared" si="173"/>
        <v>MORANBAH2019</v>
      </c>
      <c r="B2658" s="3" t="s">
        <v>73</v>
      </c>
      <c r="C2658" s="12">
        <v>2019</v>
      </c>
      <c r="D2658" s="12" t="s">
        <v>174</v>
      </c>
      <c r="E2658" s="13">
        <v>1223</v>
      </c>
      <c r="F2658" s="13">
        <v>1173</v>
      </c>
      <c r="G2658" s="13">
        <v>2396</v>
      </c>
      <c r="H2658" s="13">
        <v>0</v>
      </c>
      <c r="I2658" s="13">
        <v>0</v>
      </c>
      <c r="J2658" s="13">
        <v>0</v>
      </c>
      <c r="K2658" s="15">
        <f t="shared" si="170"/>
        <v>1223</v>
      </c>
      <c r="L2658" s="15">
        <f t="shared" si="171"/>
        <v>1173</v>
      </c>
      <c r="M2658" s="15">
        <f t="shared" si="172"/>
        <v>2396</v>
      </c>
      <c r="O2658" s="13"/>
      <c r="P2658" s="13"/>
    </row>
    <row r="2659" spans="1:16" ht="13.15" customHeight="1" x14ac:dyDescent="0.2">
      <c r="A2659" s="11" t="str">
        <f t="shared" si="173"/>
        <v>MORANBAH2020</v>
      </c>
      <c r="B2659" s="3" t="s">
        <v>73</v>
      </c>
      <c r="C2659" s="12">
        <v>2020</v>
      </c>
      <c r="D2659" s="12" t="s">
        <v>174</v>
      </c>
      <c r="E2659" s="13">
        <v>760</v>
      </c>
      <c r="F2659" s="13">
        <v>716</v>
      </c>
      <c r="G2659" s="13">
        <v>1476</v>
      </c>
      <c r="H2659" s="13">
        <v>0</v>
      </c>
      <c r="I2659" s="13">
        <v>0</v>
      </c>
      <c r="J2659" s="13">
        <v>0</v>
      </c>
      <c r="K2659" s="15">
        <f t="shared" si="170"/>
        <v>760</v>
      </c>
      <c r="L2659" s="15">
        <f t="shared" si="171"/>
        <v>716</v>
      </c>
      <c r="M2659" s="15">
        <f t="shared" si="172"/>
        <v>1476</v>
      </c>
      <c r="O2659" s="13"/>
      <c r="P2659" s="13"/>
    </row>
    <row r="2660" spans="1:16" ht="13.15" customHeight="1" x14ac:dyDescent="0.2">
      <c r="A2660" s="11" t="str">
        <f t="shared" si="173"/>
        <v>MORANBAH2021</v>
      </c>
      <c r="B2660" s="3" t="s">
        <v>73</v>
      </c>
      <c r="C2660" s="12">
        <v>2021</v>
      </c>
      <c r="D2660" s="12" t="s">
        <v>174</v>
      </c>
      <c r="E2660" s="13">
        <v>1326</v>
      </c>
      <c r="F2660" s="13">
        <v>1235</v>
      </c>
      <c r="G2660" s="13">
        <v>2561</v>
      </c>
      <c r="H2660" s="13">
        <v>0</v>
      </c>
      <c r="I2660" s="13">
        <v>0</v>
      </c>
      <c r="J2660" s="13">
        <v>0</v>
      </c>
      <c r="K2660" s="15">
        <f t="shared" si="170"/>
        <v>1326</v>
      </c>
      <c r="L2660" s="15">
        <f t="shared" si="171"/>
        <v>1235</v>
      </c>
      <c r="M2660" s="15">
        <f t="shared" si="172"/>
        <v>2561</v>
      </c>
      <c r="O2660" s="13"/>
      <c r="P2660" s="13"/>
    </row>
    <row r="2661" spans="1:16" ht="13.15" customHeight="1" x14ac:dyDescent="0.2">
      <c r="A2661" s="11" t="str">
        <f t="shared" si="173"/>
        <v>MORANBAH2022</v>
      </c>
      <c r="B2661" s="3" t="s">
        <v>73</v>
      </c>
      <c r="C2661" s="12">
        <v>2022</v>
      </c>
      <c r="D2661" s="12" t="s">
        <v>174</v>
      </c>
      <c r="E2661" s="13">
        <v>1401</v>
      </c>
      <c r="F2661" s="13">
        <v>1295</v>
      </c>
      <c r="G2661" s="13">
        <v>2696</v>
      </c>
      <c r="H2661" s="13">
        <v>0</v>
      </c>
      <c r="I2661" s="13">
        <v>0</v>
      </c>
      <c r="J2661" s="13">
        <v>0</v>
      </c>
      <c r="K2661" s="15">
        <f t="shared" si="170"/>
        <v>1401</v>
      </c>
      <c r="L2661" s="15">
        <f t="shared" si="171"/>
        <v>1295</v>
      </c>
      <c r="M2661" s="15">
        <f t="shared" si="172"/>
        <v>2696</v>
      </c>
      <c r="O2661" s="13"/>
      <c r="P2661" s="13"/>
    </row>
    <row r="2662" spans="1:16" ht="13.15" customHeight="1" x14ac:dyDescent="0.2">
      <c r="A2662" s="11" t="str">
        <f t="shared" si="173"/>
        <v>MORANBAH2023</v>
      </c>
      <c r="B2662" s="3" t="s">
        <v>73</v>
      </c>
      <c r="C2662" s="12">
        <v>2023</v>
      </c>
      <c r="D2662" s="12" t="s">
        <v>174</v>
      </c>
      <c r="E2662" s="13">
        <v>1322</v>
      </c>
      <c r="F2662" s="13">
        <v>1259</v>
      </c>
      <c r="G2662" s="13">
        <v>2581</v>
      </c>
      <c r="H2662" s="13">
        <v>0</v>
      </c>
      <c r="I2662" s="13">
        <v>0</v>
      </c>
      <c r="J2662" s="13">
        <v>0</v>
      </c>
      <c r="K2662" s="15">
        <f t="shared" si="170"/>
        <v>1322</v>
      </c>
      <c r="L2662" s="15">
        <f t="shared" si="171"/>
        <v>1259</v>
      </c>
      <c r="M2662" s="15">
        <f t="shared" si="172"/>
        <v>2581</v>
      </c>
      <c r="O2662" s="13"/>
      <c r="P2662" s="13"/>
    </row>
    <row r="2663" spans="1:16" ht="13.15" customHeight="1" x14ac:dyDescent="0.2">
      <c r="A2663" s="11" t="str">
        <f t="shared" si="173"/>
        <v>MORANBAH2024</v>
      </c>
      <c r="B2663" s="92" t="s">
        <v>73</v>
      </c>
      <c r="C2663" s="85">
        <v>2024</v>
      </c>
      <c r="D2663" s="86" t="s">
        <v>174</v>
      </c>
      <c r="E2663" s="15">
        <v>1355</v>
      </c>
      <c r="F2663" s="15">
        <v>1305</v>
      </c>
      <c r="G2663" s="15">
        <v>2660</v>
      </c>
      <c r="H2663" s="87">
        <v>0</v>
      </c>
      <c r="I2663" s="87">
        <v>0</v>
      </c>
      <c r="J2663" s="15">
        <v>0</v>
      </c>
      <c r="K2663" s="15">
        <f t="shared" si="170"/>
        <v>1355</v>
      </c>
      <c r="L2663" s="15">
        <f t="shared" si="171"/>
        <v>1305</v>
      </c>
      <c r="M2663" s="15">
        <f t="shared" si="172"/>
        <v>2660</v>
      </c>
      <c r="O2663" s="13"/>
      <c r="P2663" s="13"/>
    </row>
    <row r="2664" spans="1:16" ht="13.15" customHeight="1" x14ac:dyDescent="0.2">
      <c r="A2664" s="11" t="str">
        <f t="shared" si="173"/>
        <v>MORANBAH2025</v>
      </c>
      <c r="B2664" s="3" t="s">
        <v>73</v>
      </c>
      <c r="C2664" s="12">
        <v>2025</v>
      </c>
      <c r="D2664" s="12" t="s">
        <v>174</v>
      </c>
      <c r="E2664" s="13">
        <v>1323</v>
      </c>
      <c r="F2664" s="13">
        <v>1272</v>
      </c>
      <c r="G2664" s="13">
        <v>2595</v>
      </c>
      <c r="H2664" s="13">
        <v>0</v>
      </c>
      <c r="I2664" s="13">
        <v>0</v>
      </c>
      <c r="J2664" s="13">
        <v>0</v>
      </c>
      <c r="K2664" s="15">
        <f t="shared" si="170"/>
        <v>1323</v>
      </c>
      <c r="L2664" s="15">
        <f t="shared" si="171"/>
        <v>1272</v>
      </c>
      <c r="M2664" s="15">
        <f t="shared" si="172"/>
        <v>2595</v>
      </c>
      <c r="O2664" s="13"/>
      <c r="P2664" s="13"/>
    </row>
    <row r="2665" spans="1:16" ht="13.15" customHeight="1" x14ac:dyDescent="0.2">
      <c r="A2665" s="11" t="str">
        <f t="shared" si="173"/>
        <v>MOREE1985</v>
      </c>
      <c r="B2665" s="92" t="s">
        <v>38</v>
      </c>
      <c r="C2665" s="85">
        <v>1985</v>
      </c>
      <c r="D2665" s="86" t="s">
        <v>174</v>
      </c>
      <c r="E2665" s="15">
        <v>445</v>
      </c>
      <c r="F2665" s="15">
        <v>444</v>
      </c>
      <c r="G2665" s="15">
        <v>889</v>
      </c>
      <c r="H2665" s="87">
        <v>0</v>
      </c>
      <c r="I2665" s="87">
        <v>0</v>
      </c>
      <c r="J2665" s="15">
        <v>0</v>
      </c>
      <c r="K2665" s="15">
        <f t="shared" si="170"/>
        <v>445</v>
      </c>
      <c r="L2665" s="15">
        <f t="shared" si="171"/>
        <v>444</v>
      </c>
      <c r="M2665" s="15">
        <f t="shared" si="172"/>
        <v>889</v>
      </c>
      <c r="O2665" s="13"/>
      <c r="P2665" s="13"/>
    </row>
    <row r="2666" spans="1:16" ht="13.15" customHeight="1" x14ac:dyDescent="0.2">
      <c r="A2666" s="11" t="str">
        <f t="shared" si="173"/>
        <v>MOREE1986</v>
      </c>
      <c r="B2666" s="3" t="s">
        <v>38</v>
      </c>
      <c r="C2666" s="12">
        <v>1986</v>
      </c>
      <c r="D2666" s="12" t="s">
        <v>174</v>
      </c>
      <c r="E2666" s="13">
        <v>481</v>
      </c>
      <c r="F2666" s="13">
        <v>479</v>
      </c>
      <c r="G2666" s="13">
        <v>960</v>
      </c>
      <c r="H2666" s="13">
        <v>0</v>
      </c>
      <c r="I2666" s="13">
        <v>0</v>
      </c>
      <c r="J2666" s="13">
        <v>0</v>
      </c>
      <c r="K2666" s="15">
        <f t="shared" si="170"/>
        <v>481</v>
      </c>
      <c r="L2666" s="15">
        <f t="shared" si="171"/>
        <v>479</v>
      </c>
      <c r="M2666" s="15">
        <f t="shared" si="172"/>
        <v>960</v>
      </c>
      <c r="O2666" s="13"/>
      <c r="P2666" s="13"/>
    </row>
    <row r="2667" spans="1:16" ht="13.15" customHeight="1" x14ac:dyDescent="0.2">
      <c r="A2667" s="11" t="str">
        <f t="shared" si="173"/>
        <v>MOREE1987</v>
      </c>
      <c r="B2667" s="3" t="s">
        <v>38</v>
      </c>
      <c r="C2667" s="12">
        <v>1987</v>
      </c>
      <c r="D2667" s="12" t="s">
        <v>174</v>
      </c>
      <c r="E2667" s="13">
        <v>416</v>
      </c>
      <c r="F2667" s="13">
        <v>412</v>
      </c>
      <c r="G2667" s="13">
        <v>828</v>
      </c>
      <c r="H2667" s="13">
        <v>0</v>
      </c>
      <c r="I2667" s="13">
        <v>0</v>
      </c>
      <c r="J2667" s="13">
        <v>0</v>
      </c>
      <c r="K2667" s="15">
        <f t="shared" si="170"/>
        <v>416</v>
      </c>
      <c r="L2667" s="15">
        <f t="shared" si="171"/>
        <v>412</v>
      </c>
      <c r="M2667" s="15">
        <f t="shared" si="172"/>
        <v>828</v>
      </c>
      <c r="O2667" s="13"/>
      <c r="P2667" s="13"/>
    </row>
    <row r="2668" spans="1:16" ht="13.15" customHeight="1" x14ac:dyDescent="0.2">
      <c r="A2668" s="11" t="str">
        <f t="shared" si="173"/>
        <v>MOREE1988</v>
      </c>
      <c r="B2668" s="92" t="s">
        <v>38</v>
      </c>
      <c r="C2668" s="85">
        <v>1988</v>
      </c>
      <c r="D2668" s="86" t="s">
        <v>174</v>
      </c>
      <c r="E2668" s="15">
        <v>455</v>
      </c>
      <c r="F2668" s="15">
        <v>454</v>
      </c>
      <c r="G2668" s="15">
        <v>909</v>
      </c>
      <c r="H2668" s="87">
        <v>0</v>
      </c>
      <c r="I2668" s="87">
        <v>0</v>
      </c>
      <c r="J2668" s="15">
        <v>0</v>
      </c>
      <c r="K2668" s="15">
        <f t="shared" si="170"/>
        <v>455</v>
      </c>
      <c r="L2668" s="15">
        <f t="shared" si="171"/>
        <v>454</v>
      </c>
      <c r="M2668" s="15">
        <f t="shared" si="172"/>
        <v>909</v>
      </c>
      <c r="O2668" s="13"/>
      <c r="P2668" s="13"/>
    </row>
    <row r="2669" spans="1:16" ht="13.15" customHeight="1" x14ac:dyDescent="0.2">
      <c r="A2669" s="11" t="str">
        <f t="shared" si="173"/>
        <v>MOREE1989</v>
      </c>
      <c r="B2669" s="3" t="s">
        <v>38</v>
      </c>
      <c r="C2669" s="12">
        <v>1989</v>
      </c>
      <c r="D2669" s="12" t="s">
        <v>174</v>
      </c>
      <c r="E2669" s="13">
        <v>356</v>
      </c>
      <c r="F2669" s="13">
        <v>346</v>
      </c>
      <c r="G2669" s="13">
        <v>702</v>
      </c>
      <c r="H2669" s="13">
        <v>0</v>
      </c>
      <c r="I2669" s="13">
        <v>0</v>
      </c>
      <c r="J2669" s="13">
        <v>0</v>
      </c>
      <c r="K2669" s="15">
        <f t="shared" si="170"/>
        <v>356</v>
      </c>
      <c r="L2669" s="15">
        <f t="shared" si="171"/>
        <v>346</v>
      </c>
      <c r="M2669" s="15">
        <f t="shared" si="172"/>
        <v>702</v>
      </c>
      <c r="O2669" s="13"/>
      <c r="P2669" s="13"/>
    </row>
    <row r="2670" spans="1:16" ht="13.15" customHeight="1" x14ac:dyDescent="0.2">
      <c r="A2670" s="11" t="str">
        <f t="shared" si="173"/>
        <v>MOREE1990</v>
      </c>
      <c r="B2670" s="3" t="s">
        <v>38</v>
      </c>
      <c r="C2670" s="12">
        <v>1990</v>
      </c>
      <c r="D2670" s="12" t="s">
        <v>174</v>
      </c>
      <c r="E2670" s="13">
        <v>937</v>
      </c>
      <c r="F2670" s="13">
        <v>499</v>
      </c>
      <c r="G2670" s="13">
        <v>1436</v>
      </c>
      <c r="H2670" s="13">
        <v>0</v>
      </c>
      <c r="I2670" s="13">
        <v>0</v>
      </c>
      <c r="J2670" s="13">
        <v>0</v>
      </c>
      <c r="K2670" s="15">
        <f t="shared" si="170"/>
        <v>937</v>
      </c>
      <c r="L2670" s="15">
        <f t="shared" si="171"/>
        <v>499</v>
      </c>
      <c r="M2670" s="15">
        <f t="shared" si="172"/>
        <v>1436</v>
      </c>
      <c r="O2670" s="13"/>
      <c r="P2670" s="13"/>
    </row>
    <row r="2671" spans="1:16" ht="13.15" customHeight="1" x14ac:dyDescent="0.2">
      <c r="A2671" s="11" t="str">
        <f t="shared" si="173"/>
        <v>MOREE1991</v>
      </c>
      <c r="B2671" s="3" t="s">
        <v>38</v>
      </c>
      <c r="C2671" s="12">
        <v>1991</v>
      </c>
      <c r="D2671" s="12" t="s">
        <v>174</v>
      </c>
      <c r="E2671" s="13">
        <v>527</v>
      </c>
      <c r="F2671" s="13">
        <v>528</v>
      </c>
      <c r="G2671" s="13">
        <v>1055</v>
      </c>
      <c r="H2671" s="13">
        <v>0</v>
      </c>
      <c r="I2671" s="13">
        <v>0</v>
      </c>
      <c r="J2671" s="13">
        <v>0</v>
      </c>
      <c r="K2671" s="15">
        <f t="shared" si="170"/>
        <v>527</v>
      </c>
      <c r="L2671" s="15">
        <f t="shared" si="171"/>
        <v>528</v>
      </c>
      <c r="M2671" s="15">
        <f t="shared" si="172"/>
        <v>1055</v>
      </c>
      <c r="O2671" s="13"/>
      <c r="P2671" s="13"/>
    </row>
    <row r="2672" spans="1:16" ht="13.15" customHeight="1" x14ac:dyDescent="0.2">
      <c r="A2672" s="11" t="str">
        <f t="shared" si="173"/>
        <v>MOREE1992</v>
      </c>
      <c r="B2672" s="88" t="s">
        <v>38</v>
      </c>
      <c r="C2672" s="16">
        <v>1992</v>
      </c>
      <c r="D2672" s="86" t="s">
        <v>174</v>
      </c>
      <c r="E2672" s="89">
        <v>777</v>
      </c>
      <c r="F2672" s="89">
        <v>779</v>
      </c>
      <c r="G2672" s="89">
        <v>1556</v>
      </c>
      <c r="H2672" s="89">
        <v>0</v>
      </c>
      <c r="I2672" s="89">
        <v>0</v>
      </c>
      <c r="J2672" s="89">
        <v>0</v>
      </c>
      <c r="K2672" s="15">
        <f t="shared" si="170"/>
        <v>777</v>
      </c>
      <c r="L2672" s="15">
        <f t="shared" si="171"/>
        <v>779</v>
      </c>
      <c r="M2672" s="15">
        <f t="shared" si="172"/>
        <v>1556</v>
      </c>
      <c r="O2672" s="13"/>
      <c r="P2672" s="13"/>
    </row>
    <row r="2673" spans="1:16" ht="13.15" customHeight="1" x14ac:dyDescent="0.2">
      <c r="A2673" s="11" t="str">
        <f t="shared" si="173"/>
        <v>MOREE1993</v>
      </c>
      <c r="B2673" s="3" t="s">
        <v>38</v>
      </c>
      <c r="C2673" s="12">
        <v>1993</v>
      </c>
      <c r="D2673" s="12" t="s">
        <v>174</v>
      </c>
      <c r="E2673" s="13">
        <v>772</v>
      </c>
      <c r="F2673" s="13">
        <v>772</v>
      </c>
      <c r="G2673" s="13">
        <v>1544</v>
      </c>
      <c r="H2673" s="13">
        <v>0</v>
      </c>
      <c r="I2673" s="13">
        <v>0</v>
      </c>
      <c r="J2673" s="13">
        <v>0</v>
      </c>
      <c r="K2673" s="15">
        <f t="shared" ref="K2673:K2736" si="174">E2673+H2673</f>
        <v>772</v>
      </c>
      <c r="L2673" s="15">
        <f t="shared" ref="L2673:L2736" si="175">F2673+I2673</f>
        <v>772</v>
      </c>
      <c r="M2673" s="15">
        <f t="shared" ref="M2673:M2736" si="176">G2673+J2673</f>
        <v>1544</v>
      </c>
      <c r="O2673" s="13"/>
      <c r="P2673" s="13"/>
    </row>
    <row r="2674" spans="1:16" ht="13.15" customHeight="1" x14ac:dyDescent="0.2">
      <c r="A2674" s="11" t="str">
        <f t="shared" si="173"/>
        <v>MOREE1994</v>
      </c>
      <c r="B2674" s="3" t="s">
        <v>38</v>
      </c>
      <c r="C2674" s="12">
        <v>1994</v>
      </c>
      <c r="D2674" s="12" t="s">
        <v>174</v>
      </c>
      <c r="E2674" s="13">
        <v>715</v>
      </c>
      <c r="F2674" s="13">
        <v>719</v>
      </c>
      <c r="G2674" s="13">
        <v>1434</v>
      </c>
      <c r="H2674" s="13">
        <v>0</v>
      </c>
      <c r="I2674" s="13">
        <v>0</v>
      </c>
      <c r="J2674" s="13">
        <v>0</v>
      </c>
      <c r="K2674" s="15">
        <f t="shared" si="174"/>
        <v>715</v>
      </c>
      <c r="L2674" s="15">
        <f t="shared" si="175"/>
        <v>719</v>
      </c>
      <c r="M2674" s="15">
        <f t="shared" si="176"/>
        <v>1434</v>
      </c>
      <c r="O2674" s="13"/>
      <c r="P2674" s="13"/>
    </row>
    <row r="2675" spans="1:16" ht="13.15" customHeight="1" x14ac:dyDescent="0.2">
      <c r="A2675" s="11" t="str">
        <f t="shared" si="173"/>
        <v>MOREE1995</v>
      </c>
      <c r="B2675" s="92" t="s">
        <v>38</v>
      </c>
      <c r="C2675" s="85">
        <v>1995</v>
      </c>
      <c r="D2675" s="86" t="s">
        <v>174</v>
      </c>
      <c r="E2675" s="15">
        <v>774</v>
      </c>
      <c r="F2675" s="15">
        <v>776</v>
      </c>
      <c r="G2675" s="15">
        <v>1550</v>
      </c>
      <c r="H2675" s="87">
        <v>0</v>
      </c>
      <c r="I2675" s="87">
        <v>0</v>
      </c>
      <c r="J2675" s="15">
        <v>0</v>
      </c>
      <c r="K2675" s="15">
        <f t="shared" si="174"/>
        <v>774</v>
      </c>
      <c r="L2675" s="15">
        <f t="shared" si="175"/>
        <v>776</v>
      </c>
      <c r="M2675" s="15">
        <f t="shared" si="176"/>
        <v>1550</v>
      </c>
      <c r="O2675" s="13"/>
      <c r="P2675" s="13"/>
    </row>
    <row r="2676" spans="1:16" ht="13.15" customHeight="1" x14ac:dyDescent="0.2">
      <c r="A2676" s="11" t="str">
        <f t="shared" si="173"/>
        <v>MOREE1996</v>
      </c>
      <c r="B2676" s="90" t="s">
        <v>38</v>
      </c>
      <c r="C2676" s="85">
        <v>1996</v>
      </c>
      <c r="D2676" s="86" t="s">
        <v>174</v>
      </c>
      <c r="E2676" s="15">
        <v>1059</v>
      </c>
      <c r="F2676" s="15">
        <v>1013</v>
      </c>
      <c r="G2676" s="15">
        <v>2072</v>
      </c>
      <c r="H2676" s="15">
        <v>0</v>
      </c>
      <c r="I2676" s="15">
        <v>0</v>
      </c>
      <c r="J2676" s="15">
        <v>0</v>
      </c>
      <c r="K2676" s="15">
        <f t="shared" si="174"/>
        <v>1059</v>
      </c>
      <c r="L2676" s="15">
        <f t="shared" si="175"/>
        <v>1013</v>
      </c>
      <c r="M2676" s="15">
        <f t="shared" si="176"/>
        <v>2072</v>
      </c>
      <c r="O2676" s="13"/>
      <c r="P2676" s="13"/>
    </row>
    <row r="2677" spans="1:16" ht="13.15" customHeight="1" x14ac:dyDescent="0.2">
      <c r="A2677" s="11" t="str">
        <f t="shared" si="173"/>
        <v>MOREE1997</v>
      </c>
      <c r="B2677" s="3" t="s">
        <v>38</v>
      </c>
      <c r="C2677" s="12">
        <v>1997</v>
      </c>
      <c r="D2677" s="12" t="s">
        <v>174</v>
      </c>
      <c r="E2677" s="13">
        <v>825</v>
      </c>
      <c r="F2677" s="13">
        <v>814</v>
      </c>
      <c r="G2677" s="13">
        <v>1639</v>
      </c>
      <c r="H2677" s="13">
        <v>0</v>
      </c>
      <c r="I2677" s="13">
        <v>0</v>
      </c>
      <c r="J2677" s="13">
        <v>0</v>
      </c>
      <c r="K2677" s="15">
        <f t="shared" si="174"/>
        <v>825</v>
      </c>
      <c r="L2677" s="15">
        <f t="shared" si="175"/>
        <v>814</v>
      </c>
      <c r="M2677" s="15">
        <f t="shared" si="176"/>
        <v>1639</v>
      </c>
      <c r="O2677" s="13"/>
      <c r="P2677" s="13"/>
    </row>
    <row r="2678" spans="1:16" ht="13.15" customHeight="1" x14ac:dyDescent="0.2">
      <c r="A2678" s="11" t="str">
        <f t="shared" si="173"/>
        <v>MOREE1998</v>
      </c>
      <c r="B2678" s="3" t="s">
        <v>38</v>
      </c>
      <c r="C2678" s="12">
        <v>1998</v>
      </c>
      <c r="D2678" s="12" t="s">
        <v>174</v>
      </c>
      <c r="E2678" s="13">
        <v>823</v>
      </c>
      <c r="F2678" s="13">
        <v>816</v>
      </c>
      <c r="G2678" s="13">
        <v>1639</v>
      </c>
      <c r="H2678" s="13">
        <v>0</v>
      </c>
      <c r="I2678" s="13">
        <v>0</v>
      </c>
      <c r="J2678" s="13">
        <v>0</v>
      </c>
      <c r="K2678" s="15">
        <f t="shared" si="174"/>
        <v>823</v>
      </c>
      <c r="L2678" s="15">
        <f t="shared" si="175"/>
        <v>816</v>
      </c>
      <c r="M2678" s="15">
        <f t="shared" si="176"/>
        <v>1639</v>
      </c>
      <c r="O2678" s="13"/>
      <c r="P2678" s="13"/>
    </row>
    <row r="2679" spans="1:16" ht="13.15" customHeight="1" x14ac:dyDescent="0.2">
      <c r="A2679" s="11" t="str">
        <f t="shared" si="173"/>
        <v>MOREE1999</v>
      </c>
      <c r="B2679" s="92" t="s">
        <v>38</v>
      </c>
      <c r="C2679" s="85">
        <v>1999</v>
      </c>
      <c r="D2679" s="86" t="s">
        <v>174</v>
      </c>
      <c r="E2679" s="15">
        <v>855</v>
      </c>
      <c r="F2679" s="15">
        <v>852</v>
      </c>
      <c r="G2679" s="15">
        <v>1707</v>
      </c>
      <c r="H2679" s="87">
        <v>0</v>
      </c>
      <c r="I2679" s="87">
        <v>0</v>
      </c>
      <c r="J2679" s="15">
        <v>0</v>
      </c>
      <c r="K2679" s="15">
        <f t="shared" si="174"/>
        <v>855</v>
      </c>
      <c r="L2679" s="15">
        <f t="shared" si="175"/>
        <v>852</v>
      </c>
      <c r="M2679" s="15">
        <f t="shared" si="176"/>
        <v>1707</v>
      </c>
      <c r="O2679" s="13"/>
      <c r="P2679" s="13"/>
    </row>
    <row r="2680" spans="1:16" ht="13.15" customHeight="1" x14ac:dyDescent="0.2">
      <c r="A2680" s="11" t="str">
        <f t="shared" si="173"/>
        <v>MOREE2000</v>
      </c>
      <c r="B2680" s="3" t="s">
        <v>38</v>
      </c>
      <c r="C2680" s="12">
        <v>2000</v>
      </c>
      <c r="D2680" s="12" t="s">
        <v>174</v>
      </c>
      <c r="E2680" s="13">
        <v>1117</v>
      </c>
      <c r="F2680" s="13">
        <v>1115</v>
      </c>
      <c r="G2680" s="13">
        <v>2232</v>
      </c>
      <c r="H2680" s="13">
        <v>0</v>
      </c>
      <c r="I2680" s="13">
        <v>0</v>
      </c>
      <c r="J2680" s="13">
        <v>0</v>
      </c>
      <c r="K2680" s="15">
        <f t="shared" si="174"/>
        <v>1117</v>
      </c>
      <c r="L2680" s="15">
        <f t="shared" si="175"/>
        <v>1115</v>
      </c>
      <c r="M2680" s="15">
        <f t="shared" si="176"/>
        <v>2232</v>
      </c>
      <c r="O2680" s="13"/>
      <c r="P2680" s="13"/>
    </row>
    <row r="2681" spans="1:16" ht="13.15" customHeight="1" x14ac:dyDescent="0.2">
      <c r="A2681" s="11" t="str">
        <f t="shared" si="173"/>
        <v>MOREE2001</v>
      </c>
      <c r="B2681" s="88" t="s">
        <v>38</v>
      </c>
      <c r="C2681" s="16">
        <v>2001</v>
      </c>
      <c r="D2681" s="86" t="s">
        <v>174</v>
      </c>
      <c r="E2681" s="89">
        <v>960</v>
      </c>
      <c r="F2681" s="89">
        <v>961</v>
      </c>
      <c r="G2681" s="89">
        <v>1921</v>
      </c>
      <c r="H2681" s="89">
        <v>0</v>
      </c>
      <c r="I2681" s="89">
        <v>0</v>
      </c>
      <c r="J2681" s="89">
        <v>0</v>
      </c>
      <c r="K2681" s="15">
        <f t="shared" si="174"/>
        <v>960</v>
      </c>
      <c r="L2681" s="15">
        <f t="shared" si="175"/>
        <v>961</v>
      </c>
      <c r="M2681" s="15">
        <f t="shared" si="176"/>
        <v>1921</v>
      </c>
      <c r="O2681" s="13"/>
      <c r="P2681" s="13"/>
    </row>
    <row r="2682" spans="1:16" ht="13.15" customHeight="1" x14ac:dyDescent="0.2">
      <c r="A2682" s="11" t="str">
        <f t="shared" si="173"/>
        <v>MOREE2002</v>
      </c>
      <c r="B2682" s="3" t="s">
        <v>38</v>
      </c>
      <c r="C2682" s="12">
        <v>2002</v>
      </c>
      <c r="D2682" s="12" t="s">
        <v>174</v>
      </c>
      <c r="E2682" s="13">
        <v>703</v>
      </c>
      <c r="F2682" s="13">
        <v>700</v>
      </c>
      <c r="G2682" s="13">
        <v>1403</v>
      </c>
      <c r="H2682" s="13">
        <v>0</v>
      </c>
      <c r="I2682" s="13">
        <v>0</v>
      </c>
      <c r="J2682" s="13">
        <v>0</v>
      </c>
      <c r="K2682" s="15">
        <f t="shared" si="174"/>
        <v>703</v>
      </c>
      <c r="L2682" s="15">
        <f t="shared" si="175"/>
        <v>700</v>
      </c>
      <c r="M2682" s="15">
        <f t="shared" si="176"/>
        <v>1403</v>
      </c>
      <c r="O2682" s="13"/>
      <c r="P2682" s="13"/>
    </row>
    <row r="2683" spans="1:16" ht="13.15" customHeight="1" x14ac:dyDescent="0.2">
      <c r="A2683" s="11" t="str">
        <f t="shared" si="173"/>
        <v>MOREE2003</v>
      </c>
      <c r="B2683" s="3" t="s">
        <v>38</v>
      </c>
      <c r="C2683" s="12">
        <v>2003</v>
      </c>
      <c r="D2683" s="12" t="s">
        <v>174</v>
      </c>
      <c r="E2683" s="13">
        <v>690</v>
      </c>
      <c r="F2683" s="13">
        <v>688</v>
      </c>
      <c r="G2683" s="13">
        <v>1378</v>
      </c>
      <c r="H2683" s="13">
        <v>0</v>
      </c>
      <c r="I2683" s="13">
        <v>0</v>
      </c>
      <c r="J2683" s="13">
        <v>0</v>
      </c>
      <c r="K2683" s="15">
        <f t="shared" si="174"/>
        <v>690</v>
      </c>
      <c r="L2683" s="15">
        <f t="shared" si="175"/>
        <v>688</v>
      </c>
      <c r="M2683" s="15">
        <f t="shared" si="176"/>
        <v>1378</v>
      </c>
      <c r="O2683" s="13"/>
      <c r="P2683" s="13"/>
    </row>
    <row r="2684" spans="1:16" ht="13.15" customHeight="1" x14ac:dyDescent="0.2">
      <c r="A2684" s="11" t="str">
        <f t="shared" si="173"/>
        <v>MOREE2004</v>
      </c>
      <c r="B2684" s="3" t="s">
        <v>38</v>
      </c>
      <c r="C2684" s="12">
        <v>2004</v>
      </c>
      <c r="D2684" s="12" t="s">
        <v>174</v>
      </c>
      <c r="E2684" s="13">
        <v>696</v>
      </c>
      <c r="F2684" s="13">
        <v>694</v>
      </c>
      <c r="G2684" s="13">
        <v>1390</v>
      </c>
      <c r="H2684" s="13">
        <v>0</v>
      </c>
      <c r="I2684" s="13">
        <v>0</v>
      </c>
      <c r="J2684" s="13">
        <v>0</v>
      </c>
      <c r="K2684" s="15">
        <f t="shared" si="174"/>
        <v>696</v>
      </c>
      <c r="L2684" s="15">
        <f t="shared" si="175"/>
        <v>694</v>
      </c>
      <c r="M2684" s="15">
        <f t="shared" si="176"/>
        <v>1390</v>
      </c>
      <c r="O2684" s="13"/>
      <c r="P2684" s="13"/>
    </row>
    <row r="2685" spans="1:16" ht="13.15" customHeight="1" x14ac:dyDescent="0.2">
      <c r="A2685" s="11" t="str">
        <f t="shared" si="173"/>
        <v>MOREE2005</v>
      </c>
      <c r="B2685" s="3" t="s">
        <v>38</v>
      </c>
      <c r="C2685" s="12">
        <v>2005</v>
      </c>
      <c r="D2685" s="12" t="s">
        <v>174</v>
      </c>
      <c r="E2685" s="13">
        <v>697</v>
      </c>
      <c r="F2685" s="13">
        <v>695</v>
      </c>
      <c r="G2685" s="13">
        <v>1392</v>
      </c>
      <c r="H2685" s="13">
        <v>0</v>
      </c>
      <c r="I2685" s="13">
        <v>0</v>
      </c>
      <c r="J2685" s="13">
        <v>0</v>
      </c>
      <c r="K2685" s="15">
        <f t="shared" si="174"/>
        <v>697</v>
      </c>
      <c r="L2685" s="15">
        <f t="shared" si="175"/>
        <v>695</v>
      </c>
      <c r="M2685" s="15">
        <f t="shared" si="176"/>
        <v>1392</v>
      </c>
      <c r="O2685" s="13"/>
      <c r="P2685" s="13"/>
    </row>
    <row r="2686" spans="1:16" ht="13.15" customHeight="1" x14ac:dyDescent="0.2">
      <c r="A2686" s="11" t="str">
        <f t="shared" si="173"/>
        <v>MOREE2006</v>
      </c>
      <c r="B2686" s="3" t="s">
        <v>38</v>
      </c>
      <c r="C2686" s="12">
        <v>2006</v>
      </c>
      <c r="D2686" s="12" t="s">
        <v>174</v>
      </c>
      <c r="E2686" s="13">
        <v>653</v>
      </c>
      <c r="F2686" s="13">
        <v>651</v>
      </c>
      <c r="G2686" s="13">
        <v>1304</v>
      </c>
      <c r="H2686" s="13">
        <v>0</v>
      </c>
      <c r="I2686" s="13">
        <v>0</v>
      </c>
      <c r="J2686" s="13">
        <v>0</v>
      </c>
      <c r="K2686" s="15">
        <f t="shared" si="174"/>
        <v>653</v>
      </c>
      <c r="L2686" s="15">
        <f t="shared" si="175"/>
        <v>651</v>
      </c>
      <c r="M2686" s="15">
        <f t="shared" si="176"/>
        <v>1304</v>
      </c>
      <c r="O2686" s="13"/>
      <c r="P2686" s="13"/>
    </row>
    <row r="2687" spans="1:16" ht="13.15" customHeight="1" x14ac:dyDescent="0.2">
      <c r="A2687" s="11" t="str">
        <f t="shared" si="173"/>
        <v>MOREE2007</v>
      </c>
      <c r="B2687" s="92" t="s">
        <v>38</v>
      </c>
      <c r="C2687" s="85">
        <v>2007</v>
      </c>
      <c r="D2687" s="86" t="s">
        <v>174</v>
      </c>
      <c r="E2687" s="15">
        <v>665</v>
      </c>
      <c r="F2687" s="15">
        <v>664</v>
      </c>
      <c r="G2687" s="15">
        <v>1329</v>
      </c>
      <c r="H2687" s="87">
        <v>0</v>
      </c>
      <c r="I2687" s="87">
        <v>0</v>
      </c>
      <c r="J2687" s="15">
        <v>0</v>
      </c>
      <c r="K2687" s="15">
        <f t="shared" si="174"/>
        <v>665</v>
      </c>
      <c r="L2687" s="15">
        <f t="shared" si="175"/>
        <v>664</v>
      </c>
      <c r="M2687" s="15">
        <f t="shared" si="176"/>
        <v>1329</v>
      </c>
      <c r="O2687" s="13"/>
      <c r="P2687" s="13"/>
    </row>
    <row r="2688" spans="1:16" ht="13.15" customHeight="1" x14ac:dyDescent="0.2">
      <c r="A2688" s="11" t="str">
        <f t="shared" si="173"/>
        <v>MOREE2008</v>
      </c>
      <c r="B2688" s="3" t="s">
        <v>38</v>
      </c>
      <c r="C2688" s="12">
        <v>2008</v>
      </c>
      <c r="D2688" s="12" t="s">
        <v>174</v>
      </c>
      <c r="E2688" s="13">
        <v>671</v>
      </c>
      <c r="F2688" s="13">
        <v>671</v>
      </c>
      <c r="G2688" s="13">
        <v>1342</v>
      </c>
      <c r="H2688" s="13">
        <v>0</v>
      </c>
      <c r="I2688" s="13">
        <v>0</v>
      </c>
      <c r="J2688" s="13">
        <v>0</v>
      </c>
      <c r="K2688" s="15">
        <f t="shared" si="174"/>
        <v>671</v>
      </c>
      <c r="L2688" s="15">
        <f t="shared" si="175"/>
        <v>671</v>
      </c>
      <c r="M2688" s="15">
        <f t="shared" si="176"/>
        <v>1342</v>
      </c>
      <c r="O2688" s="13"/>
      <c r="P2688" s="13"/>
    </row>
    <row r="2689" spans="1:16" ht="13.15" customHeight="1" x14ac:dyDescent="0.2">
      <c r="A2689" s="11" t="str">
        <f t="shared" si="173"/>
        <v>MOREE2009</v>
      </c>
      <c r="B2689" s="3" t="s">
        <v>38</v>
      </c>
      <c r="C2689" s="12">
        <v>2009</v>
      </c>
      <c r="D2689" s="12" t="s">
        <v>174</v>
      </c>
      <c r="E2689" s="13">
        <v>565</v>
      </c>
      <c r="F2689" s="13">
        <v>565</v>
      </c>
      <c r="G2689" s="13">
        <v>1130</v>
      </c>
      <c r="H2689" s="13">
        <v>0</v>
      </c>
      <c r="I2689" s="13">
        <v>0</v>
      </c>
      <c r="J2689" s="13">
        <v>0</v>
      </c>
      <c r="K2689" s="15">
        <f t="shared" si="174"/>
        <v>565</v>
      </c>
      <c r="L2689" s="15">
        <f t="shared" si="175"/>
        <v>565</v>
      </c>
      <c r="M2689" s="15">
        <f t="shared" si="176"/>
        <v>1130</v>
      </c>
      <c r="O2689" s="13"/>
      <c r="P2689" s="13"/>
    </row>
    <row r="2690" spans="1:16" ht="13.15" customHeight="1" x14ac:dyDescent="0.2">
      <c r="A2690" s="11" t="str">
        <f t="shared" si="173"/>
        <v>MOREE2010</v>
      </c>
      <c r="B2690" s="3" t="s">
        <v>38</v>
      </c>
      <c r="C2690" s="12">
        <v>2010</v>
      </c>
      <c r="D2690" s="12" t="s">
        <v>174</v>
      </c>
      <c r="E2690" s="13">
        <v>641</v>
      </c>
      <c r="F2690" s="13">
        <v>642</v>
      </c>
      <c r="G2690" s="13">
        <v>1283</v>
      </c>
      <c r="H2690" s="13">
        <v>0</v>
      </c>
      <c r="I2690" s="13">
        <v>0</v>
      </c>
      <c r="J2690" s="13">
        <v>0</v>
      </c>
      <c r="K2690" s="15">
        <f t="shared" si="174"/>
        <v>641</v>
      </c>
      <c r="L2690" s="15">
        <f t="shared" si="175"/>
        <v>642</v>
      </c>
      <c r="M2690" s="15">
        <f t="shared" si="176"/>
        <v>1283</v>
      </c>
      <c r="O2690" s="13"/>
      <c r="P2690" s="13"/>
    </row>
    <row r="2691" spans="1:16" ht="13.15" customHeight="1" x14ac:dyDescent="0.2">
      <c r="A2691" s="11" t="str">
        <f t="shared" si="173"/>
        <v>MOREE2011</v>
      </c>
      <c r="B2691" s="3" t="s">
        <v>38</v>
      </c>
      <c r="C2691" s="12">
        <v>2011</v>
      </c>
      <c r="D2691" s="12" t="s">
        <v>174</v>
      </c>
      <c r="E2691" s="13">
        <v>731</v>
      </c>
      <c r="F2691" s="13">
        <v>730</v>
      </c>
      <c r="G2691" s="13">
        <v>1461</v>
      </c>
      <c r="H2691" s="13">
        <v>0</v>
      </c>
      <c r="I2691" s="13">
        <v>0</v>
      </c>
      <c r="J2691" s="13">
        <v>0</v>
      </c>
      <c r="K2691" s="15">
        <f t="shared" si="174"/>
        <v>731</v>
      </c>
      <c r="L2691" s="15">
        <f t="shared" si="175"/>
        <v>730</v>
      </c>
      <c r="M2691" s="15">
        <f t="shared" si="176"/>
        <v>1461</v>
      </c>
      <c r="O2691" s="13"/>
      <c r="P2691" s="13"/>
    </row>
    <row r="2692" spans="1:16" ht="13.15" customHeight="1" x14ac:dyDescent="0.2">
      <c r="A2692" s="11" t="str">
        <f t="shared" si="173"/>
        <v>MOREE2012</v>
      </c>
      <c r="B2692" s="92" t="s">
        <v>38</v>
      </c>
      <c r="C2692" s="85">
        <v>2012</v>
      </c>
      <c r="D2692" s="86" t="s">
        <v>174</v>
      </c>
      <c r="E2692" s="15">
        <v>524</v>
      </c>
      <c r="F2692" s="15">
        <v>524</v>
      </c>
      <c r="G2692" s="15">
        <v>1048</v>
      </c>
      <c r="H2692" s="87">
        <v>0</v>
      </c>
      <c r="I2692" s="87">
        <v>0</v>
      </c>
      <c r="J2692" s="15">
        <v>0</v>
      </c>
      <c r="K2692" s="15">
        <f t="shared" si="174"/>
        <v>524</v>
      </c>
      <c r="L2692" s="15">
        <f t="shared" si="175"/>
        <v>524</v>
      </c>
      <c r="M2692" s="15">
        <f t="shared" si="176"/>
        <v>1048</v>
      </c>
      <c r="O2692" s="13"/>
      <c r="P2692" s="13"/>
    </row>
    <row r="2693" spans="1:16" ht="13.15" customHeight="1" x14ac:dyDescent="0.2">
      <c r="A2693" s="11" t="str">
        <f t="shared" si="173"/>
        <v>MOREE2013</v>
      </c>
      <c r="B2693" s="3" t="s">
        <v>38</v>
      </c>
      <c r="C2693" s="12">
        <v>2013</v>
      </c>
      <c r="D2693" s="12" t="s">
        <v>174</v>
      </c>
      <c r="E2693" s="13">
        <v>773</v>
      </c>
      <c r="F2693" s="13">
        <v>775</v>
      </c>
      <c r="G2693" s="13">
        <v>1548</v>
      </c>
      <c r="H2693" s="13">
        <v>0</v>
      </c>
      <c r="I2693" s="13">
        <v>0</v>
      </c>
      <c r="J2693" s="13">
        <v>0</v>
      </c>
      <c r="K2693" s="15">
        <f t="shared" si="174"/>
        <v>773</v>
      </c>
      <c r="L2693" s="15">
        <f t="shared" si="175"/>
        <v>775</v>
      </c>
      <c r="M2693" s="15">
        <f t="shared" si="176"/>
        <v>1548</v>
      </c>
      <c r="O2693" s="13"/>
      <c r="P2693" s="13"/>
    </row>
    <row r="2694" spans="1:16" ht="13.15" customHeight="1" x14ac:dyDescent="0.2">
      <c r="A2694" s="11" t="str">
        <f t="shared" ref="A2694:A2757" si="177">CONCATENATE(B2694,C2694)</f>
        <v>MOREE2014</v>
      </c>
      <c r="B2694" s="3" t="s">
        <v>38</v>
      </c>
      <c r="C2694" s="12">
        <v>2014</v>
      </c>
      <c r="D2694" s="12" t="s">
        <v>174</v>
      </c>
      <c r="E2694" s="13">
        <v>597</v>
      </c>
      <c r="F2694" s="13">
        <v>597</v>
      </c>
      <c r="G2694" s="13">
        <v>1194</v>
      </c>
      <c r="H2694" s="13">
        <v>0</v>
      </c>
      <c r="I2694" s="13">
        <v>0</v>
      </c>
      <c r="J2694" s="13">
        <v>0</v>
      </c>
      <c r="K2694" s="15">
        <f t="shared" si="174"/>
        <v>597</v>
      </c>
      <c r="L2694" s="15">
        <f t="shared" si="175"/>
        <v>597</v>
      </c>
      <c r="M2694" s="15">
        <f t="shared" si="176"/>
        <v>1194</v>
      </c>
      <c r="O2694" s="13"/>
      <c r="P2694" s="13"/>
    </row>
    <row r="2695" spans="1:16" ht="13.15" customHeight="1" x14ac:dyDescent="0.2">
      <c r="A2695" s="11" t="str">
        <f t="shared" si="177"/>
        <v>MOREE2015</v>
      </c>
      <c r="B2695" s="3" t="s">
        <v>38</v>
      </c>
      <c r="C2695" s="12">
        <v>2015</v>
      </c>
      <c r="D2695" s="12" t="s">
        <v>174</v>
      </c>
      <c r="E2695" s="13">
        <v>690</v>
      </c>
      <c r="F2695" s="13">
        <v>690</v>
      </c>
      <c r="G2695" s="13">
        <v>1380</v>
      </c>
      <c r="H2695" s="13">
        <v>0</v>
      </c>
      <c r="I2695" s="13">
        <v>0</v>
      </c>
      <c r="J2695" s="13">
        <v>0</v>
      </c>
      <c r="K2695" s="15">
        <f t="shared" si="174"/>
        <v>690</v>
      </c>
      <c r="L2695" s="15">
        <f t="shared" si="175"/>
        <v>690</v>
      </c>
      <c r="M2695" s="15">
        <f t="shared" si="176"/>
        <v>1380</v>
      </c>
      <c r="O2695" s="13"/>
      <c r="P2695" s="13"/>
    </row>
    <row r="2696" spans="1:16" ht="13.15" customHeight="1" x14ac:dyDescent="0.2">
      <c r="A2696" s="11" t="str">
        <f t="shared" si="177"/>
        <v>MOREE2016</v>
      </c>
      <c r="B2696" s="92" t="s">
        <v>38</v>
      </c>
      <c r="C2696" s="85">
        <v>2016</v>
      </c>
      <c r="D2696" s="86" t="s">
        <v>174</v>
      </c>
      <c r="E2696" s="15">
        <v>701</v>
      </c>
      <c r="F2696" s="15">
        <v>702</v>
      </c>
      <c r="G2696" s="15">
        <v>1403</v>
      </c>
      <c r="H2696" s="87">
        <v>0</v>
      </c>
      <c r="I2696" s="87">
        <v>0</v>
      </c>
      <c r="J2696" s="15">
        <v>0</v>
      </c>
      <c r="K2696" s="15">
        <f t="shared" si="174"/>
        <v>701</v>
      </c>
      <c r="L2696" s="15">
        <f t="shared" si="175"/>
        <v>702</v>
      </c>
      <c r="M2696" s="15">
        <f t="shared" si="176"/>
        <v>1403</v>
      </c>
      <c r="O2696" s="13"/>
      <c r="P2696" s="13"/>
    </row>
    <row r="2697" spans="1:16" ht="13.15" customHeight="1" x14ac:dyDescent="0.2">
      <c r="A2697" s="11" t="str">
        <f t="shared" si="177"/>
        <v>MOREE2017</v>
      </c>
      <c r="B2697" s="90" t="s">
        <v>38</v>
      </c>
      <c r="C2697" s="85">
        <v>2017</v>
      </c>
      <c r="D2697" s="86" t="s">
        <v>174</v>
      </c>
      <c r="E2697" s="15">
        <v>832</v>
      </c>
      <c r="F2697" s="15">
        <v>851</v>
      </c>
      <c r="G2697" s="15">
        <v>1683</v>
      </c>
      <c r="H2697" s="15">
        <v>0</v>
      </c>
      <c r="I2697" s="15">
        <v>0</v>
      </c>
      <c r="J2697" s="15">
        <v>0</v>
      </c>
      <c r="K2697" s="15">
        <f t="shared" si="174"/>
        <v>832</v>
      </c>
      <c r="L2697" s="15">
        <f t="shared" si="175"/>
        <v>851</v>
      </c>
      <c r="M2697" s="15">
        <f t="shared" si="176"/>
        <v>1683</v>
      </c>
      <c r="O2697" s="13"/>
      <c r="P2697" s="13"/>
    </row>
    <row r="2698" spans="1:16" ht="13.15" customHeight="1" x14ac:dyDescent="0.2">
      <c r="A2698" s="11" t="str">
        <f t="shared" si="177"/>
        <v>MOREE2018</v>
      </c>
      <c r="B2698" s="92" t="s">
        <v>38</v>
      </c>
      <c r="C2698" s="85">
        <v>2018</v>
      </c>
      <c r="D2698" s="86" t="s">
        <v>174</v>
      </c>
      <c r="E2698" s="15">
        <v>860</v>
      </c>
      <c r="F2698" s="15">
        <v>858</v>
      </c>
      <c r="G2698" s="15">
        <v>1718</v>
      </c>
      <c r="H2698" s="87">
        <v>0</v>
      </c>
      <c r="I2698" s="87">
        <v>0</v>
      </c>
      <c r="J2698" s="15">
        <v>0</v>
      </c>
      <c r="K2698" s="15">
        <f t="shared" si="174"/>
        <v>860</v>
      </c>
      <c r="L2698" s="15">
        <f t="shared" si="175"/>
        <v>858</v>
      </c>
      <c r="M2698" s="15">
        <f t="shared" si="176"/>
        <v>1718</v>
      </c>
      <c r="O2698" s="13"/>
      <c r="P2698" s="13"/>
    </row>
    <row r="2699" spans="1:16" ht="13.15" customHeight="1" x14ac:dyDescent="0.2">
      <c r="A2699" s="11" t="str">
        <f t="shared" si="177"/>
        <v>MOREE2019</v>
      </c>
      <c r="B2699" s="3" t="s">
        <v>38</v>
      </c>
      <c r="C2699" s="12">
        <v>2019</v>
      </c>
      <c r="D2699" s="12" t="s">
        <v>174</v>
      </c>
      <c r="E2699" s="13">
        <v>643</v>
      </c>
      <c r="F2699" s="13">
        <v>640</v>
      </c>
      <c r="G2699" s="13">
        <v>1283</v>
      </c>
      <c r="H2699" s="13">
        <v>0</v>
      </c>
      <c r="I2699" s="13">
        <v>0</v>
      </c>
      <c r="J2699" s="13">
        <v>0</v>
      </c>
      <c r="K2699" s="15">
        <f t="shared" si="174"/>
        <v>643</v>
      </c>
      <c r="L2699" s="15">
        <f t="shared" si="175"/>
        <v>640</v>
      </c>
      <c r="M2699" s="15">
        <f t="shared" si="176"/>
        <v>1283</v>
      </c>
      <c r="O2699" s="13"/>
      <c r="P2699" s="13"/>
    </row>
    <row r="2700" spans="1:16" ht="13.15" customHeight="1" x14ac:dyDescent="0.2">
      <c r="A2700" s="11" t="str">
        <f t="shared" si="177"/>
        <v>MOREE2020</v>
      </c>
      <c r="B2700" s="90" t="s">
        <v>38</v>
      </c>
      <c r="C2700" s="85">
        <v>2020</v>
      </c>
      <c r="D2700" s="86" t="s">
        <v>174</v>
      </c>
      <c r="E2700" s="15">
        <v>251</v>
      </c>
      <c r="F2700" s="15">
        <v>250</v>
      </c>
      <c r="G2700" s="15">
        <v>501</v>
      </c>
      <c r="H2700" s="15">
        <v>0</v>
      </c>
      <c r="I2700" s="15">
        <v>0</v>
      </c>
      <c r="J2700" s="15">
        <v>0</v>
      </c>
      <c r="K2700" s="15">
        <f t="shared" si="174"/>
        <v>251</v>
      </c>
      <c r="L2700" s="15">
        <f t="shared" si="175"/>
        <v>250</v>
      </c>
      <c r="M2700" s="15">
        <f t="shared" si="176"/>
        <v>501</v>
      </c>
      <c r="O2700" s="13"/>
      <c r="P2700" s="13"/>
    </row>
    <row r="2701" spans="1:16" ht="13.15" customHeight="1" x14ac:dyDescent="0.2">
      <c r="A2701" s="11" t="str">
        <f t="shared" si="177"/>
        <v>MOREE2021</v>
      </c>
      <c r="B2701" s="92" t="s">
        <v>38</v>
      </c>
      <c r="C2701" s="85">
        <v>2021</v>
      </c>
      <c r="D2701" s="86" t="s">
        <v>174</v>
      </c>
      <c r="E2701" s="15">
        <v>355</v>
      </c>
      <c r="F2701" s="15">
        <v>355</v>
      </c>
      <c r="G2701" s="15">
        <v>710</v>
      </c>
      <c r="H2701" s="87">
        <v>0</v>
      </c>
      <c r="I2701" s="87">
        <v>0</v>
      </c>
      <c r="J2701" s="15">
        <v>0</v>
      </c>
      <c r="K2701" s="15">
        <f t="shared" si="174"/>
        <v>355</v>
      </c>
      <c r="L2701" s="15">
        <f t="shared" si="175"/>
        <v>355</v>
      </c>
      <c r="M2701" s="15">
        <f t="shared" si="176"/>
        <v>710</v>
      </c>
      <c r="O2701" s="13"/>
      <c r="P2701" s="13"/>
    </row>
    <row r="2702" spans="1:16" ht="13.15" customHeight="1" x14ac:dyDescent="0.2">
      <c r="A2702" s="11" t="str">
        <f t="shared" si="177"/>
        <v>MOREE2022</v>
      </c>
      <c r="B2702" s="92" t="s">
        <v>38</v>
      </c>
      <c r="C2702" s="85">
        <v>2022</v>
      </c>
      <c r="D2702" s="12" t="s">
        <v>174</v>
      </c>
      <c r="E2702" s="15">
        <v>611</v>
      </c>
      <c r="F2702" s="15">
        <v>608</v>
      </c>
      <c r="G2702" s="15">
        <v>1219</v>
      </c>
      <c r="H2702" s="87">
        <v>0</v>
      </c>
      <c r="I2702" s="87">
        <v>0</v>
      </c>
      <c r="J2702" s="15">
        <v>0</v>
      </c>
      <c r="K2702" s="15">
        <f t="shared" si="174"/>
        <v>611</v>
      </c>
      <c r="L2702" s="15">
        <f t="shared" si="175"/>
        <v>608</v>
      </c>
      <c r="M2702" s="15">
        <f t="shared" si="176"/>
        <v>1219</v>
      </c>
      <c r="O2702" s="13"/>
      <c r="P2702" s="13"/>
    </row>
    <row r="2703" spans="1:16" ht="13.15" customHeight="1" x14ac:dyDescent="0.2">
      <c r="A2703" s="11" t="str">
        <f t="shared" si="177"/>
        <v>MOREE2023</v>
      </c>
      <c r="B2703" s="3" t="s">
        <v>38</v>
      </c>
      <c r="C2703" s="12">
        <v>2023</v>
      </c>
      <c r="D2703" s="12" t="s">
        <v>174</v>
      </c>
      <c r="E2703" s="13">
        <v>574</v>
      </c>
      <c r="F2703" s="13">
        <v>569</v>
      </c>
      <c r="G2703" s="13">
        <v>1143</v>
      </c>
      <c r="H2703" s="13">
        <v>0</v>
      </c>
      <c r="I2703" s="13">
        <v>0</v>
      </c>
      <c r="J2703" s="13">
        <v>0</v>
      </c>
      <c r="K2703" s="15">
        <f t="shared" si="174"/>
        <v>574</v>
      </c>
      <c r="L2703" s="15">
        <f t="shared" si="175"/>
        <v>569</v>
      </c>
      <c r="M2703" s="15">
        <f t="shared" si="176"/>
        <v>1143</v>
      </c>
      <c r="O2703" s="13"/>
      <c r="P2703" s="13"/>
    </row>
    <row r="2704" spans="1:16" ht="13.15" customHeight="1" x14ac:dyDescent="0.2">
      <c r="A2704" s="11" t="str">
        <f t="shared" si="177"/>
        <v>MOREE2024</v>
      </c>
      <c r="B2704" s="3" t="s">
        <v>38</v>
      </c>
      <c r="C2704" s="12">
        <v>2024</v>
      </c>
      <c r="D2704" s="12" t="s">
        <v>174</v>
      </c>
      <c r="E2704" s="13">
        <v>518</v>
      </c>
      <c r="F2704" s="13">
        <v>517</v>
      </c>
      <c r="G2704" s="13">
        <v>1035</v>
      </c>
      <c r="H2704" s="13">
        <v>0</v>
      </c>
      <c r="I2704" s="13">
        <v>0</v>
      </c>
      <c r="J2704" s="13">
        <v>0</v>
      </c>
      <c r="K2704" s="15">
        <f t="shared" si="174"/>
        <v>518</v>
      </c>
      <c r="L2704" s="15">
        <f t="shared" si="175"/>
        <v>517</v>
      </c>
      <c r="M2704" s="15">
        <f t="shared" si="176"/>
        <v>1035</v>
      </c>
      <c r="O2704" s="13"/>
      <c r="P2704" s="13"/>
    </row>
    <row r="2705" spans="1:16" ht="13.15" customHeight="1" x14ac:dyDescent="0.2">
      <c r="A2705" s="11" t="str">
        <f t="shared" si="177"/>
        <v>MOREE2025</v>
      </c>
      <c r="B2705" s="92" t="s">
        <v>38</v>
      </c>
      <c r="C2705" s="85">
        <v>2025</v>
      </c>
      <c r="D2705" s="86" t="s">
        <v>174</v>
      </c>
      <c r="E2705" s="15">
        <v>400</v>
      </c>
      <c r="F2705" s="15">
        <v>400</v>
      </c>
      <c r="G2705" s="15">
        <v>800</v>
      </c>
      <c r="H2705" s="87">
        <v>0</v>
      </c>
      <c r="I2705" s="87">
        <v>0</v>
      </c>
      <c r="J2705" s="15">
        <v>0</v>
      </c>
      <c r="K2705" s="15">
        <f t="shared" si="174"/>
        <v>400</v>
      </c>
      <c r="L2705" s="15">
        <f t="shared" si="175"/>
        <v>400</v>
      </c>
      <c r="M2705" s="15">
        <f t="shared" si="176"/>
        <v>800</v>
      </c>
      <c r="O2705" s="13"/>
      <c r="P2705" s="13"/>
    </row>
    <row r="2706" spans="1:16" ht="13.15" customHeight="1" x14ac:dyDescent="0.2">
      <c r="A2706" s="11" t="str">
        <f t="shared" si="177"/>
        <v>MORNINGTON ISLAND1985</v>
      </c>
      <c r="B2706" s="92" t="s">
        <v>142</v>
      </c>
      <c r="C2706" s="85">
        <v>1985</v>
      </c>
      <c r="D2706" s="86" t="s">
        <v>174</v>
      </c>
      <c r="E2706" s="15">
        <v>186</v>
      </c>
      <c r="F2706" s="15">
        <v>186</v>
      </c>
      <c r="G2706" s="15">
        <v>372</v>
      </c>
      <c r="H2706" s="87">
        <v>0</v>
      </c>
      <c r="I2706" s="87">
        <v>0</v>
      </c>
      <c r="J2706" s="15">
        <v>0</v>
      </c>
      <c r="K2706" s="15">
        <f t="shared" si="174"/>
        <v>186</v>
      </c>
      <c r="L2706" s="15">
        <f t="shared" si="175"/>
        <v>186</v>
      </c>
      <c r="M2706" s="15">
        <f t="shared" si="176"/>
        <v>372</v>
      </c>
      <c r="O2706" s="13"/>
      <c r="P2706" s="13"/>
    </row>
    <row r="2707" spans="1:16" ht="13.15" customHeight="1" x14ac:dyDescent="0.2">
      <c r="A2707" s="11" t="str">
        <f t="shared" si="177"/>
        <v>MORNINGTON ISLAND1986</v>
      </c>
      <c r="B2707" s="3" t="s">
        <v>142</v>
      </c>
      <c r="C2707" s="12">
        <v>1986</v>
      </c>
      <c r="D2707" s="12" t="s">
        <v>174</v>
      </c>
      <c r="E2707" s="13">
        <v>211</v>
      </c>
      <c r="F2707" s="13">
        <v>211</v>
      </c>
      <c r="G2707" s="13">
        <v>422</v>
      </c>
      <c r="H2707" s="13">
        <v>0</v>
      </c>
      <c r="I2707" s="13">
        <v>0</v>
      </c>
      <c r="J2707" s="13">
        <v>0</v>
      </c>
      <c r="K2707" s="15">
        <f t="shared" si="174"/>
        <v>211</v>
      </c>
      <c r="L2707" s="15">
        <f t="shared" si="175"/>
        <v>211</v>
      </c>
      <c r="M2707" s="15">
        <f t="shared" si="176"/>
        <v>422</v>
      </c>
      <c r="O2707" s="13"/>
      <c r="P2707" s="13"/>
    </row>
    <row r="2708" spans="1:16" ht="13.15" customHeight="1" x14ac:dyDescent="0.2">
      <c r="A2708" s="11" t="str">
        <f t="shared" si="177"/>
        <v>MORNINGTON ISLAND1987</v>
      </c>
      <c r="B2708" s="3" t="s">
        <v>142</v>
      </c>
      <c r="C2708" s="12">
        <v>1987</v>
      </c>
      <c r="D2708" s="12" t="s">
        <v>174</v>
      </c>
      <c r="E2708" s="13">
        <v>190</v>
      </c>
      <c r="F2708" s="13">
        <v>190</v>
      </c>
      <c r="G2708" s="13">
        <v>380</v>
      </c>
      <c r="H2708" s="13">
        <v>0</v>
      </c>
      <c r="I2708" s="13">
        <v>0</v>
      </c>
      <c r="J2708" s="13">
        <v>0</v>
      </c>
      <c r="K2708" s="15">
        <f t="shared" si="174"/>
        <v>190</v>
      </c>
      <c r="L2708" s="15">
        <f t="shared" si="175"/>
        <v>190</v>
      </c>
      <c r="M2708" s="15">
        <f t="shared" si="176"/>
        <v>380</v>
      </c>
      <c r="O2708" s="13"/>
      <c r="P2708" s="13"/>
    </row>
    <row r="2709" spans="1:16" ht="13.15" customHeight="1" x14ac:dyDescent="0.2">
      <c r="A2709" s="11" t="str">
        <f t="shared" si="177"/>
        <v>MORNINGTON ISLAND1990</v>
      </c>
      <c r="B2709" s="92" t="s">
        <v>142</v>
      </c>
      <c r="C2709" s="85">
        <v>1990</v>
      </c>
      <c r="D2709" s="86" t="s">
        <v>174</v>
      </c>
      <c r="E2709" s="15">
        <v>58</v>
      </c>
      <c r="F2709" s="15">
        <v>57</v>
      </c>
      <c r="G2709" s="15">
        <v>115</v>
      </c>
      <c r="H2709" s="87">
        <v>0</v>
      </c>
      <c r="I2709" s="87">
        <v>0</v>
      </c>
      <c r="J2709" s="15">
        <v>0</v>
      </c>
      <c r="K2709" s="15">
        <f t="shared" si="174"/>
        <v>58</v>
      </c>
      <c r="L2709" s="15">
        <f t="shared" si="175"/>
        <v>57</v>
      </c>
      <c r="M2709" s="15">
        <f t="shared" si="176"/>
        <v>115</v>
      </c>
      <c r="O2709" s="13"/>
      <c r="P2709" s="13"/>
    </row>
    <row r="2710" spans="1:16" ht="13.15" customHeight="1" x14ac:dyDescent="0.2">
      <c r="A2710" s="11" t="str">
        <f t="shared" si="177"/>
        <v>MORNINGTON ISLAND1991</v>
      </c>
      <c r="B2710" s="90" t="s">
        <v>142</v>
      </c>
      <c r="C2710" s="85">
        <v>1991</v>
      </c>
      <c r="D2710" s="86" t="s">
        <v>174</v>
      </c>
      <c r="E2710" s="15">
        <v>541</v>
      </c>
      <c r="F2710" s="15">
        <v>535</v>
      </c>
      <c r="G2710" s="15">
        <v>1076</v>
      </c>
      <c r="H2710" s="15">
        <v>0</v>
      </c>
      <c r="I2710" s="15">
        <v>0</v>
      </c>
      <c r="J2710" s="15">
        <v>0</v>
      </c>
      <c r="K2710" s="15">
        <f t="shared" si="174"/>
        <v>541</v>
      </c>
      <c r="L2710" s="15">
        <f t="shared" si="175"/>
        <v>535</v>
      </c>
      <c r="M2710" s="15">
        <f t="shared" si="176"/>
        <v>1076</v>
      </c>
      <c r="O2710" s="13"/>
      <c r="P2710" s="13"/>
    </row>
    <row r="2711" spans="1:16" ht="13.15" customHeight="1" x14ac:dyDescent="0.2">
      <c r="A2711" s="11" t="str">
        <f t="shared" si="177"/>
        <v>MORNINGTON ISLAND1992</v>
      </c>
      <c r="B2711" s="92" t="s">
        <v>142</v>
      </c>
      <c r="C2711" s="85">
        <v>1992</v>
      </c>
      <c r="D2711" s="86" t="s">
        <v>174</v>
      </c>
      <c r="E2711" s="15">
        <v>548</v>
      </c>
      <c r="F2711" s="15">
        <v>548</v>
      </c>
      <c r="G2711" s="15">
        <v>1096</v>
      </c>
      <c r="H2711" s="87">
        <v>0</v>
      </c>
      <c r="I2711" s="87">
        <v>0</v>
      </c>
      <c r="J2711" s="15">
        <v>0</v>
      </c>
      <c r="K2711" s="15">
        <f t="shared" si="174"/>
        <v>548</v>
      </c>
      <c r="L2711" s="15">
        <f t="shared" si="175"/>
        <v>548</v>
      </c>
      <c r="M2711" s="15">
        <f t="shared" si="176"/>
        <v>1096</v>
      </c>
      <c r="O2711" s="13"/>
      <c r="P2711" s="13"/>
    </row>
    <row r="2712" spans="1:16" ht="13.15" customHeight="1" x14ac:dyDescent="0.2">
      <c r="A2712" s="11" t="str">
        <f t="shared" si="177"/>
        <v>MORNINGTON ISLAND1993</v>
      </c>
      <c r="B2712" s="92" t="s">
        <v>142</v>
      </c>
      <c r="C2712" s="85">
        <v>1993</v>
      </c>
      <c r="D2712" s="86" t="s">
        <v>174</v>
      </c>
      <c r="E2712" s="15">
        <v>563</v>
      </c>
      <c r="F2712" s="15">
        <v>565</v>
      </c>
      <c r="G2712" s="15">
        <v>1128</v>
      </c>
      <c r="H2712" s="87">
        <v>0</v>
      </c>
      <c r="I2712" s="87">
        <v>0</v>
      </c>
      <c r="J2712" s="15">
        <v>0</v>
      </c>
      <c r="K2712" s="15">
        <f t="shared" si="174"/>
        <v>563</v>
      </c>
      <c r="L2712" s="15">
        <f t="shared" si="175"/>
        <v>565</v>
      </c>
      <c r="M2712" s="15">
        <f t="shared" si="176"/>
        <v>1128</v>
      </c>
      <c r="O2712" s="13"/>
      <c r="P2712" s="13"/>
    </row>
    <row r="2713" spans="1:16" ht="13.15" customHeight="1" x14ac:dyDescent="0.2">
      <c r="A2713" s="11" t="str">
        <f t="shared" si="177"/>
        <v>MORNINGTON ISLAND1994</v>
      </c>
      <c r="B2713" s="92" t="s">
        <v>142</v>
      </c>
      <c r="C2713" s="85">
        <v>1994</v>
      </c>
      <c r="D2713" s="86" t="s">
        <v>174</v>
      </c>
      <c r="E2713" s="15">
        <v>579</v>
      </c>
      <c r="F2713" s="15">
        <v>578</v>
      </c>
      <c r="G2713" s="15">
        <v>1157</v>
      </c>
      <c r="H2713" s="87">
        <v>0</v>
      </c>
      <c r="I2713" s="87">
        <v>0</v>
      </c>
      <c r="J2713" s="15">
        <v>0</v>
      </c>
      <c r="K2713" s="15">
        <f t="shared" si="174"/>
        <v>579</v>
      </c>
      <c r="L2713" s="15">
        <f t="shared" si="175"/>
        <v>578</v>
      </c>
      <c r="M2713" s="15">
        <f t="shared" si="176"/>
        <v>1157</v>
      </c>
      <c r="O2713" s="13"/>
      <c r="P2713" s="13"/>
    </row>
    <row r="2714" spans="1:16" ht="13.15" customHeight="1" x14ac:dyDescent="0.2">
      <c r="A2714" s="11" t="str">
        <f t="shared" si="177"/>
        <v>MORNINGTON ISLAND1995</v>
      </c>
      <c r="B2714" s="3" t="s">
        <v>142</v>
      </c>
      <c r="C2714" s="12">
        <v>1995</v>
      </c>
      <c r="D2714" s="12" t="s">
        <v>174</v>
      </c>
      <c r="E2714" s="13">
        <v>597</v>
      </c>
      <c r="F2714" s="13">
        <v>599</v>
      </c>
      <c r="G2714" s="13">
        <v>1196</v>
      </c>
      <c r="H2714" s="13">
        <v>0</v>
      </c>
      <c r="I2714" s="13">
        <v>0</v>
      </c>
      <c r="J2714" s="13">
        <v>0</v>
      </c>
      <c r="K2714" s="15">
        <f t="shared" si="174"/>
        <v>597</v>
      </c>
      <c r="L2714" s="15">
        <f t="shared" si="175"/>
        <v>599</v>
      </c>
      <c r="M2714" s="15">
        <f t="shared" si="176"/>
        <v>1196</v>
      </c>
      <c r="O2714" s="13"/>
      <c r="P2714" s="13"/>
    </row>
    <row r="2715" spans="1:16" ht="13.15" customHeight="1" x14ac:dyDescent="0.2">
      <c r="A2715" s="11" t="str">
        <f t="shared" si="177"/>
        <v>MORNINGTON ISLAND1996</v>
      </c>
      <c r="B2715" s="3" t="s">
        <v>142</v>
      </c>
      <c r="C2715" s="12">
        <v>1996</v>
      </c>
      <c r="D2715" s="12" t="s">
        <v>174</v>
      </c>
      <c r="E2715" s="13">
        <v>618</v>
      </c>
      <c r="F2715" s="13">
        <v>618</v>
      </c>
      <c r="G2715" s="13">
        <v>1236</v>
      </c>
      <c r="H2715" s="13">
        <v>0</v>
      </c>
      <c r="I2715" s="13">
        <v>0</v>
      </c>
      <c r="J2715" s="13">
        <v>0</v>
      </c>
      <c r="K2715" s="15">
        <f t="shared" si="174"/>
        <v>618</v>
      </c>
      <c r="L2715" s="15">
        <f t="shared" si="175"/>
        <v>618</v>
      </c>
      <c r="M2715" s="15">
        <f t="shared" si="176"/>
        <v>1236</v>
      </c>
      <c r="O2715" s="13"/>
      <c r="P2715" s="13"/>
    </row>
    <row r="2716" spans="1:16" ht="13.15" customHeight="1" x14ac:dyDescent="0.2">
      <c r="A2716" s="11" t="str">
        <f t="shared" si="177"/>
        <v>MORNINGTON ISLAND1997</v>
      </c>
      <c r="B2716" s="92" t="s">
        <v>142</v>
      </c>
      <c r="C2716" s="85">
        <v>1997</v>
      </c>
      <c r="D2716" s="86" t="s">
        <v>174</v>
      </c>
      <c r="E2716" s="15">
        <v>574</v>
      </c>
      <c r="F2716" s="15">
        <v>574</v>
      </c>
      <c r="G2716" s="15">
        <v>1148</v>
      </c>
      <c r="H2716" s="87">
        <v>0</v>
      </c>
      <c r="I2716" s="87">
        <v>0</v>
      </c>
      <c r="J2716" s="15">
        <v>0</v>
      </c>
      <c r="K2716" s="15">
        <f t="shared" si="174"/>
        <v>574</v>
      </c>
      <c r="L2716" s="15">
        <f t="shared" si="175"/>
        <v>574</v>
      </c>
      <c r="M2716" s="15">
        <f t="shared" si="176"/>
        <v>1148</v>
      </c>
      <c r="O2716" s="13"/>
      <c r="P2716" s="13"/>
    </row>
    <row r="2717" spans="1:16" ht="13.15" customHeight="1" x14ac:dyDescent="0.2">
      <c r="A2717" s="11" t="str">
        <f t="shared" si="177"/>
        <v>MORNINGTON ISLAND1998</v>
      </c>
      <c r="B2717" s="3" t="s">
        <v>142</v>
      </c>
      <c r="C2717" s="12">
        <v>1998</v>
      </c>
      <c r="D2717" s="12" t="s">
        <v>174</v>
      </c>
      <c r="E2717" s="13">
        <v>574</v>
      </c>
      <c r="F2717" s="13">
        <v>574</v>
      </c>
      <c r="G2717" s="13">
        <v>1148</v>
      </c>
      <c r="H2717" s="13">
        <v>0</v>
      </c>
      <c r="I2717" s="13">
        <v>0</v>
      </c>
      <c r="J2717" s="13">
        <v>0</v>
      </c>
      <c r="K2717" s="15">
        <f t="shared" si="174"/>
        <v>574</v>
      </c>
      <c r="L2717" s="15">
        <f t="shared" si="175"/>
        <v>574</v>
      </c>
      <c r="M2717" s="15">
        <f t="shared" si="176"/>
        <v>1148</v>
      </c>
      <c r="O2717" s="13"/>
      <c r="P2717" s="13"/>
    </row>
    <row r="2718" spans="1:16" ht="13.15" customHeight="1" x14ac:dyDescent="0.2">
      <c r="A2718" s="11" t="str">
        <f t="shared" si="177"/>
        <v>MORNINGTON ISLAND1999</v>
      </c>
      <c r="B2718" s="90" t="s">
        <v>142</v>
      </c>
      <c r="C2718" s="85">
        <v>1999</v>
      </c>
      <c r="D2718" s="86" t="s">
        <v>174</v>
      </c>
      <c r="E2718" s="15">
        <v>574</v>
      </c>
      <c r="F2718" s="15">
        <v>574</v>
      </c>
      <c r="G2718" s="15">
        <v>1148</v>
      </c>
      <c r="H2718" s="15">
        <v>0</v>
      </c>
      <c r="I2718" s="15">
        <v>0</v>
      </c>
      <c r="J2718" s="15">
        <v>0</v>
      </c>
      <c r="K2718" s="15">
        <f t="shared" si="174"/>
        <v>574</v>
      </c>
      <c r="L2718" s="15">
        <f t="shared" si="175"/>
        <v>574</v>
      </c>
      <c r="M2718" s="15">
        <f t="shared" si="176"/>
        <v>1148</v>
      </c>
      <c r="O2718" s="13"/>
      <c r="P2718" s="13"/>
    </row>
    <row r="2719" spans="1:16" ht="13.15" customHeight="1" x14ac:dyDescent="0.2">
      <c r="A2719" s="11" t="str">
        <f t="shared" si="177"/>
        <v>MORNINGTON ISLAND2000</v>
      </c>
      <c r="B2719" s="92" t="s">
        <v>142</v>
      </c>
      <c r="C2719" s="85">
        <v>2000</v>
      </c>
      <c r="D2719" s="12" t="s">
        <v>174</v>
      </c>
      <c r="E2719" s="15">
        <v>573</v>
      </c>
      <c r="F2719" s="15">
        <v>573</v>
      </c>
      <c r="G2719" s="15">
        <v>1146</v>
      </c>
      <c r="H2719" s="87">
        <v>0</v>
      </c>
      <c r="I2719" s="87">
        <v>0</v>
      </c>
      <c r="J2719" s="15">
        <v>0</v>
      </c>
      <c r="K2719" s="15">
        <f t="shared" si="174"/>
        <v>573</v>
      </c>
      <c r="L2719" s="15">
        <f t="shared" si="175"/>
        <v>573</v>
      </c>
      <c r="M2719" s="15">
        <f t="shared" si="176"/>
        <v>1146</v>
      </c>
      <c r="O2719" s="13"/>
      <c r="P2719" s="13"/>
    </row>
    <row r="2720" spans="1:16" ht="13.15" customHeight="1" x14ac:dyDescent="0.2">
      <c r="A2720" s="11" t="str">
        <f t="shared" si="177"/>
        <v>MORNINGTON ISLAND2001</v>
      </c>
      <c r="B2720" s="92" t="s">
        <v>142</v>
      </c>
      <c r="C2720" s="85">
        <v>2001</v>
      </c>
      <c r="D2720" s="86" t="s">
        <v>174</v>
      </c>
      <c r="E2720" s="15">
        <v>540</v>
      </c>
      <c r="F2720" s="15">
        <v>540</v>
      </c>
      <c r="G2720" s="15">
        <v>1080</v>
      </c>
      <c r="H2720" s="87">
        <v>0</v>
      </c>
      <c r="I2720" s="87">
        <v>0</v>
      </c>
      <c r="J2720" s="15">
        <v>0</v>
      </c>
      <c r="K2720" s="15">
        <f t="shared" si="174"/>
        <v>540</v>
      </c>
      <c r="L2720" s="15">
        <f t="shared" si="175"/>
        <v>540</v>
      </c>
      <c r="M2720" s="15">
        <f t="shared" si="176"/>
        <v>1080</v>
      </c>
      <c r="O2720" s="13"/>
      <c r="P2720" s="13"/>
    </row>
    <row r="2721" spans="1:16" ht="13.15" customHeight="1" x14ac:dyDescent="0.2">
      <c r="A2721" s="11" t="str">
        <f t="shared" si="177"/>
        <v>MORNINGTON ISLAND2002</v>
      </c>
      <c r="B2721" s="3" t="s">
        <v>142</v>
      </c>
      <c r="C2721" s="12">
        <v>2002</v>
      </c>
      <c r="D2721" s="12" t="s">
        <v>174</v>
      </c>
      <c r="E2721" s="13">
        <v>464</v>
      </c>
      <c r="F2721" s="13">
        <v>464</v>
      </c>
      <c r="G2721" s="13">
        <v>928</v>
      </c>
      <c r="H2721" s="13">
        <v>0</v>
      </c>
      <c r="I2721" s="13">
        <v>0</v>
      </c>
      <c r="J2721" s="13">
        <v>0</v>
      </c>
      <c r="K2721" s="15">
        <f t="shared" si="174"/>
        <v>464</v>
      </c>
      <c r="L2721" s="15">
        <f t="shared" si="175"/>
        <v>464</v>
      </c>
      <c r="M2721" s="15">
        <f t="shared" si="176"/>
        <v>928</v>
      </c>
      <c r="O2721" s="13"/>
      <c r="P2721" s="13"/>
    </row>
    <row r="2722" spans="1:16" ht="13.15" customHeight="1" x14ac:dyDescent="0.2">
      <c r="A2722" s="11" t="str">
        <f t="shared" si="177"/>
        <v>MORNINGTON ISLAND2003</v>
      </c>
      <c r="B2722" s="3" t="s">
        <v>142</v>
      </c>
      <c r="C2722" s="12">
        <v>2003</v>
      </c>
      <c r="D2722" s="12" t="s">
        <v>174</v>
      </c>
      <c r="E2722" s="13">
        <v>468</v>
      </c>
      <c r="F2722" s="13">
        <v>468</v>
      </c>
      <c r="G2722" s="13">
        <v>936</v>
      </c>
      <c r="H2722" s="13">
        <v>0</v>
      </c>
      <c r="I2722" s="13">
        <v>0</v>
      </c>
      <c r="J2722" s="13">
        <v>0</v>
      </c>
      <c r="K2722" s="15">
        <f t="shared" si="174"/>
        <v>468</v>
      </c>
      <c r="L2722" s="15">
        <f t="shared" si="175"/>
        <v>468</v>
      </c>
      <c r="M2722" s="15">
        <f t="shared" si="176"/>
        <v>936</v>
      </c>
      <c r="O2722" s="13"/>
      <c r="P2722" s="13"/>
    </row>
    <row r="2723" spans="1:16" ht="13.15" customHeight="1" x14ac:dyDescent="0.2">
      <c r="A2723" s="11" t="str">
        <f t="shared" si="177"/>
        <v>MORNINGTON ISLAND2004</v>
      </c>
      <c r="B2723" s="3" t="s">
        <v>142</v>
      </c>
      <c r="C2723" s="12">
        <v>2004</v>
      </c>
      <c r="D2723" s="12" t="s">
        <v>174</v>
      </c>
      <c r="E2723" s="13">
        <v>471</v>
      </c>
      <c r="F2723" s="13">
        <v>471</v>
      </c>
      <c r="G2723" s="13">
        <v>942</v>
      </c>
      <c r="H2723" s="13">
        <v>0</v>
      </c>
      <c r="I2723" s="13">
        <v>0</v>
      </c>
      <c r="J2723" s="13">
        <v>0</v>
      </c>
      <c r="K2723" s="15">
        <f t="shared" si="174"/>
        <v>471</v>
      </c>
      <c r="L2723" s="15">
        <f t="shared" si="175"/>
        <v>471</v>
      </c>
      <c r="M2723" s="15">
        <f t="shared" si="176"/>
        <v>942</v>
      </c>
      <c r="O2723" s="13"/>
      <c r="P2723" s="13"/>
    </row>
    <row r="2724" spans="1:16" ht="13.15" customHeight="1" x14ac:dyDescent="0.2">
      <c r="A2724" s="11" t="str">
        <f t="shared" si="177"/>
        <v>MORNINGTON ISLAND2005</v>
      </c>
      <c r="B2724" s="3" t="s">
        <v>142</v>
      </c>
      <c r="C2724" s="12">
        <v>2005</v>
      </c>
      <c r="D2724" s="12" t="s">
        <v>174</v>
      </c>
      <c r="E2724" s="13">
        <v>469</v>
      </c>
      <c r="F2724" s="13">
        <v>469</v>
      </c>
      <c r="G2724" s="13">
        <v>938</v>
      </c>
      <c r="H2724" s="13">
        <v>0</v>
      </c>
      <c r="I2724" s="13">
        <v>0</v>
      </c>
      <c r="J2724" s="13">
        <v>0</v>
      </c>
      <c r="K2724" s="15">
        <f t="shared" si="174"/>
        <v>469</v>
      </c>
      <c r="L2724" s="15">
        <f t="shared" si="175"/>
        <v>469</v>
      </c>
      <c r="M2724" s="15">
        <f t="shared" si="176"/>
        <v>938</v>
      </c>
      <c r="O2724" s="13"/>
      <c r="P2724" s="13"/>
    </row>
    <row r="2725" spans="1:16" ht="13.15" customHeight="1" x14ac:dyDescent="0.2">
      <c r="A2725" s="11" t="str">
        <f t="shared" si="177"/>
        <v>MORNINGTON ISLAND2006</v>
      </c>
      <c r="B2725" s="3" t="s">
        <v>142</v>
      </c>
      <c r="C2725" s="12">
        <v>2006</v>
      </c>
      <c r="D2725" s="12" t="s">
        <v>174</v>
      </c>
      <c r="E2725" s="13">
        <v>535</v>
      </c>
      <c r="F2725" s="13">
        <v>535</v>
      </c>
      <c r="G2725" s="13">
        <v>1070</v>
      </c>
      <c r="H2725" s="13">
        <v>0</v>
      </c>
      <c r="I2725" s="13">
        <v>0</v>
      </c>
      <c r="J2725" s="13">
        <v>0</v>
      </c>
      <c r="K2725" s="15">
        <f t="shared" si="174"/>
        <v>535</v>
      </c>
      <c r="L2725" s="15">
        <f t="shared" si="175"/>
        <v>535</v>
      </c>
      <c r="M2725" s="15">
        <f t="shared" si="176"/>
        <v>1070</v>
      </c>
      <c r="O2725" s="13"/>
      <c r="P2725" s="13"/>
    </row>
    <row r="2726" spans="1:16" ht="13.15" customHeight="1" x14ac:dyDescent="0.2">
      <c r="A2726" s="11" t="str">
        <f t="shared" si="177"/>
        <v>MORNINGTON ISLAND2007</v>
      </c>
      <c r="B2726" s="3" t="s">
        <v>142</v>
      </c>
      <c r="C2726" s="12">
        <v>2007</v>
      </c>
      <c r="D2726" s="12" t="s">
        <v>174</v>
      </c>
      <c r="E2726" s="13">
        <v>510</v>
      </c>
      <c r="F2726" s="13">
        <v>511</v>
      </c>
      <c r="G2726" s="13">
        <v>1021</v>
      </c>
      <c r="H2726" s="13">
        <v>0</v>
      </c>
      <c r="I2726" s="13">
        <v>0</v>
      </c>
      <c r="J2726" s="13">
        <v>0</v>
      </c>
      <c r="K2726" s="15">
        <f t="shared" si="174"/>
        <v>510</v>
      </c>
      <c r="L2726" s="15">
        <f t="shared" si="175"/>
        <v>511</v>
      </c>
      <c r="M2726" s="15">
        <f t="shared" si="176"/>
        <v>1021</v>
      </c>
      <c r="O2726" s="13"/>
      <c r="P2726" s="13"/>
    </row>
    <row r="2727" spans="1:16" ht="13.15" customHeight="1" x14ac:dyDescent="0.2">
      <c r="A2727" s="11" t="str">
        <f t="shared" si="177"/>
        <v>MORNINGTON ISLAND2008</v>
      </c>
      <c r="B2727" s="92" t="s">
        <v>142</v>
      </c>
      <c r="C2727" s="85">
        <v>2008</v>
      </c>
      <c r="D2727" s="86" t="s">
        <v>174</v>
      </c>
      <c r="E2727" s="15">
        <v>463</v>
      </c>
      <c r="F2727" s="15">
        <v>460</v>
      </c>
      <c r="G2727" s="15">
        <v>923</v>
      </c>
      <c r="H2727" s="87">
        <v>0</v>
      </c>
      <c r="I2727" s="87">
        <v>0</v>
      </c>
      <c r="J2727" s="15">
        <v>0</v>
      </c>
      <c r="K2727" s="15">
        <f t="shared" si="174"/>
        <v>463</v>
      </c>
      <c r="L2727" s="15">
        <f t="shared" si="175"/>
        <v>460</v>
      </c>
      <c r="M2727" s="15">
        <f t="shared" si="176"/>
        <v>923</v>
      </c>
      <c r="O2727" s="13"/>
      <c r="P2727" s="13"/>
    </row>
    <row r="2728" spans="1:16" ht="13.15" customHeight="1" x14ac:dyDescent="0.2">
      <c r="A2728" s="11" t="str">
        <f t="shared" si="177"/>
        <v>MORNINGTON ISLAND2009</v>
      </c>
      <c r="B2728" s="90" t="s">
        <v>142</v>
      </c>
      <c r="C2728" s="12">
        <v>2009</v>
      </c>
      <c r="D2728" s="12" t="s">
        <v>174</v>
      </c>
      <c r="E2728" s="91">
        <v>32</v>
      </c>
      <c r="F2728" s="91">
        <v>32</v>
      </c>
      <c r="G2728" s="91">
        <v>64</v>
      </c>
      <c r="H2728" s="91">
        <v>0</v>
      </c>
      <c r="I2728" s="91">
        <v>0</v>
      </c>
      <c r="J2728" s="91">
        <v>0</v>
      </c>
      <c r="K2728" s="15">
        <f t="shared" si="174"/>
        <v>32</v>
      </c>
      <c r="L2728" s="15">
        <f t="shared" si="175"/>
        <v>32</v>
      </c>
      <c r="M2728" s="15">
        <f t="shared" si="176"/>
        <v>64</v>
      </c>
      <c r="O2728" s="13"/>
      <c r="P2728" s="13"/>
    </row>
    <row r="2729" spans="1:16" ht="13.15" customHeight="1" x14ac:dyDescent="0.2">
      <c r="A2729" s="11" t="str">
        <f t="shared" si="177"/>
        <v>MORNINGTON ISLAND2010</v>
      </c>
      <c r="B2729" s="3" t="s">
        <v>142</v>
      </c>
      <c r="C2729" s="12">
        <v>2010</v>
      </c>
      <c r="D2729" s="12" t="s">
        <v>174</v>
      </c>
      <c r="E2729" s="13">
        <v>256</v>
      </c>
      <c r="F2729" s="13">
        <v>255</v>
      </c>
      <c r="G2729" s="13">
        <v>511</v>
      </c>
      <c r="H2729" s="13">
        <v>0</v>
      </c>
      <c r="I2729" s="13">
        <v>0</v>
      </c>
      <c r="J2729" s="13">
        <v>0</v>
      </c>
      <c r="K2729" s="15">
        <f t="shared" si="174"/>
        <v>256</v>
      </c>
      <c r="L2729" s="15">
        <f t="shared" si="175"/>
        <v>255</v>
      </c>
      <c r="M2729" s="15">
        <f t="shared" si="176"/>
        <v>511</v>
      </c>
      <c r="O2729" s="13"/>
      <c r="P2729" s="13"/>
    </row>
    <row r="2730" spans="1:16" ht="13.15" customHeight="1" x14ac:dyDescent="0.2">
      <c r="A2730" s="11" t="str">
        <f t="shared" si="177"/>
        <v>MORNINGTON ISLAND2011</v>
      </c>
      <c r="B2730" s="3" t="s">
        <v>142</v>
      </c>
      <c r="C2730" s="12">
        <v>2011</v>
      </c>
      <c r="D2730" s="12" t="s">
        <v>174</v>
      </c>
      <c r="E2730" s="13">
        <v>509</v>
      </c>
      <c r="F2730" s="13">
        <v>509</v>
      </c>
      <c r="G2730" s="13">
        <v>1018</v>
      </c>
      <c r="H2730" s="13">
        <v>0</v>
      </c>
      <c r="I2730" s="13">
        <v>0</v>
      </c>
      <c r="J2730" s="13">
        <v>0</v>
      </c>
      <c r="K2730" s="15">
        <f t="shared" si="174"/>
        <v>509</v>
      </c>
      <c r="L2730" s="15">
        <f t="shared" si="175"/>
        <v>509</v>
      </c>
      <c r="M2730" s="15">
        <f t="shared" si="176"/>
        <v>1018</v>
      </c>
      <c r="O2730" s="13"/>
      <c r="P2730" s="13"/>
    </row>
    <row r="2731" spans="1:16" ht="13.15" customHeight="1" x14ac:dyDescent="0.2">
      <c r="A2731" s="11" t="str">
        <f t="shared" si="177"/>
        <v>MORNINGTON ISLAND2012</v>
      </c>
      <c r="B2731" s="92" t="s">
        <v>142</v>
      </c>
      <c r="C2731" s="85">
        <v>2012</v>
      </c>
      <c r="D2731" s="86" t="s">
        <v>174</v>
      </c>
      <c r="E2731" s="15">
        <v>511</v>
      </c>
      <c r="F2731" s="15">
        <v>511</v>
      </c>
      <c r="G2731" s="15">
        <v>1022</v>
      </c>
      <c r="H2731" s="87">
        <v>0</v>
      </c>
      <c r="I2731" s="87">
        <v>0</v>
      </c>
      <c r="J2731" s="15">
        <v>0</v>
      </c>
      <c r="K2731" s="15">
        <f t="shared" si="174"/>
        <v>511</v>
      </c>
      <c r="L2731" s="15">
        <f t="shared" si="175"/>
        <v>511</v>
      </c>
      <c r="M2731" s="15">
        <f t="shared" si="176"/>
        <v>1022</v>
      </c>
      <c r="O2731" s="13"/>
      <c r="P2731" s="13"/>
    </row>
    <row r="2732" spans="1:16" ht="13.15" customHeight="1" x14ac:dyDescent="0.2">
      <c r="A2732" s="11" t="str">
        <f t="shared" si="177"/>
        <v>MORNINGTON ISLAND2013</v>
      </c>
      <c r="B2732" s="3" t="s">
        <v>142</v>
      </c>
      <c r="C2732" s="12">
        <v>2013</v>
      </c>
      <c r="D2732" s="86" t="s">
        <v>174</v>
      </c>
      <c r="E2732" s="13">
        <v>455</v>
      </c>
      <c r="F2732" s="13">
        <v>456</v>
      </c>
      <c r="G2732" s="13">
        <v>911</v>
      </c>
      <c r="H2732" s="13">
        <v>0</v>
      </c>
      <c r="I2732" s="13">
        <v>0</v>
      </c>
      <c r="J2732" s="13">
        <v>0</v>
      </c>
      <c r="K2732" s="15">
        <f t="shared" si="174"/>
        <v>455</v>
      </c>
      <c r="L2732" s="15">
        <f t="shared" si="175"/>
        <v>456</v>
      </c>
      <c r="M2732" s="15">
        <f t="shared" si="176"/>
        <v>911</v>
      </c>
      <c r="O2732" s="13"/>
      <c r="P2732" s="13"/>
    </row>
    <row r="2733" spans="1:16" ht="13.15" customHeight="1" x14ac:dyDescent="0.2">
      <c r="A2733" s="11" t="str">
        <f t="shared" si="177"/>
        <v>MORNINGTON ISLAND2014</v>
      </c>
      <c r="B2733" s="3" t="s">
        <v>142</v>
      </c>
      <c r="C2733" s="12">
        <v>2014</v>
      </c>
      <c r="D2733" s="12" t="s">
        <v>174</v>
      </c>
      <c r="E2733" s="13">
        <v>416</v>
      </c>
      <c r="F2733" s="13">
        <v>415</v>
      </c>
      <c r="G2733" s="13">
        <v>831</v>
      </c>
      <c r="H2733" s="13">
        <v>0</v>
      </c>
      <c r="I2733" s="13">
        <v>0</v>
      </c>
      <c r="J2733" s="13">
        <v>0</v>
      </c>
      <c r="K2733" s="15">
        <f t="shared" si="174"/>
        <v>416</v>
      </c>
      <c r="L2733" s="15">
        <f t="shared" si="175"/>
        <v>415</v>
      </c>
      <c r="M2733" s="15">
        <f t="shared" si="176"/>
        <v>831</v>
      </c>
      <c r="O2733" s="13"/>
      <c r="P2733" s="13"/>
    </row>
    <row r="2734" spans="1:16" ht="13.15" customHeight="1" x14ac:dyDescent="0.2">
      <c r="A2734" s="11" t="str">
        <f t="shared" si="177"/>
        <v>MORNINGTON ISLAND2015</v>
      </c>
      <c r="B2734" s="92" t="s">
        <v>142</v>
      </c>
      <c r="C2734" s="85">
        <v>2015</v>
      </c>
      <c r="D2734" s="86" t="s">
        <v>174</v>
      </c>
      <c r="E2734" s="15">
        <v>447</v>
      </c>
      <c r="F2734" s="15">
        <v>447</v>
      </c>
      <c r="G2734" s="15">
        <v>894</v>
      </c>
      <c r="H2734" s="87">
        <v>0</v>
      </c>
      <c r="I2734" s="87">
        <v>0</v>
      </c>
      <c r="J2734" s="15">
        <v>0</v>
      </c>
      <c r="K2734" s="15">
        <f t="shared" si="174"/>
        <v>447</v>
      </c>
      <c r="L2734" s="15">
        <f t="shared" si="175"/>
        <v>447</v>
      </c>
      <c r="M2734" s="15">
        <f t="shared" si="176"/>
        <v>894</v>
      </c>
      <c r="O2734" s="13"/>
      <c r="P2734" s="13"/>
    </row>
    <row r="2735" spans="1:16" ht="13.15" customHeight="1" x14ac:dyDescent="0.2">
      <c r="A2735" s="11" t="str">
        <f t="shared" si="177"/>
        <v>MORNINGTON ISLAND2016</v>
      </c>
      <c r="B2735" s="3" t="s">
        <v>142</v>
      </c>
      <c r="C2735" s="12">
        <v>2016</v>
      </c>
      <c r="D2735" s="12" t="s">
        <v>174</v>
      </c>
      <c r="E2735" s="13">
        <v>541</v>
      </c>
      <c r="F2735" s="13">
        <v>545</v>
      </c>
      <c r="G2735" s="13">
        <v>1086</v>
      </c>
      <c r="H2735" s="13">
        <v>0</v>
      </c>
      <c r="I2735" s="13">
        <v>0</v>
      </c>
      <c r="J2735" s="13">
        <v>0</v>
      </c>
      <c r="K2735" s="15">
        <f t="shared" si="174"/>
        <v>541</v>
      </c>
      <c r="L2735" s="15">
        <f t="shared" si="175"/>
        <v>545</v>
      </c>
      <c r="M2735" s="15">
        <f t="shared" si="176"/>
        <v>1086</v>
      </c>
      <c r="O2735" s="13"/>
      <c r="P2735" s="13"/>
    </row>
    <row r="2736" spans="1:16" ht="13.15" customHeight="1" x14ac:dyDescent="0.2">
      <c r="A2736" s="11" t="str">
        <f t="shared" si="177"/>
        <v>MORNINGTON ISLAND2017</v>
      </c>
      <c r="B2736" s="90" t="s">
        <v>142</v>
      </c>
      <c r="C2736" s="85">
        <v>2017</v>
      </c>
      <c r="D2736" s="86" t="s">
        <v>174</v>
      </c>
      <c r="E2736" s="15">
        <v>462</v>
      </c>
      <c r="F2736" s="15">
        <v>460</v>
      </c>
      <c r="G2736" s="15">
        <v>922</v>
      </c>
      <c r="H2736" s="15">
        <v>0</v>
      </c>
      <c r="I2736" s="15">
        <v>0</v>
      </c>
      <c r="J2736" s="15">
        <v>0</v>
      </c>
      <c r="K2736" s="15">
        <f t="shared" si="174"/>
        <v>462</v>
      </c>
      <c r="L2736" s="15">
        <f t="shared" si="175"/>
        <v>460</v>
      </c>
      <c r="M2736" s="15">
        <f t="shared" si="176"/>
        <v>922</v>
      </c>
      <c r="O2736" s="13"/>
      <c r="P2736" s="13"/>
    </row>
    <row r="2737" spans="1:16" ht="13.15" customHeight="1" x14ac:dyDescent="0.2">
      <c r="A2737" s="11" t="str">
        <f t="shared" si="177"/>
        <v>MORNINGTON ISLAND2018</v>
      </c>
      <c r="B2737" s="3" t="s">
        <v>142</v>
      </c>
      <c r="C2737" s="12">
        <v>2018</v>
      </c>
      <c r="D2737" s="12" t="s">
        <v>174</v>
      </c>
      <c r="E2737" s="13">
        <v>500</v>
      </c>
      <c r="F2737" s="13">
        <v>501</v>
      </c>
      <c r="G2737" s="13">
        <v>1001</v>
      </c>
      <c r="H2737" s="13">
        <v>0</v>
      </c>
      <c r="I2737" s="13">
        <v>0</v>
      </c>
      <c r="J2737" s="13">
        <v>0</v>
      </c>
      <c r="K2737" s="15">
        <f t="shared" ref="K2737:K2800" si="178">E2737+H2737</f>
        <v>500</v>
      </c>
      <c r="L2737" s="15">
        <f t="shared" ref="L2737:L2800" si="179">F2737+I2737</f>
        <v>501</v>
      </c>
      <c r="M2737" s="15">
        <f t="shared" ref="M2737:M2800" si="180">G2737+J2737</f>
        <v>1001</v>
      </c>
      <c r="O2737" s="13"/>
      <c r="P2737" s="13"/>
    </row>
    <row r="2738" spans="1:16" ht="13.15" customHeight="1" x14ac:dyDescent="0.2">
      <c r="A2738" s="11" t="str">
        <f t="shared" si="177"/>
        <v>MORNINGTON ISLAND2019</v>
      </c>
      <c r="B2738" s="3" t="s">
        <v>142</v>
      </c>
      <c r="C2738" s="12">
        <v>2019</v>
      </c>
      <c r="D2738" s="12" t="s">
        <v>174</v>
      </c>
      <c r="E2738" s="13">
        <v>496</v>
      </c>
      <c r="F2738" s="13">
        <v>496</v>
      </c>
      <c r="G2738" s="13">
        <v>992</v>
      </c>
      <c r="H2738" s="13">
        <v>0</v>
      </c>
      <c r="I2738" s="13">
        <v>0</v>
      </c>
      <c r="J2738" s="13">
        <v>0</v>
      </c>
      <c r="K2738" s="15">
        <f t="shared" si="178"/>
        <v>496</v>
      </c>
      <c r="L2738" s="15">
        <f t="shared" si="179"/>
        <v>496</v>
      </c>
      <c r="M2738" s="15">
        <f t="shared" si="180"/>
        <v>992</v>
      </c>
      <c r="O2738" s="13"/>
      <c r="P2738" s="13"/>
    </row>
    <row r="2739" spans="1:16" ht="13.15" customHeight="1" x14ac:dyDescent="0.2">
      <c r="A2739" s="11" t="str">
        <f t="shared" si="177"/>
        <v>MORNINGTON ISLAND2020</v>
      </c>
      <c r="B2739" s="3" t="s">
        <v>142</v>
      </c>
      <c r="C2739" s="12">
        <v>2020</v>
      </c>
      <c r="D2739" s="12" t="s">
        <v>174</v>
      </c>
      <c r="E2739" s="13">
        <v>501</v>
      </c>
      <c r="F2739" s="13">
        <v>501</v>
      </c>
      <c r="G2739" s="13">
        <v>1002</v>
      </c>
      <c r="H2739" s="13">
        <v>0</v>
      </c>
      <c r="I2739" s="13">
        <v>0</v>
      </c>
      <c r="J2739" s="13">
        <v>0</v>
      </c>
      <c r="K2739" s="15">
        <f t="shared" si="178"/>
        <v>501</v>
      </c>
      <c r="L2739" s="15">
        <f t="shared" si="179"/>
        <v>501</v>
      </c>
      <c r="M2739" s="15">
        <f t="shared" si="180"/>
        <v>1002</v>
      </c>
      <c r="O2739" s="13"/>
      <c r="P2739" s="13"/>
    </row>
    <row r="2740" spans="1:16" ht="13.15" customHeight="1" x14ac:dyDescent="0.2">
      <c r="A2740" s="11" t="str">
        <f t="shared" si="177"/>
        <v>MORNINGTON ISLAND2021</v>
      </c>
      <c r="B2740" s="3" t="s">
        <v>142</v>
      </c>
      <c r="C2740" s="12">
        <v>2021</v>
      </c>
      <c r="D2740" s="12" t="s">
        <v>174</v>
      </c>
      <c r="E2740" s="13">
        <v>521</v>
      </c>
      <c r="F2740" s="13">
        <v>520</v>
      </c>
      <c r="G2740" s="13">
        <v>1041</v>
      </c>
      <c r="H2740" s="13">
        <v>0</v>
      </c>
      <c r="I2740" s="13">
        <v>0</v>
      </c>
      <c r="J2740" s="13">
        <v>0</v>
      </c>
      <c r="K2740" s="15">
        <f t="shared" si="178"/>
        <v>521</v>
      </c>
      <c r="L2740" s="15">
        <f t="shared" si="179"/>
        <v>520</v>
      </c>
      <c r="M2740" s="15">
        <f t="shared" si="180"/>
        <v>1041</v>
      </c>
      <c r="O2740" s="13"/>
      <c r="P2740" s="13"/>
    </row>
    <row r="2741" spans="1:16" ht="13.15" customHeight="1" x14ac:dyDescent="0.2">
      <c r="A2741" s="11" t="str">
        <f t="shared" si="177"/>
        <v>MORNINGTON ISLAND2022</v>
      </c>
      <c r="B2741" s="92" t="s">
        <v>142</v>
      </c>
      <c r="C2741" s="85">
        <v>2022</v>
      </c>
      <c r="D2741" s="86" t="s">
        <v>174</v>
      </c>
      <c r="E2741" s="15">
        <v>524</v>
      </c>
      <c r="F2741" s="15">
        <v>524</v>
      </c>
      <c r="G2741" s="15">
        <v>1048</v>
      </c>
      <c r="H2741" s="87">
        <v>0</v>
      </c>
      <c r="I2741" s="87">
        <v>0</v>
      </c>
      <c r="J2741" s="15">
        <v>0</v>
      </c>
      <c r="K2741" s="15">
        <f t="shared" si="178"/>
        <v>524</v>
      </c>
      <c r="L2741" s="15">
        <f t="shared" si="179"/>
        <v>524</v>
      </c>
      <c r="M2741" s="15">
        <f t="shared" si="180"/>
        <v>1048</v>
      </c>
      <c r="O2741" s="13"/>
      <c r="P2741" s="13"/>
    </row>
    <row r="2742" spans="1:16" ht="13.15" customHeight="1" x14ac:dyDescent="0.2">
      <c r="A2742" s="11" t="str">
        <f t="shared" si="177"/>
        <v>MORNINGTON ISLAND2023</v>
      </c>
      <c r="B2742" s="3" t="s">
        <v>142</v>
      </c>
      <c r="C2742" s="12">
        <v>2023</v>
      </c>
      <c r="D2742" s="12" t="s">
        <v>174</v>
      </c>
      <c r="E2742" s="13">
        <v>631</v>
      </c>
      <c r="F2742" s="13">
        <v>644</v>
      </c>
      <c r="G2742" s="13">
        <v>1275</v>
      </c>
      <c r="H2742" s="13">
        <v>0</v>
      </c>
      <c r="I2742" s="13">
        <v>0</v>
      </c>
      <c r="J2742" s="13">
        <v>0</v>
      </c>
      <c r="K2742" s="15">
        <f t="shared" si="178"/>
        <v>631</v>
      </c>
      <c r="L2742" s="15">
        <f t="shared" si="179"/>
        <v>644</v>
      </c>
      <c r="M2742" s="15">
        <f t="shared" si="180"/>
        <v>1275</v>
      </c>
      <c r="O2742" s="13"/>
      <c r="P2742" s="13"/>
    </row>
    <row r="2743" spans="1:16" ht="13.15" customHeight="1" x14ac:dyDescent="0.2">
      <c r="A2743" s="11" t="str">
        <f t="shared" si="177"/>
        <v>MORNINGTON ISLAND2024</v>
      </c>
      <c r="B2743" s="3" t="s">
        <v>142</v>
      </c>
      <c r="C2743" s="12">
        <v>2024</v>
      </c>
      <c r="D2743" s="12" t="s">
        <v>174</v>
      </c>
      <c r="E2743" s="13">
        <v>639</v>
      </c>
      <c r="F2743" s="13">
        <v>633</v>
      </c>
      <c r="G2743" s="13">
        <v>1272</v>
      </c>
      <c r="H2743" s="13">
        <v>0</v>
      </c>
      <c r="I2743" s="13">
        <v>0</v>
      </c>
      <c r="J2743" s="13">
        <v>0</v>
      </c>
      <c r="K2743" s="15">
        <f t="shared" si="178"/>
        <v>639</v>
      </c>
      <c r="L2743" s="15">
        <f t="shared" si="179"/>
        <v>633</v>
      </c>
      <c r="M2743" s="15">
        <f t="shared" si="180"/>
        <v>1272</v>
      </c>
      <c r="O2743" s="13"/>
      <c r="P2743" s="13"/>
    </row>
    <row r="2744" spans="1:16" ht="13.15" customHeight="1" x14ac:dyDescent="0.2">
      <c r="A2744" s="11" t="str">
        <f t="shared" si="177"/>
        <v>MORNINGTON ISLAND2025</v>
      </c>
      <c r="B2744" s="3" t="s">
        <v>142</v>
      </c>
      <c r="C2744" s="12">
        <v>2025</v>
      </c>
      <c r="D2744" s="12" t="s">
        <v>174</v>
      </c>
      <c r="E2744" s="13">
        <v>608</v>
      </c>
      <c r="F2744" s="13">
        <v>609</v>
      </c>
      <c r="G2744" s="13">
        <v>1217</v>
      </c>
      <c r="H2744" s="13">
        <v>0</v>
      </c>
      <c r="I2744" s="13">
        <v>0</v>
      </c>
      <c r="J2744" s="13">
        <v>0</v>
      </c>
      <c r="K2744" s="15">
        <f t="shared" si="178"/>
        <v>608</v>
      </c>
      <c r="L2744" s="15">
        <f t="shared" si="179"/>
        <v>609</v>
      </c>
      <c r="M2744" s="15">
        <f t="shared" si="180"/>
        <v>1217</v>
      </c>
      <c r="O2744" s="13"/>
      <c r="P2744" s="13"/>
    </row>
    <row r="2745" spans="1:16" ht="13.15" customHeight="1" x14ac:dyDescent="0.2">
      <c r="A2745" s="11" t="str">
        <f t="shared" si="177"/>
        <v>MORUYA1985</v>
      </c>
      <c r="B2745" s="3" t="s">
        <v>155</v>
      </c>
      <c r="C2745" s="12">
        <v>1985</v>
      </c>
      <c r="D2745" s="12" t="s">
        <v>174</v>
      </c>
      <c r="E2745" s="13">
        <v>604</v>
      </c>
      <c r="F2745" s="13">
        <v>614</v>
      </c>
      <c r="G2745" s="13">
        <v>1218</v>
      </c>
      <c r="H2745" s="13">
        <v>0</v>
      </c>
      <c r="I2745" s="13">
        <v>0</v>
      </c>
      <c r="J2745" s="13">
        <v>0</v>
      </c>
      <c r="K2745" s="15">
        <f t="shared" si="178"/>
        <v>604</v>
      </c>
      <c r="L2745" s="15">
        <f t="shared" si="179"/>
        <v>614</v>
      </c>
      <c r="M2745" s="15">
        <f t="shared" si="180"/>
        <v>1218</v>
      </c>
      <c r="O2745" s="13"/>
      <c r="P2745" s="13"/>
    </row>
    <row r="2746" spans="1:16" ht="13.15" customHeight="1" x14ac:dyDescent="0.2">
      <c r="A2746" s="11" t="str">
        <f t="shared" si="177"/>
        <v>MORUYA1986</v>
      </c>
      <c r="B2746" s="3" t="s">
        <v>155</v>
      </c>
      <c r="C2746" s="12">
        <v>1986</v>
      </c>
      <c r="D2746" s="12" t="s">
        <v>174</v>
      </c>
      <c r="E2746" s="13">
        <v>463</v>
      </c>
      <c r="F2746" s="13">
        <v>468</v>
      </c>
      <c r="G2746" s="13">
        <v>931</v>
      </c>
      <c r="H2746" s="13">
        <v>0</v>
      </c>
      <c r="I2746" s="13">
        <v>0</v>
      </c>
      <c r="J2746" s="13">
        <v>0</v>
      </c>
      <c r="K2746" s="15">
        <f t="shared" si="178"/>
        <v>463</v>
      </c>
      <c r="L2746" s="15">
        <f t="shared" si="179"/>
        <v>468</v>
      </c>
      <c r="M2746" s="15">
        <f t="shared" si="180"/>
        <v>931</v>
      </c>
      <c r="O2746" s="13"/>
      <c r="P2746" s="13"/>
    </row>
    <row r="2747" spans="1:16" ht="13.15" customHeight="1" x14ac:dyDescent="0.2">
      <c r="A2747" s="11" t="str">
        <f t="shared" si="177"/>
        <v>MORUYA1987</v>
      </c>
      <c r="B2747" s="3" t="s">
        <v>155</v>
      </c>
      <c r="C2747" s="12">
        <v>1987</v>
      </c>
      <c r="D2747" s="12" t="s">
        <v>174</v>
      </c>
      <c r="E2747" s="13">
        <v>446</v>
      </c>
      <c r="F2747" s="13">
        <v>431</v>
      </c>
      <c r="G2747" s="13">
        <v>877</v>
      </c>
      <c r="H2747" s="13">
        <v>0</v>
      </c>
      <c r="I2747" s="13">
        <v>0</v>
      </c>
      <c r="J2747" s="13">
        <v>0</v>
      </c>
      <c r="K2747" s="15">
        <f t="shared" si="178"/>
        <v>446</v>
      </c>
      <c r="L2747" s="15">
        <f t="shared" si="179"/>
        <v>431</v>
      </c>
      <c r="M2747" s="15">
        <f t="shared" si="180"/>
        <v>877</v>
      </c>
      <c r="O2747" s="13"/>
      <c r="P2747" s="13"/>
    </row>
    <row r="2748" spans="1:16" ht="13.15" customHeight="1" x14ac:dyDescent="0.2">
      <c r="A2748" s="11" t="str">
        <f t="shared" si="177"/>
        <v>MORUYA1988</v>
      </c>
      <c r="B2748" s="3" t="s">
        <v>155</v>
      </c>
      <c r="C2748" s="12">
        <v>1988</v>
      </c>
      <c r="D2748" s="12" t="s">
        <v>174</v>
      </c>
      <c r="E2748" s="13">
        <v>504</v>
      </c>
      <c r="F2748" s="13">
        <v>502</v>
      </c>
      <c r="G2748" s="13">
        <v>1006</v>
      </c>
      <c r="H2748" s="13">
        <v>0</v>
      </c>
      <c r="I2748" s="13">
        <v>0</v>
      </c>
      <c r="J2748" s="13">
        <v>0</v>
      </c>
      <c r="K2748" s="15">
        <f t="shared" si="178"/>
        <v>504</v>
      </c>
      <c r="L2748" s="15">
        <f t="shared" si="179"/>
        <v>502</v>
      </c>
      <c r="M2748" s="15">
        <f t="shared" si="180"/>
        <v>1006</v>
      </c>
      <c r="O2748" s="13"/>
      <c r="P2748" s="13"/>
    </row>
    <row r="2749" spans="1:16" ht="13.15" customHeight="1" x14ac:dyDescent="0.2">
      <c r="A2749" s="11" t="str">
        <f t="shared" si="177"/>
        <v>MORUYA1989</v>
      </c>
      <c r="B2749" s="3" t="s">
        <v>155</v>
      </c>
      <c r="C2749" s="12">
        <v>1989</v>
      </c>
      <c r="D2749" s="12" t="s">
        <v>174</v>
      </c>
      <c r="E2749" s="13">
        <v>610</v>
      </c>
      <c r="F2749" s="13">
        <v>614</v>
      </c>
      <c r="G2749" s="13">
        <v>1224</v>
      </c>
      <c r="H2749" s="13">
        <v>0</v>
      </c>
      <c r="I2749" s="13">
        <v>0</v>
      </c>
      <c r="J2749" s="13">
        <v>0</v>
      </c>
      <c r="K2749" s="15">
        <f t="shared" si="178"/>
        <v>610</v>
      </c>
      <c r="L2749" s="15">
        <f t="shared" si="179"/>
        <v>614</v>
      </c>
      <c r="M2749" s="15">
        <f t="shared" si="180"/>
        <v>1224</v>
      </c>
      <c r="O2749" s="13"/>
      <c r="P2749" s="13"/>
    </row>
    <row r="2750" spans="1:16" ht="13.15" customHeight="1" x14ac:dyDescent="0.2">
      <c r="A2750" s="11" t="str">
        <f t="shared" si="177"/>
        <v>MORUYA1990</v>
      </c>
      <c r="B2750" s="3" t="s">
        <v>155</v>
      </c>
      <c r="C2750" s="12">
        <v>1990</v>
      </c>
      <c r="D2750" s="12" t="s">
        <v>174</v>
      </c>
      <c r="E2750" s="13">
        <v>1230</v>
      </c>
      <c r="F2750" s="13">
        <v>1200</v>
      </c>
      <c r="G2750" s="13">
        <v>2430</v>
      </c>
      <c r="H2750" s="13">
        <v>0</v>
      </c>
      <c r="I2750" s="13">
        <v>0</v>
      </c>
      <c r="J2750" s="13">
        <v>0</v>
      </c>
      <c r="K2750" s="15">
        <f t="shared" si="178"/>
        <v>1230</v>
      </c>
      <c r="L2750" s="15">
        <f t="shared" si="179"/>
        <v>1200</v>
      </c>
      <c r="M2750" s="15">
        <f t="shared" si="180"/>
        <v>2430</v>
      </c>
      <c r="O2750" s="13"/>
      <c r="P2750" s="13"/>
    </row>
    <row r="2751" spans="1:16" ht="13.15" customHeight="1" x14ac:dyDescent="0.2">
      <c r="A2751" s="11" t="str">
        <f t="shared" si="177"/>
        <v>MORUYA1991</v>
      </c>
      <c r="B2751" s="92" t="s">
        <v>155</v>
      </c>
      <c r="C2751" s="85">
        <v>1991</v>
      </c>
      <c r="D2751" s="86" t="s">
        <v>174</v>
      </c>
      <c r="E2751" s="15">
        <v>1130</v>
      </c>
      <c r="F2751" s="15">
        <v>1131</v>
      </c>
      <c r="G2751" s="15">
        <v>2261</v>
      </c>
      <c r="H2751" s="87">
        <v>0</v>
      </c>
      <c r="I2751" s="87">
        <v>0</v>
      </c>
      <c r="J2751" s="15">
        <v>0</v>
      </c>
      <c r="K2751" s="15">
        <f t="shared" si="178"/>
        <v>1130</v>
      </c>
      <c r="L2751" s="15">
        <f t="shared" si="179"/>
        <v>1131</v>
      </c>
      <c r="M2751" s="15">
        <f t="shared" si="180"/>
        <v>2261</v>
      </c>
      <c r="O2751" s="13"/>
      <c r="P2751" s="13"/>
    </row>
    <row r="2752" spans="1:16" ht="13.15" customHeight="1" x14ac:dyDescent="0.2">
      <c r="A2752" s="11" t="str">
        <f t="shared" si="177"/>
        <v>MORUYA1992</v>
      </c>
      <c r="B2752" s="3" t="s">
        <v>155</v>
      </c>
      <c r="C2752" s="12">
        <v>1992</v>
      </c>
      <c r="D2752" s="12" t="s">
        <v>174</v>
      </c>
      <c r="E2752" s="13">
        <v>1331</v>
      </c>
      <c r="F2752" s="13">
        <v>1314</v>
      </c>
      <c r="G2752" s="13">
        <v>2645</v>
      </c>
      <c r="H2752" s="13">
        <v>0</v>
      </c>
      <c r="I2752" s="13">
        <v>0</v>
      </c>
      <c r="J2752" s="13">
        <v>0</v>
      </c>
      <c r="K2752" s="15">
        <f t="shared" si="178"/>
        <v>1331</v>
      </c>
      <c r="L2752" s="15">
        <f t="shared" si="179"/>
        <v>1314</v>
      </c>
      <c r="M2752" s="15">
        <f t="shared" si="180"/>
        <v>2645</v>
      </c>
      <c r="O2752" s="13"/>
      <c r="P2752" s="13"/>
    </row>
    <row r="2753" spans="1:16" ht="13.15" customHeight="1" x14ac:dyDescent="0.2">
      <c r="A2753" s="11" t="str">
        <f t="shared" si="177"/>
        <v>MORUYA1993</v>
      </c>
      <c r="B2753" s="3" t="s">
        <v>155</v>
      </c>
      <c r="C2753" s="12">
        <v>1993</v>
      </c>
      <c r="D2753" s="12" t="s">
        <v>174</v>
      </c>
      <c r="E2753" s="13">
        <v>1299</v>
      </c>
      <c r="F2753" s="13">
        <v>1304</v>
      </c>
      <c r="G2753" s="13">
        <v>2603</v>
      </c>
      <c r="H2753" s="13">
        <v>0</v>
      </c>
      <c r="I2753" s="13">
        <v>0</v>
      </c>
      <c r="J2753" s="13">
        <v>0</v>
      </c>
      <c r="K2753" s="15">
        <f t="shared" si="178"/>
        <v>1299</v>
      </c>
      <c r="L2753" s="15">
        <f t="shared" si="179"/>
        <v>1304</v>
      </c>
      <c r="M2753" s="15">
        <f t="shared" si="180"/>
        <v>2603</v>
      </c>
      <c r="O2753" s="13"/>
      <c r="P2753" s="13"/>
    </row>
    <row r="2754" spans="1:16" ht="13.15" customHeight="1" x14ac:dyDescent="0.2">
      <c r="A2754" s="11" t="str">
        <f t="shared" si="177"/>
        <v>MORUYA1994</v>
      </c>
      <c r="B2754" s="92" t="s">
        <v>155</v>
      </c>
      <c r="C2754" s="85">
        <v>1994</v>
      </c>
      <c r="D2754" s="86" t="s">
        <v>174</v>
      </c>
      <c r="E2754" s="15">
        <v>1280</v>
      </c>
      <c r="F2754" s="15">
        <v>1281</v>
      </c>
      <c r="G2754" s="15">
        <v>2561</v>
      </c>
      <c r="H2754" s="87">
        <v>0</v>
      </c>
      <c r="I2754" s="87">
        <v>0</v>
      </c>
      <c r="J2754" s="15">
        <v>0</v>
      </c>
      <c r="K2754" s="15">
        <f t="shared" si="178"/>
        <v>1280</v>
      </c>
      <c r="L2754" s="15">
        <f t="shared" si="179"/>
        <v>1281</v>
      </c>
      <c r="M2754" s="15">
        <f t="shared" si="180"/>
        <v>2561</v>
      </c>
      <c r="O2754" s="13"/>
      <c r="P2754" s="13"/>
    </row>
    <row r="2755" spans="1:16" ht="13.15" customHeight="1" x14ac:dyDescent="0.2">
      <c r="A2755" s="11" t="str">
        <f t="shared" si="177"/>
        <v>MORUYA1995</v>
      </c>
      <c r="B2755" s="92" t="s">
        <v>155</v>
      </c>
      <c r="C2755" s="85">
        <v>1995</v>
      </c>
      <c r="D2755" s="86" t="s">
        <v>174</v>
      </c>
      <c r="E2755" s="15">
        <v>1972</v>
      </c>
      <c r="F2755" s="15">
        <v>1975</v>
      </c>
      <c r="G2755" s="15">
        <v>3947</v>
      </c>
      <c r="H2755" s="87">
        <v>0</v>
      </c>
      <c r="I2755" s="87">
        <v>0</v>
      </c>
      <c r="J2755" s="15">
        <v>0</v>
      </c>
      <c r="K2755" s="15">
        <f t="shared" si="178"/>
        <v>1972</v>
      </c>
      <c r="L2755" s="15">
        <f t="shared" si="179"/>
        <v>1975</v>
      </c>
      <c r="M2755" s="15">
        <f t="shared" si="180"/>
        <v>3947</v>
      </c>
      <c r="O2755" s="13"/>
      <c r="P2755" s="13"/>
    </row>
    <row r="2756" spans="1:16" ht="13.15" customHeight="1" x14ac:dyDescent="0.2">
      <c r="A2756" s="11" t="str">
        <f t="shared" si="177"/>
        <v>MORUYA1996</v>
      </c>
      <c r="B2756" s="88" t="s">
        <v>155</v>
      </c>
      <c r="C2756" s="16">
        <v>1996</v>
      </c>
      <c r="D2756" s="86" t="s">
        <v>174</v>
      </c>
      <c r="E2756" s="89">
        <v>2013</v>
      </c>
      <c r="F2756" s="89">
        <v>2008</v>
      </c>
      <c r="G2756" s="89">
        <v>4021</v>
      </c>
      <c r="H2756" s="89">
        <v>0</v>
      </c>
      <c r="I2756" s="89">
        <v>0</v>
      </c>
      <c r="J2756" s="89">
        <v>0</v>
      </c>
      <c r="K2756" s="15">
        <f t="shared" si="178"/>
        <v>2013</v>
      </c>
      <c r="L2756" s="15">
        <f t="shared" si="179"/>
        <v>2008</v>
      </c>
      <c r="M2756" s="15">
        <f t="shared" si="180"/>
        <v>4021</v>
      </c>
      <c r="O2756" s="13"/>
      <c r="P2756" s="13"/>
    </row>
    <row r="2757" spans="1:16" ht="13.15" customHeight="1" x14ac:dyDescent="0.2">
      <c r="A2757" s="11" t="str">
        <f t="shared" si="177"/>
        <v>MORUYA1997</v>
      </c>
      <c r="B2757" s="92" t="s">
        <v>155</v>
      </c>
      <c r="C2757" s="85">
        <v>1997</v>
      </c>
      <c r="D2757" s="86" t="s">
        <v>174</v>
      </c>
      <c r="E2757" s="15">
        <v>1835</v>
      </c>
      <c r="F2757" s="15">
        <v>1838</v>
      </c>
      <c r="G2757" s="15">
        <v>3673</v>
      </c>
      <c r="H2757" s="87">
        <v>0</v>
      </c>
      <c r="I2757" s="87">
        <v>0</v>
      </c>
      <c r="J2757" s="15">
        <v>0</v>
      </c>
      <c r="K2757" s="15">
        <f t="shared" si="178"/>
        <v>1835</v>
      </c>
      <c r="L2757" s="15">
        <f t="shared" si="179"/>
        <v>1838</v>
      </c>
      <c r="M2757" s="15">
        <f t="shared" si="180"/>
        <v>3673</v>
      </c>
      <c r="O2757" s="13"/>
      <c r="P2757" s="13"/>
    </row>
    <row r="2758" spans="1:16" ht="13.15" customHeight="1" x14ac:dyDescent="0.2">
      <c r="A2758" s="11" t="str">
        <f t="shared" ref="A2758:A2821" si="181">CONCATENATE(B2758,C2758)</f>
        <v>MORUYA1998</v>
      </c>
      <c r="B2758" s="3" t="s">
        <v>155</v>
      </c>
      <c r="C2758" s="12">
        <v>1998</v>
      </c>
      <c r="D2758" s="12" t="s">
        <v>174</v>
      </c>
      <c r="E2758" s="13">
        <v>1947</v>
      </c>
      <c r="F2758" s="13">
        <v>1950</v>
      </c>
      <c r="G2758" s="13">
        <v>3897</v>
      </c>
      <c r="H2758" s="13">
        <v>0</v>
      </c>
      <c r="I2758" s="13">
        <v>0</v>
      </c>
      <c r="J2758" s="13">
        <v>0</v>
      </c>
      <c r="K2758" s="15">
        <f t="shared" si="178"/>
        <v>1947</v>
      </c>
      <c r="L2758" s="15">
        <f t="shared" si="179"/>
        <v>1950</v>
      </c>
      <c r="M2758" s="15">
        <f t="shared" si="180"/>
        <v>3897</v>
      </c>
      <c r="O2758" s="13"/>
      <c r="P2758" s="13"/>
    </row>
    <row r="2759" spans="1:16" ht="13.15" customHeight="1" x14ac:dyDescent="0.2">
      <c r="A2759" s="11" t="str">
        <f t="shared" si="181"/>
        <v>MORUYA1999</v>
      </c>
      <c r="B2759" s="3" t="s">
        <v>155</v>
      </c>
      <c r="C2759" s="12">
        <v>1999</v>
      </c>
      <c r="D2759" s="12" t="s">
        <v>174</v>
      </c>
      <c r="E2759" s="13">
        <v>1847</v>
      </c>
      <c r="F2759" s="13">
        <v>1857</v>
      </c>
      <c r="G2759" s="13">
        <v>3704</v>
      </c>
      <c r="H2759" s="13">
        <v>0</v>
      </c>
      <c r="I2759" s="13">
        <v>0</v>
      </c>
      <c r="J2759" s="13">
        <v>0</v>
      </c>
      <c r="K2759" s="15">
        <f t="shared" si="178"/>
        <v>1847</v>
      </c>
      <c r="L2759" s="15">
        <f t="shared" si="179"/>
        <v>1857</v>
      </c>
      <c r="M2759" s="15">
        <f t="shared" si="180"/>
        <v>3704</v>
      </c>
      <c r="O2759" s="13"/>
      <c r="P2759" s="13"/>
    </row>
    <row r="2760" spans="1:16" ht="13.15" customHeight="1" x14ac:dyDescent="0.2">
      <c r="A2760" s="11" t="str">
        <f t="shared" si="181"/>
        <v>MORUYA2000</v>
      </c>
      <c r="B2760" s="3" t="s">
        <v>155</v>
      </c>
      <c r="C2760" s="12">
        <v>2000</v>
      </c>
      <c r="D2760" s="12" t="s">
        <v>174</v>
      </c>
      <c r="E2760" s="13">
        <v>1835</v>
      </c>
      <c r="F2760" s="13">
        <v>1836</v>
      </c>
      <c r="G2760" s="13">
        <v>3671</v>
      </c>
      <c r="H2760" s="13">
        <v>0</v>
      </c>
      <c r="I2760" s="13">
        <v>0</v>
      </c>
      <c r="J2760" s="13">
        <v>0</v>
      </c>
      <c r="K2760" s="15">
        <f t="shared" si="178"/>
        <v>1835</v>
      </c>
      <c r="L2760" s="15">
        <f t="shared" si="179"/>
        <v>1836</v>
      </c>
      <c r="M2760" s="15">
        <f t="shared" si="180"/>
        <v>3671</v>
      </c>
      <c r="O2760" s="13"/>
      <c r="P2760" s="13"/>
    </row>
    <row r="2761" spans="1:16" ht="13.15" customHeight="1" x14ac:dyDescent="0.2">
      <c r="A2761" s="11" t="str">
        <f t="shared" si="181"/>
        <v>MORUYA2001</v>
      </c>
      <c r="B2761" s="90" t="s">
        <v>155</v>
      </c>
      <c r="C2761" s="12">
        <v>2001</v>
      </c>
      <c r="D2761" s="12" t="s">
        <v>174</v>
      </c>
      <c r="E2761" s="91">
        <v>1253</v>
      </c>
      <c r="F2761" s="91">
        <v>1254</v>
      </c>
      <c r="G2761" s="91">
        <v>2507</v>
      </c>
      <c r="H2761" s="91">
        <v>0</v>
      </c>
      <c r="I2761" s="91">
        <v>0</v>
      </c>
      <c r="J2761" s="91">
        <v>0</v>
      </c>
      <c r="K2761" s="15">
        <f t="shared" si="178"/>
        <v>1253</v>
      </c>
      <c r="L2761" s="15">
        <f t="shared" si="179"/>
        <v>1254</v>
      </c>
      <c r="M2761" s="15">
        <f t="shared" si="180"/>
        <v>2507</v>
      </c>
      <c r="O2761" s="13"/>
      <c r="P2761" s="13"/>
    </row>
    <row r="2762" spans="1:16" ht="13.15" customHeight="1" x14ac:dyDescent="0.2">
      <c r="A2762" s="11" t="str">
        <f t="shared" si="181"/>
        <v>MORUYA2002</v>
      </c>
      <c r="B2762" s="92" t="s">
        <v>155</v>
      </c>
      <c r="C2762" s="85">
        <v>2002</v>
      </c>
      <c r="D2762" s="86" t="s">
        <v>174</v>
      </c>
      <c r="E2762" s="15">
        <v>1336</v>
      </c>
      <c r="F2762" s="15">
        <v>1336</v>
      </c>
      <c r="G2762" s="15">
        <v>2672</v>
      </c>
      <c r="H2762" s="87">
        <v>0</v>
      </c>
      <c r="I2762" s="87">
        <v>0</v>
      </c>
      <c r="J2762" s="15">
        <v>0</v>
      </c>
      <c r="K2762" s="15">
        <f t="shared" si="178"/>
        <v>1336</v>
      </c>
      <c r="L2762" s="15">
        <f t="shared" si="179"/>
        <v>1336</v>
      </c>
      <c r="M2762" s="15">
        <f t="shared" si="180"/>
        <v>2672</v>
      </c>
      <c r="O2762" s="13"/>
      <c r="P2762" s="13"/>
    </row>
    <row r="2763" spans="1:16" ht="13.15" customHeight="1" x14ac:dyDescent="0.2">
      <c r="A2763" s="11" t="str">
        <f t="shared" si="181"/>
        <v>MORUYA2003</v>
      </c>
      <c r="B2763" s="92" t="s">
        <v>155</v>
      </c>
      <c r="C2763" s="85">
        <v>2003</v>
      </c>
      <c r="D2763" s="86" t="s">
        <v>174</v>
      </c>
      <c r="E2763" s="15">
        <v>1103</v>
      </c>
      <c r="F2763" s="15">
        <v>1102</v>
      </c>
      <c r="G2763" s="15">
        <v>2205</v>
      </c>
      <c r="H2763" s="87">
        <v>0</v>
      </c>
      <c r="I2763" s="87">
        <v>0</v>
      </c>
      <c r="J2763" s="15">
        <v>0</v>
      </c>
      <c r="K2763" s="15">
        <f t="shared" si="178"/>
        <v>1103</v>
      </c>
      <c r="L2763" s="15">
        <f t="shared" si="179"/>
        <v>1102</v>
      </c>
      <c r="M2763" s="15">
        <f t="shared" si="180"/>
        <v>2205</v>
      </c>
      <c r="O2763" s="13"/>
      <c r="P2763" s="13"/>
    </row>
    <row r="2764" spans="1:16" ht="13.15" customHeight="1" x14ac:dyDescent="0.2">
      <c r="A2764" s="11" t="str">
        <f t="shared" si="181"/>
        <v>MORUYA2004</v>
      </c>
      <c r="B2764" s="92" t="s">
        <v>155</v>
      </c>
      <c r="C2764" s="85">
        <v>2004</v>
      </c>
      <c r="D2764" s="86" t="s">
        <v>174</v>
      </c>
      <c r="E2764" s="15">
        <v>1744</v>
      </c>
      <c r="F2764" s="15">
        <v>1745</v>
      </c>
      <c r="G2764" s="15">
        <v>3489</v>
      </c>
      <c r="H2764" s="87">
        <v>0</v>
      </c>
      <c r="I2764" s="87">
        <v>0</v>
      </c>
      <c r="J2764" s="15">
        <v>0</v>
      </c>
      <c r="K2764" s="15">
        <f t="shared" si="178"/>
        <v>1744</v>
      </c>
      <c r="L2764" s="15">
        <f t="shared" si="179"/>
        <v>1745</v>
      </c>
      <c r="M2764" s="15">
        <f t="shared" si="180"/>
        <v>3489</v>
      </c>
      <c r="O2764" s="13"/>
      <c r="P2764" s="13"/>
    </row>
    <row r="2765" spans="1:16" ht="13.15" customHeight="1" x14ac:dyDescent="0.2">
      <c r="A2765" s="11" t="str">
        <f t="shared" si="181"/>
        <v>MORUYA2005</v>
      </c>
      <c r="B2765" s="92" t="s">
        <v>155</v>
      </c>
      <c r="C2765" s="85">
        <v>2005</v>
      </c>
      <c r="D2765" s="86" t="s">
        <v>174</v>
      </c>
      <c r="E2765" s="15">
        <v>1309</v>
      </c>
      <c r="F2765" s="15">
        <v>1309</v>
      </c>
      <c r="G2765" s="15">
        <v>2618</v>
      </c>
      <c r="H2765" s="87">
        <v>0</v>
      </c>
      <c r="I2765" s="87">
        <v>0</v>
      </c>
      <c r="J2765" s="15">
        <v>0</v>
      </c>
      <c r="K2765" s="15">
        <f t="shared" si="178"/>
        <v>1309</v>
      </c>
      <c r="L2765" s="15">
        <f t="shared" si="179"/>
        <v>1309</v>
      </c>
      <c r="M2765" s="15">
        <f t="shared" si="180"/>
        <v>2618</v>
      </c>
      <c r="O2765" s="13"/>
      <c r="P2765" s="13"/>
    </row>
    <row r="2766" spans="1:16" ht="13.15" customHeight="1" x14ac:dyDescent="0.2">
      <c r="A2766" s="11" t="str">
        <f t="shared" si="181"/>
        <v>MORUYA2006</v>
      </c>
      <c r="B2766" s="3" t="s">
        <v>155</v>
      </c>
      <c r="C2766" s="12">
        <v>2006</v>
      </c>
      <c r="D2766" s="12" t="s">
        <v>174</v>
      </c>
      <c r="E2766" s="13">
        <v>1338</v>
      </c>
      <c r="F2766" s="13">
        <v>1338</v>
      </c>
      <c r="G2766" s="13">
        <v>2676</v>
      </c>
      <c r="H2766" s="13">
        <v>0</v>
      </c>
      <c r="I2766" s="13">
        <v>0</v>
      </c>
      <c r="J2766" s="13">
        <v>0</v>
      </c>
      <c r="K2766" s="15">
        <f t="shared" si="178"/>
        <v>1338</v>
      </c>
      <c r="L2766" s="15">
        <f t="shared" si="179"/>
        <v>1338</v>
      </c>
      <c r="M2766" s="15">
        <f t="shared" si="180"/>
        <v>2676</v>
      </c>
      <c r="O2766" s="13"/>
      <c r="P2766" s="13"/>
    </row>
    <row r="2767" spans="1:16" ht="13.15" customHeight="1" x14ac:dyDescent="0.2">
      <c r="A2767" s="11" t="str">
        <f t="shared" si="181"/>
        <v>MORUYA2007</v>
      </c>
      <c r="B2767" s="3" t="s">
        <v>155</v>
      </c>
      <c r="C2767" s="12">
        <v>2007</v>
      </c>
      <c r="D2767" s="12" t="s">
        <v>174</v>
      </c>
      <c r="E2767" s="13">
        <v>1388</v>
      </c>
      <c r="F2767" s="13">
        <v>1385</v>
      </c>
      <c r="G2767" s="13">
        <v>2773</v>
      </c>
      <c r="H2767" s="13">
        <v>0</v>
      </c>
      <c r="I2767" s="13">
        <v>0</v>
      </c>
      <c r="J2767" s="13">
        <v>0</v>
      </c>
      <c r="K2767" s="15">
        <f t="shared" si="178"/>
        <v>1388</v>
      </c>
      <c r="L2767" s="15">
        <f t="shared" si="179"/>
        <v>1385</v>
      </c>
      <c r="M2767" s="15">
        <f t="shared" si="180"/>
        <v>2773</v>
      </c>
      <c r="O2767" s="13"/>
      <c r="P2767" s="13"/>
    </row>
    <row r="2768" spans="1:16" ht="13.15" customHeight="1" x14ac:dyDescent="0.2">
      <c r="A2768" s="11" t="str">
        <f t="shared" si="181"/>
        <v>MORUYA2008</v>
      </c>
      <c r="B2768" s="92" t="s">
        <v>155</v>
      </c>
      <c r="C2768" s="85">
        <v>2008</v>
      </c>
      <c r="D2768" s="86" t="s">
        <v>174</v>
      </c>
      <c r="E2768" s="15">
        <v>1401</v>
      </c>
      <c r="F2768" s="15">
        <v>1404</v>
      </c>
      <c r="G2768" s="15">
        <v>2805</v>
      </c>
      <c r="H2768" s="87">
        <v>0</v>
      </c>
      <c r="I2768" s="87">
        <v>0</v>
      </c>
      <c r="J2768" s="15">
        <v>0</v>
      </c>
      <c r="K2768" s="15">
        <f t="shared" si="178"/>
        <v>1401</v>
      </c>
      <c r="L2768" s="15">
        <f t="shared" si="179"/>
        <v>1404</v>
      </c>
      <c r="M2768" s="15">
        <f t="shared" si="180"/>
        <v>2805</v>
      </c>
      <c r="O2768" s="13"/>
      <c r="P2768" s="13"/>
    </row>
    <row r="2769" spans="1:16" ht="13.15" customHeight="1" x14ac:dyDescent="0.2">
      <c r="A2769" s="11" t="str">
        <f t="shared" si="181"/>
        <v>MORUYA2009</v>
      </c>
      <c r="B2769" s="90" t="s">
        <v>155</v>
      </c>
      <c r="C2769" s="85">
        <v>2009</v>
      </c>
      <c r="D2769" s="86" t="s">
        <v>174</v>
      </c>
      <c r="E2769" s="15">
        <v>1453</v>
      </c>
      <c r="F2769" s="15">
        <v>1457</v>
      </c>
      <c r="G2769" s="15">
        <v>2910</v>
      </c>
      <c r="H2769" s="15">
        <v>0</v>
      </c>
      <c r="I2769" s="15">
        <v>0</v>
      </c>
      <c r="J2769" s="15">
        <v>0</v>
      </c>
      <c r="K2769" s="15">
        <f t="shared" si="178"/>
        <v>1453</v>
      </c>
      <c r="L2769" s="15">
        <f t="shared" si="179"/>
        <v>1457</v>
      </c>
      <c r="M2769" s="15">
        <f t="shared" si="180"/>
        <v>2910</v>
      </c>
      <c r="O2769" s="13"/>
      <c r="P2769" s="13"/>
    </row>
    <row r="2770" spans="1:16" ht="13.15" customHeight="1" x14ac:dyDescent="0.2">
      <c r="A2770" s="11" t="str">
        <f t="shared" si="181"/>
        <v>MORUYA2010</v>
      </c>
      <c r="B2770" s="3" t="s">
        <v>155</v>
      </c>
      <c r="C2770" s="12">
        <v>2010</v>
      </c>
      <c r="D2770" s="12" t="s">
        <v>174</v>
      </c>
      <c r="E2770" s="13">
        <v>1458</v>
      </c>
      <c r="F2770" s="13">
        <v>1459</v>
      </c>
      <c r="G2770" s="13">
        <v>2917</v>
      </c>
      <c r="H2770" s="13">
        <v>0</v>
      </c>
      <c r="I2770" s="13">
        <v>0</v>
      </c>
      <c r="J2770" s="13">
        <v>0</v>
      </c>
      <c r="K2770" s="15">
        <f t="shared" si="178"/>
        <v>1458</v>
      </c>
      <c r="L2770" s="15">
        <f t="shared" si="179"/>
        <v>1459</v>
      </c>
      <c r="M2770" s="15">
        <f t="shared" si="180"/>
        <v>2917</v>
      </c>
      <c r="O2770" s="13"/>
      <c r="P2770" s="13"/>
    </row>
    <row r="2771" spans="1:16" ht="13.15" customHeight="1" x14ac:dyDescent="0.2">
      <c r="A2771" s="11" t="str">
        <f t="shared" si="181"/>
        <v>MORUYA2011</v>
      </c>
      <c r="B2771" s="3" t="s">
        <v>155</v>
      </c>
      <c r="C2771" s="12">
        <v>2011</v>
      </c>
      <c r="D2771" s="12" t="s">
        <v>174</v>
      </c>
      <c r="E2771" s="13">
        <v>1349</v>
      </c>
      <c r="F2771" s="13">
        <v>1354</v>
      </c>
      <c r="G2771" s="13">
        <v>2703</v>
      </c>
      <c r="H2771" s="13">
        <v>0</v>
      </c>
      <c r="I2771" s="13">
        <v>0</v>
      </c>
      <c r="J2771" s="13">
        <v>0</v>
      </c>
      <c r="K2771" s="15">
        <f t="shared" si="178"/>
        <v>1349</v>
      </c>
      <c r="L2771" s="15">
        <f t="shared" si="179"/>
        <v>1354</v>
      </c>
      <c r="M2771" s="15">
        <f t="shared" si="180"/>
        <v>2703</v>
      </c>
      <c r="O2771" s="13"/>
      <c r="P2771" s="13"/>
    </row>
    <row r="2772" spans="1:16" ht="13.15" customHeight="1" x14ac:dyDescent="0.2">
      <c r="A2772" s="11" t="str">
        <f t="shared" si="181"/>
        <v>MORUYA2012</v>
      </c>
      <c r="B2772" s="3" t="s">
        <v>155</v>
      </c>
      <c r="C2772" s="12">
        <v>2012</v>
      </c>
      <c r="D2772" s="12" t="s">
        <v>174</v>
      </c>
      <c r="E2772" s="13">
        <v>1299</v>
      </c>
      <c r="F2772" s="13">
        <v>1311</v>
      </c>
      <c r="G2772" s="13">
        <v>2610</v>
      </c>
      <c r="H2772" s="13">
        <v>0</v>
      </c>
      <c r="I2772" s="13">
        <v>0</v>
      </c>
      <c r="J2772" s="13">
        <v>0</v>
      </c>
      <c r="K2772" s="15">
        <f t="shared" si="178"/>
        <v>1299</v>
      </c>
      <c r="L2772" s="15">
        <f t="shared" si="179"/>
        <v>1311</v>
      </c>
      <c r="M2772" s="15">
        <f t="shared" si="180"/>
        <v>2610</v>
      </c>
      <c r="O2772" s="13"/>
      <c r="P2772" s="13"/>
    </row>
    <row r="2773" spans="1:16" ht="13.15" customHeight="1" x14ac:dyDescent="0.2">
      <c r="A2773" s="11" t="str">
        <f t="shared" si="181"/>
        <v>MORUYA2013</v>
      </c>
      <c r="B2773" s="3" t="s">
        <v>155</v>
      </c>
      <c r="C2773" s="12">
        <v>2013</v>
      </c>
      <c r="D2773" s="12" t="s">
        <v>174</v>
      </c>
      <c r="E2773" s="13">
        <v>1274</v>
      </c>
      <c r="F2773" s="13">
        <v>1318</v>
      </c>
      <c r="G2773" s="13">
        <v>2592</v>
      </c>
      <c r="H2773" s="13">
        <v>0</v>
      </c>
      <c r="I2773" s="13">
        <v>0</v>
      </c>
      <c r="J2773" s="13">
        <v>0</v>
      </c>
      <c r="K2773" s="15">
        <f t="shared" si="178"/>
        <v>1274</v>
      </c>
      <c r="L2773" s="15">
        <f t="shared" si="179"/>
        <v>1318</v>
      </c>
      <c r="M2773" s="15">
        <f t="shared" si="180"/>
        <v>2592</v>
      </c>
      <c r="O2773" s="13"/>
      <c r="P2773" s="13"/>
    </row>
    <row r="2774" spans="1:16" ht="13.15" customHeight="1" x14ac:dyDescent="0.2">
      <c r="A2774" s="11" t="str">
        <f t="shared" si="181"/>
        <v>MORUYA2014</v>
      </c>
      <c r="B2774" s="92" t="s">
        <v>155</v>
      </c>
      <c r="C2774" s="85">
        <v>2014</v>
      </c>
      <c r="D2774" s="86" t="s">
        <v>174</v>
      </c>
      <c r="E2774" s="15">
        <v>1412</v>
      </c>
      <c r="F2774" s="15">
        <v>1503</v>
      </c>
      <c r="G2774" s="15">
        <v>2915</v>
      </c>
      <c r="H2774" s="87">
        <v>0</v>
      </c>
      <c r="I2774" s="87">
        <v>0</v>
      </c>
      <c r="J2774" s="15">
        <v>0</v>
      </c>
      <c r="K2774" s="15">
        <f t="shared" si="178"/>
        <v>1412</v>
      </c>
      <c r="L2774" s="15">
        <f t="shared" si="179"/>
        <v>1503</v>
      </c>
      <c r="M2774" s="15">
        <f t="shared" si="180"/>
        <v>2915</v>
      </c>
      <c r="O2774" s="13"/>
      <c r="P2774" s="13"/>
    </row>
    <row r="2775" spans="1:16" ht="13.15" customHeight="1" x14ac:dyDescent="0.2">
      <c r="A2775" s="11" t="str">
        <f t="shared" si="181"/>
        <v>MORUYA2015</v>
      </c>
      <c r="B2775" s="92" t="s">
        <v>155</v>
      </c>
      <c r="C2775" s="85">
        <v>2015</v>
      </c>
      <c r="D2775" s="86" t="s">
        <v>174</v>
      </c>
      <c r="E2775" s="15">
        <v>1273</v>
      </c>
      <c r="F2775" s="15">
        <v>1303</v>
      </c>
      <c r="G2775" s="15">
        <v>2576</v>
      </c>
      <c r="H2775" s="87">
        <v>0</v>
      </c>
      <c r="I2775" s="87">
        <v>0</v>
      </c>
      <c r="J2775" s="15">
        <v>0</v>
      </c>
      <c r="K2775" s="15">
        <f t="shared" si="178"/>
        <v>1273</v>
      </c>
      <c r="L2775" s="15">
        <f t="shared" si="179"/>
        <v>1303</v>
      </c>
      <c r="M2775" s="15">
        <f t="shared" si="180"/>
        <v>2576</v>
      </c>
      <c r="O2775" s="13"/>
      <c r="P2775" s="13"/>
    </row>
    <row r="2776" spans="1:16" ht="13.15" customHeight="1" x14ac:dyDescent="0.2">
      <c r="A2776" s="11" t="str">
        <f t="shared" si="181"/>
        <v>MORUYA2016</v>
      </c>
      <c r="B2776" s="90" t="s">
        <v>155</v>
      </c>
      <c r="C2776" s="85">
        <v>2016</v>
      </c>
      <c r="D2776" s="86" t="s">
        <v>174</v>
      </c>
      <c r="E2776" s="15">
        <v>1283</v>
      </c>
      <c r="F2776" s="15">
        <v>1343</v>
      </c>
      <c r="G2776" s="15">
        <v>2626</v>
      </c>
      <c r="H2776" s="15">
        <v>0</v>
      </c>
      <c r="I2776" s="15">
        <v>0</v>
      </c>
      <c r="J2776" s="15">
        <v>0</v>
      </c>
      <c r="K2776" s="15">
        <f t="shared" si="178"/>
        <v>1283</v>
      </c>
      <c r="L2776" s="15">
        <f t="shared" si="179"/>
        <v>1343</v>
      </c>
      <c r="M2776" s="15">
        <f t="shared" si="180"/>
        <v>2626</v>
      </c>
      <c r="O2776" s="13"/>
      <c r="P2776" s="13"/>
    </row>
    <row r="2777" spans="1:16" ht="13.15" customHeight="1" x14ac:dyDescent="0.2">
      <c r="A2777" s="11" t="str">
        <f t="shared" si="181"/>
        <v>MORUYA2017</v>
      </c>
      <c r="B2777" s="92" t="s">
        <v>155</v>
      </c>
      <c r="C2777" s="85">
        <v>2017</v>
      </c>
      <c r="D2777" s="86" t="s">
        <v>174</v>
      </c>
      <c r="E2777" s="15">
        <v>1253</v>
      </c>
      <c r="F2777" s="15">
        <v>1288</v>
      </c>
      <c r="G2777" s="15">
        <v>2541</v>
      </c>
      <c r="H2777" s="87">
        <v>0</v>
      </c>
      <c r="I2777" s="87">
        <v>0</v>
      </c>
      <c r="J2777" s="15">
        <v>0</v>
      </c>
      <c r="K2777" s="15">
        <f t="shared" si="178"/>
        <v>1253</v>
      </c>
      <c r="L2777" s="15">
        <f t="shared" si="179"/>
        <v>1288</v>
      </c>
      <c r="M2777" s="15">
        <f t="shared" si="180"/>
        <v>2541</v>
      </c>
      <c r="O2777" s="13"/>
      <c r="P2777" s="13"/>
    </row>
    <row r="2778" spans="1:16" ht="13.15" customHeight="1" x14ac:dyDescent="0.2">
      <c r="A2778" s="11" t="str">
        <f t="shared" si="181"/>
        <v>MORUYA2018</v>
      </c>
      <c r="B2778" s="3" t="s">
        <v>155</v>
      </c>
      <c r="C2778" s="12">
        <v>2018</v>
      </c>
      <c r="D2778" s="12" t="s">
        <v>174</v>
      </c>
      <c r="E2778" s="13">
        <v>1260</v>
      </c>
      <c r="F2778" s="13">
        <v>1261</v>
      </c>
      <c r="G2778" s="13">
        <v>2521</v>
      </c>
      <c r="H2778" s="13">
        <v>0</v>
      </c>
      <c r="I2778" s="13">
        <v>0</v>
      </c>
      <c r="J2778" s="13">
        <v>0</v>
      </c>
      <c r="K2778" s="15">
        <f t="shared" si="178"/>
        <v>1260</v>
      </c>
      <c r="L2778" s="15">
        <f t="shared" si="179"/>
        <v>1261</v>
      </c>
      <c r="M2778" s="15">
        <f t="shared" si="180"/>
        <v>2521</v>
      </c>
      <c r="O2778" s="13"/>
      <c r="P2778" s="13"/>
    </row>
    <row r="2779" spans="1:16" ht="13.15" customHeight="1" x14ac:dyDescent="0.2">
      <c r="A2779" s="11" t="str">
        <f t="shared" si="181"/>
        <v>MORUYA2019</v>
      </c>
      <c r="B2779" s="3" t="s">
        <v>155</v>
      </c>
      <c r="C2779" s="12">
        <v>2019</v>
      </c>
      <c r="D2779" s="12" t="s">
        <v>174</v>
      </c>
      <c r="E2779" s="13">
        <v>1357</v>
      </c>
      <c r="F2779" s="13">
        <v>1353</v>
      </c>
      <c r="G2779" s="13">
        <v>2710</v>
      </c>
      <c r="H2779" s="13">
        <v>0</v>
      </c>
      <c r="I2779" s="13">
        <v>0</v>
      </c>
      <c r="J2779" s="13">
        <v>0</v>
      </c>
      <c r="K2779" s="15">
        <f t="shared" si="178"/>
        <v>1357</v>
      </c>
      <c r="L2779" s="15">
        <f t="shared" si="179"/>
        <v>1353</v>
      </c>
      <c r="M2779" s="15">
        <f t="shared" si="180"/>
        <v>2710</v>
      </c>
      <c r="O2779" s="13"/>
      <c r="P2779" s="13"/>
    </row>
    <row r="2780" spans="1:16" ht="13.15" customHeight="1" x14ac:dyDescent="0.2">
      <c r="A2780" s="11" t="str">
        <f t="shared" si="181"/>
        <v>MORUYA2020</v>
      </c>
      <c r="B2780" s="3" t="s">
        <v>155</v>
      </c>
      <c r="C2780" s="12">
        <v>2020</v>
      </c>
      <c r="D2780" s="12" t="s">
        <v>174</v>
      </c>
      <c r="E2780" s="13">
        <v>875</v>
      </c>
      <c r="F2780" s="13">
        <v>874</v>
      </c>
      <c r="G2780" s="13">
        <v>1749</v>
      </c>
      <c r="H2780" s="13">
        <v>0</v>
      </c>
      <c r="I2780" s="13">
        <v>0</v>
      </c>
      <c r="J2780" s="13">
        <v>0</v>
      </c>
      <c r="K2780" s="15">
        <f t="shared" si="178"/>
        <v>875</v>
      </c>
      <c r="L2780" s="15">
        <f t="shared" si="179"/>
        <v>874</v>
      </c>
      <c r="M2780" s="15">
        <f t="shared" si="180"/>
        <v>1749</v>
      </c>
      <c r="O2780" s="13"/>
      <c r="P2780" s="13"/>
    </row>
    <row r="2781" spans="1:16" ht="13.15" customHeight="1" x14ac:dyDescent="0.2">
      <c r="A2781" s="11" t="str">
        <f t="shared" si="181"/>
        <v>MORUYA2021</v>
      </c>
      <c r="B2781" s="3" t="s">
        <v>155</v>
      </c>
      <c r="C2781" s="12">
        <v>2021</v>
      </c>
      <c r="D2781" s="12" t="s">
        <v>174</v>
      </c>
      <c r="E2781" s="13">
        <v>1089</v>
      </c>
      <c r="F2781" s="13">
        <v>1090</v>
      </c>
      <c r="G2781" s="13">
        <v>2179</v>
      </c>
      <c r="H2781" s="13">
        <v>0</v>
      </c>
      <c r="I2781" s="13">
        <v>0</v>
      </c>
      <c r="J2781" s="13">
        <v>0</v>
      </c>
      <c r="K2781" s="15">
        <f t="shared" si="178"/>
        <v>1089</v>
      </c>
      <c r="L2781" s="15">
        <f t="shared" si="179"/>
        <v>1090</v>
      </c>
      <c r="M2781" s="15">
        <f t="shared" si="180"/>
        <v>2179</v>
      </c>
      <c r="O2781" s="13"/>
      <c r="P2781" s="13"/>
    </row>
    <row r="2782" spans="1:16" ht="13.15" customHeight="1" x14ac:dyDescent="0.2">
      <c r="A2782" s="11" t="str">
        <f t="shared" si="181"/>
        <v>MORUYA2022</v>
      </c>
      <c r="B2782" s="3" t="s">
        <v>155</v>
      </c>
      <c r="C2782" s="12">
        <v>2022</v>
      </c>
      <c r="D2782" s="12" t="s">
        <v>174</v>
      </c>
      <c r="E2782" s="13">
        <v>1410</v>
      </c>
      <c r="F2782" s="13">
        <v>1373</v>
      </c>
      <c r="G2782" s="13">
        <v>2783</v>
      </c>
      <c r="H2782" s="13">
        <v>0</v>
      </c>
      <c r="I2782" s="13">
        <v>0</v>
      </c>
      <c r="J2782" s="13">
        <v>0</v>
      </c>
      <c r="K2782" s="15">
        <f t="shared" si="178"/>
        <v>1410</v>
      </c>
      <c r="L2782" s="15">
        <f t="shared" si="179"/>
        <v>1373</v>
      </c>
      <c r="M2782" s="15">
        <f t="shared" si="180"/>
        <v>2783</v>
      </c>
      <c r="O2782" s="13"/>
      <c r="P2782" s="13"/>
    </row>
    <row r="2783" spans="1:16" ht="13.15" customHeight="1" x14ac:dyDescent="0.2">
      <c r="A2783" s="11" t="str">
        <f t="shared" si="181"/>
        <v>MORUYA2023</v>
      </c>
      <c r="B2783" s="92" t="s">
        <v>155</v>
      </c>
      <c r="C2783" s="85">
        <v>2023</v>
      </c>
      <c r="D2783" s="86" t="s">
        <v>174</v>
      </c>
      <c r="E2783" s="15">
        <v>1392</v>
      </c>
      <c r="F2783" s="15">
        <v>1393</v>
      </c>
      <c r="G2783" s="15">
        <v>2785</v>
      </c>
      <c r="H2783" s="87">
        <v>0</v>
      </c>
      <c r="I2783" s="87">
        <v>0</v>
      </c>
      <c r="J2783" s="15">
        <v>0</v>
      </c>
      <c r="K2783" s="15">
        <f t="shared" si="178"/>
        <v>1392</v>
      </c>
      <c r="L2783" s="15">
        <f t="shared" si="179"/>
        <v>1393</v>
      </c>
      <c r="M2783" s="15">
        <f t="shared" si="180"/>
        <v>2785</v>
      </c>
      <c r="O2783" s="13"/>
      <c r="P2783" s="13"/>
    </row>
    <row r="2784" spans="1:16" ht="13.15" customHeight="1" x14ac:dyDescent="0.2">
      <c r="A2784" s="11" t="str">
        <f t="shared" si="181"/>
        <v>MORUYA2024</v>
      </c>
      <c r="B2784" s="92" t="s">
        <v>155</v>
      </c>
      <c r="C2784" s="85">
        <v>2024</v>
      </c>
      <c r="D2784" s="86" t="s">
        <v>174</v>
      </c>
      <c r="E2784" s="15">
        <v>1486</v>
      </c>
      <c r="F2784" s="15">
        <v>1487</v>
      </c>
      <c r="G2784" s="15">
        <v>2973</v>
      </c>
      <c r="H2784" s="87">
        <v>0</v>
      </c>
      <c r="I2784" s="87">
        <v>0</v>
      </c>
      <c r="J2784" s="15">
        <v>0</v>
      </c>
      <c r="K2784" s="15">
        <f t="shared" si="178"/>
        <v>1486</v>
      </c>
      <c r="L2784" s="15">
        <f t="shared" si="179"/>
        <v>1487</v>
      </c>
      <c r="M2784" s="15">
        <f t="shared" si="180"/>
        <v>2973</v>
      </c>
      <c r="O2784" s="13"/>
      <c r="P2784" s="13"/>
    </row>
    <row r="2785" spans="1:16" ht="13.15" customHeight="1" x14ac:dyDescent="0.2">
      <c r="A2785" s="11" t="str">
        <f t="shared" si="181"/>
        <v>MORUYA2025</v>
      </c>
      <c r="B2785" s="92" t="s">
        <v>155</v>
      </c>
      <c r="C2785" s="85">
        <v>2025</v>
      </c>
      <c r="D2785" s="86" t="s">
        <v>174</v>
      </c>
      <c r="E2785" s="15">
        <v>1473</v>
      </c>
      <c r="F2785" s="15">
        <v>1472</v>
      </c>
      <c r="G2785" s="15">
        <v>2945</v>
      </c>
      <c r="H2785" s="87">
        <v>0</v>
      </c>
      <c r="I2785" s="87">
        <v>0</v>
      </c>
      <c r="J2785" s="15">
        <v>0</v>
      </c>
      <c r="K2785" s="15">
        <f t="shared" si="178"/>
        <v>1473</v>
      </c>
      <c r="L2785" s="15">
        <f t="shared" si="179"/>
        <v>1472</v>
      </c>
      <c r="M2785" s="15">
        <f t="shared" si="180"/>
        <v>2945</v>
      </c>
      <c r="O2785" s="13"/>
      <c r="P2785" s="13"/>
    </row>
    <row r="2786" spans="1:16" ht="13.15" customHeight="1" x14ac:dyDescent="0.2">
      <c r="A2786" s="11" t="str">
        <f t="shared" si="181"/>
        <v>MOUNT GAMBIER1985</v>
      </c>
      <c r="B2786" s="3" t="s">
        <v>37</v>
      </c>
      <c r="C2786" s="12">
        <v>1985</v>
      </c>
      <c r="D2786" s="12">
        <v>31</v>
      </c>
      <c r="E2786" s="13">
        <v>2555</v>
      </c>
      <c r="F2786" s="13">
        <v>2585</v>
      </c>
      <c r="G2786" s="13">
        <v>5140</v>
      </c>
      <c r="H2786" s="13">
        <v>0</v>
      </c>
      <c r="I2786" s="13">
        <v>0</v>
      </c>
      <c r="J2786" s="13">
        <v>0</v>
      </c>
      <c r="K2786" s="15">
        <f t="shared" si="178"/>
        <v>2555</v>
      </c>
      <c r="L2786" s="15">
        <f t="shared" si="179"/>
        <v>2585</v>
      </c>
      <c r="M2786" s="15">
        <f t="shared" si="180"/>
        <v>5140</v>
      </c>
      <c r="O2786" s="13"/>
      <c r="P2786" s="13"/>
    </row>
    <row r="2787" spans="1:16" ht="13.15" customHeight="1" x14ac:dyDescent="0.2">
      <c r="A2787" s="11" t="str">
        <f t="shared" si="181"/>
        <v>MOUNT GAMBIER1986</v>
      </c>
      <c r="B2787" s="92" t="s">
        <v>37</v>
      </c>
      <c r="C2787" s="85">
        <v>1986</v>
      </c>
      <c r="D2787" s="86" t="s">
        <v>174</v>
      </c>
      <c r="E2787" s="15">
        <v>1853</v>
      </c>
      <c r="F2787" s="15">
        <v>1860</v>
      </c>
      <c r="G2787" s="15">
        <v>3713</v>
      </c>
      <c r="H2787" s="87">
        <v>0</v>
      </c>
      <c r="I2787" s="87">
        <v>0</v>
      </c>
      <c r="J2787" s="15">
        <v>0</v>
      </c>
      <c r="K2787" s="15">
        <f t="shared" si="178"/>
        <v>1853</v>
      </c>
      <c r="L2787" s="15">
        <f t="shared" si="179"/>
        <v>1860</v>
      </c>
      <c r="M2787" s="15">
        <f t="shared" si="180"/>
        <v>3713</v>
      </c>
      <c r="O2787" s="13"/>
      <c r="P2787" s="13"/>
    </row>
    <row r="2788" spans="1:16" ht="13.15" customHeight="1" x14ac:dyDescent="0.2">
      <c r="A2788" s="11" t="str">
        <f t="shared" si="181"/>
        <v>MOUNT GAMBIER1987</v>
      </c>
      <c r="B2788" s="92" t="s">
        <v>37</v>
      </c>
      <c r="C2788" s="85">
        <v>1987</v>
      </c>
      <c r="D2788" s="86">
        <v>30</v>
      </c>
      <c r="E2788" s="15">
        <v>2642</v>
      </c>
      <c r="F2788" s="15">
        <v>2642</v>
      </c>
      <c r="G2788" s="15">
        <v>5284</v>
      </c>
      <c r="H2788" s="87">
        <v>0</v>
      </c>
      <c r="I2788" s="87">
        <v>0</v>
      </c>
      <c r="J2788" s="15">
        <v>0</v>
      </c>
      <c r="K2788" s="15">
        <f t="shared" si="178"/>
        <v>2642</v>
      </c>
      <c r="L2788" s="15">
        <f t="shared" si="179"/>
        <v>2642</v>
      </c>
      <c r="M2788" s="15">
        <f t="shared" si="180"/>
        <v>5284</v>
      </c>
      <c r="O2788" s="13"/>
      <c r="P2788" s="13"/>
    </row>
    <row r="2789" spans="1:16" ht="13.15" customHeight="1" x14ac:dyDescent="0.2">
      <c r="A2789" s="11" t="str">
        <f t="shared" si="181"/>
        <v>MOUNT GAMBIER1988</v>
      </c>
      <c r="B2789" s="88" t="s">
        <v>37</v>
      </c>
      <c r="C2789" s="16">
        <v>1988</v>
      </c>
      <c r="D2789" s="86">
        <v>31</v>
      </c>
      <c r="E2789" s="89">
        <v>2739</v>
      </c>
      <c r="F2789" s="89">
        <v>2742</v>
      </c>
      <c r="G2789" s="89">
        <v>5481</v>
      </c>
      <c r="H2789" s="89">
        <v>0</v>
      </c>
      <c r="I2789" s="89">
        <v>0</v>
      </c>
      <c r="J2789" s="89">
        <v>0</v>
      </c>
      <c r="K2789" s="15">
        <f t="shared" si="178"/>
        <v>2739</v>
      </c>
      <c r="L2789" s="15">
        <f t="shared" si="179"/>
        <v>2742</v>
      </c>
      <c r="M2789" s="15">
        <f t="shared" si="180"/>
        <v>5481</v>
      </c>
      <c r="O2789" s="13"/>
      <c r="P2789" s="13"/>
    </row>
    <row r="2790" spans="1:16" ht="13.15" customHeight="1" x14ac:dyDescent="0.2">
      <c r="A2790" s="11" t="str">
        <f t="shared" si="181"/>
        <v>MOUNT GAMBIER1989</v>
      </c>
      <c r="B2790" s="3" t="s">
        <v>37</v>
      </c>
      <c r="C2790" s="12">
        <v>1989</v>
      </c>
      <c r="D2790" s="12">
        <v>21</v>
      </c>
      <c r="E2790" s="13">
        <v>3299</v>
      </c>
      <c r="F2790" s="13">
        <v>3291</v>
      </c>
      <c r="G2790" s="13">
        <v>6590</v>
      </c>
      <c r="H2790" s="13">
        <v>0</v>
      </c>
      <c r="I2790" s="13">
        <v>0</v>
      </c>
      <c r="J2790" s="13">
        <v>0</v>
      </c>
      <c r="K2790" s="15">
        <f t="shared" si="178"/>
        <v>3299</v>
      </c>
      <c r="L2790" s="15">
        <f t="shared" si="179"/>
        <v>3291</v>
      </c>
      <c r="M2790" s="15">
        <f t="shared" si="180"/>
        <v>6590</v>
      </c>
      <c r="O2790" s="13"/>
      <c r="P2790" s="13"/>
    </row>
    <row r="2791" spans="1:16" ht="13.15" customHeight="1" x14ac:dyDescent="0.2">
      <c r="A2791" s="11" t="str">
        <f t="shared" si="181"/>
        <v>MOUNT GAMBIER1990</v>
      </c>
      <c r="B2791" s="3" t="s">
        <v>37</v>
      </c>
      <c r="C2791" s="12">
        <v>1990</v>
      </c>
      <c r="D2791" s="12">
        <v>25</v>
      </c>
      <c r="E2791" s="13">
        <v>3481</v>
      </c>
      <c r="F2791" s="13">
        <v>3480</v>
      </c>
      <c r="G2791" s="13">
        <v>6961</v>
      </c>
      <c r="H2791" s="13">
        <v>0</v>
      </c>
      <c r="I2791" s="13">
        <v>0</v>
      </c>
      <c r="J2791" s="13">
        <v>0</v>
      </c>
      <c r="K2791" s="15">
        <f t="shared" si="178"/>
        <v>3481</v>
      </c>
      <c r="L2791" s="15">
        <f t="shared" si="179"/>
        <v>3480</v>
      </c>
      <c r="M2791" s="15">
        <f t="shared" si="180"/>
        <v>6961</v>
      </c>
      <c r="O2791" s="13"/>
      <c r="P2791" s="13"/>
    </row>
    <row r="2792" spans="1:16" ht="13.15" customHeight="1" x14ac:dyDescent="0.2">
      <c r="A2792" s="11" t="str">
        <f t="shared" si="181"/>
        <v>MOUNT GAMBIER1991</v>
      </c>
      <c r="B2792" s="90" t="s">
        <v>37</v>
      </c>
      <c r="C2792" s="85">
        <v>1991</v>
      </c>
      <c r="D2792" s="86">
        <v>26</v>
      </c>
      <c r="E2792" s="15">
        <v>3478</v>
      </c>
      <c r="F2792" s="15">
        <v>3459</v>
      </c>
      <c r="G2792" s="15">
        <v>6937</v>
      </c>
      <c r="H2792" s="15">
        <v>0</v>
      </c>
      <c r="I2792" s="15">
        <v>0</v>
      </c>
      <c r="J2792" s="15">
        <v>0</v>
      </c>
      <c r="K2792" s="15">
        <f t="shared" si="178"/>
        <v>3478</v>
      </c>
      <c r="L2792" s="15">
        <f t="shared" si="179"/>
        <v>3459</v>
      </c>
      <c r="M2792" s="15">
        <f t="shared" si="180"/>
        <v>6937</v>
      </c>
      <c r="O2792" s="13"/>
      <c r="P2792" s="13"/>
    </row>
    <row r="2793" spans="1:16" ht="13.15" customHeight="1" x14ac:dyDescent="0.2">
      <c r="A2793" s="11" t="str">
        <f t="shared" si="181"/>
        <v>MOUNT GAMBIER1992</v>
      </c>
      <c r="B2793" s="3" t="s">
        <v>37</v>
      </c>
      <c r="C2793" s="12">
        <v>1992</v>
      </c>
      <c r="D2793" s="12">
        <v>28</v>
      </c>
      <c r="E2793" s="13">
        <v>3201</v>
      </c>
      <c r="F2793" s="13">
        <v>3200</v>
      </c>
      <c r="G2793" s="13">
        <v>6401</v>
      </c>
      <c r="H2793" s="13">
        <v>0</v>
      </c>
      <c r="I2793" s="13">
        <v>0</v>
      </c>
      <c r="J2793" s="13">
        <v>0</v>
      </c>
      <c r="K2793" s="15">
        <f t="shared" si="178"/>
        <v>3201</v>
      </c>
      <c r="L2793" s="15">
        <f t="shared" si="179"/>
        <v>3200</v>
      </c>
      <c r="M2793" s="15">
        <f t="shared" si="180"/>
        <v>6401</v>
      </c>
      <c r="O2793" s="13"/>
      <c r="P2793" s="13"/>
    </row>
    <row r="2794" spans="1:16" ht="13.15" customHeight="1" x14ac:dyDescent="0.2">
      <c r="A2794" s="11" t="str">
        <f t="shared" si="181"/>
        <v>MOUNT GAMBIER1993</v>
      </c>
      <c r="B2794" s="3" t="s">
        <v>37</v>
      </c>
      <c r="C2794" s="12">
        <v>1993</v>
      </c>
      <c r="D2794" s="12">
        <v>29</v>
      </c>
      <c r="E2794" s="13">
        <v>3254</v>
      </c>
      <c r="F2794" s="13">
        <v>3263</v>
      </c>
      <c r="G2794" s="13">
        <v>6517</v>
      </c>
      <c r="H2794" s="13">
        <v>0</v>
      </c>
      <c r="I2794" s="13">
        <v>0</v>
      </c>
      <c r="J2794" s="13">
        <v>0</v>
      </c>
      <c r="K2794" s="15">
        <f t="shared" si="178"/>
        <v>3254</v>
      </c>
      <c r="L2794" s="15">
        <f t="shared" si="179"/>
        <v>3263</v>
      </c>
      <c r="M2794" s="15">
        <f t="shared" si="180"/>
        <v>6517</v>
      </c>
      <c r="O2794" s="13"/>
      <c r="P2794" s="13"/>
    </row>
    <row r="2795" spans="1:16" ht="13.15" customHeight="1" x14ac:dyDescent="0.2">
      <c r="A2795" s="11" t="str">
        <f t="shared" si="181"/>
        <v>MOUNT GAMBIER1994</v>
      </c>
      <c r="B2795" s="92" t="s">
        <v>37</v>
      </c>
      <c r="C2795" s="85">
        <v>1994</v>
      </c>
      <c r="D2795" s="86">
        <v>29</v>
      </c>
      <c r="E2795" s="15">
        <v>3330</v>
      </c>
      <c r="F2795" s="15">
        <v>3325</v>
      </c>
      <c r="G2795" s="15">
        <v>6655</v>
      </c>
      <c r="H2795" s="87">
        <v>0</v>
      </c>
      <c r="I2795" s="87">
        <v>0</v>
      </c>
      <c r="J2795" s="15">
        <v>0</v>
      </c>
      <c r="K2795" s="15">
        <f t="shared" si="178"/>
        <v>3330</v>
      </c>
      <c r="L2795" s="15">
        <f t="shared" si="179"/>
        <v>3325</v>
      </c>
      <c r="M2795" s="15">
        <f t="shared" si="180"/>
        <v>6655</v>
      </c>
      <c r="O2795" s="13"/>
      <c r="P2795" s="13"/>
    </row>
    <row r="2796" spans="1:16" ht="13.15" customHeight="1" x14ac:dyDescent="0.2">
      <c r="A2796" s="11" t="str">
        <f t="shared" si="181"/>
        <v>MOUNT GAMBIER1995</v>
      </c>
      <c r="B2796" s="3" t="s">
        <v>37</v>
      </c>
      <c r="C2796" s="12">
        <v>1995</v>
      </c>
      <c r="D2796" s="12">
        <v>30</v>
      </c>
      <c r="E2796" s="13">
        <v>3343</v>
      </c>
      <c r="F2796" s="13">
        <v>3341</v>
      </c>
      <c r="G2796" s="13">
        <v>6684</v>
      </c>
      <c r="H2796" s="13">
        <v>0</v>
      </c>
      <c r="I2796" s="13">
        <v>0</v>
      </c>
      <c r="J2796" s="13">
        <v>0</v>
      </c>
      <c r="K2796" s="15">
        <f t="shared" si="178"/>
        <v>3343</v>
      </c>
      <c r="L2796" s="15">
        <f t="shared" si="179"/>
        <v>3341</v>
      </c>
      <c r="M2796" s="15">
        <f t="shared" si="180"/>
        <v>6684</v>
      </c>
      <c r="O2796" s="13"/>
      <c r="P2796" s="13"/>
    </row>
    <row r="2797" spans="1:16" ht="13.15" customHeight="1" x14ac:dyDescent="0.2">
      <c r="A2797" s="11" t="str">
        <f t="shared" si="181"/>
        <v>MOUNT GAMBIER1996</v>
      </c>
      <c r="B2797" s="3" t="s">
        <v>37</v>
      </c>
      <c r="C2797" s="12">
        <v>1996</v>
      </c>
      <c r="D2797" s="12">
        <v>33</v>
      </c>
      <c r="E2797" s="13">
        <v>3342</v>
      </c>
      <c r="F2797" s="13">
        <v>3341</v>
      </c>
      <c r="G2797" s="13">
        <v>6683</v>
      </c>
      <c r="H2797" s="13">
        <v>0</v>
      </c>
      <c r="I2797" s="13">
        <v>0</v>
      </c>
      <c r="J2797" s="13">
        <v>0</v>
      </c>
      <c r="K2797" s="15">
        <f t="shared" si="178"/>
        <v>3342</v>
      </c>
      <c r="L2797" s="15">
        <f t="shared" si="179"/>
        <v>3341</v>
      </c>
      <c r="M2797" s="15">
        <f t="shared" si="180"/>
        <v>6683</v>
      </c>
      <c r="O2797" s="13"/>
      <c r="P2797" s="13"/>
    </row>
    <row r="2798" spans="1:16" ht="13.15" customHeight="1" x14ac:dyDescent="0.2">
      <c r="A2798" s="11" t="str">
        <f t="shared" si="181"/>
        <v>MOUNT GAMBIER1997</v>
      </c>
      <c r="B2798" s="92" t="s">
        <v>37</v>
      </c>
      <c r="C2798" s="85">
        <v>1997</v>
      </c>
      <c r="D2798" s="86">
        <v>27</v>
      </c>
      <c r="E2798" s="15">
        <v>3372</v>
      </c>
      <c r="F2798" s="15">
        <v>3371</v>
      </c>
      <c r="G2798" s="15">
        <v>6743</v>
      </c>
      <c r="H2798" s="87">
        <v>0</v>
      </c>
      <c r="I2798" s="87">
        <v>0</v>
      </c>
      <c r="J2798" s="15">
        <v>0</v>
      </c>
      <c r="K2798" s="15">
        <f t="shared" si="178"/>
        <v>3372</v>
      </c>
      <c r="L2798" s="15">
        <f t="shared" si="179"/>
        <v>3371</v>
      </c>
      <c r="M2798" s="15">
        <f t="shared" si="180"/>
        <v>6743</v>
      </c>
      <c r="O2798" s="13"/>
      <c r="P2798" s="13"/>
    </row>
    <row r="2799" spans="1:16" ht="13.15" customHeight="1" x14ac:dyDescent="0.2">
      <c r="A2799" s="11" t="str">
        <f t="shared" si="181"/>
        <v>MOUNT GAMBIER1998</v>
      </c>
      <c r="B2799" s="3" t="s">
        <v>37</v>
      </c>
      <c r="C2799" s="12">
        <v>1998</v>
      </c>
      <c r="D2799" s="12">
        <v>29</v>
      </c>
      <c r="E2799" s="13">
        <v>3449</v>
      </c>
      <c r="F2799" s="13">
        <v>3446</v>
      </c>
      <c r="G2799" s="13">
        <v>6895</v>
      </c>
      <c r="H2799" s="13">
        <v>0</v>
      </c>
      <c r="I2799" s="13">
        <v>0</v>
      </c>
      <c r="J2799" s="13">
        <v>0</v>
      </c>
      <c r="K2799" s="15">
        <f t="shared" si="178"/>
        <v>3449</v>
      </c>
      <c r="L2799" s="15">
        <f t="shared" si="179"/>
        <v>3446</v>
      </c>
      <c r="M2799" s="15">
        <f t="shared" si="180"/>
        <v>6895</v>
      </c>
      <c r="O2799" s="13"/>
      <c r="P2799" s="13"/>
    </row>
    <row r="2800" spans="1:16" ht="13.15" customHeight="1" x14ac:dyDescent="0.2">
      <c r="A2800" s="11" t="str">
        <f t="shared" si="181"/>
        <v>MOUNT GAMBIER1999</v>
      </c>
      <c r="B2800" s="92" t="s">
        <v>37</v>
      </c>
      <c r="C2800" s="85">
        <v>1999</v>
      </c>
      <c r="D2800" s="86">
        <v>30</v>
      </c>
      <c r="E2800" s="15">
        <v>3453</v>
      </c>
      <c r="F2800" s="15">
        <v>3450</v>
      </c>
      <c r="G2800" s="15">
        <v>6903</v>
      </c>
      <c r="H2800" s="87">
        <v>0</v>
      </c>
      <c r="I2800" s="87">
        <v>0</v>
      </c>
      <c r="J2800" s="15">
        <v>0</v>
      </c>
      <c r="K2800" s="15">
        <f t="shared" si="178"/>
        <v>3453</v>
      </c>
      <c r="L2800" s="15">
        <f t="shared" si="179"/>
        <v>3450</v>
      </c>
      <c r="M2800" s="15">
        <f t="shared" si="180"/>
        <v>6903</v>
      </c>
      <c r="O2800" s="13"/>
      <c r="P2800" s="13"/>
    </row>
    <row r="2801" spans="1:16" ht="13.15" customHeight="1" x14ac:dyDescent="0.2">
      <c r="A2801" s="11" t="str">
        <f t="shared" si="181"/>
        <v>MOUNT GAMBIER2000</v>
      </c>
      <c r="B2801" s="90" t="s">
        <v>37</v>
      </c>
      <c r="C2801" s="12">
        <v>2000</v>
      </c>
      <c r="D2801" s="86">
        <v>31</v>
      </c>
      <c r="E2801" s="91">
        <v>3453</v>
      </c>
      <c r="F2801" s="91">
        <v>3453</v>
      </c>
      <c r="G2801" s="91">
        <v>6906</v>
      </c>
      <c r="H2801" s="91">
        <v>0</v>
      </c>
      <c r="I2801" s="91">
        <v>0</v>
      </c>
      <c r="J2801" s="91">
        <v>0</v>
      </c>
      <c r="K2801" s="15">
        <f t="shared" ref="K2801:K2864" si="182">E2801+H2801</f>
        <v>3453</v>
      </c>
      <c r="L2801" s="15">
        <f t="shared" ref="L2801:L2864" si="183">F2801+I2801</f>
        <v>3453</v>
      </c>
      <c r="M2801" s="15">
        <f t="shared" ref="M2801:M2864" si="184">G2801+J2801</f>
        <v>6906</v>
      </c>
      <c r="O2801" s="13"/>
      <c r="P2801" s="13"/>
    </row>
    <row r="2802" spans="1:16" ht="13.15" customHeight="1" x14ac:dyDescent="0.2">
      <c r="A2802" s="11" t="str">
        <f t="shared" si="181"/>
        <v>MOUNT GAMBIER2001</v>
      </c>
      <c r="B2802" s="92" t="s">
        <v>37</v>
      </c>
      <c r="C2802" s="85">
        <v>2001</v>
      </c>
      <c r="D2802" s="86">
        <v>26</v>
      </c>
      <c r="E2802" s="15">
        <v>3214</v>
      </c>
      <c r="F2802" s="15">
        <v>3221</v>
      </c>
      <c r="G2802" s="15">
        <v>6435</v>
      </c>
      <c r="H2802" s="87">
        <v>0</v>
      </c>
      <c r="I2802" s="87">
        <v>0</v>
      </c>
      <c r="J2802" s="15">
        <v>0</v>
      </c>
      <c r="K2802" s="15">
        <f t="shared" si="182"/>
        <v>3214</v>
      </c>
      <c r="L2802" s="15">
        <f t="shared" si="183"/>
        <v>3221</v>
      </c>
      <c r="M2802" s="15">
        <f t="shared" si="184"/>
        <v>6435</v>
      </c>
      <c r="O2802" s="13"/>
      <c r="P2802" s="13"/>
    </row>
    <row r="2803" spans="1:16" ht="13.15" customHeight="1" x14ac:dyDescent="0.2">
      <c r="A2803" s="11" t="str">
        <f t="shared" si="181"/>
        <v>MOUNT GAMBIER2002</v>
      </c>
      <c r="B2803" s="92" t="s">
        <v>37</v>
      </c>
      <c r="C2803" s="85">
        <v>2002</v>
      </c>
      <c r="D2803" s="86">
        <v>17</v>
      </c>
      <c r="E2803" s="15">
        <v>3862</v>
      </c>
      <c r="F2803" s="15">
        <v>3865</v>
      </c>
      <c r="G2803" s="15">
        <v>7727</v>
      </c>
      <c r="H2803" s="87">
        <v>0</v>
      </c>
      <c r="I2803" s="87">
        <v>0</v>
      </c>
      <c r="J2803" s="15">
        <v>0</v>
      </c>
      <c r="K2803" s="15">
        <f t="shared" si="182"/>
        <v>3862</v>
      </c>
      <c r="L2803" s="15">
        <f t="shared" si="183"/>
        <v>3865</v>
      </c>
      <c r="M2803" s="15">
        <f t="shared" si="184"/>
        <v>7727</v>
      </c>
      <c r="O2803" s="13"/>
      <c r="P2803" s="13"/>
    </row>
    <row r="2804" spans="1:16" ht="13.15" customHeight="1" x14ac:dyDescent="0.2">
      <c r="A2804" s="11" t="str">
        <f t="shared" si="181"/>
        <v>MOUNT GAMBIER2003</v>
      </c>
      <c r="B2804" s="92" t="s">
        <v>37</v>
      </c>
      <c r="C2804" s="85">
        <v>2003</v>
      </c>
      <c r="D2804" s="86">
        <v>18</v>
      </c>
      <c r="E2804" s="15">
        <v>3823</v>
      </c>
      <c r="F2804" s="15">
        <v>3820</v>
      </c>
      <c r="G2804" s="15">
        <v>7643</v>
      </c>
      <c r="H2804" s="87">
        <v>0</v>
      </c>
      <c r="I2804" s="87">
        <v>0</v>
      </c>
      <c r="J2804" s="15">
        <v>0</v>
      </c>
      <c r="K2804" s="15">
        <f t="shared" si="182"/>
        <v>3823</v>
      </c>
      <c r="L2804" s="15">
        <f t="shared" si="183"/>
        <v>3820</v>
      </c>
      <c r="M2804" s="15">
        <f t="shared" si="184"/>
        <v>7643</v>
      </c>
      <c r="O2804" s="13"/>
      <c r="P2804" s="13"/>
    </row>
    <row r="2805" spans="1:16" ht="13.15" customHeight="1" x14ac:dyDescent="0.2">
      <c r="A2805" s="11" t="str">
        <f t="shared" si="181"/>
        <v>MOUNT GAMBIER2004</v>
      </c>
      <c r="B2805" s="3" t="s">
        <v>37</v>
      </c>
      <c r="C2805" s="12">
        <v>2004</v>
      </c>
      <c r="D2805" s="12">
        <v>19</v>
      </c>
      <c r="E2805" s="13">
        <v>3708</v>
      </c>
      <c r="F2805" s="13">
        <v>3723</v>
      </c>
      <c r="G2805" s="13">
        <v>7431</v>
      </c>
      <c r="H2805" s="13">
        <v>0</v>
      </c>
      <c r="I2805" s="13">
        <v>0</v>
      </c>
      <c r="J2805" s="13">
        <v>0</v>
      </c>
      <c r="K2805" s="15">
        <f t="shared" si="182"/>
        <v>3708</v>
      </c>
      <c r="L2805" s="15">
        <f t="shared" si="183"/>
        <v>3723</v>
      </c>
      <c r="M2805" s="15">
        <f t="shared" si="184"/>
        <v>7431</v>
      </c>
      <c r="O2805" s="13"/>
      <c r="P2805" s="13"/>
    </row>
    <row r="2806" spans="1:16" ht="13.15" customHeight="1" x14ac:dyDescent="0.2">
      <c r="A2806" s="11" t="str">
        <f t="shared" si="181"/>
        <v>MOUNT GAMBIER2005</v>
      </c>
      <c r="B2806" s="3" t="s">
        <v>37</v>
      </c>
      <c r="C2806" s="12">
        <v>2005</v>
      </c>
      <c r="D2806" s="12">
        <v>18</v>
      </c>
      <c r="E2806" s="13">
        <v>3903</v>
      </c>
      <c r="F2806" s="13">
        <v>3965</v>
      </c>
      <c r="G2806" s="13">
        <v>7868</v>
      </c>
      <c r="H2806" s="13">
        <v>0</v>
      </c>
      <c r="I2806" s="13">
        <v>0</v>
      </c>
      <c r="J2806" s="13">
        <v>0</v>
      </c>
      <c r="K2806" s="15">
        <f t="shared" si="182"/>
        <v>3903</v>
      </c>
      <c r="L2806" s="15">
        <f t="shared" si="183"/>
        <v>3965</v>
      </c>
      <c r="M2806" s="15">
        <f t="shared" si="184"/>
        <v>7868</v>
      </c>
      <c r="O2806" s="13"/>
      <c r="P2806" s="13"/>
    </row>
    <row r="2807" spans="1:16" ht="13.15" customHeight="1" x14ac:dyDescent="0.2">
      <c r="A2807" s="11" t="str">
        <f t="shared" si="181"/>
        <v>MOUNT GAMBIER2006</v>
      </c>
      <c r="B2807" s="3" t="s">
        <v>37</v>
      </c>
      <c r="C2807" s="12">
        <v>2006</v>
      </c>
      <c r="D2807" s="12">
        <v>20</v>
      </c>
      <c r="E2807" s="13">
        <v>3797</v>
      </c>
      <c r="F2807" s="13">
        <v>3836</v>
      </c>
      <c r="G2807" s="13">
        <v>7633</v>
      </c>
      <c r="H2807" s="13">
        <v>0</v>
      </c>
      <c r="I2807" s="13">
        <v>0</v>
      </c>
      <c r="J2807" s="13">
        <v>0</v>
      </c>
      <c r="K2807" s="15">
        <f t="shared" si="182"/>
        <v>3797</v>
      </c>
      <c r="L2807" s="15">
        <f t="shared" si="183"/>
        <v>3836</v>
      </c>
      <c r="M2807" s="15">
        <f t="shared" si="184"/>
        <v>7633</v>
      </c>
      <c r="O2807" s="13"/>
      <c r="P2807" s="13"/>
    </row>
    <row r="2808" spans="1:16" ht="13.15" customHeight="1" x14ac:dyDescent="0.2">
      <c r="A2808" s="11" t="str">
        <f t="shared" si="181"/>
        <v>MOUNT GAMBIER2007</v>
      </c>
      <c r="B2808" s="88" t="s">
        <v>37</v>
      </c>
      <c r="C2808" s="16">
        <v>2007</v>
      </c>
      <c r="D2808" s="86">
        <v>21</v>
      </c>
      <c r="E2808" s="89">
        <v>3463</v>
      </c>
      <c r="F2808" s="89">
        <v>3463</v>
      </c>
      <c r="G2808" s="89">
        <v>6926</v>
      </c>
      <c r="H2808" s="89">
        <v>0</v>
      </c>
      <c r="I2808" s="89">
        <v>0</v>
      </c>
      <c r="J2808" s="89">
        <v>0</v>
      </c>
      <c r="K2808" s="15">
        <f t="shared" si="182"/>
        <v>3463</v>
      </c>
      <c r="L2808" s="15">
        <f t="shared" si="183"/>
        <v>3463</v>
      </c>
      <c r="M2808" s="15">
        <f t="shared" si="184"/>
        <v>6926</v>
      </c>
      <c r="O2808" s="13"/>
      <c r="P2808" s="13"/>
    </row>
    <row r="2809" spans="1:16" ht="13.15" customHeight="1" x14ac:dyDescent="0.2">
      <c r="A2809" s="11" t="str">
        <f t="shared" si="181"/>
        <v>MOUNT GAMBIER2008</v>
      </c>
      <c r="B2809" s="3" t="s">
        <v>37</v>
      </c>
      <c r="C2809" s="12">
        <v>2008</v>
      </c>
      <c r="D2809" s="12" t="s">
        <v>174</v>
      </c>
      <c r="E2809" s="13">
        <v>2391</v>
      </c>
      <c r="F2809" s="13">
        <v>2391</v>
      </c>
      <c r="G2809" s="13">
        <v>4782</v>
      </c>
      <c r="H2809" s="13">
        <v>0</v>
      </c>
      <c r="I2809" s="13">
        <v>0</v>
      </c>
      <c r="J2809" s="13">
        <v>0</v>
      </c>
      <c r="K2809" s="15">
        <f t="shared" si="182"/>
        <v>2391</v>
      </c>
      <c r="L2809" s="15">
        <f t="shared" si="183"/>
        <v>2391</v>
      </c>
      <c r="M2809" s="15">
        <f t="shared" si="184"/>
        <v>4782</v>
      </c>
      <c r="O2809" s="13"/>
      <c r="P2809" s="13"/>
    </row>
    <row r="2810" spans="1:16" ht="13.15" customHeight="1" x14ac:dyDescent="0.2">
      <c r="A2810" s="11" t="str">
        <f t="shared" si="181"/>
        <v>MOUNT GAMBIER2009</v>
      </c>
      <c r="B2810" s="92" t="s">
        <v>37</v>
      </c>
      <c r="C2810" s="85">
        <v>2009</v>
      </c>
      <c r="D2810" s="86" t="s">
        <v>174</v>
      </c>
      <c r="E2810" s="15">
        <v>2176</v>
      </c>
      <c r="F2810" s="15">
        <v>2176</v>
      </c>
      <c r="G2810" s="15">
        <v>4352</v>
      </c>
      <c r="H2810" s="87">
        <v>0</v>
      </c>
      <c r="I2810" s="87">
        <v>0</v>
      </c>
      <c r="J2810" s="15">
        <v>0</v>
      </c>
      <c r="K2810" s="15">
        <f t="shared" si="182"/>
        <v>2176</v>
      </c>
      <c r="L2810" s="15">
        <f t="shared" si="183"/>
        <v>2176</v>
      </c>
      <c r="M2810" s="15">
        <f t="shared" si="184"/>
        <v>4352</v>
      </c>
      <c r="O2810" s="13"/>
      <c r="P2810" s="13"/>
    </row>
    <row r="2811" spans="1:16" ht="13.15" customHeight="1" x14ac:dyDescent="0.2">
      <c r="A2811" s="11" t="str">
        <f t="shared" si="181"/>
        <v>MOUNT GAMBIER2010</v>
      </c>
      <c r="B2811" s="3" t="s">
        <v>37</v>
      </c>
      <c r="C2811" s="12">
        <v>2010</v>
      </c>
      <c r="D2811" s="12" t="s">
        <v>174</v>
      </c>
      <c r="E2811" s="13">
        <v>2178</v>
      </c>
      <c r="F2811" s="13">
        <v>2177</v>
      </c>
      <c r="G2811" s="13">
        <v>4355</v>
      </c>
      <c r="H2811" s="13">
        <v>0</v>
      </c>
      <c r="I2811" s="13">
        <v>0</v>
      </c>
      <c r="J2811" s="13">
        <v>0</v>
      </c>
      <c r="K2811" s="15">
        <f t="shared" si="182"/>
        <v>2178</v>
      </c>
      <c r="L2811" s="15">
        <f t="shared" si="183"/>
        <v>2177</v>
      </c>
      <c r="M2811" s="15">
        <f t="shared" si="184"/>
        <v>4355</v>
      </c>
      <c r="O2811" s="13"/>
      <c r="P2811" s="13"/>
    </row>
    <row r="2812" spans="1:16" ht="13.15" customHeight="1" x14ac:dyDescent="0.2">
      <c r="A2812" s="11" t="str">
        <f t="shared" si="181"/>
        <v>MOUNT GAMBIER2011</v>
      </c>
      <c r="B2812" s="92" t="s">
        <v>37</v>
      </c>
      <c r="C2812" s="85">
        <v>2011</v>
      </c>
      <c r="D2812" s="86" t="s">
        <v>174</v>
      </c>
      <c r="E2812" s="15">
        <v>2048</v>
      </c>
      <c r="F2812" s="15">
        <v>2045</v>
      </c>
      <c r="G2812" s="15">
        <v>4093</v>
      </c>
      <c r="H2812" s="87">
        <v>0</v>
      </c>
      <c r="I2812" s="87">
        <v>0</v>
      </c>
      <c r="J2812" s="15">
        <v>0</v>
      </c>
      <c r="K2812" s="15">
        <f t="shared" si="182"/>
        <v>2048</v>
      </c>
      <c r="L2812" s="15">
        <f t="shared" si="183"/>
        <v>2045</v>
      </c>
      <c r="M2812" s="15">
        <f t="shared" si="184"/>
        <v>4093</v>
      </c>
      <c r="O2812" s="13"/>
      <c r="P2812" s="13"/>
    </row>
    <row r="2813" spans="1:16" ht="13.15" customHeight="1" x14ac:dyDescent="0.2">
      <c r="A2813" s="11" t="str">
        <f t="shared" si="181"/>
        <v>MOUNT GAMBIER2012</v>
      </c>
      <c r="B2813" s="88" t="s">
        <v>37</v>
      </c>
      <c r="C2813" s="85">
        <v>2012</v>
      </c>
      <c r="D2813" s="86" t="s">
        <v>174</v>
      </c>
      <c r="E2813" s="15">
        <v>2060</v>
      </c>
      <c r="F2813" s="15">
        <v>2057</v>
      </c>
      <c r="G2813" s="15">
        <v>4117</v>
      </c>
      <c r="H2813" s="87">
        <v>0</v>
      </c>
      <c r="I2813" s="87">
        <v>0</v>
      </c>
      <c r="J2813" s="15">
        <v>0</v>
      </c>
      <c r="K2813" s="15">
        <f t="shared" si="182"/>
        <v>2060</v>
      </c>
      <c r="L2813" s="15">
        <f t="shared" si="183"/>
        <v>2057</v>
      </c>
      <c r="M2813" s="15">
        <f t="shared" si="184"/>
        <v>4117</v>
      </c>
      <c r="O2813" s="13"/>
      <c r="P2813" s="13"/>
    </row>
    <row r="2814" spans="1:16" ht="13.15" customHeight="1" x14ac:dyDescent="0.2">
      <c r="A2814" s="11" t="str">
        <f t="shared" si="181"/>
        <v>MOUNT GAMBIER2013</v>
      </c>
      <c r="B2814" s="3" t="s">
        <v>37</v>
      </c>
      <c r="C2814" s="12">
        <v>2013</v>
      </c>
      <c r="D2814" s="12" t="s">
        <v>174</v>
      </c>
      <c r="E2814" s="13">
        <v>2017</v>
      </c>
      <c r="F2814" s="13">
        <v>2011</v>
      </c>
      <c r="G2814" s="13">
        <v>4028</v>
      </c>
      <c r="H2814" s="13">
        <v>0</v>
      </c>
      <c r="I2814" s="13">
        <v>0</v>
      </c>
      <c r="J2814" s="13">
        <v>0</v>
      </c>
      <c r="K2814" s="15">
        <f t="shared" si="182"/>
        <v>2017</v>
      </c>
      <c r="L2814" s="15">
        <f t="shared" si="183"/>
        <v>2011</v>
      </c>
      <c r="M2814" s="15">
        <f t="shared" si="184"/>
        <v>4028</v>
      </c>
      <c r="O2814" s="13"/>
      <c r="P2814" s="13"/>
    </row>
    <row r="2815" spans="1:16" ht="13.15" customHeight="1" x14ac:dyDescent="0.2">
      <c r="A2815" s="11" t="str">
        <f t="shared" si="181"/>
        <v>MOUNT GAMBIER2014</v>
      </c>
      <c r="B2815" s="3" t="s">
        <v>37</v>
      </c>
      <c r="C2815" s="12">
        <v>2014</v>
      </c>
      <c r="D2815" s="12" t="s">
        <v>174</v>
      </c>
      <c r="E2815" s="13">
        <v>1986</v>
      </c>
      <c r="F2815" s="13">
        <v>1984</v>
      </c>
      <c r="G2815" s="13">
        <v>3970</v>
      </c>
      <c r="H2815" s="13">
        <v>0</v>
      </c>
      <c r="I2815" s="13">
        <v>0</v>
      </c>
      <c r="J2815" s="13">
        <v>0</v>
      </c>
      <c r="K2815" s="15">
        <f t="shared" si="182"/>
        <v>1986</v>
      </c>
      <c r="L2815" s="15">
        <f t="shared" si="183"/>
        <v>1984</v>
      </c>
      <c r="M2815" s="15">
        <f t="shared" si="184"/>
        <v>3970</v>
      </c>
      <c r="O2815" s="13"/>
      <c r="P2815" s="13"/>
    </row>
    <row r="2816" spans="1:16" ht="13.15" customHeight="1" x14ac:dyDescent="0.2">
      <c r="A2816" s="11" t="str">
        <f t="shared" si="181"/>
        <v>MOUNT GAMBIER2015</v>
      </c>
      <c r="B2816" s="92" t="s">
        <v>37</v>
      </c>
      <c r="C2816" s="85">
        <v>2015</v>
      </c>
      <c r="D2816" s="86" t="s">
        <v>174</v>
      </c>
      <c r="E2816" s="15">
        <v>1987</v>
      </c>
      <c r="F2816" s="15">
        <v>1984</v>
      </c>
      <c r="G2816" s="15">
        <v>3971</v>
      </c>
      <c r="H2816" s="87">
        <v>0</v>
      </c>
      <c r="I2816" s="87">
        <v>0</v>
      </c>
      <c r="J2816" s="15">
        <v>0</v>
      </c>
      <c r="K2816" s="15">
        <f t="shared" si="182"/>
        <v>1987</v>
      </c>
      <c r="L2816" s="15">
        <f t="shared" si="183"/>
        <v>1984</v>
      </c>
      <c r="M2816" s="15">
        <f t="shared" si="184"/>
        <v>3971</v>
      </c>
      <c r="O2816" s="13"/>
      <c r="P2816" s="13"/>
    </row>
    <row r="2817" spans="1:16" ht="13.15" customHeight="1" x14ac:dyDescent="0.2">
      <c r="A2817" s="11" t="str">
        <f t="shared" si="181"/>
        <v>MOUNT GAMBIER2016</v>
      </c>
      <c r="B2817" s="3" t="s">
        <v>37</v>
      </c>
      <c r="C2817" s="12">
        <v>2016</v>
      </c>
      <c r="D2817" s="12" t="s">
        <v>174</v>
      </c>
      <c r="E2817" s="13">
        <v>1987</v>
      </c>
      <c r="F2817" s="13">
        <v>1985</v>
      </c>
      <c r="G2817" s="13">
        <v>3972</v>
      </c>
      <c r="H2817" s="13">
        <v>0</v>
      </c>
      <c r="I2817" s="13">
        <v>0</v>
      </c>
      <c r="J2817" s="13">
        <v>0</v>
      </c>
      <c r="K2817" s="15">
        <f t="shared" si="182"/>
        <v>1987</v>
      </c>
      <c r="L2817" s="15">
        <f t="shared" si="183"/>
        <v>1985</v>
      </c>
      <c r="M2817" s="15">
        <f t="shared" si="184"/>
        <v>3972</v>
      </c>
      <c r="O2817" s="13"/>
      <c r="P2817" s="13"/>
    </row>
    <row r="2818" spans="1:16" ht="13.15" customHeight="1" x14ac:dyDescent="0.2">
      <c r="A2818" s="11" t="str">
        <f t="shared" si="181"/>
        <v>MOUNT GAMBIER2017</v>
      </c>
      <c r="B2818" s="90" t="s">
        <v>37</v>
      </c>
      <c r="C2818" s="85">
        <v>2017</v>
      </c>
      <c r="D2818" s="86" t="s">
        <v>174</v>
      </c>
      <c r="E2818" s="15">
        <v>1946</v>
      </c>
      <c r="F2818" s="15">
        <v>1939</v>
      </c>
      <c r="G2818" s="15">
        <v>3885</v>
      </c>
      <c r="H2818" s="15">
        <v>0</v>
      </c>
      <c r="I2818" s="15">
        <v>0</v>
      </c>
      <c r="J2818" s="15">
        <v>0</v>
      </c>
      <c r="K2818" s="15">
        <f t="shared" si="182"/>
        <v>1946</v>
      </c>
      <c r="L2818" s="15">
        <f t="shared" si="183"/>
        <v>1939</v>
      </c>
      <c r="M2818" s="15">
        <f t="shared" si="184"/>
        <v>3885</v>
      </c>
      <c r="O2818" s="13"/>
      <c r="P2818" s="13"/>
    </row>
    <row r="2819" spans="1:16" ht="13.15" customHeight="1" x14ac:dyDescent="0.2">
      <c r="A2819" s="11" t="str">
        <f t="shared" si="181"/>
        <v>MOUNT GAMBIER2018</v>
      </c>
      <c r="B2819" s="3" t="s">
        <v>37</v>
      </c>
      <c r="C2819" s="12">
        <v>2018</v>
      </c>
      <c r="D2819" s="12" t="s">
        <v>174</v>
      </c>
      <c r="E2819" s="13">
        <v>1821</v>
      </c>
      <c r="F2819" s="13">
        <v>1817</v>
      </c>
      <c r="G2819" s="13">
        <v>3638</v>
      </c>
      <c r="H2819" s="13">
        <v>0</v>
      </c>
      <c r="I2819" s="13">
        <v>0</v>
      </c>
      <c r="J2819" s="13">
        <v>0</v>
      </c>
      <c r="K2819" s="15">
        <f t="shared" si="182"/>
        <v>1821</v>
      </c>
      <c r="L2819" s="15">
        <f t="shared" si="183"/>
        <v>1817</v>
      </c>
      <c r="M2819" s="15">
        <f t="shared" si="184"/>
        <v>3638</v>
      </c>
      <c r="O2819" s="13"/>
      <c r="P2819" s="13"/>
    </row>
    <row r="2820" spans="1:16" ht="13.15" customHeight="1" x14ac:dyDescent="0.2">
      <c r="A2820" s="11" t="str">
        <f t="shared" si="181"/>
        <v>MOUNT GAMBIER2019</v>
      </c>
      <c r="B2820" s="92" t="s">
        <v>37</v>
      </c>
      <c r="C2820" s="85">
        <v>2019</v>
      </c>
      <c r="D2820" s="86" t="s">
        <v>174</v>
      </c>
      <c r="E2820" s="15">
        <v>1810</v>
      </c>
      <c r="F2820" s="15">
        <v>1807</v>
      </c>
      <c r="G2820" s="15">
        <v>3617</v>
      </c>
      <c r="H2820" s="87">
        <v>0</v>
      </c>
      <c r="I2820" s="87">
        <v>0</v>
      </c>
      <c r="J2820" s="15">
        <v>0</v>
      </c>
      <c r="K2820" s="15">
        <f t="shared" si="182"/>
        <v>1810</v>
      </c>
      <c r="L2820" s="15">
        <f t="shared" si="183"/>
        <v>1807</v>
      </c>
      <c r="M2820" s="15">
        <f t="shared" si="184"/>
        <v>3617</v>
      </c>
      <c r="O2820" s="13"/>
      <c r="P2820" s="13"/>
    </row>
    <row r="2821" spans="1:16" ht="13.15" customHeight="1" x14ac:dyDescent="0.2">
      <c r="A2821" s="11" t="str">
        <f t="shared" si="181"/>
        <v>MOUNT GAMBIER2020</v>
      </c>
      <c r="B2821" s="3" t="s">
        <v>37</v>
      </c>
      <c r="C2821" s="12">
        <v>2020</v>
      </c>
      <c r="D2821" s="12" t="s">
        <v>174</v>
      </c>
      <c r="E2821" s="13">
        <v>663</v>
      </c>
      <c r="F2821" s="13">
        <v>662</v>
      </c>
      <c r="G2821" s="13">
        <v>1325</v>
      </c>
      <c r="H2821" s="13">
        <v>0</v>
      </c>
      <c r="I2821" s="13">
        <v>0</v>
      </c>
      <c r="J2821" s="13">
        <v>0</v>
      </c>
      <c r="K2821" s="15">
        <f t="shared" si="182"/>
        <v>663</v>
      </c>
      <c r="L2821" s="15">
        <f t="shared" si="183"/>
        <v>662</v>
      </c>
      <c r="M2821" s="15">
        <f t="shared" si="184"/>
        <v>1325</v>
      </c>
      <c r="O2821" s="13"/>
      <c r="P2821" s="13"/>
    </row>
    <row r="2822" spans="1:16" ht="13.15" customHeight="1" x14ac:dyDescent="0.2">
      <c r="A2822" s="11" t="str">
        <f t="shared" ref="A2822:A2885" si="185">CONCATENATE(B2822,C2822)</f>
        <v>MOUNT GAMBIER2021</v>
      </c>
      <c r="B2822" s="3" t="s">
        <v>37</v>
      </c>
      <c r="C2822" s="12">
        <v>2021</v>
      </c>
      <c r="D2822" s="12" t="s">
        <v>174</v>
      </c>
      <c r="E2822" s="13">
        <v>1146</v>
      </c>
      <c r="F2822" s="13">
        <v>1146</v>
      </c>
      <c r="G2822" s="13">
        <v>2292</v>
      </c>
      <c r="H2822" s="13">
        <v>0</v>
      </c>
      <c r="I2822" s="13">
        <v>0</v>
      </c>
      <c r="J2822" s="13">
        <v>0</v>
      </c>
      <c r="K2822" s="15">
        <f t="shared" si="182"/>
        <v>1146</v>
      </c>
      <c r="L2822" s="15">
        <f t="shared" si="183"/>
        <v>1146</v>
      </c>
      <c r="M2822" s="15">
        <f t="shared" si="184"/>
        <v>2292</v>
      </c>
      <c r="O2822" s="13"/>
      <c r="P2822" s="13"/>
    </row>
    <row r="2823" spans="1:16" ht="13.15" customHeight="1" x14ac:dyDescent="0.2">
      <c r="A2823" s="11" t="str">
        <f t="shared" si="185"/>
        <v>MOUNT GAMBIER2022</v>
      </c>
      <c r="B2823" s="3" t="s">
        <v>37</v>
      </c>
      <c r="C2823" s="12">
        <v>2022</v>
      </c>
      <c r="D2823" s="12" t="s">
        <v>174</v>
      </c>
      <c r="E2823" s="13">
        <v>1905</v>
      </c>
      <c r="F2823" s="13">
        <v>1903</v>
      </c>
      <c r="G2823" s="13">
        <v>3808</v>
      </c>
      <c r="H2823" s="13">
        <v>0</v>
      </c>
      <c r="I2823" s="13">
        <v>0</v>
      </c>
      <c r="J2823" s="13">
        <v>0</v>
      </c>
      <c r="K2823" s="15">
        <f t="shared" si="182"/>
        <v>1905</v>
      </c>
      <c r="L2823" s="15">
        <f t="shared" si="183"/>
        <v>1903</v>
      </c>
      <c r="M2823" s="15">
        <f t="shared" si="184"/>
        <v>3808</v>
      </c>
      <c r="O2823" s="13"/>
      <c r="P2823" s="13"/>
    </row>
    <row r="2824" spans="1:16" ht="13.15" customHeight="1" x14ac:dyDescent="0.2">
      <c r="A2824" s="11" t="str">
        <f t="shared" si="185"/>
        <v>MOUNT GAMBIER2023</v>
      </c>
      <c r="B2824" s="90" t="s">
        <v>37</v>
      </c>
      <c r="C2824" s="85">
        <v>2023</v>
      </c>
      <c r="D2824" s="86" t="s">
        <v>174</v>
      </c>
      <c r="E2824" s="15">
        <v>1659</v>
      </c>
      <c r="F2824" s="15">
        <v>1657</v>
      </c>
      <c r="G2824" s="15">
        <v>3316</v>
      </c>
      <c r="H2824" s="15">
        <v>0</v>
      </c>
      <c r="I2824" s="15">
        <v>0</v>
      </c>
      <c r="J2824" s="15">
        <v>0</v>
      </c>
      <c r="K2824" s="15">
        <f t="shared" si="182"/>
        <v>1659</v>
      </c>
      <c r="L2824" s="15">
        <f t="shared" si="183"/>
        <v>1657</v>
      </c>
      <c r="M2824" s="15">
        <f t="shared" si="184"/>
        <v>3316</v>
      </c>
      <c r="O2824" s="13"/>
      <c r="P2824" s="13"/>
    </row>
    <row r="2825" spans="1:16" ht="13.15" customHeight="1" x14ac:dyDescent="0.2">
      <c r="A2825" s="11" t="str">
        <f t="shared" si="185"/>
        <v>MOUNT GAMBIER2024</v>
      </c>
      <c r="B2825" s="3" t="s">
        <v>37</v>
      </c>
      <c r="C2825" s="12">
        <v>2024</v>
      </c>
      <c r="D2825" s="12" t="s">
        <v>174</v>
      </c>
      <c r="E2825" s="13">
        <v>1623</v>
      </c>
      <c r="F2825" s="13">
        <v>1622</v>
      </c>
      <c r="G2825" s="13">
        <v>3245</v>
      </c>
      <c r="H2825" s="13">
        <v>0</v>
      </c>
      <c r="I2825" s="13">
        <v>0</v>
      </c>
      <c r="J2825" s="13">
        <v>0</v>
      </c>
      <c r="K2825" s="15">
        <f t="shared" si="182"/>
        <v>1623</v>
      </c>
      <c r="L2825" s="15">
        <f t="shared" si="183"/>
        <v>1622</v>
      </c>
      <c r="M2825" s="15">
        <f t="shared" si="184"/>
        <v>3245</v>
      </c>
      <c r="O2825" s="13"/>
      <c r="P2825" s="13"/>
    </row>
    <row r="2826" spans="1:16" ht="13.15" customHeight="1" x14ac:dyDescent="0.2">
      <c r="A2826" s="11" t="str">
        <f t="shared" si="185"/>
        <v>MOUNT GAMBIER2025</v>
      </c>
      <c r="B2826" s="92" t="s">
        <v>37</v>
      </c>
      <c r="C2826" s="85">
        <v>2025</v>
      </c>
      <c r="D2826" s="86" t="s">
        <v>174</v>
      </c>
      <c r="E2826" s="15">
        <v>1610</v>
      </c>
      <c r="F2826" s="15">
        <v>1609</v>
      </c>
      <c r="G2826" s="15">
        <v>3219</v>
      </c>
      <c r="H2826" s="87">
        <v>0</v>
      </c>
      <c r="I2826" s="87">
        <v>0</v>
      </c>
      <c r="J2826" s="15">
        <v>0</v>
      </c>
      <c r="K2826" s="15">
        <f t="shared" si="182"/>
        <v>1610</v>
      </c>
      <c r="L2826" s="15">
        <f t="shared" si="183"/>
        <v>1609</v>
      </c>
      <c r="M2826" s="15">
        <f t="shared" si="184"/>
        <v>3219</v>
      </c>
      <c r="O2826" s="13"/>
      <c r="P2826" s="13"/>
    </row>
    <row r="2827" spans="1:16" ht="13.15" customHeight="1" x14ac:dyDescent="0.2">
      <c r="A2827" s="11" t="str">
        <f t="shared" si="185"/>
        <v>MOUNT ISA1985</v>
      </c>
      <c r="B2827" s="92" t="s">
        <v>36</v>
      </c>
      <c r="C2827" s="85">
        <v>1985</v>
      </c>
      <c r="D2827" s="86" t="s">
        <v>174</v>
      </c>
      <c r="E2827" s="15">
        <v>1344</v>
      </c>
      <c r="F2827" s="15">
        <v>1343</v>
      </c>
      <c r="G2827" s="15">
        <v>2687</v>
      </c>
      <c r="H2827" s="87">
        <v>0</v>
      </c>
      <c r="I2827" s="87">
        <v>0</v>
      </c>
      <c r="J2827" s="15">
        <v>0</v>
      </c>
      <c r="K2827" s="15">
        <f t="shared" si="182"/>
        <v>1344</v>
      </c>
      <c r="L2827" s="15">
        <f t="shared" si="183"/>
        <v>1343</v>
      </c>
      <c r="M2827" s="15">
        <f t="shared" si="184"/>
        <v>2687</v>
      </c>
      <c r="O2827" s="13"/>
      <c r="P2827" s="13"/>
    </row>
    <row r="2828" spans="1:16" ht="13.15" customHeight="1" x14ac:dyDescent="0.2">
      <c r="A2828" s="11" t="str">
        <f t="shared" si="185"/>
        <v>MOUNT ISA1986</v>
      </c>
      <c r="B2828" s="92" t="s">
        <v>36</v>
      </c>
      <c r="C2828" s="85">
        <v>1986</v>
      </c>
      <c r="D2828" s="86" t="s">
        <v>174</v>
      </c>
      <c r="E2828" s="15">
        <v>1440</v>
      </c>
      <c r="F2828" s="15">
        <v>1440</v>
      </c>
      <c r="G2828" s="15">
        <v>2880</v>
      </c>
      <c r="H2828" s="87">
        <v>0</v>
      </c>
      <c r="I2828" s="87">
        <v>0</v>
      </c>
      <c r="J2828" s="15">
        <v>0</v>
      </c>
      <c r="K2828" s="15">
        <f t="shared" si="182"/>
        <v>1440</v>
      </c>
      <c r="L2828" s="15">
        <f t="shared" si="183"/>
        <v>1440</v>
      </c>
      <c r="M2828" s="15">
        <f t="shared" si="184"/>
        <v>2880</v>
      </c>
      <c r="O2828" s="13"/>
      <c r="P2828" s="13"/>
    </row>
    <row r="2829" spans="1:16" ht="13.15" customHeight="1" x14ac:dyDescent="0.2">
      <c r="A2829" s="11" t="str">
        <f t="shared" si="185"/>
        <v>MOUNT ISA1987</v>
      </c>
      <c r="B2829" s="3" t="s">
        <v>36</v>
      </c>
      <c r="C2829" s="12">
        <v>1987</v>
      </c>
      <c r="D2829" s="12" t="s">
        <v>174</v>
      </c>
      <c r="E2829" s="13">
        <v>1381</v>
      </c>
      <c r="F2829" s="13">
        <v>1383</v>
      </c>
      <c r="G2829" s="13">
        <v>2764</v>
      </c>
      <c r="H2829" s="13">
        <v>0</v>
      </c>
      <c r="I2829" s="13">
        <v>0</v>
      </c>
      <c r="J2829" s="13">
        <v>0</v>
      </c>
      <c r="K2829" s="15">
        <f t="shared" si="182"/>
        <v>1381</v>
      </c>
      <c r="L2829" s="15">
        <f t="shared" si="183"/>
        <v>1383</v>
      </c>
      <c r="M2829" s="15">
        <f t="shared" si="184"/>
        <v>2764</v>
      </c>
      <c r="O2829" s="13"/>
      <c r="P2829" s="13"/>
    </row>
    <row r="2830" spans="1:16" ht="13.15" customHeight="1" x14ac:dyDescent="0.2">
      <c r="A2830" s="11" t="str">
        <f t="shared" si="185"/>
        <v>MOUNT ISA1988</v>
      </c>
      <c r="B2830" s="3" t="s">
        <v>36</v>
      </c>
      <c r="C2830" s="12">
        <v>1988</v>
      </c>
      <c r="D2830" s="12" t="s">
        <v>174</v>
      </c>
      <c r="E2830" s="13">
        <v>1126</v>
      </c>
      <c r="F2830" s="13">
        <v>1128</v>
      </c>
      <c r="G2830" s="13">
        <v>2254</v>
      </c>
      <c r="H2830" s="13">
        <v>0</v>
      </c>
      <c r="I2830" s="13">
        <v>0</v>
      </c>
      <c r="J2830" s="13">
        <v>0</v>
      </c>
      <c r="K2830" s="15">
        <f t="shared" si="182"/>
        <v>1126</v>
      </c>
      <c r="L2830" s="15">
        <f t="shared" si="183"/>
        <v>1128</v>
      </c>
      <c r="M2830" s="15">
        <f t="shared" si="184"/>
        <v>2254</v>
      </c>
      <c r="O2830" s="13"/>
      <c r="P2830" s="13"/>
    </row>
    <row r="2831" spans="1:16" ht="13.15" customHeight="1" x14ac:dyDescent="0.2">
      <c r="A2831" s="11" t="str">
        <f t="shared" si="185"/>
        <v>MOUNT ISA1989</v>
      </c>
      <c r="B2831" s="3" t="s">
        <v>36</v>
      </c>
      <c r="C2831" s="12">
        <v>1989</v>
      </c>
      <c r="D2831" s="12" t="s">
        <v>174</v>
      </c>
      <c r="E2831" s="13">
        <v>740</v>
      </c>
      <c r="F2831" s="13">
        <v>738</v>
      </c>
      <c r="G2831" s="13">
        <v>1478</v>
      </c>
      <c r="H2831" s="13">
        <v>0</v>
      </c>
      <c r="I2831" s="13">
        <v>0</v>
      </c>
      <c r="J2831" s="13">
        <v>0</v>
      </c>
      <c r="K2831" s="15">
        <f t="shared" si="182"/>
        <v>740</v>
      </c>
      <c r="L2831" s="15">
        <f t="shared" si="183"/>
        <v>738</v>
      </c>
      <c r="M2831" s="15">
        <f t="shared" si="184"/>
        <v>1478</v>
      </c>
      <c r="O2831" s="13"/>
      <c r="P2831" s="13"/>
    </row>
    <row r="2832" spans="1:16" ht="13.15" customHeight="1" x14ac:dyDescent="0.2">
      <c r="A2832" s="11" t="str">
        <f t="shared" si="185"/>
        <v>MOUNT ISA1990</v>
      </c>
      <c r="B2832" s="3" t="s">
        <v>36</v>
      </c>
      <c r="C2832" s="12">
        <v>1990</v>
      </c>
      <c r="D2832" s="12" t="s">
        <v>174</v>
      </c>
      <c r="E2832" s="13">
        <v>371</v>
      </c>
      <c r="F2832" s="13">
        <v>371</v>
      </c>
      <c r="G2832" s="13">
        <v>742</v>
      </c>
      <c r="H2832" s="13">
        <v>0</v>
      </c>
      <c r="I2832" s="13">
        <v>0</v>
      </c>
      <c r="J2832" s="13">
        <v>0</v>
      </c>
      <c r="K2832" s="15">
        <f t="shared" si="182"/>
        <v>371</v>
      </c>
      <c r="L2832" s="15">
        <f t="shared" si="183"/>
        <v>371</v>
      </c>
      <c r="M2832" s="15">
        <f t="shared" si="184"/>
        <v>742</v>
      </c>
      <c r="O2832" s="13"/>
      <c r="P2832" s="13"/>
    </row>
    <row r="2833" spans="1:16" ht="13.15" customHeight="1" x14ac:dyDescent="0.2">
      <c r="A2833" s="11" t="str">
        <f t="shared" si="185"/>
        <v>MOUNT ISA1991</v>
      </c>
      <c r="B2833" s="3" t="s">
        <v>36</v>
      </c>
      <c r="C2833" s="12">
        <v>1991</v>
      </c>
      <c r="D2833" s="12" t="s">
        <v>174</v>
      </c>
      <c r="E2833" s="13">
        <v>2012</v>
      </c>
      <c r="F2833" s="13">
        <v>2017</v>
      </c>
      <c r="G2833" s="13">
        <v>4029</v>
      </c>
      <c r="H2833" s="13">
        <v>0</v>
      </c>
      <c r="I2833" s="13">
        <v>0</v>
      </c>
      <c r="J2833" s="13">
        <v>0</v>
      </c>
      <c r="K2833" s="15">
        <f t="shared" si="182"/>
        <v>2012</v>
      </c>
      <c r="L2833" s="15">
        <f t="shared" si="183"/>
        <v>2017</v>
      </c>
      <c r="M2833" s="15">
        <f t="shared" si="184"/>
        <v>4029</v>
      </c>
      <c r="O2833" s="13"/>
      <c r="P2833" s="13"/>
    </row>
    <row r="2834" spans="1:16" ht="13.15" customHeight="1" x14ac:dyDescent="0.2">
      <c r="A2834" s="11" t="str">
        <f t="shared" si="185"/>
        <v>MOUNT ISA1992</v>
      </c>
      <c r="B2834" s="3" t="s">
        <v>36</v>
      </c>
      <c r="C2834" s="12">
        <v>1992</v>
      </c>
      <c r="D2834" s="12" t="s">
        <v>174</v>
      </c>
      <c r="E2834" s="13">
        <v>1665</v>
      </c>
      <c r="F2834" s="13">
        <v>1674</v>
      </c>
      <c r="G2834" s="13">
        <v>3339</v>
      </c>
      <c r="H2834" s="13">
        <v>0</v>
      </c>
      <c r="I2834" s="13">
        <v>0</v>
      </c>
      <c r="J2834" s="13">
        <v>0</v>
      </c>
      <c r="K2834" s="15">
        <f t="shared" si="182"/>
        <v>1665</v>
      </c>
      <c r="L2834" s="15">
        <f t="shared" si="183"/>
        <v>1674</v>
      </c>
      <c r="M2834" s="15">
        <f t="shared" si="184"/>
        <v>3339</v>
      </c>
      <c r="O2834" s="13"/>
      <c r="P2834" s="13"/>
    </row>
    <row r="2835" spans="1:16" ht="13.15" customHeight="1" x14ac:dyDescent="0.2">
      <c r="A2835" s="11" t="str">
        <f t="shared" si="185"/>
        <v>MOUNT ISA1993</v>
      </c>
      <c r="B2835" s="92" t="s">
        <v>36</v>
      </c>
      <c r="C2835" s="85">
        <v>1993</v>
      </c>
      <c r="D2835" s="86" t="s">
        <v>174</v>
      </c>
      <c r="E2835" s="15">
        <v>1581</v>
      </c>
      <c r="F2835" s="15">
        <v>1580</v>
      </c>
      <c r="G2835" s="15">
        <v>3161</v>
      </c>
      <c r="H2835" s="87">
        <v>0</v>
      </c>
      <c r="I2835" s="87">
        <v>0</v>
      </c>
      <c r="J2835" s="15">
        <v>0</v>
      </c>
      <c r="K2835" s="15">
        <f t="shared" si="182"/>
        <v>1581</v>
      </c>
      <c r="L2835" s="15">
        <f t="shared" si="183"/>
        <v>1580</v>
      </c>
      <c r="M2835" s="15">
        <f t="shared" si="184"/>
        <v>3161</v>
      </c>
      <c r="O2835" s="13"/>
      <c r="P2835" s="13"/>
    </row>
    <row r="2836" spans="1:16" ht="13.15" customHeight="1" x14ac:dyDescent="0.2">
      <c r="A2836" s="11" t="str">
        <f t="shared" si="185"/>
        <v>MOUNT ISA1994</v>
      </c>
      <c r="B2836" s="90" t="s">
        <v>36</v>
      </c>
      <c r="C2836" s="85">
        <v>1994</v>
      </c>
      <c r="D2836" s="86" t="s">
        <v>174</v>
      </c>
      <c r="E2836" s="15">
        <v>1805</v>
      </c>
      <c r="F2836" s="15">
        <v>1806</v>
      </c>
      <c r="G2836" s="15">
        <v>3611</v>
      </c>
      <c r="H2836" s="15">
        <v>0</v>
      </c>
      <c r="I2836" s="15">
        <v>0</v>
      </c>
      <c r="J2836" s="15">
        <v>0</v>
      </c>
      <c r="K2836" s="15">
        <f t="shared" si="182"/>
        <v>1805</v>
      </c>
      <c r="L2836" s="15">
        <f t="shared" si="183"/>
        <v>1806</v>
      </c>
      <c r="M2836" s="15">
        <f t="shared" si="184"/>
        <v>3611</v>
      </c>
      <c r="O2836" s="13"/>
      <c r="P2836" s="13"/>
    </row>
    <row r="2837" spans="1:16" ht="13.15" customHeight="1" x14ac:dyDescent="0.2">
      <c r="A2837" s="11" t="str">
        <f t="shared" si="185"/>
        <v>MOUNT ISA1995</v>
      </c>
      <c r="B2837" s="3" t="s">
        <v>36</v>
      </c>
      <c r="C2837" s="12">
        <v>1995</v>
      </c>
      <c r="D2837" s="12" t="s">
        <v>174</v>
      </c>
      <c r="E2837" s="13">
        <v>2066</v>
      </c>
      <c r="F2837" s="13">
        <v>2063</v>
      </c>
      <c r="G2837" s="13">
        <v>4129</v>
      </c>
      <c r="H2837" s="13">
        <v>0</v>
      </c>
      <c r="I2837" s="13">
        <v>0</v>
      </c>
      <c r="J2837" s="13">
        <v>0</v>
      </c>
      <c r="K2837" s="15">
        <f t="shared" si="182"/>
        <v>2066</v>
      </c>
      <c r="L2837" s="15">
        <f t="shared" si="183"/>
        <v>2063</v>
      </c>
      <c r="M2837" s="15">
        <f t="shared" si="184"/>
        <v>4129</v>
      </c>
      <c r="O2837" s="13"/>
      <c r="P2837" s="13"/>
    </row>
    <row r="2838" spans="1:16" ht="13.15" customHeight="1" x14ac:dyDescent="0.2">
      <c r="A2838" s="11" t="str">
        <f t="shared" si="185"/>
        <v>MOUNT ISA1996</v>
      </c>
      <c r="B2838" s="92" t="s">
        <v>36</v>
      </c>
      <c r="C2838" s="85">
        <v>1996</v>
      </c>
      <c r="D2838" s="86" t="s">
        <v>174</v>
      </c>
      <c r="E2838" s="15">
        <v>1958</v>
      </c>
      <c r="F2838" s="15">
        <v>1958</v>
      </c>
      <c r="G2838" s="15">
        <v>3916</v>
      </c>
      <c r="H2838" s="87">
        <v>0</v>
      </c>
      <c r="I2838" s="87">
        <v>0</v>
      </c>
      <c r="J2838" s="15">
        <v>0</v>
      </c>
      <c r="K2838" s="15">
        <f t="shared" si="182"/>
        <v>1958</v>
      </c>
      <c r="L2838" s="15">
        <f t="shared" si="183"/>
        <v>1958</v>
      </c>
      <c r="M2838" s="15">
        <f t="shared" si="184"/>
        <v>3916</v>
      </c>
      <c r="O2838" s="13"/>
      <c r="P2838" s="13"/>
    </row>
    <row r="2839" spans="1:16" ht="13.15" customHeight="1" x14ac:dyDescent="0.2">
      <c r="A2839" s="11" t="str">
        <f t="shared" si="185"/>
        <v>MOUNT ISA1997</v>
      </c>
      <c r="B2839" s="3" t="s">
        <v>36</v>
      </c>
      <c r="C2839" s="12">
        <v>1997</v>
      </c>
      <c r="D2839" s="12" t="s">
        <v>174</v>
      </c>
      <c r="E2839" s="13">
        <v>2102</v>
      </c>
      <c r="F2839" s="13">
        <v>2096</v>
      </c>
      <c r="G2839" s="13">
        <v>4198</v>
      </c>
      <c r="H2839" s="13">
        <v>0</v>
      </c>
      <c r="I2839" s="13">
        <v>0</v>
      </c>
      <c r="J2839" s="13">
        <v>0</v>
      </c>
      <c r="K2839" s="15">
        <f t="shared" si="182"/>
        <v>2102</v>
      </c>
      <c r="L2839" s="15">
        <f t="shared" si="183"/>
        <v>2096</v>
      </c>
      <c r="M2839" s="15">
        <f t="shared" si="184"/>
        <v>4198</v>
      </c>
      <c r="O2839" s="13"/>
      <c r="P2839" s="13"/>
    </row>
    <row r="2840" spans="1:16" ht="13.15" customHeight="1" x14ac:dyDescent="0.2">
      <c r="A2840" s="11" t="str">
        <f t="shared" si="185"/>
        <v>MOUNT ISA1998</v>
      </c>
      <c r="B2840" s="92" t="s">
        <v>36</v>
      </c>
      <c r="C2840" s="85">
        <v>1998</v>
      </c>
      <c r="D2840" s="86" t="s">
        <v>174</v>
      </c>
      <c r="E2840" s="15">
        <v>2317</v>
      </c>
      <c r="F2840" s="15">
        <v>2310</v>
      </c>
      <c r="G2840" s="15">
        <v>4627</v>
      </c>
      <c r="H2840" s="87">
        <v>0</v>
      </c>
      <c r="I2840" s="87">
        <v>0</v>
      </c>
      <c r="J2840" s="15">
        <v>0</v>
      </c>
      <c r="K2840" s="15">
        <f t="shared" si="182"/>
        <v>2317</v>
      </c>
      <c r="L2840" s="15">
        <f t="shared" si="183"/>
        <v>2310</v>
      </c>
      <c r="M2840" s="15">
        <f t="shared" si="184"/>
        <v>4627</v>
      </c>
      <c r="O2840" s="13"/>
      <c r="P2840" s="13"/>
    </row>
    <row r="2841" spans="1:16" ht="13.15" customHeight="1" x14ac:dyDescent="0.2">
      <c r="A2841" s="11" t="str">
        <f t="shared" si="185"/>
        <v>MOUNT ISA1999</v>
      </c>
      <c r="B2841" s="3" t="s">
        <v>36</v>
      </c>
      <c r="C2841" s="12">
        <v>1999</v>
      </c>
      <c r="D2841" s="12">
        <v>36</v>
      </c>
      <c r="E2841" s="13">
        <v>2875</v>
      </c>
      <c r="F2841" s="13">
        <v>2883</v>
      </c>
      <c r="G2841" s="13">
        <v>5758</v>
      </c>
      <c r="H2841" s="13">
        <v>0</v>
      </c>
      <c r="I2841" s="13">
        <v>0</v>
      </c>
      <c r="J2841" s="13">
        <v>0</v>
      </c>
      <c r="K2841" s="15">
        <f t="shared" si="182"/>
        <v>2875</v>
      </c>
      <c r="L2841" s="15">
        <f t="shared" si="183"/>
        <v>2883</v>
      </c>
      <c r="M2841" s="15">
        <f t="shared" si="184"/>
        <v>5758</v>
      </c>
      <c r="O2841" s="13"/>
      <c r="P2841" s="13"/>
    </row>
    <row r="2842" spans="1:16" ht="13.15" customHeight="1" x14ac:dyDescent="0.2">
      <c r="A2842" s="11" t="str">
        <f t="shared" si="185"/>
        <v>MOUNT ISA2000</v>
      </c>
      <c r="B2842" s="90" t="s">
        <v>36</v>
      </c>
      <c r="C2842" s="85">
        <v>2000</v>
      </c>
      <c r="D2842" s="86">
        <v>35</v>
      </c>
      <c r="E2842" s="15">
        <v>2665</v>
      </c>
      <c r="F2842" s="15">
        <v>2695</v>
      </c>
      <c r="G2842" s="15">
        <v>5360</v>
      </c>
      <c r="H2842" s="15">
        <v>0</v>
      </c>
      <c r="I2842" s="15">
        <v>0</v>
      </c>
      <c r="J2842" s="15">
        <v>0</v>
      </c>
      <c r="K2842" s="15">
        <f t="shared" si="182"/>
        <v>2665</v>
      </c>
      <c r="L2842" s="15">
        <f t="shared" si="183"/>
        <v>2695</v>
      </c>
      <c r="M2842" s="15">
        <f t="shared" si="184"/>
        <v>5360</v>
      </c>
      <c r="O2842" s="13"/>
      <c r="P2842" s="13"/>
    </row>
    <row r="2843" spans="1:16" ht="13.15" customHeight="1" x14ac:dyDescent="0.2">
      <c r="A2843" s="11" t="str">
        <f t="shared" si="185"/>
        <v>MOUNT ISA2001</v>
      </c>
      <c r="B2843" s="3" t="s">
        <v>36</v>
      </c>
      <c r="C2843" s="12">
        <v>2001</v>
      </c>
      <c r="D2843" s="12" t="s">
        <v>174</v>
      </c>
      <c r="E2843" s="13">
        <v>2103</v>
      </c>
      <c r="F2843" s="13">
        <v>2179</v>
      </c>
      <c r="G2843" s="13">
        <v>4282</v>
      </c>
      <c r="H2843" s="13">
        <v>0</v>
      </c>
      <c r="I2843" s="13">
        <v>0</v>
      </c>
      <c r="J2843" s="13">
        <v>0</v>
      </c>
      <c r="K2843" s="15">
        <f t="shared" si="182"/>
        <v>2103</v>
      </c>
      <c r="L2843" s="15">
        <f t="shared" si="183"/>
        <v>2179</v>
      </c>
      <c r="M2843" s="15">
        <f t="shared" si="184"/>
        <v>4282</v>
      </c>
      <c r="O2843" s="13"/>
      <c r="P2843" s="13"/>
    </row>
    <row r="2844" spans="1:16" ht="13.15" customHeight="1" x14ac:dyDescent="0.2">
      <c r="A2844" s="11" t="str">
        <f t="shared" si="185"/>
        <v>MOUNT ISA2002</v>
      </c>
      <c r="B2844" s="90" t="s">
        <v>36</v>
      </c>
      <c r="C2844" s="85">
        <v>2002</v>
      </c>
      <c r="D2844" s="86" t="s">
        <v>174</v>
      </c>
      <c r="E2844" s="15">
        <v>1811</v>
      </c>
      <c r="F2844" s="15">
        <v>1933</v>
      </c>
      <c r="G2844" s="15">
        <v>3744</v>
      </c>
      <c r="H2844" s="15">
        <v>0</v>
      </c>
      <c r="I2844" s="15">
        <v>0</v>
      </c>
      <c r="J2844" s="15">
        <v>0</v>
      </c>
      <c r="K2844" s="15">
        <f t="shared" si="182"/>
        <v>1811</v>
      </c>
      <c r="L2844" s="15">
        <f t="shared" si="183"/>
        <v>1933</v>
      </c>
      <c r="M2844" s="15">
        <f t="shared" si="184"/>
        <v>3744</v>
      </c>
      <c r="O2844" s="13"/>
      <c r="P2844" s="13"/>
    </row>
    <row r="2845" spans="1:16" ht="13.15" customHeight="1" x14ac:dyDescent="0.2">
      <c r="A2845" s="11" t="str">
        <f t="shared" si="185"/>
        <v>MOUNT ISA2003</v>
      </c>
      <c r="B2845" s="3" t="s">
        <v>36</v>
      </c>
      <c r="C2845" s="12">
        <v>2003</v>
      </c>
      <c r="D2845" s="12" t="s">
        <v>174</v>
      </c>
      <c r="E2845" s="13">
        <v>1802</v>
      </c>
      <c r="F2845" s="13">
        <v>1873</v>
      </c>
      <c r="G2845" s="13">
        <v>3675</v>
      </c>
      <c r="H2845" s="13">
        <v>0</v>
      </c>
      <c r="I2845" s="13">
        <v>0</v>
      </c>
      <c r="J2845" s="13">
        <v>0</v>
      </c>
      <c r="K2845" s="15">
        <f t="shared" si="182"/>
        <v>1802</v>
      </c>
      <c r="L2845" s="15">
        <f t="shared" si="183"/>
        <v>1873</v>
      </c>
      <c r="M2845" s="15">
        <f t="shared" si="184"/>
        <v>3675</v>
      </c>
      <c r="O2845" s="13"/>
      <c r="P2845" s="13"/>
    </row>
    <row r="2846" spans="1:16" ht="13.15" customHeight="1" x14ac:dyDescent="0.2">
      <c r="A2846" s="11" t="str">
        <f t="shared" si="185"/>
        <v>MOUNT ISA2004</v>
      </c>
      <c r="B2846" s="3" t="s">
        <v>36</v>
      </c>
      <c r="C2846" s="12">
        <v>2004</v>
      </c>
      <c r="D2846" s="12" t="s">
        <v>174</v>
      </c>
      <c r="E2846" s="13">
        <v>1785</v>
      </c>
      <c r="F2846" s="13">
        <v>1802</v>
      </c>
      <c r="G2846" s="13">
        <v>3587</v>
      </c>
      <c r="H2846" s="13">
        <v>0</v>
      </c>
      <c r="I2846" s="13">
        <v>0</v>
      </c>
      <c r="J2846" s="13">
        <v>0</v>
      </c>
      <c r="K2846" s="15">
        <f t="shared" si="182"/>
        <v>1785</v>
      </c>
      <c r="L2846" s="15">
        <f t="shared" si="183"/>
        <v>1802</v>
      </c>
      <c r="M2846" s="15">
        <f t="shared" si="184"/>
        <v>3587</v>
      </c>
      <c r="O2846" s="13"/>
      <c r="P2846" s="13"/>
    </row>
    <row r="2847" spans="1:16" ht="13.15" customHeight="1" x14ac:dyDescent="0.2">
      <c r="A2847" s="11" t="str">
        <f t="shared" si="185"/>
        <v>MOUNT ISA2005</v>
      </c>
      <c r="B2847" s="92" t="s">
        <v>36</v>
      </c>
      <c r="C2847" s="85">
        <v>2005</v>
      </c>
      <c r="D2847" s="86" t="s">
        <v>174</v>
      </c>
      <c r="E2847" s="15">
        <v>1826</v>
      </c>
      <c r="F2847" s="15">
        <v>1820</v>
      </c>
      <c r="G2847" s="15">
        <v>3646</v>
      </c>
      <c r="H2847" s="87">
        <v>0</v>
      </c>
      <c r="I2847" s="87">
        <v>0</v>
      </c>
      <c r="J2847" s="15">
        <v>0</v>
      </c>
      <c r="K2847" s="15">
        <f t="shared" si="182"/>
        <v>1826</v>
      </c>
      <c r="L2847" s="15">
        <f t="shared" si="183"/>
        <v>1820</v>
      </c>
      <c r="M2847" s="15">
        <f t="shared" si="184"/>
        <v>3646</v>
      </c>
      <c r="O2847" s="13"/>
      <c r="P2847" s="13"/>
    </row>
    <row r="2848" spans="1:16" ht="13.15" customHeight="1" x14ac:dyDescent="0.2">
      <c r="A2848" s="11" t="str">
        <f t="shared" si="185"/>
        <v>MOUNT ISA2006</v>
      </c>
      <c r="B2848" s="90" t="s">
        <v>36</v>
      </c>
      <c r="C2848" s="12">
        <v>2006</v>
      </c>
      <c r="D2848" s="86" t="s">
        <v>174</v>
      </c>
      <c r="E2848" s="91">
        <v>1936</v>
      </c>
      <c r="F2848" s="91">
        <v>1991</v>
      </c>
      <c r="G2848" s="91">
        <v>3927</v>
      </c>
      <c r="H2848" s="91">
        <v>0</v>
      </c>
      <c r="I2848" s="91">
        <v>0</v>
      </c>
      <c r="J2848" s="91">
        <v>0</v>
      </c>
      <c r="K2848" s="15">
        <f t="shared" si="182"/>
        <v>1936</v>
      </c>
      <c r="L2848" s="15">
        <f t="shared" si="183"/>
        <v>1991</v>
      </c>
      <c r="M2848" s="15">
        <f t="shared" si="184"/>
        <v>3927</v>
      </c>
      <c r="O2848" s="13"/>
      <c r="P2848" s="13"/>
    </row>
    <row r="2849" spans="1:16" ht="13.15" customHeight="1" x14ac:dyDescent="0.2">
      <c r="A2849" s="11" t="str">
        <f t="shared" si="185"/>
        <v>MOUNT ISA2007</v>
      </c>
      <c r="B2849" s="3" t="s">
        <v>36</v>
      </c>
      <c r="C2849" s="12">
        <v>2007</v>
      </c>
      <c r="D2849" s="12" t="s">
        <v>174</v>
      </c>
      <c r="E2849" s="13">
        <v>2211</v>
      </c>
      <c r="F2849" s="13">
        <v>2216</v>
      </c>
      <c r="G2849" s="13">
        <v>4427</v>
      </c>
      <c r="H2849" s="13">
        <v>0</v>
      </c>
      <c r="I2849" s="13">
        <v>0</v>
      </c>
      <c r="J2849" s="13">
        <v>0</v>
      </c>
      <c r="K2849" s="15">
        <f t="shared" si="182"/>
        <v>2211</v>
      </c>
      <c r="L2849" s="15">
        <f t="shared" si="183"/>
        <v>2216</v>
      </c>
      <c r="M2849" s="15">
        <f t="shared" si="184"/>
        <v>4427</v>
      </c>
      <c r="O2849" s="13"/>
      <c r="P2849" s="13"/>
    </row>
    <row r="2850" spans="1:16" ht="13.15" customHeight="1" x14ac:dyDescent="0.2">
      <c r="A2850" s="11" t="str">
        <f t="shared" si="185"/>
        <v>MOUNT ISA2008</v>
      </c>
      <c r="B2850" s="92" t="s">
        <v>36</v>
      </c>
      <c r="C2850" s="85">
        <v>2008</v>
      </c>
      <c r="D2850" s="86" t="s">
        <v>174</v>
      </c>
      <c r="E2850" s="15">
        <v>2223</v>
      </c>
      <c r="F2850" s="15">
        <v>2232</v>
      </c>
      <c r="G2850" s="15">
        <v>4455</v>
      </c>
      <c r="H2850" s="87">
        <v>0</v>
      </c>
      <c r="I2850" s="87">
        <v>0</v>
      </c>
      <c r="J2850" s="15">
        <v>0</v>
      </c>
      <c r="K2850" s="15">
        <f t="shared" si="182"/>
        <v>2223</v>
      </c>
      <c r="L2850" s="15">
        <f t="shared" si="183"/>
        <v>2232</v>
      </c>
      <c r="M2850" s="15">
        <f t="shared" si="184"/>
        <v>4455</v>
      </c>
      <c r="O2850" s="13"/>
      <c r="P2850" s="13"/>
    </row>
    <row r="2851" spans="1:16" ht="13.15" customHeight="1" x14ac:dyDescent="0.2">
      <c r="A2851" s="11" t="str">
        <f t="shared" si="185"/>
        <v>MOUNT ISA2009</v>
      </c>
      <c r="B2851" s="3" t="s">
        <v>36</v>
      </c>
      <c r="C2851" s="12">
        <v>2009</v>
      </c>
      <c r="D2851" s="12" t="s">
        <v>174</v>
      </c>
      <c r="E2851" s="13">
        <v>1668</v>
      </c>
      <c r="F2851" s="13">
        <v>1552</v>
      </c>
      <c r="G2851" s="13">
        <v>3220</v>
      </c>
      <c r="H2851" s="13">
        <v>0</v>
      </c>
      <c r="I2851" s="13">
        <v>0</v>
      </c>
      <c r="J2851" s="13">
        <v>0</v>
      </c>
      <c r="K2851" s="15">
        <f t="shared" si="182"/>
        <v>1668</v>
      </c>
      <c r="L2851" s="15">
        <f t="shared" si="183"/>
        <v>1552</v>
      </c>
      <c r="M2851" s="15">
        <f t="shared" si="184"/>
        <v>3220</v>
      </c>
      <c r="O2851" s="13"/>
      <c r="P2851" s="13"/>
    </row>
    <row r="2852" spans="1:16" ht="13.15" customHeight="1" x14ac:dyDescent="0.2">
      <c r="A2852" s="11" t="str">
        <f t="shared" si="185"/>
        <v>MOUNT ISA2010</v>
      </c>
      <c r="B2852" s="3" t="s">
        <v>36</v>
      </c>
      <c r="C2852" s="12">
        <v>2010</v>
      </c>
      <c r="D2852" s="12" t="s">
        <v>174</v>
      </c>
      <c r="E2852" s="13">
        <v>2569</v>
      </c>
      <c r="F2852" s="13">
        <v>2316</v>
      </c>
      <c r="G2852" s="13">
        <v>4885</v>
      </c>
      <c r="H2852" s="13">
        <v>0</v>
      </c>
      <c r="I2852" s="13">
        <v>0</v>
      </c>
      <c r="J2852" s="13">
        <v>0</v>
      </c>
      <c r="K2852" s="15">
        <f t="shared" si="182"/>
        <v>2569</v>
      </c>
      <c r="L2852" s="15">
        <f t="shared" si="183"/>
        <v>2316</v>
      </c>
      <c r="M2852" s="15">
        <f t="shared" si="184"/>
        <v>4885</v>
      </c>
      <c r="O2852" s="13"/>
      <c r="P2852" s="13"/>
    </row>
    <row r="2853" spans="1:16" ht="13.15" customHeight="1" x14ac:dyDescent="0.2">
      <c r="A2853" s="11" t="str">
        <f t="shared" si="185"/>
        <v>MOUNT ISA2011</v>
      </c>
      <c r="B2853" s="88" t="s">
        <v>36</v>
      </c>
      <c r="C2853" s="16">
        <v>2011</v>
      </c>
      <c r="D2853" s="86">
        <v>27</v>
      </c>
      <c r="E2853" s="89">
        <v>2859</v>
      </c>
      <c r="F2853" s="89">
        <v>2638</v>
      </c>
      <c r="G2853" s="89">
        <v>5497</v>
      </c>
      <c r="H2853" s="89">
        <v>0</v>
      </c>
      <c r="I2853" s="89">
        <v>0</v>
      </c>
      <c r="J2853" s="89">
        <v>0</v>
      </c>
      <c r="K2853" s="15">
        <f t="shared" si="182"/>
        <v>2859</v>
      </c>
      <c r="L2853" s="15">
        <f t="shared" si="183"/>
        <v>2638</v>
      </c>
      <c r="M2853" s="15">
        <f t="shared" si="184"/>
        <v>5497</v>
      </c>
      <c r="O2853" s="13"/>
      <c r="P2853" s="13"/>
    </row>
    <row r="2854" spans="1:16" ht="13.15" customHeight="1" x14ac:dyDescent="0.2">
      <c r="A2854" s="11" t="str">
        <f t="shared" si="185"/>
        <v>MOUNT ISA2012</v>
      </c>
      <c r="B2854" s="88" t="s">
        <v>36</v>
      </c>
      <c r="C2854" s="16">
        <v>2012</v>
      </c>
      <c r="D2854" s="86">
        <v>24</v>
      </c>
      <c r="E2854" s="89">
        <v>3105</v>
      </c>
      <c r="F2854" s="89">
        <v>2888</v>
      </c>
      <c r="G2854" s="89">
        <v>5993</v>
      </c>
      <c r="H2854" s="89">
        <v>0</v>
      </c>
      <c r="I2854" s="89">
        <v>0</v>
      </c>
      <c r="J2854" s="89">
        <v>0</v>
      </c>
      <c r="K2854" s="15">
        <f t="shared" si="182"/>
        <v>3105</v>
      </c>
      <c r="L2854" s="15">
        <f t="shared" si="183"/>
        <v>2888</v>
      </c>
      <c r="M2854" s="15">
        <f t="shared" si="184"/>
        <v>5993</v>
      </c>
      <c r="O2854" s="13"/>
      <c r="P2854" s="13"/>
    </row>
    <row r="2855" spans="1:16" ht="13.15" customHeight="1" x14ac:dyDescent="0.2">
      <c r="A2855" s="11" t="str">
        <f t="shared" si="185"/>
        <v>MOUNT ISA2013</v>
      </c>
      <c r="B2855" s="3" t="s">
        <v>36</v>
      </c>
      <c r="C2855" s="12">
        <v>2013</v>
      </c>
      <c r="D2855" s="12">
        <v>27</v>
      </c>
      <c r="E2855" s="13">
        <v>3173</v>
      </c>
      <c r="F2855" s="13">
        <v>2944</v>
      </c>
      <c r="G2855" s="13">
        <v>6117</v>
      </c>
      <c r="H2855" s="13">
        <v>0</v>
      </c>
      <c r="I2855" s="13">
        <v>0</v>
      </c>
      <c r="J2855" s="13">
        <v>0</v>
      </c>
      <c r="K2855" s="15">
        <f t="shared" si="182"/>
        <v>3173</v>
      </c>
      <c r="L2855" s="15">
        <f t="shared" si="183"/>
        <v>2944</v>
      </c>
      <c r="M2855" s="15">
        <f t="shared" si="184"/>
        <v>6117</v>
      </c>
      <c r="O2855" s="13"/>
      <c r="P2855" s="13"/>
    </row>
    <row r="2856" spans="1:16" ht="13.15" customHeight="1" x14ac:dyDescent="0.2">
      <c r="A2856" s="11" t="str">
        <f t="shared" si="185"/>
        <v>MOUNT ISA2014</v>
      </c>
      <c r="B2856" s="92" t="s">
        <v>36</v>
      </c>
      <c r="C2856" s="85">
        <v>2014</v>
      </c>
      <c r="D2856" s="86">
        <v>28</v>
      </c>
      <c r="E2856" s="15">
        <v>3052</v>
      </c>
      <c r="F2856" s="15">
        <v>2822</v>
      </c>
      <c r="G2856" s="15">
        <v>5874</v>
      </c>
      <c r="H2856" s="87">
        <v>0</v>
      </c>
      <c r="I2856" s="87">
        <v>0</v>
      </c>
      <c r="J2856" s="15">
        <v>0</v>
      </c>
      <c r="K2856" s="15">
        <f t="shared" si="182"/>
        <v>3052</v>
      </c>
      <c r="L2856" s="15">
        <f t="shared" si="183"/>
        <v>2822</v>
      </c>
      <c r="M2856" s="15">
        <f t="shared" si="184"/>
        <v>5874</v>
      </c>
      <c r="O2856" s="13"/>
      <c r="P2856" s="13"/>
    </row>
    <row r="2857" spans="1:16" ht="13.15" customHeight="1" x14ac:dyDescent="0.2">
      <c r="A2857" s="11" t="str">
        <f t="shared" si="185"/>
        <v>MOUNT ISA2015</v>
      </c>
      <c r="B2857" s="3" t="s">
        <v>36</v>
      </c>
      <c r="C2857" s="12">
        <v>2015</v>
      </c>
      <c r="D2857" s="12" t="s">
        <v>174</v>
      </c>
      <c r="E2857" s="13">
        <v>2492</v>
      </c>
      <c r="F2857" s="13">
        <v>2430</v>
      </c>
      <c r="G2857" s="13">
        <v>4922</v>
      </c>
      <c r="H2857" s="13">
        <v>0</v>
      </c>
      <c r="I2857" s="13">
        <v>0</v>
      </c>
      <c r="J2857" s="13">
        <v>0</v>
      </c>
      <c r="K2857" s="15">
        <f t="shared" si="182"/>
        <v>2492</v>
      </c>
      <c r="L2857" s="15">
        <f t="shared" si="183"/>
        <v>2430</v>
      </c>
      <c r="M2857" s="15">
        <f t="shared" si="184"/>
        <v>4922</v>
      </c>
      <c r="O2857" s="13"/>
      <c r="P2857" s="13"/>
    </row>
    <row r="2858" spans="1:16" ht="13.15" customHeight="1" x14ac:dyDescent="0.2">
      <c r="A2858" s="11" t="str">
        <f t="shared" si="185"/>
        <v>MOUNT ISA2016</v>
      </c>
      <c r="B2858" s="90" t="s">
        <v>36</v>
      </c>
      <c r="C2858" s="12">
        <v>2016</v>
      </c>
      <c r="D2858" s="86" t="s">
        <v>174</v>
      </c>
      <c r="E2858" s="91">
        <v>2448</v>
      </c>
      <c r="F2858" s="91">
        <v>2380</v>
      </c>
      <c r="G2858" s="91">
        <v>4828</v>
      </c>
      <c r="H2858" s="91">
        <v>0</v>
      </c>
      <c r="I2858" s="91">
        <v>0</v>
      </c>
      <c r="J2858" s="91">
        <v>0</v>
      </c>
      <c r="K2858" s="15">
        <f t="shared" si="182"/>
        <v>2448</v>
      </c>
      <c r="L2858" s="15">
        <f t="shared" si="183"/>
        <v>2380</v>
      </c>
      <c r="M2858" s="15">
        <f t="shared" si="184"/>
        <v>4828</v>
      </c>
      <c r="O2858" s="13"/>
      <c r="P2858" s="13"/>
    </row>
    <row r="2859" spans="1:16" ht="13.15" customHeight="1" x14ac:dyDescent="0.2">
      <c r="A2859" s="11" t="str">
        <f t="shared" si="185"/>
        <v>MOUNT ISA2017</v>
      </c>
      <c r="B2859" s="3" t="s">
        <v>36</v>
      </c>
      <c r="C2859" s="12">
        <v>2017</v>
      </c>
      <c r="D2859" s="12" t="s">
        <v>174</v>
      </c>
      <c r="E2859" s="13">
        <v>2402</v>
      </c>
      <c r="F2859" s="13">
        <v>2340</v>
      </c>
      <c r="G2859" s="13">
        <v>4742</v>
      </c>
      <c r="H2859" s="13">
        <v>0</v>
      </c>
      <c r="I2859" s="13">
        <v>0</v>
      </c>
      <c r="J2859" s="13">
        <v>0</v>
      </c>
      <c r="K2859" s="15">
        <f t="shared" si="182"/>
        <v>2402</v>
      </c>
      <c r="L2859" s="15">
        <f t="shared" si="183"/>
        <v>2340</v>
      </c>
      <c r="M2859" s="15">
        <f t="shared" si="184"/>
        <v>4742</v>
      </c>
      <c r="O2859" s="13"/>
      <c r="P2859" s="13"/>
    </row>
    <row r="2860" spans="1:16" ht="13.15" customHeight="1" x14ac:dyDescent="0.2">
      <c r="A2860" s="11" t="str">
        <f t="shared" si="185"/>
        <v>MOUNT ISA2018</v>
      </c>
      <c r="B2860" s="3" t="s">
        <v>36</v>
      </c>
      <c r="C2860" s="12">
        <v>2018</v>
      </c>
      <c r="D2860" s="12" t="s">
        <v>174</v>
      </c>
      <c r="E2860" s="13">
        <v>2483</v>
      </c>
      <c r="F2860" s="13">
        <v>2419</v>
      </c>
      <c r="G2860" s="13">
        <v>4902</v>
      </c>
      <c r="H2860" s="13">
        <v>0</v>
      </c>
      <c r="I2860" s="13">
        <v>0</v>
      </c>
      <c r="J2860" s="13">
        <v>0</v>
      </c>
      <c r="K2860" s="15">
        <f t="shared" si="182"/>
        <v>2483</v>
      </c>
      <c r="L2860" s="15">
        <f t="shared" si="183"/>
        <v>2419</v>
      </c>
      <c r="M2860" s="15">
        <f t="shared" si="184"/>
        <v>4902</v>
      </c>
      <c r="O2860" s="13"/>
      <c r="P2860" s="13"/>
    </row>
    <row r="2861" spans="1:16" ht="13.15" customHeight="1" x14ac:dyDescent="0.2">
      <c r="A2861" s="11" t="str">
        <f t="shared" si="185"/>
        <v>MOUNT ISA2019</v>
      </c>
      <c r="B2861" s="92" t="s">
        <v>36</v>
      </c>
      <c r="C2861" s="85">
        <v>2019</v>
      </c>
      <c r="D2861" s="86" t="s">
        <v>174</v>
      </c>
      <c r="E2861" s="15">
        <v>2546</v>
      </c>
      <c r="F2861" s="15">
        <v>2436</v>
      </c>
      <c r="G2861" s="15">
        <v>4982</v>
      </c>
      <c r="H2861" s="87">
        <v>0</v>
      </c>
      <c r="I2861" s="87">
        <v>0</v>
      </c>
      <c r="J2861" s="15">
        <v>0</v>
      </c>
      <c r="K2861" s="15">
        <f t="shared" si="182"/>
        <v>2546</v>
      </c>
      <c r="L2861" s="15">
        <f t="shared" si="183"/>
        <v>2436</v>
      </c>
      <c r="M2861" s="15">
        <f t="shared" si="184"/>
        <v>4982</v>
      </c>
      <c r="O2861" s="13"/>
      <c r="P2861" s="13"/>
    </row>
    <row r="2862" spans="1:16" ht="13.15" customHeight="1" x14ac:dyDescent="0.2">
      <c r="A2862" s="11" t="str">
        <f t="shared" si="185"/>
        <v>MOUNT ISA2020</v>
      </c>
      <c r="B2862" s="3" t="s">
        <v>36</v>
      </c>
      <c r="C2862" s="12">
        <v>2020</v>
      </c>
      <c r="D2862" s="12" t="s">
        <v>174</v>
      </c>
      <c r="E2862" s="13">
        <v>2015</v>
      </c>
      <c r="F2862" s="13">
        <v>2010</v>
      </c>
      <c r="G2862" s="13">
        <v>4025</v>
      </c>
      <c r="H2862" s="13">
        <v>0</v>
      </c>
      <c r="I2862" s="13">
        <v>0</v>
      </c>
      <c r="J2862" s="13">
        <v>0</v>
      </c>
      <c r="K2862" s="15">
        <f t="shared" si="182"/>
        <v>2015</v>
      </c>
      <c r="L2862" s="15">
        <f t="shared" si="183"/>
        <v>2010</v>
      </c>
      <c r="M2862" s="15">
        <f t="shared" si="184"/>
        <v>4025</v>
      </c>
      <c r="O2862" s="13"/>
      <c r="P2862" s="13"/>
    </row>
    <row r="2863" spans="1:16" ht="13.15" customHeight="1" x14ac:dyDescent="0.2">
      <c r="A2863" s="11" t="str">
        <f t="shared" si="185"/>
        <v>MOUNT ISA2021</v>
      </c>
      <c r="B2863" s="90" t="s">
        <v>36</v>
      </c>
      <c r="C2863" s="85">
        <v>2021</v>
      </c>
      <c r="D2863" s="86" t="s">
        <v>174</v>
      </c>
      <c r="E2863" s="15">
        <v>2412</v>
      </c>
      <c r="F2863" s="15">
        <v>2407</v>
      </c>
      <c r="G2863" s="15">
        <v>4819</v>
      </c>
      <c r="H2863" s="15">
        <v>0</v>
      </c>
      <c r="I2863" s="15">
        <v>0</v>
      </c>
      <c r="J2863" s="15">
        <v>0</v>
      </c>
      <c r="K2863" s="15">
        <f t="shared" si="182"/>
        <v>2412</v>
      </c>
      <c r="L2863" s="15">
        <f t="shared" si="183"/>
        <v>2407</v>
      </c>
      <c r="M2863" s="15">
        <f t="shared" si="184"/>
        <v>4819</v>
      </c>
      <c r="O2863" s="13"/>
      <c r="P2863" s="13"/>
    </row>
    <row r="2864" spans="1:16" ht="13.15" customHeight="1" x14ac:dyDescent="0.2">
      <c r="A2864" s="11" t="str">
        <f t="shared" si="185"/>
        <v>MOUNT ISA2022</v>
      </c>
      <c r="B2864" s="92" t="s">
        <v>36</v>
      </c>
      <c r="C2864" s="85">
        <v>2022</v>
      </c>
      <c r="D2864" s="86" t="s">
        <v>174</v>
      </c>
      <c r="E2864" s="15">
        <v>2486</v>
      </c>
      <c r="F2864" s="15">
        <v>2483</v>
      </c>
      <c r="G2864" s="15">
        <v>4969</v>
      </c>
      <c r="H2864" s="87">
        <v>0</v>
      </c>
      <c r="I2864" s="87">
        <v>0</v>
      </c>
      <c r="J2864" s="15">
        <v>0</v>
      </c>
      <c r="K2864" s="15">
        <f t="shared" si="182"/>
        <v>2486</v>
      </c>
      <c r="L2864" s="15">
        <f t="shared" si="183"/>
        <v>2483</v>
      </c>
      <c r="M2864" s="15">
        <f t="shared" si="184"/>
        <v>4969</v>
      </c>
      <c r="O2864" s="13"/>
      <c r="P2864" s="13"/>
    </row>
    <row r="2865" spans="1:16" ht="13.15" customHeight="1" x14ac:dyDescent="0.2">
      <c r="A2865" s="11" t="str">
        <f t="shared" si="185"/>
        <v>MOUNT ISA2023</v>
      </c>
      <c r="B2865" s="92" t="s">
        <v>36</v>
      </c>
      <c r="C2865" s="85">
        <v>2023</v>
      </c>
      <c r="D2865" s="86" t="s">
        <v>174</v>
      </c>
      <c r="E2865" s="15">
        <v>2408</v>
      </c>
      <c r="F2865" s="15">
        <v>2402</v>
      </c>
      <c r="G2865" s="15">
        <v>4810</v>
      </c>
      <c r="H2865" s="87">
        <v>0</v>
      </c>
      <c r="I2865" s="87">
        <v>0</v>
      </c>
      <c r="J2865" s="15">
        <v>0</v>
      </c>
      <c r="K2865" s="15">
        <f t="shared" ref="K2865:K2928" si="186">E2865+H2865</f>
        <v>2408</v>
      </c>
      <c r="L2865" s="15">
        <f t="shared" ref="L2865:L2928" si="187">F2865+I2865</f>
        <v>2402</v>
      </c>
      <c r="M2865" s="15">
        <f t="shared" ref="M2865:M2928" si="188">G2865+J2865</f>
        <v>4810</v>
      </c>
      <c r="O2865" s="13"/>
      <c r="P2865" s="13"/>
    </row>
    <row r="2866" spans="1:16" ht="13.15" customHeight="1" x14ac:dyDescent="0.2">
      <c r="A2866" s="11" t="str">
        <f t="shared" si="185"/>
        <v>MOUNT ISA2024</v>
      </c>
      <c r="B2866" s="90" t="s">
        <v>36</v>
      </c>
      <c r="C2866" s="85">
        <v>2024</v>
      </c>
      <c r="D2866" s="86" t="s">
        <v>174</v>
      </c>
      <c r="E2866" s="15">
        <v>2491</v>
      </c>
      <c r="F2866" s="15">
        <v>2485</v>
      </c>
      <c r="G2866" s="15">
        <v>4976</v>
      </c>
      <c r="H2866" s="15">
        <v>0</v>
      </c>
      <c r="I2866" s="15">
        <v>0</v>
      </c>
      <c r="J2866" s="15">
        <v>0</v>
      </c>
      <c r="K2866" s="15">
        <f t="shared" si="186"/>
        <v>2491</v>
      </c>
      <c r="L2866" s="15">
        <f t="shared" si="187"/>
        <v>2485</v>
      </c>
      <c r="M2866" s="15">
        <f t="shared" si="188"/>
        <v>4976</v>
      </c>
      <c r="O2866" s="13"/>
      <c r="P2866" s="13"/>
    </row>
    <row r="2867" spans="1:16" ht="13.15" customHeight="1" x14ac:dyDescent="0.2">
      <c r="A2867" s="11" t="str">
        <f t="shared" si="185"/>
        <v>MOUNT ISA2025</v>
      </c>
      <c r="B2867" s="92" t="s">
        <v>36</v>
      </c>
      <c r="C2867" s="85">
        <v>2025</v>
      </c>
      <c r="D2867" s="86">
        <v>27</v>
      </c>
      <c r="E2867" s="15">
        <v>2582</v>
      </c>
      <c r="F2867" s="15">
        <v>2570</v>
      </c>
      <c r="G2867" s="15">
        <v>5152</v>
      </c>
      <c r="H2867" s="87">
        <v>0</v>
      </c>
      <c r="I2867" s="87">
        <v>0</v>
      </c>
      <c r="J2867" s="15">
        <v>0</v>
      </c>
      <c r="K2867" s="15">
        <f t="shared" si="186"/>
        <v>2582</v>
      </c>
      <c r="L2867" s="15">
        <f t="shared" si="187"/>
        <v>2570</v>
      </c>
      <c r="M2867" s="15">
        <f t="shared" si="188"/>
        <v>5152</v>
      </c>
      <c r="O2867" s="13"/>
      <c r="P2867" s="13"/>
    </row>
    <row r="2868" spans="1:16" ht="13.15" customHeight="1" x14ac:dyDescent="0.2">
      <c r="A2868" s="11" t="str">
        <f t="shared" si="185"/>
        <v>NARRABRI1985</v>
      </c>
      <c r="B2868" s="3" t="s">
        <v>171</v>
      </c>
      <c r="C2868" s="12">
        <v>1985</v>
      </c>
      <c r="D2868" s="12" t="s">
        <v>174</v>
      </c>
      <c r="E2868" s="13">
        <v>439</v>
      </c>
      <c r="F2868" s="13">
        <v>440</v>
      </c>
      <c r="G2868" s="13">
        <v>879</v>
      </c>
      <c r="H2868" s="13">
        <v>0</v>
      </c>
      <c r="I2868" s="13">
        <v>0</v>
      </c>
      <c r="J2868" s="13">
        <v>0</v>
      </c>
      <c r="K2868" s="15">
        <f t="shared" si="186"/>
        <v>439</v>
      </c>
      <c r="L2868" s="15">
        <f t="shared" si="187"/>
        <v>440</v>
      </c>
      <c r="M2868" s="15">
        <f t="shared" si="188"/>
        <v>879</v>
      </c>
      <c r="O2868" s="13"/>
      <c r="P2868" s="13"/>
    </row>
    <row r="2869" spans="1:16" ht="13.15" customHeight="1" x14ac:dyDescent="0.2">
      <c r="A2869" s="11" t="str">
        <f t="shared" si="185"/>
        <v>NARRABRI1986</v>
      </c>
      <c r="B2869" s="3" t="s">
        <v>171</v>
      </c>
      <c r="C2869" s="12">
        <v>1986</v>
      </c>
      <c r="D2869" s="12" t="s">
        <v>174</v>
      </c>
      <c r="E2869" s="13">
        <v>474</v>
      </c>
      <c r="F2869" s="13">
        <v>475</v>
      </c>
      <c r="G2869" s="13">
        <v>949</v>
      </c>
      <c r="H2869" s="13">
        <v>0</v>
      </c>
      <c r="I2869" s="13">
        <v>0</v>
      </c>
      <c r="J2869" s="13">
        <v>0</v>
      </c>
      <c r="K2869" s="15">
        <f t="shared" si="186"/>
        <v>474</v>
      </c>
      <c r="L2869" s="15">
        <f t="shared" si="187"/>
        <v>475</v>
      </c>
      <c r="M2869" s="15">
        <f t="shared" si="188"/>
        <v>949</v>
      </c>
      <c r="O2869" s="13"/>
      <c r="P2869" s="13"/>
    </row>
    <row r="2870" spans="1:16" ht="13.15" customHeight="1" x14ac:dyDescent="0.2">
      <c r="A2870" s="11" t="str">
        <f t="shared" si="185"/>
        <v>NARRABRI1987</v>
      </c>
      <c r="B2870" s="3" t="s">
        <v>171</v>
      </c>
      <c r="C2870" s="12">
        <v>1987</v>
      </c>
      <c r="D2870" s="12" t="s">
        <v>174</v>
      </c>
      <c r="E2870" s="13">
        <v>407</v>
      </c>
      <c r="F2870" s="13">
        <v>407</v>
      </c>
      <c r="G2870" s="13">
        <v>814</v>
      </c>
      <c r="H2870" s="13">
        <v>0</v>
      </c>
      <c r="I2870" s="13">
        <v>0</v>
      </c>
      <c r="J2870" s="13">
        <v>0</v>
      </c>
      <c r="K2870" s="15">
        <f t="shared" si="186"/>
        <v>407</v>
      </c>
      <c r="L2870" s="15">
        <f t="shared" si="187"/>
        <v>407</v>
      </c>
      <c r="M2870" s="15">
        <f t="shared" si="188"/>
        <v>814</v>
      </c>
      <c r="O2870" s="13"/>
      <c r="P2870" s="13"/>
    </row>
    <row r="2871" spans="1:16" ht="13.15" customHeight="1" x14ac:dyDescent="0.2">
      <c r="A2871" s="11" t="str">
        <f t="shared" si="185"/>
        <v>NARRABRI1988</v>
      </c>
      <c r="B2871" s="92" t="s">
        <v>171</v>
      </c>
      <c r="C2871" s="85">
        <v>1988</v>
      </c>
      <c r="D2871" s="86" t="s">
        <v>174</v>
      </c>
      <c r="E2871" s="15">
        <v>448</v>
      </c>
      <c r="F2871" s="15">
        <v>448</v>
      </c>
      <c r="G2871" s="15">
        <v>896</v>
      </c>
      <c r="H2871" s="87">
        <v>0</v>
      </c>
      <c r="I2871" s="87">
        <v>0</v>
      </c>
      <c r="J2871" s="15">
        <v>0</v>
      </c>
      <c r="K2871" s="15">
        <f t="shared" si="186"/>
        <v>448</v>
      </c>
      <c r="L2871" s="15">
        <f t="shared" si="187"/>
        <v>448</v>
      </c>
      <c r="M2871" s="15">
        <f t="shared" si="188"/>
        <v>896</v>
      </c>
      <c r="O2871" s="13"/>
      <c r="P2871" s="13"/>
    </row>
    <row r="2872" spans="1:16" ht="13.15" customHeight="1" x14ac:dyDescent="0.2">
      <c r="A2872" s="11" t="str">
        <f t="shared" si="185"/>
        <v>NARRABRI1989</v>
      </c>
      <c r="B2872" s="3" t="s">
        <v>171</v>
      </c>
      <c r="C2872" s="12">
        <v>1989</v>
      </c>
      <c r="D2872" s="12" t="s">
        <v>174</v>
      </c>
      <c r="E2872" s="13">
        <v>375</v>
      </c>
      <c r="F2872" s="13">
        <v>390</v>
      </c>
      <c r="G2872" s="13">
        <v>765</v>
      </c>
      <c r="H2872" s="13">
        <v>0</v>
      </c>
      <c r="I2872" s="13">
        <v>0</v>
      </c>
      <c r="J2872" s="13">
        <v>0</v>
      </c>
      <c r="K2872" s="15">
        <f t="shared" si="186"/>
        <v>375</v>
      </c>
      <c r="L2872" s="15">
        <f t="shared" si="187"/>
        <v>390</v>
      </c>
      <c r="M2872" s="15">
        <f t="shared" si="188"/>
        <v>765</v>
      </c>
      <c r="O2872" s="13"/>
      <c r="P2872" s="13"/>
    </row>
    <row r="2873" spans="1:16" ht="13.15" customHeight="1" x14ac:dyDescent="0.2">
      <c r="A2873" s="11" t="str">
        <f t="shared" si="185"/>
        <v>NARRABRI1990</v>
      </c>
      <c r="B2873" s="3" t="s">
        <v>171</v>
      </c>
      <c r="C2873" s="12">
        <v>1990</v>
      </c>
      <c r="D2873" s="12" t="s">
        <v>174</v>
      </c>
      <c r="E2873" s="13">
        <v>481</v>
      </c>
      <c r="F2873" s="13">
        <v>918</v>
      </c>
      <c r="G2873" s="13">
        <v>1399</v>
      </c>
      <c r="H2873" s="13">
        <v>0</v>
      </c>
      <c r="I2873" s="13">
        <v>0</v>
      </c>
      <c r="J2873" s="13">
        <v>0</v>
      </c>
      <c r="K2873" s="15">
        <f t="shared" si="186"/>
        <v>481</v>
      </c>
      <c r="L2873" s="15">
        <f t="shared" si="187"/>
        <v>918</v>
      </c>
      <c r="M2873" s="15">
        <f t="shared" si="188"/>
        <v>1399</v>
      </c>
      <c r="O2873" s="13"/>
      <c r="P2873" s="13"/>
    </row>
    <row r="2874" spans="1:16" ht="13.15" customHeight="1" x14ac:dyDescent="0.2">
      <c r="A2874" s="11" t="str">
        <f t="shared" si="185"/>
        <v>NARRABRI1991</v>
      </c>
      <c r="B2874" s="3" t="s">
        <v>171</v>
      </c>
      <c r="C2874" s="12">
        <v>1991</v>
      </c>
      <c r="D2874" s="12" t="s">
        <v>174</v>
      </c>
      <c r="E2874" s="13">
        <v>501</v>
      </c>
      <c r="F2874" s="13">
        <v>499</v>
      </c>
      <c r="G2874" s="13">
        <v>1000</v>
      </c>
      <c r="H2874" s="13">
        <v>0</v>
      </c>
      <c r="I2874" s="13">
        <v>0</v>
      </c>
      <c r="J2874" s="13">
        <v>0</v>
      </c>
      <c r="K2874" s="15">
        <f t="shared" si="186"/>
        <v>501</v>
      </c>
      <c r="L2874" s="15">
        <f t="shared" si="187"/>
        <v>499</v>
      </c>
      <c r="M2874" s="15">
        <f t="shared" si="188"/>
        <v>1000</v>
      </c>
      <c r="O2874" s="13"/>
      <c r="P2874" s="13"/>
    </row>
    <row r="2875" spans="1:16" ht="13.15" customHeight="1" x14ac:dyDescent="0.2">
      <c r="A2875" s="11" t="str">
        <f t="shared" si="185"/>
        <v>NARRABRI1992</v>
      </c>
      <c r="B2875" s="90" t="s">
        <v>171</v>
      </c>
      <c r="C2875" s="85">
        <v>1992</v>
      </c>
      <c r="D2875" s="86" t="s">
        <v>174</v>
      </c>
      <c r="E2875" s="15">
        <v>731</v>
      </c>
      <c r="F2875" s="15">
        <v>731</v>
      </c>
      <c r="G2875" s="15">
        <v>1462</v>
      </c>
      <c r="H2875" s="15">
        <v>0</v>
      </c>
      <c r="I2875" s="15">
        <v>0</v>
      </c>
      <c r="J2875" s="15">
        <v>0</v>
      </c>
      <c r="K2875" s="15">
        <f t="shared" si="186"/>
        <v>731</v>
      </c>
      <c r="L2875" s="15">
        <f t="shared" si="187"/>
        <v>731</v>
      </c>
      <c r="M2875" s="15">
        <f t="shared" si="188"/>
        <v>1462</v>
      </c>
      <c r="O2875" s="13"/>
      <c r="P2875" s="13"/>
    </row>
    <row r="2876" spans="1:16" ht="13.15" customHeight="1" x14ac:dyDescent="0.2">
      <c r="A2876" s="11" t="str">
        <f t="shared" si="185"/>
        <v>NARRABRI1993</v>
      </c>
      <c r="B2876" s="90" t="s">
        <v>171</v>
      </c>
      <c r="C2876" s="85">
        <v>1993</v>
      </c>
      <c r="D2876" s="86" t="s">
        <v>174</v>
      </c>
      <c r="E2876" s="15">
        <v>714</v>
      </c>
      <c r="F2876" s="15">
        <v>716</v>
      </c>
      <c r="G2876" s="15">
        <v>1430</v>
      </c>
      <c r="H2876" s="15">
        <v>0</v>
      </c>
      <c r="I2876" s="15">
        <v>0</v>
      </c>
      <c r="J2876" s="15">
        <v>0</v>
      </c>
      <c r="K2876" s="15">
        <f t="shared" si="186"/>
        <v>714</v>
      </c>
      <c r="L2876" s="15">
        <f t="shared" si="187"/>
        <v>716</v>
      </c>
      <c r="M2876" s="15">
        <f t="shared" si="188"/>
        <v>1430</v>
      </c>
      <c r="O2876" s="13"/>
      <c r="P2876" s="13"/>
    </row>
    <row r="2877" spans="1:16" ht="13.15" customHeight="1" x14ac:dyDescent="0.2">
      <c r="A2877" s="11" t="str">
        <f t="shared" si="185"/>
        <v>NARRABRI1994</v>
      </c>
      <c r="B2877" s="3" t="s">
        <v>171</v>
      </c>
      <c r="C2877" s="12">
        <v>1994</v>
      </c>
      <c r="D2877" s="12" t="s">
        <v>174</v>
      </c>
      <c r="E2877" s="13">
        <v>714</v>
      </c>
      <c r="F2877" s="13">
        <v>712</v>
      </c>
      <c r="G2877" s="13">
        <v>1426</v>
      </c>
      <c r="H2877" s="13">
        <v>0</v>
      </c>
      <c r="I2877" s="13">
        <v>0</v>
      </c>
      <c r="J2877" s="13">
        <v>0</v>
      </c>
      <c r="K2877" s="15">
        <f t="shared" si="186"/>
        <v>714</v>
      </c>
      <c r="L2877" s="15">
        <f t="shared" si="187"/>
        <v>712</v>
      </c>
      <c r="M2877" s="15">
        <f t="shared" si="188"/>
        <v>1426</v>
      </c>
      <c r="O2877" s="13"/>
      <c r="P2877" s="13"/>
    </row>
    <row r="2878" spans="1:16" ht="13.15" customHeight="1" x14ac:dyDescent="0.2">
      <c r="A2878" s="11" t="str">
        <f t="shared" si="185"/>
        <v>NARRABRI1995</v>
      </c>
      <c r="B2878" s="90" t="s">
        <v>171</v>
      </c>
      <c r="C2878" s="85">
        <v>1995</v>
      </c>
      <c r="D2878" s="86" t="s">
        <v>174</v>
      </c>
      <c r="E2878" s="15">
        <v>712</v>
      </c>
      <c r="F2878" s="15">
        <v>717</v>
      </c>
      <c r="G2878" s="15">
        <v>1429</v>
      </c>
      <c r="H2878" s="15">
        <v>0</v>
      </c>
      <c r="I2878" s="15">
        <v>0</v>
      </c>
      <c r="J2878" s="15">
        <v>0</v>
      </c>
      <c r="K2878" s="15">
        <f t="shared" si="186"/>
        <v>712</v>
      </c>
      <c r="L2878" s="15">
        <f t="shared" si="187"/>
        <v>717</v>
      </c>
      <c r="M2878" s="15">
        <f t="shared" si="188"/>
        <v>1429</v>
      </c>
      <c r="O2878" s="13"/>
      <c r="P2878" s="13"/>
    </row>
    <row r="2879" spans="1:16" ht="13.15" customHeight="1" x14ac:dyDescent="0.2">
      <c r="A2879" s="11" t="str">
        <f t="shared" si="185"/>
        <v>NARRABRI1996</v>
      </c>
      <c r="B2879" s="90" t="s">
        <v>171</v>
      </c>
      <c r="C2879" s="85">
        <v>1996</v>
      </c>
      <c r="D2879" s="86" t="s">
        <v>174</v>
      </c>
      <c r="E2879" s="15">
        <v>810</v>
      </c>
      <c r="F2879" s="15">
        <v>818</v>
      </c>
      <c r="G2879" s="15">
        <v>1628</v>
      </c>
      <c r="H2879" s="15">
        <v>0</v>
      </c>
      <c r="I2879" s="15">
        <v>0</v>
      </c>
      <c r="J2879" s="15">
        <v>0</v>
      </c>
      <c r="K2879" s="15">
        <f t="shared" si="186"/>
        <v>810</v>
      </c>
      <c r="L2879" s="15">
        <f t="shared" si="187"/>
        <v>818</v>
      </c>
      <c r="M2879" s="15">
        <f t="shared" si="188"/>
        <v>1628</v>
      </c>
      <c r="O2879" s="13"/>
      <c r="P2879" s="13"/>
    </row>
    <row r="2880" spans="1:16" ht="13.15" customHeight="1" x14ac:dyDescent="0.2">
      <c r="A2880" s="11" t="str">
        <f t="shared" si="185"/>
        <v>NARRABRI1997</v>
      </c>
      <c r="B2880" s="92" t="s">
        <v>171</v>
      </c>
      <c r="C2880" s="85">
        <v>1997</v>
      </c>
      <c r="D2880" s="86" t="s">
        <v>174</v>
      </c>
      <c r="E2880" s="15">
        <v>814</v>
      </c>
      <c r="F2880" s="15">
        <v>825</v>
      </c>
      <c r="G2880" s="15">
        <v>1639</v>
      </c>
      <c r="H2880" s="87">
        <v>0</v>
      </c>
      <c r="I2880" s="87">
        <v>0</v>
      </c>
      <c r="J2880" s="15">
        <v>0</v>
      </c>
      <c r="K2880" s="15">
        <f t="shared" si="186"/>
        <v>814</v>
      </c>
      <c r="L2880" s="15">
        <f t="shared" si="187"/>
        <v>825</v>
      </c>
      <c r="M2880" s="15">
        <f t="shared" si="188"/>
        <v>1639</v>
      </c>
      <c r="O2880" s="13"/>
      <c r="P2880" s="13"/>
    </row>
    <row r="2881" spans="1:16" ht="13.15" customHeight="1" x14ac:dyDescent="0.2">
      <c r="A2881" s="11" t="str">
        <f t="shared" si="185"/>
        <v>NARRABRI1998</v>
      </c>
      <c r="B2881" s="3" t="s">
        <v>171</v>
      </c>
      <c r="C2881" s="12">
        <v>1998</v>
      </c>
      <c r="D2881" s="12" t="s">
        <v>174</v>
      </c>
      <c r="E2881" s="13">
        <v>815</v>
      </c>
      <c r="F2881" s="13">
        <v>824</v>
      </c>
      <c r="G2881" s="13">
        <v>1639</v>
      </c>
      <c r="H2881" s="13">
        <v>0</v>
      </c>
      <c r="I2881" s="13">
        <v>0</v>
      </c>
      <c r="J2881" s="13">
        <v>0</v>
      </c>
      <c r="K2881" s="15">
        <f t="shared" si="186"/>
        <v>815</v>
      </c>
      <c r="L2881" s="15">
        <f t="shared" si="187"/>
        <v>824</v>
      </c>
      <c r="M2881" s="15">
        <f t="shared" si="188"/>
        <v>1639</v>
      </c>
      <c r="O2881" s="13"/>
      <c r="P2881" s="13"/>
    </row>
    <row r="2882" spans="1:16" ht="13.15" customHeight="1" x14ac:dyDescent="0.2">
      <c r="A2882" s="11" t="str">
        <f t="shared" si="185"/>
        <v>NARRABRI1999</v>
      </c>
      <c r="B2882" s="90" t="s">
        <v>171</v>
      </c>
      <c r="C2882" s="85">
        <v>1999</v>
      </c>
      <c r="D2882" s="86" t="s">
        <v>174</v>
      </c>
      <c r="E2882" s="87">
        <v>754</v>
      </c>
      <c r="F2882" s="87">
        <v>761</v>
      </c>
      <c r="G2882" s="15">
        <v>1515</v>
      </c>
      <c r="H2882" s="87">
        <v>0</v>
      </c>
      <c r="I2882" s="87">
        <v>0</v>
      </c>
      <c r="J2882" s="15">
        <v>0</v>
      </c>
      <c r="K2882" s="15">
        <f t="shared" si="186"/>
        <v>754</v>
      </c>
      <c r="L2882" s="15">
        <f t="shared" si="187"/>
        <v>761</v>
      </c>
      <c r="M2882" s="15">
        <f t="shared" si="188"/>
        <v>1515</v>
      </c>
      <c r="O2882" s="13"/>
      <c r="P2882" s="13"/>
    </row>
    <row r="2883" spans="1:16" ht="13.15" customHeight="1" x14ac:dyDescent="0.2">
      <c r="A2883" s="11" t="str">
        <f t="shared" si="185"/>
        <v>NARRABRI2000</v>
      </c>
      <c r="B2883" s="3" t="s">
        <v>171</v>
      </c>
      <c r="C2883" s="12">
        <v>2000</v>
      </c>
      <c r="D2883" s="12" t="s">
        <v>174</v>
      </c>
      <c r="E2883" s="13">
        <v>752</v>
      </c>
      <c r="F2883" s="13">
        <v>753</v>
      </c>
      <c r="G2883" s="13">
        <v>1505</v>
      </c>
      <c r="H2883" s="13">
        <v>0</v>
      </c>
      <c r="I2883" s="13">
        <v>0</v>
      </c>
      <c r="J2883" s="13">
        <v>0</v>
      </c>
      <c r="K2883" s="15">
        <f t="shared" si="186"/>
        <v>752</v>
      </c>
      <c r="L2883" s="15">
        <f t="shared" si="187"/>
        <v>753</v>
      </c>
      <c r="M2883" s="15">
        <f t="shared" si="188"/>
        <v>1505</v>
      </c>
      <c r="O2883" s="13"/>
      <c r="P2883" s="13"/>
    </row>
    <row r="2884" spans="1:16" ht="13.15" customHeight="1" x14ac:dyDescent="0.2">
      <c r="A2884" s="11" t="str">
        <f t="shared" si="185"/>
        <v>NARRABRI2001</v>
      </c>
      <c r="B2884" s="3" t="s">
        <v>171</v>
      </c>
      <c r="C2884" s="12">
        <v>2001</v>
      </c>
      <c r="D2884" s="12" t="s">
        <v>174</v>
      </c>
      <c r="E2884" s="13">
        <v>719</v>
      </c>
      <c r="F2884" s="13">
        <v>719</v>
      </c>
      <c r="G2884" s="13">
        <v>1438</v>
      </c>
      <c r="H2884" s="13">
        <v>0</v>
      </c>
      <c r="I2884" s="13">
        <v>0</v>
      </c>
      <c r="J2884" s="13">
        <v>0</v>
      </c>
      <c r="K2884" s="15">
        <f t="shared" si="186"/>
        <v>719</v>
      </c>
      <c r="L2884" s="15">
        <f t="shared" si="187"/>
        <v>719</v>
      </c>
      <c r="M2884" s="15">
        <f t="shared" si="188"/>
        <v>1438</v>
      </c>
      <c r="O2884" s="13"/>
      <c r="P2884" s="13"/>
    </row>
    <row r="2885" spans="1:16" ht="13.15" customHeight="1" x14ac:dyDescent="0.2">
      <c r="A2885" s="11" t="str">
        <f t="shared" si="185"/>
        <v>NARRABRI2002</v>
      </c>
      <c r="B2885" s="3" t="s">
        <v>171</v>
      </c>
      <c r="C2885" s="12">
        <v>2002</v>
      </c>
      <c r="D2885" s="12" t="s">
        <v>174</v>
      </c>
      <c r="E2885" s="13">
        <v>710</v>
      </c>
      <c r="F2885" s="13">
        <v>710</v>
      </c>
      <c r="G2885" s="13">
        <v>1420</v>
      </c>
      <c r="H2885" s="13">
        <v>0</v>
      </c>
      <c r="I2885" s="13">
        <v>0</v>
      </c>
      <c r="J2885" s="13">
        <v>0</v>
      </c>
      <c r="K2885" s="15">
        <f t="shared" si="186"/>
        <v>710</v>
      </c>
      <c r="L2885" s="15">
        <f t="shared" si="187"/>
        <v>710</v>
      </c>
      <c r="M2885" s="15">
        <f t="shared" si="188"/>
        <v>1420</v>
      </c>
      <c r="O2885" s="13"/>
      <c r="P2885" s="13"/>
    </row>
    <row r="2886" spans="1:16" ht="13.15" customHeight="1" x14ac:dyDescent="0.2">
      <c r="A2886" s="11" t="str">
        <f t="shared" ref="A2886:A2911" si="189">CONCATENATE(B2886,C2886)</f>
        <v>NARRABRI2003</v>
      </c>
      <c r="B2886" s="3" t="s">
        <v>171</v>
      </c>
      <c r="C2886" s="12">
        <v>2003</v>
      </c>
      <c r="D2886" s="12" t="s">
        <v>174</v>
      </c>
      <c r="E2886" s="13">
        <v>692</v>
      </c>
      <c r="F2886" s="13">
        <v>693</v>
      </c>
      <c r="G2886" s="13">
        <v>1385</v>
      </c>
      <c r="H2886" s="13">
        <v>0</v>
      </c>
      <c r="I2886" s="13">
        <v>0</v>
      </c>
      <c r="J2886" s="13">
        <v>0</v>
      </c>
      <c r="K2886" s="15">
        <f t="shared" si="186"/>
        <v>692</v>
      </c>
      <c r="L2886" s="15">
        <f t="shared" si="187"/>
        <v>693</v>
      </c>
      <c r="M2886" s="15">
        <f t="shared" si="188"/>
        <v>1385</v>
      </c>
      <c r="O2886" s="13"/>
      <c r="P2886" s="13"/>
    </row>
    <row r="2887" spans="1:16" ht="13.15" customHeight="1" x14ac:dyDescent="0.2">
      <c r="A2887" s="11" t="str">
        <f t="shared" si="189"/>
        <v>NARRABRI2004</v>
      </c>
      <c r="B2887" s="92" t="s">
        <v>171</v>
      </c>
      <c r="C2887" s="85">
        <v>2004</v>
      </c>
      <c r="D2887" s="86" t="s">
        <v>174</v>
      </c>
      <c r="E2887" s="15">
        <v>694</v>
      </c>
      <c r="F2887" s="15">
        <v>694</v>
      </c>
      <c r="G2887" s="15">
        <v>1388</v>
      </c>
      <c r="H2887" s="87">
        <v>0</v>
      </c>
      <c r="I2887" s="87">
        <v>0</v>
      </c>
      <c r="J2887" s="15">
        <v>0</v>
      </c>
      <c r="K2887" s="15">
        <f t="shared" si="186"/>
        <v>694</v>
      </c>
      <c r="L2887" s="15">
        <f t="shared" si="187"/>
        <v>694</v>
      </c>
      <c r="M2887" s="15">
        <f t="shared" si="188"/>
        <v>1388</v>
      </c>
      <c r="O2887" s="13"/>
      <c r="P2887" s="13"/>
    </row>
    <row r="2888" spans="1:16" ht="13.15" customHeight="1" x14ac:dyDescent="0.2">
      <c r="A2888" s="11" t="str">
        <f t="shared" si="189"/>
        <v>NARRABRI2005</v>
      </c>
      <c r="B2888" s="92" t="s">
        <v>171</v>
      </c>
      <c r="C2888" s="85">
        <v>2005</v>
      </c>
      <c r="D2888" s="86" t="s">
        <v>174</v>
      </c>
      <c r="E2888" s="15">
        <v>697</v>
      </c>
      <c r="F2888" s="15">
        <v>697</v>
      </c>
      <c r="G2888" s="15">
        <v>1394</v>
      </c>
      <c r="H2888" s="87">
        <v>0</v>
      </c>
      <c r="I2888" s="87">
        <v>0</v>
      </c>
      <c r="J2888" s="15">
        <v>0</v>
      </c>
      <c r="K2888" s="15">
        <f t="shared" si="186"/>
        <v>697</v>
      </c>
      <c r="L2888" s="15">
        <f t="shared" si="187"/>
        <v>697</v>
      </c>
      <c r="M2888" s="15">
        <f t="shared" si="188"/>
        <v>1394</v>
      </c>
      <c r="O2888" s="13"/>
      <c r="P2888" s="13"/>
    </row>
    <row r="2889" spans="1:16" ht="13.15" customHeight="1" x14ac:dyDescent="0.2">
      <c r="A2889" s="11" t="str">
        <f t="shared" si="189"/>
        <v>NARRABRI2006</v>
      </c>
      <c r="B2889" s="90" t="s">
        <v>171</v>
      </c>
      <c r="C2889" s="85">
        <v>2006</v>
      </c>
      <c r="D2889" s="86" t="s">
        <v>174</v>
      </c>
      <c r="E2889" s="15">
        <v>652</v>
      </c>
      <c r="F2889" s="15">
        <v>654</v>
      </c>
      <c r="G2889" s="15">
        <v>1306</v>
      </c>
      <c r="H2889" s="15">
        <v>0</v>
      </c>
      <c r="I2889" s="15">
        <v>0</v>
      </c>
      <c r="J2889" s="15">
        <v>0</v>
      </c>
      <c r="K2889" s="15">
        <f t="shared" si="186"/>
        <v>652</v>
      </c>
      <c r="L2889" s="15">
        <f t="shared" si="187"/>
        <v>654</v>
      </c>
      <c r="M2889" s="15">
        <f t="shared" si="188"/>
        <v>1306</v>
      </c>
      <c r="O2889" s="13"/>
      <c r="P2889" s="13"/>
    </row>
    <row r="2890" spans="1:16" ht="13.15" customHeight="1" x14ac:dyDescent="0.2">
      <c r="A2890" s="11" t="str">
        <f t="shared" si="189"/>
        <v>NARRABRI2007</v>
      </c>
      <c r="B2890" s="3" t="s">
        <v>171</v>
      </c>
      <c r="C2890" s="12">
        <v>2007</v>
      </c>
      <c r="D2890" s="12" t="s">
        <v>174</v>
      </c>
      <c r="E2890" s="13">
        <v>664</v>
      </c>
      <c r="F2890" s="13">
        <v>664</v>
      </c>
      <c r="G2890" s="13">
        <v>1328</v>
      </c>
      <c r="H2890" s="13">
        <v>0</v>
      </c>
      <c r="I2890" s="13">
        <v>0</v>
      </c>
      <c r="J2890" s="13">
        <v>0</v>
      </c>
      <c r="K2890" s="15">
        <f t="shared" si="186"/>
        <v>664</v>
      </c>
      <c r="L2890" s="15">
        <f t="shared" si="187"/>
        <v>664</v>
      </c>
      <c r="M2890" s="15">
        <f t="shared" si="188"/>
        <v>1328</v>
      </c>
      <c r="O2890" s="13"/>
      <c r="P2890" s="13"/>
    </row>
    <row r="2891" spans="1:16" ht="13.15" customHeight="1" x14ac:dyDescent="0.2">
      <c r="A2891" s="11" t="str">
        <f t="shared" si="189"/>
        <v>NARRABRI2008</v>
      </c>
      <c r="B2891" s="3" t="s">
        <v>171</v>
      </c>
      <c r="C2891" s="12">
        <v>2008</v>
      </c>
      <c r="D2891" s="12" t="s">
        <v>174</v>
      </c>
      <c r="E2891" s="13">
        <v>669</v>
      </c>
      <c r="F2891" s="13">
        <v>669</v>
      </c>
      <c r="G2891" s="13">
        <v>1338</v>
      </c>
      <c r="H2891" s="13">
        <v>0</v>
      </c>
      <c r="I2891" s="13">
        <v>0</v>
      </c>
      <c r="J2891" s="13">
        <v>0</v>
      </c>
      <c r="K2891" s="15">
        <f t="shared" si="186"/>
        <v>669</v>
      </c>
      <c r="L2891" s="15">
        <f t="shared" si="187"/>
        <v>669</v>
      </c>
      <c r="M2891" s="15">
        <f t="shared" si="188"/>
        <v>1338</v>
      </c>
      <c r="O2891" s="13"/>
      <c r="P2891" s="13"/>
    </row>
    <row r="2892" spans="1:16" ht="13.15" customHeight="1" x14ac:dyDescent="0.2">
      <c r="A2892" s="11" t="str">
        <f t="shared" si="189"/>
        <v>NARRABRI2009</v>
      </c>
      <c r="B2892" s="92" t="s">
        <v>171</v>
      </c>
      <c r="C2892" s="85">
        <v>2009</v>
      </c>
      <c r="D2892" s="12" t="s">
        <v>174</v>
      </c>
      <c r="E2892" s="15">
        <v>652</v>
      </c>
      <c r="F2892" s="15">
        <v>652</v>
      </c>
      <c r="G2892" s="15">
        <v>1304</v>
      </c>
      <c r="H2892" s="87">
        <v>0</v>
      </c>
      <c r="I2892" s="87">
        <v>0</v>
      </c>
      <c r="J2892" s="15">
        <v>0</v>
      </c>
      <c r="K2892" s="15">
        <f t="shared" si="186"/>
        <v>652</v>
      </c>
      <c r="L2892" s="15">
        <f t="shared" si="187"/>
        <v>652</v>
      </c>
      <c r="M2892" s="15">
        <f t="shared" si="188"/>
        <v>1304</v>
      </c>
      <c r="O2892" s="13"/>
      <c r="P2892" s="13"/>
    </row>
    <row r="2893" spans="1:16" ht="13.15" customHeight="1" x14ac:dyDescent="0.2">
      <c r="A2893" s="11" t="str">
        <f t="shared" si="189"/>
        <v>NARRABRI2010</v>
      </c>
      <c r="B2893" s="3" t="s">
        <v>171</v>
      </c>
      <c r="C2893" s="12">
        <v>2010</v>
      </c>
      <c r="D2893" s="12" t="s">
        <v>174</v>
      </c>
      <c r="E2893" s="13">
        <v>589</v>
      </c>
      <c r="F2893" s="13">
        <v>590</v>
      </c>
      <c r="G2893" s="13">
        <v>1179</v>
      </c>
      <c r="H2893" s="13">
        <v>0</v>
      </c>
      <c r="I2893" s="13">
        <v>0</v>
      </c>
      <c r="J2893" s="13">
        <v>0</v>
      </c>
      <c r="K2893" s="15">
        <f t="shared" si="186"/>
        <v>589</v>
      </c>
      <c r="L2893" s="15">
        <f t="shared" si="187"/>
        <v>590</v>
      </c>
      <c r="M2893" s="15">
        <f t="shared" si="188"/>
        <v>1179</v>
      </c>
      <c r="O2893" s="13"/>
      <c r="P2893" s="13"/>
    </row>
    <row r="2894" spans="1:16" ht="13.15" customHeight="1" x14ac:dyDescent="0.2">
      <c r="A2894" s="11" t="str">
        <f t="shared" si="189"/>
        <v>NARRABRI2011</v>
      </c>
      <c r="B2894" s="3" t="s">
        <v>171</v>
      </c>
      <c r="C2894" s="12">
        <v>2011</v>
      </c>
      <c r="D2894" s="12" t="s">
        <v>174</v>
      </c>
      <c r="E2894" s="13">
        <v>1068</v>
      </c>
      <c r="F2894" s="13">
        <v>1066</v>
      </c>
      <c r="G2894" s="13">
        <v>2134</v>
      </c>
      <c r="H2894" s="13">
        <v>0</v>
      </c>
      <c r="I2894" s="13">
        <v>0</v>
      </c>
      <c r="J2894" s="13">
        <v>0</v>
      </c>
      <c r="K2894" s="15">
        <f t="shared" si="186"/>
        <v>1068</v>
      </c>
      <c r="L2894" s="15">
        <f t="shared" si="187"/>
        <v>1066</v>
      </c>
      <c r="M2894" s="15">
        <f t="shared" si="188"/>
        <v>2134</v>
      </c>
      <c r="O2894" s="13"/>
      <c r="P2894" s="13"/>
    </row>
    <row r="2895" spans="1:16" ht="13.15" customHeight="1" x14ac:dyDescent="0.2">
      <c r="A2895" s="11" t="str">
        <f t="shared" si="189"/>
        <v>NARRABRI2012</v>
      </c>
      <c r="B2895" s="3" t="s">
        <v>171</v>
      </c>
      <c r="C2895" s="12">
        <v>2012</v>
      </c>
      <c r="D2895" s="12" t="s">
        <v>174</v>
      </c>
      <c r="E2895" s="13">
        <v>1069</v>
      </c>
      <c r="F2895" s="13">
        <v>1072</v>
      </c>
      <c r="G2895" s="13">
        <v>2141</v>
      </c>
      <c r="H2895" s="13">
        <v>0</v>
      </c>
      <c r="I2895" s="13">
        <v>0</v>
      </c>
      <c r="J2895" s="13">
        <v>0</v>
      </c>
      <c r="K2895" s="15">
        <f t="shared" si="186"/>
        <v>1069</v>
      </c>
      <c r="L2895" s="15">
        <f t="shared" si="187"/>
        <v>1072</v>
      </c>
      <c r="M2895" s="15">
        <f t="shared" si="188"/>
        <v>2141</v>
      </c>
      <c r="O2895" s="13"/>
      <c r="P2895" s="13"/>
    </row>
    <row r="2896" spans="1:16" ht="13.15" customHeight="1" x14ac:dyDescent="0.2">
      <c r="A2896" s="11" t="str">
        <f t="shared" si="189"/>
        <v>NARRABRI2013</v>
      </c>
      <c r="B2896" s="88" t="s">
        <v>171</v>
      </c>
      <c r="C2896" s="16">
        <v>2013</v>
      </c>
      <c r="D2896" s="86" t="s">
        <v>174</v>
      </c>
      <c r="E2896" s="89">
        <v>668</v>
      </c>
      <c r="F2896" s="89">
        <v>667</v>
      </c>
      <c r="G2896" s="89">
        <v>1335</v>
      </c>
      <c r="H2896" s="89">
        <v>0</v>
      </c>
      <c r="I2896" s="89">
        <v>0</v>
      </c>
      <c r="J2896" s="89">
        <v>0</v>
      </c>
      <c r="K2896" s="15">
        <f t="shared" si="186"/>
        <v>668</v>
      </c>
      <c r="L2896" s="15">
        <f t="shared" si="187"/>
        <v>667</v>
      </c>
      <c r="M2896" s="15">
        <f t="shared" si="188"/>
        <v>1335</v>
      </c>
      <c r="O2896" s="13"/>
      <c r="P2896" s="13"/>
    </row>
    <row r="2897" spans="1:16" ht="13.15" customHeight="1" x14ac:dyDescent="0.2">
      <c r="A2897" s="11" t="str">
        <f t="shared" si="189"/>
        <v>NARRABRI2014</v>
      </c>
      <c r="B2897" s="3" t="s">
        <v>171</v>
      </c>
      <c r="C2897" s="12">
        <v>2014</v>
      </c>
      <c r="D2897" s="12" t="s">
        <v>174</v>
      </c>
      <c r="E2897" s="13">
        <v>93</v>
      </c>
      <c r="F2897" s="13">
        <v>93</v>
      </c>
      <c r="G2897" s="13">
        <v>186</v>
      </c>
      <c r="H2897" s="13">
        <v>0</v>
      </c>
      <c r="I2897" s="13">
        <v>0</v>
      </c>
      <c r="J2897" s="13">
        <v>0</v>
      </c>
      <c r="K2897" s="15">
        <f t="shared" si="186"/>
        <v>93</v>
      </c>
      <c r="L2897" s="15">
        <f t="shared" si="187"/>
        <v>93</v>
      </c>
      <c r="M2897" s="15">
        <f t="shared" si="188"/>
        <v>186</v>
      </c>
      <c r="O2897" s="13"/>
      <c r="P2897" s="13"/>
    </row>
    <row r="2898" spans="1:16" ht="13.15" customHeight="1" x14ac:dyDescent="0.2">
      <c r="A2898" s="11" t="str">
        <f t="shared" si="189"/>
        <v>NARRABRI2017</v>
      </c>
      <c r="B2898" s="92" t="s">
        <v>171</v>
      </c>
      <c r="C2898" s="85">
        <v>2017</v>
      </c>
      <c r="D2898" s="86" t="s">
        <v>174</v>
      </c>
      <c r="E2898" s="15">
        <v>224</v>
      </c>
      <c r="F2898" s="15">
        <v>214</v>
      </c>
      <c r="G2898" s="15">
        <v>438</v>
      </c>
      <c r="H2898" s="87">
        <v>0</v>
      </c>
      <c r="I2898" s="87">
        <v>0</v>
      </c>
      <c r="J2898" s="15">
        <v>0</v>
      </c>
      <c r="K2898" s="15">
        <f t="shared" si="186"/>
        <v>224</v>
      </c>
      <c r="L2898" s="15">
        <f t="shared" si="187"/>
        <v>214</v>
      </c>
      <c r="M2898" s="15">
        <f t="shared" si="188"/>
        <v>438</v>
      </c>
      <c r="O2898" s="13"/>
      <c r="P2898" s="13"/>
    </row>
    <row r="2899" spans="1:16" ht="13.15" customHeight="1" x14ac:dyDescent="0.2">
      <c r="A2899" s="11" t="str">
        <f t="shared" si="189"/>
        <v>NARRABRI2018</v>
      </c>
      <c r="B2899" s="90" t="s">
        <v>171</v>
      </c>
      <c r="C2899" s="85">
        <v>2018</v>
      </c>
      <c r="D2899" s="86" t="s">
        <v>174</v>
      </c>
      <c r="E2899" s="15">
        <v>417</v>
      </c>
      <c r="F2899" s="15">
        <v>454</v>
      </c>
      <c r="G2899" s="15">
        <v>871</v>
      </c>
      <c r="H2899" s="15">
        <v>0</v>
      </c>
      <c r="I2899" s="15">
        <v>0</v>
      </c>
      <c r="J2899" s="15">
        <v>0</v>
      </c>
      <c r="K2899" s="15">
        <f t="shared" si="186"/>
        <v>417</v>
      </c>
      <c r="L2899" s="15">
        <f t="shared" si="187"/>
        <v>454</v>
      </c>
      <c r="M2899" s="15">
        <f t="shared" si="188"/>
        <v>871</v>
      </c>
      <c r="O2899" s="13"/>
      <c r="P2899" s="13"/>
    </row>
    <row r="2900" spans="1:16" ht="13.15" customHeight="1" x14ac:dyDescent="0.2">
      <c r="A2900" s="11" t="str">
        <f t="shared" si="189"/>
        <v>NARRABRI2019</v>
      </c>
      <c r="B2900" s="92" t="s">
        <v>171</v>
      </c>
      <c r="C2900" s="85">
        <v>2019</v>
      </c>
      <c r="D2900" s="86" t="s">
        <v>174</v>
      </c>
      <c r="E2900" s="15">
        <v>498</v>
      </c>
      <c r="F2900" s="15">
        <v>465</v>
      </c>
      <c r="G2900" s="15">
        <v>963</v>
      </c>
      <c r="H2900" s="87">
        <v>0</v>
      </c>
      <c r="I2900" s="87">
        <v>0</v>
      </c>
      <c r="J2900" s="15">
        <v>0</v>
      </c>
      <c r="K2900" s="15">
        <f t="shared" si="186"/>
        <v>498</v>
      </c>
      <c r="L2900" s="15">
        <f t="shared" si="187"/>
        <v>465</v>
      </c>
      <c r="M2900" s="15">
        <f t="shared" si="188"/>
        <v>963</v>
      </c>
      <c r="O2900" s="13"/>
      <c r="P2900" s="13"/>
    </row>
    <row r="2901" spans="1:16" ht="13.15" customHeight="1" x14ac:dyDescent="0.2">
      <c r="A2901" s="11" t="str">
        <f t="shared" si="189"/>
        <v>NARRABRI2020</v>
      </c>
      <c r="B2901" s="3" t="s">
        <v>171</v>
      </c>
      <c r="C2901" s="12">
        <v>2020</v>
      </c>
      <c r="D2901" s="12" t="s">
        <v>174</v>
      </c>
      <c r="E2901" s="13">
        <v>268</v>
      </c>
      <c r="F2901" s="13">
        <v>263</v>
      </c>
      <c r="G2901" s="13">
        <v>531</v>
      </c>
      <c r="H2901" s="13">
        <v>0</v>
      </c>
      <c r="I2901" s="13">
        <v>0</v>
      </c>
      <c r="J2901" s="13">
        <v>0</v>
      </c>
      <c r="K2901" s="15">
        <f t="shared" si="186"/>
        <v>268</v>
      </c>
      <c r="L2901" s="15">
        <f t="shared" si="187"/>
        <v>263</v>
      </c>
      <c r="M2901" s="15">
        <f t="shared" si="188"/>
        <v>531</v>
      </c>
      <c r="O2901" s="13"/>
      <c r="P2901" s="13"/>
    </row>
    <row r="2902" spans="1:16" ht="13.15" customHeight="1" x14ac:dyDescent="0.2">
      <c r="A2902" s="11" t="str">
        <f t="shared" si="189"/>
        <v>NARRABRI2021</v>
      </c>
      <c r="B2902" s="3" t="s">
        <v>171</v>
      </c>
      <c r="C2902" s="12">
        <v>2021</v>
      </c>
      <c r="D2902" s="12" t="s">
        <v>174</v>
      </c>
      <c r="E2902" s="13">
        <v>253</v>
      </c>
      <c r="F2902" s="13">
        <v>252</v>
      </c>
      <c r="G2902" s="13">
        <v>505</v>
      </c>
      <c r="H2902" s="13">
        <v>0</v>
      </c>
      <c r="I2902" s="13">
        <v>0</v>
      </c>
      <c r="J2902" s="13">
        <v>0</v>
      </c>
      <c r="K2902" s="15">
        <f t="shared" si="186"/>
        <v>253</v>
      </c>
      <c r="L2902" s="15">
        <f t="shared" si="187"/>
        <v>252</v>
      </c>
      <c r="M2902" s="15">
        <f t="shared" si="188"/>
        <v>505</v>
      </c>
      <c r="O2902" s="13"/>
      <c r="P2902" s="13"/>
    </row>
    <row r="2903" spans="1:16" ht="13.15" customHeight="1" x14ac:dyDescent="0.2">
      <c r="A2903" s="11" t="str">
        <f t="shared" si="189"/>
        <v>NARRABRI2022</v>
      </c>
      <c r="B2903" s="3" t="s">
        <v>171</v>
      </c>
      <c r="C2903" s="12">
        <v>2022</v>
      </c>
      <c r="D2903" s="12" t="s">
        <v>174</v>
      </c>
      <c r="E2903" s="13">
        <v>326</v>
      </c>
      <c r="F2903" s="13">
        <v>327</v>
      </c>
      <c r="G2903" s="13">
        <v>653</v>
      </c>
      <c r="H2903" s="13">
        <v>0</v>
      </c>
      <c r="I2903" s="13">
        <v>0</v>
      </c>
      <c r="J2903" s="13">
        <v>0</v>
      </c>
      <c r="K2903" s="15">
        <f t="shared" si="186"/>
        <v>326</v>
      </c>
      <c r="L2903" s="15">
        <f t="shared" si="187"/>
        <v>327</v>
      </c>
      <c r="M2903" s="15">
        <f t="shared" si="188"/>
        <v>653</v>
      </c>
      <c r="O2903" s="13"/>
      <c r="P2903" s="13"/>
    </row>
    <row r="2904" spans="1:16" ht="13.15" customHeight="1" x14ac:dyDescent="0.2">
      <c r="A2904" s="11" t="str">
        <f t="shared" si="189"/>
        <v>NARRABRI2023</v>
      </c>
      <c r="B2904" s="3" t="s">
        <v>171</v>
      </c>
      <c r="C2904" s="12">
        <v>2023</v>
      </c>
      <c r="D2904" s="12" t="s">
        <v>174</v>
      </c>
      <c r="E2904" s="13">
        <v>391</v>
      </c>
      <c r="F2904" s="13">
        <v>390</v>
      </c>
      <c r="G2904" s="13">
        <v>781</v>
      </c>
      <c r="H2904" s="13">
        <v>0</v>
      </c>
      <c r="I2904" s="13">
        <v>0</v>
      </c>
      <c r="J2904" s="13">
        <v>0</v>
      </c>
      <c r="K2904" s="15">
        <f t="shared" si="186"/>
        <v>391</v>
      </c>
      <c r="L2904" s="15">
        <f t="shared" si="187"/>
        <v>390</v>
      </c>
      <c r="M2904" s="15">
        <f t="shared" si="188"/>
        <v>781</v>
      </c>
      <c r="O2904" s="13"/>
      <c r="P2904" s="13"/>
    </row>
    <row r="2905" spans="1:16" ht="13.15" customHeight="1" x14ac:dyDescent="0.2">
      <c r="A2905" s="11" t="str">
        <f t="shared" si="189"/>
        <v>NARRABRI2024</v>
      </c>
      <c r="B2905" s="92" t="s">
        <v>171</v>
      </c>
      <c r="C2905" s="85">
        <v>2024</v>
      </c>
      <c r="D2905" s="86" t="s">
        <v>174</v>
      </c>
      <c r="E2905" s="15">
        <v>410</v>
      </c>
      <c r="F2905" s="15">
        <v>400</v>
      </c>
      <c r="G2905" s="15">
        <v>810</v>
      </c>
      <c r="H2905" s="87">
        <v>0</v>
      </c>
      <c r="I2905" s="87">
        <v>0</v>
      </c>
      <c r="J2905" s="15">
        <v>0</v>
      </c>
      <c r="K2905" s="15">
        <f t="shared" si="186"/>
        <v>410</v>
      </c>
      <c r="L2905" s="15">
        <f t="shared" si="187"/>
        <v>400</v>
      </c>
      <c r="M2905" s="15">
        <f t="shared" si="188"/>
        <v>810</v>
      </c>
      <c r="O2905" s="13"/>
      <c r="P2905" s="13"/>
    </row>
    <row r="2906" spans="1:16" ht="13.15" customHeight="1" x14ac:dyDescent="0.2">
      <c r="A2906" s="11" t="str">
        <f t="shared" si="189"/>
        <v>NARRABRI2025</v>
      </c>
      <c r="B2906" s="92" t="s">
        <v>171</v>
      </c>
      <c r="C2906" s="85">
        <v>2025</v>
      </c>
      <c r="D2906" s="86" t="s">
        <v>174</v>
      </c>
      <c r="E2906" s="15">
        <v>468</v>
      </c>
      <c r="F2906" s="15">
        <v>501</v>
      </c>
      <c r="G2906" s="15">
        <v>969</v>
      </c>
      <c r="H2906" s="87">
        <v>0</v>
      </c>
      <c r="I2906" s="87">
        <v>0</v>
      </c>
      <c r="J2906" s="15">
        <v>0</v>
      </c>
      <c r="K2906" s="15">
        <f t="shared" si="186"/>
        <v>468</v>
      </c>
      <c r="L2906" s="15">
        <f t="shared" si="187"/>
        <v>501</v>
      </c>
      <c r="M2906" s="15">
        <f t="shared" si="188"/>
        <v>969</v>
      </c>
      <c r="O2906" s="13"/>
      <c r="P2906" s="13"/>
    </row>
    <row r="2907" spans="1:16" ht="13.15" customHeight="1" x14ac:dyDescent="0.2">
      <c r="A2907" s="11" t="str">
        <f t="shared" si="189"/>
        <v>NEWCASTLE1985</v>
      </c>
      <c r="B2907" s="3" t="s">
        <v>145</v>
      </c>
      <c r="C2907" s="12">
        <v>1985</v>
      </c>
      <c r="D2907" s="12">
        <v>16</v>
      </c>
      <c r="E2907" s="13">
        <v>5223</v>
      </c>
      <c r="F2907" s="13">
        <v>5228</v>
      </c>
      <c r="G2907" s="13">
        <v>10451</v>
      </c>
      <c r="H2907" s="13">
        <v>0</v>
      </c>
      <c r="I2907" s="13">
        <v>0</v>
      </c>
      <c r="J2907" s="13">
        <v>0</v>
      </c>
      <c r="K2907" s="15">
        <f t="shared" si="186"/>
        <v>5223</v>
      </c>
      <c r="L2907" s="15">
        <f t="shared" si="187"/>
        <v>5228</v>
      </c>
      <c r="M2907" s="15">
        <f t="shared" si="188"/>
        <v>10451</v>
      </c>
      <c r="O2907" s="13"/>
      <c r="P2907" s="13"/>
    </row>
    <row r="2908" spans="1:16" ht="13.15" customHeight="1" x14ac:dyDescent="0.2">
      <c r="A2908" s="11" t="str">
        <f t="shared" si="189"/>
        <v>NEWCASTLE1986</v>
      </c>
      <c r="B2908" s="88" t="s">
        <v>145</v>
      </c>
      <c r="C2908" s="12">
        <v>1986</v>
      </c>
      <c r="D2908" s="12">
        <v>18</v>
      </c>
      <c r="E2908" s="13">
        <v>4804</v>
      </c>
      <c r="F2908" s="13">
        <v>4804</v>
      </c>
      <c r="G2908" s="13">
        <v>9608</v>
      </c>
      <c r="H2908" s="13">
        <v>0</v>
      </c>
      <c r="I2908" s="13">
        <v>0</v>
      </c>
      <c r="J2908" s="13">
        <v>0</v>
      </c>
      <c r="K2908" s="15">
        <f t="shared" si="186"/>
        <v>4804</v>
      </c>
      <c r="L2908" s="15">
        <f t="shared" si="187"/>
        <v>4804</v>
      </c>
      <c r="M2908" s="15">
        <f t="shared" si="188"/>
        <v>9608</v>
      </c>
      <c r="O2908" s="13"/>
      <c r="P2908" s="13"/>
    </row>
    <row r="2909" spans="1:16" ht="13.15" customHeight="1" x14ac:dyDescent="0.2">
      <c r="A2909" s="11" t="str">
        <f t="shared" si="189"/>
        <v>NEWCASTLE1987</v>
      </c>
      <c r="B2909" s="3" t="s">
        <v>145</v>
      </c>
      <c r="C2909" s="12">
        <v>1987</v>
      </c>
      <c r="D2909" s="12">
        <v>20</v>
      </c>
      <c r="E2909" s="13">
        <v>4200</v>
      </c>
      <c r="F2909" s="13">
        <v>4191</v>
      </c>
      <c r="G2909" s="13">
        <v>8391</v>
      </c>
      <c r="H2909" s="13">
        <v>0</v>
      </c>
      <c r="I2909" s="13">
        <v>0</v>
      </c>
      <c r="J2909" s="13">
        <v>0</v>
      </c>
      <c r="K2909" s="15">
        <f t="shared" si="186"/>
        <v>4200</v>
      </c>
      <c r="L2909" s="15">
        <f t="shared" si="187"/>
        <v>4191</v>
      </c>
      <c r="M2909" s="15">
        <f t="shared" si="188"/>
        <v>8391</v>
      </c>
      <c r="O2909" s="13"/>
      <c r="P2909" s="13"/>
    </row>
    <row r="2910" spans="1:16" ht="13.15" customHeight="1" x14ac:dyDescent="0.2">
      <c r="A2910" s="11" t="str">
        <f t="shared" si="189"/>
        <v>NEWCASTLE1988</v>
      </c>
      <c r="B2910" s="3" t="s">
        <v>145</v>
      </c>
      <c r="C2910" s="12">
        <v>1988</v>
      </c>
      <c r="D2910" s="12">
        <v>19</v>
      </c>
      <c r="E2910" s="13">
        <v>3981</v>
      </c>
      <c r="F2910" s="13">
        <v>3984</v>
      </c>
      <c r="G2910" s="13">
        <v>7965</v>
      </c>
      <c r="H2910" s="13">
        <v>0</v>
      </c>
      <c r="I2910" s="13">
        <v>0</v>
      </c>
      <c r="J2910" s="13">
        <v>0</v>
      </c>
      <c r="K2910" s="15">
        <f t="shared" si="186"/>
        <v>3981</v>
      </c>
      <c r="L2910" s="15">
        <f t="shared" si="187"/>
        <v>3984</v>
      </c>
      <c r="M2910" s="15">
        <f t="shared" si="188"/>
        <v>7965</v>
      </c>
      <c r="O2910" s="13"/>
      <c r="P2910" s="13"/>
    </row>
    <row r="2911" spans="1:16" ht="13.15" customHeight="1" x14ac:dyDescent="0.2">
      <c r="A2911" s="11" t="str">
        <f t="shared" si="189"/>
        <v>NEWCASTLE1989</v>
      </c>
      <c r="B2911" s="3" t="s">
        <v>145</v>
      </c>
      <c r="C2911" s="12">
        <v>1989</v>
      </c>
      <c r="D2911" s="12">
        <v>33</v>
      </c>
      <c r="E2911" s="13">
        <v>2518</v>
      </c>
      <c r="F2911" s="13">
        <v>2517</v>
      </c>
      <c r="G2911" s="13">
        <v>5035</v>
      </c>
      <c r="H2911" s="13">
        <v>0</v>
      </c>
      <c r="I2911" s="13">
        <v>0</v>
      </c>
      <c r="J2911" s="13">
        <v>0</v>
      </c>
      <c r="K2911" s="15">
        <f t="shared" si="186"/>
        <v>2518</v>
      </c>
      <c r="L2911" s="15">
        <f t="shared" si="187"/>
        <v>2517</v>
      </c>
      <c r="M2911" s="15">
        <f t="shared" si="188"/>
        <v>5035</v>
      </c>
      <c r="O2911" s="13"/>
      <c r="P2911" s="13"/>
    </row>
    <row r="2912" spans="1:16" ht="13.15" customHeight="1" x14ac:dyDescent="0.2">
      <c r="A2912" s="11" t="str">
        <f t="shared" ref="A2912:A2931" si="190">CONCATENATE(B2912,C2912)</f>
        <v>NEWCASTLE1990</v>
      </c>
      <c r="B2912" s="92" t="s">
        <v>145</v>
      </c>
      <c r="C2912" s="85">
        <v>1990</v>
      </c>
      <c r="D2912" s="86">
        <v>19</v>
      </c>
      <c r="E2912" s="15">
        <v>4432</v>
      </c>
      <c r="F2912" s="15">
        <v>3665</v>
      </c>
      <c r="G2912" s="15">
        <v>8097</v>
      </c>
      <c r="H2912" s="87">
        <v>0</v>
      </c>
      <c r="I2912" s="87">
        <v>0</v>
      </c>
      <c r="J2912" s="15">
        <v>0</v>
      </c>
      <c r="K2912" s="15">
        <f t="shared" si="186"/>
        <v>4432</v>
      </c>
      <c r="L2912" s="15">
        <f t="shared" si="187"/>
        <v>3665</v>
      </c>
      <c r="M2912" s="15">
        <f t="shared" si="188"/>
        <v>8097</v>
      </c>
      <c r="O2912" s="13"/>
      <c r="P2912" s="13"/>
    </row>
    <row r="2913" spans="1:16" ht="13.15" customHeight="1" x14ac:dyDescent="0.2">
      <c r="A2913" s="11" t="str">
        <f t="shared" si="190"/>
        <v>NEWCASTLE1991</v>
      </c>
      <c r="B2913" s="3" t="s">
        <v>145</v>
      </c>
      <c r="C2913" s="12">
        <v>1991</v>
      </c>
      <c r="D2913" s="12">
        <v>13</v>
      </c>
      <c r="E2913" s="13">
        <v>5216</v>
      </c>
      <c r="F2913" s="13">
        <v>5363</v>
      </c>
      <c r="G2913" s="13">
        <v>10579</v>
      </c>
      <c r="H2913" s="13">
        <v>0</v>
      </c>
      <c r="I2913" s="13">
        <v>0</v>
      </c>
      <c r="J2913" s="13">
        <v>0</v>
      </c>
      <c r="K2913" s="15">
        <f t="shared" si="186"/>
        <v>5216</v>
      </c>
      <c r="L2913" s="15">
        <f t="shared" si="187"/>
        <v>5363</v>
      </c>
      <c r="M2913" s="15">
        <f t="shared" si="188"/>
        <v>10579</v>
      </c>
      <c r="O2913" s="13"/>
      <c r="P2913" s="13"/>
    </row>
    <row r="2914" spans="1:16" ht="13.15" customHeight="1" x14ac:dyDescent="0.2">
      <c r="A2914" s="11" t="str">
        <f t="shared" si="190"/>
        <v>NEWCASTLE1992</v>
      </c>
      <c r="B2914" s="92" t="s">
        <v>145</v>
      </c>
      <c r="C2914" s="85">
        <v>1992</v>
      </c>
      <c r="D2914" s="86">
        <v>18</v>
      </c>
      <c r="E2914" s="15">
        <v>4671</v>
      </c>
      <c r="F2914" s="15">
        <v>4627</v>
      </c>
      <c r="G2914" s="15">
        <v>9298</v>
      </c>
      <c r="H2914" s="87">
        <v>0</v>
      </c>
      <c r="I2914" s="87">
        <v>0</v>
      </c>
      <c r="J2914" s="15">
        <v>0</v>
      </c>
      <c r="K2914" s="15">
        <f t="shared" si="186"/>
        <v>4671</v>
      </c>
      <c r="L2914" s="15">
        <f t="shared" si="187"/>
        <v>4627</v>
      </c>
      <c r="M2914" s="15">
        <f t="shared" si="188"/>
        <v>9298</v>
      </c>
      <c r="O2914" s="13"/>
      <c r="P2914" s="13"/>
    </row>
    <row r="2915" spans="1:16" ht="13.15" customHeight="1" x14ac:dyDescent="0.2">
      <c r="A2915" s="11" t="str">
        <f t="shared" si="190"/>
        <v>NEWCASTLE1993</v>
      </c>
      <c r="B2915" s="3" t="s">
        <v>145</v>
      </c>
      <c r="C2915" s="12">
        <v>1993</v>
      </c>
      <c r="D2915" s="12">
        <v>20</v>
      </c>
      <c r="E2915" s="13">
        <v>4634</v>
      </c>
      <c r="F2915" s="13">
        <v>4573</v>
      </c>
      <c r="G2915" s="13">
        <v>9207</v>
      </c>
      <c r="H2915" s="13">
        <v>0</v>
      </c>
      <c r="I2915" s="13">
        <v>0</v>
      </c>
      <c r="J2915" s="13">
        <v>0</v>
      </c>
      <c r="K2915" s="15">
        <f t="shared" si="186"/>
        <v>4634</v>
      </c>
      <c r="L2915" s="15">
        <f t="shared" si="187"/>
        <v>4573</v>
      </c>
      <c r="M2915" s="15">
        <f t="shared" si="188"/>
        <v>9207</v>
      </c>
      <c r="O2915" s="13"/>
      <c r="P2915" s="13"/>
    </row>
    <row r="2916" spans="1:16" ht="13.15" customHeight="1" x14ac:dyDescent="0.2">
      <c r="A2916" s="11" t="str">
        <f t="shared" si="190"/>
        <v>NEWCASTLE1994</v>
      </c>
      <c r="B2916" s="3" t="s">
        <v>145</v>
      </c>
      <c r="C2916" s="12">
        <v>1994</v>
      </c>
      <c r="D2916" s="12">
        <v>19</v>
      </c>
      <c r="E2916" s="13">
        <v>5519</v>
      </c>
      <c r="F2916" s="13">
        <v>5502</v>
      </c>
      <c r="G2916" s="13">
        <v>11021</v>
      </c>
      <c r="H2916" s="13">
        <v>0</v>
      </c>
      <c r="I2916" s="13">
        <v>0</v>
      </c>
      <c r="J2916" s="13">
        <v>0</v>
      </c>
      <c r="K2916" s="15">
        <f t="shared" si="186"/>
        <v>5519</v>
      </c>
      <c r="L2916" s="15">
        <f t="shared" si="187"/>
        <v>5502</v>
      </c>
      <c r="M2916" s="15">
        <f t="shared" si="188"/>
        <v>11021</v>
      </c>
      <c r="O2916" s="13"/>
      <c r="P2916" s="13"/>
    </row>
    <row r="2917" spans="1:16" ht="13.15" customHeight="1" x14ac:dyDescent="0.2">
      <c r="A2917" s="11" t="str">
        <f t="shared" si="190"/>
        <v>NEWCASTLE1995</v>
      </c>
      <c r="B2917" s="3" t="s">
        <v>145</v>
      </c>
      <c r="C2917" s="12">
        <v>1995</v>
      </c>
      <c r="D2917" s="12">
        <v>17</v>
      </c>
      <c r="E2917" s="13">
        <v>5871</v>
      </c>
      <c r="F2917" s="13">
        <v>5827</v>
      </c>
      <c r="G2917" s="13">
        <v>11698</v>
      </c>
      <c r="H2917" s="13">
        <v>0</v>
      </c>
      <c r="I2917" s="13">
        <v>0</v>
      </c>
      <c r="J2917" s="13">
        <v>0</v>
      </c>
      <c r="K2917" s="15">
        <f t="shared" si="186"/>
        <v>5871</v>
      </c>
      <c r="L2917" s="15">
        <f t="shared" si="187"/>
        <v>5827</v>
      </c>
      <c r="M2917" s="15">
        <f t="shared" si="188"/>
        <v>11698</v>
      </c>
      <c r="O2917" s="13"/>
      <c r="P2917" s="13"/>
    </row>
    <row r="2918" spans="1:16" ht="13.15" customHeight="1" x14ac:dyDescent="0.2">
      <c r="A2918" s="11" t="str">
        <f t="shared" si="190"/>
        <v>NEWCASTLE1996</v>
      </c>
      <c r="B2918" s="88" t="s">
        <v>145</v>
      </c>
      <c r="C2918" s="16">
        <v>1996</v>
      </c>
      <c r="D2918" s="86">
        <v>15</v>
      </c>
      <c r="E2918" s="89">
        <v>6108</v>
      </c>
      <c r="F2918" s="89">
        <v>6090</v>
      </c>
      <c r="G2918" s="89">
        <v>12198</v>
      </c>
      <c r="H2918" s="89">
        <v>0</v>
      </c>
      <c r="I2918" s="89">
        <v>0</v>
      </c>
      <c r="J2918" s="89">
        <v>0</v>
      </c>
      <c r="K2918" s="15">
        <f t="shared" si="186"/>
        <v>6108</v>
      </c>
      <c r="L2918" s="15">
        <f t="shared" si="187"/>
        <v>6090</v>
      </c>
      <c r="M2918" s="15">
        <f t="shared" si="188"/>
        <v>12198</v>
      </c>
      <c r="O2918" s="13"/>
      <c r="P2918" s="13"/>
    </row>
    <row r="2919" spans="1:16" ht="13.15" customHeight="1" x14ac:dyDescent="0.2">
      <c r="A2919" s="11" t="str">
        <f t="shared" si="190"/>
        <v>NEWCASTLE1997</v>
      </c>
      <c r="B2919" s="3" t="s">
        <v>145</v>
      </c>
      <c r="C2919" s="12">
        <v>1997</v>
      </c>
      <c r="D2919" s="12">
        <v>11</v>
      </c>
      <c r="E2919" s="13">
        <v>7512</v>
      </c>
      <c r="F2919" s="13">
        <v>7530</v>
      </c>
      <c r="G2919" s="13">
        <v>15042</v>
      </c>
      <c r="H2919" s="13">
        <v>0</v>
      </c>
      <c r="I2919" s="13">
        <v>0</v>
      </c>
      <c r="J2919" s="13">
        <v>0</v>
      </c>
      <c r="K2919" s="15">
        <f t="shared" si="186"/>
        <v>7512</v>
      </c>
      <c r="L2919" s="15">
        <f t="shared" si="187"/>
        <v>7530</v>
      </c>
      <c r="M2919" s="15">
        <f t="shared" si="188"/>
        <v>15042</v>
      </c>
      <c r="O2919" s="13"/>
      <c r="P2919" s="13"/>
    </row>
    <row r="2920" spans="1:16" ht="13.15" customHeight="1" x14ac:dyDescent="0.2">
      <c r="A2920" s="11" t="str">
        <f t="shared" si="190"/>
        <v>NEWCASTLE1998</v>
      </c>
      <c r="B2920" s="90" t="s">
        <v>145</v>
      </c>
      <c r="C2920" s="85">
        <v>1998</v>
      </c>
      <c r="D2920" s="86">
        <v>11</v>
      </c>
      <c r="E2920" s="15">
        <v>8528</v>
      </c>
      <c r="F2920" s="15">
        <v>8518</v>
      </c>
      <c r="G2920" s="15">
        <v>17046</v>
      </c>
      <c r="H2920" s="15">
        <v>0</v>
      </c>
      <c r="I2920" s="15">
        <v>0</v>
      </c>
      <c r="J2920" s="15">
        <v>0</v>
      </c>
      <c r="K2920" s="15">
        <f t="shared" si="186"/>
        <v>8528</v>
      </c>
      <c r="L2920" s="15">
        <f t="shared" si="187"/>
        <v>8518</v>
      </c>
      <c r="M2920" s="15">
        <f t="shared" si="188"/>
        <v>17046</v>
      </c>
      <c r="O2920" s="13"/>
      <c r="P2920" s="13"/>
    </row>
    <row r="2921" spans="1:16" ht="13.15" customHeight="1" x14ac:dyDescent="0.2">
      <c r="A2921" s="11" t="str">
        <f t="shared" si="190"/>
        <v>NEWCASTLE1999</v>
      </c>
      <c r="B2921" s="3" t="s">
        <v>145</v>
      </c>
      <c r="C2921" s="12">
        <v>1999</v>
      </c>
      <c r="D2921" s="12">
        <v>11</v>
      </c>
      <c r="E2921" s="13">
        <v>8661</v>
      </c>
      <c r="F2921" s="13">
        <v>8643</v>
      </c>
      <c r="G2921" s="13">
        <v>17304</v>
      </c>
      <c r="H2921" s="13">
        <v>0</v>
      </c>
      <c r="I2921" s="13">
        <v>0</v>
      </c>
      <c r="J2921" s="13">
        <v>0</v>
      </c>
      <c r="K2921" s="15">
        <f t="shared" si="186"/>
        <v>8661</v>
      </c>
      <c r="L2921" s="15">
        <f t="shared" si="187"/>
        <v>8643</v>
      </c>
      <c r="M2921" s="15">
        <f t="shared" si="188"/>
        <v>17304</v>
      </c>
      <c r="O2921" s="13"/>
      <c r="P2921" s="13"/>
    </row>
    <row r="2922" spans="1:16" ht="13.15" customHeight="1" x14ac:dyDescent="0.2">
      <c r="A2922" s="11" t="str">
        <f t="shared" si="190"/>
        <v>NEWCASTLE2000</v>
      </c>
      <c r="B2922" s="3" t="s">
        <v>145</v>
      </c>
      <c r="C2922" s="12">
        <v>2000</v>
      </c>
      <c r="D2922" s="12">
        <v>11</v>
      </c>
      <c r="E2922" s="13">
        <v>8354</v>
      </c>
      <c r="F2922" s="13">
        <v>8367</v>
      </c>
      <c r="G2922" s="13">
        <v>16721</v>
      </c>
      <c r="H2922" s="13">
        <v>0</v>
      </c>
      <c r="I2922" s="13">
        <v>0</v>
      </c>
      <c r="J2922" s="13">
        <v>0</v>
      </c>
      <c r="K2922" s="15">
        <f t="shared" si="186"/>
        <v>8354</v>
      </c>
      <c r="L2922" s="15">
        <f t="shared" si="187"/>
        <v>8367</v>
      </c>
      <c r="M2922" s="15">
        <f t="shared" si="188"/>
        <v>16721</v>
      </c>
      <c r="O2922" s="13"/>
      <c r="P2922" s="13"/>
    </row>
    <row r="2923" spans="1:16" ht="13.15" customHeight="1" x14ac:dyDescent="0.2">
      <c r="A2923" s="11" t="str">
        <f t="shared" si="190"/>
        <v>NEWCASTLE2001</v>
      </c>
      <c r="B2923" s="3" t="s">
        <v>145</v>
      </c>
      <c r="C2923" s="12">
        <v>2001</v>
      </c>
      <c r="D2923" s="12">
        <v>12</v>
      </c>
      <c r="E2923" s="13">
        <v>7142</v>
      </c>
      <c r="F2923" s="13">
        <v>7191</v>
      </c>
      <c r="G2923" s="13">
        <v>14333</v>
      </c>
      <c r="H2923" s="13">
        <v>5</v>
      </c>
      <c r="I2923" s="13">
        <v>5</v>
      </c>
      <c r="J2923" s="13">
        <v>10</v>
      </c>
      <c r="K2923" s="15">
        <f t="shared" si="186"/>
        <v>7147</v>
      </c>
      <c r="L2923" s="15">
        <f t="shared" si="187"/>
        <v>7196</v>
      </c>
      <c r="M2923" s="15">
        <f t="shared" si="188"/>
        <v>14343</v>
      </c>
      <c r="O2923" s="13"/>
      <c r="P2923" s="13"/>
    </row>
    <row r="2924" spans="1:16" ht="13.15" customHeight="1" x14ac:dyDescent="0.2">
      <c r="A2924" s="11" t="str">
        <f t="shared" si="190"/>
        <v>NEWCASTLE2002</v>
      </c>
      <c r="B2924" s="3" t="s">
        <v>145</v>
      </c>
      <c r="C2924" s="12">
        <v>2002</v>
      </c>
      <c r="D2924" s="12">
        <v>11</v>
      </c>
      <c r="E2924" s="13">
        <v>5489</v>
      </c>
      <c r="F2924" s="13">
        <v>5506</v>
      </c>
      <c r="G2924" s="13">
        <v>10995</v>
      </c>
      <c r="H2924" s="13">
        <v>68</v>
      </c>
      <c r="I2924" s="13">
        <v>68</v>
      </c>
      <c r="J2924" s="13">
        <v>136</v>
      </c>
      <c r="K2924" s="15">
        <f t="shared" si="186"/>
        <v>5557</v>
      </c>
      <c r="L2924" s="15">
        <f t="shared" si="187"/>
        <v>5574</v>
      </c>
      <c r="M2924" s="15">
        <f t="shared" si="188"/>
        <v>11131</v>
      </c>
      <c r="O2924" s="13"/>
      <c r="P2924" s="13"/>
    </row>
    <row r="2925" spans="1:16" ht="13.15" customHeight="1" x14ac:dyDescent="0.2">
      <c r="A2925" s="11" t="str">
        <f t="shared" si="190"/>
        <v>NEWCASTLE2003</v>
      </c>
      <c r="B2925" s="3" t="s">
        <v>145</v>
      </c>
      <c r="C2925" s="12">
        <v>2003</v>
      </c>
      <c r="D2925" s="12">
        <v>12</v>
      </c>
      <c r="E2925" s="13">
        <v>5467</v>
      </c>
      <c r="F2925" s="13">
        <v>5455</v>
      </c>
      <c r="G2925" s="13">
        <v>10922</v>
      </c>
      <c r="H2925" s="13">
        <v>0</v>
      </c>
      <c r="I2925" s="13">
        <v>0</v>
      </c>
      <c r="J2925" s="13">
        <v>0</v>
      </c>
      <c r="K2925" s="15">
        <f t="shared" si="186"/>
        <v>5467</v>
      </c>
      <c r="L2925" s="15">
        <f t="shared" si="187"/>
        <v>5455</v>
      </c>
      <c r="M2925" s="15">
        <f t="shared" si="188"/>
        <v>10922</v>
      </c>
      <c r="O2925" s="13"/>
      <c r="P2925" s="13"/>
    </row>
    <row r="2926" spans="1:16" ht="13.15" customHeight="1" x14ac:dyDescent="0.2">
      <c r="A2926" s="11" t="str">
        <f t="shared" si="190"/>
        <v>NEWCASTLE2004</v>
      </c>
      <c r="B2926" s="3" t="s">
        <v>145</v>
      </c>
      <c r="C2926" s="12">
        <v>2004</v>
      </c>
      <c r="D2926" s="12">
        <v>12</v>
      </c>
      <c r="E2926" s="13">
        <v>5673</v>
      </c>
      <c r="F2926" s="13">
        <v>5626</v>
      </c>
      <c r="G2926" s="13">
        <v>11299</v>
      </c>
      <c r="H2926" s="13">
        <v>0</v>
      </c>
      <c r="I2926" s="13">
        <v>0</v>
      </c>
      <c r="J2926" s="13">
        <v>0</v>
      </c>
      <c r="K2926" s="15">
        <f t="shared" si="186"/>
        <v>5673</v>
      </c>
      <c r="L2926" s="15">
        <f t="shared" si="187"/>
        <v>5626</v>
      </c>
      <c r="M2926" s="15">
        <f t="shared" si="188"/>
        <v>11299</v>
      </c>
      <c r="O2926" s="13"/>
      <c r="P2926" s="13"/>
    </row>
    <row r="2927" spans="1:16" ht="13.15" customHeight="1" x14ac:dyDescent="0.2">
      <c r="A2927" s="11" t="str">
        <f t="shared" si="190"/>
        <v>NEWCASTLE2005</v>
      </c>
      <c r="B2927" s="3" t="s">
        <v>145</v>
      </c>
      <c r="C2927" s="12">
        <v>2005</v>
      </c>
      <c r="D2927" s="12">
        <v>12</v>
      </c>
      <c r="E2927" s="13">
        <v>7468</v>
      </c>
      <c r="F2927" s="13">
        <v>7471</v>
      </c>
      <c r="G2927" s="13">
        <v>14939</v>
      </c>
      <c r="H2927" s="13">
        <v>0</v>
      </c>
      <c r="I2927" s="13">
        <v>0</v>
      </c>
      <c r="J2927" s="13">
        <v>0</v>
      </c>
      <c r="K2927" s="15">
        <f t="shared" si="186"/>
        <v>7468</v>
      </c>
      <c r="L2927" s="15">
        <f t="shared" si="187"/>
        <v>7471</v>
      </c>
      <c r="M2927" s="15">
        <f t="shared" si="188"/>
        <v>14939</v>
      </c>
      <c r="O2927" s="13"/>
      <c r="P2927" s="13"/>
    </row>
    <row r="2928" spans="1:16" ht="13.15" customHeight="1" x14ac:dyDescent="0.2">
      <c r="A2928" s="11" t="str">
        <f t="shared" si="190"/>
        <v>NEWCASTLE2006</v>
      </c>
      <c r="B2928" s="3" t="s">
        <v>145</v>
      </c>
      <c r="C2928" s="12">
        <v>2006</v>
      </c>
      <c r="D2928" s="12">
        <v>11</v>
      </c>
      <c r="E2928" s="13">
        <v>7655</v>
      </c>
      <c r="F2928" s="13">
        <v>7825</v>
      </c>
      <c r="G2928" s="13">
        <v>15480</v>
      </c>
      <c r="H2928" s="13">
        <v>0</v>
      </c>
      <c r="I2928" s="13">
        <v>0</v>
      </c>
      <c r="J2928" s="13">
        <v>0</v>
      </c>
      <c r="K2928" s="15">
        <f t="shared" si="186"/>
        <v>7655</v>
      </c>
      <c r="L2928" s="15">
        <f t="shared" si="187"/>
        <v>7825</v>
      </c>
      <c r="M2928" s="15">
        <f t="shared" si="188"/>
        <v>15480</v>
      </c>
      <c r="O2928" s="13"/>
      <c r="P2928" s="13"/>
    </row>
    <row r="2929" spans="1:16" ht="13.15" customHeight="1" x14ac:dyDescent="0.2">
      <c r="A2929" s="11" t="str">
        <f t="shared" si="190"/>
        <v>NEWCASTLE2007</v>
      </c>
      <c r="B2929" s="92" t="s">
        <v>145</v>
      </c>
      <c r="C2929" s="85">
        <v>2007</v>
      </c>
      <c r="D2929" s="86">
        <v>11</v>
      </c>
      <c r="E2929" s="15">
        <v>8050</v>
      </c>
      <c r="F2929" s="15">
        <v>8054</v>
      </c>
      <c r="G2929" s="15">
        <v>16104</v>
      </c>
      <c r="H2929" s="87">
        <v>0</v>
      </c>
      <c r="I2929" s="87">
        <v>0</v>
      </c>
      <c r="J2929" s="15">
        <v>0</v>
      </c>
      <c r="K2929" s="15">
        <f t="shared" ref="K2929:K2992" si="191">E2929+H2929</f>
        <v>8050</v>
      </c>
      <c r="L2929" s="15">
        <f t="shared" ref="L2929:L2992" si="192">F2929+I2929</f>
        <v>8054</v>
      </c>
      <c r="M2929" s="15">
        <f t="shared" ref="M2929:M2992" si="193">G2929+J2929</f>
        <v>16104</v>
      </c>
      <c r="O2929" s="13"/>
      <c r="P2929" s="13"/>
    </row>
    <row r="2930" spans="1:16" ht="13.15" customHeight="1" x14ac:dyDescent="0.2">
      <c r="A2930" s="11" t="str">
        <f t="shared" si="190"/>
        <v>NEWCASTLE2008</v>
      </c>
      <c r="B2930" s="92" t="s">
        <v>145</v>
      </c>
      <c r="C2930" s="85">
        <v>2008</v>
      </c>
      <c r="D2930" s="86">
        <v>11</v>
      </c>
      <c r="E2930" s="15">
        <v>7728</v>
      </c>
      <c r="F2930" s="15">
        <v>7504</v>
      </c>
      <c r="G2930" s="15">
        <v>15232</v>
      </c>
      <c r="H2930" s="87">
        <v>0</v>
      </c>
      <c r="I2930" s="87">
        <v>0</v>
      </c>
      <c r="J2930" s="15">
        <v>0</v>
      </c>
      <c r="K2930" s="15">
        <f t="shared" si="191"/>
        <v>7728</v>
      </c>
      <c r="L2930" s="15">
        <f t="shared" si="192"/>
        <v>7504</v>
      </c>
      <c r="M2930" s="15">
        <f t="shared" si="193"/>
        <v>15232</v>
      </c>
      <c r="O2930" s="13"/>
      <c r="P2930" s="13"/>
    </row>
    <row r="2931" spans="1:16" ht="13.15" customHeight="1" x14ac:dyDescent="0.2">
      <c r="A2931" s="11" t="str">
        <f t="shared" si="190"/>
        <v>NEWCASTLE2009</v>
      </c>
      <c r="B2931" s="3" t="s">
        <v>145</v>
      </c>
      <c r="C2931" s="12">
        <v>2009</v>
      </c>
      <c r="D2931" s="12">
        <v>12</v>
      </c>
      <c r="E2931" s="13">
        <v>7128</v>
      </c>
      <c r="F2931" s="13">
        <v>7029</v>
      </c>
      <c r="G2931" s="13">
        <v>14157</v>
      </c>
      <c r="H2931" s="13">
        <v>0</v>
      </c>
      <c r="I2931" s="13">
        <v>0</v>
      </c>
      <c r="J2931" s="13">
        <v>0</v>
      </c>
      <c r="K2931" s="15">
        <f t="shared" si="191"/>
        <v>7128</v>
      </c>
      <c r="L2931" s="15">
        <f t="shared" si="192"/>
        <v>7029</v>
      </c>
      <c r="M2931" s="15">
        <f t="shared" si="193"/>
        <v>14157</v>
      </c>
      <c r="O2931" s="13"/>
      <c r="P2931" s="13"/>
    </row>
    <row r="2932" spans="1:16" ht="13.15" customHeight="1" x14ac:dyDescent="0.2">
      <c r="A2932" s="11" t="str">
        <f t="shared" ref="A2932:A2985" si="194">CONCATENATE(B2932,C2932)</f>
        <v>NEWCASTLE2010</v>
      </c>
      <c r="B2932" s="92" t="s">
        <v>145</v>
      </c>
      <c r="C2932" s="85">
        <v>2010</v>
      </c>
      <c r="D2932" s="86">
        <v>14</v>
      </c>
      <c r="E2932" s="15">
        <v>7156</v>
      </c>
      <c r="F2932" s="15">
        <v>7164</v>
      </c>
      <c r="G2932" s="15">
        <v>14320</v>
      </c>
      <c r="H2932" s="87">
        <v>0</v>
      </c>
      <c r="I2932" s="87">
        <v>0</v>
      </c>
      <c r="J2932" s="15">
        <v>0</v>
      </c>
      <c r="K2932" s="15">
        <f t="shared" si="191"/>
        <v>7156</v>
      </c>
      <c r="L2932" s="15">
        <f t="shared" si="192"/>
        <v>7164</v>
      </c>
      <c r="M2932" s="15">
        <f t="shared" si="193"/>
        <v>14320</v>
      </c>
      <c r="O2932" s="13"/>
      <c r="P2932" s="13"/>
    </row>
    <row r="2933" spans="1:16" ht="13.15" customHeight="1" x14ac:dyDescent="0.2">
      <c r="A2933" s="11" t="str">
        <f t="shared" si="194"/>
        <v>NEWCASTLE2011</v>
      </c>
      <c r="B2933" s="3" t="s">
        <v>145</v>
      </c>
      <c r="C2933" s="12">
        <v>2011</v>
      </c>
      <c r="D2933" s="12">
        <v>12</v>
      </c>
      <c r="E2933" s="13">
        <v>7538</v>
      </c>
      <c r="F2933" s="13">
        <v>7541</v>
      </c>
      <c r="G2933" s="13">
        <v>15079</v>
      </c>
      <c r="H2933" s="13">
        <v>0</v>
      </c>
      <c r="I2933" s="13">
        <v>0</v>
      </c>
      <c r="J2933" s="13">
        <v>0</v>
      </c>
      <c r="K2933" s="15">
        <f t="shared" si="191"/>
        <v>7538</v>
      </c>
      <c r="L2933" s="15">
        <f t="shared" si="192"/>
        <v>7541</v>
      </c>
      <c r="M2933" s="15">
        <f t="shared" si="193"/>
        <v>15079</v>
      </c>
      <c r="O2933" s="13"/>
      <c r="P2933" s="13"/>
    </row>
    <row r="2934" spans="1:16" ht="13.15" customHeight="1" x14ac:dyDescent="0.2">
      <c r="A2934" s="11" t="str">
        <f t="shared" si="194"/>
        <v>NEWCASTLE2012</v>
      </c>
      <c r="B2934" s="92" t="s">
        <v>145</v>
      </c>
      <c r="C2934" s="85">
        <v>2012</v>
      </c>
      <c r="D2934" s="86">
        <v>11</v>
      </c>
      <c r="E2934" s="15">
        <v>8600</v>
      </c>
      <c r="F2934" s="15">
        <v>8670</v>
      </c>
      <c r="G2934" s="15">
        <v>17270</v>
      </c>
      <c r="H2934" s="87">
        <v>0</v>
      </c>
      <c r="I2934" s="87">
        <v>0</v>
      </c>
      <c r="J2934" s="15">
        <v>0</v>
      </c>
      <c r="K2934" s="15">
        <f t="shared" si="191"/>
        <v>8600</v>
      </c>
      <c r="L2934" s="15">
        <f t="shared" si="192"/>
        <v>8670</v>
      </c>
      <c r="M2934" s="15">
        <f t="shared" si="193"/>
        <v>17270</v>
      </c>
      <c r="O2934" s="13"/>
      <c r="P2934" s="13"/>
    </row>
    <row r="2935" spans="1:16" ht="13.15" customHeight="1" x14ac:dyDescent="0.2">
      <c r="A2935" s="11" t="str">
        <f t="shared" si="194"/>
        <v>NEWCASTLE2013</v>
      </c>
      <c r="B2935" s="3" t="s">
        <v>145</v>
      </c>
      <c r="C2935" s="12">
        <v>2013</v>
      </c>
      <c r="D2935" s="12">
        <v>11</v>
      </c>
      <c r="E2935" s="13">
        <v>8348</v>
      </c>
      <c r="F2935" s="13">
        <v>8416</v>
      </c>
      <c r="G2935" s="13">
        <v>16764</v>
      </c>
      <c r="H2935" s="13">
        <v>0</v>
      </c>
      <c r="I2935" s="13">
        <v>0</v>
      </c>
      <c r="J2935" s="13">
        <v>0</v>
      </c>
      <c r="K2935" s="15">
        <f t="shared" si="191"/>
        <v>8348</v>
      </c>
      <c r="L2935" s="15">
        <f t="shared" si="192"/>
        <v>8416</v>
      </c>
      <c r="M2935" s="15">
        <f t="shared" si="193"/>
        <v>16764</v>
      </c>
      <c r="O2935" s="13"/>
      <c r="P2935" s="13"/>
    </row>
    <row r="2936" spans="1:16" ht="13.15" customHeight="1" x14ac:dyDescent="0.2">
      <c r="A2936" s="11" t="str">
        <f t="shared" si="194"/>
        <v>NEWCASTLE2014</v>
      </c>
      <c r="B2936" s="92" t="s">
        <v>145</v>
      </c>
      <c r="C2936" s="85">
        <v>2014</v>
      </c>
      <c r="D2936" s="86">
        <v>14</v>
      </c>
      <c r="E2936" s="15">
        <v>6489</v>
      </c>
      <c r="F2936" s="15">
        <v>6432</v>
      </c>
      <c r="G2936" s="15">
        <v>12921</v>
      </c>
      <c r="H2936" s="87">
        <v>0</v>
      </c>
      <c r="I2936" s="87">
        <v>0</v>
      </c>
      <c r="J2936" s="15">
        <v>0</v>
      </c>
      <c r="K2936" s="15">
        <f t="shared" si="191"/>
        <v>6489</v>
      </c>
      <c r="L2936" s="15">
        <f t="shared" si="192"/>
        <v>6432</v>
      </c>
      <c r="M2936" s="15">
        <f t="shared" si="193"/>
        <v>12921</v>
      </c>
      <c r="O2936" s="13"/>
      <c r="P2936" s="13"/>
    </row>
    <row r="2937" spans="1:16" ht="13.15" customHeight="1" x14ac:dyDescent="0.2">
      <c r="A2937" s="11" t="str">
        <f t="shared" si="194"/>
        <v>NEWCASTLE2015</v>
      </c>
      <c r="B2937" s="92" t="s">
        <v>145</v>
      </c>
      <c r="C2937" s="85">
        <v>2015</v>
      </c>
      <c r="D2937" s="86">
        <v>13</v>
      </c>
      <c r="E2937" s="15">
        <v>7149</v>
      </c>
      <c r="F2937" s="15">
        <v>7129</v>
      </c>
      <c r="G2937" s="15">
        <v>14278</v>
      </c>
      <c r="H2937" s="87">
        <v>0</v>
      </c>
      <c r="I2937" s="87">
        <v>0</v>
      </c>
      <c r="J2937" s="15">
        <v>0</v>
      </c>
      <c r="K2937" s="15">
        <f t="shared" si="191"/>
        <v>7149</v>
      </c>
      <c r="L2937" s="15">
        <f t="shared" si="192"/>
        <v>7129</v>
      </c>
      <c r="M2937" s="15">
        <f t="shared" si="193"/>
        <v>14278</v>
      </c>
      <c r="O2937" s="13"/>
      <c r="P2937" s="13"/>
    </row>
    <row r="2938" spans="1:16" ht="13.15" customHeight="1" x14ac:dyDescent="0.2">
      <c r="A2938" s="11" t="str">
        <f t="shared" si="194"/>
        <v>NEWCASTLE2016</v>
      </c>
      <c r="B2938" s="3" t="s">
        <v>145</v>
      </c>
      <c r="C2938" s="12">
        <v>2016</v>
      </c>
      <c r="D2938" s="86">
        <v>12</v>
      </c>
      <c r="E2938" s="13">
        <v>8642</v>
      </c>
      <c r="F2938" s="13">
        <v>8633</v>
      </c>
      <c r="G2938" s="13">
        <v>17275</v>
      </c>
      <c r="H2938" s="13">
        <v>0</v>
      </c>
      <c r="I2938" s="13">
        <v>0</v>
      </c>
      <c r="J2938" s="13">
        <v>0</v>
      </c>
      <c r="K2938" s="15">
        <f t="shared" si="191"/>
        <v>8642</v>
      </c>
      <c r="L2938" s="15">
        <f t="shared" si="192"/>
        <v>8633</v>
      </c>
      <c r="M2938" s="15">
        <f t="shared" si="193"/>
        <v>17275</v>
      </c>
      <c r="O2938" s="13"/>
      <c r="P2938" s="13"/>
    </row>
    <row r="2939" spans="1:16" ht="13.15" customHeight="1" x14ac:dyDescent="0.2">
      <c r="A2939" s="11" t="str">
        <f t="shared" si="194"/>
        <v>NEWCASTLE2017</v>
      </c>
      <c r="B2939" s="3" t="s">
        <v>145</v>
      </c>
      <c r="C2939" s="12">
        <v>2017</v>
      </c>
      <c r="D2939" s="12">
        <v>12</v>
      </c>
      <c r="E2939" s="13">
        <v>8803</v>
      </c>
      <c r="F2939" s="13">
        <v>8797</v>
      </c>
      <c r="G2939" s="13">
        <v>17600</v>
      </c>
      <c r="H2939" s="13">
        <v>0</v>
      </c>
      <c r="I2939" s="13">
        <v>0</v>
      </c>
      <c r="J2939" s="13">
        <v>0</v>
      </c>
      <c r="K2939" s="15">
        <f t="shared" si="191"/>
        <v>8803</v>
      </c>
      <c r="L2939" s="15">
        <f t="shared" si="192"/>
        <v>8797</v>
      </c>
      <c r="M2939" s="15">
        <f t="shared" si="193"/>
        <v>17600</v>
      </c>
      <c r="O2939" s="13"/>
      <c r="P2939" s="13"/>
    </row>
    <row r="2940" spans="1:16" ht="13.15" customHeight="1" x14ac:dyDescent="0.2">
      <c r="A2940" s="11" t="str">
        <f t="shared" si="194"/>
        <v>NEWCASTLE2018</v>
      </c>
      <c r="B2940" s="3" t="s">
        <v>145</v>
      </c>
      <c r="C2940" s="12">
        <v>2018</v>
      </c>
      <c r="D2940" s="12">
        <v>13</v>
      </c>
      <c r="E2940" s="13">
        <v>7045</v>
      </c>
      <c r="F2940" s="13">
        <v>7031</v>
      </c>
      <c r="G2940" s="13">
        <v>14076</v>
      </c>
      <c r="H2940" s="13">
        <v>17</v>
      </c>
      <c r="I2940" s="13">
        <v>16</v>
      </c>
      <c r="J2940" s="13">
        <v>33</v>
      </c>
      <c r="K2940" s="15">
        <f t="shared" si="191"/>
        <v>7062</v>
      </c>
      <c r="L2940" s="15">
        <f t="shared" si="192"/>
        <v>7047</v>
      </c>
      <c r="M2940" s="15">
        <f t="shared" si="193"/>
        <v>14109</v>
      </c>
      <c r="O2940" s="13"/>
      <c r="P2940" s="13"/>
    </row>
    <row r="2941" spans="1:16" ht="13.15" customHeight="1" x14ac:dyDescent="0.2">
      <c r="A2941" s="11" t="str">
        <f t="shared" si="194"/>
        <v>NEWCASTLE2019</v>
      </c>
      <c r="B2941" s="90" t="s">
        <v>145</v>
      </c>
      <c r="C2941" s="85">
        <v>2019</v>
      </c>
      <c r="D2941" s="86">
        <v>13</v>
      </c>
      <c r="E2941" s="15">
        <v>7114</v>
      </c>
      <c r="F2941" s="15">
        <v>7111</v>
      </c>
      <c r="G2941" s="15">
        <v>14225</v>
      </c>
      <c r="H2941" s="15">
        <v>37</v>
      </c>
      <c r="I2941" s="15">
        <v>37</v>
      </c>
      <c r="J2941" s="15">
        <v>74</v>
      </c>
      <c r="K2941" s="15">
        <f t="shared" si="191"/>
        <v>7151</v>
      </c>
      <c r="L2941" s="15">
        <f t="shared" si="192"/>
        <v>7148</v>
      </c>
      <c r="M2941" s="15">
        <f t="shared" si="193"/>
        <v>14299</v>
      </c>
      <c r="O2941" s="13"/>
      <c r="P2941" s="13"/>
    </row>
    <row r="2942" spans="1:16" ht="13.15" customHeight="1" x14ac:dyDescent="0.2">
      <c r="A2942" s="11" t="str">
        <f t="shared" si="194"/>
        <v>NEWCASTLE2020</v>
      </c>
      <c r="B2942" s="88" t="s">
        <v>145</v>
      </c>
      <c r="C2942" s="16">
        <v>2020</v>
      </c>
      <c r="D2942" s="86">
        <v>15</v>
      </c>
      <c r="E2942" s="89">
        <v>2681</v>
      </c>
      <c r="F2942" s="89">
        <v>2678</v>
      </c>
      <c r="G2942" s="89">
        <v>5359</v>
      </c>
      <c r="H2942" s="89">
        <v>18</v>
      </c>
      <c r="I2942" s="89">
        <v>18</v>
      </c>
      <c r="J2942" s="89">
        <v>36</v>
      </c>
      <c r="K2942" s="15">
        <f t="shared" si="191"/>
        <v>2699</v>
      </c>
      <c r="L2942" s="15">
        <f t="shared" si="192"/>
        <v>2696</v>
      </c>
      <c r="M2942" s="15">
        <f t="shared" si="193"/>
        <v>5395</v>
      </c>
      <c r="O2942" s="13"/>
      <c r="P2942" s="13"/>
    </row>
    <row r="2943" spans="1:16" ht="13.15" customHeight="1" x14ac:dyDescent="0.2">
      <c r="A2943" s="11" t="str">
        <f t="shared" si="194"/>
        <v>NEWCASTLE2021</v>
      </c>
      <c r="B2943" s="90" t="s">
        <v>145</v>
      </c>
      <c r="C2943" s="85">
        <v>2021</v>
      </c>
      <c r="D2943" s="86">
        <v>14</v>
      </c>
      <c r="E2943" s="15">
        <v>4095</v>
      </c>
      <c r="F2943" s="15">
        <v>4085</v>
      </c>
      <c r="G2943" s="15">
        <v>8180</v>
      </c>
      <c r="H2943" s="15">
        <v>0</v>
      </c>
      <c r="I2943" s="15">
        <v>0</v>
      </c>
      <c r="J2943" s="15">
        <v>0</v>
      </c>
      <c r="K2943" s="15">
        <f t="shared" si="191"/>
        <v>4095</v>
      </c>
      <c r="L2943" s="15">
        <f t="shared" si="192"/>
        <v>4085</v>
      </c>
      <c r="M2943" s="15">
        <f t="shared" si="193"/>
        <v>8180</v>
      </c>
      <c r="O2943" s="13"/>
      <c r="P2943" s="13"/>
    </row>
    <row r="2944" spans="1:16" ht="13.15" customHeight="1" x14ac:dyDescent="0.2">
      <c r="A2944" s="11" t="str">
        <f t="shared" si="194"/>
        <v>NEWCASTLE2022</v>
      </c>
      <c r="B2944" s="3" t="s">
        <v>145</v>
      </c>
      <c r="C2944" s="12">
        <v>2022</v>
      </c>
      <c r="D2944" s="12">
        <v>13</v>
      </c>
      <c r="E2944" s="13">
        <v>6506</v>
      </c>
      <c r="F2944" s="13">
        <v>6499</v>
      </c>
      <c r="G2944" s="13">
        <v>13005</v>
      </c>
      <c r="H2944" s="13">
        <v>0</v>
      </c>
      <c r="I2944" s="13">
        <v>0</v>
      </c>
      <c r="J2944" s="13">
        <v>0</v>
      </c>
      <c r="K2944" s="15">
        <f t="shared" si="191"/>
        <v>6506</v>
      </c>
      <c r="L2944" s="15">
        <f t="shared" si="192"/>
        <v>6499</v>
      </c>
      <c r="M2944" s="15">
        <f t="shared" si="193"/>
        <v>13005</v>
      </c>
      <c r="O2944" s="13"/>
      <c r="P2944" s="13"/>
    </row>
    <row r="2945" spans="1:16" ht="13.15" customHeight="1" x14ac:dyDescent="0.2">
      <c r="A2945" s="11" t="str">
        <f t="shared" si="194"/>
        <v>NEWCASTLE2023</v>
      </c>
      <c r="B2945" s="3" t="s">
        <v>145</v>
      </c>
      <c r="C2945" s="12">
        <v>2023</v>
      </c>
      <c r="D2945" s="12">
        <v>13</v>
      </c>
      <c r="E2945" s="13">
        <v>7004</v>
      </c>
      <c r="F2945" s="13">
        <v>6999</v>
      </c>
      <c r="G2945" s="13">
        <v>14003</v>
      </c>
      <c r="H2945" s="13">
        <v>0</v>
      </c>
      <c r="I2945" s="13">
        <v>0</v>
      </c>
      <c r="J2945" s="13">
        <v>0</v>
      </c>
      <c r="K2945" s="15">
        <f t="shared" si="191"/>
        <v>7004</v>
      </c>
      <c r="L2945" s="15">
        <f t="shared" si="192"/>
        <v>6999</v>
      </c>
      <c r="M2945" s="15">
        <f t="shared" si="193"/>
        <v>14003</v>
      </c>
      <c r="O2945" s="13"/>
      <c r="P2945" s="13"/>
    </row>
    <row r="2946" spans="1:16" ht="13.15" customHeight="1" x14ac:dyDescent="0.2">
      <c r="A2946" s="11" t="str">
        <f t="shared" si="194"/>
        <v>NEWCASTLE2024</v>
      </c>
      <c r="B2946" s="3" t="s">
        <v>145</v>
      </c>
      <c r="C2946" s="12">
        <v>2024</v>
      </c>
      <c r="D2946" s="12">
        <v>13</v>
      </c>
      <c r="E2946" s="13">
        <v>6438</v>
      </c>
      <c r="F2946" s="13">
        <v>6489</v>
      </c>
      <c r="G2946" s="13">
        <v>12927</v>
      </c>
      <c r="H2946" s="13">
        <v>0</v>
      </c>
      <c r="I2946" s="13">
        <v>0</v>
      </c>
      <c r="J2946" s="13">
        <v>0</v>
      </c>
      <c r="K2946" s="15">
        <f t="shared" si="191"/>
        <v>6438</v>
      </c>
      <c r="L2946" s="15">
        <f t="shared" si="192"/>
        <v>6489</v>
      </c>
      <c r="M2946" s="15">
        <f t="shared" si="193"/>
        <v>12927</v>
      </c>
      <c r="O2946" s="13"/>
      <c r="P2946" s="13"/>
    </row>
    <row r="2947" spans="1:16" ht="13.15" customHeight="1" x14ac:dyDescent="0.2">
      <c r="A2947" s="11" t="str">
        <f t="shared" si="194"/>
        <v>NEWCASTLE2025</v>
      </c>
      <c r="B2947" s="3" t="s">
        <v>145</v>
      </c>
      <c r="C2947" s="12">
        <v>2025</v>
      </c>
      <c r="D2947" s="12">
        <v>13</v>
      </c>
      <c r="E2947" s="13">
        <v>6332</v>
      </c>
      <c r="F2947" s="13">
        <v>6355</v>
      </c>
      <c r="G2947" s="13">
        <v>12687</v>
      </c>
      <c r="H2947" s="13">
        <v>32</v>
      </c>
      <c r="I2947" s="13">
        <v>30</v>
      </c>
      <c r="J2947" s="13">
        <v>62</v>
      </c>
      <c r="K2947" s="15">
        <f t="shared" si="191"/>
        <v>6364</v>
      </c>
      <c r="L2947" s="15">
        <f t="shared" si="192"/>
        <v>6385</v>
      </c>
      <c r="M2947" s="15">
        <f t="shared" si="193"/>
        <v>12749</v>
      </c>
      <c r="O2947" s="13"/>
      <c r="P2947" s="13"/>
    </row>
    <row r="2948" spans="1:16" ht="13.15" customHeight="1" x14ac:dyDescent="0.2">
      <c r="A2948" s="11" t="str">
        <f t="shared" si="194"/>
        <v>NEWMAN1985</v>
      </c>
      <c r="B2948" s="3" t="s">
        <v>35</v>
      </c>
      <c r="C2948" s="12">
        <v>1985</v>
      </c>
      <c r="D2948" s="12" t="s">
        <v>174</v>
      </c>
      <c r="E2948" s="13">
        <v>970</v>
      </c>
      <c r="F2948" s="13">
        <v>1097</v>
      </c>
      <c r="G2948" s="13">
        <v>2067</v>
      </c>
      <c r="H2948" s="13">
        <v>0</v>
      </c>
      <c r="I2948" s="13">
        <v>0</v>
      </c>
      <c r="J2948" s="13">
        <v>0</v>
      </c>
      <c r="K2948" s="15">
        <f t="shared" si="191"/>
        <v>970</v>
      </c>
      <c r="L2948" s="15">
        <f t="shared" si="192"/>
        <v>1097</v>
      </c>
      <c r="M2948" s="15">
        <f t="shared" si="193"/>
        <v>2067</v>
      </c>
      <c r="O2948" s="13"/>
      <c r="P2948" s="13"/>
    </row>
    <row r="2949" spans="1:16" ht="13.15" customHeight="1" x14ac:dyDescent="0.2">
      <c r="A2949" s="11" t="str">
        <f t="shared" si="194"/>
        <v>NEWMAN1986</v>
      </c>
      <c r="B2949" s="3" t="s">
        <v>35</v>
      </c>
      <c r="C2949" s="12">
        <v>1986</v>
      </c>
      <c r="D2949" s="12" t="s">
        <v>174</v>
      </c>
      <c r="E2949" s="13">
        <v>703</v>
      </c>
      <c r="F2949" s="13">
        <v>729</v>
      </c>
      <c r="G2949" s="13">
        <v>1432</v>
      </c>
      <c r="H2949" s="13">
        <v>0</v>
      </c>
      <c r="I2949" s="13">
        <v>0</v>
      </c>
      <c r="J2949" s="13">
        <v>0</v>
      </c>
      <c r="K2949" s="15">
        <f t="shared" si="191"/>
        <v>703</v>
      </c>
      <c r="L2949" s="15">
        <f t="shared" si="192"/>
        <v>729</v>
      </c>
      <c r="M2949" s="15">
        <f t="shared" si="193"/>
        <v>1432</v>
      </c>
      <c r="O2949" s="13"/>
      <c r="P2949" s="13"/>
    </row>
    <row r="2950" spans="1:16" ht="13.15" customHeight="1" x14ac:dyDescent="0.2">
      <c r="A2950" s="11" t="str">
        <f t="shared" si="194"/>
        <v>NEWMAN1987</v>
      </c>
      <c r="B2950" s="92" t="s">
        <v>35</v>
      </c>
      <c r="C2950" s="85">
        <v>1987</v>
      </c>
      <c r="D2950" s="86" t="s">
        <v>174</v>
      </c>
      <c r="E2950" s="15">
        <v>691</v>
      </c>
      <c r="F2950" s="15">
        <v>710</v>
      </c>
      <c r="G2950" s="15">
        <v>1401</v>
      </c>
      <c r="H2950" s="87">
        <v>0</v>
      </c>
      <c r="I2950" s="87">
        <v>0</v>
      </c>
      <c r="J2950" s="15">
        <v>0</v>
      </c>
      <c r="K2950" s="15">
        <f t="shared" si="191"/>
        <v>691</v>
      </c>
      <c r="L2950" s="15">
        <f t="shared" si="192"/>
        <v>710</v>
      </c>
      <c r="M2950" s="15">
        <f t="shared" si="193"/>
        <v>1401</v>
      </c>
      <c r="O2950" s="13"/>
      <c r="P2950" s="13"/>
    </row>
    <row r="2951" spans="1:16" ht="13.15" customHeight="1" x14ac:dyDescent="0.2">
      <c r="A2951" s="11" t="str">
        <f t="shared" si="194"/>
        <v>NEWMAN1988</v>
      </c>
      <c r="B2951" s="88" t="s">
        <v>35</v>
      </c>
      <c r="C2951" s="16">
        <v>1988</v>
      </c>
      <c r="D2951" s="12" t="s">
        <v>174</v>
      </c>
      <c r="E2951" s="89">
        <v>823</v>
      </c>
      <c r="F2951" s="89">
        <v>827</v>
      </c>
      <c r="G2951" s="89">
        <v>1650</v>
      </c>
      <c r="H2951" s="89">
        <v>0</v>
      </c>
      <c r="I2951" s="89">
        <v>0</v>
      </c>
      <c r="J2951" s="89">
        <v>0</v>
      </c>
      <c r="K2951" s="15">
        <f t="shared" si="191"/>
        <v>823</v>
      </c>
      <c r="L2951" s="15">
        <f t="shared" si="192"/>
        <v>827</v>
      </c>
      <c r="M2951" s="15">
        <f t="shared" si="193"/>
        <v>1650</v>
      </c>
      <c r="O2951" s="13"/>
      <c r="P2951" s="13"/>
    </row>
    <row r="2952" spans="1:16" ht="13.15" customHeight="1" x14ac:dyDescent="0.2">
      <c r="A2952" s="11" t="str">
        <f t="shared" si="194"/>
        <v>NEWMAN1989</v>
      </c>
      <c r="B2952" s="3" t="s">
        <v>35</v>
      </c>
      <c r="C2952" s="12">
        <v>1989</v>
      </c>
      <c r="D2952" s="12" t="s">
        <v>174</v>
      </c>
      <c r="E2952" s="13">
        <v>569</v>
      </c>
      <c r="F2952" s="13">
        <v>569</v>
      </c>
      <c r="G2952" s="13">
        <v>1138</v>
      </c>
      <c r="H2952" s="13">
        <v>0</v>
      </c>
      <c r="I2952" s="13">
        <v>0</v>
      </c>
      <c r="J2952" s="13">
        <v>0</v>
      </c>
      <c r="K2952" s="15">
        <f t="shared" si="191"/>
        <v>569</v>
      </c>
      <c r="L2952" s="15">
        <f t="shared" si="192"/>
        <v>569</v>
      </c>
      <c r="M2952" s="15">
        <f t="shared" si="193"/>
        <v>1138</v>
      </c>
      <c r="O2952" s="13"/>
      <c r="P2952" s="13"/>
    </row>
    <row r="2953" spans="1:16" ht="13.15" customHeight="1" x14ac:dyDescent="0.2">
      <c r="A2953" s="11" t="str">
        <f t="shared" si="194"/>
        <v>NEWMAN1990</v>
      </c>
      <c r="B2953" s="3" t="s">
        <v>35</v>
      </c>
      <c r="C2953" s="12">
        <v>1990</v>
      </c>
      <c r="D2953" s="12" t="s">
        <v>174</v>
      </c>
      <c r="E2953" s="13">
        <v>811</v>
      </c>
      <c r="F2953" s="13">
        <v>812</v>
      </c>
      <c r="G2953" s="13">
        <v>1623</v>
      </c>
      <c r="H2953" s="13">
        <v>0</v>
      </c>
      <c r="I2953" s="13">
        <v>0</v>
      </c>
      <c r="J2953" s="13">
        <v>0</v>
      </c>
      <c r="K2953" s="15">
        <f t="shared" si="191"/>
        <v>811</v>
      </c>
      <c r="L2953" s="15">
        <f t="shared" si="192"/>
        <v>812</v>
      </c>
      <c r="M2953" s="15">
        <f t="shared" si="193"/>
        <v>1623</v>
      </c>
      <c r="O2953" s="13"/>
      <c r="P2953" s="13"/>
    </row>
    <row r="2954" spans="1:16" ht="13.15" customHeight="1" x14ac:dyDescent="0.2">
      <c r="A2954" s="11" t="str">
        <f t="shared" si="194"/>
        <v>NEWMAN1991</v>
      </c>
      <c r="B2954" s="92" t="s">
        <v>35</v>
      </c>
      <c r="C2954" s="85">
        <v>1991</v>
      </c>
      <c r="D2954" s="86" t="s">
        <v>174</v>
      </c>
      <c r="E2954" s="15">
        <v>736</v>
      </c>
      <c r="F2954" s="15">
        <v>736</v>
      </c>
      <c r="G2954" s="15">
        <v>1472</v>
      </c>
      <c r="H2954" s="87">
        <v>0</v>
      </c>
      <c r="I2954" s="87">
        <v>0</v>
      </c>
      <c r="J2954" s="15">
        <v>0</v>
      </c>
      <c r="K2954" s="15">
        <f t="shared" si="191"/>
        <v>736</v>
      </c>
      <c r="L2954" s="15">
        <f t="shared" si="192"/>
        <v>736</v>
      </c>
      <c r="M2954" s="15">
        <f t="shared" si="193"/>
        <v>1472</v>
      </c>
      <c r="O2954" s="13"/>
      <c r="P2954" s="13"/>
    </row>
    <row r="2955" spans="1:16" ht="13.15" customHeight="1" x14ac:dyDescent="0.2">
      <c r="A2955" s="11" t="str">
        <f t="shared" si="194"/>
        <v>NEWMAN1992</v>
      </c>
      <c r="B2955" s="3" t="s">
        <v>35</v>
      </c>
      <c r="C2955" s="12">
        <v>1992</v>
      </c>
      <c r="D2955" s="12" t="s">
        <v>174</v>
      </c>
      <c r="E2955" s="13">
        <v>812</v>
      </c>
      <c r="F2955" s="13">
        <v>812</v>
      </c>
      <c r="G2955" s="13">
        <v>1624</v>
      </c>
      <c r="H2955" s="13">
        <v>0</v>
      </c>
      <c r="I2955" s="13">
        <v>0</v>
      </c>
      <c r="J2955" s="13">
        <v>0</v>
      </c>
      <c r="K2955" s="15">
        <f t="shared" si="191"/>
        <v>812</v>
      </c>
      <c r="L2955" s="15">
        <f t="shared" si="192"/>
        <v>812</v>
      </c>
      <c r="M2955" s="15">
        <f t="shared" si="193"/>
        <v>1624</v>
      </c>
      <c r="O2955" s="13"/>
      <c r="P2955" s="13"/>
    </row>
    <row r="2956" spans="1:16" ht="13.15" customHeight="1" x14ac:dyDescent="0.2">
      <c r="A2956" s="11" t="str">
        <f t="shared" si="194"/>
        <v>NEWMAN1993</v>
      </c>
      <c r="B2956" s="3" t="s">
        <v>35</v>
      </c>
      <c r="C2956" s="12">
        <v>1993</v>
      </c>
      <c r="D2956" s="12" t="s">
        <v>174</v>
      </c>
      <c r="E2956" s="13">
        <v>768</v>
      </c>
      <c r="F2956" s="13">
        <v>768</v>
      </c>
      <c r="G2956" s="13">
        <v>1536</v>
      </c>
      <c r="H2956" s="13">
        <v>0</v>
      </c>
      <c r="I2956" s="13">
        <v>0</v>
      </c>
      <c r="J2956" s="13">
        <v>0</v>
      </c>
      <c r="K2956" s="15">
        <f t="shared" si="191"/>
        <v>768</v>
      </c>
      <c r="L2956" s="15">
        <f t="shared" si="192"/>
        <v>768</v>
      </c>
      <c r="M2956" s="15">
        <f t="shared" si="193"/>
        <v>1536</v>
      </c>
      <c r="O2956" s="13"/>
      <c r="P2956" s="13"/>
    </row>
    <row r="2957" spans="1:16" ht="13.15" customHeight="1" x14ac:dyDescent="0.2">
      <c r="A2957" s="11" t="str">
        <f t="shared" si="194"/>
        <v>NEWMAN1994</v>
      </c>
      <c r="B2957" s="90" t="s">
        <v>35</v>
      </c>
      <c r="C2957" s="85">
        <v>1994</v>
      </c>
      <c r="D2957" s="86" t="s">
        <v>174</v>
      </c>
      <c r="E2957" s="15">
        <v>739</v>
      </c>
      <c r="F2957" s="15">
        <v>739</v>
      </c>
      <c r="G2957" s="15">
        <v>1478</v>
      </c>
      <c r="H2957" s="15">
        <v>0</v>
      </c>
      <c r="I2957" s="15">
        <v>0</v>
      </c>
      <c r="J2957" s="15">
        <v>0</v>
      </c>
      <c r="K2957" s="15">
        <f t="shared" si="191"/>
        <v>739</v>
      </c>
      <c r="L2957" s="15">
        <f t="shared" si="192"/>
        <v>739</v>
      </c>
      <c r="M2957" s="15">
        <f t="shared" si="193"/>
        <v>1478</v>
      </c>
      <c r="O2957" s="13"/>
      <c r="P2957" s="13"/>
    </row>
    <row r="2958" spans="1:16" ht="13.15" customHeight="1" x14ac:dyDescent="0.2">
      <c r="A2958" s="11" t="str">
        <f t="shared" si="194"/>
        <v>NEWMAN1995</v>
      </c>
      <c r="B2958" s="3" t="s">
        <v>35</v>
      </c>
      <c r="C2958" s="12">
        <v>1995</v>
      </c>
      <c r="D2958" s="12" t="s">
        <v>174</v>
      </c>
      <c r="E2958" s="13">
        <v>901</v>
      </c>
      <c r="F2958" s="13">
        <v>898</v>
      </c>
      <c r="G2958" s="13">
        <v>1799</v>
      </c>
      <c r="H2958" s="13">
        <v>0</v>
      </c>
      <c r="I2958" s="13">
        <v>0</v>
      </c>
      <c r="J2958" s="13">
        <v>0</v>
      </c>
      <c r="K2958" s="15">
        <f t="shared" si="191"/>
        <v>901</v>
      </c>
      <c r="L2958" s="15">
        <f t="shared" si="192"/>
        <v>898</v>
      </c>
      <c r="M2958" s="15">
        <f t="shared" si="193"/>
        <v>1799</v>
      </c>
      <c r="O2958" s="13"/>
      <c r="P2958" s="13"/>
    </row>
    <row r="2959" spans="1:16" ht="13.15" customHeight="1" x14ac:dyDescent="0.2">
      <c r="A2959" s="11" t="str">
        <f t="shared" si="194"/>
        <v>NEWMAN1996</v>
      </c>
      <c r="B2959" s="88" t="s">
        <v>35</v>
      </c>
      <c r="C2959" s="12">
        <v>1996</v>
      </c>
      <c r="D2959" s="12" t="s">
        <v>174</v>
      </c>
      <c r="E2959" s="13">
        <v>875</v>
      </c>
      <c r="F2959" s="13">
        <v>858</v>
      </c>
      <c r="G2959" s="13">
        <v>1733</v>
      </c>
      <c r="H2959" s="13">
        <v>0</v>
      </c>
      <c r="I2959" s="13">
        <v>0</v>
      </c>
      <c r="J2959" s="13">
        <v>0</v>
      </c>
      <c r="K2959" s="15">
        <f t="shared" si="191"/>
        <v>875</v>
      </c>
      <c r="L2959" s="15">
        <f t="shared" si="192"/>
        <v>858</v>
      </c>
      <c r="M2959" s="15">
        <f t="shared" si="193"/>
        <v>1733</v>
      </c>
      <c r="O2959" s="13"/>
      <c r="P2959" s="13"/>
    </row>
    <row r="2960" spans="1:16" ht="13.15" customHeight="1" x14ac:dyDescent="0.2">
      <c r="A2960" s="11" t="str">
        <f t="shared" si="194"/>
        <v>NEWMAN1997</v>
      </c>
      <c r="B2960" s="3" t="s">
        <v>35</v>
      </c>
      <c r="C2960" s="12">
        <v>1997</v>
      </c>
      <c r="D2960" s="12" t="s">
        <v>174</v>
      </c>
      <c r="E2960" s="13">
        <v>688</v>
      </c>
      <c r="F2960" s="13">
        <v>687</v>
      </c>
      <c r="G2960" s="13">
        <v>1375</v>
      </c>
      <c r="H2960" s="13">
        <v>0</v>
      </c>
      <c r="I2960" s="13">
        <v>0</v>
      </c>
      <c r="J2960" s="13">
        <v>0</v>
      </c>
      <c r="K2960" s="15">
        <f t="shared" si="191"/>
        <v>688</v>
      </c>
      <c r="L2960" s="15">
        <f t="shared" si="192"/>
        <v>687</v>
      </c>
      <c r="M2960" s="15">
        <f t="shared" si="193"/>
        <v>1375</v>
      </c>
      <c r="O2960" s="13"/>
      <c r="P2960" s="13"/>
    </row>
    <row r="2961" spans="1:16" ht="13.15" customHeight="1" x14ac:dyDescent="0.2">
      <c r="A2961" s="11" t="str">
        <f t="shared" si="194"/>
        <v>NEWMAN1998</v>
      </c>
      <c r="B2961" s="3" t="s">
        <v>35</v>
      </c>
      <c r="C2961" s="12">
        <v>1998</v>
      </c>
      <c r="D2961" s="12" t="s">
        <v>174</v>
      </c>
      <c r="E2961" s="13">
        <v>678</v>
      </c>
      <c r="F2961" s="13">
        <v>678</v>
      </c>
      <c r="G2961" s="13">
        <v>1356</v>
      </c>
      <c r="H2961" s="13">
        <v>0</v>
      </c>
      <c r="I2961" s="13">
        <v>0</v>
      </c>
      <c r="J2961" s="13">
        <v>0</v>
      </c>
      <c r="K2961" s="15">
        <f t="shared" si="191"/>
        <v>678</v>
      </c>
      <c r="L2961" s="15">
        <f t="shared" si="192"/>
        <v>678</v>
      </c>
      <c r="M2961" s="15">
        <f t="shared" si="193"/>
        <v>1356</v>
      </c>
      <c r="O2961" s="13"/>
      <c r="P2961" s="13"/>
    </row>
    <row r="2962" spans="1:16" ht="13.15" customHeight="1" x14ac:dyDescent="0.2">
      <c r="A2962" s="11" t="str">
        <f t="shared" si="194"/>
        <v>NEWMAN1999</v>
      </c>
      <c r="B2962" s="92" t="s">
        <v>35</v>
      </c>
      <c r="C2962" s="85">
        <v>1999</v>
      </c>
      <c r="D2962" s="86" t="s">
        <v>174</v>
      </c>
      <c r="E2962" s="15">
        <v>634</v>
      </c>
      <c r="F2962" s="15">
        <v>634</v>
      </c>
      <c r="G2962" s="15">
        <v>1268</v>
      </c>
      <c r="H2962" s="87">
        <v>0</v>
      </c>
      <c r="I2962" s="87">
        <v>0</v>
      </c>
      <c r="J2962" s="15">
        <v>0</v>
      </c>
      <c r="K2962" s="15">
        <f t="shared" si="191"/>
        <v>634</v>
      </c>
      <c r="L2962" s="15">
        <f t="shared" si="192"/>
        <v>634</v>
      </c>
      <c r="M2962" s="15">
        <f t="shared" si="193"/>
        <v>1268</v>
      </c>
      <c r="O2962" s="13"/>
      <c r="P2962" s="13"/>
    </row>
    <row r="2963" spans="1:16" ht="13.15" customHeight="1" x14ac:dyDescent="0.2">
      <c r="A2963" s="11" t="str">
        <f t="shared" si="194"/>
        <v>NEWMAN2000</v>
      </c>
      <c r="B2963" s="92" t="s">
        <v>35</v>
      </c>
      <c r="C2963" s="85">
        <v>2000</v>
      </c>
      <c r="D2963" s="86" t="s">
        <v>174</v>
      </c>
      <c r="E2963" s="15">
        <v>635</v>
      </c>
      <c r="F2963" s="15">
        <v>635</v>
      </c>
      <c r="G2963" s="15">
        <v>1270</v>
      </c>
      <c r="H2963" s="87">
        <v>0</v>
      </c>
      <c r="I2963" s="87">
        <v>0</v>
      </c>
      <c r="J2963" s="15">
        <v>0</v>
      </c>
      <c r="K2963" s="15">
        <f t="shared" si="191"/>
        <v>635</v>
      </c>
      <c r="L2963" s="15">
        <f t="shared" si="192"/>
        <v>635</v>
      </c>
      <c r="M2963" s="15">
        <f t="shared" si="193"/>
        <v>1270</v>
      </c>
      <c r="O2963" s="13"/>
      <c r="P2963" s="13"/>
    </row>
    <row r="2964" spans="1:16" ht="13.15" customHeight="1" x14ac:dyDescent="0.2">
      <c r="A2964" s="11" t="str">
        <f t="shared" si="194"/>
        <v>NEWMAN2001</v>
      </c>
      <c r="B2964" s="3" t="s">
        <v>35</v>
      </c>
      <c r="C2964" s="12">
        <v>2001</v>
      </c>
      <c r="D2964" s="12" t="s">
        <v>174</v>
      </c>
      <c r="E2964" s="13">
        <v>674</v>
      </c>
      <c r="F2964" s="13">
        <v>677</v>
      </c>
      <c r="G2964" s="13">
        <v>1351</v>
      </c>
      <c r="H2964" s="13">
        <v>0</v>
      </c>
      <c r="I2964" s="13">
        <v>0</v>
      </c>
      <c r="J2964" s="13">
        <v>0</v>
      </c>
      <c r="K2964" s="15">
        <f t="shared" si="191"/>
        <v>674</v>
      </c>
      <c r="L2964" s="15">
        <f t="shared" si="192"/>
        <v>677</v>
      </c>
      <c r="M2964" s="15">
        <f t="shared" si="193"/>
        <v>1351</v>
      </c>
      <c r="O2964" s="13"/>
      <c r="P2964" s="13"/>
    </row>
    <row r="2965" spans="1:16" ht="13.15" customHeight="1" x14ac:dyDescent="0.2">
      <c r="A2965" s="11" t="str">
        <f t="shared" si="194"/>
        <v>NEWMAN2002</v>
      </c>
      <c r="B2965" s="92" t="s">
        <v>35</v>
      </c>
      <c r="C2965" s="85">
        <v>2002</v>
      </c>
      <c r="D2965" s="86" t="s">
        <v>174</v>
      </c>
      <c r="E2965" s="15">
        <v>658</v>
      </c>
      <c r="F2965" s="15">
        <v>658</v>
      </c>
      <c r="G2965" s="15">
        <v>1316</v>
      </c>
      <c r="H2965" s="87">
        <v>0</v>
      </c>
      <c r="I2965" s="87">
        <v>0</v>
      </c>
      <c r="J2965" s="15">
        <v>0</v>
      </c>
      <c r="K2965" s="15">
        <f t="shared" si="191"/>
        <v>658</v>
      </c>
      <c r="L2965" s="15">
        <f t="shared" si="192"/>
        <v>658</v>
      </c>
      <c r="M2965" s="15">
        <f t="shared" si="193"/>
        <v>1316</v>
      </c>
      <c r="O2965" s="13"/>
      <c r="P2965" s="13"/>
    </row>
    <row r="2966" spans="1:16" ht="13.15" customHeight="1" x14ac:dyDescent="0.2">
      <c r="A2966" s="11" t="str">
        <f t="shared" si="194"/>
        <v>NEWMAN2003</v>
      </c>
      <c r="B2966" s="92" t="s">
        <v>35</v>
      </c>
      <c r="C2966" s="85">
        <v>2003</v>
      </c>
      <c r="D2966" s="86" t="s">
        <v>174</v>
      </c>
      <c r="E2966" s="15">
        <v>699</v>
      </c>
      <c r="F2966" s="15">
        <v>699</v>
      </c>
      <c r="G2966" s="15">
        <v>1398</v>
      </c>
      <c r="H2966" s="87">
        <v>0</v>
      </c>
      <c r="I2966" s="87">
        <v>0</v>
      </c>
      <c r="J2966" s="15">
        <v>0</v>
      </c>
      <c r="K2966" s="15">
        <f t="shared" si="191"/>
        <v>699</v>
      </c>
      <c r="L2966" s="15">
        <f t="shared" si="192"/>
        <v>699</v>
      </c>
      <c r="M2966" s="15">
        <f t="shared" si="193"/>
        <v>1398</v>
      </c>
      <c r="O2966" s="13"/>
      <c r="P2966" s="13"/>
    </row>
    <row r="2967" spans="1:16" ht="13.15" customHeight="1" x14ac:dyDescent="0.2">
      <c r="A2967" s="11" t="str">
        <f t="shared" si="194"/>
        <v>NEWMAN2004</v>
      </c>
      <c r="B2967" s="92" t="s">
        <v>35</v>
      </c>
      <c r="C2967" s="85">
        <v>2004</v>
      </c>
      <c r="D2967" s="86" t="s">
        <v>174</v>
      </c>
      <c r="E2967" s="15">
        <v>851</v>
      </c>
      <c r="F2967" s="15">
        <v>849</v>
      </c>
      <c r="G2967" s="15">
        <v>1700</v>
      </c>
      <c r="H2967" s="87">
        <v>0</v>
      </c>
      <c r="I2967" s="87">
        <v>0</v>
      </c>
      <c r="J2967" s="15">
        <v>0</v>
      </c>
      <c r="K2967" s="15">
        <f t="shared" si="191"/>
        <v>851</v>
      </c>
      <c r="L2967" s="15">
        <f t="shared" si="192"/>
        <v>849</v>
      </c>
      <c r="M2967" s="15">
        <f t="shared" si="193"/>
        <v>1700</v>
      </c>
      <c r="O2967" s="13"/>
      <c r="P2967" s="13"/>
    </row>
    <row r="2968" spans="1:16" ht="13.15" customHeight="1" x14ac:dyDescent="0.2">
      <c r="A2968" s="11" t="str">
        <f t="shared" si="194"/>
        <v>NEWMAN2005</v>
      </c>
      <c r="B2968" s="3" t="s">
        <v>35</v>
      </c>
      <c r="C2968" s="12">
        <v>2005</v>
      </c>
      <c r="D2968" s="12" t="s">
        <v>174</v>
      </c>
      <c r="E2968" s="13">
        <v>796</v>
      </c>
      <c r="F2968" s="13">
        <v>790</v>
      </c>
      <c r="G2968" s="13">
        <v>1586</v>
      </c>
      <c r="H2968" s="13">
        <v>0</v>
      </c>
      <c r="I2968" s="13">
        <v>0</v>
      </c>
      <c r="J2968" s="13">
        <v>0</v>
      </c>
      <c r="K2968" s="15">
        <f t="shared" si="191"/>
        <v>796</v>
      </c>
      <c r="L2968" s="15">
        <f t="shared" si="192"/>
        <v>790</v>
      </c>
      <c r="M2968" s="15">
        <f t="shared" si="193"/>
        <v>1586</v>
      </c>
      <c r="O2968" s="13"/>
      <c r="P2968" s="13"/>
    </row>
    <row r="2969" spans="1:16" ht="13.15" customHeight="1" x14ac:dyDescent="0.2">
      <c r="A2969" s="11" t="str">
        <f t="shared" si="194"/>
        <v>NEWMAN2006</v>
      </c>
      <c r="B2969" s="92" t="s">
        <v>35</v>
      </c>
      <c r="C2969" s="85">
        <v>2006</v>
      </c>
      <c r="D2969" s="86" t="s">
        <v>174</v>
      </c>
      <c r="E2969" s="15">
        <v>748</v>
      </c>
      <c r="F2969" s="15">
        <v>741</v>
      </c>
      <c r="G2969" s="15">
        <v>1489</v>
      </c>
      <c r="H2969" s="87">
        <v>0</v>
      </c>
      <c r="I2969" s="87">
        <v>0</v>
      </c>
      <c r="J2969" s="15">
        <v>0</v>
      </c>
      <c r="K2969" s="15">
        <f t="shared" si="191"/>
        <v>748</v>
      </c>
      <c r="L2969" s="15">
        <f t="shared" si="192"/>
        <v>741</v>
      </c>
      <c r="M2969" s="15">
        <f t="shared" si="193"/>
        <v>1489</v>
      </c>
      <c r="O2969" s="13"/>
      <c r="P2969" s="13"/>
    </row>
    <row r="2970" spans="1:16" ht="13.15" customHeight="1" x14ac:dyDescent="0.2">
      <c r="A2970" s="11" t="str">
        <f t="shared" si="194"/>
        <v>NEWMAN2007</v>
      </c>
      <c r="B2970" s="92" t="s">
        <v>35</v>
      </c>
      <c r="C2970" s="85">
        <v>2007</v>
      </c>
      <c r="D2970" s="86" t="s">
        <v>174</v>
      </c>
      <c r="E2970" s="15">
        <v>858</v>
      </c>
      <c r="F2970" s="15">
        <v>834</v>
      </c>
      <c r="G2970" s="15">
        <v>1692</v>
      </c>
      <c r="H2970" s="87">
        <v>0</v>
      </c>
      <c r="I2970" s="87">
        <v>0</v>
      </c>
      <c r="J2970" s="15">
        <v>0</v>
      </c>
      <c r="K2970" s="15">
        <f t="shared" si="191"/>
        <v>858</v>
      </c>
      <c r="L2970" s="15">
        <f t="shared" si="192"/>
        <v>834</v>
      </c>
      <c r="M2970" s="15">
        <f t="shared" si="193"/>
        <v>1692</v>
      </c>
      <c r="O2970" s="13"/>
      <c r="P2970" s="13"/>
    </row>
    <row r="2971" spans="1:16" ht="13.15" customHeight="1" x14ac:dyDescent="0.2">
      <c r="A2971" s="11" t="str">
        <f t="shared" si="194"/>
        <v>NEWMAN2008</v>
      </c>
      <c r="B2971" s="3" t="s">
        <v>35</v>
      </c>
      <c r="C2971" s="12">
        <v>2008</v>
      </c>
      <c r="D2971" s="86" t="s">
        <v>174</v>
      </c>
      <c r="E2971" s="13">
        <v>1045</v>
      </c>
      <c r="F2971" s="13">
        <v>1052</v>
      </c>
      <c r="G2971" s="13">
        <v>2097</v>
      </c>
      <c r="H2971" s="13">
        <v>0</v>
      </c>
      <c r="I2971" s="13">
        <v>0</v>
      </c>
      <c r="J2971" s="13">
        <v>0</v>
      </c>
      <c r="K2971" s="15">
        <f t="shared" si="191"/>
        <v>1045</v>
      </c>
      <c r="L2971" s="15">
        <f t="shared" si="192"/>
        <v>1052</v>
      </c>
      <c r="M2971" s="15">
        <f t="shared" si="193"/>
        <v>2097</v>
      </c>
      <c r="O2971" s="13"/>
      <c r="P2971" s="13"/>
    </row>
    <row r="2972" spans="1:16" ht="13.15" customHeight="1" x14ac:dyDescent="0.2">
      <c r="A2972" s="11" t="str">
        <f t="shared" si="194"/>
        <v>NEWMAN2009</v>
      </c>
      <c r="B2972" s="90" t="s">
        <v>35</v>
      </c>
      <c r="C2972" s="85">
        <v>2009</v>
      </c>
      <c r="D2972" s="86" t="s">
        <v>174</v>
      </c>
      <c r="E2972" s="15">
        <v>1457</v>
      </c>
      <c r="F2972" s="15">
        <v>1452</v>
      </c>
      <c r="G2972" s="15">
        <v>2909</v>
      </c>
      <c r="H2972" s="15">
        <v>0</v>
      </c>
      <c r="I2972" s="15">
        <v>0</v>
      </c>
      <c r="J2972" s="15">
        <v>0</v>
      </c>
      <c r="K2972" s="15">
        <f t="shared" si="191"/>
        <v>1457</v>
      </c>
      <c r="L2972" s="15">
        <f t="shared" si="192"/>
        <v>1452</v>
      </c>
      <c r="M2972" s="15">
        <f t="shared" si="193"/>
        <v>2909</v>
      </c>
      <c r="O2972" s="13"/>
      <c r="P2972" s="13"/>
    </row>
    <row r="2973" spans="1:16" ht="13.15" customHeight="1" x14ac:dyDescent="0.2">
      <c r="A2973" s="11" t="str">
        <f t="shared" si="194"/>
        <v>NEWMAN2010</v>
      </c>
      <c r="B2973" s="3" t="s">
        <v>35</v>
      </c>
      <c r="C2973" s="12">
        <v>2010</v>
      </c>
      <c r="D2973" s="12" t="s">
        <v>174</v>
      </c>
      <c r="E2973" s="13">
        <v>1514</v>
      </c>
      <c r="F2973" s="13">
        <v>1519</v>
      </c>
      <c r="G2973" s="13">
        <v>3033</v>
      </c>
      <c r="H2973" s="13">
        <v>0</v>
      </c>
      <c r="I2973" s="13">
        <v>0</v>
      </c>
      <c r="J2973" s="13">
        <v>0</v>
      </c>
      <c r="K2973" s="15">
        <f t="shared" si="191"/>
        <v>1514</v>
      </c>
      <c r="L2973" s="15">
        <f t="shared" si="192"/>
        <v>1519</v>
      </c>
      <c r="M2973" s="15">
        <f t="shared" si="193"/>
        <v>3033</v>
      </c>
      <c r="O2973" s="13"/>
      <c r="P2973" s="13"/>
    </row>
    <row r="2974" spans="1:16" ht="13.15" customHeight="1" x14ac:dyDescent="0.2">
      <c r="A2974" s="11" t="str">
        <f t="shared" si="194"/>
        <v>NEWMAN2011</v>
      </c>
      <c r="B2974" s="3" t="s">
        <v>35</v>
      </c>
      <c r="C2974" s="12">
        <v>2011</v>
      </c>
      <c r="D2974" s="12" t="s">
        <v>174</v>
      </c>
      <c r="E2974" s="13">
        <v>1550</v>
      </c>
      <c r="F2974" s="13">
        <v>1552</v>
      </c>
      <c r="G2974" s="13">
        <v>3102</v>
      </c>
      <c r="H2974" s="13">
        <v>0</v>
      </c>
      <c r="I2974" s="13">
        <v>0</v>
      </c>
      <c r="J2974" s="13">
        <v>0</v>
      </c>
      <c r="K2974" s="15">
        <f t="shared" si="191"/>
        <v>1550</v>
      </c>
      <c r="L2974" s="15">
        <f t="shared" si="192"/>
        <v>1552</v>
      </c>
      <c r="M2974" s="15">
        <f t="shared" si="193"/>
        <v>3102</v>
      </c>
      <c r="O2974" s="13"/>
      <c r="P2974" s="13"/>
    </row>
    <row r="2975" spans="1:16" ht="13.15" customHeight="1" x14ac:dyDescent="0.2">
      <c r="A2975" s="11" t="str">
        <f t="shared" si="194"/>
        <v>NEWMAN2012</v>
      </c>
      <c r="B2975" s="88" t="s">
        <v>35</v>
      </c>
      <c r="C2975" s="16">
        <v>2012</v>
      </c>
      <c r="D2975" s="12" t="s">
        <v>174</v>
      </c>
      <c r="E2975" s="89">
        <v>2049</v>
      </c>
      <c r="F2975" s="89">
        <v>2047</v>
      </c>
      <c r="G2975" s="89">
        <v>4096</v>
      </c>
      <c r="H2975" s="89">
        <v>0</v>
      </c>
      <c r="I2975" s="89">
        <v>0</v>
      </c>
      <c r="J2975" s="89">
        <v>0</v>
      </c>
      <c r="K2975" s="15">
        <f t="shared" si="191"/>
        <v>2049</v>
      </c>
      <c r="L2975" s="15">
        <f t="shared" si="192"/>
        <v>2047</v>
      </c>
      <c r="M2975" s="15">
        <f t="shared" si="193"/>
        <v>4096</v>
      </c>
      <c r="O2975" s="13"/>
      <c r="P2975" s="13"/>
    </row>
    <row r="2976" spans="1:16" ht="13.15" customHeight="1" x14ac:dyDescent="0.2">
      <c r="A2976" s="11" t="str">
        <f t="shared" si="194"/>
        <v>NEWMAN2013</v>
      </c>
      <c r="B2976" s="92" t="s">
        <v>35</v>
      </c>
      <c r="C2976" s="85">
        <v>2013</v>
      </c>
      <c r="D2976" s="86" t="s">
        <v>174</v>
      </c>
      <c r="E2976" s="15">
        <v>2490</v>
      </c>
      <c r="F2976" s="15">
        <v>2470</v>
      </c>
      <c r="G2976" s="15">
        <v>4960</v>
      </c>
      <c r="H2976" s="87">
        <v>0</v>
      </c>
      <c r="I2976" s="87">
        <v>0</v>
      </c>
      <c r="J2976" s="15">
        <v>0</v>
      </c>
      <c r="K2976" s="15">
        <f t="shared" si="191"/>
        <v>2490</v>
      </c>
      <c r="L2976" s="15">
        <f t="shared" si="192"/>
        <v>2470</v>
      </c>
      <c r="M2976" s="15">
        <f t="shared" si="193"/>
        <v>4960</v>
      </c>
      <c r="O2976" s="13"/>
      <c r="P2976" s="13"/>
    </row>
    <row r="2977" spans="1:16" ht="13.15" customHeight="1" x14ac:dyDescent="0.2">
      <c r="A2977" s="11" t="str">
        <f t="shared" si="194"/>
        <v>NEWMAN2014</v>
      </c>
      <c r="B2977" s="90" t="s">
        <v>35</v>
      </c>
      <c r="C2977" s="85">
        <v>2014</v>
      </c>
      <c r="D2977" s="86" t="s">
        <v>174</v>
      </c>
      <c r="E2977" s="15">
        <v>2279</v>
      </c>
      <c r="F2977" s="15">
        <v>2271</v>
      </c>
      <c r="G2977" s="15">
        <v>4550</v>
      </c>
      <c r="H2977" s="15">
        <v>0</v>
      </c>
      <c r="I2977" s="15">
        <v>0</v>
      </c>
      <c r="J2977" s="15">
        <v>0</v>
      </c>
      <c r="K2977" s="15">
        <f t="shared" si="191"/>
        <v>2279</v>
      </c>
      <c r="L2977" s="15">
        <f t="shared" si="192"/>
        <v>2271</v>
      </c>
      <c r="M2977" s="15">
        <f t="shared" si="193"/>
        <v>4550</v>
      </c>
      <c r="O2977" s="13"/>
      <c r="P2977" s="13"/>
    </row>
    <row r="2978" spans="1:16" ht="13.15" customHeight="1" x14ac:dyDescent="0.2">
      <c r="A2978" s="11" t="str">
        <f t="shared" si="194"/>
        <v>NEWMAN2015</v>
      </c>
      <c r="B2978" s="3" t="s">
        <v>35</v>
      </c>
      <c r="C2978" s="12">
        <v>2015</v>
      </c>
      <c r="D2978" s="12" t="s">
        <v>174</v>
      </c>
      <c r="E2978" s="13">
        <v>2210</v>
      </c>
      <c r="F2978" s="13">
        <v>2210</v>
      </c>
      <c r="G2978" s="13">
        <v>4420</v>
      </c>
      <c r="H2978" s="13">
        <v>0</v>
      </c>
      <c r="I2978" s="13">
        <v>0</v>
      </c>
      <c r="J2978" s="13">
        <v>0</v>
      </c>
      <c r="K2978" s="15">
        <f t="shared" si="191"/>
        <v>2210</v>
      </c>
      <c r="L2978" s="15">
        <f t="shared" si="192"/>
        <v>2210</v>
      </c>
      <c r="M2978" s="15">
        <f t="shared" si="193"/>
        <v>4420</v>
      </c>
      <c r="O2978" s="13"/>
      <c r="P2978" s="13"/>
    </row>
    <row r="2979" spans="1:16" ht="13.15" customHeight="1" x14ac:dyDescent="0.2">
      <c r="A2979" s="11" t="str">
        <f t="shared" si="194"/>
        <v>NEWMAN2016</v>
      </c>
      <c r="B2979" s="3" t="s">
        <v>35</v>
      </c>
      <c r="C2979" s="12">
        <v>2016</v>
      </c>
      <c r="D2979" s="12" t="s">
        <v>174</v>
      </c>
      <c r="E2979" s="13">
        <v>2208</v>
      </c>
      <c r="F2979" s="13">
        <v>2197</v>
      </c>
      <c r="G2979" s="13">
        <v>4405</v>
      </c>
      <c r="H2979" s="13">
        <v>0</v>
      </c>
      <c r="I2979" s="13">
        <v>0</v>
      </c>
      <c r="J2979" s="13">
        <v>0</v>
      </c>
      <c r="K2979" s="15">
        <f t="shared" si="191"/>
        <v>2208</v>
      </c>
      <c r="L2979" s="15">
        <f t="shared" si="192"/>
        <v>2197</v>
      </c>
      <c r="M2979" s="15">
        <f t="shared" si="193"/>
        <v>4405</v>
      </c>
      <c r="O2979" s="13"/>
      <c r="P2979" s="13"/>
    </row>
    <row r="2980" spans="1:16" ht="13.15" customHeight="1" x14ac:dyDescent="0.2">
      <c r="A2980" s="11" t="str">
        <f t="shared" si="194"/>
        <v>NEWMAN2017</v>
      </c>
      <c r="B2980" s="92" t="s">
        <v>35</v>
      </c>
      <c r="C2980" s="85">
        <v>2017</v>
      </c>
      <c r="D2980" s="86" t="s">
        <v>174</v>
      </c>
      <c r="E2980" s="15">
        <v>1993</v>
      </c>
      <c r="F2980" s="15">
        <v>1986</v>
      </c>
      <c r="G2980" s="15">
        <v>3979</v>
      </c>
      <c r="H2980" s="87">
        <v>0</v>
      </c>
      <c r="I2980" s="87">
        <v>0</v>
      </c>
      <c r="J2980" s="15">
        <v>0</v>
      </c>
      <c r="K2980" s="15">
        <f t="shared" si="191"/>
        <v>1993</v>
      </c>
      <c r="L2980" s="15">
        <f t="shared" si="192"/>
        <v>1986</v>
      </c>
      <c r="M2980" s="15">
        <f t="shared" si="193"/>
        <v>3979</v>
      </c>
      <c r="O2980" s="13"/>
      <c r="P2980" s="13"/>
    </row>
    <row r="2981" spans="1:16" ht="13.15" customHeight="1" x14ac:dyDescent="0.2">
      <c r="A2981" s="11" t="str">
        <f t="shared" si="194"/>
        <v>NEWMAN2018</v>
      </c>
      <c r="B2981" s="92" t="s">
        <v>35</v>
      </c>
      <c r="C2981" s="85">
        <v>2018</v>
      </c>
      <c r="D2981" s="86" t="s">
        <v>174</v>
      </c>
      <c r="E2981" s="87">
        <v>2014</v>
      </c>
      <c r="F2981" s="87">
        <v>2004</v>
      </c>
      <c r="G2981" s="15">
        <v>4018</v>
      </c>
      <c r="H2981" s="87">
        <v>0</v>
      </c>
      <c r="I2981" s="87">
        <v>0</v>
      </c>
      <c r="J2981" s="15">
        <v>0</v>
      </c>
      <c r="K2981" s="15">
        <f t="shared" si="191"/>
        <v>2014</v>
      </c>
      <c r="L2981" s="15">
        <f t="shared" si="192"/>
        <v>2004</v>
      </c>
      <c r="M2981" s="15">
        <f t="shared" si="193"/>
        <v>4018</v>
      </c>
      <c r="O2981" s="13"/>
      <c r="P2981" s="13"/>
    </row>
    <row r="2982" spans="1:16" ht="13.15" customHeight="1" x14ac:dyDescent="0.2">
      <c r="A2982" s="11" t="str">
        <f t="shared" si="194"/>
        <v>NEWMAN2019</v>
      </c>
      <c r="B2982" s="3" t="s">
        <v>35</v>
      </c>
      <c r="C2982" s="12">
        <v>2019</v>
      </c>
      <c r="D2982" s="12" t="s">
        <v>174</v>
      </c>
      <c r="E2982" s="13">
        <v>2130</v>
      </c>
      <c r="F2982" s="13">
        <v>2115</v>
      </c>
      <c r="G2982" s="13">
        <v>4245</v>
      </c>
      <c r="H2982" s="13">
        <v>0</v>
      </c>
      <c r="I2982" s="13">
        <v>0</v>
      </c>
      <c r="J2982" s="13">
        <v>0</v>
      </c>
      <c r="K2982" s="15">
        <f t="shared" si="191"/>
        <v>2130</v>
      </c>
      <c r="L2982" s="15">
        <f t="shared" si="192"/>
        <v>2115</v>
      </c>
      <c r="M2982" s="15">
        <f t="shared" si="193"/>
        <v>4245</v>
      </c>
      <c r="O2982" s="13"/>
      <c r="P2982" s="13"/>
    </row>
    <row r="2983" spans="1:16" ht="13.15" customHeight="1" x14ac:dyDescent="0.2">
      <c r="A2983" s="11" t="str">
        <f t="shared" si="194"/>
        <v>NEWMAN2020</v>
      </c>
      <c r="B2983" s="92" t="s">
        <v>35</v>
      </c>
      <c r="C2983" s="85">
        <v>2020</v>
      </c>
      <c r="D2983" s="86" t="s">
        <v>174</v>
      </c>
      <c r="E2983" s="15">
        <v>1115</v>
      </c>
      <c r="F2983" s="15">
        <v>1123</v>
      </c>
      <c r="G2983" s="15">
        <v>2238</v>
      </c>
      <c r="H2983" s="87">
        <v>0</v>
      </c>
      <c r="I2983" s="87">
        <v>0</v>
      </c>
      <c r="J2983" s="15">
        <v>0</v>
      </c>
      <c r="K2983" s="15">
        <f t="shared" si="191"/>
        <v>1115</v>
      </c>
      <c r="L2983" s="15">
        <f t="shared" si="192"/>
        <v>1123</v>
      </c>
      <c r="M2983" s="15">
        <f t="shared" si="193"/>
        <v>2238</v>
      </c>
      <c r="O2983" s="13"/>
      <c r="P2983" s="13"/>
    </row>
    <row r="2984" spans="1:16" ht="13.15" customHeight="1" x14ac:dyDescent="0.2">
      <c r="A2984" s="11" t="str">
        <f t="shared" si="194"/>
        <v>NEWMAN2021</v>
      </c>
      <c r="B2984" s="3" t="s">
        <v>35</v>
      </c>
      <c r="C2984" s="12">
        <v>2021</v>
      </c>
      <c r="D2984" s="12" t="s">
        <v>174</v>
      </c>
      <c r="E2984" s="13">
        <v>2085</v>
      </c>
      <c r="F2984" s="13">
        <v>1994</v>
      </c>
      <c r="G2984" s="13">
        <v>4079</v>
      </c>
      <c r="H2984" s="13">
        <v>0</v>
      </c>
      <c r="I2984" s="13">
        <v>0</v>
      </c>
      <c r="J2984" s="13">
        <v>0</v>
      </c>
      <c r="K2984" s="15">
        <f t="shared" si="191"/>
        <v>2085</v>
      </c>
      <c r="L2984" s="15">
        <f t="shared" si="192"/>
        <v>1994</v>
      </c>
      <c r="M2984" s="15">
        <f t="shared" si="193"/>
        <v>4079</v>
      </c>
      <c r="O2984" s="13"/>
      <c r="P2984" s="13"/>
    </row>
    <row r="2985" spans="1:16" ht="13.15" customHeight="1" x14ac:dyDescent="0.2">
      <c r="A2985" s="11" t="str">
        <f t="shared" si="194"/>
        <v>NEWMAN2022</v>
      </c>
      <c r="B2985" s="3" t="s">
        <v>35</v>
      </c>
      <c r="C2985" s="12">
        <v>2022</v>
      </c>
      <c r="D2985" s="12" t="s">
        <v>174</v>
      </c>
      <c r="E2985" s="13">
        <v>1978</v>
      </c>
      <c r="F2985" s="13">
        <v>1959</v>
      </c>
      <c r="G2985" s="13">
        <v>3937</v>
      </c>
      <c r="H2985" s="13">
        <v>0</v>
      </c>
      <c r="I2985" s="13">
        <v>0</v>
      </c>
      <c r="J2985" s="13">
        <v>0</v>
      </c>
      <c r="K2985" s="15">
        <f t="shared" si="191"/>
        <v>1978</v>
      </c>
      <c r="L2985" s="15">
        <f t="shared" si="192"/>
        <v>1959</v>
      </c>
      <c r="M2985" s="15">
        <f t="shared" si="193"/>
        <v>3937</v>
      </c>
      <c r="O2985" s="13"/>
      <c r="P2985" s="13"/>
    </row>
    <row r="2986" spans="1:16" ht="13.15" customHeight="1" x14ac:dyDescent="0.2">
      <c r="A2986" s="11" t="str">
        <f t="shared" ref="A2986:A3040" si="195">CONCATENATE(B2986,C2986)</f>
        <v>NEWMAN2023</v>
      </c>
      <c r="B2986" s="3" t="s">
        <v>35</v>
      </c>
      <c r="C2986" s="12">
        <v>2023</v>
      </c>
      <c r="D2986" s="12" t="s">
        <v>174</v>
      </c>
      <c r="E2986" s="13">
        <v>2006</v>
      </c>
      <c r="F2986" s="13">
        <v>1988</v>
      </c>
      <c r="G2986" s="13">
        <v>3994</v>
      </c>
      <c r="H2986" s="13">
        <v>0</v>
      </c>
      <c r="I2986" s="13">
        <v>0</v>
      </c>
      <c r="J2986" s="13">
        <v>0</v>
      </c>
      <c r="K2986" s="15">
        <f t="shared" si="191"/>
        <v>2006</v>
      </c>
      <c r="L2986" s="15">
        <f t="shared" si="192"/>
        <v>1988</v>
      </c>
      <c r="M2986" s="15">
        <f t="shared" si="193"/>
        <v>3994</v>
      </c>
      <c r="O2986" s="13"/>
      <c r="P2986" s="13"/>
    </row>
    <row r="2987" spans="1:16" ht="13.15" customHeight="1" x14ac:dyDescent="0.2">
      <c r="A2987" s="11" t="str">
        <f t="shared" si="195"/>
        <v>NEWMAN2024</v>
      </c>
      <c r="B2987" s="3" t="s">
        <v>35</v>
      </c>
      <c r="C2987" s="12">
        <v>2024</v>
      </c>
      <c r="D2987" s="12" t="s">
        <v>174</v>
      </c>
      <c r="E2987" s="13">
        <v>2049</v>
      </c>
      <c r="F2987" s="13">
        <v>2042</v>
      </c>
      <c r="G2987" s="13">
        <v>4091</v>
      </c>
      <c r="H2987" s="13">
        <v>0</v>
      </c>
      <c r="I2987" s="13">
        <v>0</v>
      </c>
      <c r="J2987" s="13">
        <v>0</v>
      </c>
      <c r="K2987" s="15">
        <f t="shared" si="191"/>
        <v>2049</v>
      </c>
      <c r="L2987" s="15">
        <f t="shared" si="192"/>
        <v>2042</v>
      </c>
      <c r="M2987" s="15">
        <f t="shared" si="193"/>
        <v>4091</v>
      </c>
      <c r="O2987" s="13"/>
      <c r="P2987" s="13"/>
    </row>
    <row r="2988" spans="1:16" ht="13.15" customHeight="1" x14ac:dyDescent="0.2">
      <c r="A2988" s="11" t="str">
        <f t="shared" si="195"/>
        <v>NEWMAN2025</v>
      </c>
      <c r="B2988" s="92" t="s">
        <v>35</v>
      </c>
      <c r="C2988" s="85">
        <v>2025</v>
      </c>
      <c r="D2988" s="86" t="s">
        <v>174</v>
      </c>
      <c r="E2988" s="15">
        <v>2146</v>
      </c>
      <c r="F2988" s="15">
        <v>2133</v>
      </c>
      <c r="G2988" s="15">
        <v>4279</v>
      </c>
      <c r="H2988" s="87">
        <v>0</v>
      </c>
      <c r="I2988" s="87">
        <v>0</v>
      </c>
      <c r="J2988" s="15">
        <v>0</v>
      </c>
      <c r="K2988" s="15">
        <f t="shared" si="191"/>
        <v>2146</v>
      </c>
      <c r="L2988" s="15">
        <f t="shared" si="192"/>
        <v>2133</v>
      </c>
      <c r="M2988" s="15">
        <f t="shared" si="193"/>
        <v>4279</v>
      </c>
      <c r="O2988" s="13"/>
      <c r="P2988" s="13"/>
    </row>
    <row r="2989" spans="1:16" ht="13.15" customHeight="1" x14ac:dyDescent="0.2">
      <c r="A2989" s="11" t="str">
        <f t="shared" si="195"/>
        <v>NORFOLK ISLAND1985</v>
      </c>
      <c r="B2989" s="3" t="s">
        <v>34</v>
      </c>
      <c r="C2989" s="12">
        <v>1985</v>
      </c>
      <c r="D2989" s="12" t="s">
        <v>174</v>
      </c>
      <c r="E2989" s="13">
        <v>655</v>
      </c>
      <c r="F2989" s="13">
        <v>655</v>
      </c>
      <c r="G2989" s="13">
        <v>1310</v>
      </c>
      <c r="H2989" s="13">
        <v>88</v>
      </c>
      <c r="I2989" s="13">
        <v>88</v>
      </c>
      <c r="J2989" s="13">
        <v>176</v>
      </c>
      <c r="K2989" s="15">
        <f t="shared" si="191"/>
        <v>743</v>
      </c>
      <c r="L2989" s="15">
        <f t="shared" si="192"/>
        <v>743</v>
      </c>
      <c r="M2989" s="15">
        <f t="shared" si="193"/>
        <v>1486</v>
      </c>
      <c r="O2989" s="13"/>
      <c r="P2989" s="13"/>
    </row>
    <row r="2990" spans="1:16" ht="13.15" customHeight="1" x14ac:dyDescent="0.2">
      <c r="A2990" s="11" t="str">
        <f t="shared" si="195"/>
        <v>NORFOLK ISLAND1986</v>
      </c>
      <c r="B2990" s="92" t="s">
        <v>34</v>
      </c>
      <c r="C2990" s="85">
        <v>1986</v>
      </c>
      <c r="D2990" s="86" t="s">
        <v>174</v>
      </c>
      <c r="E2990" s="15">
        <v>719</v>
      </c>
      <c r="F2990" s="15">
        <v>726</v>
      </c>
      <c r="G2990" s="15">
        <v>1445</v>
      </c>
      <c r="H2990" s="87">
        <v>105</v>
      </c>
      <c r="I2990" s="87">
        <v>105</v>
      </c>
      <c r="J2990" s="15">
        <v>210</v>
      </c>
      <c r="K2990" s="15">
        <f t="shared" si="191"/>
        <v>824</v>
      </c>
      <c r="L2990" s="15">
        <f t="shared" si="192"/>
        <v>831</v>
      </c>
      <c r="M2990" s="15">
        <f t="shared" si="193"/>
        <v>1655</v>
      </c>
      <c r="O2990" s="13"/>
      <c r="P2990" s="13"/>
    </row>
    <row r="2991" spans="1:16" ht="13.15" customHeight="1" x14ac:dyDescent="0.2">
      <c r="A2991" s="11" t="str">
        <f t="shared" si="195"/>
        <v>NORFOLK ISLAND1987</v>
      </c>
      <c r="B2991" s="90" t="s">
        <v>34</v>
      </c>
      <c r="C2991" s="85">
        <v>1987</v>
      </c>
      <c r="D2991" s="86" t="s">
        <v>174</v>
      </c>
      <c r="E2991" s="15">
        <v>709</v>
      </c>
      <c r="F2991" s="15">
        <v>722</v>
      </c>
      <c r="G2991" s="15">
        <v>1431</v>
      </c>
      <c r="H2991" s="15">
        <v>112</v>
      </c>
      <c r="I2991" s="15">
        <v>111</v>
      </c>
      <c r="J2991" s="15">
        <v>223</v>
      </c>
      <c r="K2991" s="15">
        <f t="shared" si="191"/>
        <v>821</v>
      </c>
      <c r="L2991" s="15">
        <f t="shared" si="192"/>
        <v>833</v>
      </c>
      <c r="M2991" s="15">
        <f t="shared" si="193"/>
        <v>1654</v>
      </c>
      <c r="O2991" s="13"/>
      <c r="P2991" s="13"/>
    </row>
    <row r="2992" spans="1:16" ht="13.15" customHeight="1" x14ac:dyDescent="0.2">
      <c r="A2992" s="11" t="str">
        <f t="shared" si="195"/>
        <v>NORFOLK ISLAND1988</v>
      </c>
      <c r="B2992" s="3" t="s">
        <v>34</v>
      </c>
      <c r="C2992" s="12">
        <v>1988</v>
      </c>
      <c r="D2992" s="12" t="s">
        <v>174</v>
      </c>
      <c r="E2992" s="13">
        <v>685</v>
      </c>
      <c r="F2992" s="13">
        <v>682</v>
      </c>
      <c r="G2992" s="13">
        <v>1367</v>
      </c>
      <c r="H2992" s="13">
        <v>158</v>
      </c>
      <c r="I2992" s="13">
        <v>160</v>
      </c>
      <c r="J2992" s="13">
        <v>318</v>
      </c>
      <c r="K2992" s="15">
        <f t="shared" si="191"/>
        <v>843</v>
      </c>
      <c r="L2992" s="15">
        <f t="shared" si="192"/>
        <v>842</v>
      </c>
      <c r="M2992" s="15">
        <f t="shared" si="193"/>
        <v>1685</v>
      </c>
      <c r="O2992" s="13"/>
      <c r="P2992" s="13"/>
    </row>
    <row r="2993" spans="1:16" ht="13.15" customHeight="1" x14ac:dyDescent="0.2">
      <c r="A2993" s="11" t="str">
        <f t="shared" si="195"/>
        <v>NORFOLK ISLAND1989</v>
      </c>
      <c r="B2993" s="3" t="s">
        <v>34</v>
      </c>
      <c r="C2993" s="12">
        <v>1989</v>
      </c>
      <c r="D2993" s="12" t="s">
        <v>174</v>
      </c>
      <c r="E2993" s="13">
        <v>660</v>
      </c>
      <c r="F2993" s="13">
        <v>792</v>
      </c>
      <c r="G2993" s="13">
        <v>1452</v>
      </c>
      <c r="H2993" s="13">
        <v>158</v>
      </c>
      <c r="I2993" s="13">
        <v>158</v>
      </c>
      <c r="J2993" s="13">
        <v>316</v>
      </c>
      <c r="K2993" s="15">
        <f t="shared" ref="K2993:K3056" si="196">E2993+H2993</f>
        <v>818</v>
      </c>
      <c r="L2993" s="15">
        <f t="shared" ref="L2993:L3056" si="197">F2993+I2993</f>
        <v>950</v>
      </c>
      <c r="M2993" s="15">
        <f t="shared" ref="M2993:M3056" si="198">G2993+J2993</f>
        <v>1768</v>
      </c>
      <c r="O2993" s="13"/>
      <c r="P2993" s="13"/>
    </row>
    <row r="2994" spans="1:16" ht="13.15" customHeight="1" x14ac:dyDescent="0.2">
      <c r="A2994" s="11" t="str">
        <f t="shared" si="195"/>
        <v>NORFOLK ISLAND1990</v>
      </c>
      <c r="B2994" s="3" t="s">
        <v>34</v>
      </c>
      <c r="C2994" s="12">
        <v>1990</v>
      </c>
      <c r="D2994" s="12" t="s">
        <v>174</v>
      </c>
      <c r="E2994" s="13">
        <v>550</v>
      </c>
      <c r="F2994" s="13">
        <v>553</v>
      </c>
      <c r="G2994" s="13">
        <v>1103</v>
      </c>
      <c r="H2994" s="13">
        <v>169</v>
      </c>
      <c r="I2994" s="13">
        <v>169</v>
      </c>
      <c r="J2994" s="13">
        <v>338</v>
      </c>
      <c r="K2994" s="15">
        <f t="shared" si="196"/>
        <v>719</v>
      </c>
      <c r="L2994" s="15">
        <f t="shared" si="197"/>
        <v>722</v>
      </c>
      <c r="M2994" s="15">
        <f t="shared" si="198"/>
        <v>1441</v>
      </c>
      <c r="O2994" s="13"/>
      <c r="P2994" s="13"/>
    </row>
    <row r="2995" spans="1:16" ht="13.15" customHeight="1" x14ac:dyDescent="0.2">
      <c r="A2995" s="11" t="str">
        <f t="shared" si="195"/>
        <v>NORFOLK ISLAND1991</v>
      </c>
      <c r="B2995" s="3" t="s">
        <v>34</v>
      </c>
      <c r="C2995" s="12">
        <v>1991</v>
      </c>
      <c r="D2995" s="12" t="s">
        <v>174</v>
      </c>
      <c r="E2995" s="13">
        <v>551</v>
      </c>
      <c r="F2995" s="13">
        <v>539</v>
      </c>
      <c r="G2995" s="13">
        <v>1090</v>
      </c>
      <c r="H2995" s="13">
        <v>200</v>
      </c>
      <c r="I2995" s="13">
        <v>200</v>
      </c>
      <c r="J2995" s="13">
        <v>400</v>
      </c>
      <c r="K2995" s="15">
        <f t="shared" si="196"/>
        <v>751</v>
      </c>
      <c r="L2995" s="15">
        <f t="shared" si="197"/>
        <v>739</v>
      </c>
      <c r="M2995" s="15">
        <f t="shared" si="198"/>
        <v>1490</v>
      </c>
      <c r="O2995" s="13"/>
      <c r="P2995" s="13"/>
    </row>
    <row r="2996" spans="1:16" ht="13.15" customHeight="1" x14ac:dyDescent="0.2">
      <c r="A2996" s="11" t="str">
        <f t="shared" si="195"/>
        <v>NORFOLK ISLAND1992</v>
      </c>
      <c r="B2996" s="92" t="s">
        <v>34</v>
      </c>
      <c r="C2996" s="85">
        <v>1992</v>
      </c>
      <c r="D2996" s="86" t="s">
        <v>174</v>
      </c>
      <c r="E2996" s="15">
        <v>688</v>
      </c>
      <c r="F2996" s="15">
        <v>679</v>
      </c>
      <c r="G2996" s="15">
        <v>1367</v>
      </c>
      <c r="H2996" s="87">
        <v>173</v>
      </c>
      <c r="I2996" s="87">
        <v>173</v>
      </c>
      <c r="J2996" s="15">
        <v>346</v>
      </c>
      <c r="K2996" s="15">
        <f t="shared" si="196"/>
        <v>861</v>
      </c>
      <c r="L2996" s="15">
        <f t="shared" si="197"/>
        <v>852</v>
      </c>
      <c r="M2996" s="15">
        <f t="shared" si="198"/>
        <v>1713</v>
      </c>
      <c r="O2996" s="13"/>
      <c r="P2996" s="13"/>
    </row>
    <row r="2997" spans="1:16" ht="13.15" customHeight="1" x14ac:dyDescent="0.2">
      <c r="A2997" s="11" t="str">
        <f t="shared" si="195"/>
        <v>NORFOLK ISLAND1993</v>
      </c>
      <c r="B2997" s="90" t="s">
        <v>34</v>
      </c>
      <c r="C2997" s="12">
        <v>1993</v>
      </c>
      <c r="D2997" s="86" t="s">
        <v>174</v>
      </c>
      <c r="E2997" s="91">
        <v>479</v>
      </c>
      <c r="F2997" s="91">
        <v>479</v>
      </c>
      <c r="G2997" s="91">
        <v>958</v>
      </c>
      <c r="H2997" s="91">
        <v>119</v>
      </c>
      <c r="I2997" s="91">
        <v>119</v>
      </c>
      <c r="J2997" s="91">
        <v>238</v>
      </c>
      <c r="K2997" s="15">
        <f t="shared" si="196"/>
        <v>598</v>
      </c>
      <c r="L2997" s="15">
        <f t="shared" si="197"/>
        <v>598</v>
      </c>
      <c r="M2997" s="15">
        <f t="shared" si="198"/>
        <v>1196</v>
      </c>
      <c r="O2997" s="13"/>
      <c r="P2997" s="13"/>
    </row>
    <row r="2998" spans="1:16" ht="13.15" customHeight="1" x14ac:dyDescent="0.2">
      <c r="A2998" s="11" t="str">
        <f t="shared" si="195"/>
        <v>NORFOLK ISLAND1994</v>
      </c>
      <c r="B2998" s="3" t="s">
        <v>34</v>
      </c>
      <c r="C2998" s="12">
        <v>1994</v>
      </c>
      <c r="D2998" s="12" t="s">
        <v>174</v>
      </c>
      <c r="E2998" s="13">
        <v>455</v>
      </c>
      <c r="F2998" s="13">
        <v>454</v>
      </c>
      <c r="G2998" s="13">
        <v>909</v>
      </c>
      <c r="H2998" s="13">
        <v>112</v>
      </c>
      <c r="I2998" s="13">
        <v>111</v>
      </c>
      <c r="J2998" s="13">
        <v>223</v>
      </c>
      <c r="K2998" s="15">
        <f t="shared" si="196"/>
        <v>567</v>
      </c>
      <c r="L2998" s="15">
        <f t="shared" si="197"/>
        <v>565</v>
      </c>
      <c r="M2998" s="15">
        <f t="shared" si="198"/>
        <v>1132</v>
      </c>
      <c r="O2998" s="13"/>
      <c r="P2998" s="13"/>
    </row>
    <row r="2999" spans="1:16" ht="13.15" customHeight="1" x14ac:dyDescent="0.2">
      <c r="A2999" s="11" t="str">
        <f t="shared" si="195"/>
        <v>NORFOLK ISLAND1995</v>
      </c>
      <c r="B2999" s="92" t="s">
        <v>34</v>
      </c>
      <c r="C2999" s="85">
        <v>1995</v>
      </c>
      <c r="D2999" s="86" t="s">
        <v>174</v>
      </c>
      <c r="E2999" s="15">
        <v>475</v>
      </c>
      <c r="F2999" s="15">
        <v>475</v>
      </c>
      <c r="G2999" s="15">
        <v>950</v>
      </c>
      <c r="H2999" s="87">
        <v>107</v>
      </c>
      <c r="I2999" s="87">
        <v>107</v>
      </c>
      <c r="J2999" s="15">
        <v>214</v>
      </c>
      <c r="K2999" s="15">
        <f t="shared" si="196"/>
        <v>582</v>
      </c>
      <c r="L2999" s="15">
        <f t="shared" si="197"/>
        <v>582</v>
      </c>
      <c r="M2999" s="15">
        <f t="shared" si="198"/>
        <v>1164</v>
      </c>
      <c r="O2999" s="13"/>
      <c r="P2999" s="13"/>
    </row>
    <row r="3000" spans="1:16" ht="13.15" customHeight="1" x14ac:dyDescent="0.2">
      <c r="A3000" s="11" t="str">
        <f t="shared" si="195"/>
        <v>NORFOLK ISLAND1996</v>
      </c>
      <c r="B3000" s="90" t="s">
        <v>34</v>
      </c>
      <c r="C3000" s="85">
        <v>1996</v>
      </c>
      <c r="D3000" s="86" t="s">
        <v>174</v>
      </c>
      <c r="E3000" s="15">
        <v>365</v>
      </c>
      <c r="F3000" s="15">
        <v>365</v>
      </c>
      <c r="G3000" s="15">
        <v>730</v>
      </c>
      <c r="H3000" s="15">
        <v>108</v>
      </c>
      <c r="I3000" s="15">
        <v>108</v>
      </c>
      <c r="J3000" s="15">
        <v>216</v>
      </c>
      <c r="K3000" s="15">
        <f t="shared" si="196"/>
        <v>473</v>
      </c>
      <c r="L3000" s="15">
        <f t="shared" si="197"/>
        <v>473</v>
      </c>
      <c r="M3000" s="15">
        <f t="shared" si="198"/>
        <v>946</v>
      </c>
      <c r="O3000" s="13"/>
      <c r="P3000" s="13"/>
    </row>
    <row r="3001" spans="1:16" ht="13.15" customHeight="1" x14ac:dyDescent="0.2">
      <c r="A3001" s="11" t="str">
        <f t="shared" si="195"/>
        <v>NORFOLK ISLAND1997</v>
      </c>
      <c r="B3001" s="90" t="s">
        <v>34</v>
      </c>
      <c r="C3001" s="85">
        <v>1997</v>
      </c>
      <c r="D3001" s="86" t="s">
        <v>174</v>
      </c>
      <c r="E3001" s="15">
        <v>572</v>
      </c>
      <c r="F3001" s="15">
        <v>573</v>
      </c>
      <c r="G3001" s="15">
        <v>1145</v>
      </c>
      <c r="H3001" s="15">
        <v>107</v>
      </c>
      <c r="I3001" s="15">
        <v>107</v>
      </c>
      <c r="J3001" s="15">
        <v>214</v>
      </c>
      <c r="K3001" s="15">
        <f t="shared" si="196"/>
        <v>679</v>
      </c>
      <c r="L3001" s="15">
        <f t="shared" si="197"/>
        <v>680</v>
      </c>
      <c r="M3001" s="15">
        <f t="shared" si="198"/>
        <v>1359</v>
      </c>
      <c r="O3001" s="13"/>
      <c r="P3001" s="13"/>
    </row>
    <row r="3002" spans="1:16" ht="13.15" customHeight="1" x14ac:dyDescent="0.2">
      <c r="A3002" s="11" t="str">
        <f t="shared" si="195"/>
        <v>NORFOLK ISLAND1998</v>
      </c>
      <c r="B3002" s="90" t="s">
        <v>34</v>
      </c>
      <c r="C3002" s="85">
        <v>1998</v>
      </c>
      <c r="D3002" s="86" t="s">
        <v>174</v>
      </c>
      <c r="E3002" s="15">
        <v>733</v>
      </c>
      <c r="F3002" s="15">
        <v>733</v>
      </c>
      <c r="G3002" s="15">
        <v>1466</v>
      </c>
      <c r="H3002" s="15">
        <v>106</v>
      </c>
      <c r="I3002" s="15">
        <v>106</v>
      </c>
      <c r="J3002" s="15">
        <v>212</v>
      </c>
      <c r="K3002" s="15">
        <f t="shared" si="196"/>
        <v>839</v>
      </c>
      <c r="L3002" s="15">
        <f t="shared" si="197"/>
        <v>839</v>
      </c>
      <c r="M3002" s="15">
        <f t="shared" si="198"/>
        <v>1678</v>
      </c>
      <c r="O3002" s="13"/>
      <c r="P3002" s="13"/>
    </row>
    <row r="3003" spans="1:16" ht="13.15" customHeight="1" x14ac:dyDescent="0.2">
      <c r="A3003" s="11" t="str">
        <f t="shared" si="195"/>
        <v>NORFOLK ISLAND1999</v>
      </c>
      <c r="B3003" s="3" t="s">
        <v>34</v>
      </c>
      <c r="C3003" s="12">
        <v>1999</v>
      </c>
      <c r="D3003" s="14" t="s">
        <v>174</v>
      </c>
      <c r="E3003" s="13">
        <v>596</v>
      </c>
      <c r="F3003" s="13">
        <v>593</v>
      </c>
      <c r="G3003" s="13">
        <v>1189</v>
      </c>
      <c r="H3003" s="13">
        <v>104</v>
      </c>
      <c r="I3003" s="13">
        <v>104</v>
      </c>
      <c r="J3003" s="13">
        <v>208</v>
      </c>
      <c r="K3003" s="15">
        <f t="shared" si="196"/>
        <v>700</v>
      </c>
      <c r="L3003" s="15">
        <f t="shared" si="197"/>
        <v>697</v>
      </c>
      <c r="M3003" s="15">
        <f t="shared" si="198"/>
        <v>1397</v>
      </c>
      <c r="O3003" s="13"/>
      <c r="P3003" s="13"/>
    </row>
    <row r="3004" spans="1:16" ht="13.15" customHeight="1" x14ac:dyDescent="0.2">
      <c r="A3004" s="11" t="str">
        <f t="shared" si="195"/>
        <v>NORFOLK ISLAND2000</v>
      </c>
      <c r="B3004" s="3" t="s">
        <v>34</v>
      </c>
      <c r="C3004" s="12">
        <v>2000</v>
      </c>
      <c r="D3004" s="12" t="s">
        <v>174</v>
      </c>
      <c r="E3004" s="13">
        <v>516</v>
      </c>
      <c r="F3004" s="13">
        <v>516</v>
      </c>
      <c r="G3004" s="13">
        <v>1032</v>
      </c>
      <c r="H3004" s="13">
        <v>105</v>
      </c>
      <c r="I3004" s="13">
        <v>105</v>
      </c>
      <c r="J3004" s="13">
        <v>210</v>
      </c>
      <c r="K3004" s="15">
        <f t="shared" si="196"/>
        <v>621</v>
      </c>
      <c r="L3004" s="15">
        <f t="shared" si="197"/>
        <v>621</v>
      </c>
      <c r="M3004" s="15">
        <f t="shared" si="198"/>
        <v>1242</v>
      </c>
      <c r="O3004" s="13"/>
      <c r="P3004" s="13"/>
    </row>
    <row r="3005" spans="1:16" ht="13.15" customHeight="1" x14ac:dyDescent="0.2">
      <c r="A3005" s="11" t="str">
        <f t="shared" si="195"/>
        <v>NORFOLK ISLAND2001</v>
      </c>
      <c r="B3005" s="3" t="s">
        <v>34</v>
      </c>
      <c r="C3005" s="12">
        <v>2001</v>
      </c>
      <c r="D3005" s="12" t="s">
        <v>174</v>
      </c>
      <c r="E3005" s="13">
        <v>372</v>
      </c>
      <c r="F3005" s="13">
        <v>373</v>
      </c>
      <c r="G3005" s="13">
        <v>745</v>
      </c>
      <c r="H3005" s="13">
        <v>106</v>
      </c>
      <c r="I3005" s="13">
        <v>104</v>
      </c>
      <c r="J3005" s="13">
        <v>210</v>
      </c>
      <c r="K3005" s="15">
        <f t="shared" si="196"/>
        <v>478</v>
      </c>
      <c r="L3005" s="15">
        <f t="shared" si="197"/>
        <v>477</v>
      </c>
      <c r="M3005" s="15">
        <f t="shared" si="198"/>
        <v>955</v>
      </c>
      <c r="O3005" s="13"/>
      <c r="P3005" s="13"/>
    </row>
    <row r="3006" spans="1:16" ht="13.15" customHeight="1" x14ac:dyDescent="0.2">
      <c r="A3006" s="11" t="str">
        <f t="shared" si="195"/>
        <v>NORFOLK ISLAND2002</v>
      </c>
      <c r="B3006" s="92" t="s">
        <v>34</v>
      </c>
      <c r="C3006" s="85">
        <v>2002</v>
      </c>
      <c r="D3006" s="86" t="s">
        <v>174</v>
      </c>
      <c r="E3006" s="15">
        <v>339</v>
      </c>
      <c r="F3006" s="15">
        <v>337</v>
      </c>
      <c r="G3006" s="15">
        <v>676</v>
      </c>
      <c r="H3006" s="87">
        <v>102</v>
      </c>
      <c r="I3006" s="87">
        <v>101</v>
      </c>
      <c r="J3006" s="15">
        <v>203</v>
      </c>
      <c r="K3006" s="15">
        <f t="shared" si="196"/>
        <v>441</v>
      </c>
      <c r="L3006" s="15">
        <f t="shared" si="197"/>
        <v>438</v>
      </c>
      <c r="M3006" s="15">
        <f t="shared" si="198"/>
        <v>879</v>
      </c>
      <c r="O3006" s="13"/>
      <c r="P3006" s="13"/>
    </row>
    <row r="3007" spans="1:16" ht="13.15" customHeight="1" x14ac:dyDescent="0.2">
      <c r="A3007" s="11" t="str">
        <f t="shared" si="195"/>
        <v>NORFOLK ISLAND2003</v>
      </c>
      <c r="B3007" s="88" t="s">
        <v>34</v>
      </c>
      <c r="C3007" s="16">
        <v>2003</v>
      </c>
      <c r="D3007" s="86" t="s">
        <v>174</v>
      </c>
      <c r="E3007" s="89">
        <v>515</v>
      </c>
      <c r="F3007" s="89">
        <v>518</v>
      </c>
      <c r="G3007" s="89">
        <v>1033</v>
      </c>
      <c r="H3007" s="89">
        <v>105</v>
      </c>
      <c r="I3007" s="89">
        <v>101</v>
      </c>
      <c r="J3007" s="89">
        <v>206</v>
      </c>
      <c r="K3007" s="15">
        <f t="shared" si="196"/>
        <v>620</v>
      </c>
      <c r="L3007" s="15">
        <f t="shared" si="197"/>
        <v>619</v>
      </c>
      <c r="M3007" s="15">
        <f t="shared" si="198"/>
        <v>1239</v>
      </c>
      <c r="O3007" s="13"/>
      <c r="P3007" s="13"/>
    </row>
    <row r="3008" spans="1:16" ht="13.15" customHeight="1" x14ac:dyDescent="0.2">
      <c r="A3008" s="11" t="str">
        <f t="shared" si="195"/>
        <v>NORFOLK ISLAND2004</v>
      </c>
      <c r="B3008" s="90" t="s">
        <v>34</v>
      </c>
      <c r="C3008" s="85">
        <v>2004</v>
      </c>
      <c r="D3008" s="86" t="s">
        <v>174</v>
      </c>
      <c r="E3008" s="15">
        <v>416</v>
      </c>
      <c r="F3008" s="15">
        <v>416</v>
      </c>
      <c r="G3008" s="15">
        <v>832</v>
      </c>
      <c r="H3008" s="15">
        <v>104</v>
      </c>
      <c r="I3008" s="15">
        <v>104</v>
      </c>
      <c r="J3008" s="15">
        <v>208</v>
      </c>
      <c r="K3008" s="15">
        <f t="shared" si="196"/>
        <v>520</v>
      </c>
      <c r="L3008" s="15">
        <f t="shared" si="197"/>
        <v>520</v>
      </c>
      <c r="M3008" s="15">
        <f t="shared" si="198"/>
        <v>1040</v>
      </c>
      <c r="O3008" s="13"/>
      <c r="P3008" s="13"/>
    </row>
    <row r="3009" spans="1:16" ht="13.15" customHeight="1" x14ac:dyDescent="0.2">
      <c r="A3009" s="11" t="str">
        <f t="shared" si="195"/>
        <v>NORFOLK ISLAND2005</v>
      </c>
      <c r="B3009" s="3" t="s">
        <v>34</v>
      </c>
      <c r="C3009" s="12">
        <v>2005</v>
      </c>
      <c r="D3009" s="12" t="s">
        <v>174</v>
      </c>
      <c r="E3009" s="13">
        <v>272</v>
      </c>
      <c r="F3009" s="13">
        <v>275</v>
      </c>
      <c r="G3009" s="13">
        <v>547</v>
      </c>
      <c r="H3009" s="13">
        <v>104</v>
      </c>
      <c r="I3009" s="13">
        <v>103</v>
      </c>
      <c r="J3009" s="13">
        <v>207</v>
      </c>
      <c r="K3009" s="15">
        <f t="shared" si="196"/>
        <v>376</v>
      </c>
      <c r="L3009" s="15">
        <f t="shared" si="197"/>
        <v>378</v>
      </c>
      <c r="M3009" s="15">
        <f t="shared" si="198"/>
        <v>754</v>
      </c>
      <c r="O3009" s="13"/>
      <c r="P3009" s="13"/>
    </row>
    <row r="3010" spans="1:16" ht="13.15" customHeight="1" x14ac:dyDescent="0.2">
      <c r="A3010" s="11" t="str">
        <f t="shared" si="195"/>
        <v>NORFOLK ISLAND2006</v>
      </c>
      <c r="B3010" s="90" t="s">
        <v>34</v>
      </c>
      <c r="C3010" s="85">
        <v>2006</v>
      </c>
      <c r="D3010" s="86" t="s">
        <v>174</v>
      </c>
      <c r="E3010" s="15">
        <v>313</v>
      </c>
      <c r="F3010" s="15">
        <v>313</v>
      </c>
      <c r="G3010" s="15">
        <v>626</v>
      </c>
      <c r="H3010" s="15">
        <v>104</v>
      </c>
      <c r="I3010" s="15">
        <v>105</v>
      </c>
      <c r="J3010" s="15">
        <v>209</v>
      </c>
      <c r="K3010" s="15">
        <f t="shared" si="196"/>
        <v>417</v>
      </c>
      <c r="L3010" s="15">
        <f t="shared" si="197"/>
        <v>418</v>
      </c>
      <c r="M3010" s="15">
        <f t="shared" si="198"/>
        <v>835</v>
      </c>
      <c r="O3010" s="13"/>
      <c r="P3010" s="13"/>
    </row>
    <row r="3011" spans="1:16" ht="13.15" customHeight="1" x14ac:dyDescent="0.2">
      <c r="A3011" s="11" t="str">
        <f t="shared" si="195"/>
        <v>NORFOLK ISLAND2007</v>
      </c>
      <c r="B3011" s="3" t="s">
        <v>34</v>
      </c>
      <c r="C3011" s="12">
        <v>2007</v>
      </c>
      <c r="D3011" s="12" t="s">
        <v>174</v>
      </c>
      <c r="E3011" s="13">
        <v>380</v>
      </c>
      <c r="F3011" s="13">
        <v>380</v>
      </c>
      <c r="G3011" s="13">
        <v>760</v>
      </c>
      <c r="H3011" s="13">
        <v>104</v>
      </c>
      <c r="I3011" s="13">
        <v>104</v>
      </c>
      <c r="J3011" s="13">
        <v>208</v>
      </c>
      <c r="K3011" s="15">
        <f t="shared" si="196"/>
        <v>484</v>
      </c>
      <c r="L3011" s="15">
        <f t="shared" si="197"/>
        <v>484</v>
      </c>
      <c r="M3011" s="15">
        <f t="shared" si="198"/>
        <v>968</v>
      </c>
      <c r="O3011" s="13"/>
      <c r="P3011" s="13"/>
    </row>
    <row r="3012" spans="1:16" ht="13.15" customHeight="1" x14ac:dyDescent="0.2">
      <c r="A3012" s="11" t="str">
        <f t="shared" si="195"/>
        <v>NORFOLK ISLAND2008</v>
      </c>
      <c r="B3012" s="3" t="s">
        <v>34</v>
      </c>
      <c r="C3012" s="12">
        <v>2008</v>
      </c>
      <c r="D3012" s="12" t="s">
        <v>174</v>
      </c>
      <c r="E3012" s="13">
        <v>404</v>
      </c>
      <c r="F3012" s="13">
        <v>404</v>
      </c>
      <c r="G3012" s="13">
        <v>808</v>
      </c>
      <c r="H3012" s="13">
        <v>101</v>
      </c>
      <c r="I3012" s="13">
        <v>102</v>
      </c>
      <c r="J3012" s="13">
        <v>203</v>
      </c>
      <c r="K3012" s="15">
        <f t="shared" si="196"/>
        <v>505</v>
      </c>
      <c r="L3012" s="15">
        <f t="shared" si="197"/>
        <v>506</v>
      </c>
      <c r="M3012" s="15">
        <f t="shared" si="198"/>
        <v>1011</v>
      </c>
      <c r="O3012" s="13"/>
      <c r="P3012" s="13"/>
    </row>
    <row r="3013" spans="1:16" ht="13.15" customHeight="1" x14ac:dyDescent="0.2">
      <c r="A3013" s="11" t="str">
        <f t="shared" si="195"/>
        <v>NORFOLK ISLAND2009</v>
      </c>
      <c r="B3013" s="92" t="s">
        <v>34</v>
      </c>
      <c r="C3013" s="85">
        <v>2009</v>
      </c>
      <c r="D3013" s="86" t="s">
        <v>174</v>
      </c>
      <c r="E3013" s="15">
        <v>376</v>
      </c>
      <c r="F3013" s="15">
        <v>377</v>
      </c>
      <c r="G3013" s="15">
        <v>753</v>
      </c>
      <c r="H3013" s="87">
        <v>65</v>
      </c>
      <c r="I3013" s="87">
        <v>66</v>
      </c>
      <c r="J3013" s="15">
        <v>131</v>
      </c>
      <c r="K3013" s="15">
        <f t="shared" si="196"/>
        <v>441</v>
      </c>
      <c r="L3013" s="15">
        <f t="shared" si="197"/>
        <v>443</v>
      </c>
      <c r="M3013" s="15">
        <f t="shared" si="198"/>
        <v>884</v>
      </c>
      <c r="O3013" s="13"/>
      <c r="P3013" s="13"/>
    </row>
    <row r="3014" spans="1:16" ht="13.15" customHeight="1" x14ac:dyDescent="0.2">
      <c r="A3014" s="11" t="str">
        <f t="shared" si="195"/>
        <v>NORFOLK ISLAND2010</v>
      </c>
      <c r="B3014" s="3" t="s">
        <v>34</v>
      </c>
      <c r="C3014" s="12">
        <v>2010</v>
      </c>
      <c r="D3014" s="12" t="s">
        <v>174</v>
      </c>
      <c r="E3014" s="13">
        <v>365</v>
      </c>
      <c r="F3014" s="13">
        <v>365</v>
      </c>
      <c r="G3014" s="13">
        <v>730</v>
      </c>
      <c r="H3014" s="13">
        <v>55</v>
      </c>
      <c r="I3014" s="13">
        <v>54</v>
      </c>
      <c r="J3014" s="13">
        <v>109</v>
      </c>
      <c r="K3014" s="15">
        <f t="shared" si="196"/>
        <v>420</v>
      </c>
      <c r="L3014" s="15">
        <f t="shared" si="197"/>
        <v>419</v>
      </c>
      <c r="M3014" s="15">
        <f t="shared" si="198"/>
        <v>839</v>
      </c>
      <c r="O3014" s="13"/>
      <c r="P3014" s="13"/>
    </row>
    <row r="3015" spans="1:16" ht="13.15" customHeight="1" x14ac:dyDescent="0.2">
      <c r="A3015" s="11" t="str">
        <f t="shared" si="195"/>
        <v>NORFOLK ISLAND2011</v>
      </c>
      <c r="B3015" s="92" t="s">
        <v>34</v>
      </c>
      <c r="C3015" s="85">
        <v>2011</v>
      </c>
      <c r="D3015" s="86" t="s">
        <v>174</v>
      </c>
      <c r="E3015" s="15">
        <v>409</v>
      </c>
      <c r="F3015" s="15">
        <v>409</v>
      </c>
      <c r="G3015" s="15">
        <v>818</v>
      </c>
      <c r="H3015" s="87">
        <v>52</v>
      </c>
      <c r="I3015" s="87">
        <v>52</v>
      </c>
      <c r="J3015" s="15">
        <v>104</v>
      </c>
      <c r="K3015" s="15">
        <f t="shared" si="196"/>
        <v>461</v>
      </c>
      <c r="L3015" s="15">
        <f t="shared" si="197"/>
        <v>461</v>
      </c>
      <c r="M3015" s="15">
        <f t="shared" si="198"/>
        <v>922</v>
      </c>
      <c r="O3015" s="13"/>
      <c r="P3015" s="13"/>
    </row>
    <row r="3016" spans="1:16" ht="13.15" customHeight="1" x14ac:dyDescent="0.2">
      <c r="A3016" s="11" t="str">
        <f t="shared" si="195"/>
        <v>NORFOLK ISLAND2012</v>
      </c>
      <c r="B3016" s="3" t="s">
        <v>34</v>
      </c>
      <c r="C3016" s="12">
        <v>2012</v>
      </c>
      <c r="D3016" s="12" t="s">
        <v>174</v>
      </c>
      <c r="E3016" s="13">
        <v>239</v>
      </c>
      <c r="F3016" s="13">
        <v>241</v>
      </c>
      <c r="G3016" s="13">
        <v>480</v>
      </c>
      <c r="H3016" s="13">
        <v>53</v>
      </c>
      <c r="I3016" s="13">
        <v>52</v>
      </c>
      <c r="J3016" s="13">
        <v>105</v>
      </c>
      <c r="K3016" s="15">
        <f t="shared" si="196"/>
        <v>292</v>
      </c>
      <c r="L3016" s="15">
        <f t="shared" si="197"/>
        <v>293</v>
      </c>
      <c r="M3016" s="15">
        <f t="shared" si="198"/>
        <v>585</v>
      </c>
      <c r="O3016" s="13"/>
      <c r="P3016" s="13"/>
    </row>
    <row r="3017" spans="1:16" ht="13.15" customHeight="1" x14ac:dyDescent="0.2">
      <c r="A3017" s="11" t="str">
        <f t="shared" si="195"/>
        <v>NORFOLK ISLAND2013</v>
      </c>
      <c r="B3017" s="3" t="s">
        <v>34</v>
      </c>
      <c r="C3017" s="12">
        <v>2013</v>
      </c>
      <c r="D3017" s="12" t="s">
        <v>174</v>
      </c>
      <c r="E3017" s="13">
        <v>208</v>
      </c>
      <c r="F3017" s="13">
        <v>209</v>
      </c>
      <c r="G3017" s="13">
        <v>417</v>
      </c>
      <c r="H3017" s="13">
        <v>54</v>
      </c>
      <c r="I3017" s="13">
        <v>54</v>
      </c>
      <c r="J3017" s="13">
        <v>108</v>
      </c>
      <c r="K3017" s="15">
        <f t="shared" si="196"/>
        <v>262</v>
      </c>
      <c r="L3017" s="15">
        <f t="shared" si="197"/>
        <v>263</v>
      </c>
      <c r="M3017" s="15">
        <f t="shared" si="198"/>
        <v>525</v>
      </c>
      <c r="O3017" s="13"/>
      <c r="P3017" s="13"/>
    </row>
    <row r="3018" spans="1:16" ht="13.15" customHeight="1" x14ac:dyDescent="0.2">
      <c r="A3018" s="11" t="str">
        <f t="shared" si="195"/>
        <v>NORFOLK ISLAND2014</v>
      </c>
      <c r="B3018" s="3" t="s">
        <v>34</v>
      </c>
      <c r="C3018" s="12">
        <v>2014</v>
      </c>
      <c r="D3018" s="12" t="s">
        <v>174</v>
      </c>
      <c r="E3018" s="13">
        <v>208</v>
      </c>
      <c r="F3018" s="13">
        <v>208</v>
      </c>
      <c r="G3018" s="13">
        <v>416</v>
      </c>
      <c r="H3018" s="13">
        <v>54</v>
      </c>
      <c r="I3018" s="13">
        <v>53</v>
      </c>
      <c r="J3018" s="13">
        <v>107</v>
      </c>
      <c r="K3018" s="15">
        <f t="shared" si="196"/>
        <v>262</v>
      </c>
      <c r="L3018" s="15">
        <f t="shared" si="197"/>
        <v>261</v>
      </c>
      <c r="M3018" s="15">
        <f t="shared" si="198"/>
        <v>523</v>
      </c>
      <c r="O3018" s="13"/>
      <c r="P3018" s="13"/>
    </row>
    <row r="3019" spans="1:16" ht="13.15" customHeight="1" x14ac:dyDescent="0.2">
      <c r="A3019" s="11" t="str">
        <f t="shared" si="195"/>
        <v>NORFOLK ISLAND2015</v>
      </c>
      <c r="B3019" s="3" t="s">
        <v>34</v>
      </c>
      <c r="C3019" s="12">
        <v>2015</v>
      </c>
      <c r="D3019" s="12" t="s">
        <v>174</v>
      </c>
      <c r="E3019" s="13">
        <v>207</v>
      </c>
      <c r="F3019" s="13">
        <v>208</v>
      </c>
      <c r="G3019" s="13">
        <v>415</v>
      </c>
      <c r="H3019" s="13">
        <v>54</v>
      </c>
      <c r="I3019" s="13">
        <v>53</v>
      </c>
      <c r="J3019" s="13">
        <v>107</v>
      </c>
      <c r="K3019" s="15">
        <f t="shared" si="196"/>
        <v>261</v>
      </c>
      <c r="L3019" s="15">
        <f t="shared" si="197"/>
        <v>261</v>
      </c>
      <c r="M3019" s="15">
        <f t="shared" si="198"/>
        <v>522</v>
      </c>
      <c r="O3019" s="13"/>
      <c r="P3019" s="13"/>
    </row>
    <row r="3020" spans="1:16" ht="13.15" customHeight="1" x14ac:dyDescent="0.2">
      <c r="A3020" s="11" t="str">
        <f t="shared" si="195"/>
        <v>NORFOLK ISLAND2016</v>
      </c>
      <c r="B3020" s="92" t="s">
        <v>34</v>
      </c>
      <c r="C3020" s="85">
        <v>2016</v>
      </c>
      <c r="D3020" s="86" t="s">
        <v>174</v>
      </c>
      <c r="E3020" s="15">
        <v>214</v>
      </c>
      <c r="F3020" s="15">
        <v>214</v>
      </c>
      <c r="G3020" s="15">
        <v>428</v>
      </c>
      <c r="H3020" s="87">
        <v>53</v>
      </c>
      <c r="I3020" s="87">
        <v>53</v>
      </c>
      <c r="J3020" s="15">
        <v>106</v>
      </c>
      <c r="K3020" s="15">
        <f t="shared" si="196"/>
        <v>267</v>
      </c>
      <c r="L3020" s="15">
        <f t="shared" si="197"/>
        <v>267</v>
      </c>
      <c r="M3020" s="15">
        <f t="shared" si="198"/>
        <v>534</v>
      </c>
      <c r="O3020" s="13"/>
      <c r="P3020" s="13"/>
    </row>
    <row r="3021" spans="1:16" ht="13.15" customHeight="1" x14ac:dyDescent="0.2">
      <c r="A3021" s="11" t="str">
        <f t="shared" si="195"/>
        <v>NORFOLK ISLAND2017</v>
      </c>
      <c r="B3021" s="3" t="s">
        <v>34</v>
      </c>
      <c r="C3021" s="12">
        <v>2017</v>
      </c>
      <c r="D3021" s="12" t="s">
        <v>174</v>
      </c>
      <c r="E3021" s="13">
        <v>224</v>
      </c>
      <c r="F3021" s="13">
        <v>224</v>
      </c>
      <c r="G3021" s="13">
        <v>448</v>
      </c>
      <c r="H3021" s="13">
        <v>21</v>
      </c>
      <c r="I3021" s="13">
        <v>21</v>
      </c>
      <c r="J3021" s="13">
        <v>42</v>
      </c>
      <c r="K3021" s="15">
        <f t="shared" si="196"/>
        <v>245</v>
      </c>
      <c r="L3021" s="15">
        <f t="shared" si="197"/>
        <v>245</v>
      </c>
      <c r="M3021" s="15">
        <f t="shared" si="198"/>
        <v>490</v>
      </c>
      <c r="O3021" s="13"/>
      <c r="P3021" s="13"/>
    </row>
    <row r="3022" spans="1:16" ht="13.15" customHeight="1" x14ac:dyDescent="0.2">
      <c r="A3022" s="11" t="str">
        <f t="shared" si="195"/>
        <v>NORFOLK ISLAND2018</v>
      </c>
      <c r="B3022" s="3" t="s">
        <v>34</v>
      </c>
      <c r="C3022" s="12">
        <v>2018</v>
      </c>
      <c r="D3022" s="12" t="s">
        <v>174</v>
      </c>
      <c r="E3022" s="13">
        <v>232</v>
      </c>
      <c r="F3022" s="13">
        <v>232</v>
      </c>
      <c r="G3022" s="13">
        <v>464</v>
      </c>
      <c r="H3022" s="13">
        <v>0</v>
      </c>
      <c r="I3022" s="13">
        <v>0</v>
      </c>
      <c r="J3022" s="13">
        <v>0</v>
      </c>
      <c r="K3022" s="15">
        <f t="shared" si="196"/>
        <v>232</v>
      </c>
      <c r="L3022" s="15">
        <f t="shared" si="197"/>
        <v>232</v>
      </c>
      <c r="M3022" s="15">
        <f t="shared" si="198"/>
        <v>464</v>
      </c>
      <c r="O3022" s="13"/>
      <c r="P3022" s="13"/>
    </row>
    <row r="3023" spans="1:16" ht="13.15" customHeight="1" x14ac:dyDescent="0.2">
      <c r="A3023" s="11" t="str">
        <f t="shared" si="195"/>
        <v>NORFOLK ISLAND2019</v>
      </c>
      <c r="B3023" s="92" t="s">
        <v>34</v>
      </c>
      <c r="C3023" s="85">
        <v>2019</v>
      </c>
      <c r="D3023" s="86" t="s">
        <v>174</v>
      </c>
      <c r="E3023" s="15">
        <v>240</v>
      </c>
      <c r="F3023" s="15">
        <v>239</v>
      </c>
      <c r="G3023" s="15">
        <v>479</v>
      </c>
      <c r="H3023" s="87">
        <v>18</v>
      </c>
      <c r="I3023" s="87">
        <v>18</v>
      </c>
      <c r="J3023" s="15">
        <v>36</v>
      </c>
      <c r="K3023" s="15">
        <f t="shared" si="196"/>
        <v>258</v>
      </c>
      <c r="L3023" s="15">
        <f t="shared" si="197"/>
        <v>257</v>
      </c>
      <c r="M3023" s="15">
        <f t="shared" si="198"/>
        <v>515</v>
      </c>
      <c r="O3023" s="13"/>
      <c r="P3023" s="13"/>
    </row>
    <row r="3024" spans="1:16" ht="13.15" customHeight="1" x14ac:dyDescent="0.2">
      <c r="A3024" s="11" t="str">
        <f t="shared" si="195"/>
        <v>NORFOLK ISLAND2020</v>
      </c>
      <c r="B3024" s="3" t="s">
        <v>34</v>
      </c>
      <c r="C3024" s="12">
        <v>2020</v>
      </c>
      <c r="D3024" s="12" t="s">
        <v>174</v>
      </c>
      <c r="E3024" s="13">
        <v>162</v>
      </c>
      <c r="F3024" s="13">
        <v>160</v>
      </c>
      <c r="G3024" s="13">
        <v>322</v>
      </c>
      <c r="H3024" s="13">
        <v>12</v>
      </c>
      <c r="I3024" s="13">
        <v>12</v>
      </c>
      <c r="J3024" s="13">
        <v>24</v>
      </c>
      <c r="K3024" s="15">
        <f t="shared" si="196"/>
        <v>174</v>
      </c>
      <c r="L3024" s="15">
        <f t="shared" si="197"/>
        <v>172</v>
      </c>
      <c r="M3024" s="15">
        <f t="shared" si="198"/>
        <v>346</v>
      </c>
      <c r="O3024" s="13"/>
      <c r="P3024" s="13"/>
    </row>
    <row r="3025" spans="1:16" ht="13.15" customHeight="1" x14ac:dyDescent="0.2">
      <c r="A3025" s="11" t="str">
        <f t="shared" si="195"/>
        <v>NORFOLK ISLAND2021</v>
      </c>
      <c r="B3025" s="90" t="s">
        <v>34</v>
      </c>
      <c r="C3025" s="12">
        <v>2021</v>
      </c>
      <c r="D3025" s="86" t="s">
        <v>174</v>
      </c>
      <c r="E3025" s="91">
        <v>255</v>
      </c>
      <c r="F3025" s="91">
        <v>251</v>
      </c>
      <c r="G3025" s="91">
        <v>506</v>
      </c>
      <c r="H3025" s="91">
        <v>7</v>
      </c>
      <c r="I3025" s="91">
        <v>7</v>
      </c>
      <c r="J3025" s="91">
        <v>14</v>
      </c>
      <c r="K3025" s="15">
        <f t="shared" si="196"/>
        <v>262</v>
      </c>
      <c r="L3025" s="15">
        <f t="shared" si="197"/>
        <v>258</v>
      </c>
      <c r="M3025" s="15">
        <f t="shared" si="198"/>
        <v>520</v>
      </c>
      <c r="O3025" s="13"/>
      <c r="P3025" s="13"/>
    </row>
    <row r="3026" spans="1:16" ht="13.15" customHeight="1" x14ac:dyDescent="0.2">
      <c r="A3026" s="11" t="str">
        <f t="shared" si="195"/>
        <v>NORFOLK ISLAND2022</v>
      </c>
      <c r="B3026" s="90" t="s">
        <v>34</v>
      </c>
      <c r="C3026" s="85">
        <v>2022</v>
      </c>
      <c r="D3026" s="86" t="s">
        <v>174</v>
      </c>
      <c r="E3026" s="15">
        <v>307</v>
      </c>
      <c r="F3026" s="15">
        <v>301</v>
      </c>
      <c r="G3026" s="15">
        <v>608</v>
      </c>
      <c r="H3026" s="15">
        <v>21</v>
      </c>
      <c r="I3026" s="15">
        <v>20</v>
      </c>
      <c r="J3026" s="15">
        <v>41</v>
      </c>
      <c r="K3026" s="15">
        <f t="shared" si="196"/>
        <v>328</v>
      </c>
      <c r="L3026" s="15">
        <f t="shared" si="197"/>
        <v>321</v>
      </c>
      <c r="M3026" s="15">
        <f t="shared" si="198"/>
        <v>649</v>
      </c>
      <c r="O3026" s="13"/>
      <c r="P3026" s="13"/>
    </row>
    <row r="3027" spans="1:16" ht="13.15" customHeight="1" x14ac:dyDescent="0.2">
      <c r="A3027" s="11" t="str">
        <f t="shared" si="195"/>
        <v>NORFOLK ISLAND2023</v>
      </c>
      <c r="B3027" s="3" t="s">
        <v>34</v>
      </c>
      <c r="C3027" s="12">
        <v>2023</v>
      </c>
      <c r="D3027" s="86" t="s">
        <v>174</v>
      </c>
      <c r="E3027" s="13">
        <v>313</v>
      </c>
      <c r="F3027" s="13">
        <v>311</v>
      </c>
      <c r="G3027" s="13">
        <v>624</v>
      </c>
      <c r="H3027" s="13">
        <v>65</v>
      </c>
      <c r="I3027" s="13">
        <v>65</v>
      </c>
      <c r="J3027" s="13">
        <v>130</v>
      </c>
      <c r="K3027" s="15">
        <f t="shared" si="196"/>
        <v>378</v>
      </c>
      <c r="L3027" s="15">
        <f t="shared" si="197"/>
        <v>376</v>
      </c>
      <c r="M3027" s="15">
        <f t="shared" si="198"/>
        <v>754</v>
      </c>
      <c r="O3027" s="13"/>
      <c r="P3027" s="13"/>
    </row>
    <row r="3028" spans="1:16" ht="13.15" customHeight="1" x14ac:dyDescent="0.2">
      <c r="A3028" s="11" t="str">
        <f t="shared" si="195"/>
        <v>NORFOLK ISLAND2024</v>
      </c>
      <c r="B3028" s="92" t="s">
        <v>34</v>
      </c>
      <c r="C3028" s="85">
        <v>2024</v>
      </c>
      <c r="D3028" s="86" t="s">
        <v>174</v>
      </c>
      <c r="E3028" s="15">
        <v>313</v>
      </c>
      <c r="F3028" s="15">
        <v>314</v>
      </c>
      <c r="G3028" s="15">
        <v>627</v>
      </c>
      <c r="H3028" s="15">
        <v>35</v>
      </c>
      <c r="I3028" s="15">
        <v>35</v>
      </c>
      <c r="J3028" s="15">
        <v>70</v>
      </c>
      <c r="K3028" s="15">
        <f t="shared" si="196"/>
        <v>348</v>
      </c>
      <c r="L3028" s="15">
        <f t="shared" si="197"/>
        <v>349</v>
      </c>
      <c r="M3028" s="15">
        <f t="shared" si="198"/>
        <v>697</v>
      </c>
      <c r="O3028" s="13"/>
      <c r="P3028" s="13"/>
    </row>
    <row r="3029" spans="1:16" ht="13.15" customHeight="1" x14ac:dyDescent="0.2">
      <c r="A3029" s="11" t="str">
        <f t="shared" si="195"/>
        <v>NORFOLK ISLAND2025</v>
      </c>
      <c r="B3029" s="90" t="s">
        <v>34</v>
      </c>
      <c r="C3029" s="12">
        <v>2025</v>
      </c>
      <c r="D3029" s="86" t="s">
        <v>174</v>
      </c>
      <c r="E3029" s="91">
        <v>311</v>
      </c>
      <c r="F3029" s="91">
        <v>310</v>
      </c>
      <c r="G3029" s="91">
        <v>621</v>
      </c>
      <c r="H3029" s="98">
        <v>19</v>
      </c>
      <c r="I3029" s="98">
        <v>18</v>
      </c>
      <c r="J3029" s="91">
        <v>37</v>
      </c>
      <c r="K3029" s="15">
        <f t="shared" si="196"/>
        <v>330</v>
      </c>
      <c r="L3029" s="15">
        <f t="shared" si="197"/>
        <v>328</v>
      </c>
      <c r="M3029" s="15">
        <f t="shared" si="198"/>
        <v>658</v>
      </c>
      <c r="O3029" s="13"/>
      <c r="P3029" s="13"/>
    </row>
    <row r="3030" spans="1:16" ht="13.15" customHeight="1" x14ac:dyDescent="0.2">
      <c r="A3030" s="11" t="str">
        <f t="shared" si="195"/>
        <v>OLYMPIC DAM1985</v>
      </c>
      <c r="B3030" s="92" t="s">
        <v>33</v>
      </c>
      <c r="C3030" s="85">
        <v>1985</v>
      </c>
      <c r="D3030" s="86" t="s">
        <v>174</v>
      </c>
      <c r="E3030" s="15">
        <v>876</v>
      </c>
      <c r="F3030" s="15">
        <v>883</v>
      </c>
      <c r="G3030" s="15">
        <v>1759</v>
      </c>
      <c r="H3030" s="87">
        <v>0</v>
      </c>
      <c r="I3030" s="87">
        <v>0</v>
      </c>
      <c r="J3030" s="15">
        <v>0</v>
      </c>
      <c r="K3030" s="15">
        <f t="shared" si="196"/>
        <v>876</v>
      </c>
      <c r="L3030" s="15">
        <f t="shared" si="197"/>
        <v>883</v>
      </c>
      <c r="M3030" s="15">
        <f t="shared" si="198"/>
        <v>1759</v>
      </c>
      <c r="O3030" s="13"/>
      <c r="P3030" s="13"/>
    </row>
    <row r="3031" spans="1:16" ht="13.15" customHeight="1" x14ac:dyDescent="0.2">
      <c r="A3031" s="11" t="str">
        <f t="shared" si="195"/>
        <v>OLYMPIC DAM1986</v>
      </c>
      <c r="B3031" s="3" t="s">
        <v>33</v>
      </c>
      <c r="C3031" s="12">
        <v>1986</v>
      </c>
      <c r="D3031" s="12" t="s">
        <v>174</v>
      </c>
      <c r="E3031" s="13">
        <v>741</v>
      </c>
      <c r="F3031" s="13">
        <v>740</v>
      </c>
      <c r="G3031" s="13">
        <v>1481</v>
      </c>
      <c r="H3031" s="13">
        <v>0</v>
      </c>
      <c r="I3031" s="13">
        <v>0</v>
      </c>
      <c r="J3031" s="13">
        <v>0</v>
      </c>
      <c r="K3031" s="15">
        <f t="shared" si="196"/>
        <v>741</v>
      </c>
      <c r="L3031" s="15">
        <f t="shared" si="197"/>
        <v>740</v>
      </c>
      <c r="M3031" s="15">
        <f t="shared" si="198"/>
        <v>1481</v>
      </c>
      <c r="O3031" s="13"/>
      <c r="P3031" s="13"/>
    </row>
    <row r="3032" spans="1:16" ht="13.15" customHeight="1" x14ac:dyDescent="0.2">
      <c r="A3032" s="11" t="str">
        <f t="shared" si="195"/>
        <v>OLYMPIC DAM1987</v>
      </c>
      <c r="B3032" s="3" t="s">
        <v>33</v>
      </c>
      <c r="C3032" s="12">
        <v>1987</v>
      </c>
      <c r="D3032" s="12" t="s">
        <v>174</v>
      </c>
      <c r="E3032" s="13">
        <v>1345</v>
      </c>
      <c r="F3032" s="13">
        <v>1313</v>
      </c>
      <c r="G3032" s="13">
        <v>2658</v>
      </c>
      <c r="H3032" s="13">
        <v>0</v>
      </c>
      <c r="I3032" s="13">
        <v>0</v>
      </c>
      <c r="J3032" s="13">
        <v>0</v>
      </c>
      <c r="K3032" s="15">
        <f t="shared" si="196"/>
        <v>1345</v>
      </c>
      <c r="L3032" s="15">
        <f t="shared" si="197"/>
        <v>1313</v>
      </c>
      <c r="M3032" s="15">
        <f t="shared" si="198"/>
        <v>2658</v>
      </c>
      <c r="O3032" s="13"/>
      <c r="P3032" s="13"/>
    </row>
    <row r="3033" spans="1:16" ht="13.15" customHeight="1" x14ac:dyDescent="0.2">
      <c r="A3033" s="11" t="str">
        <f t="shared" si="195"/>
        <v>OLYMPIC DAM1988</v>
      </c>
      <c r="B3033" s="3" t="s">
        <v>33</v>
      </c>
      <c r="C3033" s="12">
        <v>1988</v>
      </c>
      <c r="D3033" s="12" t="s">
        <v>174</v>
      </c>
      <c r="E3033" s="13">
        <v>1277</v>
      </c>
      <c r="F3033" s="13">
        <v>1285</v>
      </c>
      <c r="G3033" s="13">
        <v>2562</v>
      </c>
      <c r="H3033" s="13">
        <v>0</v>
      </c>
      <c r="I3033" s="13">
        <v>0</v>
      </c>
      <c r="J3033" s="13">
        <v>0</v>
      </c>
      <c r="K3033" s="15">
        <f t="shared" si="196"/>
        <v>1277</v>
      </c>
      <c r="L3033" s="15">
        <f t="shared" si="197"/>
        <v>1285</v>
      </c>
      <c r="M3033" s="15">
        <f t="shared" si="198"/>
        <v>2562</v>
      </c>
      <c r="O3033" s="13"/>
      <c r="P3033" s="13"/>
    </row>
    <row r="3034" spans="1:16" ht="13.15" customHeight="1" x14ac:dyDescent="0.2">
      <c r="A3034" s="11" t="str">
        <f t="shared" si="195"/>
        <v>OLYMPIC DAM1989</v>
      </c>
      <c r="B3034" s="3" t="s">
        <v>33</v>
      </c>
      <c r="C3034" s="12">
        <v>1989</v>
      </c>
      <c r="D3034" s="12" t="s">
        <v>174</v>
      </c>
      <c r="E3034" s="13">
        <v>987</v>
      </c>
      <c r="F3034" s="13">
        <v>988</v>
      </c>
      <c r="G3034" s="13">
        <v>1975</v>
      </c>
      <c r="H3034" s="13">
        <v>0</v>
      </c>
      <c r="I3034" s="13">
        <v>0</v>
      </c>
      <c r="J3034" s="13">
        <v>0</v>
      </c>
      <c r="K3034" s="15">
        <f t="shared" si="196"/>
        <v>987</v>
      </c>
      <c r="L3034" s="15">
        <f t="shared" si="197"/>
        <v>988</v>
      </c>
      <c r="M3034" s="15">
        <f t="shared" si="198"/>
        <v>1975</v>
      </c>
      <c r="O3034" s="13"/>
      <c r="P3034" s="13"/>
    </row>
    <row r="3035" spans="1:16" ht="13.15" customHeight="1" x14ac:dyDescent="0.2">
      <c r="A3035" s="11" t="str">
        <f t="shared" si="195"/>
        <v>OLYMPIC DAM1990</v>
      </c>
      <c r="B3035" s="90" t="s">
        <v>33</v>
      </c>
      <c r="C3035" s="85">
        <v>1990</v>
      </c>
      <c r="D3035" s="86" t="s">
        <v>174</v>
      </c>
      <c r="E3035" s="15">
        <v>777</v>
      </c>
      <c r="F3035" s="15">
        <v>839</v>
      </c>
      <c r="G3035" s="15">
        <v>1616</v>
      </c>
      <c r="H3035" s="15">
        <v>0</v>
      </c>
      <c r="I3035" s="15">
        <v>0</v>
      </c>
      <c r="J3035" s="15">
        <v>0</v>
      </c>
      <c r="K3035" s="15">
        <f t="shared" si="196"/>
        <v>777</v>
      </c>
      <c r="L3035" s="15">
        <f t="shared" si="197"/>
        <v>839</v>
      </c>
      <c r="M3035" s="15">
        <f t="shared" si="198"/>
        <v>1616</v>
      </c>
      <c r="O3035" s="13"/>
      <c r="P3035" s="13"/>
    </row>
    <row r="3036" spans="1:16" ht="13.15" customHeight="1" x14ac:dyDescent="0.2">
      <c r="A3036" s="11" t="str">
        <f t="shared" si="195"/>
        <v>OLYMPIC DAM1991</v>
      </c>
      <c r="B3036" s="3" t="s">
        <v>33</v>
      </c>
      <c r="C3036" s="12">
        <v>1991</v>
      </c>
      <c r="D3036" s="12" t="s">
        <v>174</v>
      </c>
      <c r="E3036" s="13">
        <v>699</v>
      </c>
      <c r="F3036" s="13">
        <v>702</v>
      </c>
      <c r="G3036" s="13">
        <v>1401</v>
      </c>
      <c r="H3036" s="13">
        <v>0</v>
      </c>
      <c r="I3036" s="13">
        <v>0</v>
      </c>
      <c r="J3036" s="13">
        <v>0</v>
      </c>
      <c r="K3036" s="15">
        <f t="shared" si="196"/>
        <v>699</v>
      </c>
      <c r="L3036" s="15">
        <f t="shared" si="197"/>
        <v>702</v>
      </c>
      <c r="M3036" s="15">
        <f t="shared" si="198"/>
        <v>1401</v>
      </c>
      <c r="O3036" s="13"/>
      <c r="P3036" s="13"/>
    </row>
    <row r="3037" spans="1:16" ht="13.15" customHeight="1" x14ac:dyDescent="0.2">
      <c r="A3037" s="11" t="str">
        <f t="shared" si="195"/>
        <v>OLYMPIC DAM1992</v>
      </c>
      <c r="B3037" s="3" t="s">
        <v>33</v>
      </c>
      <c r="C3037" s="12">
        <v>1992</v>
      </c>
      <c r="D3037" s="12" t="s">
        <v>174</v>
      </c>
      <c r="E3037" s="13">
        <v>795</v>
      </c>
      <c r="F3037" s="13">
        <v>800</v>
      </c>
      <c r="G3037" s="13">
        <v>1595</v>
      </c>
      <c r="H3037" s="13">
        <v>0</v>
      </c>
      <c r="I3037" s="13">
        <v>0</v>
      </c>
      <c r="J3037" s="13">
        <v>0</v>
      </c>
      <c r="K3037" s="15">
        <f t="shared" si="196"/>
        <v>795</v>
      </c>
      <c r="L3037" s="15">
        <f t="shared" si="197"/>
        <v>800</v>
      </c>
      <c r="M3037" s="15">
        <f t="shared" si="198"/>
        <v>1595</v>
      </c>
      <c r="O3037" s="13"/>
      <c r="P3037" s="13"/>
    </row>
    <row r="3038" spans="1:16" ht="13.15" customHeight="1" x14ac:dyDescent="0.2">
      <c r="A3038" s="11" t="str">
        <f t="shared" si="195"/>
        <v>OLYMPIC DAM1993</v>
      </c>
      <c r="B3038" s="90" t="s">
        <v>33</v>
      </c>
      <c r="C3038" s="85">
        <v>1993</v>
      </c>
      <c r="D3038" s="86" t="s">
        <v>174</v>
      </c>
      <c r="E3038" s="15">
        <v>825</v>
      </c>
      <c r="F3038" s="15">
        <v>825</v>
      </c>
      <c r="G3038" s="15">
        <v>1650</v>
      </c>
      <c r="H3038" s="15">
        <v>0</v>
      </c>
      <c r="I3038" s="15">
        <v>0</v>
      </c>
      <c r="J3038" s="15">
        <v>0</v>
      </c>
      <c r="K3038" s="15">
        <f t="shared" si="196"/>
        <v>825</v>
      </c>
      <c r="L3038" s="15">
        <f t="shared" si="197"/>
        <v>825</v>
      </c>
      <c r="M3038" s="15">
        <f t="shared" si="198"/>
        <v>1650</v>
      </c>
      <c r="O3038" s="13"/>
      <c r="P3038" s="13"/>
    </row>
    <row r="3039" spans="1:16" ht="13.15" customHeight="1" x14ac:dyDescent="0.2">
      <c r="A3039" s="11" t="str">
        <f t="shared" si="195"/>
        <v>OLYMPIC DAM1994</v>
      </c>
      <c r="B3039" s="3" t="s">
        <v>33</v>
      </c>
      <c r="C3039" s="12">
        <v>1994</v>
      </c>
      <c r="D3039" s="12" t="s">
        <v>174</v>
      </c>
      <c r="E3039" s="13">
        <v>882</v>
      </c>
      <c r="F3039" s="13">
        <v>882</v>
      </c>
      <c r="G3039" s="13">
        <v>1764</v>
      </c>
      <c r="H3039" s="13">
        <v>0</v>
      </c>
      <c r="I3039" s="13">
        <v>0</v>
      </c>
      <c r="J3039" s="13">
        <v>0</v>
      </c>
      <c r="K3039" s="15">
        <f t="shared" si="196"/>
        <v>882</v>
      </c>
      <c r="L3039" s="15">
        <f t="shared" si="197"/>
        <v>882</v>
      </c>
      <c r="M3039" s="15">
        <f t="shared" si="198"/>
        <v>1764</v>
      </c>
      <c r="O3039" s="13"/>
      <c r="P3039" s="13"/>
    </row>
    <row r="3040" spans="1:16" ht="13.15" customHeight="1" x14ac:dyDescent="0.2">
      <c r="A3040" s="11" t="str">
        <f t="shared" si="195"/>
        <v>OLYMPIC DAM1995</v>
      </c>
      <c r="B3040" s="92" t="s">
        <v>33</v>
      </c>
      <c r="C3040" s="85">
        <v>1995</v>
      </c>
      <c r="D3040" s="86" t="s">
        <v>174</v>
      </c>
      <c r="E3040" s="15">
        <v>984</v>
      </c>
      <c r="F3040" s="15">
        <v>982</v>
      </c>
      <c r="G3040" s="15">
        <v>1966</v>
      </c>
      <c r="H3040" s="87">
        <v>0</v>
      </c>
      <c r="I3040" s="87">
        <v>0</v>
      </c>
      <c r="J3040" s="15">
        <v>0</v>
      </c>
      <c r="K3040" s="15">
        <f t="shared" si="196"/>
        <v>984</v>
      </c>
      <c r="L3040" s="15">
        <f t="shared" si="197"/>
        <v>982</v>
      </c>
      <c r="M3040" s="15">
        <f t="shared" si="198"/>
        <v>1966</v>
      </c>
      <c r="O3040" s="13"/>
      <c r="P3040" s="13"/>
    </row>
    <row r="3041" spans="1:16" ht="13.15" customHeight="1" x14ac:dyDescent="0.2">
      <c r="A3041" s="11" t="str">
        <f t="shared" ref="A3041:A3104" si="199">CONCATENATE(B3041,C3041)</f>
        <v>OLYMPIC DAM1996</v>
      </c>
      <c r="B3041" s="88" t="s">
        <v>33</v>
      </c>
      <c r="C3041" s="16">
        <v>1996</v>
      </c>
      <c r="D3041" s="86" t="s">
        <v>174</v>
      </c>
      <c r="E3041" s="89">
        <v>956</v>
      </c>
      <c r="F3041" s="89">
        <v>957</v>
      </c>
      <c r="G3041" s="89">
        <v>1913</v>
      </c>
      <c r="H3041" s="89">
        <v>0</v>
      </c>
      <c r="I3041" s="89">
        <v>0</v>
      </c>
      <c r="J3041" s="89">
        <v>0</v>
      </c>
      <c r="K3041" s="15">
        <f t="shared" si="196"/>
        <v>956</v>
      </c>
      <c r="L3041" s="15">
        <f t="shared" si="197"/>
        <v>957</v>
      </c>
      <c r="M3041" s="15">
        <f t="shared" si="198"/>
        <v>1913</v>
      </c>
      <c r="O3041" s="13"/>
      <c r="P3041" s="13"/>
    </row>
    <row r="3042" spans="1:16" ht="13.15" customHeight="1" x14ac:dyDescent="0.2">
      <c r="A3042" s="11" t="str">
        <f t="shared" si="199"/>
        <v>OLYMPIC DAM1997</v>
      </c>
      <c r="B3042" s="92" t="s">
        <v>33</v>
      </c>
      <c r="C3042" s="85">
        <v>1997</v>
      </c>
      <c r="D3042" s="86" t="s">
        <v>174</v>
      </c>
      <c r="E3042" s="15">
        <v>1330</v>
      </c>
      <c r="F3042" s="15">
        <v>1326</v>
      </c>
      <c r="G3042" s="15">
        <v>2656</v>
      </c>
      <c r="H3042" s="87">
        <v>0</v>
      </c>
      <c r="I3042" s="87">
        <v>0</v>
      </c>
      <c r="J3042" s="15">
        <v>0</v>
      </c>
      <c r="K3042" s="15">
        <f t="shared" si="196"/>
        <v>1330</v>
      </c>
      <c r="L3042" s="15">
        <f t="shared" si="197"/>
        <v>1326</v>
      </c>
      <c r="M3042" s="15">
        <f t="shared" si="198"/>
        <v>2656</v>
      </c>
      <c r="O3042" s="13"/>
      <c r="P3042" s="13"/>
    </row>
    <row r="3043" spans="1:16" ht="13.15" customHeight="1" x14ac:dyDescent="0.2">
      <c r="A3043" s="11" t="str">
        <f t="shared" si="199"/>
        <v>OLYMPIC DAM1998</v>
      </c>
      <c r="B3043" s="3" t="s">
        <v>33</v>
      </c>
      <c r="C3043" s="12">
        <v>1998</v>
      </c>
      <c r="D3043" s="12" t="s">
        <v>174</v>
      </c>
      <c r="E3043" s="13">
        <v>1338</v>
      </c>
      <c r="F3043" s="13">
        <v>1338</v>
      </c>
      <c r="G3043" s="13">
        <v>2676</v>
      </c>
      <c r="H3043" s="13">
        <v>0</v>
      </c>
      <c r="I3043" s="13">
        <v>0</v>
      </c>
      <c r="J3043" s="13">
        <v>0</v>
      </c>
      <c r="K3043" s="15">
        <f t="shared" si="196"/>
        <v>1338</v>
      </c>
      <c r="L3043" s="15">
        <f t="shared" si="197"/>
        <v>1338</v>
      </c>
      <c r="M3043" s="15">
        <f t="shared" si="198"/>
        <v>2676</v>
      </c>
      <c r="O3043" s="13"/>
      <c r="P3043" s="13"/>
    </row>
    <row r="3044" spans="1:16" ht="13.15" customHeight="1" x14ac:dyDescent="0.2">
      <c r="A3044" s="11" t="str">
        <f t="shared" si="199"/>
        <v>OLYMPIC DAM1999</v>
      </c>
      <c r="B3044" s="3" t="s">
        <v>33</v>
      </c>
      <c r="C3044" s="12">
        <v>1999</v>
      </c>
      <c r="D3044" s="12" t="s">
        <v>174</v>
      </c>
      <c r="E3044" s="13">
        <v>1351</v>
      </c>
      <c r="F3044" s="13">
        <v>1351</v>
      </c>
      <c r="G3044" s="13">
        <v>2702</v>
      </c>
      <c r="H3044" s="13">
        <v>0</v>
      </c>
      <c r="I3044" s="13">
        <v>0</v>
      </c>
      <c r="J3044" s="13">
        <v>0</v>
      </c>
      <c r="K3044" s="15">
        <f t="shared" si="196"/>
        <v>1351</v>
      </c>
      <c r="L3044" s="15">
        <f t="shared" si="197"/>
        <v>1351</v>
      </c>
      <c r="M3044" s="15">
        <f t="shared" si="198"/>
        <v>2702</v>
      </c>
      <c r="O3044" s="13"/>
      <c r="P3044" s="13"/>
    </row>
    <row r="3045" spans="1:16" ht="13.15" customHeight="1" x14ac:dyDescent="0.2">
      <c r="A3045" s="11" t="str">
        <f t="shared" si="199"/>
        <v>OLYMPIC DAM2000</v>
      </c>
      <c r="B3045" s="92" t="s">
        <v>33</v>
      </c>
      <c r="C3045" s="85">
        <v>2000</v>
      </c>
      <c r="D3045" s="86" t="s">
        <v>174</v>
      </c>
      <c r="E3045" s="15">
        <v>1306</v>
      </c>
      <c r="F3045" s="15">
        <v>1306</v>
      </c>
      <c r="G3045" s="15">
        <v>2612</v>
      </c>
      <c r="H3045" s="87">
        <v>0</v>
      </c>
      <c r="I3045" s="87">
        <v>0</v>
      </c>
      <c r="J3045" s="15">
        <v>0</v>
      </c>
      <c r="K3045" s="15">
        <f t="shared" si="196"/>
        <v>1306</v>
      </c>
      <c r="L3045" s="15">
        <f t="shared" si="197"/>
        <v>1306</v>
      </c>
      <c r="M3045" s="15">
        <f t="shared" si="198"/>
        <v>2612</v>
      </c>
      <c r="O3045" s="13"/>
      <c r="P3045" s="13"/>
    </row>
    <row r="3046" spans="1:16" ht="13.15" customHeight="1" x14ac:dyDescent="0.2">
      <c r="A3046" s="11" t="str">
        <f t="shared" si="199"/>
        <v>OLYMPIC DAM2001</v>
      </c>
      <c r="B3046" s="92" t="s">
        <v>33</v>
      </c>
      <c r="C3046" s="85">
        <v>2001</v>
      </c>
      <c r="D3046" s="86" t="s">
        <v>174</v>
      </c>
      <c r="E3046" s="15">
        <v>912</v>
      </c>
      <c r="F3046" s="15">
        <v>912</v>
      </c>
      <c r="G3046" s="15">
        <v>1824</v>
      </c>
      <c r="H3046" s="87">
        <v>0</v>
      </c>
      <c r="I3046" s="87">
        <v>0</v>
      </c>
      <c r="J3046" s="15">
        <v>0</v>
      </c>
      <c r="K3046" s="15">
        <f t="shared" si="196"/>
        <v>912</v>
      </c>
      <c r="L3046" s="15">
        <f t="shared" si="197"/>
        <v>912</v>
      </c>
      <c r="M3046" s="15">
        <f t="shared" si="198"/>
        <v>1824</v>
      </c>
      <c r="O3046" s="13"/>
      <c r="P3046" s="13"/>
    </row>
    <row r="3047" spans="1:16" ht="13.15" customHeight="1" x14ac:dyDescent="0.2">
      <c r="A3047" s="11" t="str">
        <f t="shared" si="199"/>
        <v>OLYMPIC DAM2002</v>
      </c>
      <c r="B3047" s="3" t="s">
        <v>33</v>
      </c>
      <c r="C3047" s="12">
        <v>2002</v>
      </c>
      <c r="D3047" s="12" t="s">
        <v>174</v>
      </c>
      <c r="E3047" s="13">
        <v>577</v>
      </c>
      <c r="F3047" s="13">
        <v>577</v>
      </c>
      <c r="G3047" s="13">
        <v>1154</v>
      </c>
      <c r="H3047" s="13">
        <v>0</v>
      </c>
      <c r="I3047" s="13">
        <v>0</v>
      </c>
      <c r="J3047" s="13">
        <v>0</v>
      </c>
      <c r="K3047" s="15">
        <f t="shared" si="196"/>
        <v>577</v>
      </c>
      <c r="L3047" s="15">
        <f t="shared" si="197"/>
        <v>577</v>
      </c>
      <c r="M3047" s="15">
        <f t="shared" si="198"/>
        <v>1154</v>
      </c>
      <c r="O3047" s="13"/>
      <c r="P3047" s="13"/>
    </row>
    <row r="3048" spans="1:16" ht="13.15" customHeight="1" x14ac:dyDescent="0.2">
      <c r="A3048" s="11" t="str">
        <f t="shared" si="199"/>
        <v>OLYMPIC DAM2003</v>
      </c>
      <c r="B3048" s="92" t="s">
        <v>33</v>
      </c>
      <c r="C3048" s="85">
        <v>2003</v>
      </c>
      <c r="D3048" s="86" t="s">
        <v>174</v>
      </c>
      <c r="E3048" s="15">
        <v>822</v>
      </c>
      <c r="F3048" s="15">
        <v>825</v>
      </c>
      <c r="G3048" s="15">
        <v>1647</v>
      </c>
      <c r="H3048" s="87">
        <v>0</v>
      </c>
      <c r="I3048" s="87">
        <v>0</v>
      </c>
      <c r="J3048" s="15">
        <v>0</v>
      </c>
      <c r="K3048" s="15">
        <f t="shared" si="196"/>
        <v>822</v>
      </c>
      <c r="L3048" s="15">
        <f t="shared" si="197"/>
        <v>825</v>
      </c>
      <c r="M3048" s="15">
        <f t="shared" si="198"/>
        <v>1647</v>
      </c>
      <c r="O3048" s="13"/>
      <c r="P3048" s="13"/>
    </row>
    <row r="3049" spans="1:16" ht="13.15" customHeight="1" x14ac:dyDescent="0.2">
      <c r="A3049" s="11" t="str">
        <f t="shared" si="199"/>
        <v>OLYMPIC DAM2004</v>
      </c>
      <c r="B3049" s="3" t="s">
        <v>33</v>
      </c>
      <c r="C3049" s="12">
        <v>2004</v>
      </c>
      <c r="D3049" s="12" t="s">
        <v>174</v>
      </c>
      <c r="E3049" s="13">
        <v>857</v>
      </c>
      <c r="F3049" s="13">
        <v>857</v>
      </c>
      <c r="G3049" s="13">
        <v>1714</v>
      </c>
      <c r="H3049" s="13">
        <v>0</v>
      </c>
      <c r="I3049" s="13">
        <v>0</v>
      </c>
      <c r="J3049" s="13">
        <v>0</v>
      </c>
      <c r="K3049" s="15">
        <f t="shared" si="196"/>
        <v>857</v>
      </c>
      <c r="L3049" s="15">
        <f t="shared" si="197"/>
        <v>857</v>
      </c>
      <c r="M3049" s="15">
        <f t="shared" si="198"/>
        <v>1714</v>
      </c>
      <c r="O3049" s="13"/>
      <c r="P3049" s="13"/>
    </row>
    <row r="3050" spans="1:16" ht="13.15" customHeight="1" x14ac:dyDescent="0.2">
      <c r="A3050" s="11" t="str">
        <f t="shared" si="199"/>
        <v>OLYMPIC DAM2005</v>
      </c>
      <c r="B3050" s="3" t="s">
        <v>33</v>
      </c>
      <c r="C3050" s="12">
        <v>2005</v>
      </c>
      <c r="D3050" s="12" t="s">
        <v>174</v>
      </c>
      <c r="E3050" s="13">
        <v>869</v>
      </c>
      <c r="F3050" s="13">
        <v>867</v>
      </c>
      <c r="G3050" s="13">
        <v>1736</v>
      </c>
      <c r="H3050" s="13">
        <v>0</v>
      </c>
      <c r="I3050" s="13">
        <v>0</v>
      </c>
      <c r="J3050" s="13">
        <v>0</v>
      </c>
      <c r="K3050" s="15">
        <f t="shared" si="196"/>
        <v>869</v>
      </c>
      <c r="L3050" s="15">
        <f t="shared" si="197"/>
        <v>867</v>
      </c>
      <c r="M3050" s="15">
        <f t="shared" si="198"/>
        <v>1736</v>
      </c>
    </row>
    <row r="3051" spans="1:16" ht="13.15" customHeight="1" x14ac:dyDescent="0.2">
      <c r="A3051" s="11" t="str">
        <f t="shared" si="199"/>
        <v>OLYMPIC DAM2006</v>
      </c>
      <c r="B3051" s="3" t="s">
        <v>33</v>
      </c>
      <c r="C3051" s="12">
        <v>2006</v>
      </c>
      <c r="D3051" s="12" t="s">
        <v>174</v>
      </c>
      <c r="E3051" s="13">
        <v>1132</v>
      </c>
      <c r="F3051" s="13">
        <v>1133</v>
      </c>
      <c r="G3051" s="13">
        <v>2265</v>
      </c>
      <c r="H3051" s="13">
        <v>0</v>
      </c>
      <c r="I3051" s="13">
        <v>0</v>
      </c>
      <c r="J3051" s="13">
        <v>0</v>
      </c>
      <c r="K3051" s="15">
        <f t="shared" si="196"/>
        <v>1132</v>
      </c>
      <c r="L3051" s="15">
        <f t="shared" si="197"/>
        <v>1133</v>
      </c>
      <c r="M3051" s="15">
        <f t="shared" si="198"/>
        <v>2265</v>
      </c>
    </row>
    <row r="3052" spans="1:16" ht="13.15" customHeight="1" x14ac:dyDescent="0.2">
      <c r="A3052" s="11" t="str">
        <f t="shared" si="199"/>
        <v>OLYMPIC DAM2007</v>
      </c>
      <c r="B3052" s="92" t="s">
        <v>33</v>
      </c>
      <c r="C3052" s="85">
        <v>2007</v>
      </c>
      <c r="D3052" s="86" t="s">
        <v>174</v>
      </c>
      <c r="E3052" s="15">
        <v>1281</v>
      </c>
      <c r="F3052" s="15">
        <v>1281</v>
      </c>
      <c r="G3052" s="15">
        <v>2562</v>
      </c>
      <c r="H3052" s="87">
        <v>0</v>
      </c>
      <c r="I3052" s="87">
        <v>0</v>
      </c>
      <c r="J3052" s="15">
        <v>0</v>
      </c>
      <c r="K3052" s="15">
        <f t="shared" si="196"/>
        <v>1281</v>
      </c>
      <c r="L3052" s="15">
        <f t="shared" si="197"/>
        <v>1281</v>
      </c>
      <c r="M3052" s="15">
        <f t="shared" si="198"/>
        <v>2562</v>
      </c>
    </row>
    <row r="3053" spans="1:16" ht="13.15" customHeight="1" x14ac:dyDescent="0.2">
      <c r="A3053" s="11" t="str">
        <f t="shared" si="199"/>
        <v>OLYMPIC DAM2008</v>
      </c>
      <c r="B3053" s="3" t="s">
        <v>33</v>
      </c>
      <c r="C3053" s="12">
        <v>2008</v>
      </c>
      <c r="D3053" s="12" t="s">
        <v>174</v>
      </c>
      <c r="E3053" s="13">
        <v>1131</v>
      </c>
      <c r="F3053" s="13">
        <v>1131</v>
      </c>
      <c r="G3053" s="13">
        <v>2262</v>
      </c>
      <c r="H3053" s="13">
        <v>0</v>
      </c>
      <c r="I3053" s="13">
        <v>0</v>
      </c>
      <c r="J3053" s="13">
        <v>0</v>
      </c>
      <c r="K3053" s="15">
        <f t="shared" si="196"/>
        <v>1131</v>
      </c>
      <c r="L3053" s="15">
        <f t="shared" si="197"/>
        <v>1131</v>
      </c>
      <c r="M3053" s="15">
        <f t="shared" si="198"/>
        <v>2262</v>
      </c>
    </row>
    <row r="3054" spans="1:16" ht="13.15" customHeight="1" x14ac:dyDescent="0.2">
      <c r="A3054" s="11" t="str">
        <f t="shared" si="199"/>
        <v>OLYMPIC DAM2009</v>
      </c>
      <c r="B3054" s="90" t="s">
        <v>33</v>
      </c>
      <c r="C3054" s="85">
        <v>2009</v>
      </c>
      <c r="D3054" s="86" t="s">
        <v>174</v>
      </c>
      <c r="E3054" s="15">
        <v>1014</v>
      </c>
      <c r="F3054" s="15">
        <v>1014</v>
      </c>
      <c r="G3054" s="15">
        <v>2028</v>
      </c>
      <c r="H3054" s="15">
        <v>0</v>
      </c>
      <c r="I3054" s="15">
        <v>0</v>
      </c>
      <c r="J3054" s="15">
        <v>0</v>
      </c>
      <c r="K3054" s="15">
        <f t="shared" si="196"/>
        <v>1014</v>
      </c>
      <c r="L3054" s="15">
        <f t="shared" si="197"/>
        <v>1014</v>
      </c>
      <c r="M3054" s="15">
        <f t="shared" si="198"/>
        <v>2028</v>
      </c>
    </row>
    <row r="3055" spans="1:16" ht="13.15" customHeight="1" x14ac:dyDescent="0.2">
      <c r="A3055" s="11" t="str">
        <f t="shared" si="199"/>
        <v>OLYMPIC DAM2010</v>
      </c>
      <c r="B3055" s="3" t="s">
        <v>33</v>
      </c>
      <c r="C3055" s="12">
        <v>2010</v>
      </c>
      <c r="D3055" s="12" t="s">
        <v>174</v>
      </c>
      <c r="E3055" s="13">
        <v>888</v>
      </c>
      <c r="F3055" s="13">
        <v>879</v>
      </c>
      <c r="G3055" s="13">
        <v>1767</v>
      </c>
      <c r="H3055" s="13">
        <v>0</v>
      </c>
      <c r="I3055" s="13">
        <v>0</v>
      </c>
      <c r="J3055" s="13">
        <v>0</v>
      </c>
      <c r="K3055" s="15">
        <f t="shared" si="196"/>
        <v>888</v>
      </c>
      <c r="L3055" s="15">
        <f t="shared" si="197"/>
        <v>879</v>
      </c>
      <c r="M3055" s="15">
        <f t="shared" si="198"/>
        <v>1767</v>
      </c>
    </row>
    <row r="3056" spans="1:16" ht="13.15" customHeight="1" x14ac:dyDescent="0.2">
      <c r="A3056" s="11" t="str">
        <f t="shared" si="199"/>
        <v>OLYMPIC DAM2011</v>
      </c>
      <c r="B3056" s="3" t="s">
        <v>33</v>
      </c>
      <c r="C3056" s="12">
        <v>2011</v>
      </c>
      <c r="D3056" s="12" t="s">
        <v>174</v>
      </c>
      <c r="E3056" s="13">
        <v>1051</v>
      </c>
      <c r="F3056" s="13">
        <v>1054</v>
      </c>
      <c r="G3056" s="13">
        <v>2105</v>
      </c>
      <c r="H3056" s="13">
        <v>0</v>
      </c>
      <c r="I3056" s="13">
        <v>0</v>
      </c>
      <c r="J3056" s="13">
        <v>0</v>
      </c>
      <c r="K3056" s="15">
        <f t="shared" si="196"/>
        <v>1051</v>
      </c>
      <c r="L3056" s="15">
        <f t="shared" si="197"/>
        <v>1054</v>
      </c>
      <c r="M3056" s="15">
        <f t="shared" si="198"/>
        <v>2105</v>
      </c>
    </row>
    <row r="3057" spans="1:13" ht="13.15" customHeight="1" x14ac:dyDescent="0.2">
      <c r="A3057" s="11" t="str">
        <f t="shared" si="199"/>
        <v>OLYMPIC DAM2012</v>
      </c>
      <c r="B3057" s="3" t="s">
        <v>33</v>
      </c>
      <c r="C3057" s="12">
        <v>2012</v>
      </c>
      <c r="D3057" s="12" t="s">
        <v>174</v>
      </c>
      <c r="E3057" s="13">
        <v>1363</v>
      </c>
      <c r="F3057" s="13">
        <v>1374</v>
      </c>
      <c r="G3057" s="13">
        <v>2737</v>
      </c>
      <c r="H3057" s="13">
        <v>0</v>
      </c>
      <c r="I3057" s="13">
        <v>0</v>
      </c>
      <c r="J3057" s="13">
        <v>0</v>
      </c>
      <c r="K3057" s="15">
        <f t="shared" ref="K3057:K3120" si="200">E3057+H3057</f>
        <v>1363</v>
      </c>
      <c r="L3057" s="15">
        <f t="shared" ref="L3057:L3120" si="201">F3057+I3057</f>
        <v>1374</v>
      </c>
      <c r="M3057" s="15">
        <f t="shared" ref="M3057:M3120" si="202">G3057+J3057</f>
        <v>2737</v>
      </c>
    </row>
    <row r="3058" spans="1:13" ht="13.15" customHeight="1" x14ac:dyDescent="0.2">
      <c r="A3058" s="11" t="str">
        <f t="shared" si="199"/>
        <v>OLYMPIC DAM2013</v>
      </c>
      <c r="B3058" s="3" t="s">
        <v>33</v>
      </c>
      <c r="C3058" s="12">
        <v>2013</v>
      </c>
      <c r="D3058" s="86" t="s">
        <v>174</v>
      </c>
      <c r="E3058" s="13">
        <v>1140</v>
      </c>
      <c r="F3058" s="13">
        <v>1143</v>
      </c>
      <c r="G3058" s="13">
        <v>2283</v>
      </c>
      <c r="H3058" s="13">
        <v>0</v>
      </c>
      <c r="I3058" s="13">
        <v>0</v>
      </c>
      <c r="J3058" s="13">
        <v>0</v>
      </c>
      <c r="K3058" s="15">
        <f t="shared" si="200"/>
        <v>1140</v>
      </c>
      <c r="L3058" s="15">
        <f t="shared" si="201"/>
        <v>1143</v>
      </c>
      <c r="M3058" s="15">
        <f t="shared" si="202"/>
        <v>2283</v>
      </c>
    </row>
    <row r="3059" spans="1:13" ht="13.15" customHeight="1" x14ac:dyDescent="0.2">
      <c r="A3059" s="11" t="str">
        <f t="shared" si="199"/>
        <v>OLYMPIC DAM2014</v>
      </c>
      <c r="B3059" s="3" t="s">
        <v>33</v>
      </c>
      <c r="C3059" s="12">
        <v>2014</v>
      </c>
      <c r="D3059" s="12" t="s">
        <v>174</v>
      </c>
      <c r="E3059" s="13">
        <v>1145</v>
      </c>
      <c r="F3059" s="13">
        <v>1132</v>
      </c>
      <c r="G3059" s="13">
        <v>2277</v>
      </c>
      <c r="H3059" s="13">
        <v>0</v>
      </c>
      <c r="I3059" s="13">
        <v>0</v>
      </c>
      <c r="J3059" s="13">
        <v>0</v>
      </c>
      <c r="K3059" s="15">
        <f t="shared" si="200"/>
        <v>1145</v>
      </c>
      <c r="L3059" s="15">
        <f t="shared" si="201"/>
        <v>1132</v>
      </c>
      <c r="M3059" s="15">
        <f t="shared" si="202"/>
        <v>2277</v>
      </c>
    </row>
    <row r="3060" spans="1:13" ht="13.15" customHeight="1" x14ac:dyDescent="0.2">
      <c r="A3060" s="11" t="str">
        <f t="shared" si="199"/>
        <v>OLYMPIC DAM2015</v>
      </c>
      <c r="B3060" s="88" t="s">
        <v>33</v>
      </c>
      <c r="C3060" s="16">
        <v>2015</v>
      </c>
      <c r="D3060" s="86" t="s">
        <v>174</v>
      </c>
      <c r="E3060" s="89">
        <v>986</v>
      </c>
      <c r="F3060" s="89">
        <v>985</v>
      </c>
      <c r="G3060" s="89">
        <v>1971</v>
      </c>
      <c r="H3060" s="89">
        <v>0</v>
      </c>
      <c r="I3060" s="89">
        <v>0</v>
      </c>
      <c r="J3060" s="89">
        <v>0</v>
      </c>
      <c r="K3060" s="15">
        <f t="shared" si="200"/>
        <v>986</v>
      </c>
      <c r="L3060" s="15">
        <f t="shared" si="201"/>
        <v>985</v>
      </c>
      <c r="M3060" s="15">
        <f t="shared" si="202"/>
        <v>1971</v>
      </c>
    </row>
    <row r="3061" spans="1:13" ht="13.15" customHeight="1" x14ac:dyDescent="0.2">
      <c r="A3061" s="11" t="str">
        <f t="shared" si="199"/>
        <v>OLYMPIC DAM2016</v>
      </c>
      <c r="B3061" s="3" t="s">
        <v>33</v>
      </c>
      <c r="C3061" s="12">
        <v>2016</v>
      </c>
      <c r="D3061" s="12" t="s">
        <v>174</v>
      </c>
      <c r="E3061" s="13">
        <v>753</v>
      </c>
      <c r="F3061" s="13">
        <v>749</v>
      </c>
      <c r="G3061" s="13">
        <v>1502</v>
      </c>
      <c r="H3061" s="13">
        <v>0</v>
      </c>
      <c r="I3061" s="13">
        <v>0</v>
      </c>
      <c r="J3061" s="13">
        <v>0</v>
      </c>
      <c r="K3061" s="15">
        <f t="shared" si="200"/>
        <v>753</v>
      </c>
      <c r="L3061" s="15">
        <f t="shared" si="201"/>
        <v>749</v>
      </c>
      <c r="M3061" s="15">
        <f t="shared" si="202"/>
        <v>1502</v>
      </c>
    </row>
    <row r="3062" spans="1:13" ht="13.15" customHeight="1" x14ac:dyDescent="0.2">
      <c r="A3062" s="11" t="str">
        <f t="shared" si="199"/>
        <v>OLYMPIC DAM2017</v>
      </c>
      <c r="B3062" s="3" t="s">
        <v>33</v>
      </c>
      <c r="C3062" s="12">
        <v>2017</v>
      </c>
      <c r="D3062" s="12" t="s">
        <v>174</v>
      </c>
      <c r="E3062" s="13">
        <v>963</v>
      </c>
      <c r="F3062" s="13">
        <v>956</v>
      </c>
      <c r="G3062" s="13">
        <v>1919</v>
      </c>
      <c r="H3062" s="13">
        <v>0</v>
      </c>
      <c r="I3062" s="13">
        <v>0</v>
      </c>
      <c r="J3062" s="13">
        <v>0</v>
      </c>
      <c r="K3062" s="15">
        <f t="shared" si="200"/>
        <v>963</v>
      </c>
      <c r="L3062" s="15">
        <f t="shared" si="201"/>
        <v>956</v>
      </c>
      <c r="M3062" s="15">
        <f t="shared" si="202"/>
        <v>1919</v>
      </c>
    </row>
    <row r="3063" spans="1:13" ht="13.15" customHeight="1" x14ac:dyDescent="0.2">
      <c r="A3063" s="11" t="str">
        <f t="shared" si="199"/>
        <v>OLYMPIC DAM2018</v>
      </c>
      <c r="B3063" s="3" t="s">
        <v>33</v>
      </c>
      <c r="C3063" s="12">
        <v>2018</v>
      </c>
      <c r="D3063" s="12" t="s">
        <v>174</v>
      </c>
      <c r="E3063" s="13">
        <v>1004</v>
      </c>
      <c r="F3063" s="13">
        <v>995</v>
      </c>
      <c r="G3063" s="13">
        <v>1999</v>
      </c>
      <c r="H3063" s="13">
        <v>0</v>
      </c>
      <c r="I3063" s="13">
        <v>0</v>
      </c>
      <c r="J3063" s="13">
        <v>0</v>
      </c>
      <c r="K3063" s="15">
        <f t="shared" si="200"/>
        <v>1004</v>
      </c>
      <c r="L3063" s="15">
        <f t="shared" si="201"/>
        <v>995</v>
      </c>
      <c r="M3063" s="15">
        <f t="shared" si="202"/>
        <v>1999</v>
      </c>
    </row>
    <row r="3064" spans="1:13" ht="13.15" customHeight="1" x14ac:dyDescent="0.2">
      <c r="A3064" s="11" t="str">
        <f t="shared" si="199"/>
        <v>OLYMPIC DAM2019</v>
      </c>
      <c r="B3064" s="3" t="s">
        <v>33</v>
      </c>
      <c r="C3064" s="12">
        <v>2019</v>
      </c>
      <c r="D3064" s="12" t="s">
        <v>174</v>
      </c>
      <c r="E3064" s="13">
        <v>1046</v>
      </c>
      <c r="F3064" s="13">
        <v>1029</v>
      </c>
      <c r="G3064" s="13">
        <v>2075</v>
      </c>
      <c r="H3064" s="13">
        <v>0</v>
      </c>
      <c r="I3064" s="13">
        <v>0</v>
      </c>
      <c r="J3064" s="13">
        <v>0</v>
      </c>
      <c r="K3064" s="15">
        <f t="shared" si="200"/>
        <v>1046</v>
      </c>
      <c r="L3064" s="15">
        <f t="shared" si="201"/>
        <v>1029</v>
      </c>
      <c r="M3064" s="15">
        <f t="shared" si="202"/>
        <v>2075</v>
      </c>
    </row>
    <row r="3065" spans="1:13" ht="13.15" customHeight="1" x14ac:dyDescent="0.2">
      <c r="A3065" s="11" t="str">
        <f t="shared" si="199"/>
        <v>OLYMPIC DAM2020</v>
      </c>
      <c r="B3065" s="3" t="s">
        <v>33</v>
      </c>
      <c r="C3065" s="12">
        <v>2020</v>
      </c>
      <c r="D3065" s="12" t="s">
        <v>174</v>
      </c>
      <c r="E3065" s="13">
        <v>838</v>
      </c>
      <c r="F3065" s="13">
        <v>796</v>
      </c>
      <c r="G3065" s="13">
        <v>1634</v>
      </c>
      <c r="H3065" s="13">
        <v>0</v>
      </c>
      <c r="I3065" s="13">
        <v>0</v>
      </c>
      <c r="J3065" s="13">
        <v>0</v>
      </c>
      <c r="K3065" s="15">
        <f t="shared" si="200"/>
        <v>838</v>
      </c>
      <c r="L3065" s="15">
        <f t="shared" si="201"/>
        <v>796</v>
      </c>
      <c r="M3065" s="15">
        <f t="shared" si="202"/>
        <v>1634</v>
      </c>
    </row>
    <row r="3066" spans="1:13" ht="13.15" customHeight="1" x14ac:dyDescent="0.2">
      <c r="A3066" s="11" t="str">
        <f t="shared" si="199"/>
        <v>OLYMPIC DAM2021</v>
      </c>
      <c r="B3066" s="90" t="s">
        <v>33</v>
      </c>
      <c r="C3066" s="85">
        <v>2021</v>
      </c>
      <c r="D3066" s="86" t="s">
        <v>174</v>
      </c>
      <c r="E3066" s="15">
        <v>739</v>
      </c>
      <c r="F3066" s="15">
        <v>708</v>
      </c>
      <c r="G3066" s="15">
        <v>1447</v>
      </c>
      <c r="H3066" s="15">
        <v>0</v>
      </c>
      <c r="I3066" s="15">
        <v>0</v>
      </c>
      <c r="J3066" s="15">
        <v>0</v>
      </c>
      <c r="K3066" s="15">
        <f t="shared" si="200"/>
        <v>739</v>
      </c>
      <c r="L3066" s="15">
        <f t="shared" si="201"/>
        <v>708</v>
      </c>
      <c r="M3066" s="15">
        <f t="shared" si="202"/>
        <v>1447</v>
      </c>
    </row>
    <row r="3067" spans="1:13" ht="13.15" customHeight="1" x14ac:dyDescent="0.2">
      <c r="A3067" s="11" t="str">
        <f t="shared" si="199"/>
        <v>OLYMPIC DAM2022</v>
      </c>
      <c r="B3067" s="3" t="s">
        <v>33</v>
      </c>
      <c r="C3067" s="12">
        <v>2022</v>
      </c>
      <c r="D3067" s="12" t="s">
        <v>174</v>
      </c>
      <c r="E3067" s="13">
        <v>588</v>
      </c>
      <c r="F3067" s="13">
        <v>640</v>
      </c>
      <c r="G3067" s="13">
        <v>1228</v>
      </c>
      <c r="H3067" s="13">
        <v>0</v>
      </c>
      <c r="I3067" s="13">
        <v>0</v>
      </c>
      <c r="J3067" s="13">
        <v>0</v>
      </c>
      <c r="K3067" s="15">
        <f t="shared" si="200"/>
        <v>588</v>
      </c>
      <c r="L3067" s="15">
        <f t="shared" si="201"/>
        <v>640</v>
      </c>
      <c r="M3067" s="15">
        <f t="shared" si="202"/>
        <v>1228</v>
      </c>
    </row>
    <row r="3068" spans="1:13" ht="13.15" customHeight="1" x14ac:dyDescent="0.2">
      <c r="A3068" s="11" t="str">
        <f t="shared" si="199"/>
        <v>OLYMPIC DAM2023</v>
      </c>
      <c r="B3068" s="90" t="s">
        <v>33</v>
      </c>
      <c r="C3068" s="85">
        <v>2023</v>
      </c>
      <c r="D3068" s="86" t="s">
        <v>174</v>
      </c>
      <c r="E3068" s="15">
        <v>620</v>
      </c>
      <c r="F3068" s="15">
        <v>669</v>
      </c>
      <c r="G3068" s="15">
        <v>1289</v>
      </c>
      <c r="H3068" s="15">
        <v>0</v>
      </c>
      <c r="I3068" s="15">
        <v>0</v>
      </c>
      <c r="J3068" s="15">
        <v>0</v>
      </c>
      <c r="K3068" s="15">
        <f t="shared" si="200"/>
        <v>620</v>
      </c>
      <c r="L3068" s="15">
        <f t="shared" si="201"/>
        <v>669</v>
      </c>
      <c r="M3068" s="15">
        <f t="shared" si="202"/>
        <v>1289</v>
      </c>
    </row>
    <row r="3069" spans="1:13" ht="13.15" customHeight="1" x14ac:dyDescent="0.2">
      <c r="A3069" s="11" t="str">
        <f t="shared" si="199"/>
        <v>OLYMPIC DAM2024</v>
      </c>
      <c r="B3069" s="92" t="s">
        <v>33</v>
      </c>
      <c r="C3069" s="85">
        <v>2024</v>
      </c>
      <c r="D3069" s="86" t="s">
        <v>174</v>
      </c>
      <c r="E3069" s="15">
        <v>629</v>
      </c>
      <c r="F3069" s="15">
        <v>679</v>
      </c>
      <c r="G3069" s="15">
        <v>1308</v>
      </c>
      <c r="H3069" s="87">
        <v>0</v>
      </c>
      <c r="I3069" s="87">
        <v>0</v>
      </c>
      <c r="J3069" s="15">
        <v>0</v>
      </c>
      <c r="K3069" s="15">
        <f t="shared" si="200"/>
        <v>629</v>
      </c>
      <c r="L3069" s="15">
        <f t="shared" si="201"/>
        <v>679</v>
      </c>
      <c r="M3069" s="15">
        <f t="shared" si="202"/>
        <v>1308</v>
      </c>
    </row>
    <row r="3070" spans="1:13" ht="13.15" customHeight="1" x14ac:dyDescent="0.2">
      <c r="A3070" s="11" t="str">
        <f t="shared" si="199"/>
        <v>OLYMPIC DAM2025</v>
      </c>
      <c r="B3070" s="92" t="s">
        <v>33</v>
      </c>
      <c r="C3070" s="85">
        <v>2025</v>
      </c>
      <c r="D3070" s="86" t="s">
        <v>174</v>
      </c>
      <c r="E3070" s="15">
        <v>625</v>
      </c>
      <c r="F3070" s="15">
        <v>678</v>
      </c>
      <c r="G3070" s="15">
        <v>1303</v>
      </c>
      <c r="H3070" s="87">
        <v>0</v>
      </c>
      <c r="I3070" s="87">
        <v>0</v>
      </c>
      <c r="J3070" s="15">
        <v>0</v>
      </c>
      <c r="K3070" s="15">
        <f t="shared" si="200"/>
        <v>625</v>
      </c>
      <c r="L3070" s="15">
        <f t="shared" si="201"/>
        <v>678</v>
      </c>
      <c r="M3070" s="15">
        <f t="shared" si="202"/>
        <v>1303</v>
      </c>
    </row>
    <row r="3071" spans="1:13" ht="13.15" customHeight="1" x14ac:dyDescent="0.2">
      <c r="A3071" s="11" t="str">
        <f t="shared" si="199"/>
        <v>ONSLOW1985</v>
      </c>
      <c r="B3071" s="3" t="s">
        <v>168</v>
      </c>
      <c r="C3071" s="12">
        <v>1985</v>
      </c>
      <c r="D3071" s="12" t="s">
        <v>174</v>
      </c>
      <c r="E3071" s="13">
        <v>17</v>
      </c>
      <c r="F3071" s="13">
        <v>17</v>
      </c>
      <c r="G3071" s="13">
        <v>34</v>
      </c>
      <c r="H3071" s="13">
        <v>0</v>
      </c>
      <c r="I3071" s="13">
        <v>0</v>
      </c>
      <c r="J3071" s="13">
        <v>0</v>
      </c>
      <c r="K3071" s="15">
        <f t="shared" si="200"/>
        <v>17</v>
      </c>
      <c r="L3071" s="15">
        <f t="shared" si="201"/>
        <v>17</v>
      </c>
      <c r="M3071" s="15">
        <f t="shared" si="202"/>
        <v>34</v>
      </c>
    </row>
    <row r="3072" spans="1:13" ht="13.15" customHeight="1" x14ac:dyDescent="0.2">
      <c r="A3072" s="11" t="str">
        <f t="shared" si="199"/>
        <v>ONSLOW1986</v>
      </c>
      <c r="B3072" s="3" t="s">
        <v>168</v>
      </c>
      <c r="C3072" s="12">
        <v>1986</v>
      </c>
      <c r="D3072" s="12" t="s">
        <v>174</v>
      </c>
      <c r="E3072" s="13">
        <v>49</v>
      </c>
      <c r="F3072" s="13">
        <v>49</v>
      </c>
      <c r="G3072" s="13">
        <v>98</v>
      </c>
      <c r="H3072" s="13">
        <v>0</v>
      </c>
      <c r="I3072" s="13">
        <v>0</v>
      </c>
      <c r="J3072" s="13">
        <v>0</v>
      </c>
      <c r="K3072" s="15">
        <f t="shared" si="200"/>
        <v>49</v>
      </c>
      <c r="L3072" s="15">
        <f t="shared" si="201"/>
        <v>49</v>
      </c>
      <c r="M3072" s="15">
        <f t="shared" si="202"/>
        <v>98</v>
      </c>
    </row>
    <row r="3073" spans="1:13" ht="13.15" customHeight="1" x14ac:dyDescent="0.2">
      <c r="A3073" s="11" t="str">
        <f t="shared" si="199"/>
        <v>ONSLOW1987</v>
      </c>
      <c r="B3073" s="88" t="s">
        <v>168</v>
      </c>
      <c r="C3073" s="16">
        <v>1987</v>
      </c>
      <c r="D3073" s="86" t="s">
        <v>174</v>
      </c>
      <c r="E3073" s="89">
        <v>45</v>
      </c>
      <c r="F3073" s="89">
        <v>45</v>
      </c>
      <c r="G3073" s="89">
        <v>90</v>
      </c>
      <c r="H3073" s="89">
        <v>0</v>
      </c>
      <c r="I3073" s="89">
        <v>0</v>
      </c>
      <c r="J3073" s="89">
        <v>0</v>
      </c>
      <c r="K3073" s="15">
        <f t="shared" si="200"/>
        <v>45</v>
      </c>
      <c r="L3073" s="15">
        <f t="shared" si="201"/>
        <v>45</v>
      </c>
      <c r="M3073" s="15">
        <f t="shared" si="202"/>
        <v>90</v>
      </c>
    </row>
    <row r="3074" spans="1:13" ht="13.15" customHeight="1" x14ac:dyDescent="0.2">
      <c r="A3074" s="11" t="str">
        <f t="shared" si="199"/>
        <v>ONSLOW1988</v>
      </c>
      <c r="B3074" s="88" t="s">
        <v>168</v>
      </c>
      <c r="C3074" s="16">
        <v>1988</v>
      </c>
      <c r="D3074" s="86" t="s">
        <v>174</v>
      </c>
      <c r="E3074" s="89">
        <v>53</v>
      </c>
      <c r="F3074" s="89">
        <v>53</v>
      </c>
      <c r="G3074" s="89">
        <v>106</v>
      </c>
      <c r="H3074" s="89">
        <v>0</v>
      </c>
      <c r="I3074" s="89">
        <v>0</v>
      </c>
      <c r="J3074" s="89">
        <v>0</v>
      </c>
      <c r="K3074" s="15">
        <f t="shared" si="200"/>
        <v>53</v>
      </c>
      <c r="L3074" s="15">
        <f t="shared" si="201"/>
        <v>53</v>
      </c>
      <c r="M3074" s="15">
        <f t="shared" si="202"/>
        <v>106</v>
      </c>
    </row>
    <row r="3075" spans="1:13" ht="13.15" customHeight="1" x14ac:dyDescent="0.2">
      <c r="A3075" s="11" t="str">
        <f t="shared" si="199"/>
        <v>ONSLOW1989</v>
      </c>
      <c r="B3075" s="90" t="s">
        <v>168</v>
      </c>
      <c r="C3075" s="12">
        <v>1989</v>
      </c>
      <c r="D3075" s="86" t="s">
        <v>174</v>
      </c>
      <c r="E3075" s="91">
        <v>39</v>
      </c>
      <c r="F3075" s="91">
        <v>39</v>
      </c>
      <c r="G3075" s="91">
        <v>78</v>
      </c>
      <c r="H3075" s="98">
        <v>0</v>
      </c>
      <c r="I3075" s="98">
        <v>0</v>
      </c>
      <c r="J3075" s="91">
        <v>0</v>
      </c>
      <c r="K3075" s="15">
        <f t="shared" si="200"/>
        <v>39</v>
      </c>
      <c r="L3075" s="15">
        <f t="shared" si="201"/>
        <v>39</v>
      </c>
      <c r="M3075" s="15">
        <f t="shared" si="202"/>
        <v>78</v>
      </c>
    </row>
    <row r="3076" spans="1:13" ht="13.15" customHeight="1" x14ac:dyDescent="0.2">
      <c r="A3076" s="11" t="str">
        <f t="shared" si="199"/>
        <v>ONSLOW1990</v>
      </c>
      <c r="B3076" s="3" t="s">
        <v>168</v>
      </c>
      <c r="C3076" s="12">
        <v>1990</v>
      </c>
      <c r="D3076" s="12" t="s">
        <v>174</v>
      </c>
      <c r="E3076" s="13">
        <v>39</v>
      </c>
      <c r="F3076" s="13">
        <v>35</v>
      </c>
      <c r="G3076" s="13">
        <v>74</v>
      </c>
      <c r="H3076" s="13">
        <v>0</v>
      </c>
      <c r="I3076" s="13">
        <v>0</v>
      </c>
      <c r="J3076" s="13">
        <v>0</v>
      </c>
      <c r="K3076" s="15">
        <f t="shared" si="200"/>
        <v>39</v>
      </c>
      <c r="L3076" s="15">
        <f t="shared" si="201"/>
        <v>35</v>
      </c>
      <c r="M3076" s="15">
        <f t="shared" si="202"/>
        <v>74</v>
      </c>
    </row>
    <row r="3077" spans="1:13" ht="13.15" customHeight="1" x14ac:dyDescent="0.2">
      <c r="A3077" s="11" t="str">
        <f t="shared" si="199"/>
        <v>ONSLOW1991</v>
      </c>
      <c r="B3077" s="92" t="s">
        <v>168</v>
      </c>
      <c r="C3077" s="85">
        <v>1991</v>
      </c>
      <c r="D3077" s="86" t="s">
        <v>174</v>
      </c>
      <c r="E3077" s="15">
        <v>18</v>
      </c>
      <c r="F3077" s="15">
        <v>18</v>
      </c>
      <c r="G3077" s="15">
        <v>36</v>
      </c>
      <c r="H3077" s="87">
        <v>0</v>
      </c>
      <c r="I3077" s="87">
        <v>0</v>
      </c>
      <c r="J3077" s="15">
        <v>0</v>
      </c>
      <c r="K3077" s="15">
        <f t="shared" si="200"/>
        <v>18</v>
      </c>
      <c r="L3077" s="15">
        <f t="shared" si="201"/>
        <v>18</v>
      </c>
      <c r="M3077" s="15">
        <f t="shared" si="202"/>
        <v>36</v>
      </c>
    </row>
    <row r="3078" spans="1:13" ht="13.15" customHeight="1" x14ac:dyDescent="0.2">
      <c r="A3078" s="11" t="str">
        <f t="shared" si="199"/>
        <v>ONSLOW2014</v>
      </c>
      <c r="B3078" s="92" t="s">
        <v>168</v>
      </c>
      <c r="C3078" s="85">
        <v>2014</v>
      </c>
      <c r="D3078" s="86" t="s">
        <v>174</v>
      </c>
      <c r="E3078" s="15">
        <v>19</v>
      </c>
      <c r="F3078" s="15">
        <v>19</v>
      </c>
      <c r="G3078" s="15">
        <v>38</v>
      </c>
      <c r="H3078" s="87">
        <v>0</v>
      </c>
      <c r="I3078" s="87">
        <v>0</v>
      </c>
      <c r="J3078" s="15">
        <v>0</v>
      </c>
      <c r="K3078" s="15">
        <f t="shared" si="200"/>
        <v>19</v>
      </c>
      <c r="L3078" s="15">
        <f t="shared" si="201"/>
        <v>19</v>
      </c>
      <c r="M3078" s="15">
        <f t="shared" si="202"/>
        <v>38</v>
      </c>
    </row>
    <row r="3079" spans="1:13" ht="13.15" customHeight="1" x14ac:dyDescent="0.2">
      <c r="A3079" s="11" t="str">
        <f t="shared" si="199"/>
        <v>ONSLOW2015</v>
      </c>
      <c r="B3079" s="3" t="s">
        <v>168</v>
      </c>
      <c r="C3079" s="12">
        <v>2015</v>
      </c>
      <c r="D3079" s="12" t="s">
        <v>174</v>
      </c>
      <c r="E3079" s="13">
        <v>77</v>
      </c>
      <c r="F3079" s="13">
        <v>77</v>
      </c>
      <c r="G3079" s="13">
        <v>154</v>
      </c>
      <c r="H3079" s="13">
        <v>0</v>
      </c>
      <c r="I3079" s="13">
        <v>0</v>
      </c>
      <c r="J3079" s="13">
        <v>0</v>
      </c>
      <c r="K3079" s="15">
        <f t="shared" si="200"/>
        <v>77</v>
      </c>
      <c r="L3079" s="15">
        <f t="shared" si="201"/>
        <v>77</v>
      </c>
      <c r="M3079" s="15">
        <f t="shared" si="202"/>
        <v>154</v>
      </c>
    </row>
    <row r="3080" spans="1:13" ht="13.15" customHeight="1" x14ac:dyDescent="0.2">
      <c r="A3080" s="11" t="str">
        <f t="shared" si="199"/>
        <v>ONSLOW2021</v>
      </c>
      <c r="B3080" s="90" t="s">
        <v>168</v>
      </c>
      <c r="C3080" s="85">
        <v>2021</v>
      </c>
      <c r="D3080" s="86" t="s">
        <v>174</v>
      </c>
      <c r="E3080" s="15">
        <v>116</v>
      </c>
      <c r="F3080" s="15">
        <v>116</v>
      </c>
      <c r="G3080" s="15">
        <v>232</v>
      </c>
      <c r="H3080" s="15">
        <v>0</v>
      </c>
      <c r="I3080" s="15">
        <v>0</v>
      </c>
      <c r="J3080" s="15">
        <v>0</v>
      </c>
      <c r="K3080" s="15">
        <f t="shared" si="200"/>
        <v>116</v>
      </c>
      <c r="L3080" s="15">
        <f t="shared" si="201"/>
        <v>116</v>
      </c>
      <c r="M3080" s="15">
        <f t="shared" si="202"/>
        <v>232</v>
      </c>
    </row>
    <row r="3081" spans="1:13" ht="13.15" customHeight="1" x14ac:dyDescent="0.2">
      <c r="A3081" s="11" t="str">
        <f t="shared" si="199"/>
        <v>ONSLOW2022</v>
      </c>
      <c r="B3081" s="3" t="s">
        <v>168</v>
      </c>
      <c r="C3081" s="12">
        <v>2022</v>
      </c>
      <c r="D3081" s="12" t="s">
        <v>174</v>
      </c>
      <c r="E3081" s="13">
        <v>48</v>
      </c>
      <c r="F3081" s="13">
        <v>48</v>
      </c>
      <c r="G3081" s="13">
        <v>96</v>
      </c>
      <c r="H3081" s="13">
        <v>0</v>
      </c>
      <c r="I3081" s="13">
        <v>0</v>
      </c>
      <c r="J3081" s="13">
        <v>0</v>
      </c>
      <c r="K3081" s="15">
        <f t="shared" si="200"/>
        <v>48</v>
      </c>
      <c r="L3081" s="15">
        <f t="shared" si="201"/>
        <v>48</v>
      </c>
      <c r="M3081" s="15">
        <f t="shared" si="202"/>
        <v>96</v>
      </c>
    </row>
    <row r="3082" spans="1:13" ht="13.15" customHeight="1" x14ac:dyDescent="0.2">
      <c r="A3082" s="11" t="str">
        <f t="shared" si="199"/>
        <v>ONSLOW2024</v>
      </c>
      <c r="B3082" s="3" t="s">
        <v>168</v>
      </c>
      <c r="C3082" s="12">
        <v>2024</v>
      </c>
      <c r="D3082" s="12" t="s">
        <v>174</v>
      </c>
      <c r="E3082" s="13">
        <v>199</v>
      </c>
      <c r="F3082" s="13">
        <v>196</v>
      </c>
      <c r="G3082" s="13">
        <v>395</v>
      </c>
      <c r="H3082" s="13">
        <v>0</v>
      </c>
      <c r="I3082" s="13">
        <v>0</v>
      </c>
      <c r="J3082" s="13">
        <v>0</v>
      </c>
      <c r="K3082" s="15">
        <f t="shared" si="200"/>
        <v>199</v>
      </c>
      <c r="L3082" s="15">
        <f t="shared" si="201"/>
        <v>196</v>
      </c>
      <c r="M3082" s="15">
        <f t="shared" si="202"/>
        <v>395</v>
      </c>
    </row>
    <row r="3083" spans="1:13" ht="13.15" customHeight="1" x14ac:dyDescent="0.2">
      <c r="A3083" s="11" t="str">
        <f t="shared" si="199"/>
        <v>ONSLOW2025</v>
      </c>
      <c r="B3083" s="3" t="s">
        <v>168</v>
      </c>
      <c r="C3083" s="12">
        <v>2025</v>
      </c>
      <c r="D3083" s="12" t="s">
        <v>174</v>
      </c>
      <c r="E3083" s="13">
        <v>311</v>
      </c>
      <c r="F3083" s="13">
        <v>308</v>
      </c>
      <c r="G3083" s="13">
        <v>619</v>
      </c>
      <c r="H3083" s="13">
        <v>0</v>
      </c>
      <c r="I3083" s="13">
        <v>0</v>
      </c>
      <c r="J3083" s="13">
        <v>0</v>
      </c>
      <c r="K3083" s="15">
        <f t="shared" si="200"/>
        <v>311</v>
      </c>
      <c r="L3083" s="15">
        <f t="shared" si="201"/>
        <v>308</v>
      </c>
      <c r="M3083" s="15">
        <f t="shared" si="202"/>
        <v>619</v>
      </c>
    </row>
    <row r="3084" spans="1:13" ht="13.15" customHeight="1" x14ac:dyDescent="0.2">
      <c r="A3084" s="11" t="str">
        <f t="shared" si="199"/>
        <v>ORANGE1985</v>
      </c>
      <c r="B3084" s="3" t="s">
        <v>32</v>
      </c>
      <c r="C3084" s="12">
        <v>1985</v>
      </c>
      <c r="D3084" s="12">
        <v>20</v>
      </c>
      <c r="E3084" s="13">
        <v>4307</v>
      </c>
      <c r="F3084" s="13">
        <v>4353</v>
      </c>
      <c r="G3084" s="13">
        <v>8660</v>
      </c>
      <c r="H3084" s="13">
        <v>0</v>
      </c>
      <c r="I3084" s="13">
        <v>0</v>
      </c>
      <c r="J3084" s="13">
        <v>0</v>
      </c>
      <c r="K3084" s="15">
        <f t="shared" si="200"/>
        <v>4307</v>
      </c>
      <c r="L3084" s="15">
        <f t="shared" si="201"/>
        <v>4353</v>
      </c>
      <c r="M3084" s="15">
        <f t="shared" si="202"/>
        <v>8660</v>
      </c>
    </row>
    <row r="3085" spans="1:13" ht="13.15" customHeight="1" x14ac:dyDescent="0.2">
      <c r="A3085" s="11" t="str">
        <f t="shared" si="199"/>
        <v>ORANGE1986</v>
      </c>
      <c r="B3085" s="90" t="s">
        <v>32</v>
      </c>
      <c r="C3085" s="85">
        <v>1986</v>
      </c>
      <c r="D3085" s="86">
        <v>22</v>
      </c>
      <c r="E3085" s="15">
        <v>4013</v>
      </c>
      <c r="F3085" s="15">
        <v>4314</v>
      </c>
      <c r="G3085" s="15">
        <v>8327</v>
      </c>
      <c r="H3085" s="15">
        <v>0</v>
      </c>
      <c r="I3085" s="15">
        <v>0</v>
      </c>
      <c r="J3085" s="15">
        <v>0</v>
      </c>
      <c r="K3085" s="15">
        <f t="shared" si="200"/>
        <v>4013</v>
      </c>
      <c r="L3085" s="15">
        <f t="shared" si="201"/>
        <v>4314</v>
      </c>
      <c r="M3085" s="15">
        <f t="shared" si="202"/>
        <v>8327</v>
      </c>
    </row>
    <row r="3086" spans="1:13" ht="13.15" customHeight="1" x14ac:dyDescent="0.2">
      <c r="A3086" s="11" t="str">
        <f t="shared" si="199"/>
        <v>ORANGE1987</v>
      </c>
      <c r="B3086" s="90" t="s">
        <v>32</v>
      </c>
      <c r="C3086" s="12">
        <v>1987</v>
      </c>
      <c r="D3086" s="86">
        <v>17</v>
      </c>
      <c r="E3086" s="91">
        <v>4998</v>
      </c>
      <c r="F3086" s="91">
        <v>5164</v>
      </c>
      <c r="G3086" s="91">
        <v>10162</v>
      </c>
      <c r="H3086" s="91">
        <v>0</v>
      </c>
      <c r="I3086" s="91">
        <v>0</v>
      </c>
      <c r="J3086" s="91">
        <v>0</v>
      </c>
      <c r="K3086" s="15">
        <f t="shared" si="200"/>
        <v>4998</v>
      </c>
      <c r="L3086" s="15">
        <f t="shared" si="201"/>
        <v>5164</v>
      </c>
      <c r="M3086" s="15">
        <f t="shared" si="202"/>
        <v>10162</v>
      </c>
    </row>
    <row r="3087" spans="1:13" ht="13.15" customHeight="1" x14ac:dyDescent="0.2">
      <c r="A3087" s="11" t="str">
        <f t="shared" si="199"/>
        <v>ORANGE1988</v>
      </c>
      <c r="B3087" s="3" t="s">
        <v>32</v>
      </c>
      <c r="C3087" s="12">
        <v>1988</v>
      </c>
      <c r="D3087" s="12">
        <v>17</v>
      </c>
      <c r="E3087" s="13">
        <v>4830</v>
      </c>
      <c r="F3087" s="13">
        <v>4789</v>
      </c>
      <c r="G3087" s="13">
        <v>9619</v>
      </c>
      <c r="H3087" s="13">
        <v>0</v>
      </c>
      <c r="I3087" s="13">
        <v>0</v>
      </c>
      <c r="J3087" s="13">
        <v>0</v>
      </c>
      <c r="K3087" s="15">
        <f t="shared" si="200"/>
        <v>4830</v>
      </c>
      <c r="L3087" s="15">
        <f t="shared" si="201"/>
        <v>4789</v>
      </c>
      <c r="M3087" s="15">
        <f t="shared" si="202"/>
        <v>9619</v>
      </c>
    </row>
    <row r="3088" spans="1:13" ht="13.15" customHeight="1" x14ac:dyDescent="0.2">
      <c r="A3088" s="11" t="str">
        <f t="shared" si="199"/>
        <v>ORANGE1989</v>
      </c>
      <c r="B3088" s="3" t="s">
        <v>32</v>
      </c>
      <c r="C3088" s="12">
        <v>1989</v>
      </c>
      <c r="D3088" s="12">
        <v>30</v>
      </c>
      <c r="E3088" s="13">
        <v>2568</v>
      </c>
      <c r="F3088" s="13">
        <v>2711</v>
      </c>
      <c r="G3088" s="13">
        <v>5279</v>
      </c>
      <c r="H3088" s="13">
        <v>0</v>
      </c>
      <c r="I3088" s="13">
        <v>0</v>
      </c>
      <c r="J3088" s="13">
        <v>0</v>
      </c>
      <c r="K3088" s="15">
        <f t="shared" si="200"/>
        <v>2568</v>
      </c>
      <c r="L3088" s="15">
        <f t="shared" si="201"/>
        <v>2711</v>
      </c>
      <c r="M3088" s="15">
        <f t="shared" si="202"/>
        <v>5279</v>
      </c>
    </row>
    <row r="3089" spans="1:13" ht="13.15" customHeight="1" x14ac:dyDescent="0.2">
      <c r="A3089" s="11" t="str">
        <f t="shared" si="199"/>
        <v>ORANGE1990</v>
      </c>
      <c r="B3089" s="90" t="s">
        <v>32</v>
      </c>
      <c r="C3089" s="12">
        <v>1990</v>
      </c>
      <c r="D3089" s="86">
        <v>20</v>
      </c>
      <c r="E3089" s="91">
        <v>3931</v>
      </c>
      <c r="F3089" s="91">
        <v>4024</v>
      </c>
      <c r="G3089" s="91">
        <v>7955</v>
      </c>
      <c r="H3089" s="91">
        <v>0</v>
      </c>
      <c r="I3089" s="91">
        <v>0</v>
      </c>
      <c r="J3089" s="91">
        <v>0</v>
      </c>
      <c r="K3089" s="15">
        <f t="shared" si="200"/>
        <v>3931</v>
      </c>
      <c r="L3089" s="15">
        <f t="shared" si="201"/>
        <v>4024</v>
      </c>
      <c r="M3089" s="15">
        <f t="shared" si="202"/>
        <v>7955</v>
      </c>
    </row>
    <row r="3090" spans="1:13" ht="13.15" customHeight="1" x14ac:dyDescent="0.2">
      <c r="A3090" s="11" t="str">
        <f t="shared" si="199"/>
        <v>ORANGE1991</v>
      </c>
      <c r="B3090" s="92" t="s">
        <v>32</v>
      </c>
      <c r="C3090" s="85">
        <v>1991</v>
      </c>
      <c r="D3090" s="86">
        <v>33</v>
      </c>
      <c r="E3090" s="15">
        <v>2850</v>
      </c>
      <c r="F3090" s="15">
        <v>2922</v>
      </c>
      <c r="G3090" s="15">
        <v>5772</v>
      </c>
      <c r="H3090" s="87">
        <v>0</v>
      </c>
      <c r="I3090" s="87">
        <v>0</v>
      </c>
      <c r="J3090" s="15">
        <v>0</v>
      </c>
      <c r="K3090" s="15">
        <f t="shared" si="200"/>
        <v>2850</v>
      </c>
      <c r="L3090" s="15">
        <f t="shared" si="201"/>
        <v>2922</v>
      </c>
      <c r="M3090" s="15">
        <f t="shared" si="202"/>
        <v>5772</v>
      </c>
    </row>
    <row r="3091" spans="1:13" ht="13.15" customHeight="1" x14ac:dyDescent="0.2">
      <c r="A3091" s="11" t="str">
        <f t="shared" si="199"/>
        <v>ORANGE1992</v>
      </c>
      <c r="B3091" s="3" t="s">
        <v>32</v>
      </c>
      <c r="C3091" s="12">
        <v>1992</v>
      </c>
      <c r="D3091" s="12" t="s">
        <v>174</v>
      </c>
      <c r="E3091" s="13">
        <v>2087</v>
      </c>
      <c r="F3091" s="13">
        <v>2049</v>
      </c>
      <c r="G3091" s="13">
        <v>4136</v>
      </c>
      <c r="H3091" s="13">
        <v>0</v>
      </c>
      <c r="I3091" s="13">
        <v>0</v>
      </c>
      <c r="J3091" s="13">
        <v>0</v>
      </c>
      <c r="K3091" s="15">
        <f t="shared" si="200"/>
        <v>2087</v>
      </c>
      <c r="L3091" s="15">
        <f t="shared" si="201"/>
        <v>2049</v>
      </c>
      <c r="M3091" s="15">
        <f t="shared" si="202"/>
        <v>4136</v>
      </c>
    </row>
    <row r="3092" spans="1:13" ht="13.15" customHeight="1" x14ac:dyDescent="0.2">
      <c r="A3092" s="11" t="str">
        <f t="shared" si="199"/>
        <v>ORANGE1993</v>
      </c>
      <c r="B3092" s="3" t="s">
        <v>32</v>
      </c>
      <c r="C3092" s="12">
        <v>1993</v>
      </c>
      <c r="D3092" s="12" t="s">
        <v>174</v>
      </c>
      <c r="E3092" s="13">
        <v>2465</v>
      </c>
      <c r="F3092" s="13">
        <v>2345</v>
      </c>
      <c r="G3092" s="13">
        <v>4810</v>
      </c>
      <c r="H3092" s="13">
        <v>0</v>
      </c>
      <c r="I3092" s="13">
        <v>0</v>
      </c>
      <c r="J3092" s="13">
        <v>0</v>
      </c>
      <c r="K3092" s="15">
        <f t="shared" si="200"/>
        <v>2465</v>
      </c>
      <c r="L3092" s="15">
        <f t="shared" si="201"/>
        <v>2345</v>
      </c>
      <c r="M3092" s="15">
        <f t="shared" si="202"/>
        <v>4810</v>
      </c>
    </row>
    <row r="3093" spans="1:13" ht="13.15" customHeight="1" x14ac:dyDescent="0.2">
      <c r="A3093" s="11" t="str">
        <f t="shared" si="199"/>
        <v>ORANGE1994</v>
      </c>
      <c r="B3093" s="3" t="s">
        <v>32</v>
      </c>
      <c r="C3093" s="12">
        <v>1994</v>
      </c>
      <c r="D3093" s="12">
        <v>31</v>
      </c>
      <c r="E3093" s="13">
        <v>3138</v>
      </c>
      <c r="F3093" s="13">
        <v>3084</v>
      </c>
      <c r="G3093" s="13">
        <v>6222</v>
      </c>
      <c r="H3093" s="13">
        <v>0</v>
      </c>
      <c r="I3093" s="13">
        <v>0</v>
      </c>
      <c r="J3093" s="13">
        <v>0</v>
      </c>
      <c r="K3093" s="15">
        <f t="shared" si="200"/>
        <v>3138</v>
      </c>
      <c r="L3093" s="15">
        <f t="shared" si="201"/>
        <v>3084</v>
      </c>
      <c r="M3093" s="15">
        <f t="shared" si="202"/>
        <v>6222</v>
      </c>
    </row>
    <row r="3094" spans="1:13" ht="13.15" customHeight="1" x14ac:dyDescent="0.2">
      <c r="A3094" s="11" t="str">
        <f t="shared" si="199"/>
        <v>ORANGE1995</v>
      </c>
      <c r="B3094" s="3" t="s">
        <v>32</v>
      </c>
      <c r="C3094" s="12">
        <v>1995</v>
      </c>
      <c r="D3094" s="12">
        <v>38</v>
      </c>
      <c r="E3094" s="13">
        <v>2543</v>
      </c>
      <c r="F3094" s="13">
        <v>2551</v>
      </c>
      <c r="G3094" s="13">
        <v>5094</v>
      </c>
      <c r="H3094" s="13">
        <v>0</v>
      </c>
      <c r="I3094" s="13">
        <v>0</v>
      </c>
      <c r="J3094" s="13">
        <v>0</v>
      </c>
      <c r="K3094" s="15">
        <f t="shared" si="200"/>
        <v>2543</v>
      </c>
      <c r="L3094" s="15">
        <f t="shared" si="201"/>
        <v>2551</v>
      </c>
      <c r="M3094" s="15">
        <f t="shared" si="202"/>
        <v>5094</v>
      </c>
    </row>
    <row r="3095" spans="1:13" ht="13.15" customHeight="1" x14ac:dyDescent="0.2">
      <c r="A3095" s="11" t="str">
        <f t="shared" si="199"/>
        <v>ORANGE1996</v>
      </c>
      <c r="B3095" s="3" t="s">
        <v>32</v>
      </c>
      <c r="C3095" s="12">
        <v>1996</v>
      </c>
      <c r="D3095" s="12" t="s">
        <v>174</v>
      </c>
      <c r="E3095" s="13">
        <v>2405</v>
      </c>
      <c r="F3095" s="13">
        <v>2382</v>
      </c>
      <c r="G3095" s="13">
        <v>4787</v>
      </c>
      <c r="H3095" s="13">
        <v>0</v>
      </c>
      <c r="I3095" s="13">
        <v>0</v>
      </c>
      <c r="J3095" s="13">
        <v>0</v>
      </c>
      <c r="K3095" s="15">
        <f t="shared" si="200"/>
        <v>2405</v>
      </c>
      <c r="L3095" s="15">
        <f t="shared" si="201"/>
        <v>2382</v>
      </c>
      <c r="M3095" s="15">
        <f t="shared" si="202"/>
        <v>4787</v>
      </c>
    </row>
    <row r="3096" spans="1:13" ht="13.15" customHeight="1" x14ac:dyDescent="0.2">
      <c r="A3096" s="11" t="str">
        <f t="shared" si="199"/>
        <v>ORANGE1997</v>
      </c>
      <c r="B3096" s="3" t="s">
        <v>32</v>
      </c>
      <c r="C3096" s="12">
        <v>1997</v>
      </c>
      <c r="D3096" s="12" t="s">
        <v>174</v>
      </c>
      <c r="E3096" s="13">
        <v>2372</v>
      </c>
      <c r="F3096" s="13">
        <v>2360</v>
      </c>
      <c r="G3096" s="13">
        <v>4732</v>
      </c>
      <c r="H3096" s="13">
        <v>0</v>
      </c>
      <c r="I3096" s="13">
        <v>0</v>
      </c>
      <c r="J3096" s="13">
        <v>0</v>
      </c>
      <c r="K3096" s="15">
        <f t="shared" si="200"/>
        <v>2372</v>
      </c>
      <c r="L3096" s="15">
        <f t="shared" si="201"/>
        <v>2360</v>
      </c>
      <c r="M3096" s="15">
        <f t="shared" si="202"/>
        <v>4732</v>
      </c>
    </row>
    <row r="3097" spans="1:13" ht="13.15" customHeight="1" x14ac:dyDescent="0.2">
      <c r="A3097" s="11" t="str">
        <f t="shared" si="199"/>
        <v>ORANGE1998</v>
      </c>
      <c r="B3097" s="3" t="s">
        <v>32</v>
      </c>
      <c r="C3097" s="12">
        <v>1998</v>
      </c>
      <c r="D3097" s="12" t="s">
        <v>174</v>
      </c>
      <c r="E3097" s="13">
        <v>1785</v>
      </c>
      <c r="F3097" s="13">
        <v>1773</v>
      </c>
      <c r="G3097" s="13">
        <v>3558</v>
      </c>
      <c r="H3097" s="13">
        <v>0</v>
      </c>
      <c r="I3097" s="13">
        <v>0</v>
      </c>
      <c r="J3097" s="13">
        <v>0</v>
      </c>
      <c r="K3097" s="15">
        <f t="shared" si="200"/>
        <v>1785</v>
      </c>
      <c r="L3097" s="15">
        <f t="shared" si="201"/>
        <v>1773</v>
      </c>
      <c r="M3097" s="15">
        <f t="shared" si="202"/>
        <v>3558</v>
      </c>
    </row>
    <row r="3098" spans="1:13" ht="13.15" customHeight="1" x14ac:dyDescent="0.2">
      <c r="A3098" s="11" t="str">
        <f t="shared" si="199"/>
        <v>ORANGE1999</v>
      </c>
      <c r="B3098" s="3" t="s">
        <v>32</v>
      </c>
      <c r="C3098" s="12">
        <v>1999</v>
      </c>
      <c r="D3098" s="12" t="s">
        <v>174</v>
      </c>
      <c r="E3098" s="13">
        <v>1558</v>
      </c>
      <c r="F3098" s="13">
        <v>1614</v>
      </c>
      <c r="G3098" s="13">
        <v>3172</v>
      </c>
      <c r="H3098" s="13">
        <v>0</v>
      </c>
      <c r="I3098" s="13">
        <v>0</v>
      </c>
      <c r="J3098" s="13">
        <v>0</v>
      </c>
      <c r="K3098" s="15">
        <f t="shared" si="200"/>
        <v>1558</v>
      </c>
      <c r="L3098" s="15">
        <f t="shared" si="201"/>
        <v>1614</v>
      </c>
      <c r="M3098" s="15">
        <f t="shared" si="202"/>
        <v>3172</v>
      </c>
    </row>
    <row r="3099" spans="1:13" ht="13.15" customHeight="1" x14ac:dyDescent="0.2">
      <c r="A3099" s="11" t="str">
        <f t="shared" si="199"/>
        <v>ORANGE2000</v>
      </c>
      <c r="B3099" s="92" t="s">
        <v>32</v>
      </c>
      <c r="C3099" s="85">
        <v>2000</v>
      </c>
      <c r="D3099" s="86" t="s">
        <v>174</v>
      </c>
      <c r="E3099" s="15">
        <v>1501</v>
      </c>
      <c r="F3099" s="15">
        <v>1618</v>
      </c>
      <c r="G3099" s="15">
        <v>3119</v>
      </c>
      <c r="H3099" s="87">
        <v>0</v>
      </c>
      <c r="I3099" s="87">
        <v>0</v>
      </c>
      <c r="J3099" s="15">
        <v>0</v>
      </c>
      <c r="K3099" s="15">
        <f t="shared" si="200"/>
        <v>1501</v>
      </c>
      <c r="L3099" s="15">
        <f t="shared" si="201"/>
        <v>1618</v>
      </c>
      <c r="M3099" s="15">
        <f t="shared" si="202"/>
        <v>3119</v>
      </c>
    </row>
    <row r="3100" spans="1:13" ht="13.15" customHeight="1" x14ac:dyDescent="0.2">
      <c r="A3100" s="11" t="str">
        <f t="shared" si="199"/>
        <v>ORANGE2001</v>
      </c>
      <c r="B3100" s="3" t="s">
        <v>32</v>
      </c>
      <c r="C3100" s="12">
        <v>2001</v>
      </c>
      <c r="D3100" s="86" t="s">
        <v>174</v>
      </c>
      <c r="E3100" s="13">
        <v>1475</v>
      </c>
      <c r="F3100" s="13">
        <v>1545</v>
      </c>
      <c r="G3100" s="13">
        <v>3020</v>
      </c>
      <c r="H3100" s="13">
        <v>0</v>
      </c>
      <c r="I3100" s="13">
        <v>0</v>
      </c>
      <c r="J3100" s="13">
        <v>0</v>
      </c>
      <c r="K3100" s="15">
        <f t="shared" si="200"/>
        <v>1475</v>
      </c>
      <c r="L3100" s="15">
        <f t="shared" si="201"/>
        <v>1545</v>
      </c>
      <c r="M3100" s="15">
        <f t="shared" si="202"/>
        <v>3020</v>
      </c>
    </row>
    <row r="3101" spans="1:13" ht="13.15" customHeight="1" x14ac:dyDescent="0.2">
      <c r="A3101" s="11" t="str">
        <f t="shared" si="199"/>
        <v>ORANGE2002</v>
      </c>
      <c r="B3101" s="3" t="s">
        <v>32</v>
      </c>
      <c r="C3101" s="12">
        <v>2002</v>
      </c>
      <c r="D3101" s="12" t="s">
        <v>174</v>
      </c>
      <c r="E3101" s="13">
        <v>1544</v>
      </c>
      <c r="F3101" s="13">
        <v>1566</v>
      </c>
      <c r="G3101" s="13">
        <v>3110</v>
      </c>
      <c r="H3101" s="13">
        <v>0</v>
      </c>
      <c r="I3101" s="13">
        <v>0</v>
      </c>
      <c r="J3101" s="13">
        <v>0</v>
      </c>
      <c r="K3101" s="15">
        <f t="shared" si="200"/>
        <v>1544</v>
      </c>
      <c r="L3101" s="15">
        <f t="shared" si="201"/>
        <v>1566</v>
      </c>
      <c r="M3101" s="15">
        <f t="shared" si="202"/>
        <v>3110</v>
      </c>
    </row>
    <row r="3102" spans="1:13" ht="13.15" customHeight="1" x14ac:dyDescent="0.2">
      <c r="A3102" s="11" t="str">
        <f t="shared" si="199"/>
        <v>ORANGE2003</v>
      </c>
      <c r="B3102" s="90" t="s">
        <v>32</v>
      </c>
      <c r="C3102" s="85">
        <v>2003</v>
      </c>
      <c r="D3102" s="86" t="s">
        <v>174</v>
      </c>
      <c r="E3102" s="15">
        <v>1133</v>
      </c>
      <c r="F3102" s="15">
        <v>1131</v>
      </c>
      <c r="G3102" s="15">
        <v>2264</v>
      </c>
      <c r="H3102" s="15">
        <v>0</v>
      </c>
      <c r="I3102" s="15">
        <v>0</v>
      </c>
      <c r="J3102" s="15">
        <v>0</v>
      </c>
      <c r="K3102" s="15">
        <f t="shared" si="200"/>
        <v>1133</v>
      </c>
      <c r="L3102" s="15">
        <f t="shared" si="201"/>
        <v>1131</v>
      </c>
      <c r="M3102" s="15">
        <f t="shared" si="202"/>
        <v>2264</v>
      </c>
    </row>
    <row r="3103" spans="1:13" ht="13.15" customHeight="1" x14ac:dyDescent="0.2">
      <c r="A3103" s="11" t="str">
        <f t="shared" si="199"/>
        <v>ORANGE2004</v>
      </c>
      <c r="B3103" s="92" t="s">
        <v>32</v>
      </c>
      <c r="C3103" s="85">
        <v>2004</v>
      </c>
      <c r="D3103" s="86" t="s">
        <v>174</v>
      </c>
      <c r="E3103" s="15">
        <v>1252</v>
      </c>
      <c r="F3103" s="15">
        <v>1253</v>
      </c>
      <c r="G3103" s="15">
        <v>2505</v>
      </c>
      <c r="H3103" s="87">
        <v>0</v>
      </c>
      <c r="I3103" s="87">
        <v>0</v>
      </c>
      <c r="J3103" s="15">
        <v>0</v>
      </c>
      <c r="K3103" s="15">
        <f t="shared" si="200"/>
        <v>1252</v>
      </c>
      <c r="L3103" s="15">
        <f t="shared" si="201"/>
        <v>1253</v>
      </c>
      <c r="M3103" s="15">
        <f t="shared" si="202"/>
        <v>2505</v>
      </c>
    </row>
    <row r="3104" spans="1:13" ht="13.15" customHeight="1" x14ac:dyDescent="0.2">
      <c r="A3104" s="11" t="str">
        <f t="shared" si="199"/>
        <v>ORANGE2005</v>
      </c>
      <c r="B3104" s="3" t="s">
        <v>32</v>
      </c>
      <c r="C3104" s="12">
        <v>2005</v>
      </c>
      <c r="D3104" s="12" t="s">
        <v>174</v>
      </c>
      <c r="E3104" s="13">
        <v>1247</v>
      </c>
      <c r="F3104" s="13">
        <v>1247</v>
      </c>
      <c r="G3104" s="13">
        <v>2494</v>
      </c>
      <c r="H3104" s="13">
        <v>0</v>
      </c>
      <c r="I3104" s="13">
        <v>0</v>
      </c>
      <c r="J3104" s="13">
        <v>0</v>
      </c>
      <c r="K3104" s="15">
        <f t="shared" si="200"/>
        <v>1247</v>
      </c>
      <c r="L3104" s="15">
        <f t="shared" si="201"/>
        <v>1247</v>
      </c>
      <c r="M3104" s="15">
        <f t="shared" si="202"/>
        <v>2494</v>
      </c>
    </row>
    <row r="3105" spans="1:13" ht="13.15" customHeight="1" x14ac:dyDescent="0.2">
      <c r="A3105" s="11" t="str">
        <f t="shared" ref="A3105:A3168" si="203">CONCATENATE(B3105,C3105)</f>
        <v>ORANGE2006</v>
      </c>
      <c r="B3105" s="3" t="s">
        <v>32</v>
      </c>
      <c r="C3105" s="12">
        <v>2006</v>
      </c>
      <c r="D3105" s="12" t="s">
        <v>174</v>
      </c>
      <c r="E3105" s="13">
        <v>1259</v>
      </c>
      <c r="F3105" s="13">
        <v>1261</v>
      </c>
      <c r="G3105" s="13">
        <v>2520</v>
      </c>
      <c r="H3105" s="13">
        <v>0</v>
      </c>
      <c r="I3105" s="13">
        <v>0</v>
      </c>
      <c r="J3105" s="13">
        <v>0</v>
      </c>
      <c r="K3105" s="15">
        <f t="shared" si="200"/>
        <v>1259</v>
      </c>
      <c r="L3105" s="15">
        <f t="shared" si="201"/>
        <v>1261</v>
      </c>
      <c r="M3105" s="15">
        <f t="shared" si="202"/>
        <v>2520</v>
      </c>
    </row>
    <row r="3106" spans="1:13" ht="13.15" customHeight="1" x14ac:dyDescent="0.2">
      <c r="A3106" s="11" t="str">
        <f t="shared" si="203"/>
        <v>ORANGE2007</v>
      </c>
      <c r="B3106" s="3" t="s">
        <v>32</v>
      </c>
      <c r="C3106" s="12">
        <v>2007</v>
      </c>
      <c r="D3106" s="12" t="s">
        <v>174</v>
      </c>
      <c r="E3106" s="13">
        <v>1260</v>
      </c>
      <c r="F3106" s="13">
        <v>1255</v>
      </c>
      <c r="G3106" s="13">
        <v>2515</v>
      </c>
      <c r="H3106" s="13">
        <v>0</v>
      </c>
      <c r="I3106" s="13">
        <v>0</v>
      </c>
      <c r="J3106" s="13">
        <v>0</v>
      </c>
      <c r="K3106" s="15">
        <f t="shared" si="200"/>
        <v>1260</v>
      </c>
      <c r="L3106" s="15">
        <f t="shared" si="201"/>
        <v>1255</v>
      </c>
      <c r="M3106" s="15">
        <f t="shared" si="202"/>
        <v>2515</v>
      </c>
    </row>
    <row r="3107" spans="1:13" ht="13.15" customHeight="1" x14ac:dyDescent="0.2">
      <c r="A3107" s="11" t="str">
        <f t="shared" si="203"/>
        <v>ORANGE2008</v>
      </c>
      <c r="B3107" s="92" t="s">
        <v>32</v>
      </c>
      <c r="C3107" s="85">
        <v>2008</v>
      </c>
      <c r="D3107" s="86" t="s">
        <v>174</v>
      </c>
      <c r="E3107" s="15">
        <v>1270</v>
      </c>
      <c r="F3107" s="15">
        <v>1271</v>
      </c>
      <c r="G3107" s="15">
        <v>2541</v>
      </c>
      <c r="H3107" s="87">
        <v>0</v>
      </c>
      <c r="I3107" s="87">
        <v>0</v>
      </c>
      <c r="J3107" s="15">
        <v>0</v>
      </c>
      <c r="K3107" s="15">
        <f t="shared" si="200"/>
        <v>1270</v>
      </c>
      <c r="L3107" s="15">
        <f t="shared" si="201"/>
        <v>1271</v>
      </c>
      <c r="M3107" s="15">
        <f t="shared" si="202"/>
        <v>2541</v>
      </c>
    </row>
    <row r="3108" spans="1:13" ht="13.15" customHeight="1" x14ac:dyDescent="0.2">
      <c r="A3108" s="11" t="str">
        <f t="shared" si="203"/>
        <v>ORANGE2009</v>
      </c>
      <c r="B3108" s="90" t="s">
        <v>32</v>
      </c>
      <c r="C3108" s="85">
        <v>2009</v>
      </c>
      <c r="D3108" s="86" t="s">
        <v>174</v>
      </c>
      <c r="E3108" s="15">
        <v>1200</v>
      </c>
      <c r="F3108" s="15">
        <v>1203</v>
      </c>
      <c r="G3108" s="15">
        <v>2403</v>
      </c>
      <c r="H3108" s="15">
        <v>0</v>
      </c>
      <c r="I3108" s="15">
        <v>0</v>
      </c>
      <c r="J3108" s="15">
        <v>0</v>
      </c>
      <c r="K3108" s="15">
        <f t="shared" si="200"/>
        <v>1200</v>
      </c>
      <c r="L3108" s="15">
        <f t="shared" si="201"/>
        <v>1203</v>
      </c>
      <c r="M3108" s="15">
        <f t="shared" si="202"/>
        <v>2403</v>
      </c>
    </row>
    <row r="3109" spans="1:13" ht="13.15" customHeight="1" x14ac:dyDescent="0.2">
      <c r="A3109" s="11" t="str">
        <f t="shared" si="203"/>
        <v>ORANGE2010</v>
      </c>
      <c r="B3109" s="3" t="s">
        <v>32</v>
      </c>
      <c r="C3109" s="12">
        <v>2010</v>
      </c>
      <c r="D3109" s="12" t="s">
        <v>174</v>
      </c>
      <c r="E3109" s="13">
        <v>1160</v>
      </c>
      <c r="F3109" s="13">
        <v>1152</v>
      </c>
      <c r="G3109" s="13">
        <v>2312</v>
      </c>
      <c r="H3109" s="13">
        <v>0</v>
      </c>
      <c r="I3109" s="13">
        <v>0</v>
      </c>
      <c r="J3109" s="13">
        <v>0</v>
      </c>
      <c r="K3109" s="15">
        <f t="shared" si="200"/>
        <v>1160</v>
      </c>
      <c r="L3109" s="15">
        <f t="shared" si="201"/>
        <v>1152</v>
      </c>
      <c r="M3109" s="15">
        <f t="shared" si="202"/>
        <v>2312</v>
      </c>
    </row>
    <row r="3110" spans="1:13" ht="13.15" customHeight="1" x14ac:dyDescent="0.2">
      <c r="A3110" s="11" t="str">
        <f t="shared" si="203"/>
        <v>ORANGE2011</v>
      </c>
      <c r="B3110" s="90" t="s">
        <v>32</v>
      </c>
      <c r="C3110" s="85">
        <v>2011</v>
      </c>
      <c r="D3110" s="86" t="s">
        <v>174</v>
      </c>
      <c r="E3110" s="15">
        <v>1177</v>
      </c>
      <c r="F3110" s="15">
        <v>1175</v>
      </c>
      <c r="G3110" s="15">
        <v>2352</v>
      </c>
      <c r="H3110" s="15">
        <v>0</v>
      </c>
      <c r="I3110" s="15">
        <v>0</v>
      </c>
      <c r="J3110" s="15">
        <v>0</v>
      </c>
      <c r="K3110" s="15">
        <f t="shared" si="200"/>
        <v>1177</v>
      </c>
      <c r="L3110" s="15">
        <f t="shared" si="201"/>
        <v>1175</v>
      </c>
      <c r="M3110" s="15">
        <f t="shared" si="202"/>
        <v>2352</v>
      </c>
    </row>
    <row r="3111" spans="1:13" ht="13.15" customHeight="1" x14ac:dyDescent="0.2">
      <c r="A3111" s="11" t="str">
        <f t="shared" si="203"/>
        <v>ORANGE2012</v>
      </c>
      <c r="B3111" s="3" t="s">
        <v>32</v>
      </c>
      <c r="C3111" s="12">
        <v>2012</v>
      </c>
      <c r="D3111" s="12" t="s">
        <v>174</v>
      </c>
      <c r="E3111" s="13">
        <v>1437</v>
      </c>
      <c r="F3111" s="13">
        <v>1425</v>
      </c>
      <c r="G3111" s="13">
        <v>2862</v>
      </c>
      <c r="H3111" s="13">
        <v>0</v>
      </c>
      <c r="I3111" s="13">
        <v>0</v>
      </c>
      <c r="J3111" s="13">
        <v>0</v>
      </c>
      <c r="K3111" s="15">
        <f t="shared" si="200"/>
        <v>1437</v>
      </c>
      <c r="L3111" s="15">
        <f t="shared" si="201"/>
        <v>1425</v>
      </c>
      <c r="M3111" s="15">
        <f t="shared" si="202"/>
        <v>2862</v>
      </c>
    </row>
    <row r="3112" spans="1:13" ht="13.15" customHeight="1" x14ac:dyDescent="0.2">
      <c r="A3112" s="11" t="str">
        <f t="shared" si="203"/>
        <v>ORANGE2013</v>
      </c>
      <c r="B3112" s="3" t="s">
        <v>32</v>
      </c>
      <c r="C3112" s="12">
        <v>2013</v>
      </c>
      <c r="D3112" s="12" t="s">
        <v>174</v>
      </c>
      <c r="E3112" s="13">
        <v>1847</v>
      </c>
      <c r="F3112" s="13">
        <v>1843</v>
      </c>
      <c r="G3112" s="13">
        <v>3690</v>
      </c>
      <c r="H3112" s="13">
        <v>0</v>
      </c>
      <c r="I3112" s="13">
        <v>0</v>
      </c>
      <c r="J3112" s="13">
        <v>0</v>
      </c>
      <c r="K3112" s="15">
        <f t="shared" si="200"/>
        <v>1847</v>
      </c>
      <c r="L3112" s="15">
        <f t="shared" si="201"/>
        <v>1843</v>
      </c>
      <c r="M3112" s="15">
        <f t="shared" si="202"/>
        <v>3690</v>
      </c>
    </row>
    <row r="3113" spans="1:13" ht="13.15" customHeight="1" x14ac:dyDescent="0.2">
      <c r="A3113" s="11" t="str">
        <f t="shared" si="203"/>
        <v>ORANGE2014</v>
      </c>
      <c r="B3113" s="3" t="s">
        <v>32</v>
      </c>
      <c r="C3113" s="12">
        <v>2014</v>
      </c>
      <c r="D3113" s="12" t="s">
        <v>174</v>
      </c>
      <c r="E3113" s="13">
        <v>1250</v>
      </c>
      <c r="F3113" s="13">
        <v>1245</v>
      </c>
      <c r="G3113" s="13">
        <v>2495</v>
      </c>
      <c r="H3113" s="13">
        <v>0</v>
      </c>
      <c r="I3113" s="13">
        <v>0</v>
      </c>
      <c r="J3113" s="13">
        <v>0</v>
      </c>
      <c r="K3113" s="15">
        <f t="shared" si="200"/>
        <v>1250</v>
      </c>
      <c r="L3113" s="15">
        <f t="shared" si="201"/>
        <v>1245</v>
      </c>
      <c r="M3113" s="15">
        <f t="shared" si="202"/>
        <v>2495</v>
      </c>
    </row>
    <row r="3114" spans="1:13" ht="13.15" customHeight="1" x14ac:dyDescent="0.2">
      <c r="A3114" s="11" t="str">
        <f t="shared" si="203"/>
        <v>ORANGE2015</v>
      </c>
      <c r="B3114" s="3" t="s">
        <v>32</v>
      </c>
      <c r="C3114" s="12">
        <v>2015</v>
      </c>
      <c r="D3114" s="12" t="s">
        <v>174</v>
      </c>
      <c r="E3114" s="13">
        <v>1204</v>
      </c>
      <c r="F3114" s="13">
        <v>1200</v>
      </c>
      <c r="G3114" s="13">
        <v>2404</v>
      </c>
      <c r="H3114" s="13">
        <v>0</v>
      </c>
      <c r="I3114" s="13">
        <v>0</v>
      </c>
      <c r="J3114" s="13">
        <v>0</v>
      </c>
      <c r="K3114" s="15">
        <f t="shared" si="200"/>
        <v>1204</v>
      </c>
      <c r="L3114" s="15">
        <f t="shared" si="201"/>
        <v>1200</v>
      </c>
      <c r="M3114" s="15">
        <f t="shared" si="202"/>
        <v>2404</v>
      </c>
    </row>
    <row r="3115" spans="1:13" ht="13.15" customHeight="1" x14ac:dyDescent="0.2">
      <c r="A3115" s="11" t="str">
        <f t="shared" si="203"/>
        <v>ORANGE2016</v>
      </c>
      <c r="B3115" s="92" t="s">
        <v>32</v>
      </c>
      <c r="C3115" s="85">
        <v>2016</v>
      </c>
      <c r="D3115" s="86" t="s">
        <v>174</v>
      </c>
      <c r="E3115" s="15">
        <v>1199</v>
      </c>
      <c r="F3115" s="15">
        <v>1191</v>
      </c>
      <c r="G3115" s="15">
        <v>2390</v>
      </c>
      <c r="H3115" s="87">
        <v>0</v>
      </c>
      <c r="I3115" s="87">
        <v>0</v>
      </c>
      <c r="J3115" s="15">
        <v>0</v>
      </c>
      <c r="K3115" s="15">
        <f t="shared" si="200"/>
        <v>1199</v>
      </c>
      <c r="L3115" s="15">
        <f t="shared" si="201"/>
        <v>1191</v>
      </c>
      <c r="M3115" s="15">
        <f t="shared" si="202"/>
        <v>2390</v>
      </c>
    </row>
    <row r="3116" spans="1:13" ht="13.15" customHeight="1" x14ac:dyDescent="0.2">
      <c r="A3116" s="11" t="str">
        <f t="shared" si="203"/>
        <v>ORANGE2017</v>
      </c>
      <c r="B3116" s="3" t="s">
        <v>32</v>
      </c>
      <c r="C3116" s="12">
        <v>2017</v>
      </c>
      <c r="D3116" s="12" t="s">
        <v>174</v>
      </c>
      <c r="E3116" s="13">
        <v>1421</v>
      </c>
      <c r="F3116" s="13">
        <v>1416</v>
      </c>
      <c r="G3116" s="13">
        <v>2837</v>
      </c>
      <c r="H3116" s="13">
        <v>0</v>
      </c>
      <c r="I3116" s="13">
        <v>0</v>
      </c>
      <c r="J3116" s="13">
        <v>0</v>
      </c>
      <c r="K3116" s="15">
        <f t="shared" si="200"/>
        <v>1421</v>
      </c>
      <c r="L3116" s="15">
        <f t="shared" si="201"/>
        <v>1416</v>
      </c>
      <c r="M3116" s="15">
        <f t="shared" si="202"/>
        <v>2837</v>
      </c>
    </row>
    <row r="3117" spans="1:13" ht="13.15" customHeight="1" x14ac:dyDescent="0.2">
      <c r="A3117" s="11" t="str">
        <f t="shared" si="203"/>
        <v>ORANGE2018</v>
      </c>
      <c r="B3117" s="3" t="s">
        <v>32</v>
      </c>
      <c r="C3117" s="12">
        <v>2018</v>
      </c>
      <c r="D3117" s="12" t="s">
        <v>174</v>
      </c>
      <c r="E3117" s="13">
        <v>1809</v>
      </c>
      <c r="F3117" s="13">
        <v>1797</v>
      </c>
      <c r="G3117" s="13">
        <v>3606</v>
      </c>
      <c r="H3117" s="13">
        <v>0</v>
      </c>
      <c r="I3117" s="13">
        <v>0</v>
      </c>
      <c r="J3117" s="13">
        <v>0</v>
      </c>
      <c r="K3117" s="15">
        <f t="shared" si="200"/>
        <v>1809</v>
      </c>
      <c r="L3117" s="15">
        <f t="shared" si="201"/>
        <v>1797</v>
      </c>
      <c r="M3117" s="15">
        <f t="shared" si="202"/>
        <v>3606</v>
      </c>
    </row>
    <row r="3118" spans="1:13" ht="13.15" customHeight="1" x14ac:dyDescent="0.2">
      <c r="A3118" s="11" t="str">
        <f t="shared" si="203"/>
        <v>ORANGE2019</v>
      </c>
      <c r="B3118" s="3" t="s">
        <v>32</v>
      </c>
      <c r="C3118" s="12">
        <v>2019</v>
      </c>
      <c r="D3118" s="12" t="s">
        <v>174</v>
      </c>
      <c r="E3118" s="13">
        <v>1994</v>
      </c>
      <c r="F3118" s="13">
        <v>1861</v>
      </c>
      <c r="G3118" s="13">
        <v>3855</v>
      </c>
      <c r="H3118" s="13">
        <v>0</v>
      </c>
      <c r="I3118" s="13">
        <v>0</v>
      </c>
      <c r="J3118" s="13">
        <v>0</v>
      </c>
      <c r="K3118" s="15">
        <f t="shared" si="200"/>
        <v>1994</v>
      </c>
      <c r="L3118" s="15">
        <f t="shared" si="201"/>
        <v>1861</v>
      </c>
      <c r="M3118" s="15">
        <f t="shared" si="202"/>
        <v>3855</v>
      </c>
    </row>
    <row r="3119" spans="1:13" ht="13.15" customHeight="1" x14ac:dyDescent="0.2">
      <c r="A3119" s="11" t="str">
        <f t="shared" si="203"/>
        <v>ORANGE2020</v>
      </c>
      <c r="B3119" s="3" t="s">
        <v>32</v>
      </c>
      <c r="C3119" s="12">
        <v>2020</v>
      </c>
      <c r="D3119" s="12" t="s">
        <v>174</v>
      </c>
      <c r="E3119" s="13">
        <v>839</v>
      </c>
      <c r="F3119" s="13">
        <v>832</v>
      </c>
      <c r="G3119" s="13">
        <v>1671</v>
      </c>
      <c r="H3119" s="13">
        <v>0</v>
      </c>
      <c r="I3119" s="13">
        <v>0</v>
      </c>
      <c r="J3119" s="13">
        <v>0</v>
      </c>
      <c r="K3119" s="15">
        <f t="shared" si="200"/>
        <v>839</v>
      </c>
      <c r="L3119" s="15">
        <f t="shared" si="201"/>
        <v>832</v>
      </c>
      <c r="M3119" s="15">
        <f t="shared" si="202"/>
        <v>1671</v>
      </c>
    </row>
    <row r="3120" spans="1:13" ht="13.15" customHeight="1" x14ac:dyDescent="0.2">
      <c r="A3120" s="11" t="str">
        <f t="shared" si="203"/>
        <v>ORANGE2021</v>
      </c>
      <c r="B3120" s="90" t="s">
        <v>32</v>
      </c>
      <c r="C3120" s="85">
        <v>2021</v>
      </c>
      <c r="D3120" s="86" t="s">
        <v>174</v>
      </c>
      <c r="E3120" s="15">
        <v>1265</v>
      </c>
      <c r="F3120" s="15">
        <v>1267</v>
      </c>
      <c r="G3120" s="15">
        <v>2532</v>
      </c>
      <c r="H3120" s="15">
        <v>0</v>
      </c>
      <c r="I3120" s="15">
        <v>0</v>
      </c>
      <c r="J3120" s="15">
        <v>0</v>
      </c>
      <c r="K3120" s="15">
        <f t="shared" si="200"/>
        <v>1265</v>
      </c>
      <c r="L3120" s="15">
        <f t="shared" si="201"/>
        <v>1267</v>
      </c>
      <c r="M3120" s="15">
        <f t="shared" si="202"/>
        <v>2532</v>
      </c>
    </row>
    <row r="3121" spans="1:13" ht="13.15" customHeight="1" x14ac:dyDescent="0.2">
      <c r="A3121" s="11" t="str">
        <f t="shared" si="203"/>
        <v>ORANGE2022</v>
      </c>
      <c r="B3121" s="3" t="s">
        <v>32</v>
      </c>
      <c r="C3121" s="12">
        <v>2022</v>
      </c>
      <c r="D3121" s="12" t="s">
        <v>174</v>
      </c>
      <c r="E3121" s="13">
        <v>2096</v>
      </c>
      <c r="F3121" s="13">
        <v>2089</v>
      </c>
      <c r="G3121" s="13">
        <v>4185</v>
      </c>
      <c r="H3121" s="13">
        <v>0</v>
      </c>
      <c r="I3121" s="13">
        <v>0</v>
      </c>
      <c r="J3121" s="13">
        <v>0</v>
      </c>
      <c r="K3121" s="15">
        <f t="shared" ref="K3121:K3184" si="204">E3121+H3121</f>
        <v>2096</v>
      </c>
      <c r="L3121" s="15">
        <f t="shared" ref="L3121:L3184" si="205">F3121+I3121</f>
        <v>2089</v>
      </c>
      <c r="M3121" s="15">
        <f t="shared" ref="M3121:M3184" si="206">G3121+J3121</f>
        <v>4185</v>
      </c>
    </row>
    <row r="3122" spans="1:13" ht="13.15" customHeight="1" x14ac:dyDescent="0.2">
      <c r="A3122" s="11" t="str">
        <f t="shared" si="203"/>
        <v>ORANGE2023</v>
      </c>
      <c r="B3122" s="3" t="s">
        <v>32</v>
      </c>
      <c r="C3122" s="12">
        <v>2023</v>
      </c>
      <c r="D3122" s="12" t="s">
        <v>174</v>
      </c>
      <c r="E3122" s="13">
        <v>2457</v>
      </c>
      <c r="F3122" s="13">
        <v>2454</v>
      </c>
      <c r="G3122" s="13">
        <v>4911</v>
      </c>
      <c r="H3122" s="13">
        <v>0</v>
      </c>
      <c r="I3122" s="13">
        <v>0</v>
      </c>
      <c r="J3122" s="13">
        <v>0</v>
      </c>
      <c r="K3122" s="15">
        <f t="shared" si="204"/>
        <v>2457</v>
      </c>
      <c r="L3122" s="15">
        <f t="shared" si="205"/>
        <v>2454</v>
      </c>
      <c r="M3122" s="15">
        <f t="shared" si="206"/>
        <v>4911</v>
      </c>
    </row>
    <row r="3123" spans="1:13" ht="13.15" customHeight="1" x14ac:dyDescent="0.2">
      <c r="A3123" s="11" t="str">
        <f t="shared" si="203"/>
        <v>ORANGE2024</v>
      </c>
      <c r="B3123" s="3" t="s">
        <v>32</v>
      </c>
      <c r="C3123" s="12">
        <v>2024</v>
      </c>
      <c r="D3123" s="12" t="s">
        <v>174</v>
      </c>
      <c r="E3123" s="13">
        <v>2426</v>
      </c>
      <c r="F3123" s="13">
        <v>2417</v>
      </c>
      <c r="G3123" s="13">
        <v>4843</v>
      </c>
      <c r="H3123" s="13">
        <v>0</v>
      </c>
      <c r="I3123" s="13">
        <v>0</v>
      </c>
      <c r="J3123" s="13">
        <v>0</v>
      </c>
      <c r="K3123" s="15">
        <f t="shared" si="204"/>
        <v>2426</v>
      </c>
      <c r="L3123" s="15">
        <f t="shared" si="205"/>
        <v>2417</v>
      </c>
      <c r="M3123" s="15">
        <f t="shared" si="206"/>
        <v>4843</v>
      </c>
    </row>
    <row r="3124" spans="1:13" ht="13.15" customHeight="1" x14ac:dyDescent="0.2">
      <c r="A3124" s="11" t="str">
        <f t="shared" si="203"/>
        <v>ORANGE2025</v>
      </c>
      <c r="B3124" s="92" t="s">
        <v>32</v>
      </c>
      <c r="C3124" s="85">
        <v>2025</v>
      </c>
      <c r="D3124" s="86" t="s">
        <v>174</v>
      </c>
      <c r="E3124" s="15">
        <v>2355</v>
      </c>
      <c r="F3124" s="15">
        <v>2370</v>
      </c>
      <c r="G3124" s="15">
        <v>4725</v>
      </c>
      <c r="H3124" s="87">
        <v>0</v>
      </c>
      <c r="I3124" s="87">
        <v>0</v>
      </c>
      <c r="J3124" s="15">
        <v>0</v>
      </c>
      <c r="K3124" s="15">
        <f t="shared" si="204"/>
        <v>2355</v>
      </c>
      <c r="L3124" s="15">
        <f t="shared" si="205"/>
        <v>2370</v>
      </c>
      <c r="M3124" s="15">
        <f t="shared" si="206"/>
        <v>4725</v>
      </c>
    </row>
    <row r="3125" spans="1:13" ht="13.15" customHeight="1" x14ac:dyDescent="0.2">
      <c r="A3125" s="11" t="str">
        <f t="shared" si="203"/>
        <v>PALM ISLAND1985</v>
      </c>
      <c r="B3125" s="3" t="s">
        <v>95</v>
      </c>
      <c r="C3125" s="12">
        <v>1985</v>
      </c>
      <c r="D3125" s="12" t="s">
        <v>174</v>
      </c>
      <c r="E3125" s="13">
        <v>786</v>
      </c>
      <c r="F3125" s="13">
        <v>790</v>
      </c>
      <c r="G3125" s="13">
        <v>1576</v>
      </c>
      <c r="H3125" s="13">
        <v>0</v>
      </c>
      <c r="I3125" s="13">
        <v>0</v>
      </c>
      <c r="J3125" s="13">
        <v>0</v>
      </c>
      <c r="K3125" s="15">
        <f t="shared" si="204"/>
        <v>786</v>
      </c>
      <c r="L3125" s="15">
        <f t="shared" si="205"/>
        <v>790</v>
      </c>
      <c r="M3125" s="15">
        <f t="shared" si="206"/>
        <v>1576</v>
      </c>
    </row>
    <row r="3126" spans="1:13" ht="13.15" customHeight="1" x14ac:dyDescent="0.2">
      <c r="A3126" s="11" t="str">
        <f t="shared" si="203"/>
        <v>PALM ISLAND1986</v>
      </c>
      <c r="B3126" s="3" t="s">
        <v>95</v>
      </c>
      <c r="C3126" s="12">
        <v>1986</v>
      </c>
      <c r="D3126" s="12" t="s">
        <v>174</v>
      </c>
      <c r="E3126" s="13">
        <v>690</v>
      </c>
      <c r="F3126" s="13">
        <v>715</v>
      </c>
      <c r="G3126" s="13">
        <v>1405</v>
      </c>
      <c r="H3126" s="13">
        <v>0</v>
      </c>
      <c r="I3126" s="13">
        <v>0</v>
      </c>
      <c r="J3126" s="13">
        <v>0</v>
      </c>
      <c r="K3126" s="15">
        <f t="shared" si="204"/>
        <v>690</v>
      </c>
      <c r="L3126" s="15">
        <f t="shared" si="205"/>
        <v>715</v>
      </c>
      <c r="M3126" s="15">
        <f t="shared" si="206"/>
        <v>1405</v>
      </c>
    </row>
    <row r="3127" spans="1:13" ht="13.15" customHeight="1" x14ac:dyDescent="0.2">
      <c r="A3127" s="11" t="str">
        <f t="shared" si="203"/>
        <v>PALM ISLAND1987</v>
      </c>
      <c r="B3127" s="3" t="s">
        <v>95</v>
      </c>
      <c r="C3127" s="12">
        <v>1987</v>
      </c>
      <c r="D3127" s="12" t="s">
        <v>174</v>
      </c>
      <c r="E3127" s="13">
        <v>564</v>
      </c>
      <c r="F3127" s="13">
        <v>564</v>
      </c>
      <c r="G3127" s="13">
        <v>1128</v>
      </c>
      <c r="H3127" s="13">
        <v>0</v>
      </c>
      <c r="I3127" s="13">
        <v>0</v>
      </c>
      <c r="J3127" s="13">
        <v>0</v>
      </c>
      <c r="K3127" s="15">
        <f t="shared" si="204"/>
        <v>564</v>
      </c>
      <c r="L3127" s="15">
        <f t="shared" si="205"/>
        <v>564</v>
      </c>
      <c r="M3127" s="15">
        <f t="shared" si="206"/>
        <v>1128</v>
      </c>
    </row>
    <row r="3128" spans="1:13" ht="13.15" customHeight="1" x14ac:dyDescent="0.2">
      <c r="A3128" s="11" t="str">
        <f t="shared" si="203"/>
        <v>PALM ISLAND2002</v>
      </c>
      <c r="B3128" s="3" t="s">
        <v>95</v>
      </c>
      <c r="C3128" s="12">
        <v>2002</v>
      </c>
      <c r="D3128" s="12" t="s">
        <v>174</v>
      </c>
      <c r="E3128" s="13">
        <v>385</v>
      </c>
      <c r="F3128" s="13">
        <v>385</v>
      </c>
      <c r="G3128" s="13">
        <v>770</v>
      </c>
      <c r="H3128" s="13">
        <v>0</v>
      </c>
      <c r="I3128" s="13">
        <v>0</v>
      </c>
      <c r="J3128" s="13">
        <v>0</v>
      </c>
      <c r="K3128" s="15">
        <f t="shared" si="204"/>
        <v>385</v>
      </c>
      <c r="L3128" s="15">
        <f t="shared" si="205"/>
        <v>385</v>
      </c>
      <c r="M3128" s="15">
        <f t="shared" si="206"/>
        <v>770</v>
      </c>
    </row>
    <row r="3129" spans="1:13" ht="13.15" customHeight="1" x14ac:dyDescent="0.2">
      <c r="A3129" s="11" t="str">
        <f t="shared" si="203"/>
        <v>PALM ISLAND2003</v>
      </c>
      <c r="B3129" s="3" t="s">
        <v>95</v>
      </c>
      <c r="C3129" s="12">
        <v>2003</v>
      </c>
      <c r="D3129" s="12" t="s">
        <v>174</v>
      </c>
      <c r="E3129" s="13">
        <v>1404</v>
      </c>
      <c r="F3129" s="13">
        <v>1404</v>
      </c>
      <c r="G3129" s="13">
        <v>2808</v>
      </c>
      <c r="H3129" s="13">
        <v>0</v>
      </c>
      <c r="I3129" s="13">
        <v>0</v>
      </c>
      <c r="J3129" s="13">
        <v>0</v>
      </c>
      <c r="K3129" s="15">
        <f t="shared" si="204"/>
        <v>1404</v>
      </c>
      <c r="L3129" s="15">
        <f t="shared" si="205"/>
        <v>1404</v>
      </c>
      <c r="M3129" s="15">
        <f t="shared" si="206"/>
        <v>2808</v>
      </c>
    </row>
    <row r="3130" spans="1:13" ht="13.15" customHeight="1" x14ac:dyDescent="0.2">
      <c r="A3130" s="11" t="str">
        <f t="shared" si="203"/>
        <v>PALM ISLAND2004</v>
      </c>
      <c r="B3130" s="3" t="s">
        <v>95</v>
      </c>
      <c r="C3130" s="12">
        <v>2004</v>
      </c>
      <c r="D3130" s="12" t="s">
        <v>174</v>
      </c>
      <c r="E3130" s="13">
        <v>1296</v>
      </c>
      <c r="F3130" s="13">
        <v>1296</v>
      </c>
      <c r="G3130" s="13">
        <v>2592</v>
      </c>
      <c r="H3130" s="13">
        <v>0</v>
      </c>
      <c r="I3130" s="13">
        <v>0</v>
      </c>
      <c r="J3130" s="13">
        <v>0</v>
      </c>
      <c r="K3130" s="15">
        <f t="shared" si="204"/>
        <v>1296</v>
      </c>
      <c r="L3130" s="15">
        <f t="shared" si="205"/>
        <v>1296</v>
      </c>
      <c r="M3130" s="15">
        <f t="shared" si="206"/>
        <v>2592</v>
      </c>
    </row>
    <row r="3131" spans="1:13" ht="13.15" customHeight="1" x14ac:dyDescent="0.2">
      <c r="A3131" s="11" t="str">
        <f t="shared" si="203"/>
        <v>PALM ISLAND2005</v>
      </c>
      <c r="B3131" s="3" t="s">
        <v>95</v>
      </c>
      <c r="C3131" s="12">
        <v>2005</v>
      </c>
      <c r="D3131" s="12" t="s">
        <v>174</v>
      </c>
      <c r="E3131" s="13">
        <v>2230</v>
      </c>
      <c r="F3131" s="13">
        <v>2232</v>
      </c>
      <c r="G3131" s="13">
        <v>4462</v>
      </c>
      <c r="H3131" s="13">
        <v>0</v>
      </c>
      <c r="I3131" s="13">
        <v>0</v>
      </c>
      <c r="J3131" s="13">
        <v>0</v>
      </c>
      <c r="K3131" s="15">
        <f t="shared" si="204"/>
        <v>2230</v>
      </c>
      <c r="L3131" s="15">
        <f t="shared" si="205"/>
        <v>2232</v>
      </c>
      <c r="M3131" s="15">
        <f t="shared" si="206"/>
        <v>4462</v>
      </c>
    </row>
    <row r="3132" spans="1:13" ht="13.15" customHeight="1" x14ac:dyDescent="0.2">
      <c r="A3132" s="11" t="str">
        <f t="shared" si="203"/>
        <v>PALM ISLAND2006</v>
      </c>
      <c r="B3132" s="90" t="s">
        <v>95</v>
      </c>
      <c r="C3132" s="12">
        <v>2006</v>
      </c>
      <c r="D3132" s="86" t="s">
        <v>174</v>
      </c>
      <c r="E3132" s="91">
        <v>1861</v>
      </c>
      <c r="F3132" s="91">
        <v>1861</v>
      </c>
      <c r="G3132" s="91">
        <v>3722</v>
      </c>
      <c r="H3132" s="91">
        <v>0</v>
      </c>
      <c r="I3132" s="91">
        <v>0</v>
      </c>
      <c r="J3132" s="91">
        <v>0</v>
      </c>
      <c r="K3132" s="15">
        <f t="shared" si="204"/>
        <v>1861</v>
      </c>
      <c r="L3132" s="15">
        <f t="shared" si="205"/>
        <v>1861</v>
      </c>
      <c r="M3132" s="15">
        <f t="shared" si="206"/>
        <v>3722</v>
      </c>
    </row>
    <row r="3133" spans="1:13" ht="13.15" customHeight="1" x14ac:dyDescent="0.2">
      <c r="A3133" s="11" t="str">
        <f t="shared" si="203"/>
        <v>PALM ISLAND2007</v>
      </c>
      <c r="B3133" s="3" t="s">
        <v>95</v>
      </c>
      <c r="C3133" s="12">
        <v>2007</v>
      </c>
      <c r="D3133" s="12" t="s">
        <v>174</v>
      </c>
      <c r="E3133" s="13">
        <v>1158</v>
      </c>
      <c r="F3133" s="13">
        <v>1158</v>
      </c>
      <c r="G3133" s="13">
        <v>2316</v>
      </c>
      <c r="H3133" s="13">
        <v>0</v>
      </c>
      <c r="I3133" s="13">
        <v>0</v>
      </c>
      <c r="J3133" s="13">
        <v>0</v>
      </c>
      <c r="K3133" s="15">
        <f t="shared" si="204"/>
        <v>1158</v>
      </c>
      <c r="L3133" s="15">
        <f t="shared" si="205"/>
        <v>1158</v>
      </c>
      <c r="M3133" s="15">
        <f t="shared" si="206"/>
        <v>2316</v>
      </c>
    </row>
    <row r="3134" spans="1:13" ht="13.15" customHeight="1" x14ac:dyDescent="0.2">
      <c r="A3134" s="11" t="str">
        <f t="shared" si="203"/>
        <v>PALM ISLAND2008</v>
      </c>
      <c r="B3134" s="3" t="s">
        <v>95</v>
      </c>
      <c r="C3134" s="12">
        <v>2008</v>
      </c>
      <c r="D3134" s="12" t="s">
        <v>174</v>
      </c>
      <c r="E3134" s="13">
        <v>927</v>
      </c>
      <c r="F3134" s="13">
        <v>928</v>
      </c>
      <c r="G3134" s="13">
        <v>1855</v>
      </c>
      <c r="H3134" s="13">
        <v>0</v>
      </c>
      <c r="I3134" s="13">
        <v>0</v>
      </c>
      <c r="J3134" s="13">
        <v>0</v>
      </c>
      <c r="K3134" s="15">
        <f t="shared" si="204"/>
        <v>927</v>
      </c>
      <c r="L3134" s="15">
        <f t="shared" si="205"/>
        <v>928</v>
      </c>
      <c r="M3134" s="15">
        <f t="shared" si="206"/>
        <v>1855</v>
      </c>
    </row>
    <row r="3135" spans="1:13" ht="13.15" customHeight="1" x14ac:dyDescent="0.2">
      <c r="A3135" s="11" t="str">
        <f t="shared" si="203"/>
        <v>PALM ISLAND2009</v>
      </c>
      <c r="B3135" s="3" t="s">
        <v>95</v>
      </c>
      <c r="C3135" s="12">
        <v>2009</v>
      </c>
      <c r="D3135" s="12" t="s">
        <v>174</v>
      </c>
      <c r="E3135" s="13">
        <v>1922</v>
      </c>
      <c r="F3135" s="13">
        <v>1922</v>
      </c>
      <c r="G3135" s="13">
        <v>3844</v>
      </c>
      <c r="H3135" s="13">
        <v>0</v>
      </c>
      <c r="I3135" s="13">
        <v>0</v>
      </c>
      <c r="J3135" s="13">
        <v>0</v>
      </c>
      <c r="K3135" s="15">
        <f t="shared" si="204"/>
        <v>1922</v>
      </c>
      <c r="L3135" s="15">
        <f t="shared" si="205"/>
        <v>1922</v>
      </c>
      <c r="M3135" s="15">
        <f t="shared" si="206"/>
        <v>3844</v>
      </c>
    </row>
    <row r="3136" spans="1:13" ht="13.15" customHeight="1" x14ac:dyDescent="0.2">
      <c r="A3136" s="11" t="str">
        <f t="shared" si="203"/>
        <v>PALM ISLAND2010</v>
      </c>
      <c r="B3136" s="92" t="s">
        <v>95</v>
      </c>
      <c r="C3136" s="85">
        <v>2010</v>
      </c>
      <c r="D3136" s="86">
        <v>28</v>
      </c>
      <c r="E3136" s="15">
        <v>2506</v>
      </c>
      <c r="F3136" s="15">
        <v>2512</v>
      </c>
      <c r="G3136" s="15">
        <v>5018</v>
      </c>
      <c r="H3136" s="87">
        <v>0</v>
      </c>
      <c r="I3136" s="87">
        <v>0</v>
      </c>
      <c r="J3136" s="15">
        <v>0</v>
      </c>
      <c r="K3136" s="15">
        <f t="shared" si="204"/>
        <v>2506</v>
      </c>
      <c r="L3136" s="15">
        <f t="shared" si="205"/>
        <v>2512</v>
      </c>
      <c r="M3136" s="15">
        <f t="shared" si="206"/>
        <v>5018</v>
      </c>
    </row>
    <row r="3137" spans="1:13" ht="13.15" customHeight="1" x14ac:dyDescent="0.2">
      <c r="A3137" s="11" t="str">
        <f t="shared" si="203"/>
        <v>PALM ISLAND2011</v>
      </c>
      <c r="B3137" s="3" t="s">
        <v>95</v>
      </c>
      <c r="C3137" s="12">
        <v>2011</v>
      </c>
      <c r="D3137" s="12">
        <v>25</v>
      </c>
      <c r="E3137" s="13">
        <v>2983</v>
      </c>
      <c r="F3137" s="13">
        <v>3001</v>
      </c>
      <c r="G3137" s="13">
        <v>5984</v>
      </c>
      <c r="H3137" s="13">
        <v>0</v>
      </c>
      <c r="I3137" s="13">
        <v>0</v>
      </c>
      <c r="J3137" s="13">
        <v>0</v>
      </c>
      <c r="K3137" s="15">
        <f t="shared" si="204"/>
        <v>2983</v>
      </c>
      <c r="L3137" s="15">
        <f t="shared" si="205"/>
        <v>3001</v>
      </c>
      <c r="M3137" s="15">
        <f t="shared" si="206"/>
        <v>5984</v>
      </c>
    </row>
    <row r="3138" spans="1:13" ht="13.15" customHeight="1" x14ac:dyDescent="0.2">
      <c r="A3138" s="11" t="str">
        <f t="shared" si="203"/>
        <v>PALM ISLAND2012</v>
      </c>
      <c r="B3138" s="3" t="s">
        <v>95</v>
      </c>
      <c r="C3138" s="12">
        <v>2012</v>
      </c>
      <c r="D3138" s="12">
        <v>28</v>
      </c>
      <c r="E3138" s="13">
        <v>2911</v>
      </c>
      <c r="F3138" s="13">
        <v>2912</v>
      </c>
      <c r="G3138" s="13">
        <v>5823</v>
      </c>
      <c r="H3138" s="13">
        <v>0</v>
      </c>
      <c r="I3138" s="13">
        <v>0</v>
      </c>
      <c r="J3138" s="13">
        <v>0</v>
      </c>
      <c r="K3138" s="15">
        <f t="shared" si="204"/>
        <v>2911</v>
      </c>
      <c r="L3138" s="15">
        <f t="shared" si="205"/>
        <v>2912</v>
      </c>
      <c r="M3138" s="15">
        <f t="shared" si="206"/>
        <v>5823</v>
      </c>
    </row>
    <row r="3139" spans="1:13" ht="13.15" customHeight="1" x14ac:dyDescent="0.2">
      <c r="A3139" s="11" t="str">
        <f t="shared" si="203"/>
        <v>PALM ISLAND2013</v>
      </c>
      <c r="B3139" s="3" t="s">
        <v>95</v>
      </c>
      <c r="C3139" s="12">
        <v>2013</v>
      </c>
      <c r="D3139" s="12">
        <v>34</v>
      </c>
      <c r="E3139" s="13">
        <v>2551</v>
      </c>
      <c r="F3139" s="13">
        <v>2528</v>
      </c>
      <c r="G3139" s="13">
        <v>5079</v>
      </c>
      <c r="H3139" s="13">
        <v>0</v>
      </c>
      <c r="I3139" s="13">
        <v>0</v>
      </c>
      <c r="J3139" s="13">
        <v>0</v>
      </c>
      <c r="K3139" s="15">
        <f t="shared" si="204"/>
        <v>2551</v>
      </c>
      <c r="L3139" s="15">
        <f t="shared" si="205"/>
        <v>2528</v>
      </c>
      <c r="M3139" s="15">
        <f t="shared" si="206"/>
        <v>5079</v>
      </c>
    </row>
    <row r="3140" spans="1:13" ht="13.15" customHeight="1" x14ac:dyDescent="0.2">
      <c r="A3140" s="11" t="str">
        <f t="shared" si="203"/>
        <v>PALM ISLAND2014</v>
      </c>
      <c r="B3140" s="3" t="s">
        <v>95</v>
      </c>
      <c r="C3140" s="12">
        <v>2014</v>
      </c>
      <c r="D3140" s="12" t="s">
        <v>174</v>
      </c>
      <c r="E3140" s="13">
        <v>2378</v>
      </c>
      <c r="F3140" s="13">
        <v>2362</v>
      </c>
      <c r="G3140" s="13">
        <v>4740</v>
      </c>
      <c r="H3140" s="13">
        <v>0</v>
      </c>
      <c r="I3140" s="13">
        <v>0</v>
      </c>
      <c r="J3140" s="13">
        <v>0</v>
      </c>
      <c r="K3140" s="15">
        <f t="shared" si="204"/>
        <v>2378</v>
      </c>
      <c r="L3140" s="15">
        <f t="shared" si="205"/>
        <v>2362</v>
      </c>
      <c r="M3140" s="15">
        <f t="shared" si="206"/>
        <v>4740</v>
      </c>
    </row>
    <row r="3141" spans="1:13" ht="13.15" customHeight="1" x14ac:dyDescent="0.2">
      <c r="A3141" s="11" t="str">
        <f t="shared" si="203"/>
        <v>PALM ISLAND2015</v>
      </c>
      <c r="B3141" s="90" t="s">
        <v>95</v>
      </c>
      <c r="C3141" s="12">
        <v>2015</v>
      </c>
      <c r="D3141" s="86" t="s">
        <v>174</v>
      </c>
      <c r="E3141" s="91">
        <v>2497</v>
      </c>
      <c r="F3141" s="91">
        <v>2497</v>
      </c>
      <c r="G3141" s="91">
        <v>4994</v>
      </c>
      <c r="H3141" s="91">
        <v>0</v>
      </c>
      <c r="I3141" s="91">
        <v>0</v>
      </c>
      <c r="J3141" s="91">
        <v>0</v>
      </c>
      <c r="K3141" s="15">
        <f t="shared" si="204"/>
        <v>2497</v>
      </c>
      <c r="L3141" s="15">
        <f t="shared" si="205"/>
        <v>2497</v>
      </c>
      <c r="M3141" s="15">
        <f t="shared" si="206"/>
        <v>4994</v>
      </c>
    </row>
    <row r="3142" spans="1:13" ht="13.15" customHeight="1" x14ac:dyDescent="0.2">
      <c r="A3142" s="11" t="str">
        <f t="shared" si="203"/>
        <v>PALM ISLAND2016</v>
      </c>
      <c r="B3142" s="3" t="s">
        <v>95</v>
      </c>
      <c r="C3142" s="12">
        <v>2016</v>
      </c>
      <c r="D3142" s="12">
        <v>28</v>
      </c>
      <c r="E3142" s="13">
        <v>2590</v>
      </c>
      <c r="F3142" s="13">
        <v>2589</v>
      </c>
      <c r="G3142" s="13">
        <v>5179</v>
      </c>
      <c r="H3142" s="13">
        <v>0</v>
      </c>
      <c r="I3142" s="13">
        <v>0</v>
      </c>
      <c r="J3142" s="13">
        <v>0</v>
      </c>
      <c r="K3142" s="15">
        <f t="shared" si="204"/>
        <v>2590</v>
      </c>
      <c r="L3142" s="15">
        <f t="shared" si="205"/>
        <v>2589</v>
      </c>
      <c r="M3142" s="15">
        <f t="shared" si="206"/>
        <v>5179</v>
      </c>
    </row>
    <row r="3143" spans="1:13" ht="13.15" customHeight="1" x14ac:dyDescent="0.2">
      <c r="A3143" s="11" t="str">
        <f t="shared" si="203"/>
        <v>PALM ISLAND2017</v>
      </c>
      <c r="B3143" s="92" t="s">
        <v>95</v>
      </c>
      <c r="C3143" s="85">
        <v>2017</v>
      </c>
      <c r="D3143" s="86">
        <v>30</v>
      </c>
      <c r="E3143" s="15">
        <v>2583</v>
      </c>
      <c r="F3143" s="15">
        <v>2551</v>
      </c>
      <c r="G3143" s="15">
        <v>5134</v>
      </c>
      <c r="H3143" s="87">
        <v>0</v>
      </c>
      <c r="I3143" s="87">
        <v>0</v>
      </c>
      <c r="J3143" s="15">
        <v>0</v>
      </c>
      <c r="K3143" s="15">
        <f t="shared" si="204"/>
        <v>2583</v>
      </c>
      <c r="L3143" s="15">
        <f t="shared" si="205"/>
        <v>2551</v>
      </c>
      <c r="M3143" s="15">
        <f t="shared" si="206"/>
        <v>5134</v>
      </c>
    </row>
    <row r="3144" spans="1:13" ht="13.15" customHeight="1" x14ac:dyDescent="0.2">
      <c r="A3144" s="11" t="str">
        <f t="shared" si="203"/>
        <v>PALM ISLAND2018</v>
      </c>
      <c r="B3144" s="3" t="s">
        <v>95</v>
      </c>
      <c r="C3144" s="12">
        <v>2018</v>
      </c>
      <c r="D3144" s="12">
        <v>27</v>
      </c>
      <c r="E3144" s="13">
        <v>2622</v>
      </c>
      <c r="F3144" s="13">
        <v>2597</v>
      </c>
      <c r="G3144" s="13">
        <v>5219</v>
      </c>
      <c r="H3144" s="13">
        <v>0</v>
      </c>
      <c r="I3144" s="13">
        <v>0</v>
      </c>
      <c r="J3144" s="13">
        <v>0</v>
      </c>
      <c r="K3144" s="15">
        <f t="shared" si="204"/>
        <v>2622</v>
      </c>
      <c r="L3144" s="15">
        <f t="shared" si="205"/>
        <v>2597</v>
      </c>
      <c r="M3144" s="15">
        <f t="shared" si="206"/>
        <v>5219</v>
      </c>
    </row>
    <row r="3145" spans="1:13" ht="13.15" customHeight="1" x14ac:dyDescent="0.2">
      <c r="A3145" s="11" t="str">
        <f t="shared" si="203"/>
        <v>PALM ISLAND2019</v>
      </c>
      <c r="B3145" s="3" t="s">
        <v>95</v>
      </c>
      <c r="C3145" s="12">
        <v>2019</v>
      </c>
      <c r="D3145" s="12">
        <v>27</v>
      </c>
      <c r="E3145" s="13">
        <v>2592</v>
      </c>
      <c r="F3145" s="13">
        <v>2553</v>
      </c>
      <c r="G3145" s="13">
        <v>5145</v>
      </c>
      <c r="H3145" s="13">
        <v>0</v>
      </c>
      <c r="I3145" s="13">
        <v>0</v>
      </c>
      <c r="J3145" s="13">
        <v>0</v>
      </c>
      <c r="K3145" s="15">
        <f t="shared" si="204"/>
        <v>2592</v>
      </c>
      <c r="L3145" s="15">
        <f t="shared" si="205"/>
        <v>2553</v>
      </c>
      <c r="M3145" s="15">
        <f t="shared" si="206"/>
        <v>5145</v>
      </c>
    </row>
    <row r="3146" spans="1:13" ht="13.15" customHeight="1" x14ac:dyDescent="0.2">
      <c r="A3146" s="11" t="str">
        <f t="shared" si="203"/>
        <v>PALM ISLAND2020</v>
      </c>
      <c r="B3146" s="92" t="s">
        <v>95</v>
      </c>
      <c r="C3146" s="85">
        <v>2020</v>
      </c>
      <c r="D3146" s="86" t="s">
        <v>174</v>
      </c>
      <c r="E3146" s="15">
        <v>2092</v>
      </c>
      <c r="F3146" s="15">
        <v>2065</v>
      </c>
      <c r="G3146" s="15">
        <v>4157</v>
      </c>
      <c r="H3146" s="87">
        <v>0</v>
      </c>
      <c r="I3146" s="87">
        <v>0</v>
      </c>
      <c r="J3146" s="15">
        <v>0</v>
      </c>
      <c r="K3146" s="15">
        <f t="shared" si="204"/>
        <v>2092</v>
      </c>
      <c r="L3146" s="15">
        <f t="shared" si="205"/>
        <v>2065</v>
      </c>
      <c r="M3146" s="15">
        <f t="shared" si="206"/>
        <v>4157</v>
      </c>
    </row>
    <row r="3147" spans="1:13" ht="13.15" customHeight="1" x14ac:dyDescent="0.2">
      <c r="A3147" s="11" t="str">
        <f t="shared" si="203"/>
        <v>PALM ISLAND2021</v>
      </c>
      <c r="B3147" s="3" t="s">
        <v>95</v>
      </c>
      <c r="C3147" s="12">
        <v>2021</v>
      </c>
      <c r="D3147" s="12" t="s">
        <v>174</v>
      </c>
      <c r="E3147" s="13">
        <v>2406</v>
      </c>
      <c r="F3147" s="13">
        <v>2377</v>
      </c>
      <c r="G3147" s="13">
        <v>4783</v>
      </c>
      <c r="H3147" s="13">
        <v>0</v>
      </c>
      <c r="I3147" s="13">
        <v>0</v>
      </c>
      <c r="J3147" s="13">
        <v>0</v>
      </c>
      <c r="K3147" s="15">
        <f t="shared" si="204"/>
        <v>2406</v>
      </c>
      <c r="L3147" s="15">
        <f t="shared" si="205"/>
        <v>2377</v>
      </c>
      <c r="M3147" s="15">
        <f t="shared" si="206"/>
        <v>4783</v>
      </c>
    </row>
    <row r="3148" spans="1:13" ht="13.15" customHeight="1" x14ac:dyDescent="0.2">
      <c r="A3148" s="11" t="str">
        <f t="shared" si="203"/>
        <v>PALM ISLAND2022</v>
      </c>
      <c r="B3148" s="3" t="s">
        <v>95</v>
      </c>
      <c r="C3148" s="12">
        <v>2022</v>
      </c>
      <c r="D3148" s="12" t="s">
        <v>174</v>
      </c>
      <c r="E3148" s="13">
        <v>2432</v>
      </c>
      <c r="F3148" s="13">
        <v>2419</v>
      </c>
      <c r="G3148" s="13">
        <v>4851</v>
      </c>
      <c r="H3148" s="13">
        <v>0</v>
      </c>
      <c r="I3148" s="13">
        <v>0</v>
      </c>
      <c r="J3148" s="13">
        <v>0</v>
      </c>
      <c r="K3148" s="15">
        <f t="shared" si="204"/>
        <v>2432</v>
      </c>
      <c r="L3148" s="15">
        <f t="shared" si="205"/>
        <v>2419</v>
      </c>
      <c r="M3148" s="15">
        <f t="shared" si="206"/>
        <v>4851</v>
      </c>
    </row>
    <row r="3149" spans="1:13" ht="13.15" customHeight="1" x14ac:dyDescent="0.2">
      <c r="A3149" s="11" t="str">
        <f t="shared" si="203"/>
        <v>PALM ISLAND2023</v>
      </c>
      <c r="B3149" s="3" t="s">
        <v>95</v>
      </c>
      <c r="C3149" s="12">
        <v>2023</v>
      </c>
      <c r="D3149" s="12" t="s">
        <v>174</v>
      </c>
      <c r="E3149" s="13">
        <v>2423</v>
      </c>
      <c r="F3149" s="13">
        <v>2429</v>
      </c>
      <c r="G3149" s="13">
        <v>4852</v>
      </c>
      <c r="H3149" s="13">
        <v>0</v>
      </c>
      <c r="I3149" s="13">
        <v>0</v>
      </c>
      <c r="J3149" s="13">
        <v>0</v>
      </c>
      <c r="K3149" s="15">
        <f t="shared" si="204"/>
        <v>2423</v>
      </c>
      <c r="L3149" s="15">
        <f t="shared" si="205"/>
        <v>2429</v>
      </c>
      <c r="M3149" s="15">
        <f t="shared" si="206"/>
        <v>4852</v>
      </c>
    </row>
    <row r="3150" spans="1:13" ht="13.15" customHeight="1" x14ac:dyDescent="0.2">
      <c r="A3150" s="11" t="str">
        <f t="shared" si="203"/>
        <v>PALM ISLAND2024</v>
      </c>
      <c r="B3150" s="92" t="s">
        <v>95</v>
      </c>
      <c r="C3150" s="85">
        <v>2024</v>
      </c>
      <c r="D3150" s="86" t="s">
        <v>174</v>
      </c>
      <c r="E3150" s="15">
        <v>2272</v>
      </c>
      <c r="F3150" s="15">
        <v>2256</v>
      </c>
      <c r="G3150" s="15">
        <v>4528</v>
      </c>
      <c r="H3150" s="87">
        <v>0</v>
      </c>
      <c r="I3150" s="87">
        <v>0</v>
      </c>
      <c r="J3150" s="15">
        <v>0</v>
      </c>
      <c r="K3150" s="15">
        <f t="shared" si="204"/>
        <v>2272</v>
      </c>
      <c r="L3150" s="15">
        <f t="shared" si="205"/>
        <v>2256</v>
      </c>
      <c r="M3150" s="15">
        <f t="shared" si="206"/>
        <v>4528</v>
      </c>
    </row>
    <row r="3151" spans="1:13" ht="13.15" customHeight="1" x14ac:dyDescent="0.2">
      <c r="A3151" s="11" t="str">
        <f t="shared" si="203"/>
        <v>PALM ISLAND2025</v>
      </c>
      <c r="B3151" s="3" t="s">
        <v>95</v>
      </c>
      <c r="C3151" s="12">
        <v>2025</v>
      </c>
      <c r="D3151" s="12" t="s">
        <v>174</v>
      </c>
      <c r="E3151" s="13">
        <v>2240</v>
      </c>
      <c r="F3151" s="13">
        <v>2145</v>
      </c>
      <c r="G3151" s="13">
        <v>4385</v>
      </c>
      <c r="H3151" s="13">
        <v>0</v>
      </c>
      <c r="I3151" s="13">
        <v>0</v>
      </c>
      <c r="J3151" s="13">
        <v>0</v>
      </c>
      <c r="K3151" s="15">
        <f t="shared" si="204"/>
        <v>2240</v>
      </c>
      <c r="L3151" s="15">
        <f t="shared" si="205"/>
        <v>2145</v>
      </c>
      <c r="M3151" s="15">
        <f t="shared" si="206"/>
        <v>4385</v>
      </c>
    </row>
    <row r="3152" spans="1:13" ht="13.15" customHeight="1" x14ac:dyDescent="0.2">
      <c r="A3152" s="11" t="str">
        <f t="shared" si="203"/>
        <v>PARABURDOO1985</v>
      </c>
      <c r="B3152" s="3" t="s">
        <v>31</v>
      </c>
      <c r="C3152" s="12">
        <v>1985</v>
      </c>
      <c r="D3152" s="12" t="s">
        <v>174</v>
      </c>
      <c r="E3152" s="13">
        <v>1061</v>
      </c>
      <c r="F3152" s="13">
        <v>1052</v>
      </c>
      <c r="G3152" s="13">
        <v>2113</v>
      </c>
      <c r="H3152" s="13">
        <v>0</v>
      </c>
      <c r="I3152" s="13">
        <v>0</v>
      </c>
      <c r="J3152" s="13">
        <v>0</v>
      </c>
      <c r="K3152" s="15">
        <f t="shared" si="204"/>
        <v>1061</v>
      </c>
      <c r="L3152" s="15">
        <f t="shared" si="205"/>
        <v>1052</v>
      </c>
      <c r="M3152" s="15">
        <f t="shared" si="206"/>
        <v>2113</v>
      </c>
    </row>
    <row r="3153" spans="1:13" ht="13.15" customHeight="1" x14ac:dyDescent="0.2">
      <c r="A3153" s="11" t="str">
        <f t="shared" si="203"/>
        <v>PARABURDOO1986</v>
      </c>
      <c r="B3153" s="3" t="s">
        <v>31</v>
      </c>
      <c r="C3153" s="12">
        <v>1986</v>
      </c>
      <c r="D3153" s="12" t="s">
        <v>174</v>
      </c>
      <c r="E3153" s="13">
        <v>739</v>
      </c>
      <c r="F3153" s="13">
        <v>736</v>
      </c>
      <c r="G3153" s="13">
        <v>1475</v>
      </c>
      <c r="H3153" s="13">
        <v>0</v>
      </c>
      <c r="I3153" s="13">
        <v>0</v>
      </c>
      <c r="J3153" s="13">
        <v>0</v>
      </c>
      <c r="K3153" s="15">
        <f t="shared" si="204"/>
        <v>739</v>
      </c>
      <c r="L3153" s="15">
        <f t="shared" si="205"/>
        <v>736</v>
      </c>
      <c r="M3153" s="15">
        <f t="shared" si="206"/>
        <v>1475</v>
      </c>
    </row>
    <row r="3154" spans="1:13" ht="13.15" customHeight="1" x14ac:dyDescent="0.2">
      <c r="A3154" s="11" t="str">
        <f t="shared" si="203"/>
        <v>PARABURDOO1987</v>
      </c>
      <c r="B3154" s="92" t="s">
        <v>31</v>
      </c>
      <c r="C3154" s="85">
        <v>1987</v>
      </c>
      <c r="D3154" s="86" t="s">
        <v>174</v>
      </c>
      <c r="E3154" s="15">
        <v>703</v>
      </c>
      <c r="F3154" s="15">
        <v>713</v>
      </c>
      <c r="G3154" s="15">
        <v>1416</v>
      </c>
      <c r="H3154" s="87">
        <v>0</v>
      </c>
      <c r="I3154" s="87">
        <v>0</v>
      </c>
      <c r="J3154" s="15">
        <v>0</v>
      </c>
      <c r="K3154" s="15">
        <f t="shared" si="204"/>
        <v>703</v>
      </c>
      <c r="L3154" s="15">
        <f t="shared" si="205"/>
        <v>713</v>
      </c>
      <c r="M3154" s="15">
        <f t="shared" si="206"/>
        <v>1416</v>
      </c>
    </row>
    <row r="3155" spans="1:13" ht="13.15" customHeight="1" x14ac:dyDescent="0.2">
      <c r="A3155" s="11" t="str">
        <f t="shared" si="203"/>
        <v>PARABURDOO1988</v>
      </c>
      <c r="B3155" s="3" t="s">
        <v>31</v>
      </c>
      <c r="C3155" s="12">
        <v>1988</v>
      </c>
      <c r="D3155" s="12" t="s">
        <v>174</v>
      </c>
      <c r="E3155" s="13">
        <v>757</v>
      </c>
      <c r="F3155" s="13">
        <v>759</v>
      </c>
      <c r="G3155" s="13">
        <v>1516</v>
      </c>
      <c r="H3155" s="13">
        <v>0</v>
      </c>
      <c r="I3155" s="13">
        <v>0</v>
      </c>
      <c r="J3155" s="13">
        <v>0</v>
      </c>
      <c r="K3155" s="15">
        <f t="shared" si="204"/>
        <v>757</v>
      </c>
      <c r="L3155" s="15">
        <f t="shared" si="205"/>
        <v>759</v>
      </c>
      <c r="M3155" s="15">
        <f t="shared" si="206"/>
        <v>1516</v>
      </c>
    </row>
    <row r="3156" spans="1:13" ht="13.15" customHeight="1" x14ac:dyDescent="0.2">
      <c r="A3156" s="11" t="str">
        <f t="shared" si="203"/>
        <v>PARABURDOO1989</v>
      </c>
      <c r="B3156" s="92" t="s">
        <v>31</v>
      </c>
      <c r="C3156" s="85">
        <v>1989</v>
      </c>
      <c r="D3156" s="86" t="s">
        <v>174</v>
      </c>
      <c r="E3156" s="15">
        <v>556</v>
      </c>
      <c r="F3156" s="15">
        <v>555</v>
      </c>
      <c r="G3156" s="15">
        <v>1111</v>
      </c>
      <c r="H3156" s="87">
        <v>0</v>
      </c>
      <c r="I3156" s="87">
        <v>0</v>
      </c>
      <c r="J3156" s="15">
        <v>0</v>
      </c>
      <c r="K3156" s="15">
        <f t="shared" si="204"/>
        <v>556</v>
      </c>
      <c r="L3156" s="15">
        <f t="shared" si="205"/>
        <v>555</v>
      </c>
      <c r="M3156" s="15">
        <f t="shared" si="206"/>
        <v>1111</v>
      </c>
    </row>
    <row r="3157" spans="1:13" ht="13.15" customHeight="1" x14ac:dyDescent="0.2">
      <c r="A3157" s="11" t="str">
        <f t="shared" si="203"/>
        <v>PARABURDOO1990</v>
      </c>
      <c r="B3157" s="3" t="s">
        <v>31</v>
      </c>
      <c r="C3157" s="12">
        <v>1990</v>
      </c>
      <c r="D3157" s="12" t="s">
        <v>174</v>
      </c>
      <c r="E3157" s="13">
        <v>647</v>
      </c>
      <c r="F3157" s="13">
        <v>647</v>
      </c>
      <c r="G3157" s="13">
        <v>1294</v>
      </c>
      <c r="H3157" s="13">
        <v>0</v>
      </c>
      <c r="I3157" s="13">
        <v>0</v>
      </c>
      <c r="J3157" s="13">
        <v>0</v>
      </c>
      <c r="K3157" s="15">
        <f t="shared" si="204"/>
        <v>647</v>
      </c>
      <c r="L3157" s="15">
        <f t="shared" si="205"/>
        <v>647</v>
      </c>
      <c r="M3157" s="15">
        <f t="shared" si="206"/>
        <v>1294</v>
      </c>
    </row>
    <row r="3158" spans="1:13" ht="13.15" customHeight="1" x14ac:dyDescent="0.2">
      <c r="A3158" s="11" t="str">
        <f t="shared" si="203"/>
        <v>PARABURDOO1991</v>
      </c>
      <c r="B3158" s="3" t="s">
        <v>31</v>
      </c>
      <c r="C3158" s="12">
        <v>1991</v>
      </c>
      <c r="D3158" s="12" t="s">
        <v>174</v>
      </c>
      <c r="E3158" s="13">
        <v>638</v>
      </c>
      <c r="F3158" s="13">
        <v>638</v>
      </c>
      <c r="G3158" s="13">
        <v>1276</v>
      </c>
      <c r="H3158" s="13">
        <v>0</v>
      </c>
      <c r="I3158" s="13">
        <v>0</v>
      </c>
      <c r="J3158" s="13">
        <v>0</v>
      </c>
      <c r="K3158" s="15">
        <f t="shared" si="204"/>
        <v>638</v>
      </c>
      <c r="L3158" s="15">
        <f t="shared" si="205"/>
        <v>638</v>
      </c>
      <c r="M3158" s="15">
        <f t="shared" si="206"/>
        <v>1276</v>
      </c>
    </row>
    <row r="3159" spans="1:13" ht="13.15" customHeight="1" x14ac:dyDescent="0.2">
      <c r="A3159" s="11" t="str">
        <f t="shared" si="203"/>
        <v>PARABURDOO1992</v>
      </c>
      <c r="B3159" s="90" t="s">
        <v>31</v>
      </c>
      <c r="C3159" s="85">
        <v>1992</v>
      </c>
      <c r="D3159" s="86" t="s">
        <v>174</v>
      </c>
      <c r="E3159" s="15">
        <v>667</v>
      </c>
      <c r="F3159" s="15">
        <v>668</v>
      </c>
      <c r="G3159" s="15">
        <v>1335</v>
      </c>
      <c r="H3159" s="15">
        <v>0</v>
      </c>
      <c r="I3159" s="15">
        <v>0</v>
      </c>
      <c r="J3159" s="15">
        <v>0</v>
      </c>
      <c r="K3159" s="15">
        <f t="shared" si="204"/>
        <v>667</v>
      </c>
      <c r="L3159" s="15">
        <f t="shared" si="205"/>
        <v>668</v>
      </c>
      <c r="M3159" s="15">
        <f t="shared" si="206"/>
        <v>1335</v>
      </c>
    </row>
    <row r="3160" spans="1:13" ht="13.15" customHeight="1" x14ac:dyDescent="0.2">
      <c r="A3160" s="11" t="str">
        <f t="shared" si="203"/>
        <v>PARABURDOO1993</v>
      </c>
      <c r="B3160" s="90" t="s">
        <v>31</v>
      </c>
      <c r="C3160" s="85">
        <v>1993</v>
      </c>
      <c r="D3160" s="86" t="s">
        <v>174</v>
      </c>
      <c r="E3160" s="15">
        <v>639</v>
      </c>
      <c r="F3160" s="15">
        <v>642</v>
      </c>
      <c r="G3160" s="15">
        <v>1281</v>
      </c>
      <c r="H3160" s="15">
        <v>0</v>
      </c>
      <c r="I3160" s="15">
        <v>0</v>
      </c>
      <c r="J3160" s="15">
        <v>0</v>
      </c>
      <c r="K3160" s="15">
        <f t="shared" si="204"/>
        <v>639</v>
      </c>
      <c r="L3160" s="15">
        <f t="shared" si="205"/>
        <v>642</v>
      </c>
      <c r="M3160" s="15">
        <f t="shared" si="206"/>
        <v>1281</v>
      </c>
    </row>
    <row r="3161" spans="1:13" ht="13.15" customHeight="1" x14ac:dyDescent="0.2">
      <c r="A3161" s="11" t="str">
        <f t="shared" si="203"/>
        <v>PARABURDOO1994</v>
      </c>
      <c r="B3161" s="90" t="s">
        <v>31</v>
      </c>
      <c r="C3161" s="85">
        <v>1994</v>
      </c>
      <c r="D3161" s="86" t="s">
        <v>174</v>
      </c>
      <c r="E3161" s="15">
        <v>649</v>
      </c>
      <c r="F3161" s="15">
        <v>649</v>
      </c>
      <c r="G3161" s="15">
        <v>1298</v>
      </c>
      <c r="H3161" s="15">
        <v>0</v>
      </c>
      <c r="I3161" s="15">
        <v>0</v>
      </c>
      <c r="J3161" s="15">
        <v>0</v>
      </c>
      <c r="K3161" s="15">
        <f t="shared" si="204"/>
        <v>649</v>
      </c>
      <c r="L3161" s="15">
        <f t="shared" si="205"/>
        <v>649</v>
      </c>
      <c r="M3161" s="15">
        <f t="shared" si="206"/>
        <v>1298</v>
      </c>
    </row>
    <row r="3162" spans="1:13" ht="13.15" customHeight="1" x14ac:dyDescent="0.2">
      <c r="A3162" s="11" t="str">
        <f t="shared" si="203"/>
        <v>PARABURDOO1995</v>
      </c>
      <c r="B3162" s="3" t="s">
        <v>31</v>
      </c>
      <c r="C3162" s="12">
        <v>1995</v>
      </c>
      <c r="D3162" s="12" t="s">
        <v>174</v>
      </c>
      <c r="E3162" s="13">
        <v>682</v>
      </c>
      <c r="F3162" s="13">
        <v>679</v>
      </c>
      <c r="G3162" s="13">
        <v>1361</v>
      </c>
      <c r="H3162" s="13">
        <v>0</v>
      </c>
      <c r="I3162" s="13">
        <v>0</v>
      </c>
      <c r="J3162" s="13">
        <v>0</v>
      </c>
      <c r="K3162" s="15">
        <f t="shared" si="204"/>
        <v>682</v>
      </c>
      <c r="L3162" s="15">
        <f t="shared" si="205"/>
        <v>679</v>
      </c>
      <c r="M3162" s="15">
        <f t="shared" si="206"/>
        <v>1361</v>
      </c>
    </row>
    <row r="3163" spans="1:13" ht="13.15" customHeight="1" x14ac:dyDescent="0.2">
      <c r="A3163" s="11" t="str">
        <f t="shared" si="203"/>
        <v>PARABURDOO1996</v>
      </c>
      <c r="B3163" s="3" t="s">
        <v>31</v>
      </c>
      <c r="C3163" s="12">
        <v>1996</v>
      </c>
      <c r="D3163" s="12" t="s">
        <v>174</v>
      </c>
      <c r="E3163" s="13">
        <v>642</v>
      </c>
      <c r="F3163" s="13">
        <v>641</v>
      </c>
      <c r="G3163" s="13">
        <v>1283</v>
      </c>
      <c r="H3163" s="13">
        <v>0</v>
      </c>
      <c r="I3163" s="13">
        <v>0</v>
      </c>
      <c r="J3163" s="13">
        <v>0</v>
      </c>
      <c r="K3163" s="15">
        <f t="shared" si="204"/>
        <v>642</v>
      </c>
      <c r="L3163" s="15">
        <f t="shared" si="205"/>
        <v>641</v>
      </c>
      <c r="M3163" s="15">
        <f t="shared" si="206"/>
        <v>1283</v>
      </c>
    </row>
    <row r="3164" spans="1:13" ht="13.15" customHeight="1" x14ac:dyDescent="0.2">
      <c r="A3164" s="11" t="str">
        <f t="shared" si="203"/>
        <v>PARABURDOO1997</v>
      </c>
      <c r="B3164" s="92" t="s">
        <v>31</v>
      </c>
      <c r="C3164" s="85">
        <v>1997</v>
      </c>
      <c r="D3164" s="86" t="s">
        <v>174</v>
      </c>
      <c r="E3164" s="15">
        <v>629</v>
      </c>
      <c r="F3164" s="15">
        <v>625</v>
      </c>
      <c r="G3164" s="15">
        <v>1254</v>
      </c>
      <c r="H3164" s="87">
        <v>0</v>
      </c>
      <c r="I3164" s="87">
        <v>0</v>
      </c>
      <c r="J3164" s="15">
        <v>0</v>
      </c>
      <c r="K3164" s="15">
        <f t="shared" si="204"/>
        <v>629</v>
      </c>
      <c r="L3164" s="15">
        <f t="shared" si="205"/>
        <v>625</v>
      </c>
      <c r="M3164" s="15">
        <f t="shared" si="206"/>
        <v>1254</v>
      </c>
    </row>
    <row r="3165" spans="1:13" ht="13.15" customHeight="1" x14ac:dyDescent="0.2">
      <c r="A3165" s="11" t="str">
        <f t="shared" si="203"/>
        <v>PARABURDOO1998</v>
      </c>
      <c r="B3165" s="92" t="s">
        <v>31</v>
      </c>
      <c r="C3165" s="85">
        <v>1998</v>
      </c>
      <c r="D3165" s="86" t="s">
        <v>174</v>
      </c>
      <c r="E3165" s="15">
        <v>600</v>
      </c>
      <c r="F3165" s="15">
        <v>599</v>
      </c>
      <c r="G3165" s="15">
        <v>1199</v>
      </c>
      <c r="H3165" s="87">
        <v>0</v>
      </c>
      <c r="I3165" s="87">
        <v>0</v>
      </c>
      <c r="J3165" s="15">
        <v>0</v>
      </c>
      <c r="K3165" s="15">
        <f t="shared" si="204"/>
        <v>600</v>
      </c>
      <c r="L3165" s="15">
        <f t="shared" si="205"/>
        <v>599</v>
      </c>
      <c r="M3165" s="15">
        <f t="shared" si="206"/>
        <v>1199</v>
      </c>
    </row>
    <row r="3166" spans="1:13" ht="13.15" customHeight="1" x14ac:dyDescent="0.2">
      <c r="A3166" s="11" t="str">
        <f t="shared" si="203"/>
        <v>PARABURDOO1999</v>
      </c>
      <c r="B3166" s="3" t="s">
        <v>31</v>
      </c>
      <c r="C3166" s="12">
        <v>1999</v>
      </c>
      <c r="D3166" s="86" t="s">
        <v>174</v>
      </c>
      <c r="E3166" s="13">
        <v>573</v>
      </c>
      <c r="F3166" s="13">
        <v>573</v>
      </c>
      <c r="G3166" s="13">
        <v>1146</v>
      </c>
      <c r="H3166" s="13">
        <v>0</v>
      </c>
      <c r="I3166" s="13">
        <v>0</v>
      </c>
      <c r="J3166" s="13">
        <v>0</v>
      </c>
      <c r="K3166" s="15">
        <f t="shared" si="204"/>
        <v>573</v>
      </c>
      <c r="L3166" s="15">
        <f t="shared" si="205"/>
        <v>573</v>
      </c>
      <c r="M3166" s="15">
        <f t="shared" si="206"/>
        <v>1146</v>
      </c>
    </row>
    <row r="3167" spans="1:13" ht="13.15" customHeight="1" x14ac:dyDescent="0.2">
      <c r="A3167" s="11" t="str">
        <f t="shared" si="203"/>
        <v>PARABURDOO2000</v>
      </c>
      <c r="B3167" s="92" t="s">
        <v>31</v>
      </c>
      <c r="C3167" s="85">
        <v>2000</v>
      </c>
      <c r="D3167" s="86" t="s">
        <v>174</v>
      </c>
      <c r="E3167" s="15">
        <v>575</v>
      </c>
      <c r="F3167" s="15">
        <v>574</v>
      </c>
      <c r="G3167" s="15">
        <v>1149</v>
      </c>
      <c r="H3167" s="87">
        <v>0</v>
      </c>
      <c r="I3167" s="87">
        <v>0</v>
      </c>
      <c r="J3167" s="15">
        <v>0</v>
      </c>
      <c r="K3167" s="15">
        <f t="shared" si="204"/>
        <v>575</v>
      </c>
      <c r="L3167" s="15">
        <f t="shared" si="205"/>
        <v>574</v>
      </c>
      <c r="M3167" s="15">
        <f t="shared" si="206"/>
        <v>1149</v>
      </c>
    </row>
    <row r="3168" spans="1:13" ht="13.15" customHeight="1" x14ac:dyDescent="0.2">
      <c r="A3168" s="11" t="str">
        <f t="shared" si="203"/>
        <v>PARABURDOO2001</v>
      </c>
      <c r="B3168" s="3" t="s">
        <v>31</v>
      </c>
      <c r="C3168" s="12">
        <v>2001</v>
      </c>
      <c r="D3168" s="12" t="s">
        <v>174</v>
      </c>
      <c r="E3168" s="13">
        <v>583</v>
      </c>
      <c r="F3168" s="13">
        <v>582</v>
      </c>
      <c r="G3168" s="13">
        <v>1165</v>
      </c>
      <c r="H3168" s="13">
        <v>0</v>
      </c>
      <c r="I3168" s="13">
        <v>0</v>
      </c>
      <c r="J3168" s="13">
        <v>0</v>
      </c>
      <c r="K3168" s="15">
        <f t="shared" si="204"/>
        <v>583</v>
      </c>
      <c r="L3168" s="15">
        <f t="shared" si="205"/>
        <v>582</v>
      </c>
      <c r="M3168" s="15">
        <f t="shared" si="206"/>
        <v>1165</v>
      </c>
    </row>
    <row r="3169" spans="1:13" ht="13.15" customHeight="1" x14ac:dyDescent="0.2">
      <c r="A3169" s="11" t="str">
        <f t="shared" ref="A3169:A3232" si="207">CONCATENATE(B3169,C3169)</f>
        <v>PARABURDOO2002</v>
      </c>
      <c r="B3169" s="3" t="s">
        <v>31</v>
      </c>
      <c r="C3169" s="12">
        <v>2002</v>
      </c>
      <c r="D3169" s="12" t="s">
        <v>174</v>
      </c>
      <c r="E3169" s="13">
        <v>627</v>
      </c>
      <c r="F3169" s="13">
        <v>627</v>
      </c>
      <c r="G3169" s="13">
        <v>1254</v>
      </c>
      <c r="H3169" s="13">
        <v>0</v>
      </c>
      <c r="I3169" s="13">
        <v>0</v>
      </c>
      <c r="J3169" s="13">
        <v>0</v>
      </c>
      <c r="K3169" s="15">
        <f t="shared" si="204"/>
        <v>627</v>
      </c>
      <c r="L3169" s="15">
        <f t="shared" si="205"/>
        <v>627</v>
      </c>
      <c r="M3169" s="15">
        <f t="shared" si="206"/>
        <v>1254</v>
      </c>
    </row>
    <row r="3170" spans="1:13" ht="13.15" customHeight="1" x14ac:dyDescent="0.2">
      <c r="A3170" s="11" t="str">
        <f t="shared" si="207"/>
        <v>PARABURDOO2003</v>
      </c>
      <c r="B3170" s="3" t="s">
        <v>31</v>
      </c>
      <c r="C3170" s="12">
        <v>2003</v>
      </c>
      <c r="D3170" s="12" t="s">
        <v>174</v>
      </c>
      <c r="E3170" s="13">
        <v>628</v>
      </c>
      <c r="F3170" s="13">
        <v>628</v>
      </c>
      <c r="G3170" s="13">
        <v>1256</v>
      </c>
      <c r="H3170" s="13">
        <v>0</v>
      </c>
      <c r="I3170" s="13">
        <v>0</v>
      </c>
      <c r="J3170" s="13">
        <v>0</v>
      </c>
      <c r="K3170" s="15">
        <f t="shared" si="204"/>
        <v>628</v>
      </c>
      <c r="L3170" s="15">
        <f t="shared" si="205"/>
        <v>628</v>
      </c>
      <c r="M3170" s="15">
        <f t="shared" si="206"/>
        <v>1256</v>
      </c>
    </row>
    <row r="3171" spans="1:13" ht="13.15" customHeight="1" x14ac:dyDescent="0.2">
      <c r="A3171" s="11" t="str">
        <f t="shared" si="207"/>
        <v>PARABURDOO2004</v>
      </c>
      <c r="B3171" s="3" t="s">
        <v>31</v>
      </c>
      <c r="C3171" s="12">
        <v>2004</v>
      </c>
      <c r="D3171" s="12" t="s">
        <v>174</v>
      </c>
      <c r="E3171" s="13">
        <v>633</v>
      </c>
      <c r="F3171" s="13">
        <v>631</v>
      </c>
      <c r="G3171" s="13">
        <v>1264</v>
      </c>
      <c r="H3171" s="13">
        <v>0</v>
      </c>
      <c r="I3171" s="13">
        <v>0</v>
      </c>
      <c r="J3171" s="13">
        <v>0</v>
      </c>
      <c r="K3171" s="15">
        <f t="shared" si="204"/>
        <v>633</v>
      </c>
      <c r="L3171" s="15">
        <f t="shared" si="205"/>
        <v>631</v>
      </c>
      <c r="M3171" s="15">
        <f t="shared" si="206"/>
        <v>1264</v>
      </c>
    </row>
    <row r="3172" spans="1:13" ht="13.15" customHeight="1" x14ac:dyDescent="0.2">
      <c r="A3172" s="11" t="str">
        <f t="shared" si="207"/>
        <v>PARABURDOO2005</v>
      </c>
      <c r="B3172" s="92" t="s">
        <v>31</v>
      </c>
      <c r="C3172" s="85">
        <v>2005</v>
      </c>
      <c r="D3172" s="86" t="s">
        <v>174</v>
      </c>
      <c r="E3172" s="15">
        <v>672</v>
      </c>
      <c r="F3172" s="15">
        <v>672</v>
      </c>
      <c r="G3172" s="15">
        <v>1344</v>
      </c>
      <c r="H3172" s="87">
        <v>0</v>
      </c>
      <c r="I3172" s="87">
        <v>0</v>
      </c>
      <c r="J3172" s="15">
        <v>0</v>
      </c>
      <c r="K3172" s="15">
        <f t="shared" si="204"/>
        <v>672</v>
      </c>
      <c r="L3172" s="15">
        <f t="shared" si="205"/>
        <v>672</v>
      </c>
      <c r="M3172" s="15">
        <f t="shared" si="206"/>
        <v>1344</v>
      </c>
    </row>
    <row r="3173" spans="1:13" ht="13.15" customHeight="1" x14ac:dyDescent="0.2">
      <c r="A3173" s="11" t="str">
        <f t="shared" si="207"/>
        <v>PARABURDOO2006</v>
      </c>
      <c r="B3173" s="92" t="s">
        <v>31</v>
      </c>
      <c r="C3173" s="85">
        <v>2006</v>
      </c>
      <c r="D3173" s="86" t="s">
        <v>174</v>
      </c>
      <c r="E3173" s="15">
        <v>634</v>
      </c>
      <c r="F3173" s="15">
        <v>635</v>
      </c>
      <c r="G3173" s="15">
        <v>1269</v>
      </c>
      <c r="H3173" s="87">
        <v>0</v>
      </c>
      <c r="I3173" s="87">
        <v>0</v>
      </c>
      <c r="J3173" s="15">
        <v>0</v>
      </c>
      <c r="K3173" s="15">
        <f t="shared" si="204"/>
        <v>634</v>
      </c>
      <c r="L3173" s="15">
        <f t="shared" si="205"/>
        <v>635</v>
      </c>
      <c r="M3173" s="15">
        <f t="shared" si="206"/>
        <v>1269</v>
      </c>
    </row>
    <row r="3174" spans="1:13" ht="13.15" customHeight="1" x14ac:dyDescent="0.2">
      <c r="A3174" s="11" t="str">
        <f t="shared" si="207"/>
        <v>PARABURDOO2007</v>
      </c>
      <c r="B3174" s="90" t="s">
        <v>31</v>
      </c>
      <c r="C3174" s="85">
        <v>2007</v>
      </c>
      <c r="D3174" s="86" t="s">
        <v>174</v>
      </c>
      <c r="E3174" s="15">
        <v>713</v>
      </c>
      <c r="F3174" s="15">
        <v>713</v>
      </c>
      <c r="G3174" s="15">
        <v>1426</v>
      </c>
      <c r="H3174" s="15">
        <v>0</v>
      </c>
      <c r="I3174" s="15">
        <v>0</v>
      </c>
      <c r="J3174" s="15">
        <v>0</v>
      </c>
      <c r="K3174" s="15">
        <f t="shared" si="204"/>
        <v>713</v>
      </c>
      <c r="L3174" s="15">
        <f t="shared" si="205"/>
        <v>713</v>
      </c>
      <c r="M3174" s="15">
        <f t="shared" si="206"/>
        <v>1426</v>
      </c>
    </row>
    <row r="3175" spans="1:13" ht="13.15" customHeight="1" x14ac:dyDescent="0.2">
      <c r="A3175" s="11" t="str">
        <f t="shared" si="207"/>
        <v>PARABURDOO2008</v>
      </c>
      <c r="B3175" s="3" t="s">
        <v>31</v>
      </c>
      <c r="C3175" s="12">
        <v>2008</v>
      </c>
      <c r="D3175" s="12" t="s">
        <v>174</v>
      </c>
      <c r="E3175" s="13">
        <v>809</v>
      </c>
      <c r="F3175" s="13">
        <v>807</v>
      </c>
      <c r="G3175" s="13">
        <v>1616</v>
      </c>
      <c r="H3175" s="13">
        <v>0</v>
      </c>
      <c r="I3175" s="13">
        <v>0</v>
      </c>
      <c r="J3175" s="13">
        <v>0</v>
      </c>
      <c r="K3175" s="15">
        <f t="shared" si="204"/>
        <v>809</v>
      </c>
      <c r="L3175" s="15">
        <f t="shared" si="205"/>
        <v>807</v>
      </c>
      <c r="M3175" s="15">
        <f t="shared" si="206"/>
        <v>1616</v>
      </c>
    </row>
    <row r="3176" spans="1:13" ht="13.15" customHeight="1" x14ac:dyDescent="0.2">
      <c r="A3176" s="11" t="str">
        <f t="shared" si="207"/>
        <v>PARABURDOO2009</v>
      </c>
      <c r="B3176" s="92" t="s">
        <v>31</v>
      </c>
      <c r="C3176" s="85">
        <v>2009</v>
      </c>
      <c r="D3176" s="86" t="s">
        <v>174</v>
      </c>
      <c r="E3176" s="15">
        <v>966</v>
      </c>
      <c r="F3176" s="15">
        <v>959</v>
      </c>
      <c r="G3176" s="15">
        <v>1925</v>
      </c>
      <c r="H3176" s="87">
        <v>0</v>
      </c>
      <c r="I3176" s="87">
        <v>0</v>
      </c>
      <c r="J3176" s="15">
        <v>0</v>
      </c>
      <c r="K3176" s="15">
        <f t="shared" si="204"/>
        <v>966</v>
      </c>
      <c r="L3176" s="15">
        <f t="shared" si="205"/>
        <v>959</v>
      </c>
      <c r="M3176" s="15">
        <f t="shared" si="206"/>
        <v>1925</v>
      </c>
    </row>
    <row r="3177" spans="1:13" ht="13.15" customHeight="1" x14ac:dyDescent="0.2">
      <c r="A3177" s="11" t="str">
        <f t="shared" si="207"/>
        <v>PARABURDOO2010</v>
      </c>
      <c r="B3177" s="92" t="s">
        <v>31</v>
      </c>
      <c r="C3177" s="85">
        <v>2010</v>
      </c>
      <c r="D3177" s="86" t="s">
        <v>174</v>
      </c>
      <c r="E3177" s="15">
        <v>1242</v>
      </c>
      <c r="F3177" s="15">
        <v>1240</v>
      </c>
      <c r="G3177" s="15">
        <v>2482</v>
      </c>
      <c r="H3177" s="87">
        <v>0</v>
      </c>
      <c r="I3177" s="87">
        <v>0</v>
      </c>
      <c r="J3177" s="15">
        <v>0</v>
      </c>
      <c r="K3177" s="15">
        <f t="shared" si="204"/>
        <v>1242</v>
      </c>
      <c r="L3177" s="15">
        <f t="shared" si="205"/>
        <v>1240</v>
      </c>
      <c r="M3177" s="15">
        <f t="shared" si="206"/>
        <v>2482</v>
      </c>
    </row>
    <row r="3178" spans="1:13" ht="13.15" customHeight="1" x14ac:dyDescent="0.2">
      <c r="A3178" s="11" t="str">
        <f t="shared" si="207"/>
        <v>PARABURDOO2011</v>
      </c>
      <c r="B3178" s="92" t="s">
        <v>31</v>
      </c>
      <c r="C3178" s="85">
        <v>2011</v>
      </c>
      <c r="D3178" s="86" t="s">
        <v>174</v>
      </c>
      <c r="E3178" s="15">
        <v>1526</v>
      </c>
      <c r="F3178" s="15">
        <v>1526</v>
      </c>
      <c r="G3178" s="15">
        <v>3052</v>
      </c>
      <c r="H3178" s="87">
        <v>0</v>
      </c>
      <c r="I3178" s="87">
        <v>0</v>
      </c>
      <c r="J3178" s="15">
        <v>0</v>
      </c>
      <c r="K3178" s="15">
        <f t="shared" si="204"/>
        <v>1526</v>
      </c>
      <c r="L3178" s="15">
        <f t="shared" si="205"/>
        <v>1526</v>
      </c>
      <c r="M3178" s="15">
        <f t="shared" si="206"/>
        <v>3052</v>
      </c>
    </row>
    <row r="3179" spans="1:13" ht="13.15" customHeight="1" x14ac:dyDescent="0.2">
      <c r="A3179" s="11" t="str">
        <f t="shared" si="207"/>
        <v>PARABURDOO2012</v>
      </c>
      <c r="B3179" s="92" t="s">
        <v>31</v>
      </c>
      <c r="C3179" s="85">
        <v>2012</v>
      </c>
      <c r="D3179" s="86" t="s">
        <v>174</v>
      </c>
      <c r="E3179" s="15">
        <v>1946</v>
      </c>
      <c r="F3179" s="15">
        <v>1941</v>
      </c>
      <c r="G3179" s="15">
        <v>3887</v>
      </c>
      <c r="H3179" s="87">
        <v>0</v>
      </c>
      <c r="I3179" s="87">
        <v>0</v>
      </c>
      <c r="J3179" s="15">
        <v>0</v>
      </c>
      <c r="K3179" s="15">
        <f t="shared" si="204"/>
        <v>1946</v>
      </c>
      <c r="L3179" s="15">
        <f t="shared" si="205"/>
        <v>1941</v>
      </c>
      <c r="M3179" s="15">
        <f t="shared" si="206"/>
        <v>3887</v>
      </c>
    </row>
    <row r="3180" spans="1:13" ht="13.15" customHeight="1" x14ac:dyDescent="0.2">
      <c r="A3180" s="11" t="str">
        <f t="shared" si="207"/>
        <v>PARABURDOO2013</v>
      </c>
      <c r="B3180" s="3" t="s">
        <v>31</v>
      </c>
      <c r="C3180" s="12">
        <v>2013</v>
      </c>
      <c r="D3180" s="12" t="s">
        <v>174</v>
      </c>
      <c r="E3180" s="13">
        <v>1561</v>
      </c>
      <c r="F3180" s="13">
        <v>1558</v>
      </c>
      <c r="G3180" s="13">
        <v>3119</v>
      </c>
      <c r="H3180" s="13">
        <v>0</v>
      </c>
      <c r="I3180" s="13">
        <v>0</v>
      </c>
      <c r="J3180" s="13">
        <v>0</v>
      </c>
      <c r="K3180" s="15">
        <f t="shared" si="204"/>
        <v>1561</v>
      </c>
      <c r="L3180" s="15">
        <f t="shared" si="205"/>
        <v>1558</v>
      </c>
      <c r="M3180" s="15">
        <f t="shared" si="206"/>
        <v>3119</v>
      </c>
    </row>
    <row r="3181" spans="1:13" ht="13.15" customHeight="1" x14ac:dyDescent="0.2">
      <c r="A3181" s="11" t="str">
        <f t="shared" si="207"/>
        <v>PARABURDOO2014</v>
      </c>
      <c r="B3181" s="3" t="s">
        <v>31</v>
      </c>
      <c r="C3181" s="12">
        <v>2014</v>
      </c>
      <c r="D3181" s="12" t="s">
        <v>174</v>
      </c>
      <c r="E3181" s="13">
        <v>1505</v>
      </c>
      <c r="F3181" s="13">
        <v>1499</v>
      </c>
      <c r="G3181" s="13">
        <v>3004</v>
      </c>
      <c r="H3181" s="13">
        <v>0</v>
      </c>
      <c r="I3181" s="13">
        <v>0</v>
      </c>
      <c r="J3181" s="13">
        <v>0</v>
      </c>
      <c r="K3181" s="15">
        <f t="shared" si="204"/>
        <v>1505</v>
      </c>
      <c r="L3181" s="15">
        <f t="shared" si="205"/>
        <v>1499</v>
      </c>
      <c r="M3181" s="15">
        <f t="shared" si="206"/>
        <v>3004</v>
      </c>
    </row>
    <row r="3182" spans="1:13" ht="13.15" customHeight="1" x14ac:dyDescent="0.2">
      <c r="A3182" s="11" t="str">
        <f t="shared" si="207"/>
        <v>PARABURDOO2015</v>
      </c>
      <c r="B3182" s="92" t="s">
        <v>31</v>
      </c>
      <c r="C3182" s="85">
        <v>2015</v>
      </c>
      <c r="D3182" s="86" t="s">
        <v>174</v>
      </c>
      <c r="E3182" s="15">
        <v>1418</v>
      </c>
      <c r="F3182" s="15">
        <v>1413</v>
      </c>
      <c r="G3182" s="15">
        <v>2831</v>
      </c>
      <c r="H3182" s="87">
        <v>0</v>
      </c>
      <c r="I3182" s="87">
        <v>0</v>
      </c>
      <c r="J3182" s="15">
        <v>0</v>
      </c>
      <c r="K3182" s="15">
        <f t="shared" si="204"/>
        <v>1418</v>
      </c>
      <c r="L3182" s="15">
        <f t="shared" si="205"/>
        <v>1413</v>
      </c>
      <c r="M3182" s="15">
        <f t="shared" si="206"/>
        <v>2831</v>
      </c>
    </row>
    <row r="3183" spans="1:13" ht="13.15" customHeight="1" x14ac:dyDescent="0.2">
      <c r="A3183" s="11" t="str">
        <f t="shared" si="207"/>
        <v>PARABURDOO2016</v>
      </c>
      <c r="B3183" s="88" t="s">
        <v>31</v>
      </c>
      <c r="C3183" s="16">
        <v>2016</v>
      </c>
      <c r="D3183" s="86" t="s">
        <v>174</v>
      </c>
      <c r="E3183" s="89">
        <v>1268</v>
      </c>
      <c r="F3183" s="89">
        <v>1252</v>
      </c>
      <c r="G3183" s="89">
        <v>2520</v>
      </c>
      <c r="H3183" s="89">
        <v>0</v>
      </c>
      <c r="I3183" s="89">
        <v>0</v>
      </c>
      <c r="J3183" s="89">
        <v>0</v>
      </c>
      <c r="K3183" s="15">
        <f t="shared" si="204"/>
        <v>1268</v>
      </c>
      <c r="L3183" s="15">
        <f t="shared" si="205"/>
        <v>1252</v>
      </c>
      <c r="M3183" s="15">
        <f t="shared" si="206"/>
        <v>2520</v>
      </c>
    </row>
    <row r="3184" spans="1:13" ht="13.15" customHeight="1" x14ac:dyDescent="0.2">
      <c r="A3184" s="11" t="str">
        <f t="shared" si="207"/>
        <v>PARABURDOO2017</v>
      </c>
      <c r="B3184" s="92" t="s">
        <v>31</v>
      </c>
      <c r="C3184" s="85">
        <v>2017</v>
      </c>
      <c r="D3184" s="86" t="s">
        <v>174</v>
      </c>
      <c r="E3184" s="15">
        <v>1244</v>
      </c>
      <c r="F3184" s="15">
        <v>1234</v>
      </c>
      <c r="G3184" s="15">
        <v>2478</v>
      </c>
      <c r="H3184" s="87">
        <v>0</v>
      </c>
      <c r="I3184" s="87">
        <v>0</v>
      </c>
      <c r="J3184" s="15">
        <v>0</v>
      </c>
      <c r="K3184" s="15">
        <f t="shared" si="204"/>
        <v>1244</v>
      </c>
      <c r="L3184" s="15">
        <f t="shared" si="205"/>
        <v>1234</v>
      </c>
      <c r="M3184" s="15">
        <f t="shared" si="206"/>
        <v>2478</v>
      </c>
    </row>
    <row r="3185" spans="1:13" ht="13.15" customHeight="1" x14ac:dyDescent="0.2">
      <c r="A3185" s="11" t="str">
        <f t="shared" si="207"/>
        <v>PARABURDOO2018</v>
      </c>
      <c r="B3185" s="92" t="s">
        <v>31</v>
      </c>
      <c r="C3185" s="85">
        <v>2018</v>
      </c>
      <c r="D3185" s="86" t="s">
        <v>174</v>
      </c>
      <c r="E3185" s="15">
        <v>1161</v>
      </c>
      <c r="F3185" s="15">
        <v>1153</v>
      </c>
      <c r="G3185" s="15">
        <v>2314</v>
      </c>
      <c r="H3185" s="87">
        <v>0</v>
      </c>
      <c r="I3185" s="87">
        <v>0</v>
      </c>
      <c r="J3185" s="15">
        <v>0</v>
      </c>
      <c r="K3185" s="15">
        <f t="shared" ref="K3185:K3248" si="208">E3185+H3185</f>
        <v>1161</v>
      </c>
      <c r="L3185" s="15">
        <f t="shared" ref="L3185:L3248" si="209">F3185+I3185</f>
        <v>1153</v>
      </c>
      <c r="M3185" s="15">
        <f t="shared" ref="M3185:M3248" si="210">G3185+J3185</f>
        <v>2314</v>
      </c>
    </row>
    <row r="3186" spans="1:13" ht="13.15" customHeight="1" x14ac:dyDescent="0.2">
      <c r="A3186" s="11" t="str">
        <f t="shared" si="207"/>
        <v>PARABURDOO2019</v>
      </c>
      <c r="B3186" s="88" t="s">
        <v>31</v>
      </c>
      <c r="C3186" s="16">
        <v>2019</v>
      </c>
      <c r="D3186" s="86" t="s">
        <v>174</v>
      </c>
      <c r="E3186" s="89">
        <v>1183</v>
      </c>
      <c r="F3186" s="89">
        <v>1180</v>
      </c>
      <c r="G3186" s="89">
        <v>2363</v>
      </c>
      <c r="H3186" s="89">
        <v>0</v>
      </c>
      <c r="I3186" s="89">
        <v>0</v>
      </c>
      <c r="J3186" s="89">
        <v>0</v>
      </c>
      <c r="K3186" s="15">
        <f t="shared" si="208"/>
        <v>1183</v>
      </c>
      <c r="L3186" s="15">
        <f t="shared" si="209"/>
        <v>1180</v>
      </c>
      <c r="M3186" s="15">
        <f t="shared" si="210"/>
        <v>2363</v>
      </c>
    </row>
    <row r="3187" spans="1:13" ht="13.15" customHeight="1" x14ac:dyDescent="0.2">
      <c r="A3187" s="11" t="str">
        <f t="shared" si="207"/>
        <v>PARABURDOO2020</v>
      </c>
      <c r="B3187" s="92" t="s">
        <v>31</v>
      </c>
      <c r="C3187" s="85">
        <v>2020</v>
      </c>
      <c r="D3187" s="86" t="s">
        <v>174</v>
      </c>
      <c r="E3187" s="15">
        <v>821</v>
      </c>
      <c r="F3187" s="15">
        <v>820</v>
      </c>
      <c r="G3187" s="15">
        <v>1641</v>
      </c>
      <c r="H3187" s="87">
        <v>0</v>
      </c>
      <c r="I3187" s="87">
        <v>0</v>
      </c>
      <c r="J3187" s="15">
        <v>0</v>
      </c>
      <c r="K3187" s="15">
        <f t="shared" si="208"/>
        <v>821</v>
      </c>
      <c r="L3187" s="15">
        <f t="shared" si="209"/>
        <v>820</v>
      </c>
      <c r="M3187" s="15">
        <f t="shared" si="210"/>
        <v>1641</v>
      </c>
    </row>
    <row r="3188" spans="1:13" ht="13.15" customHeight="1" x14ac:dyDescent="0.2">
      <c r="A3188" s="11" t="str">
        <f t="shared" si="207"/>
        <v>PARABURDOO2021</v>
      </c>
      <c r="B3188" s="92" t="s">
        <v>31</v>
      </c>
      <c r="C3188" s="85">
        <v>2021</v>
      </c>
      <c r="D3188" s="86" t="s">
        <v>174</v>
      </c>
      <c r="E3188" s="15">
        <v>1556</v>
      </c>
      <c r="F3188" s="15">
        <v>1545</v>
      </c>
      <c r="G3188" s="15">
        <v>3101</v>
      </c>
      <c r="H3188" s="87">
        <v>0</v>
      </c>
      <c r="I3188" s="87">
        <v>0</v>
      </c>
      <c r="J3188" s="15">
        <v>0</v>
      </c>
      <c r="K3188" s="15">
        <f t="shared" si="208"/>
        <v>1556</v>
      </c>
      <c r="L3188" s="15">
        <f t="shared" si="209"/>
        <v>1545</v>
      </c>
      <c r="M3188" s="15">
        <f t="shared" si="210"/>
        <v>3101</v>
      </c>
    </row>
    <row r="3189" spans="1:13" ht="13.15" customHeight="1" x14ac:dyDescent="0.2">
      <c r="A3189" s="11" t="str">
        <f t="shared" si="207"/>
        <v>PARABURDOO2022</v>
      </c>
      <c r="B3189" s="92" t="s">
        <v>31</v>
      </c>
      <c r="C3189" s="85">
        <v>2022</v>
      </c>
      <c r="D3189" s="86" t="s">
        <v>174</v>
      </c>
      <c r="E3189" s="15">
        <v>1552</v>
      </c>
      <c r="F3189" s="15">
        <v>1538</v>
      </c>
      <c r="G3189" s="15">
        <v>3090</v>
      </c>
      <c r="H3189" s="87">
        <v>0</v>
      </c>
      <c r="I3189" s="87">
        <v>0</v>
      </c>
      <c r="J3189" s="15">
        <v>0</v>
      </c>
      <c r="K3189" s="15">
        <f t="shared" si="208"/>
        <v>1552</v>
      </c>
      <c r="L3189" s="15">
        <f t="shared" si="209"/>
        <v>1538</v>
      </c>
      <c r="M3189" s="15">
        <f t="shared" si="210"/>
        <v>3090</v>
      </c>
    </row>
    <row r="3190" spans="1:13" ht="13.15" customHeight="1" x14ac:dyDescent="0.2">
      <c r="A3190" s="11" t="str">
        <f t="shared" si="207"/>
        <v>PARABURDOO2023</v>
      </c>
      <c r="B3190" s="90" t="s">
        <v>31</v>
      </c>
      <c r="C3190" s="85">
        <v>2023</v>
      </c>
      <c r="D3190" s="86" t="s">
        <v>174</v>
      </c>
      <c r="E3190" s="15">
        <v>1762</v>
      </c>
      <c r="F3190" s="15">
        <v>1748</v>
      </c>
      <c r="G3190" s="15">
        <v>3510</v>
      </c>
      <c r="H3190" s="15">
        <v>0</v>
      </c>
      <c r="I3190" s="15">
        <v>0</v>
      </c>
      <c r="J3190" s="15">
        <v>0</v>
      </c>
      <c r="K3190" s="15">
        <f t="shared" si="208"/>
        <v>1762</v>
      </c>
      <c r="L3190" s="15">
        <f t="shared" si="209"/>
        <v>1748</v>
      </c>
      <c r="M3190" s="15">
        <f t="shared" si="210"/>
        <v>3510</v>
      </c>
    </row>
    <row r="3191" spans="1:13" ht="13.15" customHeight="1" x14ac:dyDescent="0.2">
      <c r="A3191" s="11" t="str">
        <f t="shared" si="207"/>
        <v>PARABURDOO2024</v>
      </c>
      <c r="B3191" s="92" t="s">
        <v>31</v>
      </c>
      <c r="C3191" s="85">
        <v>2024</v>
      </c>
      <c r="D3191" s="86" t="s">
        <v>174</v>
      </c>
      <c r="E3191" s="15">
        <v>1758</v>
      </c>
      <c r="F3191" s="15">
        <v>1744</v>
      </c>
      <c r="G3191" s="15">
        <v>3502</v>
      </c>
      <c r="H3191" s="87">
        <v>0</v>
      </c>
      <c r="I3191" s="87">
        <v>0</v>
      </c>
      <c r="J3191" s="15">
        <v>0</v>
      </c>
      <c r="K3191" s="15">
        <f t="shared" si="208"/>
        <v>1758</v>
      </c>
      <c r="L3191" s="15">
        <f t="shared" si="209"/>
        <v>1744</v>
      </c>
      <c r="M3191" s="15">
        <f t="shared" si="210"/>
        <v>3502</v>
      </c>
    </row>
    <row r="3192" spans="1:13" ht="13.15" customHeight="1" x14ac:dyDescent="0.2">
      <c r="A3192" s="11" t="str">
        <f t="shared" si="207"/>
        <v>PARABURDOO2025</v>
      </c>
      <c r="B3192" s="3" t="s">
        <v>31</v>
      </c>
      <c r="C3192" s="12">
        <v>2025</v>
      </c>
      <c r="D3192" s="12" t="s">
        <v>174</v>
      </c>
      <c r="E3192" s="13">
        <v>1452</v>
      </c>
      <c r="F3192" s="13">
        <v>1428</v>
      </c>
      <c r="G3192" s="13">
        <v>2880</v>
      </c>
      <c r="H3192" s="13">
        <v>0</v>
      </c>
      <c r="I3192" s="13">
        <v>0</v>
      </c>
      <c r="J3192" s="13">
        <v>0</v>
      </c>
      <c r="K3192" s="15">
        <f t="shared" si="208"/>
        <v>1452</v>
      </c>
      <c r="L3192" s="15">
        <f t="shared" si="209"/>
        <v>1428</v>
      </c>
      <c r="M3192" s="15">
        <f t="shared" si="210"/>
        <v>2880</v>
      </c>
    </row>
    <row r="3193" spans="1:13" ht="13.15" customHeight="1" x14ac:dyDescent="0.2">
      <c r="A3193" s="11" t="str">
        <f t="shared" si="207"/>
        <v>PARKES1985</v>
      </c>
      <c r="B3193" s="3" t="s">
        <v>156</v>
      </c>
      <c r="C3193" s="12">
        <v>1985</v>
      </c>
      <c r="D3193" s="12" t="s">
        <v>174</v>
      </c>
      <c r="E3193" s="13">
        <v>1239</v>
      </c>
      <c r="F3193" s="13">
        <v>1239</v>
      </c>
      <c r="G3193" s="13">
        <v>2478</v>
      </c>
      <c r="H3193" s="13">
        <v>0</v>
      </c>
      <c r="I3193" s="13">
        <v>0</v>
      </c>
      <c r="J3193" s="13">
        <v>0</v>
      </c>
      <c r="K3193" s="15">
        <f t="shared" si="208"/>
        <v>1239</v>
      </c>
      <c r="L3193" s="15">
        <f t="shared" si="209"/>
        <v>1239</v>
      </c>
      <c r="M3193" s="15">
        <f t="shared" si="210"/>
        <v>2478</v>
      </c>
    </row>
    <row r="3194" spans="1:13" ht="13.15" customHeight="1" x14ac:dyDescent="0.2">
      <c r="A3194" s="11" t="str">
        <f t="shared" si="207"/>
        <v>PARKES1986</v>
      </c>
      <c r="B3194" s="92" t="s">
        <v>156</v>
      </c>
      <c r="C3194" s="85">
        <v>1986</v>
      </c>
      <c r="D3194" s="86" t="s">
        <v>174</v>
      </c>
      <c r="E3194" s="15">
        <v>1175</v>
      </c>
      <c r="F3194" s="15">
        <v>1175</v>
      </c>
      <c r="G3194" s="15">
        <v>2350</v>
      </c>
      <c r="H3194" s="87">
        <v>0</v>
      </c>
      <c r="I3194" s="87">
        <v>0</v>
      </c>
      <c r="J3194" s="15">
        <v>0</v>
      </c>
      <c r="K3194" s="15">
        <f t="shared" si="208"/>
        <v>1175</v>
      </c>
      <c r="L3194" s="15">
        <f t="shared" si="209"/>
        <v>1175</v>
      </c>
      <c r="M3194" s="15">
        <f t="shared" si="210"/>
        <v>2350</v>
      </c>
    </row>
    <row r="3195" spans="1:13" ht="13.15" customHeight="1" x14ac:dyDescent="0.2">
      <c r="A3195" s="11" t="str">
        <f t="shared" si="207"/>
        <v>PARKES1987</v>
      </c>
      <c r="B3195" s="3" t="s">
        <v>156</v>
      </c>
      <c r="C3195" s="12">
        <v>1987</v>
      </c>
      <c r="D3195" s="12" t="s">
        <v>174</v>
      </c>
      <c r="E3195" s="13">
        <v>1455</v>
      </c>
      <c r="F3195" s="13">
        <v>1455</v>
      </c>
      <c r="G3195" s="13">
        <v>2910</v>
      </c>
      <c r="H3195" s="13">
        <v>0</v>
      </c>
      <c r="I3195" s="13">
        <v>0</v>
      </c>
      <c r="J3195" s="13">
        <v>0</v>
      </c>
      <c r="K3195" s="15">
        <f t="shared" si="208"/>
        <v>1455</v>
      </c>
      <c r="L3195" s="15">
        <f t="shared" si="209"/>
        <v>1455</v>
      </c>
      <c r="M3195" s="15">
        <f t="shared" si="210"/>
        <v>2910</v>
      </c>
    </row>
    <row r="3196" spans="1:13" ht="13.15" customHeight="1" x14ac:dyDescent="0.2">
      <c r="A3196" s="11" t="str">
        <f t="shared" si="207"/>
        <v>PARKES1988</v>
      </c>
      <c r="B3196" s="92" t="s">
        <v>156</v>
      </c>
      <c r="C3196" s="85">
        <v>1988</v>
      </c>
      <c r="D3196" s="86" t="s">
        <v>174</v>
      </c>
      <c r="E3196" s="15">
        <v>1439</v>
      </c>
      <c r="F3196" s="15">
        <v>1285</v>
      </c>
      <c r="G3196" s="15">
        <v>2724</v>
      </c>
      <c r="H3196" s="87">
        <v>0</v>
      </c>
      <c r="I3196" s="87">
        <v>0</v>
      </c>
      <c r="J3196" s="15">
        <v>0</v>
      </c>
      <c r="K3196" s="15">
        <f t="shared" si="208"/>
        <v>1439</v>
      </c>
      <c r="L3196" s="15">
        <f t="shared" si="209"/>
        <v>1285</v>
      </c>
      <c r="M3196" s="15">
        <f t="shared" si="210"/>
        <v>2724</v>
      </c>
    </row>
    <row r="3197" spans="1:13" ht="13.15" customHeight="1" x14ac:dyDescent="0.2">
      <c r="A3197" s="11" t="str">
        <f t="shared" si="207"/>
        <v>PARKES1989</v>
      </c>
      <c r="B3197" s="3" t="s">
        <v>156</v>
      </c>
      <c r="C3197" s="12">
        <v>1989</v>
      </c>
      <c r="D3197" s="12" t="s">
        <v>174</v>
      </c>
      <c r="E3197" s="13">
        <v>1571</v>
      </c>
      <c r="F3197" s="13">
        <v>1572</v>
      </c>
      <c r="G3197" s="13">
        <v>3143</v>
      </c>
      <c r="H3197" s="13">
        <v>0</v>
      </c>
      <c r="I3197" s="13">
        <v>0</v>
      </c>
      <c r="J3197" s="13">
        <v>0</v>
      </c>
      <c r="K3197" s="15">
        <f t="shared" si="208"/>
        <v>1571</v>
      </c>
      <c r="L3197" s="15">
        <f t="shared" si="209"/>
        <v>1572</v>
      </c>
      <c r="M3197" s="15">
        <f t="shared" si="210"/>
        <v>3143</v>
      </c>
    </row>
    <row r="3198" spans="1:13" ht="13.15" customHeight="1" x14ac:dyDescent="0.2">
      <c r="A3198" s="11" t="str">
        <f t="shared" si="207"/>
        <v>PARKES1990</v>
      </c>
      <c r="B3198" s="3" t="s">
        <v>156</v>
      </c>
      <c r="C3198" s="12">
        <v>1990</v>
      </c>
      <c r="D3198" s="12" t="s">
        <v>174</v>
      </c>
      <c r="E3198" s="13">
        <v>2094</v>
      </c>
      <c r="F3198" s="13">
        <v>2122</v>
      </c>
      <c r="G3198" s="13">
        <v>4216</v>
      </c>
      <c r="H3198" s="13">
        <v>0</v>
      </c>
      <c r="I3198" s="13">
        <v>0</v>
      </c>
      <c r="J3198" s="13">
        <v>0</v>
      </c>
      <c r="K3198" s="15">
        <f t="shared" si="208"/>
        <v>2094</v>
      </c>
      <c r="L3198" s="15">
        <f t="shared" si="209"/>
        <v>2122</v>
      </c>
      <c r="M3198" s="15">
        <f t="shared" si="210"/>
        <v>4216</v>
      </c>
    </row>
    <row r="3199" spans="1:13" ht="13.15" customHeight="1" x14ac:dyDescent="0.2">
      <c r="A3199" s="11" t="str">
        <f t="shared" si="207"/>
        <v>PARKES1991</v>
      </c>
      <c r="B3199" s="92" t="s">
        <v>156</v>
      </c>
      <c r="C3199" s="85">
        <v>1991</v>
      </c>
      <c r="D3199" s="86" t="s">
        <v>174</v>
      </c>
      <c r="E3199" s="15">
        <v>900</v>
      </c>
      <c r="F3199" s="15">
        <v>920</v>
      </c>
      <c r="G3199" s="15">
        <v>1820</v>
      </c>
      <c r="H3199" s="87">
        <v>0</v>
      </c>
      <c r="I3199" s="87">
        <v>0</v>
      </c>
      <c r="J3199" s="15">
        <v>0</v>
      </c>
      <c r="K3199" s="15">
        <f t="shared" si="208"/>
        <v>900</v>
      </c>
      <c r="L3199" s="15">
        <f t="shared" si="209"/>
        <v>920</v>
      </c>
      <c r="M3199" s="15">
        <f t="shared" si="210"/>
        <v>1820</v>
      </c>
    </row>
    <row r="3200" spans="1:13" ht="13.15" customHeight="1" x14ac:dyDescent="0.2">
      <c r="A3200" s="11" t="str">
        <f t="shared" si="207"/>
        <v>PARKES1992</v>
      </c>
      <c r="B3200" s="3" t="s">
        <v>156</v>
      </c>
      <c r="C3200" s="12">
        <v>1992</v>
      </c>
      <c r="D3200" s="12" t="s">
        <v>174</v>
      </c>
      <c r="E3200" s="13">
        <v>915</v>
      </c>
      <c r="F3200" s="13">
        <v>932</v>
      </c>
      <c r="G3200" s="13">
        <v>1847</v>
      </c>
      <c r="H3200" s="13">
        <v>0</v>
      </c>
      <c r="I3200" s="13">
        <v>0</v>
      </c>
      <c r="J3200" s="13">
        <v>0</v>
      </c>
      <c r="K3200" s="15">
        <f t="shared" si="208"/>
        <v>915</v>
      </c>
      <c r="L3200" s="15">
        <f t="shared" si="209"/>
        <v>932</v>
      </c>
      <c r="M3200" s="15">
        <f t="shared" si="210"/>
        <v>1847</v>
      </c>
    </row>
    <row r="3201" spans="1:13" ht="13.15" customHeight="1" x14ac:dyDescent="0.2">
      <c r="A3201" s="11" t="str">
        <f t="shared" si="207"/>
        <v>PARKES1993</v>
      </c>
      <c r="B3201" s="3" t="s">
        <v>156</v>
      </c>
      <c r="C3201" s="12">
        <v>1993</v>
      </c>
      <c r="D3201" s="12" t="s">
        <v>174</v>
      </c>
      <c r="E3201" s="13">
        <v>995</v>
      </c>
      <c r="F3201" s="13">
        <v>1001</v>
      </c>
      <c r="G3201" s="13">
        <v>1996</v>
      </c>
      <c r="H3201" s="13">
        <v>0</v>
      </c>
      <c r="I3201" s="13">
        <v>0</v>
      </c>
      <c r="J3201" s="13">
        <v>0</v>
      </c>
      <c r="K3201" s="15">
        <f t="shared" si="208"/>
        <v>995</v>
      </c>
      <c r="L3201" s="15">
        <f t="shared" si="209"/>
        <v>1001</v>
      </c>
      <c r="M3201" s="15">
        <f t="shared" si="210"/>
        <v>1996</v>
      </c>
    </row>
    <row r="3202" spans="1:13" ht="13.15" customHeight="1" x14ac:dyDescent="0.2">
      <c r="A3202" s="11" t="str">
        <f t="shared" si="207"/>
        <v>PARKES1994</v>
      </c>
      <c r="B3202" s="3" t="s">
        <v>156</v>
      </c>
      <c r="C3202" s="12">
        <v>1994</v>
      </c>
      <c r="D3202" s="12" t="s">
        <v>174</v>
      </c>
      <c r="E3202" s="13">
        <v>984</v>
      </c>
      <c r="F3202" s="13">
        <v>1021</v>
      </c>
      <c r="G3202" s="13">
        <v>2005</v>
      </c>
      <c r="H3202" s="13">
        <v>0</v>
      </c>
      <c r="I3202" s="13">
        <v>0</v>
      </c>
      <c r="J3202" s="13">
        <v>0</v>
      </c>
      <c r="K3202" s="15">
        <f t="shared" si="208"/>
        <v>984</v>
      </c>
      <c r="L3202" s="15">
        <f t="shared" si="209"/>
        <v>1021</v>
      </c>
      <c r="M3202" s="15">
        <f t="shared" si="210"/>
        <v>2005</v>
      </c>
    </row>
    <row r="3203" spans="1:13" ht="13.15" customHeight="1" x14ac:dyDescent="0.2">
      <c r="A3203" s="11" t="str">
        <f t="shared" si="207"/>
        <v>PARKES1995</v>
      </c>
      <c r="B3203" s="3" t="s">
        <v>156</v>
      </c>
      <c r="C3203" s="12">
        <v>1995</v>
      </c>
      <c r="D3203" s="12" t="s">
        <v>174</v>
      </c>
      <c r="E3203" s="13">
        <v>939</v>
      </c>
      <c r="F3203" s="13">
        <v>945</v>
      </c>
      <c r="G3203" s="13">
        <v>1884</v>
      </c>
      <c r="H3203" s="13">
        <v>0</v>
      </c>
      <c r="I3203" s="13">
        <v>0</v>
      </c>
      <c r="J3203" s="13">
        <v>0</v>
      </c>
      <c r="K3203" s="15">
        <f t="shared" si="208"/>
        <v>939</v>
      </c>
      <c r="L3203" s="15">
        <f t="shared" si="209"/>
        <v>945</v>
      </c>
      <c r="M3203" s="15">
        <f t="shared" si="210"/>
        <v>1884</v>
      </c>
    </row>
    <row r="3204" spans="1:13" ht="13.15" customHeight="1" x14ac:dyDescent="0.2">
      <c r="A3204" s="11" t="str">
        <f t="shared" si="207"/>
        <v>PARKES1996</v>
      </c>
      <c r="B3204" s="92" t="s">
        <v>156</v>
      </c>
      <c r="C3204" s="85">
        <v>1996</v>
      </c>
      <c r="D3204" s="86" t="s">
        <v>174</v>
      </c>
      <c r="E3204" s="15">
        <v>978</v>
      </c>
      <c r="F3204" s="15">
        <v>986</v>
      </c>
      <c r="G3204" s="15">
        <v>1964</v>
      </c>
      <c r="H3204" s="87">
        <v>0</v>
      </c>
      <c r="I3204" s="87">
        <v>0</v>
      </c>
      <c r="J3204" s="15">
        <v>0</v>
      </c>
      <c r="K3204" s="15">
        <f t="shared" si="208"/>
        <v>978</v>
      </c>
      <c r="L3204" s="15">
        <f t="shared" si="209"/>
        <v>986</v>
      </c>
      <c r="M3204" s="15">
        <f t="shared" si="210"/>
        <v>1964</v>
      </c>
    </row>
    <row r="3205" spans="1:13" ht="13.15" customHeight="1" x14ac:dyDescent="0.2">
      <c r="A3205" s="11" t="str">
        <f t="shared" si="207"/>
        <v>PARKES1997</v>
      </c>
      <c r="B3205" s="92" t="s">
        <v>156</v>
      </c>
      <c r="C3205" s="85">
        <v>1997</v>
      </c>
      <c r="D3205" s="86" t="s">
        <v>174</v>
      </c>
      <c r="E3205" s="15">
        <v>990</v>
      </c>
      <c r="F3205" s="15">
        <v>994</v>
      </c>
      <c r="G3205" s="15">
        <v>1984</v>
      </c>
      <c r="H3205" s="87">
        <v>0</v>
      </c>
      <c r="I3205" s="87">
        <v>0</v>
      </c>
      <c r="J3205" s="15">
        <v>0</v>
      </c>
      <c r="K3205" s="15">
        <f t="shared" si="208"/>
        <v>990</v>
      </c>
      <c r="L3205" s="15">
        <f t="shared" si="209"/>
        <v>994</v>
      </c>
      <c r="M3205" s="15">
        <f t="shared" si="210"/>
        <v>1984</v>
      </c>
    </row>
    <row r="3206" spans="1:13" ht="13.15" customHeight="1" x14ac:dyDescent="0.2">
      <c r="A3206" s="11" t="str">
        <f t="shared" si="207"/>
        <v>PARKES1998</v>
      </c>
      <c r="B3206" s="3" t="s">
        <v>156</v>
      </c>
      <c r="C3206" s="12">
        <v>1998</v>
      </c>
      <c r="D3206" s="12" t="s">
        <v>174</v>
      </c>
      <c r="E3206" s="13">
        <v>1047</v>
      </c>
      <c r="F3206" s="13">
        <v>1046</v>
      </c>
      <c r="G3206" s="13">
        <v>2093</v>
      </c>
      <c r="H3206" s="13">
        <v>0</v>
      </c>
      <c r="I3206" s="13">
        <v>0</v>
      </c>
      <c r="J3206" s="13">
        <v>0</v>
      </c>
      <c r="K3206" s="15">
        <f t="shared" si="208"/>
        <v>1047</v>
      </c>
      <c r="L3206" s="15">
        <f t="shared" si="209"/>
        <v>1046</v>
      </c>
      <c r="M3206" s="15">
        <f t="shared" si="210"/>
        <v>2093</v>
      </c>
    </row>
    <row r="3207" spans="1:13" ht="13.15" customHeight="1" x14ac:dyDescent="0.2">
      <c r="A3207" s="11" t="str">
        <f t="shared" si="207"/>
        <v>PARKES1999</v>
      </c>
      <c r="B3207" s="92" t="s">
        <v>156</v>
      </c>
      <c r="C3207" s="85">
        <v>1999</v>
      </c>
      <c r="D3207" s="86" t="s">
        <v>174</v>
      </c>
      <c r="E3207" s="15">
        <v>994</v>
      </c>
      <c r="F3207" s="15">
        <v>1033</v>
      </c>
      <c r="G3207" s="15">
        <v>2027</v>
      </c>
      <c r="H3207" s="87">
        <v>0</v>
      </c>
      <c r="I3207" s="87">
        <v>0</v>
      </c>
      <c r="J3207" s="15">
        <v>0</v>
      </c>
      <c r="K3207" s="15">
        <f t="shared" si="208"/>
        <v>994</v>
      </c>
      <c r="L3207" s="15">
        <f t="shared" si="209"/>
        <v>1033</v>
      </c>
      <c r="M3207" s="15">
        <f t="shared" si="210"/>
        <v>2027</v>
      </c>
    </row>
    <row r="3208" spans="1:13" ht="13.15" customHeight="1" x14ac:dyDescent="0.2">
      <c r="A3208" s="11" t="str">
        <f t="shared" si="207"/>
        <v>PARKES2000</v>
      </c>
      <c r="B3208" s="88" t="s">
        <v>156</v>
      </c>
      <c r="C3208" s="16">
        <v>2000</v>
      </c>
      <c r="D3208" s="86" t="s">
        <v>174</v>
      </c>
      <c r="E3208" s="89">
        <v>1005</v>
      </c>
      <c r="F3208" s="89">
        <v>993</v>
      </c>
      <c r="G3208" s="89">
        <v>1998</v>
      </c>
      <c r="H3208" s="89">
        <v>0</v>
      </c>
      <c r="I3208" s="89">
        <v>0</v>
      </c>
      <c r="J3208" s="89">
        <v>0</v>
      </c>
      <c r="K3208" s="15">
        <f t="shared" si="208"/>
        <v>1005</v>
      </c>
      <c r="L3208" s="15">
        <f t="shared" si="209"/>
        <v>993</v>
      </c>
      <c r="M3208" s="15">
        <f t="shared" si="210"/>
        <v>1998</v>
      </c>
    </row>
    <row r="3209" spans="1:13" ht="13.15" customHeight="1" x14ac:dyDescent="0.2">
      <c r="A3209" s="11" t="str">
        <f t="shared" si="207"/>
        <v>PARKES2001</v>
      </c>
      <c r="B3209" s="92" t="s">
        <v>156</v>
      </c>
      <c r="C3209" s="85">
        <v>2001</v>
      </c>
      <c r="D3209" s="86" t="s">
        <v>174</v>
      </c>
      <c r="E3209" s="15">
        <v>874</v>
      </c>
      <c r="F3209" s="15">
        <v>834</v>
      </c>
      <c r="G3209" s="15">
        <v>1708</v>
      </c>
      <c r="H3209" s="87">
        <v>0</v>
      </c>
      <c r="I3209" s="87">
        <v>0</v>
      </c>
      <c r="J3209" s="15">
        <v>0</v>
      </c>
      <c r="K3209" s="15">
        <f t="shared" si="208"/>
        <v>874</v>
      </c>
      <c r="L3209" s="15">
        <f t="shared" si="209"/>
        <v>834</v>
      </c>
      <c r="M3209" s="15">
        <f t="shared" si="210"/>
        <v>1708</v>
      </c>
    </row>
    <row r="3210" spans="1:13" ht="13.15" customHeight="1" x14ac:dyDescent="0.2">
      <c r="A3210" s="11" t="str">
        <f t="shared" si="207"/>
        <v>PARKES2002</v>
      </c>
      <c r="B3210" s="3" t="s">
        <v>156</v>
      </c>
      <c r="C3210" s="12">
        <v>2002</v>
      </c>
      <c r="D3210" s="12" t="s">
        <v>174</v>
      </c>
      <c r="E3210" s="13">
        <v>818</v>
      </c>
      <c r="F3210" s="13">
        <v>809</v>
      </c>
      <c r="G3210" s="13">
        <v>1627</v>
      </c>
      <c r="H3210" s="13">
        <v>0</v>
      </c>
      <c r="I3210" s="13">
        <v>0</v>
      </c>
      <c r="J3210" s="13">
        <v>0</v>
      </c>
      <c r="K3210" s="15">
        <f t="shared" si="208"/>
        <v>818</v>
      </c>
      <c r="L3210" s="15">
        <f t="shared" si="209"/>
        <v>809</v>
      </c>
      <c r="M3210" s="15">
        <f t="shared" si="210"/>
        <v>1627</v>
      </c>
    </row>
    <row r="3211" spans="1:13" ht="13.15" customHeight="1" x14ac:dyDescent="0.2">
      <c r="A3211" s="11" t="str">
        <f t="shared" si="207"/>
        <v>PARKES2003</v>
      </c>
      <c r="B3211" s="3" t="s">
        <v>156</v>
      </c>
      <c r="C3211" s="12">
        <v>2003</v>
      </c>
      <c r="D3211" s="12" t="s">
        <v>174</v>
      </c>
      <c r="E3211" s="13">
        <v>915</v>
      </c>
      <c r="F3211" s="13">
        <v>914</v>
      </c>
      <c r="G3211" s="13">
        <v>1829</v>
      </c>
      <c r="H3211" s="13">
        <v>0</v>
      </c>
      <c r="I3211" s="13">
        <v>0</v>
      </c>
      <c r="J3211" s="13">
        <v>0</v>
      </c>
      <c r="K3211" s="15">
        <f t="shared" si="208"/>
        <v>915</v>
      </c>
      <c r="L3211" s="15">
        <f t="shared" si="209"/>
        <v>914</v>
      </c>
      <c r="M3211" s="15">
        <f t="shared" si="210"/>
        <v>1829</v>
      </c>
    </row>
    <row r="3212" spans="1:13" ht="13.15" customHeight="1" x14ac:dyDescent="0.2">
      <c r="A3212" s="11" t="str">
        <f t="shared" si="207"/>
        <v>PARKES2004</v>
      </c>
      <c r="B3212" s="90" t="s">
        <v>156</v>
      </c>
      <c r="C3212" s="12">
        <v>2004</v>
      </c>
      <c r="D3212" s="86" t="s">
        <v>174</v>
      </c>
      <c r="E3212" s="91">
        <v>928</v>
      </c>
      <c r="F3212" s="91">
        <v>925</v>
      </c>
      <c r="G3212" s="91">
        <v>1853</v>
      </c>
      <c r="H3212" s="91">
        <v>0</v>
      </c>
      <c r="I3212" s="91">
        <v>0</v>
      </c>
      <c r="J3212" s="91">
        <v>0</v>
      </c>
      <c r="K3212" s="15">
        <f t="shared" si="208"/>
        <v>928</v>
      </c>
      <c r="L3212" s="15">
        <f t="shared" si="209"/>
        <v>925</v>
      </c>
      <c r="M3212" s="15">
        <f t="shared" si="210"/>
        <v>1853</v>
      </c>
    </row>
    <row r="3213" spans="1:13" ht="13.15" customHeight="1" x14ac:dyDescent="0.2">
      <c r="A3213" s="11" t="str">
        <f t="shared" si="207"/>
        <v>PARKES2005</v>
      </c>
      <c r="B3213" s="88" t="s">
        <v>156</v>
      </c>
      <c r="C3213" s="16">
        <v>2005</v>
      </c>
      <c r="D3213" s="86" t="s">
        <v>174</v>
      </c>
      <c r="E3213" s="89">
        <v>934</v>
      </c>
      <c r="F3213" s="89">
        <v>934</v>
      </c>
      <c r="G3213" s="89">
        <v>1868</v>
      </c>
      <c r="H3213" s="89">
        <v>0</v>
      </c>
      <c r="I3213" s="89">
        <v>0</v>
      </c>
      <c r="J3213" s="89">
        <v>0</v>
      </c>
      <c r="K3213" s="15">
        <f t="shared" si="208"/>
        <v>934</v>
      </c>
      <c r="L3213" s="15">
        <f t="shared" si="209"/>
        <v>934</v>
      </c>
      <c r="M3213" s="15">
        <f t="shared" si="210"/>
        <v>1868</v>
      </c>
    </row>
    <row r="3214" spans="1:13" ht="13.15" customHeight="1" x14ac:dyDescent="0.2">
      <c r="A3214" s="11" t="str">
        <f t="shared" si="207"/>
        <v>PARKES2006</v>
      </c>
      <c r="B3214" s="3" t="s">
        <v>156</v>
      </c>
      <c r="C3214" s="12">
        <v>2006</v>
      </c>
      <c r="D3214" s="12" t="s">
        <v>174</v>
      </c>
      <c r="E3214" s="13">
        <v>924</v>
      </c>
      <c r="F3214" s="13">
        <v>926</v>
      </c>
      <c r="G3214" s="13">
        <v>1850</v>
      </c>
      <c r="H3214" s="13">
        <v>0</v>
      </c>
      <c r="I3214" s="13">
        <v>0</v>
      </c>
      <c r="J3214" s="13">
        <v>0</v>
      </c>
      <c r="K3214" s="15">
        <f t="shared" si="208"/>
        <v>924</v>
      </c>
      <c r="L3214" s="15">
        <f t="shared" si="209"/>
        <v>926</v>
      </c>
      <c r="M3214" s="15">
        <f t="shared" si="210"/>
        <v>1850</v>
      </c>
    </row>
    <row r="3215" spans="1:13" ht="13.15" customHeight="1" x14ac:dyDescent="0.2">
      <c r="A3215" s="11" t="str">
        <f t="shared" si="207"/>
        <v>PARKES2007</v>
      </c>
      <c r="B3215" s="3" t="s">
        <v>156</v>
      </c>
      <c r="C3215" s="12">
        <v>2007</v>
      </c>
      <c r="D3215" s="12" t="s">
        <v>174</v>
      </c>
      <c r="E3215" s="13">
        <v>887</v>
      </c>
      <c r="F3215" s="13">
        <v>887</v>
      </c>
      <c r="G3215" s="13">
        <v>1774</v>
      </c>
      <c r="H3215" s="13">
        <v>0</v>
      </c>
      <c r="I3215" s="13">
        <v>0</v>
      </c>
      <c r="J3215" s="13">
        <v>0</v>
      </c>
      <c r="K3215" s="15">
        <f t="shared" si="208"/>
        <v>887</v>
      </c>
      <c r="L3215" s="15">
        <f t="shared" si="209"/>
        <v>887</v>
      </c>
      <c r="M3215" s="15">
        <f t="shared" si="210"/>
        <v>1774</v>
      </c>
    </row>
    <row r="3216" spans="1:13" ht="13.15" customHeight="1" x14ac:dyDescent="0.2">
      <c r="A3216" s="11" t="str">
        <f t="shared" si="207"/>
        <v>PARKES2008</v>
      </c>
      <c r="B3216" s="90" t="s">
        <v>156</v>
      </c>
      <c r="C3216" s="85">
        <v>2008</v>
      </c>
      <c r="D3216" s="86" t="s">
        <v>174</v>
      </c>
      <c r="E3216" s="15">
        <v>921</v>
      </c>
      <c r="F3216" s="15">
        <v>923</v>
      </c>
      <c r="G3216" s="15">
        <v>1844</v>
      </c>
      <c r="H3216" s="15">
        <v>0</v>
      </c>
      <c r="I3216" s="15">
        <v>0</v>
      </c>
      <c r="J3216" s="15">
        <v>0</v>
      </c>
      <c r="K3216" s="15">
        <f t="shared" si="208"/>
        <v>921</v>
      </c>
      <c r="L3216" s="15">
        <f t="shared" si="209"/>
        <v>923</v>
      </c>
      <c r="M3216" s="15">
        <f t="shared" si="210"/>
        <v>1844</v>
      </c>
    </row>
    <row r="3217" spans="1:13" ht="13.15" customHeight="1" x14ac:dyDescent="0.2">
      <c r="A3217" s="11" t="str">
        <f t="shared" si="207"/>
        <v>PARKES2009</v>
      </c>
      <c r="B3217" s="90" t="s">
        <v>156</v>
      </c>
      <c r="C3217" s="85">
        <v>2009</v>
      </c>
      <c r="D3217" s="86" t="s">
        <v>174</v>
      </c>
      <c r="E3217" s="15">
        <v>908</v>
      </c>
      <c r="F3217" s="15">
        <v>908</v>
      </c>
      <c r="G3217" s="15">
        <v>1816</v>
      </c>
      <c r="H3217" s="15">
        <v>0</v>
      </c>
      <c r="I3217" s="15">
        <v>0</v>
      </c>
      <c r="J3217" s="15">
        <v>0</v>
      </c>
      <c r="K3217" s="15">
        <f t="shared" si="208"/>
        <v>908</v>
      </c>
      <c r="L3217" s="15">
        <f t="shared" si="209"/>
        <v>908</v>
      </c>
      <c r="M3217" s="15">
        <f t="shared" si="210"/>
        <v>1816</v>
      </c>
    </row>
    <row r="3218" spans="1:13" ht="13.15" customHeight="1" x14ac:dyDescent="0.2">
      <c r="A3218" s="11" t="str">
        <f t="shared" si="207"/>
        <v>PARKES2010</v>
      </c>
      <c r="B3218" s="3" t="s">
        <v>156</v>
      </c>
      <c r="C3218" s="12">
        <v>2010</v>
      </c>
      <c r="D3218" s="12" t="s">
        <v>174</v>
      </c>
      <c r="E3218" s="13">
        <v>896</v>
      </c>
      <c r="F3218" s="13">
        <v>895</v>
      </c>
      <c r="G3218" s="13">
        <v>1791</v>
      </c>
      <c r="H3218" s="13">
        <v>0</v>
      </c>
      <c r="I3218" s="13">
        <v>0</v>
      </c>
      <c r="J3218" s="13">
        <v>0</v>
      </c>
      <c r="K3218" s="15">
        <f t="shared" si="208"/>
        <v>896</v>
      </c>
      <c r="L3218" s="15">
        <f t="shared" si="209"/>
        <v>895</v>
      </c>
      <c r="M3218" s="15">
        <f t="shared" si="210"/>
        <v>1791</v>
      </c>
    </row>
    <row r="3219" spans="1:13" ht="13.15" customHeight="1" x14ac:dyDescent="0.2">
      <c r="A3219" s="11" t="str">
        <f t="shared" si="207"/>
        <v>PARKES2011</v>
      </c>
      <c r="B3219" s="3" t="s">
        <v>156</v>
      </c>
      <c r="C3219" s="12">
        <v>2011</v>
      </c>
      <c r="D3219" s="12" t="s">
        <v>174</v>
      </c>
      <c r="E3219" s="13">
        <v>890</v>
      </c>
      <c r="F3219" s="13">
        <v>888</v>
      </c>
      <c r="G3219" s="13">
        <v>1778</v>
      </c>
      <c r="H3219" s="13">
        <v>0</v>
      </c>
      <c r="I3219" s="13">
        <v>0</v>
      </c>
      <c r="J3219" s="13">
        <v>0</v>
      </c>
      <c r="K3219" s="15">
        <f t="shared" si="208"/>
        <v>890</v>
      </c>
      <c r="L3219" s="15">
        <f t="shared" si="209"/>
        <v>888</v>
      </c>
      <c r="M3219" s="15">
        <f t="shared" si="210"/>
        <v>1778</v>
      </c>
    </row>
    <row r="3220" spans="1:13" ht="13.15" customHeight="1" x14ac:dyDescent="0.2">
      <c r="A3220" s="11" t="str">
        <f t="shared" si="207"/>
        <v>PARKES2012</v>
      </c>
      <c r="B3220" s="3" t="s">
        <v>156</v>
      </c>
      <c r="C3220" s="12">
        <v>2012</v>
      </c>
      <c r="D3220" s="12" t="s">
        <v>174</v>
      </c>
      <c r="E3220" s="13">
        <v>953</v>
      </c>
      <c r="F3220" s="13">
        <v>903</v>
      </c>
      <c r="G3220" s="13">
        <v>1856</v>
      </c>
      <c r="H3220" s="13">
        <v>0</v>
      </c>
      <c r="I3220" s="13">
        <v>0</v>
      </c>
      <c r="J3220" s="13">
        <v>0</v>
      </c>
      <c r="K3220" s="15">
        <f t="shared" si="208"/>
        <v>953</v>
      </c>
      <c r="L3220" s="15">
        <f t="shared" si="209"/>
        <v>903</v>
      </c>
      <c r="M3220" s="15">
        <f t="shared" si="210"/>
        <v>1856</v>
      </c>
    </row>
    <row r="3221" spans="1:13" ht="13.15" customHeight="1" x14ac:dyDescent="0.2">
      <c r="A3221" s="11" t="str">
        <f t="shared" si="207"/>
        <v>PARKES2013</v>
      </c>
      <c r="B3221" s="92" t="s">
        <v>156</v>
      </c>
      <c r="C3221" s="85">
        <v>2013</v>
      </c>
      <c r="D3221" s="86" t="s">
        <v>174</v>
      </c>
      <c r="E3221" s="15">
        <v>901</v>
      </c>
      <c r="F3221" s="15">
        <v>878</v>
      </c>
      <c r="G3221" s="15">
        <v>1779</v>
      </c>
      <c r="H3221" s="87">
        <v>0</v>
      </c>
      <c r="I3221" s="87">
        <v>0</v>
      </c>
      <c r="J3221" s="15">
        <v>0</v>
      </c>
      <c r="K3221" s="15">
        <f t="shared" si="208"/>
        <v>901</v>
      </c>
      <c r="L3221" s="15">
        <f t="shared" si="209"/>
        <v>878</v>
      </c>
      <c r="M3221" s="15">
        <f t="shared" si="210"/>
        <v>1779</v>
      </c>
    </row>
    <row r="3222" spans="1:13" ht="13.15" customHeight="1" x14ac:dyDescent="0.2">
      <c r="A3222" s="11" t="str">
        <f t="shared" si="207"/>
        <v>PARKES2014</v>
      </c>
      <c r="B3222" s="3" t="s">
        <v>156</v>
      </c>
      <c r="C3222" s="12">
        <v>2014</v>
      </c>
      <c r="D3222" s="12" t="s">
        <v>174</v>
      </c>
      <c r="E3222" s="13">
        <v>870</v>
      </c>
      <c r="F3222" s="13">
        <v>1043</v>
      </c>
      <c r="G3222" s="13">
        <v>1913</v>
      </c>
      <c r="H3222" s="13">
        <v>0</v>
      </c>
      <c r="I3222" s="13">
        <v>0</v>
      </c>
      <c r="J3222" s="13">
        <v>0</v>
      </c>
      <c r="K3222" s="15">
        <f t="shared" si="208"/>
        <v>870</v>
      </c>
      <c r="L3222" s="15">
        <f t="shared" si="209"/>
        <v>1043</v>
      </c>
      <c r="M3222" s="15">
        <f t="shared" si="210"/>
        <v>1913</v>
      </c>
    </row>
    <row r="3223" spans="1:13" ht="13.15" customHeight="1" x14ac:dyDescent="0.2">
      <c r="A3223" s="11" t="str">
        <f t="shared" si="207"/>
        <v>PARKES2015</v>
      </c>
      <c r="B3223" s="3" t="s">
        <v>156</v>
      </c>
      <c r="C3223" s="12">
        <v>2015</v>
      </c>
      <c r="D3223" s="12" t="s">
        <v>174</v>
      </c>
      <c r="E3223" s="13">
        <v>863</v>
      </c>
      <c r="F3223" s="13">
        <v>1089</v>
      </c>
      <c r="G3223" s="13">
        <v>1952</v>
      </c>
      <c r="H3223" s="13">
        <v>0</v>
      </c>
      <c r="I3223" s="13">
        <v>0</v>
      </c>
      <c r="J3223" s="13">
        <v>0</v>
      </c>
      <c r="K3223" s="15">
        <f t="shared" si="208"/>
        <v>863</v>
      </c>
      <c r="L3223" s="15">
        <f t="shared" si="209"/>
        <v>1089</v>
      </c>
      <c r="M3223" s="15">
        <f t="shared" si="210"/>
        <v>1952</v>
      </c>
    </row>
    <row r="3224" spans="1:13" ht="13.15" customHeight="1" x14ac:dyDescent="0.2">
      <c r="A3224" s="11" t="str">
        <f t="shared" si="207"/>
        <v>PARKES2016</v>
      </c>
      <c r="B3224" s="92" t="s">
        <v>156</v>
      </c>
      <c r="C3224" s="85">
        <v>2016</v>
      </c>
      <c r="D3224" s="86" t="s">
        <v>174</v>
      </c>
      <c r="E3224" s="15">
        <v>880</v>
      </c>
      <c r="F3224" s="15">
        <v>940</v>
      </c>
      <c r="G3224" s="15">
        <v>1820</v>
      </c>
      <c r="H3224" s="87">
        <v>0</v>
      </c>
      <c r="I3224" s="87">
        <v>0</v>
      </c>
      <c r="J3224" s="15">
        <v>0</v>
      </c>
      <c r="K3224" s="15">
        <f t="shared" si="208"/>
        <v>880</v>
      </c>
      <c r="L3224" s="15">
        <f t="shared" si="209"/>
        <v>940</v>
      </c>
      <c r="M3224" s="15">
        <f t="shared" si="210"/>
        <v>1820</v>
      </c>
    </row>
    <row r="3225" spans="1:13" ht="13.15" customHeight="1" x14ac:dyDescent="0.2">
      <c r="A3225" s="11" t="str">
        <f t="shared" si="207"/>
        <v>PARKES2017</v>
      </c>
      <c r="B3225" s="92" t="s">
        <v>156</v>
      </c>
      <c r="C3225" s="85">
        <v>2017</v>
      </c>
      <c r="D3225" s="86" t="s">
        <v>174</v>
      </c>
      <c r="E3225" s="15">
        <v>881</v>
      </c>
      <c r="F3225" s="15">
        <v>875</v>
      </c>
      <c r="G3225" s="15">
        <v>1756</v>
      </c>
      <c r="H3225" s="87">
        <v>0</v>
      </c>
      <c r="I3225" s="87">
        <v>0</v>
      </c>
      <c r="J3225" s="15">
        <v>0</v>
      </c>
      <c r="K3225" s="15">
        <f t="shared" si="208"/>
        <v>881</v>
      </c>
      <c r="L3225" s="15">
        <f t="shared" si="209"/>
        <v>875</v>
      </c>
      <c r="M3225" s="15">
        <f t="shared" si="210"/>
        <v>1756</v>
      </c>
    </row>
    <row r="3226" spans="1:13" ht="13.15" customHeight="1" x14ac:dyDescent="0.2">
      <c r="A3226" s="11" t="str">
        <f t="shared" si="207"/>
        <v>PARKES2018</v>
      </c>
      <c r="B3226" s="3" t="s">
        <v>156</v>
      </c>
      <c r="C3226" s="12">
        <v>2018</v>
      </c>
      <c r="D3226" s="12" t="s">
        <v>174</v>
      </c>
      <c r="E3226" s="13">
        <v>901</v>
      </c>
      <c r="F3226" s="13">
        <v>900</v>
      </c>
      <c r="G3226" s="13">
        <v>1801</v>
      </c>
      <c r="H3226" s="13">
        <v>0</v>
      </c>
      <c r="I3226" s="13">
        <v>0</v>
      </c>
      <c r="J3226" s="13">
        <v>0</v>
      </c>
      <c r="K3226" s="15">
        <f t="shared" si="208"/>
        <v>901</v>
      </c>
      <c r="L3226" s="15">
        <f t="shared" si="209"/>
        <v>900</v>
      </c>
      <c r="M3226" s="15">
        <f t="shared" si="210"/>
        <v>1801</v>
      </c>
    </row>
    <row r="3227" spans="1:13" ht="13.15" customHeight="1" x14ac:dyDescent="0.2">
      <c r="A3227" s="11" t="str">
        <f t="shared" si="207"/>
        <v>PARKES2019</v>
      </c>
      <c r="B3227" s="90" t="s">
        <v>156</v>
      </c>
      <c r="C3227" s="85">
        <v>2019</v>
      </c>
      <c r="D3227" s="86" t="s">
        <v>174</v>
      </c>
      <c r="E3227" s="15">
        <v>1078</v>
      </c>
      <c r="F3227" s="15">
        <v>1076</v>
      </c>
      <c r="G3227" s="15">
        <v>2154</v>
      </c>
      <c r="H3227" s="15">
        <v>0</v>
      </c>
      <c r="I3227" s="15">
        <v>0</v>
      </c>
      <c r="J3227" s="15">
        <v>0</v>
      </c>
      <c r="K3227" s="15">
        <f t="shared" si="208"/>
        <v>1078</v>
      </c>
      <c r="L3227" s="15">
        <f t="shared" si="209"/>
        <v>1076</v>
      </c>
      <c r="M3227" s="15">
        <f t="shared" si="210"/>
        <v>2154</v>
      </c>
    </row>
    <row r="3228" spans="1:13" ht="13.15" customHeight="1" x14ac:dyDescent="0.2">
      <c r="A3228" s="11" t="str">
        <f t="shared" si="207"/>
        <v>PARKES2020</v>
      </c>
      <c r="B3228" s="3" t="s">
        <v>156</v>
      </c>
      <c r="C3228" s="12">
        <v>2020</v>
      </c>
      <c r="D3228" s="12" t="s">
        <v>174</v>
      </c>
      <c r="E3228" s="13">
        <v>557</v>
      </c>
      <c r="F3228" s="13">
        <v>556</v>
      </c>
      <c r="G3228" s="13">
        <v>1113</v>
      </c>
      <c r="H3228" s="13">
        <v>0</v>
      </c>
      <c r="I3228" s="13">
        <v>0</v>
      </c>
      <c r="J3228" s="13">
        <v>0</v>
      </c>
      <c r="K3228" s="15">
        <f t="shared" si="208"/>
        <v>557</v>
      </c>
      <c r="L3228" s="15">
        <f t="shared" si="209"/>
        <v>556</v>
      </c>
      <c r="M3228" s="15">
        <f t="shared" si="210"/>
        <v>1113</v>
      </c>
    </row>
    <row r="3229" spans="1:13" ht="13.15" customHeight="1" x14ac:dyDescent="0.2">
      <c r="A3229" s="11" t="str">
        <f t="shared" si="207"/>
        <v>PARKES2021</v>
      </c>
      <c r="B3229" s="92" t="s">
        <v>156</v>
      </c>
      <c r="C3229" s="85">
        <v>2021</v>
      </c>
      <c r="D3229" s="86" t="s">
        <v>174</v>
      </c>
      <c r="E3229" s="15">
        <v>482</v>
      </c>
      <c r="F3229" s="15">
        <v>481</v>
      </c>
      <c r="G3229" s="15">
        <v>963</v>
      </c>
      <c r="H3229" s="87">
        <v>0</v>
      </c>
      <c r="I3229" s="87">
        <v>0</v>
      </c>
      <c r="J3229" s="15">
        <v>0</v>
      </c>
      <c r="K3229" s="15">
        <f t="shared" si="208"/>
        <v>482</v>
      </c>
      <c r="L3229" s="15">
        <f t="shared" si="209"/>
        <v>481</v>
      </c>
      <c r="M3229" s="15">
        <f t="shared" si="210"/>
        <v>963</v>
      </c>
    </row>
    <row r="3230" spans="1:13" ht="13.15" customHeight="1" x14ac:dyDescent="0.2">
      <c r="A3230" s="11" t="str">
        <f t="shared" si="207"/>
        <v>PARKES2022</v>
      </c>
      <c r="B3230" s="3" t="s">
        <v>156</v>
      </c>
      <c r="C3230" s="12">
        <v>2022</v>
      </c>
      <c r="D3230" s="12" t="s">
        <v>174</v>
      </c>
      <c r="E3230" s="13">
        <v>959</v>
      </c>
      <c r="F3230" s="13">
        <v>954</v>
      </c>
      <c r="G3230" s="13">
        <v>1913</v>
      </c>
      <c r="H3230" s="13">
        <v>0</v>
      </c>
      <c r="I3230" s="13">
        <v>0</v>
      </c>
      <c r="J3230" s="13">
        <v>0</v>
      </c>
      <c r="K3230" s="15">
        <f t="shared" si="208"/>
        <v>959</v>
      </c>
      <c r="L3230" s="15">
        <f t="shared" si="209"/>
        <v>954</v>
      </c>
      <c r="M3230" s="15">
        <f t="shared" si="210"/>
        <v>1913</v>
      </c>
    </row>
    <row r="3231" spans="1:13" ht="13.15" customHeight="1" x14ac:dyDescent="0.2">
      <c r="A3231" s="11" t="str">
        <f t="shared" si="207"/>
        <v>PARKES2023</v>
      </c>
      <c r="B3231" s="3" t="s">
        <v>156</v>
      </c>
      <c r="C3231" s="12">
        <v>2023</v>
      </c>
      <c r="D3231" s="12" t="s">
        <v>174</v>
      </c>
      <c r="E3231" s="13">
        <v>998</v>
      </c>
      <c r="F3231" s="13">
        <v>995</v>
      </c>
      <c r="G3231" s="13">
        <v>1993</v>
      </c>
      <c r="H3231" s="13">
        <v>0</v>
      </c>
      <c r="I3231" s="13">
        <v>0</v>
      </c>
      <c r="J3231" s="13">
        <v>0</v>
      </c>
      <c r="K3231" s="15">
        <f t="shared" si="208"/>
        <v>998</v>
      </c>
      <c r="L3231" s="15">
        <f t="shared" si="209"/>
        <v>995</v>
      </c>
      <c r="M3231" s="15">
        <f t="shared" si="210"/>
        <v>1993</v>
      </c>
    </row>
    <row r="3232" spans="1:13" ht="13.15" customHeight="1" x14ac:dyDescent="0.2">
      <c r="A3232" s="11" t="str">
        <f t="shared" si="207"/>
        <v>PARKES2024</v>
      </c>
      <c r="B3232" s="88" t="s">
        <v>156</v>
      </c>
      <c r="C3232" s="16">
        <v>2024</v>
      </c>
      <c r="D3232" s="86" t="s">
        <v>174</v>
      </c>
      <c r="E3232" s="89">
        <v>825</v>
      </c>
      <c r="F3232" s="89">
        <v>821</v>
      </c>
      <c r="G3232" s="89">
        <v>1646</v>
      </c>
      <c r="H3232" s="89">
        <v>0</v>
      </c>
      <c r="I3232" s="89">
        <v>0</v>
      </c>
      <c r="J3232" s="89">
        <v>0</v>
      </c>
      <c r="K3232" s="15">
        <f t="shared" si="208"/>
        <v>825</v>
      </c>
      <c r="L3232" s="15">
        <f t="shared" si="209"/>
        <v>821</v>
      </c>
      <c r="M3232" s="15">
        <f t="shared" si="210"/>
        <v>1646</v>
      </c>
    </row>
    <row r="3233" spans="1:13" ht="13.15" customHeight="1" x14ac:dyDescent="0.2">
      <c r="A3233" s="11" t="str">
        <f t="shared" ref="A3233:A3296" si="211">CONCATENATE(B3233,C3233)</f>
        <v>PARKES2025</v>
      </c>
      <c r="B3233" s="3" t="s">
        <v>156</v>
      </c>
      <c r="C3233" s="12">
        <v>2025</v>
      </c>
      <c r="D3233" s="12" t="s">
        <v>174</v>
      </c>
      <c r="E3233" s="13">
        <v>944</v>
      </c>
      <c r="F3233" s="13">
        <v>913</v>
      </c>
      <c r="G3233" s="13">
        <v>1857</v>
      </c>
      <c r="H3233" s="13">
        <v>0</v>
      </c>
      <c r="I3233" s="13">
        <v>0</v>
      </c>
      <c r="J3233" s="13">
        <v>0</v>
      </c>
      <c r="K3233" s="15">
        <f t="shared" si="208"/>
        <v>944</v>
      </c>
      <c r="L3233" s="15">
        <f t="shared" si="209"/>
        <v>913</v>
      </c>
      <c r="M3233" s="15">
        <f t="shared" si="210"/>
        <v>1857</v>
      </c>
    </row>
    <row r="3234" spans="1:13" ht="13.15" customHeight="1" x14ac:dyDescent="0.2">
      <c r="A3234" s="11" t="str">
        <f t="shared" si="211"/>
        <v>PERTH1985</v>
      </c>
      <c r="B3234" s="3" t="s">
        <v>30</v>
      </c>
      <c r="C3234" s="12">
        <v>1985</v>
      </c>
      <c r="D3234" s="12">
        <v>5</v>
      </c>
      <c r="E3234" s="13">
        <v>20289</v>
      </c>
      <c r="F3234" s="13">
        <v>20147</v>
      </c>
      <c r="G3234" s="13">
        <v>40436</v>
      </c>
      <c r="H3234" s="13">
        <v>1476</v>
      </c>
      <c r="I3234" s="13">
        <v>1473</v>
      </c>
      <c r="J3234" s="13">
        <v>2949</v>
      </c>
      <c r="K3234" s="15">
        <f t="shared" si="208"/>
        <v>21765</v>
      </c>
      <c r="L3234" s="15">
        <f t="shared" si="209"/>
        <v>21620</v>
      </c>
      <c r="M3234" s="15">
        <f t="shared" si="210"/>
        <v>43385</v>
      </c>
    </row>
    <row r="3235" spans="1:13" ht="13.15" customHeight="1" x14ac:dyDescent="0.2">
      <c r="A3235" s="11" t="str">
        <f t="shared" si="211"/>
        <v>PERTH1986</v>
      </c>
      <c r="B3235" s="92" t="s">
        <v>30</v>
      </c>
      <c r="C3235" s="85">
        <v>1986</v>
      </c>
      <c r="D3235" s="86">
        <v>5</v>
      </c>
      <c r="E3235" s="15">
        <v>19640</v>
      </c>
      <c r="F3235" s="15">
        <v>19598</v>
      </c>
      <c r="G3235" s="15">
        <v>39238</v>
      </c>
      <c r="H3235" s="87">
        <v>1642</v>
      </c>
      <c r="I3235" s="87">
        <v>1638</v>
      </c>
      <c r="J3235" s="15">
        <v>3280</v>
      </c>
      <c r="K3235" s="15">
        <f t="shared" si="208"/>
        <v>21282</v>
      </c>
      <c r="L3235" s="15">
        <f t="shared" si="209"/>
        <v>21236</v>
      </c>
      <c r="M3235" s="15">
        <f t="shared" si="210"/>
        <v>42518</v>
      </c>
    </row>
    <row r="3236" spans="1:13" ht="13.15" customHeight="1" x14ac:dyDescent="0.2">
      <c r="A3236" s="11" t="str">
        <f t="shared" si="211"/>
        <v>PERTH1987</v>
      </c>
      <c r="B3236" s="92" t="s">
        <v>30</v>
      </c>
      <c r="C3236" s="85">
        <v>1987</v>
      </c>
      <c r="D3236" s="86">
        <v>5</v>
      </c>
      <c r="E3236" s="15">
        <v>14317</v>
      </c>
      <c r="F3236" s="15">
        <v>14228</v>
      </c>
      <c r="G3236" s="15">
        <v>28545</v>
      </c>
      <c r="H3236" s="87">
        <v>1655</v>
      </c>
      <c r="I3236" s="87">
        <v>1652</v>
      </c>
      <c r="J3236" s="15">
        <v>3307</v>
      </c>
      <c r="K3236" s="15">
        <f t="shared" si="208"/>
        <v>15972</v>
      </c>
      <c r="L3236" s="15">
        <f t="shared" si="209"/>
        <v>15880</v>
      </c>
      <c r="M3236" s="15">
        <f t="shared" si="210"/>
        <v>31852</v>
      </c>
    </row>
    <row r="3237" spans="1:13" ht="13.15" customHeight="1" x14ac:dyDescent="0.2">
      <c r="A3237" s="11" t="str">
        <f t="shared" si="211"/>
        <v>PERTH1988</v>
      </c>
      <c r="B3237" s="3" t="s">
        <v>30</v>
      </c>
      <c r="C3237" s="12">
        <v>1988</v>
      </c>
      <c r="D3237" s="12">
        <v>5</v>
      </c>
      <c r="E3237" s="13">
        <v>14341</v>
      </c>
      <c r="F3237" s="13">
        <v>14268</v>
      </c>
      <c r="G3237" s="13">
        <v>28609</v>
      </c>
      <c r="H3237" s="13">
        <v>1667</v>
      </c>
      <c r="I3237" s="13">
        <v>1668</v>
      </c>
      <c r="J3237" s="13">
        <v>3335</v>
      </c>
      <c r="K3237" s="15">
        <f t="shared" si="208"/>
        <v>16008</v>
      </c>
      <c r="L3237" s="15">
        <f t="shared" si="209"/>
        <v>15936</v>
      </c>
      <c r="M3237" s="15">
        <f t="shared" si="210"/>
        <v>31944</v>
      </c>
    </row>
    <row r="3238" spans="1:13" ht="13.15" customHeight="1" x14ac:dyDescent="0.2">
      <c r="A3238" s="11" t="str">
        <f t="shared" si="211"/>
        <v>PERTH1989</v>
      </c>
      <c r="B3238" s="3" t="s">
        <v>30</v>
      </c>
      <c r="C3238" s="12">
        <v>1989</v>
      </c>
      <c r="D3238" s="12">
        <v>5</v>
      </c>
      <c r="E3238" s="13">
        <v>11842</v>
      </c>
      <c r="F3238" s="13">
        <v>11790</v>
      </c>
      <c r="G3238" s="13">
        <v>23632</v>
      </c>
      <c r="H3238" s="13">
        <v>2113</v>
      </c>
      <c r="I3238" s="13">
        <v>2115</v>
      </c>
      <c r="J3238" s="13">
        <v>4228</v>
      </c>
      <c r="K3238" s="15">
        <f t="shared" si="208"/>
        <v>13955</v>
      </c>
      <c r="L3238" s="15">
        <f t="shared" si="209"/>
        <v>13905</v>
      </c>
      <c r="M3238" s="15">
        <f t="shared" si="210"/>
        <v>27860</v>
      </c>
    </row>
    <row r="3239" spans="1:13" ht="13.15" customHeight="1" x14ac:dyDescent="0.2">
      <c r="A3239" s="11" t="str">
        <f t="shared" si="211"/>
        <v>PERTH1990</v>
      </c>
      <c r="B3239" s="3" t="s">
        <v>30</v>
      </c>
      <c r="C3239" s="12">
        <v>1990</v>
      </c>
      <c r="D3239" s="12">
        <v>5</v>
      </c>
      <c r="E3239" s="13">
        <v>14173</v>
      </c>
      <c r="F3239" s="13">
        <v>14238</v>
      </c>
      <c r="G3239" s="13">
        <v>28411</v>
      </c>
      <c r="H3239" s="13">
        <v>2424</v>
      </c>
      <c r="I3239" s="13">
        <v>2425</v>
      </c>
      <c r="J3239" s="13">
        <v>4849</v>
      </c>
      <c r="K3239" s="15">
        <f t="shared" si="208"/>
        <v>16597</v>
      </c>
      <c r="L3239" s="15">
        <f t="shared" si="209"/>
        <v>16663</v>
      </c>
      <c r="M3239" s="15">
        <f t="shared" si="210"/>
        <v>33260</v>
      </c>
    </row>
    <row r="3240" spans="1:13" ht="13.15" customHeight="1" x14ac:dyDescent="0.2">
      <c r="A3240" s="11" t="str">
        <f t="shared" si="211"/>
        <v>PERTH1991</v>
      </c>
      <c r="B3240" s="3" t="s">
        <v>30</v>
      </c>
      <c r="C3240" s="12">
        <v>1991</v>
      </c>
      <c r="D3240" s="12">
        <v>5</v>
      </c>
      <c r="E3240" s="13">
        <v>16445</v>
      </c>
      <c r="F3240" s="13">
        <v>16607</v>
      </c>
      <c r="G3240" s="13">
        <v>33052</v>
      </c>
      <c r="H3240" s="13">
        <v>2677</v>
      </c>
      <c r="I3240" s="13">
        <v>2674</v>
      </c>
      <c r="J3240" s="13">
        <v>5351</v>
      </c>
      <c r="K3240" s="15">
        <f t="shared" si="208"/>
        <v>19122</v>
      </c>
      <c r="L3240" s="15">
        <f t="shared" si="209"/>
        <v>19281</v>
      </c>
      <c r="M3240" s="15">
        <f t="shared" si="210"/>
        <v>38403</v>
      </c>
    </row>
    <row r="3241" spans="1:13" ht="13.15" customHeight="1" x14ac:dyDescent="0.2">
      <c r="A3241" s="11" t="str">
        <f t="shared" si="211"/>
        <v>PERTH1992</v>
      </c>
      <c r="B3241" s="3" t="s">
        <v>30</v>
      </c>
      <c r="C3241" s="12">
        <v>1992</v>
      </c>
      <c r="D3241" s="12">
        <v>5</v>
      </c>
      <c r="E3241" s="13">
        <v>16436</v>
      </c>
      <c r="F3241" s="13">
        <v>16535</v>
      </c>
      <c r="G3241" s="13">
        <v>32971</v>
      </c>
      <c r="H3241" s="13">
        <v>2954</v>
      </c>
      <c r="I3241" s="13">
        <v>2953</v>
      </c>
      <c r="J3241" s="13">
        <v>5907</v>
      </c>
      <c r="K3241" s="15">
        <f t="shared" si="208"/>
        <v>19390</v>
      </c>
      <c r="L3241" s="15">
        <f t="shared" si="209"/>
        <v>19488</v>
      </c>
      <c r="M3241" s="15">
        <f t="shared" si="210"/>
        <v>38878</v>
      </c>
    </row>
    <row r="3242" spans="1:13" ht="13.15" customHeight="1" x14ac:dyDescent="0.2">
      <c r="A3242" s="11" t="str">
        <f t="shared" si="211"/>
        <v>PERTH1993</v>
      </c>
      <c r="B3242" s="3" t="s">
        <v>30</v>
      </c>
      <c r="C3242" s="12">
        <v>1993</v>
      </c>
      <c r="D3242" s="12">
        <v>5</v>
      </c>
      <c r="E3242" s="13">
        <v>17569</v>
      </c>
      <c r="F3242" s="13">
        <v>17515</v>
      </c>
      <c r="G3242" s="13">
        <v>35084</v>
      </c>
      <c r="H3242" s="13">
        <v>3560</v>
      </c>
      <c r="I3242" s="13">
        <v>3561</v>
      </c>
      <c r="J3242" s="13">
        <v>7121</v>
      </c>
      <c r="K3242" s="15">
        <f t="shared" si="208"/>
        <v>21129</v>
      </c>
      <c r="L3242" s="15">
        <f t="shared" si="209"/>
        <v>21076</v>
      </c>
      <c r="M3242" s="15">
        <f t="shared" si="210"/>
        <v>42205</v>
      </c>
    </row>
    <row r="3243" spans="1:13" ht="13.15" customHeight="1" x14ac:dyDescent="0.2">
      <c r="A3243" s="11" t="str">
        <f t="shared" si="211"/>
        <v>PERTH1994</v>
      </c>
      <c r="B3243" s="3" t="s">
        <v>30</v>
      </c>
      <c r="C3243" s="12">
        <v>1994</v>
      </c>
      <c r="D3243" s="12">
        <v>5</v>
      </c>
      <c r="E3243" s="13">
        <v>19691</v>
      </c>
      <c r="F3243" s="13">
        <v>19699</v>
      </c>
      <c r="G3243" s="13">
        <v>39390</v>
      </c>
      <c r="H3243" s="13">
        <v>3681</v>
      </c>
      <c r="I3243" s="13">
        <v>3681</v>
      </c>
      <c r="J3243" s="13">
        <v>7362</v>
      </c>
      <c r="K3243" s="15">
        <f t="shared" si="208"/>
        <v>23372</v>
      </c>
      <c r="L3243" s="15">
        <f t="shared" si="209"/>
        <v>23380</v>
      </c>
      <c r="M3243" s="15">
        <f t="shared" si="210"/>
        <v>46752</v>
      </c>
    </row>
    <row r="3244" spans="1:13" ht="13.15" customHeight="1" x14ac:dyDescent="0.2">
      <c r="A3244" s="11" t="str">
        <f t="shared" si="211"/>
        <v>PERTH1995</v>
      </c>
      <c r="B3244" s="3" t="s">
        <v>30</v>
      </c>
      <c r="C3244" s="12">
        <v>1995</v>
      </c>
      <c r="D3244" s="12">
        <v>5</v>
      </c>
      <c r="E3244" s="13">
        <v>22293</v>
      </c>
      <c r="F3244" s="13">
        <v>22219</v>
      </c>
      <c r="G3244" s="13">
        <v>44512</v>
      </c>
      <c r="H3244" s="13">
        <v>4072</v>
      </c>
      <c r="I3244" s="13">
        <v>4095</v>
      </c>
      <c r="J3244" s="13">
        <v>8167</v>
      </c>
      <c r="K3244" s="15">
        <f t="shared" si="208"/>
        <v>26365</v>
      </c>
      <c r="L3244" s="15">
        <f t="shared" si="209"/>
        <v>26314</v>
      </c>
      <c r="M3244" s="15">
        <f t="shared" si="210"/>
        <v>52679</v>
      </c>
    </row>
    <row r="3245" spans="1:13" ht="13.15" customHeight="1" x14ac:dyDescent="0.2">
      <c r="A3245" s="11" t="str">
        <f t="shared" si="211"/>
        <v>PERTH1996</v>
      </c>
      <c r="B3245" s="92" t="s">
        <v>30</v>
      </c>
      <c r="C3245" s="85">
        <v>1996</v>
      </c>
      <c r="D3245" s="86">
        <v>5</v>
      </c>
      <c r="E3245" s="15">
        <v>23716</v>
      </c>
      <c r="F3245" s="15">
        <v>23712</v>
      </c>
      <c r="G3245" s="15">
        <v>47428</v>
      </c>
      <c r="H3245" s="87">
        <v>4459</v>
      </c>
      <c r="I3245" s="87">
        <v>4458</v>
      </c>
      <c r="J3245" s="15">
        <v>8917</v>
      </c>
      <c r="K3245" s="15">
        <f t="shared" si="208"/>
        <v>28175</v>
      </c>
      <c r="L3245" s="15">
        <f t="shared" si="209"/>
        <v>28170</v>
      </c>
      <c r="M3245" s="15">
        <f t="shared" si="210"/>
        <v>56345</v>
      </c>
    </row>
    <row r="3246" spans="1:13" ht="13.15" customHeight="1" x14ac:dyDescent="0.2">
      <c r="A3246" s="11" t="str">
        <f t="shared" si="211"/>
        <v>PERTH1997</v>
      </c>
      <c r="B3246" s="3" t="s">
        <v>30</v>
      </c>
      <c r="C3246" s="12">
        <v>1997</v>
      </c>
      <c r="D3246" s="12">
        <v>5</v>
      </c>
      <c r="E3246" s="13">
        <v>23976</v>
      </c>
      <c r="F3246" s="13">
        <v>24032</v>
      </c>
      <c r="G3246" s="13">
        <v>48008</v>
      </c>
      <c r="H3246" s="13">
        <v>4366</v>
      </c>
      <c r="I3246" s="13">
        <v>4359</v>
      </c>
      <c r="J3246" s="13">
        <v>8725</v>
      </c>
      <c r="K3246" s="15">
        <f t="shared" si="208"/>
        <v>28342</v>
      </c>
      <c r="L3246" s="15">
        <f t="shared" si="209"/>
        <v>28391</v>
      </c>
      <c r="M3246" s="15">
        <f t="shared" si="210"/>
        <v>56733</v>
      </c>
    </row>
    <row r="3247" spans="1:13" ht="13.15" customHeight="1" x14ac:dyDescent="0.2">
      <c r="A3247" s="11" t="str">
        <f t="shared" si="211"/>
        <v>PERTH1998</v>
      </c>
      <c r="B3247" s="92" t="s">
        <v>30</v>
      </c>
      <c r="C3247" s="85">
        <v>1998</v>
      </c>
      <c r="D3247" s="12">
        <v>5</v>
      </c>
      <c r="E3247" s="15">
        <v>22656</v>
      </c>
      <c r="F3247" s="15">
        <v>22698</v>
      </c>
      <c r="G3247" s="15">
        <v>45354</v>
      </c>
      <c r="H3247" s="87">
        <v>4580</v>
      </c>
      <c r="I3247" s="87">
        <v>4584</v>
      </c>
      <c r="J3247" s="15">
        <v>9164</v>
      </c>
      <c r="K3247" s="15">
        <f t="shared" si="208"/>
        <v>27236</v>
      </c>
      <c r="L3247" s="15">
        <f t="shared" si="209"/>
        <v>27282</v>
      </c>
      <c r="M3247" s="15">
        <f t="shared" si="210"/>
        <v>54518</v>
      </c>
    </row>
    <row r="3248" spans="1:13" ht="13.15" customHeight="1" x14ac:dyDescent="0.2">
      <c r="A3248" s="11" t="str">
        <f t="shared" si="211"/>
        <v>PERTH1999</v>
      </c>
      <c r="B3248" s="3" t="s">
        <v>30</v>
      </c>
      <c r="C3248" s="12">
        <v>1999</v>
      </c>
      <c r="D3248" s="12">
        <v>5</v>
      </c>
      <c r="E3248" s="13">
        <v>22467</v>
      </c>
      <c r="F3248" s="13">
        <v>22503</v>
      </c>
      <c r="G3248" s="13">
        <v>44970</v>
      </c>
      <c r="H3248" s="13">
        <v>4800</v>
      </c>
      <c r="I3248" s="13">
        <v>4804</v>
      </c>
      <c r="J3248" s="13">
        <v>9604</v>
      </c>
      <c r="K3248" s="15">
        <f t="shared" si="208"/>
        <v>27267</v>
      </c>
      <c r="L3248" s="15">
        <f t="shared" si="209"/>
        <v>27307</v>
      </c>
      <c r="M3248" s="15">
        <f t="shared" si="210"/>
        <v>54574</v>
      </c>
    </row>
    <row r="3249" spans="1:13" ht="13.15" customHeight="1" x14ac:dyDescent="0.2">
      <c r="A3249" s="11" t="str">
        <f t="shared" si="211"/>
        <v>PERTH2000</v>
      </c>
      <c r="B3249" s="3" t="s">
        <v>30</v>
      </c>
      <c r="C3249" s="12">
        <v>2000</v>
      </c>
      <c r="D3249" s="12">
        <v>5</v>
      </c>
      <c r="E3249" s="13">
        <v>23095</v>
      </c>
      <c r="F3249" s="13">
        <v>23104</v>
      </c>
      <c r="G3249" s="13">
        <v>46199</v>
      </c>
      <c r="H3249" s="13">
        <v>5051</v>
      </c>
      <c r="I3249" s="13">
        <v>5052</v>
      </c>
      <c r="J3249" s="13">
        <v>10103</v>
      </c>
      <c r="K3249" s="15">
        <f t="shared" ref="K3249:K3312" si="212">E3249+H3249</f>
        <v>28146</v>
      </c>
      <c r="L3249" s="15">
        <f t="shared" ref="L3249:L3312" si="213">F3249+I3249</f>
        <v>28156</v>
      </c>
      <c r="M3249" s="15">
        <f t="shared" ref="M3249:M3312" si="214">G3249+J3249</f>
        <v>56302</v>
      </c>
    </row>
    <row r="3250" spans="1:13" ht="13.15" customHeight="1" x14ac:dyDescent="0.2">
      <c r="A3250" s="11" t="str">
        <f t="shared" si="211"/>
        <v>PERTH2001</v>
      </c>
      <c r="B3250" s="3" t="s">
        <v>30</v>
      </c>
      <c r="C3250" s="12">
        <v>2001</v>
      </c>
      <c r="D3250" s="12">
        <v>5</v>
      </c>
      <c r="E3250" s="13">
        <v>20869</v>
      </c>
      <c r="F3250" s="13">
        <v>20881</v>
      </c>
      <c r="G3250" s="13">
        <v>41750</v>
      </c>
      <c r="H3250" s="13">
        <v>4577</v>
      </c>
      <c r="I3250" s="13">
        <v>4564</v>
      </c>
      <c r="J3250" s="13">
        <v>9141</v>
      </c>
      <c r="K3250" s="15">
        <f t="shared" si="212"/>
        <v>25446</v>
      </c>
      <c r="L3250" s="15">
        <f t="shared" si="213"/>
        <v>25445</v>
      </c>
      <c r="M3250" s="15">
        <f t="shared" si="214"/>
        <v>50891</v>
      </c>
    </row>
    <row r="3251" spans="1:13" ht="13.15" customHeight="1" x14ac:dyDescent="0.2">
      <c r="A3251" s="11" t="str">
        <f t="shared" si="211"/>
        <v>PERTH2002</v>
      </c>
      <c r="B3251" s="92" t="s">
        <v>30</v>
      </c>
      <c r="C3251" s="85">
        <v>2002</v>
      </c>
      <c r="D3251" s="86">
        <v>5</v>
      </c>
      <c r="E3251" s="15">
        <v>18388</v>
      </c>
      <c r="F3251" s="15">
        <v>18417</v>
      </c>
      <c r="G3251" s="15">
        <v>36805</v>
      </c>
      <c r="H3251" s="87">
        <v>4170</v>
      </c>
      <c r="I3251" s="87">
        <v>4165</v>
      </c>
      <c r="J3251" s="15">
        <v>8335</v>
      </c>
      <c r="K3251" s="15">
        <f t="shared" si="212"/>
        <v>22558</v>
      </c>
      <c r="L3251" s="15">
        <f t="shared" si="213"/>
        <v>22582</v>
      </c>
      <c r="M3251" s="15">
        <f t="shared" si="214"/>
        <v>45140</v>
      </c>
    </row>
    <row r="3252" spans="1:13" ht="13.15" customHeight="1" x14ac:dyDescent="0.2">
      <c r="A3252" s="11" t="str">
        <f t="shared" si="211"/>
        <v>PERTH2003</v>
      </c>
      <c r="B3252" s="3" t="s">
        <v>30</v>
      </c>
      <c r="C3252" s="12">
        <v>2003</v>
      </c>
      <c r="D3252" s="12">
        <v>5</v>
      </c>
      <c r="E3252" s="13">
        <v>20387</v>
      </c>
      <c r="F3252" s="13">
        <v>20376</v>
      </c>
      <c r="G3252" s="13">
        <v>40763</v>
      </c>
      <c r="H3252" s="13">
        <v>4374</v>
      </c>
      <c r="I3252" s="13">
        <v>4424</v>
      </c>
      <c r="J3252" s="13">
        <v>8798</v>
      </c>
      <c r="K3252" s="15">
        <f t="shared" si="212"/>
        <v>24761</v>
      </c>
      <c r="L3252" s="15">
        <f t="shared" si="213"/>
        <v>24800</v>
      </c>
      <c r="M3252" s="15">
        <f t="shared" si="214"/>
        <v>49561</v>
      </c>
    </row>
    <row r="3253" spans="1:13" ht="13.15" customHeight="1" x14ac:dyDescent="0.2">
      <c r="A3253" s="11" t="str">
        <f t="shared" si="211"/>
        <v>PERTH2004</v>
      </c>
      <c r="B3253" s="92" t="s">
        <v>30</v>
      </c>
      <c r="C3253" s="85">
        <v>2004</v>
      </c>
      <c r="D3253" s="86">
        <v>5</v>
      </c>
      <c r="E3253" s="15">
        <v>22442</v>
      </c>
      <c r="F3253" s="15">
        <v>22418</v>
      </c>
      <c r="G3253" s="15">
        <v>44860</v>
      </c>
      <c r="H3253" s="87">
        <v>4737</v>
      </c>
      <c r="I3253" s="87">
        <v>4787</v>
      </c>
      <c r="J3253" s="15">
        <v>9524</v>
      </c>
      <c r="K3253" s="15">
        <f t="shared" si="212"/>
        <v>27179</v>
      </c>
      <c r="L3253" s="15">
        <f t="shared" si="213"/>
        <v>27205</v>
      </c>
      <c r="M3253" s="15">
        <f t="shared" si="214"/>
        <v>54384</v>
      </c>
    </row>
    <row r="3254" spans="1:13" ht="13.15" customHeight="1" x14ac:dyDescent="0.2">
      <c r="A3254" s="11" t="str">
        <f t="shared" si="211"/>
        <v>PERTH2005</v>
      </c>
      <c r="B3254" s="92" t="s">
        <v>30</v>
      </c>
      <c r="C3254" s="85">
        <v>2005</v>
      </c>
      <c r="D3254" s="86">
        <v>5</v>
      </c>
      <c r="E3254" s="15">
        <v>23306</v>
      </c>
      <c r="F3254" s="15">
        <v>23277</v>
      </c>
      <c r="G3254" s="15">
        <v>46583</v>
      </c>
      <c r="H3254" s="87">
        <v>5368</v>
      </c>
      <c r="I3254" s="87">
        <v>5406</v>
      </c>
      <c r="J3254" s="15">
        <v>10774</v>
      </c>
      <c r="K3254" s="15">
        <f t="shared" si="212"/>
        <v>28674</v>
      </c>
      <c r="L3254" s="15">
        <f t="shared" si="213"/>
        <v>28683</v>
      </c>
      <c r="M3254" s="15">
        <f t="shared" si="214"/>
        <v>57357</v>
      </c>
    </row>
    <row r="3255" spans="1:13" ht="13.15" customHeight="1" x14ac:dyDescent="0.2">
      <c r="A3255" s="11" t="str">
        <f t="shared" si="211"/>
        <v>PERTH2006</v>
      </c>
      <c r="B3255" s="3" t="s">
        <v>30</v>
      </c>
      <c r="C3255" s="12">
        <v>2006</v>
      </c>
      <c r="D3255" s="12">
        <v>5</v>
      </c>
      <c r="E3255" s="13">
        <v>24475</v>
      </c>
      <c r="F3255" s="13">
        <v>24466</v>
      </c>
      <c r="G3255" s="13">
        <v>48941</v>
      </c>
      <c r="H3255" s="13">
        <v>5149</v>
      </c>
      <c r="I3255" s="13">
        <v>5151</v>
      </c>
      <c r="J3255" s="13">
        <v>10300</v>
      </c>
      <c r="K3255" s="15">
        <f t="shared" si="212"/>
        <v>29624</v>
      </c>
      <c r="L3255" s="15">
        <f t="shared" si="213"/>
        <v>29617</v>
      </c>
      <c r="M3255" s="15">
        <f t="shared" si="214"/>
        <v>59241</v>
      </c>
    </row>
    <row r="3256" spans="1:13" ht="13.15" customHeight="1" x14ac:dyDescent="0.2">
      <c r="A3256" s="11" t="str">
        <f t="shared" si="211"/>
        <v>PERTH2007</v>
      </c>
      <c r="B3256" s="3" t="s">
        <v>30</v>
      </c>
      <c r="C3256" s="12">
        <v>2007</v>
      </c>
      <c r="D3256" s="12">
        <v>5</v>
      </c>
      <c r="E3256" s="13">
        <v>26500</v>
      </c>
      <c r="F3256" s="13">
        <v>26502</v>
      </c>
      <c r="G3256" s="13">
        <v>53002</v>
      </c>
      <c r="H3256" s="13">
        <v>5996</v>
      </c>
      <c r="I3256" s="13">
        <v>5996</v>
      </c>
      <c r="J3256" s="13">
        <v>11992</v>
      </c>
      <c r="K3256" s="15">
        <f t="shared" si="212"/>
        <v>32496</v>
      </c>
      <c r="L3256" s="15">
        <f t="shared" si="213"/>
        <v>32498</v>
      </c>
      <c r="M3256" s="15">
        <f t="shared" si="214"/>
        <v>64994</v>
      </c>
    </row>
    <row r="3257" spans="1:13" ht="13.15" customHeight="1" x14ac:dyDescent="0.2">
      <c r="A3257" s="11" t="str">
        <f t="shared" si="211"/>
        <v>PERTH2008</v>
      </c>
      <c r="B3257" s="92" t="s">
        <v>30</v>
      </c>
      <c r="C3257" s="85">
        <v>2008</v>
      </c>
      <c r="D3257" s="86">
        <v>5</v>
      </c>
      <c r="E3257" s="15">
        <v>30505</v>
      </c>
      <c r="F3257" s="15">
        <v>30446</v>
      </c>
      <c r="G3257" s="15">
        <v>60951</v>
      </c>
      <c r="H3257" s="87">
        <v>6716</v>
      </c>
      <c r="I3257" s="87">
        <v>6706</v>
      </c>
      <c r="J3257" s="15">
        <v>13422</v>
      </c>
      <c r="K3257" s="15">
        <f t="shared" si="212"/>
        <v>37221</v>
      </c>
      <c r="L3257" s="15">
        <f t="shared" si="213"/>
        <v>37152</v>
      </c>
      <c r="M3257" s="15">
        <f t="shared" si="214"/>
        <v>74373</v>
      </c>
    </row>
    <row r="3258" spans="1:13" ht="13.15" customHeight="1" x14ac:dyDescent="0.2">
      <c r="A3258" s="11" t="str">
        <f t="shared" si="211"/>
        <v>PERTH2009</v>
      </c>
      <c r="B3258" s="3" t="s">
        <v>30</v>
      </c>
      <c r="C3258" s="12">
        <v>2009</v>
      </c>
      <c r="D3258" s="12">
        <v>4</v>
      </c>
      <c r="E3258" s="13">
        <v>32213</v>
      </c>
      <c r="F3258" s="13">
        <v>32142</v>
      </c>
      <c r="G3258" s="13">
        <v>64355</v>
      </c>
      <c r="H3258" s="13">
        <v>7944</v>
      </c>
      <c r="I3258" s="13">
        <v>7935</v>
      </c>
      <c r="J3258" s="13">
        <v>15879</v>
      </c>
      <c r="K3258" s="15">
        <f t="shared" si="212"/>
        <v>40157</v>
      </c>
      <c r="L3258" s="15">
        <f t="shared" si="213"/>
        <v>40077</v>
      </c>
      <c r="M3258" s="15">
        <f t="shared" si="214"/>
        <v>80234</v>
      </c>
    </row>
    <row r="3259" spans="1:13" ht="13.15" customHeight="1" x14ac:dyDescent="0.2">
      <c r="A3259" s="11" t="str">
        <f t="shared" si="211"/>
        <v>PERTH2010</v>
      </c>
      <c r="B3259" s="3" t="s">
        <v>30</v>
      </c>
      <c r="C3259" s="12">
        <v>2010</v>
      </c>
      <c r="D3259" s="12">
        <v>4</v>
      </c>
      <c r="E3259" s="13">
        <v>33814</v>
      </c>
      <c r="F3259" s="13">
        <v>33813</v>
      </c>
      <c r="G3259" s="13">
        <v>67627</v>
      </c>
      <c r="H3259" s="13">
        <v>8920</v>
      </c>
      <c r="I3259" s="13">
        <v>8923</v>
      </c>
      <c r="J3259" s="13">
        <v>17843</v>
      </c>
      <c r="K3259" s="15">
        <f t="shared" si="212"/>
        <v>42734</v>
      </c>
      <c r="L3259" s="15">
        <f t="shared" si="213"/>
        <v>42736</v>
      </c>
      <c r="M3259" s="15">
        <f t="shared" si="214"/>
        <v>85470</v>
      </c>
    </row>
    <row r="3260" spans="1:13" ht="13.15" customHeight="1" x14ac:dyDescent="0.2">
      <c r="A3260" s="11" t="str">
        <f t="shared" si="211"/>
        <v>PERTH2011</v>
      </c>
      <c r="B3260" s="3" t="s">
        <v>30</v>
      </c>
      <c r="C3260" s="12">
        <v>2011</v>
      </c>
      <c r="D3260" s="12">
        <v>4</v>
      </c>
      <c r="E3260" s="13">
        <v>35335</v>
      </c>
      <c r="F3260" s="13">
        <v>35489</v>
      </c>
      <c r="G3260" s="13">
        <v>70824</v>
      </c>
      <c r="H3260" s="13">
        <v>9557</v>
      </c>
      <c r="I3260" s="13">
        <v>9558</v>
      </c>
      <c r="J3260" s="13">
        <v>19115</v>
      </c>
      <c r="K3260" s="15">
        <f t="shared" si="212"/>
        <v>44892</v>
      </c>
      <c r="L3260" s="15">
        <f t="shared" si="213"/>
        <v>45047</v>
      </c>
      <c r="M3260" s="15">
        <f t="shared" si="214"/>
        <v>89939</v>
      </c>
    </row>
    <row r="3261" spans="1:13" ht="13.15" customHeight="1" x14ac:dyDescent="0.2">
      <c r="A3261" s="11" t="str">
        <f t="shared" si="211"/>
        <v>PERTH2012</v>
      </c>
      <c r="B3261" s="92" t="s">
        <v>30</v>
      </c>
      <c r="C3261" s="85">
        <v>2012</v>
      </c>
      <c r="D3261" s="86">
        <v>4</v>
      </c>
      <c r="E3261" s="15">
        <v>39003</v>
      </c>
      <c r="F3261" s="15">
        <v>39118</v>
      </c>
      <c r="G3261" s="15">
        <v>78121</v>
      </c>
      <c r="H3261" s="87">
        <v>9963</v>
      </c>
      <c r="I3261" s="87">
        <v>9957</v>
      </c>
      <c r="J3261" s="15">
        <v>19920</v>
      </c>
      <c r="K3261" s="15">
        <f t="shared" si="212"/>
        <v>48966</v>
      </c>
      <c r="L3261" s="15">
        <f t="shared" si="213"/>
        <v>49075</v>
      </c>
      <c r="M3261" s="15">
        <f t="shared" si="214"/>
        <v>98041</v>
      </c>
    </row>
    <row r="3262" spans="1:13" ht="13.15" customHeight="1" x14ac:dyDescent="0.2">
      <c r="A3262" s="11" t="str">
        <f t="shared" si="211"/>
        <v>PERTH2013</v>
      </c>
      <c r="B3262" s="92" t="s">
        <v>30</v>
      </c>
      <c r="C3262" s="85">
        <v>2013</v>
      </c>
      <c r="D3262" s="86">
        <v>4</v>
      </c>
      <c r="E3262" s="15">
        <v>38733</v>
      </c>
      <c r="F3262" s="15">
        <v>38814</v>
      </c>
      <c r="G3262" s="15">
        <v>77547</v>
      </c>
      <c r="H3262" s="87">
        <v>11254</v>
      </c>
      <c r="I3262" s="87">
        <v>11250</v>
      </c>
      <c r="J3262" s="15">
        <v>22504</v>
      </c>
      <c r="K3262" s="15">
        <f t="shared" si="212"/>
        <v>49987</v>
      </c>
      <c r="L3262" s="15">
        <f t="shared" si="213"/>
        <v>50064</v>
      </c>
      <c r="M3262" s="15">
        <f t="shared" si="214"/>
        <v>100051</v>
      </c>
    </row>
    <row r="3263" spans="1:13" ht="13.15" customHeight="1" x14ac:dyDescent="0.2">
      <c r="A3263" s="11" t="str">
        <f t="shared" si="211"/>
        <v>PERTH2014</v>
      </c>
      <c r="B3263" s="3" t="s">
        <v>30</v>
      </c>
      <c r="C3263" s="12">
        <v>2014</v>
      </c>
      <c r="D3263" s="12">
        <v>4</v>
      </c>
      <c r="E3263" s="13">
        <v>37782</v>
      </c>
      <c r="F3263" s="13">
        <v>37813</v>
      </c>
      <c r="G3263" s="13">
        <v>75595</v>
      </c>
      <c r="H3263" s="13">
        <v>11839</v>
      </c>
      <c r="I3263" s="13">
        <v>11846</v>
      </c>
      <c r="J3263" s="13">
        <v>23685</v>
      </c>
      <c r="K3263" s="15">
        <f t="shared" si="212"/>
        <v>49621</v>
      </c>
      <c r="L3263" s="15">
        <f t="shared" si="213"/>
        <v>49659</v>
      </c>
      <c r="M3263" s="15">
        <f t="shared" si="214"/>
        <v>99280</v>
      </c>
    </row>
    <row r="3264" spans="1:13" ht="13.15" customHeight="1" x14ac:dyDescent="0.2">
      <c r="A3264" s="11" t="str">
        <f t="shared" si="211"/>
        <v>PERTH2015</v>
      </c>
      <c r="B3264" s="3" t="s">
        <v>30</v>
      </c>
      <c r="C3264" s="12">
        <v>2015</v>
      </c>
      <c r="D3264" s="12">
        <v>4</v>
      </c>
      <c r="E3264" s="13">
        <v>36873</v>
      </c>
      <c r="F3264" s="13">
        <v>36823</v>
      </c>
      <c r="G3264" s="13">
        <v>73696</v>
      </c>
      <c r="H3264" s="13">
        <v>10869</v>
      </c>
      <c r="I3264" s="13">
        <v>10839</v>
      </c>
      <c r="J3264" s="13">
        <v>21708</v>
      </c>
      <c r="K3264" s="15">
        <f t="shared" si="212"/>
        <v>47742</v>
      </c>
      <c r="L3264" s="15">
        <f t="shared" si="213"/>
        <v>47662</v>
      </c>
      <c r="M3264" s="15">
        <f t="shared" si="214"/>
        <v>95404</v>
      </c>
    </row>
    <row r="3265" spans="1:13" ht="13.15" customHeight="1" x14ac:dyDescent="0.2">
      <c r="A3265" s="11" t="str">
        <f t="shared" si="211"/>
        <v>PERTH2016</v>
      </c>
      <c r="B3265" s="3" t="s">
        <v>30</v>
      </c>
      <c r="C3265" s="12">
        <v>2016</v>
      </c>
      <c r="D3265" s="12">
        <v>4</v>
      </c>
      <c r="E3265" s="13">
        <v>35895</v>
      </c>
      <c r="F3265" s="13">
        <v>35983</v>
      </c>
      <c r="G3265" s="13">
        <v>71878</v>
      </c>
      <c r="H3265" s="13">
        <v>11367</v>
      </c>
      <c r="I3265" s="13">
        <v>11368</v>
      </c>
      <c r="J3265" s="13">
        <v>22735</v>
      </c>
      <c r="K3265" s="15">
        <f t="shared" si="212"/>
        <v>47262</v>
      </c>
      <c r="L3265" s="15">
        <f t="shared" si="213"/>
        <v>47351</v>
      </c>
      <c r="M3265" s="15">
        <f t="shared" si="214"/>
        <v>94613</v>
      </c>
    </row>
    <row r="3266" spans="1:13" ht="13.15" customHeight="1" x14ac:dyDescent="0.2">
      <c r="A3266" s="11" t="str">
        <f t="shared" si="211"/>
        <v>PERTH2017</v>
      </c>
      <c r="B3266" s="92" t="s">
        <v>30</v>
      </c>
      <c r="C3266" s="85">
        <v>2017</v>
      </c>
      <c r="D3266" s="86">
        <v>4</v>
      </c>
      <c r="E3266" s="15">
        <v>34879</v>
      </c>
      <c r="F3266" s="15">
        <v>35073</v>
      </c>
      <c r="G3266" s="15">
        <v>69952</v>
      </c>
      <c r="H3266" s="87">
        <v>11165</v>
      </c>
      <c r="I3266" s="87">
        <v>11142</v>
      </c>
      <c r="J3266" s="15">
        <v>22307</v>
      </c>
      <c r="K3266" s="15">
        <f t="shared" si="212"/>
        <v>46044</v>
      </c>
      <c r="L3266" s="15">
        <f t="shared" si="213"/>
        <v>46215</v>
      </c>
      <c r="M3266" s="15">
        <f t="shared" si="214"/>
        <v>92259</v>
      </c>
    </row>
    <row r="3267" spans="1:13" ht="13.15" customHeight="1" x14ac:dyDescent="0.2">
      <c r="A3267" s="11" t="str">
        <f t="shared" si="211"/>
        <v>PERTH2018</v>
      </c>
      <c r="B3267" s="3" t="s">
        <v>30</v>
      </c>
      <c r="C3267" s="12">
        <v>2018</v>
      </c>
      <c r="D3267" s="12">
        <v>4</v>
      </c>
      <c r="E3267" s="13">
        <v>35022</v>
      </c>
      <c r="F3267" s="13">
        <v>35071</v>
      </c>
      <c r="G3267" s="13">
        <v>70093</v>
      </c>
      <c r="H3267" s="13">
        <v>11390</v>
      </c>
      <c r="I3267" s="13">
        <v>11382</v>
      </c>
      <c r="J3267" s="13">
        <v>22772</v>
      </c>
      <c r="K3267" s="15">
        <f t="shared" si="212"/>
        <v>46412</v>
      </c>
      <c r="L3267" s="15">
        <f t="shared" si="213"/>
        <v>46453</v>
      </c>
      <c r="M3267" s="15">
        <f t="shared" si="214"/>
        <v>92865</v>
      </c>
    </row>
    <row r="3268" spans="1:13" ht="13.15" customHeight="1" x14ac:dyDescent="0.2">
      <c r="A3268" s="11" t="str">
        <f t="shared" si="211"/>
        <v>PERTH2019</v>
      </c>
      <c r="B3268" s="3" t="s">
        <v>30</v>
      </c>
      <c r="C3268" s="12">
        <v>2019</v>
      </c>
      <c r="D3268" s="12">
        <v>4</v>
      </c>
      <c r="E3268" s="13">
        <v>35369</v>
      </c>
      <c r="F3268" s="13">
        <v>35332</v>
      </c>
      <c r="G3268" s="13">
        <v>70701</v>
      </c>
      <c r="H3268" s="13">
        <v>10836</v>
      </c>
      <c r="I3268" s="13">
        <v>10844</v>
      </c>
      <c r="J3268" s="13">
        <v>21680</v>
      </c>
      <c r="K3268" s="15">
        <f t="shared" si="212"/>
        <v>46205</v>
      </c>
      <c r="L3268" s="15">
        <f t="shared" si="213"/>
        <v>46176</v>
      </c>
      <c r="M3268" s="15">
        <f t="shared" si="214"/>
        <v>92381</v>
      </c>
    </row>
    <row r="3269" spans="1:13" ht="13.15" customHeight="1" x14ac:dyDescent="0.2">
      <c r="A3269" s="11" t="str">
        <f t="shared" si="211"/>
        <v>PERTH2020</v>
      </c>
      <c r="B3269" s="3" t="s">
        <v>30</v>
      </c>
      <c r="C3269" s="12">
        <v>2020</v>
      </c>
      <c r="D3269" s="12">
        <v>4</v>
      </c>
      <c r="E3269" s="13">
        <v>17268</v>
      </c>
      <c r="F3269" s="13">
        <v>17237</v>
      </c>
      <c r="G3269" s="13">
        <v>34505</v>
      </c>
      <c r="H3269" s="13">
        <v>3577</v>
      </c>
      <c r="I3269" s="13">
        <v>3576</v>
      </c>
      <c r="J3269" s="13">
        <v>7153</v>
      </c>
      <c r="K3269" s="15">
        <f t="shared" si="212"/>
        <v>20845</v>
      </c>
      <c r="L3269" s="15">
        <f t="shared" si="213"/>
        <v>20813</v>
      </c>
      <c r="M3269" s="15">
        <f t="shared" si="214"/>
        <v>41658</v>
      </c>
    </row>
    <row r="3270" spans="1:13" ht="13.15" customHeight="1" x14ac:dyDescent="0.2">
      <c r="A3270" s="11" t="str">
        <f t="shared" si="211"/>
        <v>PERTH2021</v>
      </c>
      <c r="B3270" s="3" t="s">
        <v>30</v>
      </c>
      <c r="C3270" s="12">
        <v>2021</v>
      </c>
      <c r="D3270" s="12">
        <v>4</v>
      </c>
      <c r="E3270" s="13">
        <v>23690</v>
      </c>
      <c r="F3270" s="13">
        <v>23786</v>
      </c>
      <c r="G3270" s="13">
        <v>47476</v>
      </c>
      <c r="H3270" s="13">
        <v>1898</v>
      </c>
      <c r="I3270" s="13">
        <v>1895</v>
      </c>
      <c r="J3270" s="13">
        <v>3793</v>
      </c>
      <c r="K3270" s="15">
        <f t="shared" si="212"/>
        <v>25588</v>
      </c>
      <c r="L3270" s="15">
        <f t="shared" si="213"/>
        <v>25681</v>
      </c>
      <c r="M3270" s="15">
        <f t="shared" si="214"/>
        <v>51269</v>
      </c>
    </row>
    <row r="3271" spans="1:13" ht="13.15" customHeight="1" x14ac:dyDescent="0.2">
      <c r="A3271" s="11" t="str">
        <f t="shared" si="211"/>
        <v>PERTH2022</v>
      </c>
      <c r="B3271" s="92" t="s">
        <v>30</v>
      </c>
      <c r="C3271" s="85">
        <v>2022</v>
      </c>
      <c r="D3271" s="86">
        <v>4</v>
      </c>
      <c r="E3271" s="15">
        <v>28999</v>
      </c>
      <c r="F3271" s="15">
        <v>28884</v>
      </c>
      <c r="G3271" s="15">
        <v>57883</v>
      </c>
      <c r="H3271" s="87">
        <v>5126</v>
      </c>
      <c r="I3271" s="87">
        <v>5085</v>
      </c>
      <c r="J3271" s="15">
        <v>10211</v>
      </c>
      <c r="K3271" s="15">
        <f t="shared" si="212"/>
        <v>34125</v>
      </c>
      <c r="L3271" s="15">
        <f t="shared" si="213"/>
        <v>33969</v>
      </c>
      <c r="M3271" s="15">
        <f t="shared" si="214"/>
        <v>68094</v>
      </c>
    </row>
    <row r="3272" spans="1:13" ht="13.15" customHeight="1" x14ac:dyDescent="0.2">
      <c r="A3272" s="11" t="str">
        <f t="shared" si="211"/>
        <v>PERTH2023</v>
      </c>
      <c r="B3272" s="90" t="s">
        <v>30</v>
      </c>
      <c r="C3272" s="12">
        <v>2023</v>
      </c>
      <c r="D3272" s="12">
        <v>4</v>
      </c>
      <c r="E3272" s="91">
        <v>34799</v>
      </c>
      <c r="F3272" s="91">
        <v>34784</v>
      </c>
      <c r="G3272" s="91">
        <v>69583</v>
      </c>
      <c r="H3272" s="91">
        <v>9422</v>
      </c>
      <c r="I3272" s="91">
        <v>9402</v>
      </c>
      <c r="J3272" s="91">
        <v>18824</v>
      </c>
      <c r="K3272" s="15">
        <f t="shared" si="212"/>
        <v>44221</v>
      </c>
      <c r="L3272" s="15">
        <f t="shared" si="213"/>
        <v>44186</v>
      </c>
      <c r="M3272" s="15">
        <f t="shared" si="214"/>
        <v>88407</v>
      </c>
    </row>
    <row r="3273" spans="1:13" ht="13.15" customHeight="1" x14ac:dyDescent="0.2">
      <c r="A3273" s="11" t="str">
        <f t="shared" si="211"/>
        <v>PERTH2024</v>
      </c>
      <c r="B3273" s="88" t="s">
        <v>30</v>
      </c>
      <c r="C3273" s="16">
        <v>2024</v>
      </c>
      <c r="D3273" s="86">
        <v>4</v>
      </c>
      <c r="E3273" s="89">
        <v>37629</v>
      </c>
      <c r="F3273" s="89">
        <v>37548</v>
      </c>
      <c r="G3273" s="89">
        <v>75177</v>
      </c>
      <c r="H3273" s="89">
        <v>12559</v>
      </c>
      <c r="I3273" s="89">
        <v>12555</v>
      </c>
      <c r="J3273" s="89">
        <v>25114</v>
      </c>
      <c r="K3273" s="15">
        <f t="shared" si="212"/>
        <v>50188</v>
      </c>
      <c r="L3273" s="15">
        <f t="shared" si="213"/>
        <v>50103</v>
      </c>
      <c r="M3273" s="15">
        <f t="shared" si="214"/>
        <v>100291</v>
      </c>
    </row>
    <row r="3274" spans="1:13" ht="13.15" customHeight="1" x14ac:dyDescent="0.2">
      <c r="A3274" s="11" t="str">
        <f t="shared" si="211"/>
        <v>PERTH2025</v>
      </c>
      <c r="B3274" s="92" t="s">
        <v>30</v>
      </c>
      <c r="C3274" s="85">
        <v>2025</v>
      </c>
      <c r="D3274" s="86">
        <v>4</v>
      </c>
      <c r="E3274" s="15">
        <v>38699</v>
      </c>
      <c r="F3274" s="15">
        <v>38672</v>
      </c>
      <c r="G3274" s="15">
        <v>77371</v>
      </c>
      <c r="H3274" s="87">
        <v>13740</v>
      </c>
      <c r="I3274" s="87">
        <v>13805</v>
      </c>
      <c r="J3274" s="15">
        <v>27545</v>
      </c>
      <c r="K3274" s="15">
        <f t="shared" si="212"/>
        <v>52439</v>
      </c>
      <c r="L3274" s="15">
        <f t="shared" si="213"/>
        <v>52477</v>
      </c>
      <c r="M3274" s="15">
        <f t="shared" si="214"/>
        <v>104916</v>
      </c>
    </row>
    <row r="3275" spans="1:13" ht="13.15" customHeight="1" x14ac:dyDescent="0.2">
      <c r="A3275" s="11" t="str">
        <f t="shared" si="211"/>
        <v>PORT HEDLAND1985</v>
      </c>
      <c r="B3275" s="3" t="s">
        <v>29</v>
      </c>
      <c r="C3275" s="12">
        <v>1985</v>
      </c>
      <c r="D3275" s="12">
        <v>26</v>
      </c>
      <c r="E3275" s="13">
        <v>3116</v>
      </c>
      <c r="F3275" s="13">
        <v>3015</v>
      </c>
      <c r="G3275" s="13">
        <v>6131</v>
      </c>
      <c r="H3275" s="13">
        <v>68</v>
      </c>
      <c r="I3275" s="13">
        <v>68</v>
      </c>
      <c r="J3275" s="13">
        <v>136</v>
      </c>
      <c r="K3275" s="15">
        <f t="shared" si="212"/>
        <v>3184</v>
      </c>
      <c r="L3275" s="15">
        <f t="shared" si="213"/>
        <v>3083</v>
      </c>
      <c r="M3275" s="15">
        <f t="shared" si="214"/>
        <v>6267</v>
      </c>
    </row>
    <row r="3276" spans="1:13" ht="13.15" customHeight="1" x14ac:dyDescent="0.2">
      <c r="A3276" s="11" t="str">
        <f t="shared" si="211"/>
        <v>PORT HEDLAND1986</v>
      </c>
      <c r="B3276" s="3" t="s">
        <v>29</v>
      </c>
      <c r="C3276" s="12">
        <v>1986</v>
      </c>
      <c r="D3276" s="12">
        <v>26</v>
      </c>
      <c r="E3276" s="13">
        <v>2853</v>
      </c>
      <c r="F3276" s="13">
        <v>2856</v>
      </c>
      <c r="G3276" s="13">
        <v>5709</v>
      </c>
      <c r="H3276" s="13">
        <v>52</v>
      </c>
      <c r="I3276" s="13">
        <v>52</v>
      </c>
      <c r="J3276" s="13">
        <v>104</v>
      </c>
      <c r="K3276" s="15">
        <f t="shared" si="212"/>
        <v>2905</v>
      </c>
      <c r="L3276" s="15">
        <f t="shared" si="213"/>
        <v>2908</v>
      </c>
      <c r="M3276" s="15">
        <f t="shared" si="214"/>
        <v>5813</v>
      </c>
    </row>
    <row r="3277" spans="1:13" ht="13.15" customHeight="1" x14ac:dyDescent="0.2">
      <c r="A3277" s="11" t="str">
        <f t="shared" si="211"/>
        <v>PORT HEDLAND1987</v>
      </c>
      <c r="B3277" s="92" t="s">
        <v>29</v>
      </c>
      <c r="C3277" s="85">
        <v>1987</v>
      </c>
      <c r="D3277" s="86">
        <v>28</v>
      </c>
      <c r="E3277" s="15">
        <v>2662</v>
      </c>
      <c r="F3277" s="15">
        <v>2652</v>
      </c>
      <c r="G3277" s="15">
        <v>5314</v>
      </c>
      <c r="H3277" s="87">
        <v>52</v>
      </c>
      <c r="I3277" s="87">
        <v>52</v>
      </c>
      <c r="J3277" s="15">
        <v>104</v>
      </c>
      <c r="K3277" s="15">
        <f t="shared" si="212"/>
        <v>2714</v>
      </c>
      <c r="L3277" s="15">
        <f t="shared" si="213"/>
        <v>2704</v>
      </c>
      <c r="M3277" s="15">
        <f t="shared" si="214"/>
        <v>5418</v>
      </c>
    </row>
    <row r="3278" spans="1:13" ht="13.15" customHeight="1" x14ac:dyDescent="0.2">
      <c r="A3278" s="11" t="str">
        <f t="shared" si="211"/>
        <v>PORT HEDLAND1988</v>
      </c>
      <c r="B3278" s="3" t="s">
        <v>29</v>
      </c>
      <c r="C3278" s="12">
        <v>1988</v>
      </c>
      <c r="D3278" s="12" t="s">
        <v>174</v>
      </c>
      <c r="E3278" s="13">
        <v>2387</v>
      </c>
      <c r="F3278" s="13">
        <v>2451</v>
      </c>
      <c r="G3278" s="13">
        <v>4838</v>
      </c>
      <c r="H3278" s="13">
        <v>53</v>
      </c>
      <c r="I3278" s="13">
        <v>53</v>
      </c>
      <c r="J3278" s="13">
        <v>106</v>
      </c>
      <c r="K3278" s="15">
        <f t="shared" si="212"/>
        <v>2440</v>
      </c>
      <c r="L3278" s="15">
        <f t="shared" si="213"/>
        <v>2504</v>
      </c>
      <c r="M3278" s="15">
        <f t="shared" si="214"/>
        <v>4944</v>
      </c>
    </row>
    <row r="3279" spans="1:13" ht="13.15" customHeight="1" x14ac:dyDescent="0.2">
      <c r="A3279" s="11" t="str">
        <f t="shared" si="211"/>
        <v>PORT HEDLAND1989</v>
      </c>
      <c r="B3279" s="3" t="s">
        <v>29</v>
      </c>
      <c r="C3279" s="12">
        <v>1989</v>
      </c>
      <c r="D3279" s="12" t="s">
        <v>174</v>
      </c>
      <c r="E3279" s="13">
        <v>1733</v>
      </c>
      <c r="F3279" s="13">
        <v>1768</v>
      </c>
      <c r="G3279" s="13">
        <v>3501</v>
      </c>
      <c r="H3279" s="13">
        <v>51</v>
      </c>
      <c r="I3279" s="13">
        <v>51</v>
      </c>
      <c r="J3279" s="13">
        <v>102</v>
      </c>
      <c r="K3279" s="15">
        <f t="shared" si="212"/>
        <v>1784</v>
      </c>
      <c r="L3279" s="15">
        <f t="shared" si="213"/>
        <v>1819</v>
      </c>
      <c r="M3279" s="15">
        <f t="shared" si="214"/>
        <v>3603</v>
      </c>
    </row>
    <row r="3280" spans="1:13" ht="13.15" customHeight="1" x14ac:dyDescent="0.2">
      <c r="A3280" s="11" t="str">
        <f t="shared" si="211"/>
        <v>PORT HEDLAND1990</v>
      </c>
      <c r="B3280" s="92" t="s">
        <v>29</v>
      </c>
      <c r="C3280" s="85">
        <v>1990</v>
      </c>
      <c r="D3280" s="86" t="s">
        <v>174</v>
      </c>
      <c r="E3280" s="15">
        <v>1859</v>
      </c>
      <c r="F3280" s="15">
        <v>1897</v>
      </c>
      <c r="G3280" s="15">
        <v>3756</v>
      </c>
      <c r="H3280" s="87">
        <v>52</v>
      </c>
      <c r="I3280" s="87">
        <v>52</v>
      </c>
      <c r="J3280" s="15">
        <v>104</v>
      </c>
      <c r="K3280" s="15">
        <f t="shared" si="212"/>
        <v>1911</v>
      </c>
      <c r="L3280" s="15">
        <f t="shared" si="213"/>
        <v>1949</v>
      </c>
      <c r="M3280" s="15">
        <f t="shared" si="214"/>
        <v>3860</v>
      </c>
    </row>
    <row r="3281" spans="1:13" ht="13.15" customHeight="1" x14ac:dyDescent="0.2">
      <c r="A3281" s="11" t="str">
        <f t="shared" si="211"/>
        <v>PORT HEDLAND1991</v>
      </c>
      <c r="B3281" s="92" t="s">
        <v>29</v>
      </c>
      <c r="C3281" s="85">
        <v>1991</v>
      </c>
      <c r="D3281" s="86" t="s">
        <v>174</v>
      </c>
      <c r="E3281" s="15">
        <v>1814</v>
      </c>
      <c r="F3281" s="15">
        <v>1811</v>
      </c>
      <c r="G3281" s="15">
        <v>3625</v>
      </c>
      <c r="H3281" s="87">
        <v>52</v>
      </c>
      <c r="I3281" s="87">
        <v>52</v>
      </c>
      <c r="J3281" s="15">
        <v>104</v>
      </c>
      <c r="K3281" s="15">
        <f t="shared" si="212"/>
        <v>1866</v>
      </c>
      <c r="L3281" s="15">
        <f t="shared" si="213"/>
        <v>1863</v>
      </c>
      <c r="M3281" s="15">
        <f t="shared" si="214"/>
        <v>3729</v>
      </c>
    </row>
    <row r="3282" spans="1:13" ht="13.15" customHeight="1" x14ac:dyDescent="0.2">
      <c r="A3282" s="11" t="str">
        <f t="shared" si="211"/>
        <v>PORT HEDLAND1992</v>
      </c>
      <c r="B3282" s="90" t="s">
        <v>29</v>
      </c>
      <c r="C3282" s="85">
        <v>1992</v>
      </c>
      <c r="D3282" s="86" t="s">
        <v>174</v>
      </c>
      <c r="E3282" s="15">
        <v>1676</v>
      </c>
      <c r="F3282" s="15">
        <v>1676</v>
      </c>
      <c r="G3282" s="15">
        <v>3352</v>
      </c>
      <c r="H3282" s="15">
        <v>53</v>
      </c>
      <c r="I3282" s="15">
        <v>53</v>
      </c>
      <c r="J3282" s="15">
        <v>106</v>
      </c>
      <c r="K3282" s="15">
        <f t="shared" si="212"/>
        <v>1729</v>
      </c>
      <c r="L3282" s="15">
        <f t="shared" si="213"/>
        <v>1729</v>
      </c>
      <c r="M3282" s="15">
        <f t="shared" si="214"/>
        <v>3458</v>
      </c>
    </row>
    <row r="3283" spans="1:13" ht="13.15" customHeight="1" x14ac:dyDescent="0.2">
      <c r="A3283" s="11" t="str">
        <f t="shared" si="211"/>
        <v>PORT HEDLAND1993</v>
      </c>
      <c r="B3283" s="3" t="s">
        <v>29</v>
      </c>
      <c r="C3283" s="12">
        <v>1993</v>
      </c>
      <c r="D3283" s="12" t="s">
        <v>174</v>
      </c>
      <c r="E3283" s="13">
        <v>1772</v>
      </c>
      <c r="F3283" s="13">
        <v>1769</v>
      </c>
      <c r="G3283" s="13">
        <v>3541</v>
      </c>
      <c r="H3283" s="13">
        <v>53</v>
      </c>
      <c r="I3283" s="13">
        <v>53</v>
      </c>
      <c r="J3283" s="13">
        <v>106</v>
      </c>
      <c r="K3283" s="15">
        <f t="shared" si="212"/>
        <v>1825</v>
      </c>
      <c r="L3283" s="15">
        <f t="shared" si="213"/>
        <v>1822</v>
      </c>
      <c r="M3283" s="15">
        <f t="shared" si="214"/>
        <v>3647</v>
      </c>
    </row>
    <row r="3284" spans="1:13" ht="13.15" customHeight="1" x14ac:dyDescent="0.2">
      <c r="A3284" s="11" t="str">
        <f t="shared" si="211"/>
        <v>PORT HEDLAND1994</v>
      </c>
      <c r="B3284" s="3" t="s">
        <v>29</v>
      </c>
      <c r="C3284" s="12">
        <v>1994</v>
      </c>
      <c r="D3284" s="12" t="s">
        <v>174</v>
      </c>
      <c r="E3284" s="13">
        <v>1872</v>
      </c>
      <c r="F3284" s="13">
        <v>1872</v>
      </c>
      <c r="G3284" s="13">
        <v>3744</v>
      </c>
      <c r="H3284" s="13">
        <v>33</v>
      </c>
      <c r="I3284" s="13">
        <v>33</v>
      </c>
      <c r="J3284" s="13">
        <v>66</v>
      </c>
      <c r="K3284" s="15">
        <f t="shared" si="212"/>
        <v>1905</v>
      </c>
      <c r="L3284" s="15">
        <f t="shared" si="213"/>
        <v>1905</v>
      </c>
      <c r="M3284" s="15">
        <f t="shared" si="214"/>
        <v>3810</v>
      </c>
    </row>
    <row r="3285" spans="1:13" ht="13.15" customHeight="1" x14ac:dyDescent="0.2">
      <c r="A3285" s="11" t="str">
        <f t="shared" si="211"/>
        <v>PORT HEDLAND1995</v>
      </c>
      <c r="B3285" s="3" t="s">
        <v>29</v>
      </c>
      <c r="C3285" s="12">
        <v>1995</v>
      </c>
      <c r="D3285" s="12" t="s">
        <v>174</v>
      </c>
      <c r="E3285" s="13">
        <v>2176</v>
      </c>
      <c r="F3285" s="13">
        <v>2173</v>
      </c>
      <c r="G3285" s="13">
        <v>4349</v>
      </c>
      <c r="H3285" s="13">
        <v>21</v>
      </c>
      <c r="I3285" s="13">
        <v>21</v>
      </c>
      <c r="J3285" s="13">
        <v>42</v>
      </c>
      <c r="K3285" s="15">
        <f t="shared" si="212"/>
        <v>2197</v>
      </c>
      <c r="L3285" s="15">
        <f t="shared" si="213"/>
        <v>2194</v>
      </c>
      <c r="M3285" s="15">
        <f t="shared" si="214"/>
        <v>4391</v>
      </c>
    </row>
    <row r="3286" spans="1:13" ht="13.15" customHeight="1" x14ac:dyDescent="0.2">
      <c r="A3286" s="11" t="str">
        <f t="shared" si="211"/>
        <v>PORT HEDLAND1996</v>
      </c>
      <c r="B3286" s="3" t="s">
        <v>29</v>
      </c>
      <c r="C3286" s="12">
        <v>1996</v>
      </c>
      <c r="D3286" s="12" t="s">
        <v>174</v>
      </c>
      <c r="E3286" s="13">
        <v>2453</v>
      </c>
      <c r="F3286" s="13">
        <v>2462</v>
      </c>
      <c r="G3286" s="13">
        <v>4915</v>
      </c>
      <c r="H3286" s="13">
        <v>39</v>
      </c>
      <c r="I3286" s="13">
        <v>39</v>
      </c>
      <c r="J3286" s="13">
        <v>78</v>
      </c>
      <c r="K3286" s="15">
        <f t="shared" si="212"/>
        <v>2492</v>
      </c>
      <c r="L3286" s="15">
        <f t="shared" si="213"/>
        <v>2501</v>
      </c>
      <c r="M3286" s="15">
        <f t="shared" si="214"/>
        <v>4993</v>
      </c>
    </row>
    <row r="3287" spans="1:13" ht="13.15" customHeight="1" x14ac:dyDescent="0.2">
      <c r="A3287" s="11" t="str">
        <f t="shared" si="211"/>
        <v>PORT HEDLAND1997</v>
      </c>
      <c r="B3287" s="92" t="s">
        <v>29</v>
      </c>
      <c r="C3287" s="85">
        <v>1997</v>
      </c>
      <c r="D3287" s="86" t="s">
        <v>174</v>
      </c>
      <c r="E3287" s="15">
        <v>2102</v>
      </c>
      <c r="F3287" s="15">
        <v>2075</v>
      </c>
      <c r="G3287" s="15">
        <v>4177</v>
      </c>
      <c r="H3287" s="87">
        <v>49</v>
      </c>
      <c r="I3287" s="87">
        <v>50</v>
      </c>
      <c r="J3287" s="15">
        <v>99</v>
      </c>
      <c r="K3287" s="15">
        <f t="shared" si="212"/>
        <v>2151</v>
      </c>
      <c r="L3287" s="15">
        <f t="shared" si="213"/>
        <v>2125</v>
      </c>
      <c r="M3287" s="15">
        <f t="shared" si="214"/>
        <v>4276</v>
      </c>
    </row>
    <row r="3288" spans="1:13" ht="13.15" customHeight="1" x14ac:dyDescent="0.2">
      <c r="A3288" s="11" t="str">
        <f t="shared" si="211"/>
        <v>PORT HEDLAND1998</v>
      </c>
      <c r="B3288" s="92" t="s">
        <v>29</v>
      </c>
      <c r="C3288" s="85">
        <v>1998</v>
      </c>
      <c r="D3288" s="86" t="s">
        <v>174</v>
      </c>
      <c r="E3288" s="15">
        <v>1946</v>
      </c>
      <c r="F3288" s="15">
        <v>1936</v>
      </c>
      <c r="G3288" s="15">
        <v>3882</v>
      </c>
      <c r="H3288" s="87">
        <v>51</v>
      </c>
      <c r="I3288" s="87">
        <v>51</v>
      </c>
      <c r="J3288" s="15">
        <v>102</v>
      </c>
      <c r="K3288" s="15">
        <f t="shared" si="212"/>
        <v>1997</v>
      </c>
      <c r="L3288" s="15">
        <f t="shared" si="213"/>
        <v>1987</v>
      </c>
      <c r="M3288" s="15">
        <f t="shared" si="214"/>
        <v>3984</v>
      </c>
    </row>
    <row r="3289" spans="1:13" ht="13.15" customHeight="1" x14ac:dyDescent="0.2">
      <c r="A3289" s="11" t="str">
        <f t="shared" si="211"/>
        <v>PORT HEDLAND1999</v>
      </c>
      <c r="B3289" s="90" t="s">
        <v>29</v>
      </c>
      <c r="C3289" s="85">
        <v>1999</v>
      </c>
      <c r="D3289" s="86" t="s">
        <v>174</v>
      </c>
      <c r="E3289" s="15">
        <v>1209</v>
      </c>
      <c r="F3289" s="15">
        <v>1205</v>
      </c>
      <c r="G3289" s="15">
        <v>2414</v>
      </c>
      <c r="H3289" s="15">
        <v>50</v>
      </c>
      <c r="I3289" s="15">
        <v>51</v>
      </c>
      <c r="J3289" s="15">
        <v>101</v>
      </c>
      <c r="K3289" s="15">
        <f t="shared" si="212"/>
        <v>1259</v>
      </c>
      <c r="L3289" s="15">
        <f t="shared" si="213"/>
        <v>1256</v>
      </c>
      <c r="M3289" s="15">
        <f t="shared" si="214"/>
        <v>2515</v>
      </c>
    </row>
    <row r="3290" spans="1:13" ht="13.15" customHeight="1" x14ac:dyDescent="0.2">
      <c r="A3290" s="11" t="str">
        <f t="shared" si="211"/>
        <v>PORT HEDLAND2000</v>
      </c>
      <c r="B3290" s="92" t="s">
        <v>29</v>
      </c>
      <c r="C3290" s="85">
        <v>2000</v>
      </c>
      <c r="D3290" s="86" t="s">
        <v>174</v>
      </c>
      <c r="E3290" s="15">
        <v>1265</v>
      </c>
      <c r="F3290" s="15">
        <v>1265</v>
      </c>
      <c r="G3290" s="15">
        <v>2530</v>
      </c>
      <c r="H3290" s="87">
        <v>0</v>
      </c>
      <c r="I3290" s="87">
        <v>0</v>
      </c>
      <c r="J3290" s="15">
        <v>0</v>
      </c>
      <c r="K3290" s="15">
        <f t="shared" si="212"/>
        <v>1265</v>
      </c>
      <c r="L3290" s="15">
        <f t="shared" si="213"/>
        <v>1265</v>
      </c>
      <c r="M3290" s="15">
        <f t="shared" si="214"/>
        <v>2530</v>
      </c>
    </row>
    <row r="3291" spans="1:13" ht="13.15" customHeight="1" x14ac:dyDescent="0.2">
      <c r="A3291" s="11" t="str">
        <f t="shared" si="211"/>
        <v>PORT HEDLAND2001</v>
      </c>
      <c r="B3291" s="3" t="s">
        <v>29</v>
      </c>
      <c r="C3291" s="12">
        <v>2001</v>
      </c>
      <c r="D3291" s="12" t="s">
        <v>174</v>
      </c>
      <c r="E3291" s="13">
        <v>1320</v>
      </c>
      <c r="F3291" s="13">
        <v>1318</v>
      </c>
      <c r="G3291" s="13">
        <v>2638</v>
      </c>
      <c r="H3291" s="13">
        <v>0</v>
      </c>
      <c r="I3291" s="13">
        <v>0</v>
      </c>
      <c r="J3291" s="13">
        <v>0</v>
      </c>
      <c r="K3291" s="15">
        <f t="shared" si="212"/>
        <v>1320</v>
      </c>
      <c r="L3291" s="15">
        <f t="shared" si="213"/>
        <v>1318</v>
      </c>
      <c r="M3291" s="15">
        <f t="shared" si="214"/>
        <v>2638</v>
      </c>
    </row>
    <row r="3292" spans="1:13" ht="13.15" customHeight="1" x14ac:dyDescent="0.2">
      <c r="A3292" s="11" t="str">
        <f t="shared" si="211"/>
        <v>PORT HEDLAND2002</v>
      </c>
      <c r="B3292" s="3" t="s">
        <v>29</v>
      </c>
      <c r="C3292" s="12">
        <v>2002</v>
      </c>
      <c r="D3292" s="12" t="s">
        <v>174</v>
      </c>
      <c r="E3292" s="13">
        <v>1194</v>
      </c>
      <c r="F3292" s="13">
        <v>1194</v>
      </c>
      <c r="G3292" s="13">
        <v>2388</v>
      </c>
      <c r="H3292" s="13">
        <v>0</v>
      </c>
      <c r="I3292" s="13">
        <v>0</v>
      </c>
      <c r="J3292" s="13">
        <v>0</v>
      </c>
      <c r="K3292" s="15">
        <f t="shared" si="212"/>
        <v>1194</v>
      </c>
      <c r="L3292" s="15">
        <f t="shared" si="213"/>
        <v>1194</v>
      </c>
      <c r="M3292" s="15">
        <f t="shared" si="214"/>
        <v>2388</v>
      </c>
    </row>
    <row r="3293" spans="1:13" ht="13.15" customHeight="1" x14ac:dyDescent="0.2">
      <c r="A3293" s="11" t="str">
        <f t="shared" si="211"/>
        <v>PORT HEDLAND2003</v>
      </c>
      <c r="B3293" s="3" t="s">
        <v>29</v>
      </c>
      <c r="C3293" s="12">
        <v>2003</v>
      </c>
      <c r="D3293" s="12" t="s">
        <v>174</v>
      </c>
      <c r="E3293" s="13">
        <v>1180</v>
      </c>
      <c r="F3293" s="13">
        <v>1179</v>
      </c>
      <c r="G3293" s="13">
        <v>2359</v>
      </c>
      <c r="H3293" s="13">
        <v>0</v>
      </c>
      <c r="I3293" s="13">
        <v>0</v>
      </c>
      <c r="J3293" s="13">
        <v>0</v>
      </c>
      <c r="K3293" s="15">
        <f t="shared" si="212"/>
        <v>1180</v>
      </c>
      <c r="L3293" s="15">
        <f t="shared" si="213"/>
        <v>1179</v>
      </c>
      <c r="M3293" s="15">
        <f t="shared" si="214"/>
        <v>2359</v>
      </c>
    </row>
    <row r="3294" spans="1:13" ht="13.15" customHeight="1" x14ac:dyDescent="0.2">
      <c r="A3294" s="11" t="str">
        <f t="shared" si="211"/>
        <v>PORT HEDLAND2004</v>
      </c>
      <c r="B3294" s="92" t="s">
        <v>29</v>
      </c>
      <c r="C3294" s="85">
        <v>2004</v>
      </c>
      <c r="D3294" s="86" t="s">
        <v>174</v>
      </c>
      <c r="E3294" s="15">
        <v>1368</v>
      </c>
      <c r="F3294" s="15">
        <v>1368</v>
      </c>
      <c r="G3294" s="15">
        <v>2736</v>
      </c>
      <c r="H3294" s="87">
        <v>0</v>
      </c>
      <c r="I3294" s="87">
        <v>0</v>
      </c>
      <c r="J3294" s="15">
        <v>0</v>
      </c>
      <c r="K3294" s="15">
        <f t="shared" si="212"/>
        <v>1368</v>
      </c>
      <c r="L3294" s="15">
        <f t="shared" si="213"/>
        <v>1368</v>
      </c>
      <c r="M3294" s="15">
        <f t="shared" si="214"/>
        <v>2736</v>
      </c>
    </row>
    <row r="3295" spans="1:13" ht="13.15" customHeight="1" x14ac:dyDescent="0.2">
      <c r="A3295" s="11" t="str">
        <f t="shared" si="211"/>
        <v>PORT HEDLAND2005</v>
      </c>
      <c r="B3295" s="3" t="s">
        <v>29</v>
      </c>
      <c r="C3295" s="12">
        <v>2005</v>
      </c>
      <c r="D3295" s="12" t="s">
        <v>174</v>
      </c>
      <c r="E3295" s="13">
        <v>1265</v>
      </c>
      <c r="F3295" s="13">
        <v>1260</v>
      </c>
      <c r="G3295" s="13">
        <v>2525</v>
      </c>
      <c r="H3295" s="13">
        <v>0</v>
      </c>
      <c r="I3295" s="13">
        <v>0</v>
      </c>
      <c r="J3295" s="13">
        <v>0</v>
      </c>
      <c r="K3295" s="15">
        <f t="shared" si="212"/>
        <v>1265</v>
      </c>
      <c r="L3295" s="15">
        <f t="shared" si="213"/>
        <v>1260</v>
      </c>
      <c r="M3295" s="15">
        <f t="shared" si="214"/>
        <v>2525</v>
      </c>
    </row>
    <row r="3296" spans="1:13" ht="13.15" customHeight="1" x14ac:dyDescent="0.2">
      <c r="A3296" s="11" t="str">
        <f t="shared" si="211"/>
        <v>PORT HEDLAND2006</v>
      </c>
      <c r="B3296" s="3" t="s">
        <v>29</v>
      </c>
      <c r="C3296" s="12">
        <v>2006</v>
      </c>
      <c r="D3296" s="12" t="s">
        <v>174</v>
      </c>
      <c r="E3296" s="13">
        <v>1032</v>
      </c>
      <c r="F3296" s="13">
        <v>1029</v>
      </c>
      <c r="G3296" s="13">
        <v>2061</v>
      </c>
      <c r="H3296" s="13">
        <v>0</v>
      </c>
      <c r="I3296" s="13">
        <v>0</v>
      </c>
      <c r="J3296" s="13">
        <v>0</v>
      </c>
      <c r="K3296" s="15">
        <f t="shared" si="212"/>
        <v>1032</v>
      </c>
      <c r="L3296" s="15">
        <f t="shared" si="213"/>
        <v>1029</v>
      </c>
      <c r="M3296" s="15">
        <f t="shared" si="214"/>
        <v>2061</v>
      </c>
    </row>
    <row r="3297" spans="1:13" ht="13.15" customHeight="1" x14ac:dyDescent="0.2">
      <c r="A3297" s="11" t="str">
        <f t="shared" ref="A3297:A3361" si="215">CONCATENATE(B3297,C3297)</f>
        <v>PORT HEDLAND2007</v>
      </c>
      <c r="B3297" s="92" t="s">
        <v>29</v>
      </c>
      <c r="C3297" s="85">
        <v>2007</v>
      </c>
      <c r="D3297" s="86" t="s">
        <v>174</v>
      </c>
      <c r="E3297" s="15">
        <v>1125</v>
      </c>
      <c r="F3297" s="15">
        <v>1123</v>
      </c>
      <c r="G3297" s="15">
        <v>2248</v>
      </c>
      <c r="H3297" s="87">
        <v>0</v>
      </c>
      <c r="I3297" s="87">
        <v>0</v>
      </c>
      <c r="J3297" s="15">
        <v>0</v>
      </c>
      <c r="K3297" s="15">
        <f t="shared" si="212"/>
        <v>1125</v>
      </c>
      <c r="L3297" s="15">
        <f t="shared" si="213"/>
        <v>1123</v>
      </c>
      <c r="M3297" s="15">
        <f t="shared" si="214"/>
        <v>2248</v>
      </c>
    </row>
    <row r="3298" spans="1:13" ht="13.15" customHeight="1" x14ac:dyDescent="0.2">
      <c r="A3298" s="11" t="str">
        <f t="shared" si="215"/>
        <v>PORT HEDLAND2008</v>
      </c>
      <c r="B3298" s="3" t="s">
        <v>29</v>
      </c>
      <c r="C3298" s="12">
        <v>2008</v>
      </c>
      <c r="D3298" s="12" t="s">
        <v>174</v>
      </c>
      <c r="E3298" s="13">
        <v>1481</v>
      </c>
      <c r="F3298" s="13">
        <v>1479</v>
      </c>
      <c r="G3298" s="13">
        <v>2960</v>
      </c>
      <c r="H3298" s="13">
        <v>0</v>
      </c>
      <c r="I3298" s="13">
        <v>0</v>
      </c>
      <c r="J3298" s="13">
        <v>0</v>
      </c>
      <c r="K3298" s="15">
        <f t="shared" si="212"/>
        <v>1481</v>
      </c>
      <c r="L3298" s="15">
        <f t="shared" si="213"/>
        <v>1479</v>
      </c>
      <c r="M3298" s="15">
        <f t="shared" si="214"/>
        <v>2960</v>
      </c>
    </row>
    <row r="3299" spans="1:13" ht="13.15" customHeight="1" x14ac:dyDescent="0.2">
      <c r="A3299" s="11" t="str">
        <f t="shared" si="215"/>
        <v>PORT HEDLAND2009</v>
      </c>
      <c r="B3299" s="3" t="s">
        <v>29</v>
      </c>
      <c r="C3299" s="12">
        <v>2009</v>
      </c>
      <c r="D3299" s="12" t="s">
        <v>174</v>
      </c>
      <c r="E3299" s="13">
        <v>1351</v>
      </c>
      <c r="F3299" s="13">
        <v>1348</v>
      </c>
      <c r="G3299" s="13">
        <v>2699</v>
      </c>
      <c r="H3299" s="13">
        <v>0</v>
      </c>
      <c r="I3299" s="13">
        <v>0</v>
      </c>
      <c r="J3299" s="13">
        <v>0</v>
      </c>
      <c r="K3299" s="15">
        <f t="shared" si="212"/>
        <v>1351</v>
      </c>
      <c r="L3299" s="15">
        <f t="shared" si="213"/>
        <v>1348</v>
      </c>
      <c r="M3299" s="15">
        <f t="shared" si="214"/>
        <v>2699</v>
      </c>
    </row>
    <row r="3300" spans="1:13" ht="13.15" customHeight="1" x14ac:dyDescent="0.2">
      <c r="A3300" s="11" t="str">
        <f t="shared" si="215"/>
        <v>PORT HEDLAND2010</v>
      </c>
      <c r="B3300" s="3" t="s">
        <v>29</v>
      </c>
      <c r="C3300" s="12">
        <v>2010</v>
      </c>
      <c r="D3300" s="12" t="s">
        <v>174</v>
      </c>
      <c r="E3300" s="13">
        <v>2266</v>
      </c>
      <c r="F3300" s="13">
        <v>2084</v>
      </c>
      <c r="G3300" s="13">
        <v>4350</v>
      </c>
      <c r="H3300" s="13">
        <v>22</v>
      </c>
      <c r="I3300" s="13">
        <v>22</v>
      </c>
      <c r="J3300" s="13">
        <v>44</v>
      </c>
      <c r="K3300" s="15">
        <f t="shared" si="212"/>
        <v>2288</v>
      </c>
      <c r="L3300" s="15">
        <f t="shared" si="213"/>
        <v>2106</v>
      </c>
      <c r="M3300" s="15">
        <f t="shared" si="214"/>
        <v>4394</v>
      </c>
    </row>
    <row r="3301" spans="1:13" ht="13.15" customHeight="1" x14ac:dyDescent="0.2">
      <c r="A3301" s="11" t="str">
        <f t="shared" si="215"/>
        <v>PORT HEDLAND2011</v>
      </c>
      <c r="B3301" s="92" t="s">
        <v>29</v>
      </c>
      <c r="C3301" s="85">
        <v>2011</v>
      </c>
      <c r="D3301" s="86">
        <v>29</v>
      </c>
      <c r="E3301" s="15">
        <v>2589</v>
      </c>
      <c r="F3301" s="15">
        <v>2399</v>
      </c>
      <c r="G3301" s="15">
        <v>4988</v>
      </c>
      <c r="H3301" s="87">
        <v>12</v>
      </c>
      <c r="I3301" s="87">
        <v>12</v>
      </c>
      <c r="J3301" s="15">
        <v>24</v>
      </c>
      <c r="K3301" s="15">
        <f t="shared" si="212"/>
        <v>2601</v>
      </c>
      <c r="L3301" s="15">
        <f t="shared" si="213"/>
        <v>2411</v>
      </c>
      <c r="M3301" s="15">
        <f t="shared" si="214"/>
        <v>5012</v>
      </c>
    </row>
    <row r="3302" spans="1:13" ht="13.15" customHeight="1" x14ac:dyDescent="0.2">
      <c r="A3302" s="11" t="str">
        <f t="shared" si="215"/>
        <v>PORT HEDLAND2012</v>
      </c>
      <c r="B3302" s="3" t="s">
        <v>29</v>
      </c>
      <c r="C3302" s="12">
        <v>2012</v>
      </c>
      <c r="D3302" s="12">
        <v>26</v>
      </c>
      <c r="E3302" s="13">
        <v>2988</v>
      </c>
      <c r="F3302" s="13">
        <v>2907</v>
      </c>
      <c r="G3302" s="13">
        <v>5895</v>
      </c>
      <c r="H3302" s="13">
        <v>0</v>
      </c>
      <c r="I3302" s="13">
        <v>0</v>
      </c>
      <c r="J3302" s="13">
        <v>0</v>
      </c>
      <c r="K3302" s="15">
        <f t="shared" si="212"/>
        <v>2988</v>
      </c>
      <c r="L3302" s="15">
        <f t="shared" si="213"/>
        <v>2907</v>
      </c>
      <c r="M3302" s="15">
        <f t="shared" si="214"/>
        <v>5895</v>
      </c>
    </row>
    <row r="3303" spans="1:13" ht="13.15" customHeight="1" x14ac:dyDescent="0.2">
      <c r="A3303" s="11" t="str">
        <f t="shared" si="215"/>
        <v>PORT HEDLAND2013</v>
      </c>
      <c r="B3303" s="92" t="s">
        <v>29</v>
      </c>
      <c r="C3303" s="85">
        <v>2013</v>
      </c>
      <c r="D3303" s="86">
        <v>29</v>
      </c>
      <c r="E3303" s="15">
        <v>2966</v>
      </c>
      <c r="F3303" s="15">
        <v>2910</v>
      </c>
      <c r="G3303" s="15">
        <v>5876</v>
      </c>
      <c r="H3303" s="87">
        <v>0</v>
      </c>
      <c r="I3303" s="87">
        <v>0</v>
      </c>
      <c r="J3303" s="15">
        <v>0</v>
      </c>
      <c r="K3303" s="15">
        <f t="shared" si="212"/>
        <v>2966</v>
      </c>
      <c r="L3303" s="15">
        <f t="shared" si="213"/>
        <v>2910</v>
      </c>
      <c r="M3303" s="15">
        <f t="shared" si="214"/>
        <v>5876</v>
      </c>
    </row>
    <row r="3304" spans="1:13" ht="13.15" customHeight="1" x14ac:dyDescent="0.2">
      <c r="A3304" s="11" t="str">
        <f t="shared" si="215"/>
        <v>PORT HEDLAND2014</v>
      </c>
      <c r="B3304" s="92" t="s">
        <v>29</v>
      </c>
      <c r="C3304" s="85">
        <v>2014</v>
      </c>
      <c r="D3304" s="86">
        <v>30</v>
      </c>
      <c r="E3304" s="15">
        <v>2832</v>
      </c>
      <c r="F3304" s="15">
        <v>2770</v>
      </c>
      <c r="G3304" s="15">
        <v>5602</v>
      </c>
      <c r="H3304" s="15">
        <v>0</v>
      </c>
      <c r="I3304" s="15">
        <v>0</v>
      </c>
      <c r="J3304" s="15">
        <v>0</v>
      </c>
      <c r="K3304" s="15">
        <f t="shared" si="212"/>
        <v>2832</v>
      </c>
      <c r="L3304" s="15">
        <f t="shared" si="213"/>
        <v>2770</v>
      </c>
      <c r="M3304" s="15">
        <f t="shared" si="214"/>
        <v>5602</v>
      </c>
    </row>
    <row r="3305" spans="1:13" ht="13.15" customHeight="1" x14ac:dyDescent="0.2">
      <c r="A3305" s="11" t="str">
        <f t="shared" si="215"/>
        <v>PORT HEDLAND2015</v>
      </c>
      <c r="B3305" s="3" t="s">
        <v>29</v>
      </c>
      <c r="C3305" s="12">
        <v>2015</v>
      </c>
      <c r="D3305" s="12">
        <v>29</v>
      </c>
      <c r="E3305" s="13">
        <v>2661</v>
      </c>
      <c r="F3305" s="13">
        <v>2606</v>
      </c>
      <c r="G3305" s="13">
        <v>5267</v>
      </c>
      <c r="H3305" s="13">
        <v>34</v>
      </c>
      <c r="I3305" s="13">
        <v>34</v>
      </c>
      <c r="J3305" s="13">
        <v>68</v>
      </c>
      <c r="K3305" s="15">
        <f t="shared" si="212"/>
        <v>2695</v>
      </c>
      <c r="L3305" s="15">
        <f t="shared" si="213"/>
        <v>2640</v>
      </c>
      <c r="M3305" s="15">
        <f t="shared" si="214"/>
        <v>5335</v>
      </c>
    </row>
    <row r="3306" spans="1:13" ht="13.15" customHeight="1" x14ac:dyDescent="0.2">
      <c r="A3306" s="11" t="str">
        <f t="shared" si="215"/>
        <v>PORT HEDLAND2016</v>
      </c>
      <c r="B3306" s="3" t="s">
        <v>29</v>
      </c>
      <c r="C3306" s="12">
        <v>2016</v>
      </c>
      <c r="D3306" s="12" t="s">
        <v>174</v>
      </c>
      <c r="E3306" s="13">
        <v>2475</v>
      </c>
      <c r="F3306" s="13">
        <v>2412</v>
      </c>
      <c r="G3306" s="13">
        <v>4887</v>
      </c>
      <c r="H3306" s="13">
        <v>53</v>
      </c>
      <c r="I3306" s="13">
        <v>53</v>
      </c>
      <c r="J3306" s="13">
        <v>106</v>
      </c>
      <c r="K3306" s="15">
        <f t="shared" si="212"/>
        <v>2528</v>
      </c>
      <c r="L3306" s="15">
        <f t="shared" si="213"/>
        <v>2465</v>
      </c>
      <c r="M3306" s="15">
        <f t="shared" si="214"/>
        <v>4993</v>
      </c>
    </row>
    <row r="3307" spans="1:13" ht="13.15" customHeight="1" x14ac:dyDescent="0.2">
      <c r="A3307" s="11" t="str">
        <f t="shared" si="215"/>
        <v>PORT HEDLAND2017</v>
      </c>
      <c r="B3307" s="88" t="s">
        <v>29</v>
      </c>
      <c r="C3307" s="85">
        <v>2017</v>
      </c>
      <c r="D3307" s="86" t="s">
        <v>174</v>
      </c>
      <c r="E3307" s="15">
        <v>2321</v>
      </c>
      <c r="F3307" s="15">
        <v>2244</v>
      </c>
      <c r="G3307" s="15">
        <v>4565</v>
      </c>
      <c r="H3307" s="87">
        <v>49</v>
      </c>
      <c r="I3307" s="87">
        <v>48</v>
      </c>
      <c r="J3307" s="15">
        <v>97</v>
      </c>
      <c r="K3307" s="15">
        <f t="shared" si="212"/>
        <v>2370</v>
      </c>
      <c r="L3307" s="15">
        <f t="shared" si="213"/>
        <v>2292</v>
      </c>
      <c r="M3307" s="15">
        <f t="shared" si="214"/>
        <v>4662</v>
      </c>
    </row>
    <row r="3308" spans="1:13" ht="13.15" customHeight="1" x14ac:dyDescent="0.2">
      <c r="A3308" s="11" t="str">
        <f t="shared" si="215"/>
        <v>PORT HEDLAND2018</v>
      </c>
      <c r="B3308" s="3" t="s">
        <v>29</v>
      </c>
      <c r="C3308" s="12">
        <v>2018</v>
      </c>
      <c r="D3308" s="12" t="s">
        <v>174</v>
      </c>
      <c r="E3308" s="13">
        <v>2282</v>
      </c>
      <c r="F3308" s="13">
        <v>2247</v>
      </c>
      <c r="G3308" s="13">
        <v>4529</v>
      </c>
      <c r="H3308" s="13">
        <v>51</v>
      </c>
      <c r="I3308" s="13">
        <v>51</v>
      </c>
      <c r="J3308" s="13">
        <v>102</v>
      </c>
      <c r="K3308" s="15">
        <f t="shared" si="212"/>
        <v>2333</v>
      </c>
      <c r="L3308" s="15">
        <f t="shared" si="213"/>
        <v>2298</v>
      </c>
      <c r="M3308" s="15">
        <f t="shared" si="214"/>
        <v>4631</v>
      </c>
    </row>
    <row r="3309" spans="1:13" ht="13.15" customHeight="1" x14ac:dyDescent="0.2">
      <c r="A3309" s="11" t="str">
        <f t="shared" si="215"/>
        <v>PORT HEDLAND2019</v>
      </c>
      <c r="B3309" s="3" t="s">
        <v>29</v>
      </c>
      <c r="C3309" s="12">
        <v>2019</v>
      </c>
      <c r="D3309" s="12" t="s">
        <v>174</v>
      </c>
      <c r="E3309" s="13">
        <v>2381</v>
      </c>
      <c r="F3309" s="13">
        <v>2362</v>
      </c>
      <c r="G3309" s="13">
        <v>4743</v>
      </c>
      <c r="H3309" s="13">
        <v>51</v>
      </c>
      <c r="I3309" s="13">
        <v>51</v>
      </c>
      <c r="J3309" s="13">
        <v>102</v>
      </c>
      <c r="K3309" s="15">
        <f t="shared" si="212"/>
        <v>2432</v>
      </c>
      <c r="L3309" s="15">
        <f t="shared" si="213"/>
        <v>2413</v>
      </c>
      <c r="M3309" s="15">
        <f t="shared" si="214"/>
        <v>4845</v>
      </c>
    </row>
    <row r="3310" spans="1:13" ht="13.15" customHeight="1" x14ac:dyDescent="0.2">
      <c r="A3310" s="11" t="str">
        <f t="shared" si="215"/>
        <v>PORT HEDLAND2020</v>
      </c>
      <c r="B3310" s="3" t="s">
        <v>29</v>
      </c>
      <c r="C3310" s="12">
        <v>2020</v>
      </c>
      <c r="D3310" s="12" t="s">
        <v>174</v>
      </c>
      <c r="E3310" s="13">
        <v>1385</v>
      </c>
      <c r="F3310" s="13">
        <v>1402</v>
      </c>
      <c r="G3310" s="13">
        <v>2787</v>
      </c>
      <c r="H3310" s="13">
        <v>10</v>
      </c>
      <c r="I3310" s="13">
        <v>10</v>
      </c>
      <c r="J3310" s="13">
        <v>20</v>
      </c>
      <c r="K3310" s="15">
        <f t="shared" si="212"/>
        <v>1395</v>
      </c>
      <c r="L3310" s="15">
        <f t="shared" si="213"/>
        <v>1412</v>
      </c>
      <c r="M3310" s="15">
        <f t="shared" si="214"/>
        <v>2807</v>
      </c>
    </row>
    <row r="3311" spans="1:13" ht="13.15" customHeight="1" x14ac:dyDescent="0.2">
      <c r="A3311" s="11" t="str">
        <f t="shared" si="215"/>
        <v>PORT HEDLAND2021</v>
      </c>
      <c r="B3311" s="3" t="s">
        <v>29</v>
      </c>
      <c r="C3311" s="12">
        <v>2021</v>
      </c>
      <c r="D3311" s="12" t="s">
        <v>174</v>
      </c>
      <c r="E3311" s="13">
        <v>2181</v>
      </c>
      <c r="F3311" s="13">
        <v>2176</v>
      </c>
      <c r="G3311" s="13">
        <v>4357</v>
      </c>
      <c r="H3311" s="13">
        <v>0</v>
      </c>
      <c r="I3311" s="13">
        <v>0</v>
      </c>
      <c r="J3311" s="13">
        <v>0</v>
      </c>
      <c r="K3311" s="15">
        <f t="shared" si="212"/>
        <v>2181</v>
      </c>
      <c r="L3311" s="15">
        <f t="shared" si="213"/>
        <v>2176</v>
      </c>
      <c r="M3311" s="15">
        <f t="shared" si="214"/>
        <v>4357</v>
      </c>
    </row>
    <row r="3312" spans="1:13" ht="13.15" customHeight="1" x14ac:dyDescent="0.2">
      <c r="A3312" s="11" t="str">
        <f t="shared" si="215"/>
        <v>PORT HEDLAND2022</v>
      </c>
      <c r="B3312" s="92" t="s">
        <v>29</v>
      </c>
      <c r="C3312" s="85">
        <v>2022</v>
      </c>
      <c r="D3312" s="86" t="s">
        <v>174</v>
      </c>
      <c r="E3312" s="15">
        <v>2082</v>
      </c>
      <c r="F3312" s="15">
        <v>2078</v>
      </c>
      <c r="G3312" s="15">
        <v>4160</v>
      </c>
      <c r="H3312" s="87">
        <v>0</v>
      </c>
      <c r="I3312" s="87">
        <v>0</v>
      </c>
      <c r="J3312" s="15">
        <v>0</v>
      </c>
      <c r="K3312" s="15">
        <f t="shared" si="212"/>
        <v>2082</v>
      </c>
      <c r="L3312" s="15">
        <f t="shared" si="213"/>
        <v>2078</v>
      </c>
      <c r="M3312" s="15">
        <f t="shared" si="214"/>
        <v>4160</v>
      </c>
    </row>
    <row r="3313" spans="1:13" ht="13.15" customHeight="1" x14ac:dyDescent="0.2">
      <c r="A3313" s="11" t="str">
        <f t="shared" si="215"/>
        <v>PORT HEDLAND2023</v>
      </c>
      <c r="B3313" s="92" t="s">
        <v>29</v>
      </c>
      <c r="C3313" s="85">
        <v>2023</v>
      </c>
      <c r="D3313" s="86" t="s">
        <v>174</v>
      </c>
      <c r="E3313" s="15">
        <v>2355</v>
      </c>
      <c r="F3313" s="15">
        <v>2348</v>
      </c>
      <c r="G3313" s="15">
        <v>4703</v>
      </c>
      <c r="H3313" s="87">
        <v>0</v>
      </c>
      <c r="I3313" s="87">
        <v>0</v>
      </c>
      <c r="J3313" s="15">
        <v>0</v>
      </c>
      <c r="K3313" s="15">
        <f t="shared" ref="K3313:K3376" si="216">E3313+H3313</f>
        <v>2355</v>
      </c>
      <c r="L3313" s="15">
        <f t="shared" ref="L3313:L3376" si="217">F3313+I3313</f>
        <v>2348</v>
      </c>
      <c r="M3313" s="15">
        <f t="shared" ref="M3313:M3376" si="218">G3313+J3313</f>
        <v>4703</v>
      </c>
    </row>
    <row r="3314" spans="1:13" ht="13.15" customHeight="1" x14ac:dyDescent="0.2">
      <c r="A3314" s="11" t="str">
        <f t="shared" si="215"/>
        <v>PORT HEDLAND2024</v>
      </c>
      <c r="B3314" s="90" t="s">
        <v>29</v>
      </c>
      <c r="C3314" s="12">
        <v>2024</v>
      </c>
      <c r="D3314" s="86">
        <v>28</v>
      </c>
      <c r="E3314" s="91">
        <v>2652</v>
      </c>
      <c r="F3314" s="91">
        <v>2639</v>
      </c>
      <c r="G3314" s="91">
        <v>5291</v>
      </c>
      <c r="H3314" s="91">
        <v>0</v>
      </c>
      <c r="I3314" s="91">
        <v>0</v>
      </c>
      <c r="J3314" s="91">
        <v>0</v>
      </c>
      <c r="K3314" s="15">
        <f t="shared" si="216"/>
        <v>2652</v>
      </c>
      <c r="L3314" s="15">
        <f t="shared" si="217"/>
        <v>2639</v>
      </c>
      <c r="M3314" s="15">
        <f t="shared" si="218"/>
        <v>5291</v>
      </c>
    </row>
    <row r="3315" spans="1:13" ht="13.15" customHeight="1" x14ac:dyDescent="0.2">
      <c r="A3315" s="11" t="str">
        <f t="shared" si="215"/>
        <v>PORT HEDLAND2025</v>
      </c>
      <c r="B3315" s="3" t="s">
        <v>29</v>
      </c>
      <c r="C3315" s="12">
        <v>2025</v>
      </c>
      <c r="D3315" s="12">
        <v>24</v>
      </c>
      <c r="E3315" s="13">
        <v>2711</v>
      </c>
      <c r="F3315" s="13">
        <v>2688</v>
      </c>
      <c r="G3315" s="13">
        <v>5399</v>
      </c>
      <c r="H3315" s="13">
        <v>0</v>
      </c>
      <c r="I3315" s="13">
        <v>0</v>
      </c>
      <c r="J3315" s="13">
        <v>0</v>
      </c>
      <c r="K3315" s="15">
        <f t="shared" si="216"/>
        <v>2711</v>
      </c>
      <c r="L3315" s="15">
        <f t="shared" si="217"/>
        <v>2688</v>
      </c>
      <c r="M3315" s="15">
        <f t="shared" si="218"/>
        <v>5399</v>
      </c>
    </row>
    <row r="3316" spans="1:13" ht="13.15" customHeight="1" x14ac:dyDescent="0.2">
      <c r="A3316" s="11" t="str">
        <f t="shared" si="215"/>
        <v>PORT LINCOLN1985</v>
      </c>
      <c r="B3316" s="3" t="s">
        <v>28</v>
      </c>
      <c r="C3316" s="12">
        <v>1985</v>
      </c>
      <c r="D3316" s="12">
        <v>24</v>
      </c>
      <c r="E3316" s="13">
        <v>3182</v>
      </c>
      <c r="F3316" s="13">
        <v>3170</v>
      </c>
      <c r="G3316" s="13">
        <v>6352</v>
      </c>
      <c r="H3316" s="13">
        <v>0</v>
      </c>
      <c r="I3316" s="13">
        <v>0</v>
      </c>
      <c r="J3316" s="13">
        <v>0</v>
      </c>
      <c r="K3316" s="15">
        <f t="shared" si="216"/>
        <v>3182</v>
      </c>
      <c r="L3316" s="15">
        <f t="shared" si="217"/>
        <v>3170</v>
      </c>
      <c r="M3316" s="15">
        <f t="shared" si="218"/>
        <v>6352</v>
      </c>
    </row>
    <row r="3317" spans="1:13" ht="13.15" customHeight="1" x14ac:dyDescent="0.2">
      <c r="A3317" s="11" t="str">
        <f t="shared" si="215"/>
        <v>PORT LINCOLN1986</v>
      </c>
      <c r="B3317" s="90" t="s">
        <v>28</v>
      </c>
      <c r="C3317" s="85">
        <v>1986</v>
      </c>
      <c r="D3317" s="86">
        <v>17</v>
      </c>
      <c r="E3317" s="15">
        <v>4942</v>
      </c>
      <c r="F3317" s="15">
        <v>4919</v>
      </c>
      <c r="G3317" s="15">
        <v>9861</v>
      </c>
      <c r="H3317" s="15">
        <v>0</v>
      </c>
      <c r="I3317" s="15">
        <v>0</v>
      </c>
      <c r="J3317" s="15">
        <v>0</v>
      </c>
      <c r="K3317" s="15">
        <f t="shared" si="216"/>
        <v>4942</v>
      </c>
      <c r="L3317" s="15">
        <f t="shared" si="217"/>
        <v>4919</v>
      </c>
      <c r="M3317" s="15">
        <f t="shared" si="218"/>
        <v>9861</v>
      </c>
    </row>
    <row r="3318" spans="1:13" ht="13.15" customHeight="1" x14ac:dyDescent="0.2">
      <c r="A3318" s="11" t="str">
        <f t="shared" si="215"/>
        <v>PORT LINCOLN1987</v>
      </c>
      <c r="B3318" s="3" t="s">
        <v>28</v>
      </c>
      <c r="C3318" s="12">
        <v>1987</v>
      </c>
      <c r="D3318" s="12" t="s">
        <v>174</v>
      </c>
      <c r="E3318" s="13">
        <v>2497</v>
      </c>
      <c r="F3318" s="13">
        <v>2495</v>
      </c>
      <c r="G3318" s="13">
        <v>4992</v>
      </c>
      <c r="H3318" s="13">
        <v>0</v>
      </c>
      <c r="I3318" s="13">
        <v>0</v>
      </c>
      <c r="J3318" s="13">
        <v>0</v>
      </c>
      <c r="K3318" s="15">
        <f t="shared" si="216"/>
        <v>2497</v>
      </c>
      <c r="L3318" s="15">
        <f t="shared" si="217"/>
        <v>2495</v>
      </c>
      <c r="M3318" s="15">
        <f t="shared" si="218"/>
        <v>4992</v>
      </c>
    </row>
    <row r="3319" spans="1:13" ht="13.15" customHeight="1" x14ac:dyDescent="0.2">
      <c r="A3319" s="11" t="str">
        <f t="shared" si="215"/>
        <v>PORT LINCOLN1988</v>
      </c>
      <c r="B3319" s="90" t="s">
        <v>28</v>
      </c>
      <c r="C3319" s="85">
        <v>1988</v>
      </c>
      <c r="D3319" s="86">
        <v>25</v>
      </c>
      <c r="E3319" s="15">
        <v>3178</v>
      </c>
      <c r="F3319" s="15">
        <v>3164</v>
      </c>
      <c r="G3319" s="15">
        <v>6342</v>
      </c>
      <c r="H3319" s="15">
        <v>0</v>
      </c>
      <c r="I3319" s="15">
        <v>0</v>
      </c>
      <c r="J3319" s="15">
        <v>0</v>
      </c>
      <c r="K3319" s="15">
        <f t="shared" si="216"/>
        <v>3178</v>
      </c>
      <c r="L3319" s="15">
        <f t="shared" si="217"/>
        <v>3164</v>
      </c>
      <c r="M3319" s="15">
        <f t="shared" si="218"/>
        <v>6342</v>
      </c>
    </row>
    <row r="3320" spans="1:13" ht="13.15" customHeight="1" x14ac:dyDescent="0.2">
      <c r="A3320" s="11" t="str">
        <f t="shared" si="215"/>
        <v>PORT LINCOLN1989</v>
      </c>
      <c r="B3320" s="90" t="s">
        <v>28</v>
      </c>
      <c r="C3320" s="85">
        <v>1989</v>
      </c>
      <c r="D3320" s="86">
        <v>24</v>
      </c>
      <c r="E3320" s="15">
        <v>3104</v>
      </c>
      <c r="F3320" s="15">
        <v>3071</v>
      </c>
      <c r="G3320" s="15">
        <v>6175</v>
      </c>
      <c r="H3320" s="15">
        <v>0</v>
      </c>
      <c r="I3320" s="15">
        <v>0</v>
      </c>
      <c r="J3320" s="15">
        <v>0</v>
      </c>
      <c r="K3320" s="15">
        <f t="shared" si="216"/>
        <v>3104</v>
      </c>
      <c r="L3320" s="15">
        <f t="shared" si="217"/>
        <v>3071</v>
      </c>
      <c r="M3320" s="15">
        <f t="shared" si="218"/>
        <v>6175</v>
      </c>
    </row>
    <row r="3321" spans="1:13" ht="13.15" customHeight="1" x14ac:dyDescent="0.2">
      <c r="A3321" s="11" t="str">
        <f t="shared" si="215"/>
        <v>PORT LINCOLN1990</v>
      </c>
      <c r="B3321" s="90" t="s">
        <v>28</v>
      </c>
      <c r="C3321" s="85">
        <v>1990</v>
      </c>
      <c r="D3321" s="86">
        <v>28</v>
      </c>
      <c r="E3321" s="15">
        <v>2818</v>
      </c>
      <c r="F3321" s="15">
        <v>2820</v>
      </c>
      <c r="G3321" s="15">
        <v>5638</v>
      </c>
      <c r="H3321" s="15">
        <v>0</v>
      </c>
      <c r="I3321" s="15">
        <v>0</v>
      </c>
      <c r="J3321" s="15">
        <v>0</v>
      </c>
      <c r="K3321" s="15">
        <f t="shared" si="216"/>
        <v>2818</v>
      </c>
      <c r="L3321" s="15">
        <f t="shared" si="217"/>
        <v>2820</v>
      </c>
      <c r="M3321" s="15">
        <f t="shared" si="218"/>
        <v>5638</v>
      </c>
    </row>
    <row r="3322" spans="1:13" ht="13.15" customHeight="1" x14ac:dyDescent="0.2">
      <c r="A3322" s="11" t="str">
        <f t="shared" si="215"/>
        <v>PORT LINCOLN1991</v>
      </c>
      <c r="B3322" s="90" t="s">
        <v>28</v>
      </c>
      <c r="C3322" s="85">
        <v>1991</v>
      </c>
      <c r="D3322" s="86">
        <v>31</v>
      </c>
      <c r="E3322" s="15">
        <v>2963</v>
      </c>
      <c r="F3322" s="15">
        <v>2963</v>
      </c>
      <c r="G3322" s="15">
        <v>5926</v>
      </c>
      <c r="H3322" s="15">
        <v>0</v>
      </c>
      <c r="I3322" s="15">
        <v>0</v>
      </c>
      <c r="J3322" s="15">
        <v>0</v>
      </c>
      <c r="K3322" s="15">
        <f t="shared" si="216"/>
        <v>2963</v>
      </c>
      <c r="L3322" s="15">
        <f t="shared" si="217"/>
        <v>2963</v>
      </c>
      <c r="M3322" s="15">
        <f t="shared" si="218"/>
        <v>5926</v>
      </c>
    </row>
    <row r="3323" spans="1:13" ht="13.15" customHeight="1" x14ac:dyDescent="0.2">
      <c r="A3323" s="11" t="str">
        <f t="shared" si="215"/>
        <v>PORT LINCOLN1992</v>
      </c>
      <c r="B3323" s="90" t="s">
        <v>28</v>
      </c>
      <c r="C3323" s="85">
        <v>1992</v>
      </c>
      <c r="D3323" s="86">
        <v>31</v>
      </c>
      <c r="E3323" s="15">
        <v>2857</v>
      </c>
      <c r="F3323" s="15">
        <v>2894</v>
      </c>
      <c r="G3323" s="15">
        <v>5751</v>
      </c>
      <c r="H3323" s="15">
        <v>0</v>
      </c>
      <c r="I3323" s="15">
        <v>0</v>
      </c>
      <c r="J3323" s="15">
        <v>0</v>
      </c>
      <c r="K3323" s="15">
        <f t="shared" si="216"/>
        <v>2857</v>
      </c>
      <c r="L3323" s="15">
        <f t="shared" si="217"/>
        <v>2894</v>
      </c>
      <c r="M3323" s="15">
        <f t="shared" si="218"/>
        <v>5751</v>
      </c>
    </row>
    <row r="3324" spans="1:13" ht="13.15" customHeight="1" x14ac:dyDescent="0.2">
      <c r="A3324" s="11" t="str">
        <f t="shared" si="215"/>
        <v>PORT LINCOLN1993</v>
      </c>
      <c r="B3324" s="3" t="s">
        <v>28</v>
      </c>
      <c r="C3324" s="12">
        <v>1993</v>
      </c>
      <c r="D3324" s="12">
        <v>33</v>
      </c>
      <c r="E3324" s="13">
        <v>2817</v>
      </c>
      <c r="F3324" s="13">
        <v>2820</v>
      </c>
      <c r="G3324" s="13">
        <v>5637</v>
      </c>
      <c r="H3324" s="13">
        <v>0</v>
      </c>
      <c r="I3324" s="13">
        <v>0</v>
      </c>
      <c r="J3324" s="13">
        <v>0</v>
      </c>
      <c r="K3324" s="15">
        <f t="shared" si="216"/>
        <v>2817</v>
      </c>
      <c r="L3324" s="15">
        <f t="shared" si="217"/>
        <v>2820</v>
      </c>
      <c r="M3324" s="15">
        <f t="shared" si="218"/>
        <v>5637</v>
      </c>
    </row>
    <row r="3325" spans="1:13" ht="13.15" customHeight="1" x14ac:dyDescent="0.2">
      <c r="A3325" s="11" t="str">
        <f t="shared" si="215"/>
        <v>PORT LINCOLN1994</v>
      </c>
      <c r="B3325" s="3" t="s">
        <v>28</v>
      </c>
      <c r="C3325" s="12">
        <v>1994</v>
      </c>
      <c r="D3325" s="12">
        <v>33</v>
      </c>
      <c r="E3325" s="13">
        <v>2836</v>
      </c>
      <c r="F3325" s="13">
        <v>2836</v>
      </c>
      <c r="G3325" s="13">
        <v>5672</v>
      </c>
      <c r="H3325" s="13">
        <v>0</v>
      </c>
      <c r="I3325" s="13">
        <v>0</v>
      </c>
      <c r="J3325" s="13">
        <v>0</v>
      </c>
      <c r="K3325" s="15">
        <f t="shared" si="216"/>
        <v>2836</v>
      </c>
      <c r="L3325" s="15">
        <f t="shared" si="217"/>
        <v>2836</v>
      </c>
      <c r="M3325" s="15">
        <f t="shared" si="218"/>
        <v>5672</v>
      </c>
    </row>
    <row r="3326" spans="1:13" ht="13.15" customHeight="1" x14ac:dyDescent="0.2">
      <c r="A3326" s="11" t="str">
        <f t="shared" si="215"/>
        <v>PORT LINCOLN1995</v>
      </c>
      <c r="B3326" s="92" t="s">
        <v>28</v>
      </c>
      <c r="C3326" s="85">
        <v>1995</v>
      </c>
      <c r="D3326" s="86">
        <v>36</v>
      </c>
      <c r="E3326" s="15">
        <v>2820</v>
      </c>
      <c r="F3326" s="15">
        <v>2822</v>
      </c>
      <c r="G3326" s="15">
        <v>5642</v>
      </c>
      <c r="H3326" s="87">
        <v>0</v>
      </c>
      <c r="I3326" s="87">
        <v>0</v>
      </c>
      <c r="J3326" s="15">
        <v>0</v>
      </c>
      <c r="K3326" s="15">
        <f t="shared" si="216"/>
        <v>2820</v>
      </c>
      <c r="L3326" s="15">
        <f t="shared" si="217"/>
        <v>2822</v>
      </c>
      <c r="M3326" s="15">
        <f t="shared" si="218"/>
        <v>5642</v>
      </c>
    </row>
    <row r="3327" spans="1:13" ht="13.15" customHeight="1" x14ac:dyDescent="0.2">
      <c r="A3327" s="11" t="str">
        <f t="shared" si="215"/>
        <v>PORT LINCOLN1996</v>
      </c>
      <c r="B3327" s="3" t="s">
        <v>28</v>
      </c>
      <c r="C3327" s="12">
        <v>1996</v>
      </c>
      <c r="D3327" s="12">
        <v>34</v>
      </c>
      <c r="E3327" s="13">
        <v>3315</v>
      </c>
      <c r="F3327" s="13">
        <v>3314</v>
      </c>
      <c r="G3327" s="13">
        <v>6629</v>
      </c>
      <c r="H3327" s="13">
        <v>0</v>
      </c>
      <c r="I3327" s="13">
        <v>0</v>
      </c>
      <c r="J3327" s="13">
        <v>0</v>
      </c>
      <c r="K3327" s="15">
        <f t="shared" si="216"/>
        <v>3315</v>
      </c>
      <c r="L3327" s="15">
        <f t="shared" si="217"/>
        <v>3314</v>
      </c>
      <c r="M3327" s="15">
        <f t="shared" si="218"/>
        <v>6629</v>
      </c>
    </row>
    <row r="3328" spans="1:13" ht="13.15" customHeight="1" x14ac:dyDescent="0.2">
      <c r="A3328" s="11" t="str">
        <f t="shared" si="215"/>
        <v>PORT LINCOLN1997</v>
      </c>
      <c r="B3328" s="88" t="s">
        <v>28</v>
      </c>
      <c r="C3328" s="16">
        <v>1997</v>
      </c>
      <c r="D3328" s="86">
        <v>28</v>
      </c>
      <c r="E3328" s="89">
        <v>3336</v>
      </c>
      <c r="F3328" s="89">
        <v>3340</v>
      </c>
      <c r="G3328" s="89">
        <v>6676</v>
      </c>
      <c r="H3328" s="89">
        <v>0</v>
      </c>
      <c r="I3328" s="89">
        <v>0</v>
      </c>
      <c r="J3328" s="89">
        <v>0</v>
      </c>
      <c r="K3328" s="15">
        <f t="shared" si="216"/>
        <v>3336</v>
      </c>
      <c r="L3328" s="15">
        <f t="shared" si="217"/>
        <v>3340</v>
      </c>
      <c r="M3328" s="15">
        <f t="shared" si="218"/>
        <v>6676</v>
      </c>
    </row>
    <row r="3329" spans="1:13" ht="13.15" customHeight="1" x14ac:dyDescent="0.2">
      <c r="A3329" s="11" t="str">
        <f t="shared" si="215"/>
        <v>PORT LINCOLN1998</v>
      </c>
      <c r="B3329" s="92" t="s">
        <v>28</v>
      </c>
      <c r="C3329" s="85">
        <v>1998</v>
      </c>
      <c r="D3329" s="86">
        <v>32</v>
      </c>
      <c r="E3329" s="15">
        <v>3335</v>
      </c>
      <c r="F3329" s="15">
        <v>3337</v>
      </c>
      <c r="G3329" s="15">
        <v>6672</v>
      </c>
      <c r="H3329" s="87">
        <v>0</v>
      </c>
      <c r="I3329" s="87">
        <v>0</v>
      </c>
      <c r="J3329" s="15">
        <v>0</v>
      </c>
      <c r="K3329" s="15">
        <f t="shared" si="216"/>
        <v>3335</v>
      </c>
      <c r="L3329" s="15">
        <f t="shared" si="217"/>
        <v>3337</v>
      </c>
      <c r="M3329" s="15">
        <f t="shared" si="218"/>
        <v>6672</v>
      </c>
    </row>
    <row r="3330" spans="1:13" ht="13.15" customHeight="1" x14ac:dyDescent="0.2">
      <c r="A3330" s="11" t="str">
        <f t="shared" si="215"/>
        <v>PORT LINCOLN1999</v>
      </c>
      <c r="B3330" s="3" t="s">
        <v>28</v>
      </c>
      <c r="C3330" s="12">
        <v>1999</v>
      </c>
      <c r="D3330" s="12">
        <v>32</v>
      </c>
      <c r="E3330" s="13">
        <v>3085</v>
      </c>
      <c r="F3330" s="13">
        <v>3082</v>
      </c>
      <c r="G3330" s="13">
        <v>6167</v>
      </c>
      <c r="H3330" s="13">
        <v>0</v>
      </c>
      <c r="I3330" s="13">
        <v>0</v>
      </c>
      <c r="J3330" s="13">
        <v>0</v>
      </c>
      <c r="K3330" s="15">
        <f t="shared" si="216"/>
        <v>3085</v>
      </c>
      <c r="L3330" s="15">
        <f t="shared" si="217"/>
        <v>3082</v>
      </c>
      <c r="M3330" s="15">
        <f t="shared" si="218"/>
        <v>6167</v>
      </c>
    </row>
    <row r="3331" spans="1:13" ht="13.15" customHeight="1" x14ac:dyDescent="0.2">
      <c r="A3331" s="11" t="str">
        <f t="shared" si="215"/>
        <v>PORT LINCOLN2000</v>
      </c>
      <c r="B3331" s="92" t="s">
        <v>28</v>
      </c>
      <c r="C3331" s="85">
        <v>2000</v>
      </c>
      <c r="D3331" s="86">
        <v>33</v>
      </c>
      <c r="E3331" s="15">
        <v>2976</v>
      </c>
      <c r="F3331" s="15">
        <v>2974</v>
      </c>
      <c r="G3331" s="15">
        <v>5950</v>
      </c>
      <c r="H3331" s="87">
        <v>0</v>
      </c>
      <c r="I3331" s="87">
        <v>0</v>
      </c>
      <c r="J3331" s="15">
        <v>0</v>
      </c>
      <c r="K3331" s="15">
        <f t="shared" si="216"/>
        <v>2976</v>
      </c>
      <c r="L3331" s="15">
        <f t="shared" si="217"/>
        <v>2974</v>
      </c>
      <c r="M3331" s="15">
        <f t="shared" si="218"/>
        <v>5950</v>
      </c>
    </row>
    <row r="3332" spans="1:13" ht="13.15" customHeight="1" x14ac:dyDescent="0.2">
      <c r="A3332" s="11" t="str">
        <f t="shared" si="215"/>
        <v>PORT LINCOLN2001</v>
      </c>
      <c r="B3332" s="3" t="s">
        <v>28</v>
      </c>
      <c r="C3332" s="12">
        <v>2001</v>
      </c>
      <c r="D3332" s="12">
        <v>29</v>
      </c>
      <c r="E3332" s="13">
        <v>2946</v>
      </c>
      <c r="F3332" s="13">
        <v>2943</v>
      </c>
      <c r="G3332" s="13">
        <v>5889</v>
      </c>
      <c r="H3332" s="13">
        <v>0</v>
      </c>
      <c r="I3332" s="13">
        <v>0</v>
      </c>
      <c r="J3332" s="13">
        <v>0</v>
      </c>
      <c r="K3332" s="15">
        <f t="shared" si="216"/>
        <v>2946</v>
      </c>
      <c r="L3332" s="15">
        <f t="shared" si="217"/>
        <v>2943</v>
      </c>
      <c r="M3332" s="15">
        <f t="shared" si="218"/>
        <v>5889</v>
      </c>
    </row>
    <row r="3333" spans="1:13" ht="13.15" customHeight="1" x14ac:dyDescent="0.2">
      <c r="A3333" s="11" t="str">
        <f t="shared" si="215"/>
        <v>PORT LINCOLN2002</v>
      </c>
      <c r="B3333" s="3" t="s">
        <v>28</v>
      </c>
      <c r="C3333" s="12">
        <v>2002</v>
      </c>
      <c r="D3333" s="12">
        <v>27</v>
      </c>
      <c r="E3333" s="13">
        <v>2968</v>
      </c>
      <c r="F3333" s="13">
        <v>2962</v>
      </c>
      <c r="G3333" s="13">
        <v>5930</v>
      </c>
      <c r="H3333" s="13">
        <v>0</v>
      </c>
      <c r="I3333" s="13">
        <v>0</v>
      </c>
      <c r="J3333" s="13">
        <v>0</v>
      </c>
      <c r="K3333" s="15">
        <f t="shared" si="216"/>
        <v>2968</v>
      </c>
      <c r="L3333" s="15">
        <f t="shared" si="217"/>
        <v>2962</v>
      </c>
      <c r="M3333" s="15">
        <f t="shared" si="218"/>
        <v>5930</v>
      </c>
    </row>
    <row r="3334" spans="1:13" ht="13.15" customHeight="1" x14ac:dyDescent="0.2">
      <c r="A3334" s="11" t="str">
        <f t="shared" si="215"/>
        <v>PORT LINCOLN2003</v>
      </c>
      <c r="B3334" s="3" t="s">
        <v>28</v>
      </c>
      <c r="C3334" s="12">
        <v>2003</v>
      </c>
      <c r="D3334" s="12">
        <v>24</v>
      </c>
      <c r="E3334" s="13">
        <v>3086</v>
      </c>
      <c r="F3334" s="13">
        <v>3093</v>
      </c>
      <c r="G3334" s="13">
        <v>6179</v>
      </c>
      <c r="H3334" s="13">
        <v>0</v>
      </c>
      <c r="I3334" s="13">
        <v>0</v>
      </c>
      <c r="J3334" s="13">
        <v>0</v>
      </c>
      <c r="K3334" s="15">
        <f t="shared" si="216"/>
        <v>3086</v>
      </c>
      <c r="L3334" s="15">
        <f t="shared" si="217"/>
        <v>3093</v>
      </c>
      <c r="M3334" s="15">
        <f t="shared" si="218"/>
        <v>6179</v>
      </c>
    </row>
    <row r="3335" spans="1:13" ht="13.15" customHeight="1" x14ac:dyDescent="0.2">
      <c r="A3335" s="11" t="str">
        <f t="shared" si="215"/>
        <v>PORT LINCOLN2004</v>
      </c>
      <c r="B3335" s="3" t="s">
        <v>28</v>
      </c>
      <c r="C3335" s="12">
        <v>2004</v>
      </c>
      <c r="D3335" s="12">
        <v>20</v>
      </c>
      <c r="E3335" s="13">
        <v>3500</v>
      </c>
      <c r="F3335" s="13">
        <v>3453</v>
      </c>
      <c r="G3335" s="13">
        <v>6953</v>
      </c>
      <c r="H3335" s="13">
        <v>0</v>
      </c>
      <c r="I3335" s="13">
        <v>0</v>
      </c>
      <c r="J3335" s="13">
        <v>0</v>
      </c>
      <c r="K3335" s="15">
        <f t="shared" si="216"/>
        <v>3500</v>
      </c>
      <c r="L3335" s="15">
        <f t="shared" si="217"/>
        <v>3453</v>
      </c>
      <c r="M3335" s="15">
        <f t="shared" si="218"/>
        <v>6953</v>
      </c>
    </row>
    <row r="3336" spans="1:13" ht="13.15" customHeight="1" x14ac:dyDescent="0.2">
      <c r="A3336" s="11" t="str">
        <f t="shared" si="215"/>
        <v>PORT LINCOLN2005</v>
      </c>
      <c r="B3336" s="3" t="s">
        <v>28</v>
      </c>
      <c r="C3336" s="12">
        <v>2005</v>
      </c>
      <c r="D3336" s="12">
        <v>25</v>
      </c>
      <c r="E3336" s="13">
        <v>3065</v>
      </c>
      <c r="F3336" s="13">
        <v>3070</v>
      </c>
      <c r="G3336" s="13">
        <v>6135</v>
      </c>
      <c r="H3336" s="13">
        <v>0</v>
      </c>
      <c r="I3336" s="13">
        <v>0</v>
      </c>
      <c r="J3336" s="13">
        <v>0</v>
      </c>
      <c r="K3336" s="15">
        <f t="shared" si="216"/>
        <v>3065</v>
      </c>
      <c r="L3336" s="15">
        <f t="shared" si="217"/>
        <v>3070</v>
      </c>
      <c r="M3336" s="15">
        <f t="shared" si="218"/>
        <v>6135</v>
      </c>
    </row>
    <row r="3337" spans="1:13" ht="13.15" customHeight="1" x14ac:dyDescent="0.2">
      <c r="A3337" s="11" t="str">
        <f t="shared" si="215"/>
        <v>PORT LINCOLN2006</v>
      </c>
      <c r="B3337" s="92" t="s">
        <v>28</v>
      </c>
      <c r="C3337" s="85">
        <v>2006</v>
      </c>
      <c r="D3337" s="86">
        <v>25</v>
      </c>
      <c r="E3337" s="15">
        <v>2902</v>
      </c>
      <c r="F3337" s="15">
        <v>2901</v>
      </c>
      <c r="G3337" s="15">
        <v>5803</v>
      </c>
      <c r="H3337" s="87">
        <v>0</v>
      </c>
      <c r="I3337" s="87">
        <v>0</v>
      </c>
      <c r="J3337" s="15">
        <v>0</v>
      </c>
      <c r="K3337" s="15">
        <f t="shared" si="216"/>
        <v>2902</v>
      </c>
      <c r="L3337" s="15">
        <f t="shared" si="217"/>
        <v>2901</v>
      </c>
      <c r="M3337" s="15">
        <f t="shared" si="218"/>
        <v>5803</v>
      </c>
    </row>
    <row r="3338" spans="1:13" ht="13.15" customHeight="1" x14ac:dyDescent="0.2">
      <c r="A3338" s="11" t="str">
        <f t="shared" si="215"/>
        <v>PORT LINCOLN2007</v>
      </c>
      <c r="B3338" s="3" t="s">
        <v>28</v>
      </c>
      <c r="C3338" s="12">
        <v>2007</v>
      </c>
      <c r="D3338" s="12">
        <v>28</v>
      </c>
      <c r="E3338" s="13">
        <v>2735</v>
      </c>
      <c r="F3338" s="13">
        <v>2735</v>
      </c>
      <c r="G3338" s="13">
        <v>5470</v>
      </c>
      <c r="H3338" s="13">
        <v>0</v>
      </c>
      <c r="I3338" s="13">
        <v>0</v>
      </c>
      <c r="J3338" s="13">
        <v>0</v>
      </c>
      <c r="K3338" s="15">
        <f t="shared" si="216"/>
        <v>2735</v>
      </c>
      <c r="L3338" s="15">
        <f t="shared" si="217"/>
        <v>2735</v>
      </c>
      <c r="M3338" s="15">
        <f t="shared" si="218"/>
        <v>5470</v>
      </c>
    </row>
    <row r="3339" spans="1:13" ht="13.15" customHeight="1" x14ac:dyDescent="0.2">
      <c r="A3339" s="11" t="str">
        <f t="shared" si="215"/>
        <v>PORT LINCOLN2008</v>
      </c>
      <c r="B3339" s="92" t="s">
        <v>28</v>
      </c>
      <c r="C3339" s="85">
        <v>2008</v>
      </c>
      <c r="D3339" s="86">
        <v>24</v>
      </c>
      <c r="E3339" s="15">
        <v>3021</v>
      </c>
      <c r="F3339" s="15">
        <v>3020</v>
      </c>
      <c r="G3339" s="15">
        <v>6041</v>
      </c>
      <c r="H3339" s="87">
        <v>0</v>
      </c>
      <c r="I3339" s="87">
        <v>0</v>
      </c>
      <c r="J3339" s="15">
        <v>0</v>
      </c>
      <c r="K3339" s="15">
        <f t="shared" si="216"/>
        <v>3021</v>
      </c>
      <c r="L3339" s="15">
        <f t="shared" si="217"/>
        <v>3020</v>
      </c>
      <c r="M3339" s="15">
        <f t="shared" si="218"/>
        <v>6041</v>
      </c>
    </row>
    <row r="3340" spans="1:13" ht="13.15" customHeight="1" x14ac:dyDescent="0.2">
      <c r="A3340" s="11" t="str">
        <f t="shared" si="215"/>
        <v>PORT LINCOLN2009</v>
      </c>
      <c r="B3340" s="3" t="s">
        <v>28</v>
      </c>
      <c r="C3340" s="12">
        <v>2009</v>
      </c>
      <c r="D3340" s="12">
        <v>23</v>
      </c>
      <c r="E3340" s="13">
        <v>2944</v>
      </c>
      <c r="F3340" s="13">
        <v>2944</v>
      </c>
      <c r="G3340" s="13">
        <v>5888</v>
      </c>
      <c r="H3340" s="13">
        <v>0</v>
      </c>
      <c r="I3340" s="13">
        <v>0</v>
      </c>
      <c r="J3340" s="13">
        <v>0</v>
      </c>
      <c r="K3340" s="15">
        <f t="shared" si="216"/>
        <v>2944</v>
      </c>
      <c r="L3340" s="15">
        <f t="shared" si="217"/>
        <v>2944</v>
      </c>
      <c r="M3340" s="15">
        <f t="shared" si="218"/>
        <v>5888</v>
      </c>
    </row>
    <row r="3341" spans="1:13" ht="13.15" customHeight="1" x14ac:dyDescent="0.2">
      <c r="A3341" s="11" t="str">
        <f t="shared" si="215"/>
        <v>PORT LINCOLN2010</v>
      </c>
      <c r="B3341" s="3" t="s">
        <v>28</v>
      </c>
      <c r="C3341" s="12">
        <v>2010</v>
      </c>
      <c r="D3341" s="12">
        <v>17</v>
      </c>
      <c r="E3341" s="13">
        <v>3798</v>
      </c>
      <c r="F3341" s="13">
        <v>3796</v>
      </c>
      <c r="G3341" s="13">
        <v>7594</v>
      </c>
      <c r="H3341" s="13">
        <v>0</v>
      </c>
      <c r="I3341" s="13">
        <v>0</v>
      </c>
      <c r="J3341" s="13">
        <v>0</v>
      </c>
      <c r="K3341" s="15">
        <f t="shared" si="216"/>
        <v>3798</v>
      </c>
      <c r="L3341" s="15">
        <f t="shared" si="217"/>
        <v>3796</v>
      </c>
      <c r="M3341" s="15">
        <f t="shared" si="218"/>
        <v>7594</v>
      </c>
    </row>
    <row r="3342" spans="1:13" ht="13.15" customHeight="1" x14ac:dyDescent="0.2">
      <c r="A3342" s="11" t="str">
        <f t="shared" si="215"/>
        <v>PORT LINCOLN2011</v>
      </c>
      <c r="B3342" s="3" t="s">
        <v>28</v>
      </c>
      <c r="C3342" s="12">
        <v>2011</v>
      </c>
      <c r="D3342" s="12">
        <v>18</v>
      </c>
      <c r="E3342" s="13">
        <v>3613</v>
      </c>
      <c r="F3342" s="13">
        <v>3610</v>
      </c>
      <c r="G3342" s="13">
        <v>7223</v>
      </c>
      <c r="H3342" s="13">
        <v>0</v>
      </c>
      <c r="I3342" s="13">
        <v>0</v>
      </c>
      <c r="J3342" s="13">
        <v>0</v>
      </c>
      <c r="K3342" s="15">
        <f t="shared" si="216"/>
        <v>3613</v>
      </c>
      <c r="L3342" s="15">
        <f t="shared" si="217"/>
        <v>3610</v>
      </c>
      <c r="M3342" s="15">
        <f t="shared" si="218"/>
        <v>7223</v>
      </c>
    </row>
    <row r="3343" spans="1:13" ht="13.15" customHeight="1" x14ac:dyDescent="0.2">
      <c r="A3343" s="11" t="str">
        <f t="shared" si="215"/>
        <v>PORT LINCOLN2012</v>
      </c>
      <c r="B3343" s="3" t="s">
        <v>28</v>
      </c>
      <c r="C3343" s="12">
        <v>2012</v>
      </c>
      <c r="D3343" s="12">
        <v>20</v>
      </c>
      <c r="E3343" s="13">
        <v>3532</v>
      </c>
      <c r="F3343" s="13">
        <v>3521</v>
      </c>
      <c r="G3343" s="13">
        <v>7053</v>
      </c>
      <c r="H3343" s="13">
        <v>0</v>
      </c>
      <c r="I3343" s="13">
        <v>0</v>
      </c>
      <c r="J3343" s="13">
        <v>0</v>
      </c>
      <c r="K3343" s="15">
        <f t="shared" si="216"/>
        <v>3532</v>
      </c>
      <c r="L3343" s="15">
        <f t="shared" si="217"/>
        <v>3521</v>
      </c>
      <c r="M3343" s="15">
        <f t="shared" si="218"/>
        <v>7053</v>
      </c>
    </row>
    <row r="3344" spans="1:13" ht="13.15" customHeight="1" x14ac:dyDescent="0.2">
      <c r="A3344" s="11" t="str">
        <f t="shared" si="215"/>
        <v>PORT LINCOLN2013</v>
      </c>
      <c r="B3344" s="88" t="s">
        <v>28</v>
      </c>
      <c r="C3344" s="16">
        <v>2013</v>
      </c>
      <c r="D3344" s="86">
        <v>22</v>
      </c>
      <c r="E3344" s="89">
        <v>3508</v>
      </c>
      <c r="F3344" s="89">
        <v>3500</v>
      </c>
      <c r="G3344" s="89">
        <v>7008</v>
      </c>
      <c r="H3344" s="89">
        <v>0</v>
      </c>
      <c r="I3344" s="89">
        <v>0</v>
      </c>
      <c r="J3344" s="89">
        <v>0</v>
      </c>
      <c r="K3344" s="15">
        <f t="shared" si="216"/>
        <v>3508</v>
      </c>
      <c r="L3344" s="15">
        <f t="shared" si="217"/>
        <v>3500</v>
      </c>
      <c r="M3344" s="15">
        <f t="shared" si="218"/>
        <v>7008</v>
      </c>
    </row>
    <row r="3345" spans="1:13" ht="13.15" customHeight="1" x14ac:dyDescent="0.2">
      <c r="A3345" s="11" t="str">
        <f t="shared" si="215"/>
        <v>PORT LINCOLN2014</v>
      </c>
      <c r="B3345" s="92" t="s">
        <v>28</v>
      </c>
      <c r="C3345" s="85">
        <v>2014</v>
      </c>
      <c r="D3345" s="86">
        <v>22</v>
      </c>
      <c r="E3345" s="15">
        <v>3526</v>
      </c>
      <c r="F3345" s="15">
        <v>3524</v>
      </c>
      <c r="G3345" s="15">
        <v>7050</v>
      </c>
      <c r="H3345" s="87">
        <v>0</v>
      </c>
      <c r="I3345" s="87">
        <v>0</v>
      </c>
      <c r="J3345" s="15">
        <v>0</v>
      </c>
      <c r="K3345" s="15">
        <f t="shared" si="216"/>
        <v>3526</v>
      </c>
      <c r="L3345" s="15">
        <f t="shared" si="217"/>
        <v>3524</v>
      </c>
      <c r="M3345" s="15">
        <f t="shared" si="218"/>
        <v>7050</v>
      </c>
    </row>
    <row r="3346" spans="1:13" ht="13.15" customHeight="1" x14ac:dyDescent="0.2">
      <c r="A3346" s="11" t="str">
        <f t="shared" si="215"/>
        <v>PORT LINCOLN2015</v>
      </c>
      <c r="B3346" s="3" t="s">
        <v>28</v>
      </c>
      <c r="C3346" s="12">
        <v>2015</v>
      </c>
      <c r="D3346" s="12">
        <v>19</v>
      </c>
      <c r="E3346" s="13">
        <v>3660</v>
      </c>
      <c r="F3346" s="13">
        <v>3655</v>
      </c>
      <c r="G3346" s="13">
        <v>7315</v>
      </c>
      <c r="H3346" s="13">
        <v>0</v>
      </c>
      <c r="I3346" s="13">
        <v>0</v>
      </c>
      <c r="J3346" s="13">
        <v>0</v>
      </c>
      <c r="K3346" s="15">
        <f t="shared" si="216"/>
        <v>3660</v>
      </c>
      <c r="L3346" s="15">
        <f t="shared" si="217"/>
        <v>3655</v>
      </c>
      <c r="M3346" s="15">
        <f t="shared" si="218"/>
        <v>7315</v>
      </c>
    </row>
    <row r="3347" spans="1:13" ht="13.15" customHeight="1" x14ac:dyDescent="0.2">
      <c r="A3347" s="11" t="str">
        <f t="shared" si="215"/>
        <v>PORT LINCOLN2016</v>
      </c>
      <c r="B3347" s="3" t="s">
        <v>28</v>
      </c>
      <c r="C3347" s="12">
        <v>2016</v>
      </c>
      <c r="D3347" s="12">
        <v>18</v>
      </c>
      <c r="E3347" s="13">
        <v>3729</v>
      </c>
      <c r="F3347" s="13">
        <v>3722</v>
      </c>
      <c r="G3347" s="13">
        <v>7451</v>
      </c>
      <c r="H3347" s="13">
        <v>0</v>
      </c>
      <c r="I3347" s="13">
        <v>0</v>
      </c>
      <c r="J3347" s="13">
        <v>0</v>
      </c>
      <c r="K3347" s="15">
        <f t="shared" si="216"/>
        <v>3729</v>
      </c>
      <c r="L3347" s="15">
        <f t="shared" si="217"/>
        <v>3722</v>
      </c>
      <c r="M3347" s="15">
        <f t="shared" si="218"/>
        <v>7451</v>
      </c>
    </row>
    <row r="3348" spans="1:13" ht="13.15" customHeight="1" x14ac:dyDescent="0.2">
      <c r="A3348" s="11" t="str">
        <f t="shared" si="215"/>
        <v>PORT LINCOLN2017</v>
      </c>
      <c r="B3348" s="3" t="s">
        <v>28</v>
      </c>
      <c r="C3348" s="12">
        <v>2017</v>
      </c>
      <c r="D3348" s="12">
        <v>20</v>
      </c>
      <c r="E3348" s="13">
        <v>3719</v>
      </c>
      <c r="F3348" s="13">
        <v>3711</v>
      </c>
      <c r="G3348" s="13">
        <v>7430</v>
      </c>
      <c r="H3348" s="13">
        <v>0</v>
      </c>
      <c r="I3348" s="13">
        <v>0</v>
      </c>
      <c r="J3348" s="13">
        <v>0</v>
      </c>
      <c r="K3348" s="15">
        <f t="shared" si="216"/>
        <v>3719</v>
      </c>
      <c r="L3348" s="15">
        <f t="shared" si="217"/>
        <v>3711</v>
      </c>
      <c r="M3348" s="15">
        <f t="shared" si="218"/>
        <v>7430</v>
      </c>
    </row>
    <row r="3349" spans="1:13" ht="13.15" customHeight="1" x14ac:dyDescent="0.2">
      <c r="A3349" s="11" t="str">
        <f t="shared" si="215"/>
        <v>PORT LINCOLN2018</v>
      </c>
      <c r="B3349" s="3" t="s">
        <v>28</v>
      </c>
      <c r="C3349" s="12">
        <v>2018</v>
      </c>
      <c r="D3349" s="12">
        <v>20</v>
      </c>
      <c r="E3349" s="13">
        <v>3641</v>
      </c>
      <c r="F3349" s="13">
        <v>3633</v>
      </c>
      <c r="G3349" s="13">
        <v>7274</v>
      </c>
      <c r="H3349" s="13">
        <v>0</v>
      </c>
      <c r="I3349" s="13">
        <v>0</v>
      </c>
      <c r="J3349" s="13">
        <v>0</v>
      </c>
      <c r="K3349" s="15">
        <f t="shared" si="216"/>
        <v>3641</v>
      </c>
      <c r="L3349" s="15">
        <f t="shared" si="217"/>
        <v>3633</v>
      </c>
      <c r="M3349" s="15">
        <f t="shared" si="218"/>
        <v>7274</v>
      </c>
    </row>
    <row r="3350" spans="1:13" ht="13.15" customHeight="1" x14ac:dyDescent="0.2">
      <c r="A3350" s="11" t="str">
        <f t="shared" si="215"/>
        <v>PORT LINCOLN2019</v>
      </c>
      <c r="B3350" s="3" t="s">
        <v>28</v>
      </c>
      <c r="C3350" s="12">
        <v>2019</v>
      </c>
      <c r="D3350" s="12">
        <v>19</v>
      </c>
      <c r="E3350" s="13">
        <v>3715</v>
      </c>
      <c r="F3350" s="13">
        <v>3711</v>
      </c>
      <c r="G3350" s="13">
        <v>7426</v>
      </c>
      <c r="H3350" s="13">
        <v>0</v>
      </c>
      <c r="I3350" s="13">
        <v>0</v>
      </c>
      <c r="J3350" s="13">
        <v>0</v>
      </c>
      <c r="K3350" s="15">
        <f t="shared" si="216"/>
        <v>3715</v>
      </c>
      <c r="L3350" s="15">
        <f t="shared" si="217"/>
        <v>3711</v>
      </c>
      <c r="M3350" s="15">
        <f t="shared" si="218"/>
        <v>7426</v>
      </c>
    </row>
    <row r="3351" spans="1:13" ht="13.15" customHeight="1" x14ac:dyDescent="0.2">
      <c r="A3351" s="11" t="str">
        <f t="shared" si="215"/>
        <v>PORT LINCOLN2020</v>
      </c>
      <c r="B3351" s="92" t="s">
        <v>28</v>
      </c>
      <c r="C3351" s="85">
        <v>2020</v>
      </c>
      <c r="D3351" s="86" t="s">
        <v>174</v>
      </c>
      <c r="E3351" s="15">
        <v>1683</v>
      </c>
      <c r="F3351" s="15">
        <v>1681</v>
      </c>
      <c r="G3351" s="15">
        <v>3364</v>
      </c>
      <c r="H3351" s="87">
        <v>0</v>
      </c>
      <c r="I3351" s="87">
        <v>0</v>
      </c>
      <c r="J3351" s="15">
        <v>0</v>
      </c>
      <c r="K3351" s="15">
        <f t="shared" si="216"/>
        <v>1683</v>
      </c>
      <c r="L3351" s="15">
        <f t="shared" si="217"/>
        <v>1681</v>
      </c>
      <c r="M3351" s="15">
        <f t="shared" si="218"/>
        <v>3364</v>
      </c>
    </row>
    <row r="3352" spans="1:13" ht="13.15" customHeight="1" x14ac:dyDescent="0.2">
      <c r="A3352" s="11" t="str">
        <f t="shared" si="215"/>
        <v>PORT LINCOLN2021</v>
      </c>
      <c r="B3352" s="3" t="s">
        <v>28</v>
      </c>
      <c r="C3352" s="12">
        <v>2021</v>
      </c>
      <c r="D3352" s="12">
        <v>20</v>
      </c>
      <c r="E3352" s="13">
        <v>2721</v>
      </c>
      <c r="F3352" s="13">
        <v>2719</v>
      </c>
      <c r="G3352" s="13">
        <v>5440</v>
      </c>
      <c r="H3352" s="13">
        <v>0</v>
      </c>
      <c r="I3352" s="13">
        <v>0</v>
      </c>
      <c r="J3352" s="13">
        <v>0</v>
      </c>
      <c r="K3352" s="15">
        <f t="shared" si="216"/>
        <v>2721</v>
      </c>
      <c r="L3352" s="15">
        <f t="shared" si="217"/>
        <v>2719</v>
      </c>
      <c r="M3352" s="15">
        <f t="shared" si="218"/>
        <v>5440</v>
      </c>
    </row>
    <row r="3353" spans="1:13" ht="13.15" customHeight="1" x14ac:dyDescent="0.2">
      <c r="A3353" s="11" t="str">
        <f t="shared" si="215"/>
        <v>PORT LINCOLN2022</v>
      </c>
      <c r="B3353" s="90" t="s">
        <v>28</v>
      </c>
      <c r="C3353" s="12">
        <v>2022</v>
      </c>
      <c r="D3353" s="86">
        <v>20</v>
      </c>
      <c r="E3353" s="91">
        <v>3348</v>
      </c>
      <c r="F3353" s="91">
        <v>3343</v>
      </c>
      <c r="G3353" s="91">
        <v>6691</v>
      </c>
      <c r="H3353" s="91">
        <v>0</v>
      </c>
      <c r="I3353" s="91">
        <v>0</v>
      </c>
      <c r="J3353" s="91">
        <v>0</v>
      </c>
      <c r="K3353" s="15">
        <f t="shared" si="216"/>
        <v>3348</v>
      </c>
      <c r="L3353" s="15">
        <f t="shared" si="217"/>
        <v>3343</v>
      </c>
      <c r="M3353" s="15">
        <f t="shared" si="218"/>
        <v>6691</v>
      </c>
    </row>
    <row r="3354" spans="1:13" ht="13.15" customHeight="1" x14ac:dyDescent="0.2">
      <c r="A3354" s="11" t="str">
        <f t="shared" si="215"/>
        <v>PORT LINCOLN2023</v>
      </c>
      <c r="B3354" s="92" t="s">
        <v>28</v>
      </c>
      <c r="C3354" s="85">
        <v>2023</v>
      </c>
      <c r="D3354" s="86">
        <v>22</v>
      </c>
      <c r="E3354" s="15">
        <v>3286</v>
      </c>
      <c r="F3354" s="15">
        <v>3272</v>
      </c>
      <c r="G3354" s="15">
        <v>6558</v>
      </c>
      <c r="H3354" s="87">
        <v>0</v>
      </c>
      <c r="I3354" s="87">
        <v>0</v>
      </c>
      <c r="J3354" s="15">
        <v>0</v>
      </c>
      <c r="K3354" s="15">
        <f t="shared" si="216"/>
        <v>3286</v>
      </c>
      <c r="L3354" s="15">
        <f t="shared" si="217"/>
        <v>3272</v>
      </c>
      <c r="M3354" s="15">
        <f t="shared" si="218"/>
        <v>6558</v>
      </c>
    </row>
    <row r="3355" spans="1:13" ht="13.15" customHeight="1" x14ac:dyDescent="0.2">
      <c r="A3355" s="11" t="str">
        <f t="shared" si="215"/>
        <v>PORT LINCOLN2024</v>
      </c>
      <c r="B3355" s="3" t="s">
        <v>28</v>
      </c>
      <c r="C3355" s="12">
        <v>2024</v>
      </c>
      <c r="D3355" s="12">
        <v>19</v>
      </c>
      <c r="E3355" s="13">
        <v>3294</v>
      </c>
      <c r="F3355" s="13">
        <v>3288</v>
      </c>
      <c r="G3355" s="13">
        <v>6582</v>
      </c>
      <c r="H3355" s="13">
        <v>0</v>
      </c>
      <c r="I3355" s="13">
        <v>0</v>
      </c>
      <c r="J3355" s="13">
        <v>0</v>
      </c>
      <c r="K3355" s="15">
        <f t="shared" si="216"/>
        <v>3294</v>
      </c>
      <c r="L3355" s="15">
        <f t="shared" si="217"/>
        <v>3288</v>
      </c>
      <c r="M3355" s="15">
        <f t="shared" si="218"/>
        <v>6582</v>
      </c>
    </row>
    <row r="3356" spans="1:13" ht="13.15" customHeight="1" x14ac:dyDescent="0.2">
      <c r="A3356" s="11" t="str">
        <f t="shared" si="215"/>
        <v>PORT LINCOLN2025</v>
      </c>
      <c r="B3356" s="92" t="s">
        <v>28</v>
      </c>
      <c r="C3356" s="85">
        <v>2025</v>
      </c>
      <c r="D3356" s="86">
        <v>22</v>
      </c>
      <c r="E3356" s="15">
        <v>2860</v>
      </c>
      <c r="F3356" s="15">
        <v>2850</v>
      </c>
      <c r="G3356" s="15">
        <v>5710</v>
      </c>
      <c r="H3356" s="87">
        <v>0</v>
      </c>
      <c r="I3356" s="87">
        <v>0</v>
      </c>
      <c r="J3356" s="15">
        <v>0</v>
      </c>
      <c r="K3356" s="15">
        <f t="shared" si="216"/>
        <v>2860</v>
      </c>
      <c r="L3356" s="15">
        <f t="shared" si="217"/>
        <v>2850</v>
      </c>
      <c r="M3356" s="15">
        <f t="shared" si="218"/>
        <v>5710</v>
      </c>
    </row>
    <row r="3357" spans="1:13" ht="13.15" customHeight="1" x14ac:dyDescent="0.2">
      <c r="A3357" s="11" t="str">
        <f t="shared" si="215"/>
        <v>PORT MACQUARIE1985</v>
      </c>
      <c r="B3357" s="90" t="s">
        <v>27</v>
      </c>
      <c r="C3357" s="85">
        <v>1985</v>
      </c>
      <c r="D3357" s="86">
        <v>28</v>
      </c>
      <c r="E3357" s="15">
        <v>2827</v>
      </c>
      <c r="F3357" s="15">
        <v>2843</v>
      </c>
      <c r="G3357" s="15">
        <v>5670</v>
      </c>
      <c r="H3357" s="15">
        <v>0</v>
      </c>
      <c r="I3357" s="15">
        <v>0</v>
      </c>
      <c r="J3357" s="15">
        <v>0</v>
      </c>
      <c r="K3357" s="15">
        <f t="shared" si="216"/>
        <v>2827</v>
      </c>
      <c r="L3357" s="15">
        <f t="shared" si="217"/>
        <v>2843</v>
      </c>
      <c r="M3357" s="15">
        <f t="shared" si="218"/>
        <v>5670</v>
      </c>
    </row>
    <row r="3358" spans="1:13" ht="13.15" customHeight="1" x14ac:dyDescent="0.2">
      <c r="A3358" s="11" t="str">
        <f t="shared" si="215"/>
        <v>PORT MACQUARIE1986</v>
      </c>
      <c r="B3358" s="3" t="s">
        <v>27</v>
      </c>
      <c r="C3358" s="12">
        <v>1986</v>
      </c>
      <c r="D3358" s="12">
        <v>30</v>
      </c>
      <c r="E3358" s="13">
        <v>2681</v>
      </c>
      <c r="F3358" s="13">
        <v>2692</v>
      </c>
      <c r="G3358" s="13">
        <v>5373</v>
      </c>
      <c r="H3358" s="13">
        <v>0</v>
      </c>
      <c r="I3358" s="13">
        <v>0</v>
      </c>
      <c r="J3358" s="13">
        <v>0</v>
      </c>
      <c r="K3358" s="15">
        <f t="shared" si="216"/>
        <v>2681</v>
      </c>
      <c r="L3358" s="15">
        <f t="shared" si="217"/>
        <v>2692</v>
      </c>
      <c r="M3358" s="15">
        <f t="shared" si="218"/>
        <v>5373</v>
      </c>
    </row>
    <row r="3359" spans="1:13" ht="13.15" customHeight="1" x14ac:dyDescent="0.2">
      <c r="A3359" s="11" t="str">
        <f t="shared" si="215"/>
        <v>PORT MACQUARIE1987</v>
      </c>
      <c r="B3359" s="3" t="s">
        <v>27</v>
      </c>
      <c r="C3359" s="12">
        <v>1987</v>
      </c>
      <c r="D3359" s="12">
        <v>23</v>
      </c>
      <c r="E3359" s="13">
        <v>3392</v>
      </c>
      <c r="F3359" s="13">
        <v>3409</v>
      </c>
      <c r="G3359" s="13">
        <v>6801</v>
      </c>
      <c r="H3359" s="13">
        <v>0</v>
      </c>
      <c r="I3359" s="13">
        <v>0</v>
      </c>
      <c r="J3359" s="13">
        <v>0</v>
      </c>
      <c r="K3359" s="15">
        <f t="shared" si="216"/>
        <v>3392</v>
      </c>
      <c r="L3359" s="15">
        <f t="shared" si="217"/>
        <v>3409</v>
      </c>
      <c r="M3359" s="15">
        <f t="shared" si="218"/>
        <v>6801</v>
      </c>
    </row>
    <row r="3360" spans="1:13" ht="13.15" customHeight="1" x14ac:dyDescent="0.2">
      <c r="A3360" s="11" t="str">
        <f t="shared" si="215"/>
        <v>PORT MACQUARIE1988</v>
      </c>
      <c r="B3360" s="3" t="s">
        <v>27</v>
      </c>
      <c r="C3360" s="12">
        <v>1988</v>
      </c>
      <c r="D3360" s="12">
        <v>23</v>
      </c>
      <c r="E3360" s="13">
        <v>3368</v>
      </c>
      <c r="F3360" s="13">
        <v>3380</v>
      </c>
      <c r="G3360" s="13">
        <v>6748</v>
      </c>
      <c r="H3360" s="13">
        <v>0</v>
      </c>
      <c r="I3360" s="13">
        <v>0</v>
      </c>
      <c r="J3360" s="13">
        <v>0</v>
      </c>
      <c r="K3360" s="15">
        <f t="shared" si="216"/>
        <v>3368</v>
      </c>
      <c r="L3360" s="15">
        <f t="shared" si="217"/>
        <v>3380</v>
      </c>
      <c r="M3360" s="15">
        <f t="shared" si="218"/>
        <v>6748</v>
      </c>
    </row>
    <row r="3361" spans="1:13" ht="13.15" customHeight="1" x14ac:dyDescent="0.2">
      <c r="A3361" s="11" t="str">
        <f t="shared" si="215"/>
        <v>PORT MACQUARIE1989</v>
      </c>
      <c r="B3361" s="3" t="s">
        <v>27</v>
      </c>
      <c r="C3361" s="12">
        <v>1989</v>
      </c>
      <c r="D3361" s="12">
        <v>22</v>
      </c>
      <c r="E3361" s="13">
        <v>3216</v>
      </c>
      <c r="F3361" s="13">
        <v>3203</v>
      </c>
      <c r="G3361" s="13">
        <v>6419</v>
      </c>
      <c r="H3361" s="13">
        <v>0</v>
      </c>
      <c r="I3361" s="13">
        <v>0</v>
      </c>
      <c r="J3361" s="13">
        <v>0</v>
      </c>
      <c r="K3361" s="15">
        <f t="shared" si="216"/>
        <v>3216</v>
      </c>
      <c r="L3361" s="15">
        <f t="shared" si="217"/>
        <v>3203</v>
      </c>
      <c r="M3361" s="15">
        <f t="shared" si="218"/>
        <v>6419</v>
      </c>
    </row>
    <row r="3362" spans="1:13" ht="13.15" customHeight="1" x14ac:dyDescent="0.2">
      <c r="A3362" s="11" t="str">
        <f t="shared" ref="A3362:A3374" si="219">CONCATENATE(B3362,C3362)</f>
        <v>PORT MACQUARIE1990</v>
      </c>
      <c r="B3362" s="3" t="s">
        <v>27</v>
      </c>
      <c r="C3362" s="12">
        <v>1990</v>
      </c>
      <c r="D3362" s="12">
        <v>23</v>
      </c>
      <c r="E3362" s="13">
        <v>3727</v>
      </c>
      <c r="F3362" s="13">
        <v>3719</v>
      </c>
      <c r="G3362" s="13">
        <v>7446</v>
      </c>
      <c r="H3362" s="13">
        <v>0</v>
      </c>
      <c r="I3362" s="13">
        <v>0</v>
      </c>
      <c r="J3362" s="13">
        <v>0</v>
      </c>
      <c r="K3362" s="15">
        <f t="shared" si="216"/>
        <v>3727</v>
      </c>
      <c r="L3362" s="15">
        <f t="shared" si="217"/>
        <v>3719</v>
      </c>
      <c r="M3362" s="15">
        <f t="shared" si="218"/>
        <v>7446</v>
      </c>
    </row>
    <row r="3363" spans="1:13" ht="13.15" customHeight="1" x14ac:dyDescent="0.2">
      <c r="A3363" s="11" t="str">
        <f t="shared" si="219"/>
        <v>PORT MACQUARIE1991</v>
      </c>
      <c r="B3363" s="3" t="s">
        <v>27</v>
      </c>
      <c r="C3363" s="12">
        <v>1991</v>
      </c>
      <c r="D3363" s="12">
        <v>16</v>
      </c>
      <c r="E3363" s="13">
        <v>4666</v>
      </c>
      <c r="F3363" s="13">
        <v>4787</v>
      </c>
      <c r="G3363" s="13">
        <v>9453</v>
      </c>
      <c r="H3363" s="13">
        <v>0</v>
      </c>
      <c r="I3363" s="13">
        <v>0</v>
      </c>
      <c r="J3363" s="13">
        <v>0</v>
      </c>
      <c r="K3363" s="15">
        <f t="shared" si="216"/>
        <v>4666</v>
      </c>
      <c r="L3363" s="15">
        <f t="shared" si="217"/>
        <v>4787</v>
      </c>
      <c r="M3363" s="15">
        <f t="shared" si="218"/>
        <v>9453</v>
      </c>
    </row>
    <row r="3364" spans="1:13" ht="13.15" customHeight="1" x14ac:dyDescent="0.2">
      <c r="A3364" s="11" t="str">
        <f t="shared" si="219"/>
        <v>PORT MACQUARIE1992</v>
      </c>
      <c r="B3364" s="90" t="s">
        <v>27</v>
      </c>
      <c r="C3364" s="85">
        <v>1992</v>
      </c>
      <c r="D3364" s="86">
        <v>29</v>
      </c>
      <c r="E3364" s="15">
        <v>2983</v>
      </c>
      <c r="F3364" s="15">
        <v>3002</v>
      </c>
      <c r="G3364" s="15">
        <v>5985</v>
      </c>
      <c r="H3364" s="15">
        <v>0</v>
      </c>
      <c r="I3364" s="15">
        <v>0</v>
      </c>
      <c r="J3364" s="15">
        <v>0</v>
      </c>
      <c r="K3364" s="15">
        <f t="shared" si="216"/>
        <v>2983</v>
      </c>
      <c r="L3364" s="15">
        <f t="shared" si="217"/>
        <v>3002</v>
      </c>
      <c r="M3364" s="15">
        <f t="shared" si="218"/>
        <v>5985</v>
      </c>
    </row>
    <row r="3365" spans="1:13" ht="13.15" customHeight="1" x14ac:dyDescent="0.2">
      <c r="A3365" s="11" t="str">
        <f t="shared" si="219"/>
        <v>PORT MACQUARIE1993</v>
      </c>
      <c r="B3365" s="92" t="s">
        <v>27</v>
      </c>
      <c r="C3365" s="85">
        <v>1993</v>
      </c>
      <c r="D3365" s="86">
        <v>18</v>
      </c>
      <c r="E3365" s="15">
        <v>5215</v>
      </c>
      <c r="F3365" s="15">
        <v>5237</v>
      </c>
      <c r="G3365" s="15">
        <v>10452</v>
      </c>
      <c r="H3365" s="87">
        <v>0</v>
      </c>
      <c r="I3365" s="87">
        <v>0</v>
      </c>
      <c r="J3365" s="15">
        <v>0</v>
      </c>
      <c r="K3365" s="15">
        <f t="shared" si="216"/>
        <v>5215</v>
      </c>
      <c r="L3365" s="15">
        <f t="shared" si="217"/>
        <v>5237</v>
      </c>
      <c r="M3365" s="15">
        <f t="shared" si="218"/>
        <v>10452</v>
      </c>
    </row>
    <row r="3366" spans="1:13" ht="13.15" customHeight="1" x14ac:dyDescent="0.2">
      <c r="A3366" s="11" t="str">
        <f t="shared" si="219"/>
        <v>PORT MACQUARIE1994</v>
      </c>
      <c r="B3366" s="92" t="s">
        <v>27</v>
      </c>
      <c r="C3366" s="85">
        <v>1994</v>
      </c>
      <c r="D3366" s="86">
        <v>13</v>
      </c>
      <c r="E3366" s="15">
        <v>6439</v>
      </c>
      <c r="F3366" s="15">
        <v>6426</v>
      </c>
      <c r="G3366" s="15">
        <v>12865</v>
      </c>
      <c r="H3366" s="87">
        <v>0</v>
      </c>
      <c r="I3366" s="87">
        <v>0</v>
      </c>
      <c r="J3366" s="15">
        <v>0</v>
      </c>
      <c r="K3366" s="15">
        <f t="shared" si="216"/>
        <v>6439</v>
      </c>
      <c r="L3366" s="15">
        <f t="shared" si="217"/>
        <v>6426</v>
      </c>
      <c r="M3366" s="15">
        <f t="shared" si="218"/>
        <v>12865</v>
      </c>
    </row>
    <row r="3367" spans="1:13" ht="13.15" customHeight="1" x14ac:dyDescent="0.2">
      <c r="A3367" s="11" t="str">
        <f t="shared" si="219"/>
        <v>PORT MACQUARIE1995</v>
      </c>
      <c r="B3367" s="3" t="s">
        <v>27</v>
      </c>
      <c r="C3367" s="12">
        <v>1995</v>
      </c>
      <c r="D3367" s="12">
        <v>19</v>
      </c>
      <c r="E3367" s="13">
        <v>4866</v>
      </c>
      <c r="F3367" s="13">
        <v>4953</v>
      </c>
      <c r="G3367" s="13">
        <v>9819</v>
      </c>
      <c r="H3367" s="13">
        <v>0</v>
      </c>
      <c r="I3367" s="13">
        <v>0</v>
      </c>
      <c r="J3367" s="13">
        <v>0</v>
      </c>
      <c r="K3367" s="15">
        <f t="shared" si="216"/>
        <v>4866</v>
      </c>
      <c r="L3367" s="15">
        <f t="shared" si="217"/>
        <v>4953</v>
      </c>
      <c r="M3367" s="15">
        <f t="shared" si="218"/>
        <v>9819</v>
      </c>
    </row>
    <row r="3368" spans="1:13" ht="13.15" customHeight="1" x14ac:dyDescent="0.2">
      <c r="A3368" s="11" t="str">
        <f t="shared" si="219"/>
        <v>PORT MACQUARIE1996</v>
      </c>
      <c r="B3368" s="3" t="s">
        <v>27</v>
      </c>
      <c r="C3368" s="12">
        <v>1996</v>
      </c>
      <c r="D3368" s="12">
        <v>19</v>
      </c>
      <c r="E3368" s="13">
        <v>4896</v>
      </c>
      <c r="F3368" s="13">
        <v>5037</v>
      </c>
      <c r="G3368" s="13">
        <v>9933</v>
      </c>
      <c r="H3368" s="13">
        <v>0</v>
      </c>
      <c r="I3368" s="13">
        <v>0</v>
      </c>
      <c r="J3368" s="13">
        <v>0</v>
      </c>
      <c r="K3368" s="15">
        <f t="shared" si="216"/>
        <v>4896</v>
      </c>
      <c r="L3368" s="15">
        <f t="shared" si="217"/>
        <v>5037</v>
      </c>
      <c r="M3368" s="15">
        <f t="shared" si="218"/>
        <v>9933</v>
      </c>
    </row>
    <row r="3369" spans="1:13" ht="13.15" customHeight="1" x14ac:dyDescent="0.2">
      <c r="A3369" s="11" t="str">
        <f t="shared" si="219"/>
        <v>PORT MACQUARIE1997</v>
      </c>
      <c r="B3369" s="90" t="s">
        <v>27</v>
      </c>
      <c r="C3369" s="12">
        <v>1997</v>
      </c>
      <c r="D3369" s="12">
        <v>19</v>
      </c>
      <c r="E3369" s="91">
        <v>5251</v>
      </c>
      <c r="F3369" s="91">
        <v>5236</v>
      </c>
      <c r="G3369" s="91">
        <v>10487</v>
      </c>
      <c r="H3369" s="91">
        <v>0</v>
      </c>
      <c r="I3369" s="91">
        <v>0</v>
      </c>
      <c r="J3369" s="91">
        <v>0</v>
      </c>
      <c r="K3369" s="15">
        <f t="shared" si="216"/>
        <v>5251</v>
      </c>
      <c r="L3369" s="15">
        <f t="shared" si="217"/>
        <v>5236</v>
      </c>
      <c r="M3369" s="15">
        <f t="shared" si="218"/>
        <v>10487</v>
      </c>
    </row>
    <row r="3370" spans="1:13" ht="13.15" customHeight="1" x14ac:dyDescent="0.2">
      <c r="A3370" s="11" t="str">
        <f t="shared" si="219"/>
        <v>PORT MACQUARIE1998</v>
      </c>
      <c r="B3370" s="3" t="s">
        <v>27</v>
      </c>
      <c r="C3370" s="12">
        <v>1998</v>
      </c>
      <c r="D3370" s="12">
        <v>19</v>
      </c>
      <c r="E3370" s="13">
        <v>5034</v>
      </c>
      <c r="F3370" s="13">
        <v>5042</v>
      </c>
      <c r="G3370" s="13">
        <v>10076</v>
      </c>
      <c r="H3370" s="13">
        <v>0</v>
      </c>
      <c r="I3370" s="13">
        <v>0</v>
      </c>
      <c r="J3370" s="13">
        <v>0</v>
      </c>
      <c r="K3370" s="15">
        <f t="shared" si="216"/>
        <v>5034</v>
      </c>
      <c r="L3370" s="15">
        <f t="shared" si="217"/>
        <v>5042</v>
      </c>
      <c r="M3370" s="15">
        <f t="shared" si="218"/>
        <v>10076</v>
      </c>
    </row>
    <row r="3371" spans="1:13" ht="13.15" customHeight="1" x14ac:dyDescent="0.2">
      <c r="A3371" s="11" t="str">
        <f t="shared" si="219"/>
        <v>PORT MACQUARIE1999</v>
      </c>
      <c r="B3371" s="3" t="s">
        <v>27</v>
      </c>
      <c r="C3371" s="12">
        <v>1999</v>
      </c>
      <c r="D3371" s="12">
        <v>18</v>
      </c>
      <c r="E3371" s="13">
        <v>4967</v>
      </c>
      <c r="F3371" s="13">
        <v>4964</v>
      </c>
      <c r="G3371" s="13">
        <v>9931</v>
      </c>
      <c r="H3371" s="13">
        <v>0</v>
      </c>
      <c r="I3371" s="13">
        <v>0</v>
      </c>
      <c r="J3371" s="13">
        <v>0</v>
      </c>
      <c r="K3371" s="15">
        <f t="shared" si="216"/>
        <v>4967</v>
      </c>
      <c r="L3371" s="15">
        <f t="shared" si="217"/>
        <v>4964</v>
      </c>
      <c r="M3371" s="15">
        <f t="shared" si="218"/>
        <v>9931</v>
      </c>
    </row>
    <row r="3372" spans="1:13" ht="13.15" customHeight="1" x14ac:dyDescent="0.2">
      <c r="A3372" s="11" t="str">
        <f t="shared" si="219"/>
        <v>PORT MACQUARIE2000</v>
      </c>
      <c r="B3372" s="92" t="s">
        <v>27</v>
      </c>
      <c r="C3372" s="85">
        <v>2000</v>
      </c>
      <c r="D3372" s="86">
        <v>21</v>
      </c>
      <c r="E3372" s="15">
        <v>4767</v>
      </c>
      <c r="F3372" s="15">
        <v>4764</v>
      </c>
      <c r="G3372" s="15">
        <v>9531</v>
      </c>
      <c r="H3372" s="87">
        <v>0</v>
      </c>
      <c r="I3372" s="87">
        <v>0</v>
      </c>
      <c r="J3372" s="15">
        <v>0</v>
      </c>
      <c r="K3372" s="15">
        <f t="shared" si="216"/>
        <v>4767</v>
      </c>
      <c r="L3372" s="15">
        <f t="shared" si="217"/>
        <v>4764</v>
      </c>
      <c r="M3372" s="15">
        <f t="shared" si="218"/>
        <v>9531</v>
      </c>
    </row>
    <row r="3373" spans="1:13" ht="13.15" customHeight="1" x14ac:dyDescent="0.2">
      <c r="A3373" s="11" t="str">
        <f t="shared" si="219"/>
        <v>PORT MACQUARIE2001</v>
      </c>
      <c r="B3373" s="92" t="s">
        <v>27</v>
      </c>
      <c r="C3373" s="85">
        <v>2001</v>
      </c>
      <c r="D3373" s="86">
        <v>23</v>
      </c>
      <c r="E3373" s="15">
        <v>3776</v>
      </c>
      <c r="F3373" s="15">
        <v>3767</v>
      </c>
      <c r="G3373" s="15">
        <v>7543</v>
      </c>
      <c r="H3373" s="87">
        <v>0</v>
      </c>
      <c r="I3373" s="87">
        <v>0</v>
      </c>
      <c r="J3373" s="15">
        <v>0</v>
      </c>
      <c r="K3373" s="15">
        <f t="shared" si="216"/>
        <v>3776</v>
      </c>
      <c r="L3373" s="15">
        <f t="shared" si="217"/>
        <v>3767</v>
      </c>
      <c r="M3373" s="15">
        <f t="shared" si="218"/>
        <v>7543</v>
      </c>
    </row>
    <row r="3374" spans="1:13" ht="13.15" customHeight="1" x14ac:dyDescent="0.2">
      <c r="A3374" s="11" t="str">
        <f t="shared" si="219"/>
        <v>PORT MACQUARIE2002</v>
      </c>
      <c r="B3374" s="3" t="s">
        <v>27</v>
      </c>
      <c r="C3374" s="12">
        <v>2002</v>
      </c>
      <c r="D3374" s="12">
        <v>24</v>
      </c>
      <c r="E3374" s="13">
        <v>3083</v>
      </c>
      <c r="F3374" s="13">
        <v>3076</v>
      </c>
      <c r="G3374" s="13">
        <v>6159</v>
      </c>
      <c r="H3374" s="13">
        <v>0</v>
      </c>
      <c r="I3374" s="13">
        <v>0</v>
      </c>
      <c r="J3374" s="13">
        <v>0</v>
      </c>
      <c r="K3374" s="15">
        <f t="shared" si="216"/>
        <v>3083</v>
      </c>
      <c r="L3374" s="15">
        <f t="shared" si="217"/>
        <v>3076</v>
      </c>
      <c r="M3374" s="15">
        <f t="shared" si="218"/>
        <v>6159</v>
      </c>
    </row>
    <row r="3375" spans="1:13" ht="13.15" customHeight="1" x14ac:dyDescent="0.2">
      <c r="A3375" s="11" t="str">
        <f t="shared" ref="A3375:A3438" si="220">CONCATENATE(B3375,C3375)</f>
        <v>PORT MACQUARIE2003</v>
      </c>
      <c r="B3375" s="92" t="s">
        <v>27</v>
      </c>
      <c r="C3375" s="85">
        <v>2003</v>
      </c>
      <c r="D3375" s="86" t="s">
        <v>174</v>
      </c>
      <c r="E3375" s="15">
        <v>1498</v>
      </c>
      <c r="F3375" s="15">
        <v>1492</v>
      </c>
      <c r="G3375" s="15">
        <v>2990</v>
      </c>
      <c r="H3375" s="87">
        <v>0</v>
      </c>
      <c r="I3375" s="87">
        <v>0</v>
      </c>
      <c r="J3375" s="15">
        <v>0</v>
      </c>
      <c r="K3375" s="15">
        <f t="shared" si="216"/>
        <v>1498</v>
      </c>
      <c r="L3375" s="15">
        <f t="shared" si="217"/>
        <v>1492</v>
      </c>
      <c r="M3375" s="15">
        <f t="shared" si="218"/>
        <v>2990</v>
      </c>
    </row>
    <row r="3376" spans="1:13" ht="13.15" customHeight="1" x14ac:dyDescent="0.2">
      <c r="A3376" s="11" t="str">
        <f t="shared" si="220"/>
        <v>PORT MACQUARIE2004</v>
      </c>
      <c r="B3376" s="3" t="s">
        <v>27</v>
      </c>
      <c r="C3376" s="12">
        <v>2004</v>
      </c>
      <c r="D3376" s="12" t="s">
        <v>174</v>
      </c>
      <c r="E3376" s="13">
        <v>1634</v>
      </c>
      <c r="F3376" s="13">
        <v>1634</v>
      </c>
      <c r="G3376" s="13">
        <v>3268</v>
      </c>
      <c r="H3376" s="13">
        <v>0</v>
      </c>
      <c r="I3376" s="13">
        <v>0</v>
      </c>
      <c r="J3376" s="13">
        <v>0</v>
      </c>
      <c r="K3376" s="15">
        <f t="shared" si="216"/>
        <v>1634</v>
      </c>
      <c r="L3376" s="15">
        <f t="shared" si="217"/>
        <v>1634</v>
      </c>
      <c r="M3376" s="15">
        <f t="shared" si="218"/>
        <v>3268</v>
      </c>
    </row>
    <row r="3377" spans="1:13" ht="13.15" customHeight="1" x14ac:dyDescent="0.2">
      <c r="A3377" s="11" t="str">
        <f t="shared" si="220"/>
        <v>PORT MACQUARIE2005</v>
      </c>
      <c r="B3377" s="92" t="s">
        <v>27</v>
      </c>
      <c r="C3377" s="85">
        <v>2005</v>
      </c>
      <c r="D3377" s="86" t="s">
        <v>174</v>
      </c>
      <c r="E3377" s="15">
        <v>1972</v>
      </c>
      <c r="F3377" s="15">
        <v>1967</v>
      </c>
      <c r="G3377" s="15">
        <v>3939</v>
      </c>
      <c r="H3377" s="87">
        <v>0</v>
      </c>
      <c r="I3377" s="87">
        <v>0</v>
      </c>
      <c r="J3377" s="15">
        <v>0</v>
      </c>
      <c r="K3377" s="15">
        <f t="shared" ref="K3377:K3440" si="221">E3377+H3377</f>
        <v>1972</v>
      </c>
      <c r="L3377" s="15">
        <f t="shared" ref="L3377:L3440" si="222">F3377+I3377</f>
        <v>1967</v>
      </c>
      <c r="M3377" s="15">
        <f t="shared" ref="M3377:M3440" si="223">G3377+J3377</f>
        <v>3939</v>
      </c>
    </row>
    <row r="3378" spans="1:13" ht="13.15" customHeight="1" x14ac:dyDescent="0.2">
      <c r="A3378" s="11" t="str">
        <f t="shared" si="220"/>
        <v>PORT MACQUARIE2006</v>
      </c>
      <c r="B3378" s="92" t="s">
        <v>27</v>
      </c>
      <c r="C3378" s="85">
        <v>2006</v>
      </c>
      <c r="D3378" s="86">
        <v>28</v>
      </c>
      <c r="E3378" s="15">
        <v>2551</v>
      </c>
      <c r="F3378" s="15">
        <v>2548</v>
      </c>
      <c r="G3378" s="15">
        <v>5099</v>
      </c>
      <c r="H3378" s="87">
        <v>0</v>
      </c>
      <c r="I3378" s="87">
        <v>0</v>
      </c>
      <c r="J3378" s="15">
        <v>0</v>
      </c>
      <c r="K3378" s="15">
        <f t="shared" si="221"/>
        <v>2551</v>
      </c>
      <c r="L3378" s="15">
        <f t="shared" si="222"/>
        <v>2548</v>
      </c>
      <c r="M3378" s="15">
        <f t="shared" si="223"/>
        <v>5099</v>
      </c>
    </row>
    <row r="3379" spans="1:13" ht="13.15" customHeight="1" x14ac:dyDescent="0.2">
      <c r="A3379" s="11" t="str">
        <f t="shared" si="220"/>
        <v>PORT MACQUARIE2007</v>
      </c>
      <c r="B3379" s="92" t="s">
        <v>27</v>
      </c>
      <c r="C3379" s="85">
        <v>2007</v>
      </c>
      <c r="D3379" s="86">
        <v>26</v>
      </c>
      <c r="E3379" s="15">
        <v>2838</v>
      </c>
      <c r="F3379" s="15">
        <v>2824</v>
      </c>
      <c r="G3379" s="15">
        <v>5662</v>
      </c>
      <c r="H3379" s="87">
        <v>0</v>
      </c>
      <c r="I3379" s="87">
        <v>0</v>
      </c>
      <c r="J3379" s="15">
        <v>0</v>
      </c>
      <c r="K3379" s="15">
        <f t="shared" si="221"/>
        <v>2838</v>
      </c>
      <c r="L3379" s="15">
        <f t="shared" si="222"/>
        <v>2824</v>
      </c>
      <c r="M3379" s="15">
        <f t="shared" si="223"/>
        <v>5662</v>
      </c>
    </row>
    <row r="3380" spans="1:13" ht="13.15" customHeight="1" x14ac:dyDescent="0.2">
      <c r="A3380" s="11" t="str">
        <f t="shared" si="220"/>
        <v>PORT MACQUARIE2008</v>
      </c>
      <c r="B3380" s="3" t="s">
        <v>27</v>
      </c>
      <c r="C3380" s="12">
        <v>2008</v>
      </c>
      <c r="D3380" s="12">
        <v>25</v>
      </c>
      <c r="E3380" s="13">
        <v>2856</v>
      </c>
      <c r="F3380" s="13">
        <v>2881</v>
      </c>
      <c r="G3380" s="13">
        <v>5737</v>
      </c>
      <c r="H3380" s="13">
        <v>0</v>
      </c>
      <c r="I3380" s="13">
        <v>0</v>
      </c>
      <c r="J3380" s="13">
        <v>0</v>
      </c>
      <c r="K3380" s="15">
        <f t="shared" si="221"/>
        <v>2856</v>
      </c>
      <c r="L3380" s="15">
        <f t="shared" si="222"/>
        <v>2881</v>
      </c>
      <c r="M3380" s="15">
        <f t="shared" si="223"/>
        <v>5737</v>
      </c>
    </row>
    <row r="3381" spans="1:13" ht="13.15" customHeight="1" x14ac:dyDescent="0.2">
      <c r="A3381" s="11" t="str">
        <f t="shared" si="220"/>
        <v>PORT MACQUARIE2009</v>
      </c>
      <c r="B3381" s="92" t="s">
        <v>27</v>
      </c>
      <c r="C3381" s="85">
        <v>2009</v>
      </c>
      <c r="D3381" s="86">
        <v>27</v>
      </c>
      <c r="E3381" s="15">
        <v>2694</v>
      </c>
      <c r="F3381" s="15">
        <v>2694</v>
      </c>
      <c r="G3381" s="15">
        <v>5388</v>
      </c>
      <c r="H3381" s="87">
        <v>0</v>
      </c>
      <c r="I3381" s="87">
        <v>0</v>
      </c>
      <c r="J3381" s="15">
        <v>0</v>
      </c>
      <c r="K3381" s="15">
        <f t="shared" si="221"/>
        <v>2694</v>
      </c>
      <c r="L3381" s="15">
        <f t="shared" si="222"/>
        <v>2694</v>
      </c>
      <c r="M3381" s="15">
        <f t="shared" si="223"/>
        <v>5388</v>
      </c>
    </row>
    <row r="3382" spans="1:13" ht="13.15" customHeight="1" x14ac:dyDescent="0.2">
      <c r="A3382" s="11" t="str">
        <f t="shared" si="220"/>
        <v>PORT MACQUARIE2010</v>
      </c>
      <c r="B3382" s="92" t="s">
        <v>27</v>
      </c>
      <c r="C3382" s="85">
        <v>2010</v>
      </c>
      <c r="D3382" s="86">
        <v>26</v>
      </c>
      <c r="E3382" s="15">
        <v>2889</v>
      </c>
      <c r="F3382" s="15">
        <v>2891</v>
      </c>
      <c r="G3382" s="15">
        <v>5780</v>
      </c>
      <c r="H3382" s="87">
        <v>0</v>
      </c>
      <c r="I3382" s="87">
        <v>0</v>
      </c>
      <c r="J3382" s="15">
        <v>0</v>
      </c>
      <c r="K3382" s="15">
        <f t="shared" si="221"/>
        <v>2889</v>
      </c>
      <c r="L3382" s="15">
        <f t="shared" si="222"/>
        <v>2891</v>
      </c>
      <c r="M3382" s="15">
        <f t="shared" si="223"/>
        <v>5780</v>
      </c>
    </row>
    <row r="3383" spans="1:13" ht="13.15" customHeight="1" x14ac:dyDescent="0.2">
      <c r="A3383" s="11" t="str">
        <f t="shared" si="220"/>
        <v>PORT MACQUARIE2011</v>
      </c>
      <c r="B3383" s="3" t="s">
        <v>27</v>
      </c>
      <c r="C3383" s="12">
        <v>2011</v>
      </c>
      <c r="D3383" s="12" t="s">
        <v>174</v>
      </c>
      <c r="E3383" s="13">
        <v>2375</v>
      </c>
      <c r="F3383" s="13">
        <v>2373</v>
      </c>
      <c r="G3383" s="13">
        <v>4748</v>
      </c>
      <c r="H3383" s="13">
        <v>0</v>
      </c>
      <c r="I3383" s="13">
        <v>0</v>
      </c>
      <c r="J3383" s="13">
        <v>0</v>
      </c>
      <c r="K3383" s="15">
        <f t="shared" si="221"/>
        <v>2375</v>
      </c>
      <c r="L3383" s="15">
        <f t="shared" si="222"/>
        <v>2373</v>
      </c>
      <c r="M3383" s="15">
        <f t="shared" si="223"/>
        <v>4748</v>
      </c>
    </row>
    <row r="3384" spans="1:13" ht="13.15" customHeight="1" x14ac:dyDescent="0.2">
      <c r="A3384" s="11" t="str">
        <f t="shared" si="220"/>
        <v>PORT MACQUARIE2012</v>
      </c>
      <c r="B3384" s="90" t="s">
        <v>27</v>
      </c>
      <c r="C3384" s="85">
        <v>2012</v>
      </c>
      <c r="D3384" s="86">
        <v>32</v>
      </c>
      <c r="E3384" s="15">
        <v>2682</v>
      </c>
      <c r="F3384" s="15">
        <v>2675</v>
      </c>
      <c r="G3384" s="15">
        <v>5357</v>
      </c>
      <c r="H3384" s="15">
        <v>0</v>
      </c>
      <c r="I3384" s="15">
        <v>0</v>
      </c>
      <c r="J3384" s="15">
        <v>0</v>
      </c>
      <c r="K3384" s="15">
        <f t="shared" si="221"/>
        <v>2682</v>
      </c>
      <c r="L3384" s="15">
        <f t="shared" si="222"/>
        <v>2675</v>
      </c>
      <c r="M3384" s="15">
        <f t="shared" si="223"/>
        <v>5357</v>
      </c>
    </row>
    <row r="3385" spans="1:13" ht="13.15" customHeight="1" x14ac:dyDescent="0.2">
      <c r="A3385" s="11" t="str">
        <f t="shared" si="220"/>
        <v>PORT MACQUARIE2013</v>
      </c>
      <c r="B3385" s="92" t="s">
        <v>27</v>
      </c>
      <c r="C3385" s="85">
        <v>2013</v>
      </c>
      <c r="D3385" s="86">
        <v>32</v>
      </c>
      <c r="E3385" s="15">
        <v>2689</v>
      </c>
      <c r="F3385" s="15">
        <v>2682</v>
      </c>
      <c r="G3385" s="15">
        <v>5371</v>
      </c>
      <c r="H3385" s="87">
        <v>0</v>
      </c>
      <c r="I3385" s="87">
        <v>0</v>
      </c>
      <c r="J3385" s="15">
        <v>0</v>
      </c>
      <c r="K3385" s="15">
        <f t="shared" si="221"/>
        <v>2689</v>
      </c>
      <c r="L3385" s="15">
        <f t="shared" si="222"/>
        <v>2682</v>
      </c>
      <c r="M3385" s="15">
        <f t="shared" si="223"/>
        <v>5371</v>
      </c>
    </row>
    <row r="3386" spans="1:13" ht="13.15" customHeight="1" x14ac:dyDescent="0.2">
      <c r="A3386" s="11" t="str">
        <f t="shared" si="220"/>
        <v>PORT MACQUARIE2014</v>
      </c>
      <c r="B3386" s="90" t="s">
        <v>27</v>
      </c>
      <c r="C3386" s="85">
        <v>2014</v>
      </c>
      <c r="D3386" s="12">
        <v>27</v>
      </c>
      <c r="E3386" s="15">
        <v>2967</v>
      </c>
      <c r="F3386" s="15">
        <v>2965</v>
      </c>
      <c r="G3386" s="15">
        <v>5932</v>
      </c>
      <c r="H3386" s="15">
        <v>0</v>
      </c>
      <c r="I3386" s="15">
        <v>0</v>
      </c>
      <c r="J3386" s="15">
        <v>0</v>
      </c>
      <c r="K3386" s="15">
        <f t="shared" si="221"/>
        <v>2967</v>
      </c>
      <c r="L3386" s="15">
        <f t="shared" si="222"/>
        <v>2965</v>
      </c>
      <c r="M3386" s="15">
        <f t="shared" si="223"/>
        <v>5932</v>
      </c>
    </row>
    <row r="3387" spans="1:13" ht="13.15" customHeight="1" x14ac:dyDescent="0.2">
      <c r="A3387" s="11" t="str">
        <f t="shared" si="220"/>
        <v>PORT MACQUARIE2015</v>
      </c>
      <c r="B3387" s="3" t="s">
        <v>27</v>
      </c>
      <c r="C3387" s="12">
        <v>2015</v>
      </c>
      <c r="D3387" s="12">
        <v>28</v>
      </c>
      <c r="E3387" s="13">
        <v>2708</v>
      </c>
      <c r="F3387" s="13">
        <v>2704</v>
      </c>
      <c r="G3387" s="13">
        <v>5412</v>
      </c>
      <c r="H3387" s="13">
        <v>0</v>
      </c>
      <c r="I3387" s="13">
        <v>0</v>
      </c>
      <c r="J3387" s="13">
        <v>0</v>
      </c>
      <c r="K3387" s="15">
        <f t="shared" si="221"/>
        <v>2708</v>
      </c>
      <c r="L3387" s="15">
        <f t="shared" si="222"/>
        <v>2704</v>
      </c>
      <c r="M3387" s="15">
        <f t="shared" si="223"/>
        <v>5412</v>
      </c>
    </row>
    <row r="3388" spans="1:13" ht="13.15" customHeight="1" x14ac:dyDescent="0.2">
      <c r="A3388" s="11" t="str">
        <f t="shared" si="220"/>
        <v>PORT MACQUARIE2016</v>
      </c>
      <c r="B3388" s="3" t="s">
        <v>27</v>
      </c>
      <c r="C3388" s="12">
        <v>2016</v>
      </c>
      <c r="D3388" s="12">
        <v>27</v>
      </c>
      <c r="E3388" s="13">
        <v>2707</v>
      </c>
      <c r="F3388" s="13">
        <v>2701</v>
      </c>
      <c r="G3388" s="13">
        <v>5408</v>
      </c>
      <c r="H3388" s="13">
        <v>0</v>
      </c>
      <c r="I3388" s="13">
        <v>0</v>
      </c>
      <c r="J3388" s="13">
        <v>0</v>
      </c>
      <c r="K3388" s="15">
        <f t="shared" si="221"/>
        <v>2707</v>
      </c>
      <c r="L3388" s="15">
        <f t="shared" si="222"/>
        <v>2701</v>
      </c>
      <c r="M3388" s="15">
        <f t="shared" si="223"/>
        <v>5408</v>
      </c>
    </row>
    <row r="3389" spans="1:13" ht="13.15" customHeight="1" x14ac:dyDescent="0.2">
      <c r="A3389" s="11" t="str">
        <f t="shared" si="220"/>
        <v>PORT MACQUARIE2017</v>
      </c>
      <c r="B3389" s="90" t="s">
        <v>27</v>
      </c>
      <c r="C3389" s="85">
        <v>2017</v>
      </c>
      <c r="D3389" s="12">
        <v>27</v>
      </c>
      <c r="E3389" s="15">
        <v>2648</v>
      </c>
      <c r="F3389" s="15">
        <v>2643</v>
      </c>
      <c r="G3389" s="15">
        <v>5291</v>
      </c>
      <c r="H3389" s="15">
        <v>0</v>
      </c>
      <c r="I3389" s="15">
        <v>0</v>
      </c>
      <c r="J3389" s="15">
        <v>0</v>
      </c>
      <c r="K3389" s="15">
        <f t="shared" si="221"/>
        <v>2648</v>
      </c>
      <c r="L3389" s="15">
        <f t="shared" si="222"/>
        <v>2643</v>
      </c>
      <c r="M3389" s="15">
        <f t="shared" si="223"/>
        <v>5291</v>
      </c>
    </row>
    <row r="3390" spans="1:13" ht="13.15" customHeight="1" x14ac:dyDescent="0.2">
      <c r="A3390" s="11" t="str">
        <f t="shared" si="220"/>
        <v>PORT MACQUARIE2018</v>
      </c>
      <c r="B3390" s="3" t="s">
        <v>27</v>
      </c>
      <c r="C3390" s="12">
        <v>2018</v>
      </c>
      <c r="D3390" s="12" t="s">
        <v>174</v>
      </c>
      <c r="E3390" s="13">
        <v>2219</v>
      </c>
      <c r="F3390" s="13">
        <v>2210</v>
      </c>
      <c r="G3390" s="13">
        <v>4429</v>
      </c>
      <c r="H3390" s="13">
        <v>0</v>
      </c>
      <c r="I3390" s="13">
        <v>0</v>
      </c>
      <c r="J3390" s="13">
        <v>0</v>
      </c>
      <c r="K3390" s="15">
        <f t="shared" si="221"/>
        <v>2219</v>
      </c>
      <c r="L3390" s="15">
        <f t="shared" si="222"/>
        <v>2210</v>
      </c>
      <c r="M3390" s="15">
        <f t="shared" si="223"/>
        <v>4429</v>
      </c>
    </row>
    <row r="3391" spans="1:13" ht="13.15" customHeight="1" x14ac:dyDescent="0.2">
      <c r="A3391" s="11" t="str">
        <f t="shared" si="220"/>
        <v>PORT MACQUARIE2019</v>
      </c>
      <c r="B3391" s="3" t="s">
        <v>27</v>
      </c>
      <c r="C3391" s="12">
        <v>2019</v>
      </c>
      <c r="D3391" s="12" t="s">
        <v>174</v>
      </c>
      <c r="E3391" s="13">
        <v>2317</v>
      </c>
      <c r="F3391" s="13">
        <v>2315</v>
      </c>
      <c r="G3391" s="13">
        <v>4632</v>
      </c>
      <c r="H3391" s="13">
        <v>0</v>
      </c>
      <c r="I3391" s="13">
        <v>0</v>
      </c>
      <c r="J3391" s="13">
        <v>0</v>
      </c>
      <c r="K3391" s="15">
        <f t="shared" si="221"/>
        <v>2317</v>
      </c>
      <c r="L3391" s="15">
        <f t="shared" si="222"/>
        <v>2315</v>
      </c>
      <c r="M3391" s="15">
        <f t="shared" si="223"/>
        <v>4632</v>
      </c>
    </row>
    <row r="3392" spans="1:13" ht="13.15" customHeight="1" x14ac:dyDescent="0.2">
      <c r="A3392" s="11" t="str">
        <f t="shared" si="220"/>
        <v>PORT MACQUARIE2020</v>
      </c>
      <c r="B3392" s="3" t="s">
        <v>27</v>
      </c>
      <c r="C3392" s="12">
        <v>2020</v>
      </c>
      <c r="D3392" s="12" t="s">
        <v>174</v>
      </c>
      <c r="E3392" s="13">
        <v>985</v>
      </c>
      <c r="F3392" s="13">
        <v>984</v>
      </c>
      <c r="G3392" s="13">
        <v>1969</v>
      </c>
      <c r="H3392" s="13">
        <v>0</v>
      </c>
      <c r="I3392" s="13">
        <v>0</v>
      </c>
      <c r="J3392" s="13">
        <v>0</v>
      </c>
      <c r="K3392" s="15">
        <f t="shared" si="221"/>
        <v>985</v>
      </c>
      <c r="L3392" s="15">
        <f t="shared" si="222"/>
        <v>984</v>
      </c>
      <c r="M3392" s="15">
        <f t="shared" si="223"/>
        <v>1969</v>
      </c>
    </row>
    <row r="3393" spans="1:13" ht="13.15" customHeight="1" x14ac:dyDescent="0.2">
      <c r="A3393" s="11" t="str">
        <f t="shared" si="220"/>
        <v>PORT MACQUARIE2021</v>
      </c>
      <c r="B3393" s="92" t="s">
        <v>27</v>
      </c>
      <c r="C3393" s="85">
        <v>2021</v>
      </c>
      <c r="D3393" s="86" t="s">
        <v>174</v>
      </c>
      <c r="E3393" s="15">
        <v>1560</v>
      </c>
      <c r="F3393" s="15">
        <v>1583</v>
      </c>
      <c r="G3393" s="15">
        <v>3143</v>
      </c>
      <c r="H3393" s="87">
        <v>0</v>
      </c>
      <c r="I3393" s="87">
        <v>0</v>
      </c>
      <c r="J3393" s="15">
        <v>0</v>
      </c>
      <c r="K3393" s="15">
        <f t="shared" si="221"/>
        <v>1560</v>
      </c>
      <c r="L3393" s="15">
        <f t="shared" si="222"/>
        <v>1583</v>
      </c>
      <c r="M3393" s="15">
        <f t="shared" si="223"/>
        <v>3143</v>
      </c>
    </row>
    <row r="3394" spans="1:13" ht="13.15" customHeight="1" x14ac:dyDescent="0.2">
      <c r="A3394" s="11" t="str">
        <f t="shared" si="220"/>
        <v>PORT MACQUARIE2022</v>
      </c>
      <c r="B3394" s="92" t="s">
        <v>27</v>
      </c>
      <c r="C3394" s="85">
        <v>2022</v>
      </c>
      <c r="D3394" s="86">
        <v>26</v>
      </c>
      <c r="E3394" s="15">
        <v>2768</v>
      </c>
      <c r="F3394" s="15">
        <v>2763</v>
      </c>
      <c r="G3394" s="15">
        <v>5531</v>
      </c>
      <c r="H3394" s="87">
        <v>0</v>
      </c>
      <c r="I3394" s="87">
        <v>0</v>
      </c>
      <c r="J3394" s="15">
        <v>0</v>
      </c>
      <c r="K3394" s="15">
        <f t="shared" si="221"/>
        <v>2768</v>
      </c>
      <c r="L3394" s="15">
        <f t="shared" si="222"/>
        <v>2763</v>
      </c>
      <c r="M3394" s="15">
        <f t="shared" si="223"/>
        <v>5531</v>
      </c>
    </row>
    <row r="3395" spans="1:13" ht="13.15" customHeight="1" x14ac:dyDescent="0.2">
      <c r="A3395" s="11" t="str">
        <f t="shared" si="220"/>
        <v>PORT MACQUARIE2023</v>
      </c>
      <c r="B3395" s="92" t="s">
        <v>27</v>
      </c>
      <c r="C3395" s="85">
        <v>2023</v>
      </c>
      <c r="D3395" s="86">
        <v>24</v>
      </c>
      <c r="E3395" s="15">
        <v>2942</v>
      </c>
      <c r="F3395" s="15">
        <v>2938</v>
      </c>
      <c r="G3395" s="15">
        <v>5880</v>
      </c>
      <c r="H3395" s="87">
        <v>0</v>
      </c>
      <c r="I3395" s="87">
        <v>0</v>
      </c>
      <c r="J3395" s="15">
        <v>0</v>
      </c>
      <c r="K3395" s="15">
        <f t="shared" si="221"/>
        <v>2942</v>
      </c>
      <c r="L3395" s="15">
        <f t="shared" si="222"/>
        <v>2938</v>
      </c>
      <c r="M3395" s="15">
        <f t="shared" si="223"/>
        <v>5880</v>
      </c>
    </row>
    <row r="3396" spans="1:13" ht="13.15" customHeight="1" x14ac:dyDescent="0.2">
      <c r="A3396" s="11" t="str">
        <f t="shared" si="220"/>
        <v>PORT MACQUARIE2024</v>
      </c>
      <c r="B3396" s="3" t="s">
        <v>27</v>
      </c>
      <c r="C3396" s="12">
        <v>2024</v>
      </c>
      <c r="D3396" s="12">
        <v>29</v>
      </c>
      <c r="E3396" s="13">
        <v>2574</v>
      </c>
      <c r="F3396" s="13">
        <v>2566</v>
      </c>
      <c r="G3396" s="13">
        <v>5140</v>
      </c>
      <c r="H3396" s="13">
        <v>0</v>
      </c>
      <c r="I3396" s="13">
        <v>0</v>
      </c>
      <c r="J3396" s="13">
        <v>0</v>
      </c>
      <c r="K3396" s="15">
        <f t="shared" si="221"/>
        <v>2574</v>
      </c>
      <c r="L3396" s="15">
        <f t="shared" si="222"/>
        <v>2566</v>
      </c>
      <c r="M3396" s="15">
        <f t="shared" si="223"/>
        <v>5140</v>
      </c>
    </row>
    <row r="3397" spans="1:13" ht="13.15" customHeight="1" x14ac:dyDescent="0.2">
      <c r="A3397" s="11" t="str">
        <f t="shared" si="220"/>
        <v>PORT MACQUARIE2025</v>
      </c>
      <c r="B3397" s="92" t="s">
        <v>27</v>
      </c>
      <c r="C3397" s="85">
        <v>2025</v>
      </c>
      <c r="D3397" s="86" t="s">
        <v>174</v>
      </c>
      <c r="E3397" s="15">
        <v>2476</v>
      </c>
      <c r="F3397" s="15">
        <v>2471</v>
      </c>
      <c r="G3397" s="15">
        <v>4947</v>
      </c>
      <c r="H3397" s="87">
        <v>0</v>
      </c>
      <c r="I3397" s="87">
        <v>0</v>
      </c>
      <c r="J3397" s="15">
        <v>0</v>
      </c>
      <c r="K3397" s="15">
        <f t="shared" si="221"/>
        <v>2476</v>
      </c>
      <c r="L3397" s="15">
        <f t="shared" si="222"/>
        <v>2471</v>
      </c>
      <c r="M3397" s="15">
        <f t="shared" si="223"/>
        <v>4947</v>
      </c>
    </row>
    <row r="3398" spans="1:13" ht="13.15" customHeight="1" x14ac:dyDescent="0.2">
      <c r="A3398" s="11" t="str">
        <f t="shared" si="220"/>
        <v>PROSERPINE1985</v>
      </c>
      <c r="B3398" s="92" t="s">
        <v>26</v>
      </c>
      <c r="C3398" s="85">
        <v>1985</v>
      </c>
      <c r="D3398" s="86" t="s">
        <v>174</v>
      </c>
      <c r="E3398" s="15">
        <v>883</v>
      </c>
      <c r="F3398" s="15">
        <v>883</v>
      </c>
      <c r="G3398" s="15">
        <v>1766</v>
      </c>
      <c r="H3398" s="87">
        <v>0</v>
      </c>
      <c r="I3398" s="87">
        <v>0</v>
      </c>
      <c r="J3398" s="15">
        <v>0</v>
      </c>
      <c r="K3398" s="15">
        <f t="shared" si="221"/>
        <v>883</v>
      </c>
      <c r="L3398" s="15">
        <f t="shared" si="222"/>
        <v>883</v>
      </c>
      <c r="M3398" s="15">
        <f t="shared" si="223"/>
        <v>1766</v>
      </c>
    </row>
    <row r="3399" spans="1:13" ht="13.15" customHeight="1" x14ac:dyDescent="0.2">
      <c r="A3399" s="11" t="str">
        <f t="shared" si="220"/>
        <v>PROSERPINE1986</v>
      </c>
      <c r="B3399" s="92" t="s">
        <v>26</v>
      </c>
      <c r="C3399" s="85">
        <v>1986</v>
      </c>
      <c r="D3399" s="86" t="s">
        <v>174</v>
      </c>
      <c r="E3399" s="15">
        <v>995</v>
      </c>
      <c r="F3399" s="15">
        <v>998</v>
      </c>
      <c r="G3399" s="15">
        <v>1993</v>
      </c>
      <c r="H3399" s="87">
        <v>0</v>
      </c>
      <c r="I3399" s="87">
        <v>0</v>
      </c>
      <c r="J3399" s="15">
        <v>0</v>
      </c>
      <c r="K3399" s="15">
        <f t="shared" si="221"/>
        <v>995</v>
      </c>
      <c r="L3399" s="15">
        <f t="shared" si="222"/>
        <v>998</v>
      </c>
      <c r="M3399" s="15">
        <f t="shared" si="223"/>
        <v>1993</v>
      </c>
    </row>
    <row r="3400" spans="1:13" ht="13.15" customHeight="1" x14ac:dyDescent="0.2">
      <c r="A3400" s="11" t="str">
        <f t="shared" si="220"/>
        <v>PROSERPINE1987</v>
      </c>
      <c r="B3400" s="3" t="s">
        <v>26</v>
      </c>
      <c r="C3400" s="12">
        <v>1987</v>
      </c>
      <c r="D3400" s="12" t="s">
        <v>174</v>
      </c>
      <c r="E3400" s="13">
        <v>1022</v>
      </c>
      <c r="F3400" s="13">
        <v>1027</v>
      </c>
      <c r="G3400" s="13">
        <v>2049</v>
      </c>
      <c r="H3400" s="13">
        <v>0</v>
      </c>
      <c r="I3400" s="13">
        <v>0</v>
      </c>
      <c r="J3400" s="13">
        <v>0</v>
      </c>
      <c r="K3400" s="15">
        <f t="shared" si="221"/>
        <v>1022</v>
      </c>
      <c r="L3400" s="15">
        <f t="shared" si="222"/>
        <v>1027</v>
      </c>
      <c r="M3400" s="15">
        <f t="shared" si="223"/>
        <v>2049</v>
      </c>
    </row>
    <row r="3401" spans="1:13" ht="13.15" customHeight="1" x14ac:dyDescent="0.2">
      <c r="A3401" s="11" t="str">
        <f t="shared" si="220"/>
        <v>PROSERPINE1988</v>
      </c>
      <c r="B3401" s="3" t="s">
        <v>26</v>
      </c>
      <c r="C3401" s="12">
        <v>1988</v>
      </c>
      <c r="D3401" s="12" t="s">
        <v>174</v>
      </c>
      <c r="E3401" s="13">
        <v>1005</v>
      </c>
      <c r="F3401" s="13">
        <v>1005</v>
      </c>
      <c r="G3401" s="13">
        <v>2010</v>
      </c>
      <c r="H3401" s="13">
        <v>0</v>
      </c>
      <c r="I3401" s="13">
        <v>0</v>
      </c>
      <c r="J3401" s="13">
        <v>0</v>
      </c>
      <c r="K3401" s="15">
        <f t="shared" si="221"/>
        <v>1005</v>
      </c>
      <c r="L3401" s="15">
        <f t="shared" si="222"/>
        <v>1005</v>
      </c>
      <c r="M3401" s="15">
        <f t="shared" si="223"/>
        <v>2010</v>
      </c>
    </row>
    <row r="3402" spans="1:13" ht="13.15" customHeight="1" x14ac:dyDescent="0.2">
      <c r="A3402" s="11" t="str">
        <f t="shared" si="220"/>
        <v>PROSERPINE1989</v>
      </c>
      <c r="B3402" s="3" t="s">
        <v>26</v>
      </c>
      <c r="C3402" s="12">
        <v>1989</v>
      </c>
      <c r="D3402" s="12" t="s">
        <v>174</v>
      </c>
      <c r="E3402" s="13">
        <v>778</v>
      </c>
      <c r="F3402" s="13">
        <v>776</v>
      </c>
      <c r="G3402" s="13">
        <v>1554</v>
      </c>
      <c r="H3402" s="13">
        <v>0</v>
      </c>
      <c r="I3402" s="13">
        <v>0</v>
      </c>
      <c r="J3402" s="13">
        <v>0</v>
      </c>
      <c r="K3402" s="15">
        <f t="shared" si="221"/>
        <v>778</v>
      </c>
      <c r="L3402" s="15">
        <f t="shared" si="222"/>
        <v>776</v>
      </c>
      <c r="M3402" s="15">
        <f t="shared" si="223"/>
        <v>1554</v>
      </c>
    </row>
    <row r="3403" spans="1:13" ht="13.15" customHeight="1" x14ac:dyDescent="0.2">
      <c r="A3403" s="11" t="str">
        <f t="shared" si="220"/>
        <v>PROSERPINE1990</v>
      </c>
      <c r="B3403" s="3" t="s">
        <v>26</v>
      </c>
      <c r="C3403" s="12">
        <v>1990</v>
      </c>
      <c r="D3403" s="12" t="s">
        <v>174</v>
      </c>
      <c r="E3403" s="13">
        <v>590</v>
      </c>
      <c r="F3403" s="13">
        <v>587</v>
      </c>
      <c r="G3403" s="13">
        <v>1177</v>
      </c>
      <c r="H3403" s="13">
        <v>0</v>
      </c>
      <c r="I3403" s="13">
        <v>0</v>
      </c>
      <c r="J3403" s="13">
        <v>0</v>
      </c>
      <c r="K3403" s="15">
        <f t="shared" si="221"/>
        <v>590</v>
      </c>
      <c r="L3403" s="15">
        <f t="shared" si="222"/>
        <v>587</v>
      </c>
      <c r="M3403" s="15">
        <f t="shared" si="223"/>
        <v>1177</v>
      </c>
    </row>
    <row r="3404" spans="1:13" ht="13.15" customHeight="1" x14ac:dyDescent="0.2">
      <c r="A3404" s="11" t="str">
        <f t="shared" si="220"/>
        <v>PROSERPINE1991</v>
      </c>
      <c r="B3404" s="3" t="s">
        <v>26</v>
      </c>
      <c r="C3404" s="12">
        <v>1991</v>
      </c>
      <c r="D3404" s="12" t="s">
        <v>174</v>
      </c>
      <c r="E3404" s="13">
        <v>448</v>
      </c>
      <c r="F3404" s="13">
        <v>448</v>
      </c>
      <c r="G3404" s="13">
        <v>896</v>
      </c>
      <c r="H3404" s="13">
        <v>0</v>
      </c>
      <c r="I3404" s="13">
        <v>0</v>
      </c>
      <c r="J3404" s="13">
        <v>0</v>
      </c>
      <c r="K3404" s="15">
        <f t="shared" si="221"/>
        <v>448</v>
      </c>
      <c r="L3404" s="15">
        <f t="shared" si="222"/>
        <v>448</v>
      </c>
      <c r="M3404" s="15">
        <f t="shared" si="223"/>
        <v>896</v>
      </c>
    </row>
    <row r="3405" spans="1:13" ht="13.15" customHeight="1" x14ac:dyDescent="0.2">
      <c r="A3405" s="11" t="str">
        <f t="shared" si="220"/>
        <v>PROSERPINE1992</v>
      </c>
      <c r="B3405" s="92" t="s">
        <v>26</v>
      </c>
      <c r="C3405" s="85">
        <v>1992</v>
      </c>
      <c r="D3405" s="86" t="s">
        <v>174</v>
      </c>
      <c r="E3405" s="15">
        <v>456</v>
      </c>
      <c r="F3405" s="15">
        <v>451</v>
      </c>
      <c r="G3405" s="15">
        <v>907</v>
      </c>
      <c r="H3405" s="87">
        <v>0</v>
      </c>
      <c r="I3405" s="87">
        <v>0</v>
      </c>
      <c r="J3405" s="15">
        <v>0</v>
      </c>
      <c r="K3405" s="15">
        <f t="shared" si="221"/>
        <v>456</v>
      </c>
      <c r="L3405" s="15">
        <f t="shared" si="222"/>
        <v>451</v>
      </c>
      <c r="M3405" s="15">
        <f t="shared" si="223"/>
        <v>907</v>
      </c>
    </row>
    <row r="3406" spans="1:13" ht="13.15" customHeight="1" x14ac:dyDescent="0.2">
      <c r="A3406" s="11" t="str">
        <f t="shared" si="220"/>
        <v>PROSERPINE1993</v>
      </c>
      <c r="B3406" s="3" t="s">
        <v>26</v>
      </c>
      <c r="C3406" s="12">
        <v>1993</v>
      </c>
      <c r="D3406" s="12" t="s">
        <v>174</v>
      </c>
      <c r="E3406" s="13">
        <v>683</v>
      </c>
      <c r="F3406" s="13">
        <v>690</v>
      </c>
      <c r="G3406" s="13">
        <v>1373</v>
      </c>
      <c r="H3406" s="13">
        <v>0</v>
      </c>
      <c r="I3406" s="13">
        <v>0</v>
      </c>
      <c r="J3406" s="13">
        <v>0</v>
      </c>
      <c r="K3406" s="15">
        <f t="shared" si="221"/>
        <v>683</v>
      </c>
      <c r="L3406" s="15">
        <f t="shared" si="222"/>
        <v>690</v>
      </c>
      <c r="M3406" s="15">
        <f t="shared" si="223"/>
        <v>1373</v>
      </c>
    </row>
    <row r="3407" spans="1:13" ht="13.15" customHeight="1" x14ac:dyDescent="0.2">
      <c r="A3407" s="11" t="str">
        <f t="shared" si="220"/>
        <v>PROSERPINE1994</v>
      </c>
      <c r="B3407" s="3" t="s">
        <v>26</v>
      </c>
      <c r="C3407" s="12">
        <v>1994</v>
      </c>
      <c r="D3407" s="12" t="s">
        <v>174</v>
      </c>
      <c r="E3407" s="13">
        <v>1241</v>
      </c>
      <c r="F3407" s="13">
        <v>1245</v>
      </c>
      <c r="G3407" s="13">
        <v>2486</v>
      </c>
      <c r="H3407" s="13">
        <v>0</v>
      </c>
      <c r="I3407" s="13">
        <v>0</v>
      </c>
      <c r="J3407" s="13">
        <v>0</v>
      </c>
      <c r="K3407" s="15">
        <f t="shared" si="221"/>
        <v>1241</v>
      </c>
      <c r="L3407" s="15">
        <f t="shared" si="222"/>
        <v>1245</v>
      </c>
      <c r="M3407" s="15">
        <f t="shared" si="223"/>
        <v>2486</v>
      </c>
    </row>
    <row r="3408" spans="1:13" ht="13.15" customHeight="1" x14ac:dyDescent="0.2">
      <c r="A3408" s="11" t="str">
        <f t="shared" si="220"/>
        <v>PROSERPINE1995</v>
      </c>
      <c r="B3408" s="92" t="s">
        <v>26</v>
      </c>
      <c r="C3408" s="85">
        <v>1995</v>
      </c>
      <c r="D3408" s="86" t="s">
        <v>174</v>
      </c>
      <c r="E3408" s="15">
        <v>1517</v>
      </c>
      <c r="F3408" s="15">
        <v>1517</v>
      </c>
      <c r="G3408" s="15">
        <v>3034</v>
      </c>
      <c r="H3408" s="87">
        <v>0</v>
      </c>
      <c r="I3408" s="87">
        <v>0</v>
      </c>
      <c r="J3408" s="15">
        <v>0</v>
      </c>
      <c r="K3408" s="15">
        <f t="shared" si="221"/>
        <v>1517</v>
      </c>
      <c r="L3408" s="15">
        <f t="shared" si="222"/>
        <v>1517</v>
      </c>
      <c r="M3408" s="15">
        <f t="shared" si="223"/>
        <v>3034</v>
      </c>
    </row>
    <row r="3409" spans="1:13" ht="13.15" customHeight="1" x14ac:dyDescent="0.2">
      <c r="A3409" s="11" t="str">
        <f t="shared" si="220"/>
        <v>PROSERPINE1996</v>
      </c>
      <c r="B3409" s="3" t="s">
        <v>26</v>
      </c>
      <c r="C3409" s="12">
        <v>1996</v>
      </c>
      <c r="D3409" s="12" t="s">
        <v>174</v>
      </c>
      <c r="E3409" s="13">
        <v>1432</v>
      </c>
      <c r="F3409" s="13">
        <v>1432</v>
      </c>
      <c r="G3409" s="13">
        <v>2864</v>
      </c>
      <c r="H3409" s="13">
        <v>0</v>
      </c>
      <c r="I3409" s="13">
        <v>0</v>
      </c>
      <c r="J3409" s="13">
        <v>0</v>
      </c>
      <c r="K3409" s="15">
        <f t="shared" si="221"/>
        <v>1432</v>
      </c>
      <c r="L3409" s="15">
        <f t="shared" si="222"/>
        <v>1432</v>
      </c>
      <c r="M3409" s="15">
        <f t="shared" si="223"/>
        <v>2864</v>
      </c>
    </row>
    <row r="3410" spans="1:13" ht="13.15" customHeight="1" x14ac:dyDescent="0.2">
      <c r="A3410" s="11" t="str">
        <f t="shared" si="220"/>
        <v>PROSERPINE1997</v>
      </c>
      <c r="B3410" s="90" t="s">
        <v>26</v>
      </c>
      <c r="C3410" s="85">
        <v>1997</v>
      </c>
      <c r="D3410" s="86" t="s">
        <v>174</v>
      </c>
      <c r="E3410" s="15">
        <v>1507</v>
      </c>
      <c r="F3410" s="15">
        <v>1509</v>
      </c>
      <c r="G3410" s="15">
        <v>3016</v>
      </c>
      <c r="H3410" s="15">
        <v>0</v>
      </c>
      <c r="I3410" s="15">
        <v>0</v>
      </c>
      <c r="J3410" s="15">
        <v>0</v>
      </c>
      <c r="K3410" s="15">
        <f t="shared" si="221"/>
        <v>1507</v>
      </c>
      <c r="L3410" s="15">
        <f t="shared" si="222"/>
        <v>1509</v>
      </c>
      <c r="M3410" s="15">
        <f t="shared" si="223"/>
        <v>3016</v>
      </c>
    </row>
    <row r="3411" spans="1:13" ht="13.15" customHeight="1" x14ac:dyDescent="0.2">
      <c r="A3411" s="11" t="str">
        <f t="shared" si="220"/>
        <v>PROSERPINE1998</v>
      </c>
      <c r="B3411" s="92" t="s">
        <v>26</v>
      </c>
      <c r="C3411" s="85">
        <v>1998</v>
      </c>
      <c r="D3411" s="86" t="s">
        <v>174</v>
      </c>
      <c r="E3411" s="15">
        <v>1513</v>
      </c>
      <c r="F3411" s="15">
        <v>1511</v>
      </c>
      <c r="G3411" s="15">
        <v>3024</v>
      </c>
      <c r="H3411" s="87">
        <v>0</v>
      </c>
      <c r="I3411" s="87">
        <v>0</v>
      </c>
      <c r="J3411" s="15">
        <v>0</v>
      </c>
      <c r="K3411" s="15">
        <f t="shared" si="221"/>
        <v>1513</v>
      </c>
      <c r="L3411" s="15">
        <f t="shared" si="222"/>
        <v>1511</v>
      </c>
      <c r="M3411" s="15">
        <f t="shared" si="223"/>
        <v>3024</v>
      </c>
    </row>
    <row r="3412" spans="1:13" ht="13.15" customHeight="1" x14ac:dyDescent="0.2">
      <c r="A3412" s="11" t="str">
        <f t="shared" si="220"/>
        <v>PROSERPINE1999</v>
      </c>
      <c r="B3412" s="3" t="s">
        <v>26</v>
      </c>
      <c r="C3412" s="12">
        <v>1999</v>
      </c>
      <c r="D3412" s="12" t="s">
        <v>174</v>
      </c>
      <c r="E3412" s="13">
        <v>1563</v>
      </c>
      <c r="F3412" s="13">
        <v>1556</v>
      </c>
      <c r="G3412" s="13">
        <v>3119</v>
      </c>
      <c r="H3412" s="13">
        <v>0</v>
      </c>
      <c r="I3412" s="13">
        <v>0</v>
      </c>
      <c r="J3412" s="13">
        <v>0</v>
      </c>
      <c r="K3412" s="15">
        <f t="shared" si="221"/>
        <v>1563</v>
      </c>
      <c r="L3412" s="15">
        <f t="shared" si="222"/>
        <v>1556</v>
      </c>
      <c r="M3412" s="15">
        <f t="shared" si="223"/>
        <v>3119</v>
      </c>
    </row>
    <row r="3413" spans="1:13" ht="13.15" customHeight="1" x14ac:dyDescent="0.2">
      <c r="A3413" s="11" t="str">
        <f t="shared" si="220"/>
        <v>PROSERPINE2000</v>
      </c>
      <c r="B3413" s="92" t="s">
        <v>26</v>
      </c>
      <c r="C3413" s="85">
        <v>2000</v>
      </c>
      <c r="D3413" s="86" t="s">
        <v>174</v>
      </c>
      <c r="E3413" s="15">
        <v>1094</v>
      </c>
      <c r="F3413" s="15">
        <v>1085</v>
      </c>
      <c r="G3413" s="15">
        <v>2179</v>
      </c>
      <c r="H3413" s="87">
        <v>0</v>
      </c>
      <c r="I3413" s="87">
        <v>0</v>
      </c>
      <c r="J3413" s="15">
        <v>0</v>
      </c>
      <c r="K3413" s="15">
        <f t="shared" si="221"/>
        <v>1094</v>
      </c>
      <c r="L3413" s="15">
        <f t="shared" si="222"/>
        <v>1085</v>
      </c>
      <c r="M3413" s="15">
        <f t="shared" si="223"/>
        <v>2179</v>
      </c>
    </row>
    <row r="3414" spans="1:13" ht="13.15" customHeight="1" x14ac:dyDescent="0.2">
      <c r="A3414" s="11" t="str">
        <f t="shared" si="220"/>
        <v>PROSERPINE2001</v>
      </c>
      <c r="B3414" s="90" t="s">
        <v>26</v>
      </c>
      <c r="C3414" s="85">
        <v>2001</v>
      </c>
      <c r="D3414" s="86" t="s">
        <v>174</v>
      </c>
      <c r="E3414" s="87">
        <v>511</v>
      </c>
      <c r="F3414" s="87">
        <v>513</v>
      </c>
      <c r="G3414" s="15">
        <v>1024</v>
      </c>
      <c r="H3414" s="87">
        <v>0</v>
      </c>
      <c r="I3414" s="87">
        <v>0</v>
      </c>
      <c r="J3414" s="15">
        <v>0</v>
      </c>
      <c r="K3414" s="15">
        <f t="shared" si="221"/>
        <v>511</v>
      </c>
      <c r="L3414" s="15">
        <f t="shared" si="222"/>
        <v>513</v>
      </c>
      <c r="M3414" s="15">
        <f t="shared" si="223"/>
        <v>1024</v>
      </c>
    </row>
    <row r="3415" spans="1:13" ht="13.15" customHeight="1" x14ac:dyDescent="0.2">
      <c r="A3415" s="11" t="str">
        <f t="shared" si="220"/>
        <v>PROSERPINE2002</v>
      </c>
      <c r="B3415" s="92" t="s">
        <v>26</v>
      </c>
      <c r="C3415" s="85">
        <v>2002</v>
      </c>
      <c r="D3415" s="86" t="s">
        <v>174</v>
      </c>
      <c r="E3415" s="15">
        <v>617</v>
      </c>
      <c r="F3415" s="15">
        <v>617</v>
      </c>
      <c r="G3415" s="15">
        <v>1234</v>
      </c>
      <c r="H3415" s="87">
        <v>0</v>
      </c>
      <c r="I3415" s="87">
        <v>0</v>
      </c>
      <c r="J3415" s="15">
        <v>0</v>
      </c>
      <c r="K3415" s="15">
        <f t="shared" si="221"/>
        <v>617</v>
      </c>
      <c r="L3415" s="15">
        <f t="shared" si="222"/>
        <v>617</v>
      </c>
      <c r="M3415" s="15">
        <f t="shared" si="223"/>
        <v>1234</v>
      </c>
    </row>
    <row r="3416" spans="1:13" ht="13.15" customHeight="1" x14ac:dyDescent="0.2">
      <c r="A3416" s="11" t="str">
        <f t="shared" si="220"/>
        <v>PROSERPINE2003</v>
      </c>
      <c r="B3416" s="3" t="s">
        <v>26</v>
      </c>
      <c r="C3416" s="12">
        <v>2003</v>
      </c>
      <c r="D3416" s="12" t="s">
        <v>174</v>
      </c>
      <c r="E3416" s="13">
        <v>551</v>
      </c>
      <c r="F3416" s="13">
        <v>551</v>
      </c>
      <c r="G3416" s="13">
        <v>1102</v>
      </c>
      <c r="H3416" s="13">
        <v>0</v>
      </c>
      <c r="I3416" s="13">
        <v>0</v>
      </c>
      <c r="J3416" s="13">
        <v>0</v>
      </c>
      <c r="K3416" s="15">
        <f t="shared" si="221"/>
        <v>551</v>
      </c>
      <c r="L3416" s="15">
        <f t="shared" si="222"/>
        <v>551</v>
      </c>
      <c r="M3416" s="15">
        <f t="shared" si="223"/>
        <v>1102</v>
      </c>
    </row>
    <row r="3417" spans="1:13" ht="13.15" customHeight="1" x14ac:dyDescent="0.2">
      <c r="A3417" s="11" t="str">
        <f t="shared" si="220"/>
        <v>PROSERPINE2004</v>
      </c>
      <c r="B3417" s="3" t="s">
        <v>26</v>
      </c>
      <c r="C3417" s="12">
        <v>2004</v>
      </c>
      <c r="D3417" s="12" t="s">
        <v>174</v>
      </c>
      <c r="E3417" s="13">
        <v>767</v>
      </c>
      <c r="F3417" s="13">
        <v>767</v>
      </c>
      <c r="G3417" s="13">
        <v>1534</v>
      </c>
      <c r="H3417" s="13">
        <v>0</v>
      </c>
      <c r="I3417" s="13">
        <v>0</v>
      </c>
      <c r="J3417" s="13">
        <v>0</v>
      </c>
      <c r="K3417" s="15">
        <f t="shared" si="221"/>
        <v>767</v>
      </c>
      <c r="L3417" s="15">
        <f t="shared" si="222"/>
        <v>767</v>
      </c>
      <c r="M3417" s="15">
        <f t="shared" si="223"/>
        <v>1534</v>
      </c>
    </row>
    <row r="3418" spans="1:13" ht="13.15" customHeight="1" x14ac:dyDescent="0.2">
      <c r="A3418" s="11" t="str">
        <f t="shared" si="220"/>
        <v>PROSERPINE2005</v>
      </c>
      <c r="B3418" s="3" t="s">
        <v>26</v>
      </c>
      <c r="C3418" s="12">
        <v>2005</v>
      </c>
      <c r="D3418" s="12" t="s">
        <v>174</v>
      </c>
      <c r="E3418" s="13">
        <v>1068</v>
      </c>
      <c r="F3418" s="13">
        <v>1069</v>
      </c>
      <c r="G3418" s="13">
        <v>2137</v>
      </c>
      <c r="H3418" s="13">
        <v>0</v>
      </c>
      <c r="I3418" s="13">
        <v>0</v>
      </c>
      <c r="J3418" s="13">
        <v>0</v>
      </c>
      <c r="K3418" s="15">
        <f t="shared" si="221"/>
        <v>1068</v>
      </c>
      <c r="L3418" s="15">
        <f t="shared" si="222"/>
        <v>1069</v>
      </c>
      <c r="M3418" s="15">
        <f t="shared" si="223"/>
        <v>2137</v>
      </c>
    </row>
    <row r="3419" spans="1:13" ht="13.15" customHeight="1" x14ac:dyDescent="0.2">
      <c r="A3419" s="11" t="str">
        <f t="shared" si="220"/>
        <v>PROSERPINE2006</v>
      </c>
      <c r="B3419" s="3" t="s">
        <v>26</v>
      </c>
      <c r="C3419" s="12">
        <v>2006</v>
      </c>
      <c r="D3419" s="12" t="s">
        <v>174</v>
      </c>
      <c r="E3419" s="13">
        <v>935</v>
      </c>
      <c r="F3419" s="13">
        <v>938</v>
      </c>
      <c r="G3419" s="13">
        <v>1873</v>
      </c>
      <c r="H3419" s="13">
        <v>0</v>
      </c>
      <c r="I3419" s="13">
        <v>0</v>
      </c>
      <c r="J3419" s="13">
        <v>0</v>
      </c>
      <c r="K3419" s="15">
        <f t="shared" si="221"/>
        <v>935</v>
      </c>
      <c r="L3419" s="15">
        <f t="shared" si="222"/>
        <v>938</v>
      </c>
      <c r="M3419" s="15">
        <f t="shared" si="223"/>
        <v>1873</v>
      </c>
    </row>
    <row r="3420" spans="1:13" ht="13.15" customHeight="1" x14ac:dyDescent="0.2">
      <c r="A3420" s="11" t="str">
        <f t="shared" si="220"/>
        <v>PROSERPINE2007</v>
      </c>
      <c r="B3420" s="3" t="s">
        <v>26</v>
      </c>
      <c r="C3420" s="12">
        <v>2007</v>
      </c>
      <c r="D3420" s="12" t="s">
        <v>174</v>
      </c>
      <c r="E3420" s="13">
        <v>934</v>
      </c>
      <c r="F3420" s="13">
        <v>931</v>
      </c>
      <c r="G3420" s="13">
        <v>1865</v>
      </c>
      <c r="H3420" s="13">
        <v>0</v>
      </c>
      <c r="I3420" s="13">
        <v>0</v>
      </c>
      <c r="J3420" s="13">
        <v>0</v>
      </c>
      <c r="K3420" s="15">
        <f t="shared" si="221"/>
        <v>934</v>
      </c>
      <c r="L3420" s="15">
        <f t="shared" si="222"/>
        <v>931</v>
      </c>
      <c r="M3420" s="15">
        <f t="shared" si="223"/>
        <v>1865</v>
      </c>
    </row>
    <row r="3421" spans="1:13" ht="13.15" customHeight="1" x14ac:dyDescent="0.2">
      <c r="A3421" s="11" t="str">
        <f t="shared" si="220"/>
        <v>PROSERPINE2008</v>
      </c>
      <c r="B3421" s="3" t="s">
        <v>26</v>
      </c>
      <c r="C3421" s="12">
        <v>2008</v>
      </c>
      <c r="D3421" s="12" t="s">
        <v>174</v>
      </c>
      <c r="E3421" s="13">
        <v>847</v>
      </c>
      <c r="F3421" s="13">
        <v>844</v>
      </c>
      <c r="G3421" s="13">
        <v>1691</v>
      </c>
      <c r="H3421" s="13">
        <v>0</v>
      </c>
      <c r="I3421" s="13">
        <v>0</v>
      </c>
      <c r="J3421" s="13">
        <v>0</v>
      </c>
      <c r="K3421" s="15">
        <f t="shared" si="221"/>
        <v>847</v>
      </c>
      <c r="L3421" s="15">
        <f t="shared" si="222"/>
        <v>844</v>
      </c>
      <c r="M3421" s="15">
        <f t="shared" si="223"/>
        <v>1691</v>
      </c>
    </row>
    <row r="3422" spans="1:13" ht="13.15" customHeight="1" x14ac:dyDescent="0.2">
      <c r="A3422" s="11" t="str">
        <f t="shared" si="220"/>
        <v>PROSERPINE2009</v>
      </c>
      <c r="B3422" s="92" t="s">
        <v>26</v>
      </c>
      <c r="C3422" s="85">
        <v>2009</v>
      </c>
      <c r="D3422" s="86" t="s">
        <v>174</v>
      </c>
      <c r="E3422" s="15">
        <v>728</v>
      </c>
      <c r="F3422" s="15">
        <v>727</v>
      </c>
      <c r="G3422" s="15">
        <v>1455</v>
      </c>
      <c r="H3422" s="87">
        <v>0</v>
      </c>
      <c r="I3422" s="87">
        <v>0</v>
      </c>
      <c r="J3422" s="15">
        <v>0</v>
      </c>
      <c r="K3422" s="15">
        <f t="shared" si="221"/>
        <v>728</v>
      </c>
      <c r="L3422" s="15">
        <f t="shared" si="222"/>
        <v>727</v>
      </c>
      <c r="M3422" s="15">
        <f t="shared" si="223"/>
        <v>1455</v>
      </c>
    </row>
    <row r="3423" spans="1:13" ht="13.15" customHeight="1" x14ac:dyDescent="0.2">
      <c r="A3423" s="11" t="str">
        <f t="shared" si="220"/>
        <v>PROSERPINE2010</v>
      </c>
      <c r="B3423" s="92" t="s">
        <v>26</v>
      </c>
      <c r="C3423" s="85">
        <v>2010</v>
      </c>
      <c r="D3423" s="86" t="s">
        <v>174</v>
      </c>
      <c r="E3423" s="15">
        <v>724</v>
      </c>
      <c r="F3423" s="15">
        <v>724</v>
      </c>
      <c r="G3423" s="15">
        <v>1448</v>
      </c>
      <c r="H3423" s="87">
        <v>0</v>
      </c>
      <c r="I3423" s="87">
        <v>0</v>
      </c>
      <c r="J3423" s="15">
        <v>0</v>
      </c>
      <c r="K3423" s="15">
        <f t="shared" si="221"/>
        <v>724</v>
      </c>
      <c r="L3423" s="15">
        <f t="shared" si="222"/>
        <v>724</v>
      </c>
      <c r="M3423" s="15">
        <f t="shared" si="223"/>
        <v>1448</v>
      </c>
    </row>
    <row r="3424" spans="1:13" ht="13.15" customHeight="1" x14ac:dyDescent="0.2">
      <c r="A3424" s="11" t="str">
        <f t="shared" si="220"/>
        <v>PROSERPINE2011</v>
      </c>
      <c r="B3424" s="92" t="s">
        <v>26</v>
      </c>
      <c r="C3424" s="85">
        <v>2011</v>
      </c>
      <c r="D3424" s="86" t="s">
        <v>174</v>
      </c>
      <c r="E3424" s="15">
        <v>715</v>
      </c>
      <c r="F3424" s="15">
        <v>715</v>
      </c>
      <c r="G3424" s="15">
        <v>1430</v>
      </c>
      <c r="H3424" s="87">
        <v>0</v>
      </c>
      <c r="I3424" s="87">
        <v>0</v>
      </c>
      <c r="J3424" s="15">
        <v>0</v>
      </c>
      <c r="K3424" s="15">
        <f t="shared" si="221"/>
        <v>715</v>
      </c>
      <c r="L3424" s="15">
        <f t="shared" si="222"/>
        <v>715</v>
      </c>
      <c r="M3424" s="15">
        <f t="shared" si="223"/>
        <v>1430</v>
      </c>
    </row>
    <row r="3425" spans="1:13" ht="13.15" customHeight="1" x14ac:dyDescent="0.2">
      <c r="A3425" s="11" t="str">
        <f t="shared" si="220"/>
        <v>PROSERPINE2012</v>
      </c>
      <c r="B3425" s="92" t="s">
        <v>26</v>
      </c>
      <c r="C3425" s="85">
        <v>2012</v>
      </c>
      <c r="D3425" s="86" t="s">
        <v>174</v>
      </c>
      <c r="E3425" s="15">
        <v>936</v>
      </c>
      <c r="F3425" s="15">
        <v>935</v>
      </c>
      <c r="G3425" s="15">
        <v>1871</v>
      </c>
      <c r="H3425" s="87">
        <v>0</v>
      </c>
      <c r="I3425" s="87">
        <v>0</v>
      </c>
      <c r="J3425" s="15">
        <v>0</v>
      </c>
      <c r="K3425" s="15">
        <f t="shared" si="221"/>
        <v>936</v>
      </c>
      <c r="L3425" s="15">
        <f t="shared" si="222"/>
        <v>935</v>
      </c>
      <c r="M3425" s="15">
        <f t="shared" si="223"/>
        <v>1871</v>
      </c>
    </row>
    <row r="3426" spans="1:13" ht="13.15" customHeight="1" x14ac:dyDescent="0.2">
      <c r="A3426" s="11" t="str">
        <f t="shared" si="220"/>
        <v>PROSERPINE2013</v>
      </c>
      <c r="B3426" s="3" t="s">
        <v>26</v>
      </c>
      <c r="C3426" s="12">
        <v>2013</v>
      </c>
      <c r="D3426" s="12" t="s">
        <v>174</v>
      </c>
      <c r="E3426" s="13">
        <v>956</v>
      </c>
      <c r="F3426" s="13">
        <v>955</v>
      </c>
      <c r="G3426" s="13">
        <v>1911</v>
      </c>
      <c r="H3426" s="13">
        <v>0</v>
      </c>
      <c r="I3426" s="13">
        <v>0</v>
      </c>
      <c r="J3426" s="13">
        <v>0</v>
      </c>
      <c r="K3426" s="15">
        <f t="shared" si="221"/>
        <v>956</v>
      </c>
      <c r="L3426" s="15">
        <f t="shared" si="222"/>
        <v>955</v>
      </c>
      <c r="M3426" s="15">
        <f t="shared" si="223"/>
        <v>1911</v>
      </c>
    </row>
    <row r="3427" spans="1:13" ht="13.15" customHeight="1" x14ac:dyDescent="0.2">
      <c r="A3427" s="11" t="str">
        <f t="shared" si="220"/>
        <v>PROSERPINE2014</v>
      </c>
      <c r="B3427" s="90" t="s">
        <v>26</v>
      </c>
      <c r="C3427" s="85">
        <v>2014</v>
      </c>
      <c r="D3427" s="86" t="s">
        <v>174</v>
      </c>
      <c r="E3427" s="15">
        <v>1084</v>
      </c>
      <c r="F3427" s="15">
        <v>1083</v>
      </c>
      <c r="G3427" s="15">
        <v>2167</v>
      </c>
      <c r="H3427" s="15">
        <v>0</v>
      </c>
      <c r="I3427" s="15">
        <v>0</v>
      </c>
      <c r="J3427" s="15">
        <v>0</v>
      </c>
      <c r="K3427" s="15">
        <f t="shared" si="221"/>
        <v>1084</v>
      </c>
      <c r="L3427" s="15">
        <f t="shared" si="222"/>
        <v>1083</v>
      </c>
      <c r="M3427" s="15">
        <f t="shared" si="223"/>
        <v>2167</v>
      </c>
    </row>
    <row r="3428" spans="1:13" ht="13.15" customHeight="1" x14ac:dyDescent="0.2">
      <c r="A3428" s="11" t="str">
        <f t="shared" si="220"/>
        <v>PROSERPINE2015</v>
      </c>
      <c r="B3428" s="90" t="s">
        <v>26</v>
      </c>
      <c r="C3428" s="12">
        <v>2015</v>
      </c>
      <c r="D3428" s="12" t="s">
        <v>174</v>
      </c>
      <c r="E3428" s="91">
        <v>1246</v>
      </c>
      <c r="F3428" s="91">
        <v>1243</v>
      </c>
      <c r="G3428" s="91">
        <v>2489</v>
      </c>
      <c r="H3428" s="91">
        <v>0</v>
      </c>
      <c r="I3428" s="91">
        <v>0</v>
      </c>
      <c r="J3428" s="91">
        <v>0</v>
      </c>
      <c r="K3428" s="15">
        <f t="shared" si="221"/>
        <v>1246</v>
      </c>
      <c r="L3428" s="15">
        <f t="shared" si="222"/>
        <v>1243</v>
      </c>
      <c r="M3428" s="15">
        <f t="shared" si="223"/>
        <v>2489</v>
      </c>
    </row>
    <row r="3429" spans="1:13" ht="13.15" customHeight="1" x14ac:dyDescent="0.2">
      <c r="A3429" s="11" t="str">
        <f t="shared" si="220"/>
        <v>PROSERPINE2016</v>
      </c>
      <c r="B3429" s="92" t="s">
        <v>26</v>
      </c>
      <c r="C3429" s="85">
        <v>2016</v>
      </c>
      <c r="D3429" s="86" t="s">
        <v>174</v>
      </c>
      <c r="E3429" s="15">
        <v>1161</v>
      </c>
      <c r="F3429" s="15">
        <v>1161</v>
      </c>
      <c r="G3429" s="15">
        <v>2322</v>
      </c>
      <c r="H3429" s="87">
        <v>0</v>
      </c>
      <c r="I3429" s="87">
        <v>0</v>
      </c>
      <c r="J3429" s="15">
        <v>0</v>
      </c>
      <c r="K3429" s="15">
        <f t="shared" si="221"/>
        <v>1161</v>
      </c>
      <c r="L3429" s="15">
        <f t="shared" si="222"/>
        <v>1161</v>
      </c>
      <c r="M3429" s="15">
        <f t="shared" si="223"/>
        <v>2322</v>
      </c>
    </row>
    <row r="3430" spans="1:13" ht="13.15" customHeight="1" x14ac:dyDescent="0.2">
      <c r="A3430" s="11" t="str">
        <f t="shared" si="220"/>
        <v>PROSERPINE2017</v>
      </c>
      <c r="B3430" s="92" t="s">
        <v>26</v>
      </c>
      <c r="C3430" s="85">
        <v>2017</v>
      </c>
      <c r="D3430" s="86" t="s">
        <v>174</v>
      </c>
      <c r="E3430" s="15">
        <v>1496</v>
      </c>
      <c r="F3430" s="15">
        <v>1494</v>
      </c>
      <c r="G3430" s="15">
        <v>2990</v>
      </c>
      <c r="H3430" s="87">
        <v>0</v>
      </c>
      <c r="I3430" s="87">
        <v>0</v>
      </c>
      <c r="J3430" s="15">
        <v>0</v>
      </c>
      <c r="K3430" s="15">
        <f t="shared" si="221"/>
        <v>1496</v>
      </c>
      <c r="L3430" s="15">
        <f t="shared" si="222"/>
        <v>1494</v>
      </c>
      <c r="M3430" s="15">
        <f t="shared" si="223"/>
        <v>2990</v>
      </c>
    </row>
    <row r="3431" spans="1:13" ht="13.15" customHeight="1" x14ac:dyDescent="0.2">
      <c r="A3431" s="11" t="str">
        <f t="shared" si="220"/>
        <v>PROSERPINE2018</v>
      </c>
      <c r="B3431" s="90" t="s">
        <v>26</v>
      </c>
      <c r="C3431" s="85">
        <v>2018</v>
      </c>
      <c r="D3431" s="86" t="s">
        <v>174</v>
      </c>
      <c r="E3431" s="15">
        <v>1508</v>
      </c>
      <c r="F3431" s="15">
        <v>1507</v>
      </c>
      <c r="G3431" s="15">
        <v>3015</v>
      </c>
      <c r="H3431" s="15">
        <v>0</v>
      </c>
      <c r="I3431" s="15">
        <v>0</v>
      </c>
      <c r="J3431" s="15">
        <v>0</v>
      </c>
      <c r="K3431" s="15">
        <f t="shared" si="221"/>
        <v>1508</v>
      </c>
      <c r="L3431" s="15">
        <f t="shared" si="222"/>
        <v>1507</v>
      </c>
      <c r="M3431" s="15">
        <f t="shared" si="223"/>
        <v>3015</v>
      </c>
    </row>
    <row r="3432" spans="1:13" ht="13.15" customHeight="1" x14ac:dyDescent="0.2">
      <c r="A3432" s="11" t="str">
        <f t="shared" si="220"/>
        <v>PROSERPINE2019</v>
      </c>
      <c r="B3432" s="88" t="s">
        <v>26</v>
      </c>
      <c r="C3432" s="85">
        <v>2019</v>
      </c>
      <c r="D3432" s="86" t="s">
        <v>174</v>
      </c>
      <c r="E3432" s="15">
        <v>1475</v>
      </c>
      <c r="F3432" s="15">
        <v>1470</v>
      </c>
      <c r="G3432" s="15">
        <v>2945</v>
      </c>
      <c r="H3432" s="87">
        <v>0</v>
      </c>
      <c r="I3432" s="87">
        <v>0</v>
      </c>
      <c r="J3432" s="15">
        <v>0</v>
      </c>
      <c r="K3432" s="15">
        <f t="shared" si="221"/>
        <v>1475</v>
      </c>
      <c r="L3432" s="15">
        <f t="shared" si="222"/>
        <v>1470</v>
      </c>
      <c r="M3432" s="15">
        <f t="shared" si="223"/>
        <v>2945</v>
      </c>
    </row>
    <row r="3433" spans="1:13" ht="13.15" customHeight="1" x14ac:dyDescent="0.2">
      <c r="A3433" s="11" t="str">
        <f t="shared" si="220"/>
        <v>PROSERPINE2020</v>
      </c>
      <c r="B3433" s="3" t="s">
        <v>26</v>
      </c>
      <c r="C3433" s="12">
        <v>2020</v>
      </c>
      <c r="D3433" s="12" t="s">
        <v>174</v>
      </c>
      <c r="E3433" s="13">
        <v>807</v>
      </c>
      <c r="F3433" s="13">
        <v>805</v>
      </c>
      <c r="G3433" s="13">
        <v>1612</v>
      </c>
      <c r="H3433" s="13">
        <v>0</v>
      </c>
      <c r="I3433" s="13">
        <v>0</v>
      </c>
      <c r="J3433" s="13">
        <v>0</v>
      </c>
      <c r="K3433" s="15">
        <f t="shared" si="221"/>
        <v>807</v>
      </c>
      <c r="L3433" s="15">
        <f t="shared" si="222"/>
        <v>805</v>
      </c>
      <c r="M3433" s="15">
        <f t="shared" si="223"/>
        <v>1612</v>
      </c>
    </row>
    <row r="3434" spans="1:13" ht="13.15" customHeight="1" x14ac:dyDescent="0.2">
      <c r="A3434" s="11" t="str">
        <f t="shared" si="220"/>
        <v>PROSERPINE2021</v>
      </c>
      <c r="B3434" s="3" t="s">
        <v>26</v>
      </c>
      <c r="C3434" s="12">
        <v>2021</v>
      </c>
      <c r="D3434" s="12" t="s">
        <v>174</v>
      </c>
      <c r="E3434" s="13">
        <v>1431</v>
      </c>
      <c r="F3434" s="13">
        <v>1468</v>
      </c>
      <c r="G3434" s="13">
        <v>2899</v>
      </c>
      <c r="H3434" s="13">
        <v>0</v>
      </c>
      <c r="I3434" s="13">
        <v>0</v>
      </c>
      <c r="J3434" s="13">
        <v>0</v>
      </c>
      <c r="K3434" s="15">
        <f t="shared" si="221"/>
        <v>1431</v>
      </c>
      <c r="L3434" s="15">
        <f t="shared" si="222"/>
        <v>1468</v>
      </c>
      <c r="M3434" s="15">
        <f t="shared" si="223"/>
        <v>2899</v>
      </c>
    </row>
    <row r="3435" spans="1:13" ht="13.15" customHeight="1" x14ac:dyDescent="0.2">
      <c r="A3435" s="11" t="str">
        <f t="shared" si="220"/>
        <v>PROSERPINE2022</v>
      </c>
      <c r="B3435" s="3" t="s">
        <v>26</v>
      </c>
      <c r="C3435" s="12">
        <v>2022</v>
      </c>
      <c r="D3435" s="12" t="s">
        <v>174</v>
      </c>
      <c r="E3435" s="13">
        <v>1860</v>
      </c>
      <c r="F3435" s="13">
        <v>1840</v>
      </c>
      <c r="G3435" s="13">
        <v>3700</v>
      </c>
      <c r="H3435" s="13">
        <v>0</v>
      </c>
      <c r="I3435" s="13">
        <v>0</v>
      </c>
      <c r="J3435" s="13">
        <v>0</v>
      </c>
      <c r="K3435" s="15">
        <f t="shared" si="221"/>
        <v>1860</v>
      </c>
      <c r="L3435" s="15">
        <f t="shared" si="222"/>
        <v>1840</v>
      </c>
      <c r="M3435" s="15">
        <f t="shared" si="223"/>
        <v>3700</v>
      </c>
    </row>
    <row r="3436" spans="1:13" ht="13.15" customHeight="1" x14ac:dyDescent="0.2">
      <c r="A3436" s="11" t="str">
        <f t="shared" si="220"/>
        <v>PROSERPINE2023</v>
      </c>
      <c r="B3436" s="3" t="s">
        <v>26</v>
      </c>
      <c r="C3436" s="12">
        <v>2023</v>
      </c>
      <c r="D3436" s="86" t="s">
        <v>174</v>
      </c>
      <c r="E3436" s="13">
        <v>2084</v>
      </c>
      <c r="F3436" s="13">
        <v>2049</v>
      </c>
      <c r="G3436" s="13">
        <v>4133</v>
      </c>
      <c r="H3436" s="13">
        <v>0</v>
      </c>
      <c r="I3436" s="13">
        <v>0</v>
      </c>
      <c r="J3436" s="13">
        <v>0</v>
      </c>
      <c r="K3436" s="15">
        <f t="shared" si="221"/>
        <v>2084</v>
      </c>
      <c r="L3436" s="15">
        <f t="shared" si="222"/>
        <v>2049</v>
      </c>
      <c r="M3436" s="15">
        <f t="shared" si="223"/>
        <v>4133</v>
      </c>
    </row>
    <row r="3437" spans="1:13" ht="13.15" customHeight="1" x14ac:dyDescent="0.2">
      <c r="A3437" s="11" t="str">
        <f t="shared" si="220"/>
        <v>PROSERPINE2024</v>
      </c>
      <c r="B3437" s="3" t="s">
        <v>26</v>
      </c>
      <c r="C3437" s="12">
        <v>2024</v>
      </c>
      <c r="D3437" s="12" t="s">
        <v>174</v>
      </c>
      <c r="E3437" s="13">
        <v>1911</v>
      </c>
      <c r="F3437" s="13">
        <v>1910</v>
      </c>
      <c r="G3437" s="13">
        <v>3821</v>
      </c>
      <c r="H3437" s="13">
        <v>0</v>
      </c>
      <c r="I3437" s="13">
        <v>0</v>
      </c>
      <c r="J3437" s="13">
        <v>0</v>
      </c>
      <c r="K3437" s="15">
        <f t="shared" si="221"/>
        <v>1911</v>
      </c>
      <c r="L3437" s="15">
        <f t="shared" si="222"/>
        <v>1910</v>
      </c>
      <c r="M3437" s="15">
        <f t="shared" si="223"/>
        <v>3821</v>
      </c>
    </row>
    <row r="3438" spans="1:13" ht="13.15" customHeight="1" x14ac:dyDescent="0.2">
      <c r="A3438" s="11" t="str">
        <f t="shared" si="220"/>
        <v>PROSERPINE2025</v>
      </c>
      <c r="B3438" s="3" t="s">
        <v>26</v>
      </c>
      <c r="C3438" s="12">
        <v>2025</v>
      </c>
      <c r="D3438" s="12" t="s">
        <v>174</v>
      </c>
      <c r="E3438" s="13">
        <v>1940</v>
      </c>
      <c r="F3438" s="13">
        <v>1939</v>
      </c>
      <c r="G3438" s="13">
        <v>3879</v>
      </c>
      <c r="H3438" s="13">
        <v>0</v>
      </c>
      <c r="I3438" s="13">
        <v>0</v>
      </c>
      <c r="J3438" s="13">
        <v>0</v>
      </c>
      <c r="K3438" s="15">
        <f t="shared" si="221"/>
        <v>1940</v>
      </c>
      <c r="L3438" s="15">
        <f t="shared" si="222"/>
        <v>1939</v>
      </c>
      <c r="M3438" s="15">
        <f t="shared" si="223"/>
        <v>3879</v>
      </c>
    </row>
    <row r="3439" spans="1:13" ht="13.15" customHeight="1" x14ac:dyDescent="0.2">
      <c r="A3439" s="11" t="str">
        <f t="shared" ref="A3439:A3502" si="224">CONCATENATE(B3439,C3439)</f>
        <v>ROCKHAMPTON1985</v>
      </c>
      <c r="B3439" s="92" t="s">
        <v>54</v>
      </c>
      <c r="C3439" s="85">
        <v>1985</v>
      </c>
      <c r="D3439" s="86">
        <v>14</v>
      </c>
      <c r="E3439" s="15">
        <v>5311</v>
      </c>
      <c r="F3439" s="15">
        <v>5325</v>
      </c>
      <c r="G3439" s="15">
        <v>10636</v>
      </c>
      <c r="H3439" s="87">
        <v>0</v>
      </c>
      <c r="I3439" s="87">
        <v>0</v>
      </c>
      <c r="J3439" s="15">
        <v>0</v>
      </c>
      <c r="K3439" s="15">
        <f t="shared" si="221"/>
        <v>5311</v>
      </c>
      <c r="L3439" s="15">
        <f t="shared" si="222"/>
        <v>5325</v>
      </c>
      <c r="M3439" s="15">
        <f t="shared" si="223"/>
        <v>10636</v>
      </c>
    </row>
    <row r="3440" spans="1:13" ht="13.15" customHeight="1" x14ac:dyDescent="0.2">
      <c r="A3440" s="11" t="str">
        <f t="shared" si="224"/>
        <v>ROCKHAMPTON1986</v>
      </c>
      <c r="B3440" s="92" t="s">
        <v>54</v>
      </c>
      <c r="C3440" s="85">
        <v>1986</v>
      </c>
      <c r="D3440" s="86">
        <v>16</v>
      </c>
      <c r="E3440" s="15">
        <v>5591</v>
      </c>
      <c r="F3440" s="15">
        <v>5583</v>
      </c>
      <c r="G3440" s="15">
        <v>11174</v>
      </c>
      <c r="H3440" s="87">
        <v>0</v>
      </c>
      <c r="I3440" s="87">
        <v>0</v>
      </c>
      <c r="J3440" s="15">
        <v>0</v>
      </c>
      <c r="K3440" s="15">
        <f t="shared" si="221"/>
        <v>5591</v>
      </c>
      <c r="L3440" s="15">
        <f t="shared" si="222"/>
        <v>5583</v>
      </c>
      <c r="M3440" s="15">
        <f t="shared" si="223"/>
        <v>11174</v>
      </c>
    </row>
    <row r="3441" spans="1:13" ht="13.15" customHeight="1" x14ac:dyDescent="0.2">
      <c r="A3441" s="11" t="str">
        <f t="shared" si="224"/>
        <v>ROCKHAMPTON1987</v>
      </c>
      <c r="B3441" s="3" t="s">
        <v>54</v>
      </c>
      <c r="C3441" s="12">
        <v>1987</v>
      </c>
      <c r="D3441" s="12">
        <v>15</v>
      </c>
      <c r="E3441" s="13">
        <v>5517</v>
      </c>
      <c r="F3441" s="13">
        <v>5506</v>
      </c>
      <c r="G3441" s="13">
        <v>11023</v>
      </c>
      <c r="H3441" s="13">
        <v>0</v>
      </c>
      <c r="I3441" s="13">
        <v>0</v>
      </c>
      <c r="J3441" s="13">
        <v>0</v>
      </c>
      <c r="K3441" s="15">
        <f t="shared" ref="K3441:K3504" si="225">E3441+H3441</f>
        <v>5517</v>
      </c>
      <c r="L3441" s="15">
        <f t="shared" ref="L3441:L3504" si="226">F3441+I3441</f>
        <v>5506</v>
      </c>
      <c r="M3441" s="15">
        <f t="shared" ref="M3441:M3504" si="227">G3441+J3441</f>
        <v>11023</v>
      </c>
    </row>
    <row r="3442" spans="1:13" ht="13.15" customHeight="1" x14ac:dyDescent="0.2">
      <c r="A3442" s="11" t="str">
        <f t="shared" si="224"/>
        <v>ROCKHAMPTON1988</v>
      </c>
      <c r="B3442" s="90" t="s">
        <v>54</v>
      </c>
      <c r="C3442" s="12">
        <v>1988</v>
      </c>
      <c r="D3442" s="86">
        <v>12</v>
      </c>
      <c r="E3442" s="91">
        <v>5598</v>
      </c>
      <c r="F3442" s="91">
        <v>5675</v>
      </c>
      <c r="G3442" s="91">
        <v>11273</v>
      </c>
      <c r="H3442" s="91">
        <v>0</v>
      </c>
      <c r="I3442" s="91">
        <v>0</v>
      </c>
      <c r="J3442" s="91">
        <v>0</v>
      </c>
      <c r="K3442" s="15">
        <f t="shared" si="225"/>
        <v>5598</v>
      </c>
      <c r="L3442" s="15">
        <f t="shared" si="226"/>
        <v>5675</v>
      </c>
      <c r="M3442" s="15">
        <f t="shared" si="227"/>
        <v>11273</v>
      </c>
    </row>
    <row r="3443" spans="1:13" ht="13.15" customHeight="1" x14ac:dyDescent="0.2">
      <c r="A3443" s="11" t="str">
        <f t="shared" si="224"/>
        <v>ROCKHAMPTON1989</v>
      </c>
      <c r="B3443" s="3" t="s">
        <v>54</v>
      </c>
      <c r="C3443" s="12">
        <v>1989</v>
      </c>
      <c r="D3443" s="12">
        <v>11</v>
      </c>
      <c r="E3443" s="13">
        <v>5206</v>
      </c>
      <c r="F3443" s="13">
        <v>5102</v>
      </c>
      <c r="G3443" s="13">
        <v>10308</v>
      </c>
      <c r="H3443" s="13">
        <v>0</v>
      </c>
      <c r="I3443" s="13">
        <v>0</v>
      </c>
      <c r="J3443" s="13">
        <v>0</v>
      </c>
      <c r="K3443" s="15">
        <f t="shared" si="225"/>
        <v>5206</v>
      </c>
      <c r="L3443" s="15">
        <f t="shared" si="226"/>
        <v>5102</v>
      </c>
      <c r="M3443" s="15">
        <f t="shared" si="227"/>
        <v>10308</v>
      </c>
    </row>
    <row r="3444" spans="1:13" ht="13.15" customHeight="1" x14ac:dyDescent="0.2">
      <c r="A3444" s="11" t="str">
        <f t="shared" si="224"/>
        <v>ROCKHAMPTON1990</v>
      </c>
      <c r="B3444" s="88" t="s">
        <v>54</v>
      </c>
      <c r="C3444" s="16">
        <v>1990</v>
      </c>
      <c r="D3444" s="86">
        <v>13</v>
      </c>
      <c r="E3444" s="89">
        <v>4594</v>
      </c>
      <c r="F3444" s="89">
        <v>4630</v>
      </c>
      <c r="G3444" s="89">
        <v>9224</v>
      </c>
      <c r="H3444" s="89">
        <v>0</v>
      </c>
      <c r="I3444" s="89">
        <v>0</v>
      </c>
      <c r="J3444" s="89">
        <v>0</v>
      </c>
      <c r="K3444" s="15">
        <f t="shared" si="225"/>
        <v>4594</v>
      </c>
      <c r="L3444" s="15">
        <f t="shared" si="226"/>
        <v>4630</v>
      </c>
      <c r="M3444" s="15">
        <f t="shared" si="227"/>
        <v>9224</v>
      </c>
    </row>
    <row r="3445" spans="1:13" ht="13.15" customHeight="1" x14ac:dyDescent="0.2">
      <c r="A3445" s="11" t="str">
        <f t="shared" si="224"/>
        <v>ROCKHAMPTON1991</v>
      </c>
      <c r="B3445" s="92" t="s">
        <v>54</v>
      </c>
      <c r="C3445" s="85">
        <v>1991</v>
      </c>
      <c r="D3445" s="86">
        <v>11</v>
      </c>
      <c r="E3445" s="15">
        <v>5874</v>
      </c>
      <c r="F3445" s="15">
        <v>5869</v>
      </c>
      <c r="G3445" s="15">
        <v>11743</v>
      </c>
      <c r="H3445" s="87">
        <v>0</v>
      </c>
      <c r="I3445" s="87">
        <v>0</v>
      </c>
      <c r="J3445" s="15">
        <v>0</v>
      </c>
      <c r="K3445" s="15">
        <f t="shared" si="225"/>
        <v>5874</v>
      </c>
      <c r="L3445" s="15">
        <f t="shared" si="226"/>
        <v>5869</v>
      </c>
      <c r="M3445" s="15">
        <f t="shared" si="227"/>
        <v>11743</v>
      </c>
    </row>
    <row r="3446" spans="1:13" ht="13.15" customHeight="1" x14ac:dyDescent="0.2">
      <c r="A3446" s="11" t="str">
        <f t="shared" si="224"/>
        <v>ROCKHAMPTON1992</v>
      </c>
      <c r="B3446" s="90" t="s">
        <v>54</v>
      </c>
      <c r="C3446" s="12">
        <v>1992</v>
      </c>
      <c r="D3446" s="12">
        <v>12</v>
      </c>
      <c r="E3446" s="91">
        <v>6007</v>
      </c>
      <c r="F3446" s="91">
        <v>5999</v>
      </c>
      <c r="G3446" s="91">
        <v>12006</v>
      </c>
      <c r="H3446" s="91">
        <v>0</v>
      </c>
      <c r="I3446" s="91">
        <v>0</v>
      </c>
      <c r="J3446" s="91">
        <v>0</v>
      </c>
      <c r="K3446" s="15">
        <f t="shared" si="225"/>
        <v>6007</v>
      </c>
      <c r="L3446" s="15">
        <f t="shared" si="226"/>
        <v>5999</v>
      </c>
      <c r="M3446" s="15">
        <f t="shared" si="227"/>
        <v>12006</v>
      </c>
    </row>
    <row r="3447" spans="1:13" ht="13.15" customHeight="1" x14ac:dyDescent="0.2">
      <c r="A3447" s="11" t="str">
        <f t="shared" si="224"/>
        <v>ROCKHAMPTON1993</v>
      </c>
      <c r="B3447" s="3" t="s">
        <v>54</v>
      </c>
      <c r="C3447" s="12">
        <v>1993</v>
      </c>
      <c r="D3447" s="12">
        <v>13</v>
      </c>
      <c r="E3447" s="13">
        <v>6102</v>
      </c>
      <c r="F3447" s="13">
        <v>6090</v>
      </c>
      <c r="G3447" s="13">
        <v>12192</v>
      </c>
      <c r="H3447" s="13">
        <v>0</v>
      </c>
      <c r="I3447" s="13">
        <v>0</v>
      </c>
      <c r="J3447" s="13">
        <v>0</v>
      </c>
      <c r="K3447" s="15">
        <f t="shared" si="225"/>
        <v>6102</v>
      </c>
      <c r="L3447" s="15">
        <f t="shared" si="226"/>
        <v>6090</v>
      </c>
      <c r="M3447" s="15">
        <f t="shared" si="227"/>
        <v>12192</v>
      </c>
    </row>
    <row r="3448" spans="1:13" ht="13.15" customHeight="1" x14ac:dyDescent="0.2">
      <c r="A3448" s="11" t="str">
        <f t="shared" si="224"/>
        <v>ROCKHAMPTON1994</v>
      </c>
      <c r="B3448" s="88" t="s">
        <v>54</v>
      </c>
      <c r="C3448" s="16">
        <v>1994</v>
      </c>
      <c r="D3448" s="86">
        <v>15</v>
      </c>
      <c r="E3448" s="89">
        <v>6163</v>
      </c>
      <c r="F3448" s="89">
        <v>6169</v>
      </c>
      <c r="G3448" s="89">
        <v>12332</v>
      </c>
      <c r="H3448" s="89">
        <v>0</v>
      </c>
      <c r="I3448" s="89">
        <v>0</v>
      </c>
      <c r="J3448" s="89">
        <v>0</v>
      </c>
      <c r="K3448" s="15">
        <f t="shared" si="225"/>
        <v>6163</v>
      </c>
      <c r="L3448" s="15">
        <f t="shared" si="226"/>
        <v>6169</v>
      </c>
      <c r="M3448" s="15">
        <f t="shared" si="227"/>
        <v>12332</v>
      </c>
    </row>
    <row r="3449" spans="1:13" ht="13.15" customHeight="1" x14ac:dyDescent="0.2">
      <c r="A3449" s="11" t="str">
        <f t="shared" si="224"/>
        <v>ROCKHAMPTON1995</v>
      </c>
      <c r="B3449" s="3" t="s">
        <v>54</v>
      </c>
      <c r="C3449" s="12">
        <v>1995</v>
      </c>
      <c r="D3449" s="12">
        <v>11</v>
      </c>
      <c r="E3449" s="13">
        <v>6927</v>
      </c>
      <c r="F3449" s="13">
        <v>6923</v>
      </c>
      <c r="G3449" s="13">
        <v>13850</v>
      </c>
      <c r="H3449" s="13">
        <v>0</v>
      </c>
      <c r="I3449" s="13">
        <v>0</v>
      </c>
      <c r="J3449" s="13">
        <v>0</v>
      </c>
      <c r="K3449" s="15">
        <f t="shared" si="225"/>
        <v>6927</v>
      </c>
      <c r="L3449" s="15">
        <f t="shared" si="226"/>
        <v>6923</v>
      </c>
      <c r="M3449" s="15">
        <f t="shared" si="227"/>
        <v>13850</v>
      </c>
    </row>
    <row r="3450" spans="1:13" ht="13.15" customHeight="1" x14ac:dyDescent="0.2">
      <c r="A3450" s="11" t="str">
        <f t="shared" si="224"/>
        <v>ROCKHAMPTON1996</v>
      </c>
      <c r="B3450" s="3" t="s">
        <v>54</v>
      </c>
      <c r="C3450" s="12">
        <v>1996</v>
      </c>
      <c r="D3450" s="86">
        <v>11</v>
      </c>
      <c r="E3450" s="13">
        <v>6843</v>
      </c>
      <c r="F3450" s="13">
        <v>6849</v>
      </c>
      <c r="G3450" s="13">
        <v>13692</v>
      </c>
      <c r="H3450" s="13">
        <v>0</v>
      </c>
      <c r="I3450" s="13">
        <v>0</v>
      </c>
      <c r="J3450" s="13">
        <v>0</v>
      </c>
      <c r="K3450" s="15">
        <f t="shared" si="225"/>
        <v>6843</v>
      </c>
      <c r="L3450" s="15">
        <f t="shared" si="226"/>
        <v>6849</v>
      </c>
      <c r="M3450" s="15">
        <f t="shared" si="227"/>
        <v>13692</v>
      </c>
    </row>
    <row r="3451" spans="1:13" ht="13.15" customHeight="1" x14ac:dyDescent="0.2">
      <c r="A3451" s="11" t="str">
        <f t="shared" si="224"/>
        <v>ROCKHAMPTON1997</v>
      </c>
      <c r="B3451" s="92" t="s">
        <v>54</v>
      </c>
      <c r="C3451" s="85">
        <v>1997</v>
      </c>
      <c r="D3451" s="86">
        <v>12</v>
      </c>
      <c r="E3451" s="15">
        <v>6660</v>
      </c>
      <c r="F3451" s="15">
        <v>6633</v>
      </c>
      <c r="G3451" s="15">
        <v>13293</v>
      </c>
      <c r="H3451" s="87">
        <v>0</v>
      </c>
      <c r="I3451" s="87">
        <v>0</v>
      </c>
      <c r="J3451" s="15">
        <v>0</v>
      </c>
      <c r="K3451" s="15">
        <f t="shared" si="225"/>
        <v>6660</v>
      </c>
      <c r="L3451" s="15">
        <f t="shared" si="226"/>
        <v>6633</v>
      </c>
      <c r="M3451" s="15">
        <f t="shared" si="227"/>
        <v>13293</v>
      </c>
    </row>
    <row r="3452" spans="1:13" ht="13.15" customHeight="1" x14ac:dyDescent="0.2">
      <c r="A3452" s="11" t="str">
        <f t="shared" si="224"/>
        <v>ROCKHAMPTON1998</v>
      </c>
      <c r="B3452" s="3" t="s">
        <v>54</v>
      </c>
      <c r="C3452" s="12">
        <v>1998</v>
      </c>
      <c r="D3452" s="12">
        <v>14</v>
      </c>
      <c r="E3452" s="13">
        <v>6056</v>
      </c>
      <c r="F3452" s="13">
        <v>6057</v>
      </c>
      <c r="G3452" s="13">
        <v>12113</v>
      </c>
      <c r="H3452" s="13">
        <v>0</v>
      </c>
      <c r="I3452" s="13">
        <v>0</v>
      </c>
      <c r="J3452" s="13">
        <v>0</v>
      </c>
      <c r="K3452" s="15">
        <f t="shared" si="225"/>
        <v>6056</v>
      </c>
      <c r="L3452" s="15">
        <f t="shared" si="226"/>
        <v>6057</v>
      </c>
      <c r="M3452" s="15">
        <f t="shared" si="227"/>
        <v>12113</v>
      </c>
    </row>
    <row r="3453" spans="1:13" ht="13.15" customHeight="1" x14ac:dyDescent="0.2">
      <c r="A3453" s="11" t="str">
        <f t="shared" si="224"/>
        <v>ROCKHAMPTON1999</v>
      </c>
      <c r="B3453" s="92" t="s">
        <v>54</v>
      </c>
      <c r="C3453" s="85">
        <v>1999</v>
      </c>
      <c r="D3453" s="86">
        <v>16</v>
      </c>
      <c r="E3453" s="15">
        <v>5387</v>
      </c>
      <c r="F3453" s="15">
        <v>5384</v>
      </c>
      <c r="G3453" s="15">
        <v>10771</v>
      </c>
      <c r="H3453" s="87">
        <v>0</v>
      </c>
      <c r="I3453" s="87">
        <v>0</v>
      </c>
      <c r="J3453" s="15">
        <v>0</v>
      </c>
      <c r="K3453" s="15">
        <f t="shared" si="225"/>
        <v>5387</v>
      </c>
      <c r="L3453" s="15">
        <f t="shared" si="226"/>
        <v>5384</v>
      </c>
      <c r="M3453" s="15">
        <f t="shared" si="227"/>
        <v>10771</v>
      </c>
    </row>
    <row r="3454" spans="1:13" ht="13.15" customHeight="1" x14ac:dyDescent="0.2">
      <c r="A3454" s="11" t="str">
        <f t="shared" si="224"/>
        <v>ROCKHAMPTON2000</v>
      </c>
      <c r="B3454" s="3" t="s">
        <v>54</v>
      </c>
      <c r="C3454" s="12">
        <v>2000</v>
      </c>
      <c r="D3454" s="12">
        <v>19</v>
      </c>
      <c r="E3454" s="13">
        <v>5249</v>
      </c>
      <c r="F3454" s="13">
        <v>5258</v>
      </c>
      <c r="G3454" s="13">
        <v>10507</v>
      </c>
      <c r="H3454" s="13">
        <v>0</v>
      </c>
      <c r="I3454" s="13">
        <v>0</v>
      </c>
      <c r="J3454" s="13">
        <v>0</v>
      </c>
      <c r="K3454" s="15">
        <f t="shared" si="225"/>
        <v>5249</v>
      </c>
      <c r="L3454" s="15">
        <f t="shared" si="226"/>
        <v>5258</v>
      </c>
      <c r="M3454" s="15">
        <f t="shared" si="227"/>
        <v>10507</v>
      </c>
    </row>
    <row r="3455" spans="1:13" ht="13.15" customHeight="1" x14ac:dyDescent="0.2">
      <c r="A3455" s="11" t="str">
        <f t="shared" si="224"/>
        <v>ROCKHAMPTON2001</v>
      </c>
      <c r="B3455" s="3" t="s">
        <v>54</v>
      </c>
      <c r="C3455" s="12">
        <v>2001</v>
      </c>
      <c r="D3455" s="12">
        <v>19</v>
      </c>
      <c r="E3455" s="13">
        <v>4522</v>
      </c>
      <c r="F3455" s="13">
        <v>4524</v>
      </c>
      <c r="G3455" s="13">
        <v>9046</v>
      </c>
      <c r="H3455" s="13">
        <v>0</v>
      </c>
      <c r="I3455" s="13">
        <v>0</v>
      </c>
      <c r="J3455" s="13">
        <v>0</v>
      </c>
      <c r="K3455" s="15">
        <f t="shared" si="225"/>
        <v>4522</v>
      </c>
      <c r="L3455" s="15">
        <f t="shared" si="226"/>
        <v>4524</v>
      </c>
      <c r="M3455" s="15">
        <f t="shared" si="227"/>
        <v>9046</v>
      </c>
    </row>
    <row r="3456" spans="1:13" ht="13.15" customHeight="1" x14ac:dyDescent="0.2">
      <c r="A3456" s="11" t="str">
        <f t="shared" si="224"/>
        <v>ROCKHAMPTON2002</v>
      </c>
      <c r="B3456" s="3" t="s">
        <v>54</v>
      </c>
      <c r="C3456" s="12">
        <v>2002</v>
      </c>
      <c r="D3456" s="12">
        <v>21</v>
      </c>
      <c r="E3456" s="13">
        <v>3383</v>
      </c>
      <c r="F3456" s="13">
        <v>3385</v>
      </c>
      <c r="G3456" s="13">
        <v>6768</v>
      </c>
      <c r="H3456" s="13">
        <v>0</v>
      </c>
      <c r="I3456" s="13">
        <v>0</v>
      </c>
      <c r="J3456" s="13">
        <v>0</v>
      </c>
      <c r="K3456" s="15">
        <f t="shared" si="225"/>
        <v>3383</v>
      </c>
      <c r="L3456" s="15">
        <f t="shared" si="226"/>
        <v>3385</v>
      </c>
      <c r="M3456" s="15">
        <f t="shared" si="227"/>
        <v>6768</v>
      </c>
    </row>
    <row r="3457" spans="1:13" ht="13.15" customHeight="1" x14ac:dyDescent="0.2">
      <c r="A3457" s="11" t="str">
        <f t="shared" si="224"/>
        <v>ROCKHAMPTON2003</v>
      </c>
      <c r="B3457" s="90" t="s">
        <v>54</v>
      </c>
      <c r="C3457" s="12">
        <v>2003</v>
      </c>
      <c r="D3457" s="86">
        <v>19</v>
      </c>
      <c r="E3457" s="91">
        <v>3616</v>
      </c>
      <c r="F3457" s="91">
        <v>3616</v>
      </c>
      <c r="G3457" s="91">
        <v>7232</v>
      </c>
      <c r="H3457" s="91">
        <v>0</v>
      </c>
      <c r="I3457" s="91">
        <v>0</v>
      </c>
      <c r="J3457" s="91">
        <v>0</v>
      </c>
      <c r="K3457" s="15">
        <f t="shared" si="225"/>
        <v>3616</v>
      </c>
      <c r="L3457" s="15">
        <f t="shared" si="226"/>
        <v>3616</v>
      </c>
      <c r="M3457" s="15">
        <f t="shared" si="227"/>
        <v>7232</v>
      </c>
    </row>
    <row r="3458" spans="1:13" ht="13.15" customHeight="1" x14ac:dyDescent="0.2">
      <c r="A3458" s="11" t="str">
        <f t="shared" si="224"/>
        <v>ROCKHAMPTON2004</v>
      </c>
      <c r="B3458" s="3" t="s">
        <v>54</v>
      </c>
      <c r="C3458" s="12">
        <v>2004</v>
      </c>
      <c r="D3458" s="12">
        <v>15</v>
      </c>
      <c r="E3458" s="13">
        <v>4615</v>
      </c>
      <c r="F3458" s="13">
        <v>4615</v>
      </c>
      <c r="G3458" s="13">
        <v>9230</v>
      </c>
      <c r="H3458" s="13">
        <v>0</v>
      </c>
      <c r="I3458" s="13">
        <v>0</v>
      </c>
      <c r="J3458" s="13">
        <v>0</v>
      </c>
      <c r="K3458" s="15">
        <f t="shared" si="225"/>
        <v>4615</v>
      </c>
      <c r="L3458" s="15">
        <f t="shared" si="226"/>
        <v>4615</v>
      </c>
      <c r="M3458" s="15">
        <f t="shared" si="227"/>
        <v>9230</v>
      </c>
    </row>
    <row r="3459" spans="1:13" ht="13.15" customHeight="1" x14ac:dyDescent="0.2">
      <c r="A3459" s="11" t="str">
        <f t="shared" si="224"/>
        <v>ROCKHAMPTON2005</v>
      </c>
      <c r="B3459" s="3" t="s">
        <v>54</v>
      </c>
      <c r="C3459" s="12">
        <v>2005</v>
      </c>
      <c r="D3459" s="12">
        <v>13</v>
      </c>
      <c r="E3459" s="13">
        <v>6016</v>
      </c>
      <c r="F3459" s="13">
        <v>6012</v>
      </c>
      <c r="G3459" s="13">
        <v>12028</v>
      </c>
      <c r="H3459" s="13">
        <v>0</v>
      </c>
      <c r="I3459" s="13">
        <v>0</v>
      </c>
      <c r="J3459" s="13">
        <v>0</v>
      </c>
      <c r="K3459" s="15">
        <f t="shared" si="225"/>
        <v>6016</v>
      </c>
      <c r="L3459" s="15">
        <f t="shared" si="226"/>
        <v>6012</v>
      </c>
      <c r="M3459" s="15">
        <f t="shared" si="227"/>
        <v>12028</v>
      </c>
    </row>
    <row r="3460" spans="1:13" ht="13.15" customHeight="1" x14ac:dyDescent="0.2">
      <c r="A3460" s="11" t="str">
        <f t="shared" si="224"/>
        <v>ROCKHAMPTON2006</v>
      </c>
      <c r="B3460" s="3" t="s">
        <v>54</v>
      </c>
      <c r="C3460" s="12">
        <v>2006</v>
      </c>
      <c r="D3460" s="12">
        <v>13</v>
      </c>
      <c r="E3460" s="13">
        <v>5949</v>
      </c>
      <c r="F3460" s="13">
        <v>5910</v>
      </c>
      <c r="G3460" s="13">
        <v>11859</v>
      </c>
      <c r="H3460" s="13">
        <v>0</v>
      </c>
      <c r="I3460" s="13">
        <v>0</v>
      </c>
      <c r="J3460" s="13">
        <v>0</v>
      </c>
      <c r="K3460" s="15">
        <f t="shared" si="225"/>
        <v>5949</v>
      </c>
      <c r="L3460" s="15">
        <f t="shared" si="226"/>
        <v>5910</v>
      </c>
      <c r="M3460" s="15">
        <f t="shared" si="227"/>
        <v>11859</v>
      </c>
    </row>
    <row r="3461" spans="1:13" ht="13.15" customHeight="1" x14ac:dyDescent="0.2">
      <c r="A3461" s="11" t="str">
        <f t="shared" si="224"/>
        <v>ROCKHAMPTON2007</v>
      </c>
      <c r="B3461" s="90" t="s">
        <v>54</v>
      </c>
      <c r="C3461" s="12">
        <v>2007</v>
      </c>
      <c r="D3461" s="86">
        <v>14</v>
      </c>
      <c r="E3461" s="91">
        <v>5968</v>
      </c>
      <c r="F3461" s="91">
        <v>5777</v>
      </c>
      <c r="G3461" s="91">
        <v>11745</v>
      </c>
      <c r="H3461" s="91">
        <v>0</v>
      </c>
      <c r="I3461" s="91">
        <v>0</v>
      </c>
      <c r="J3461" s="91">
        <v>0</v>
      </c>
      <c r="K3461" s="15">
        <f t="shared" si="225"/>
        <v>5968</v>
      </c>
      <c r="L3461" s="15">
        <f t="shared" si="226"/>
        <v>5777</v>
      </c>
      <c r="M3461" s="15">
        <f t="shared" si="227"/>
        <v>11745</v>
      </c>
    </row>
    <row r="3462" spans="1:13" ht="13.15" customHeight="1" x14ac:dyDescent="0.2">
      <c r="A3462" s="11" t="str">
        <f t="shared" si="224"/>
        <v>ROCKHAMPTON2008</v>
      </c>
      <c r="B3462" s="3" t="s">
        <v>54</v>
      </c>
      <c r="C3462" s="12">
        <v>2008</v>
      </c>
      <c r="D3462" s="12">
        <v>14</v>
      </c>
      <c r="E3462" s="13">
        <v>5952</v>
      </c>
      <c r="F3462" s="13">
        <v>5847</v>
      </c>
      <c r="G3462" s="13">
        <v>11799</v>
      </c>
      <c r="H3462" s="13">
        <v>0</v>
      </c>
      <c r="I3462" s="13">
        <v>0</v>
      </c>
      <c r="J3462" s="13">
        <v>0</v>
      </c>
      <c r="K3462" s="15">
        <f t="shared" si="225"/>
        <v>5952</v>
      </c>
      <c r="L3462" s="15">
        <f t="shared" si="226"/>
        <v>5847</v>
      </c>
      <c r="M3462" s="15">
        <f t="shared" si="227"/>
        <v>11799</v>
      </c>
    </row>
    <row r="3463" spans="1:13" ht="13.15" customHeight="1" x14ac:dyDescent="0.2">
      <c r="A3463" s="11" t="str">
        <f t="shared" si="224"/>
        <v>ROCKHAMPTON2009</v>
      </c>
      <c r="B3463" s="90" t="s">
        <v>54</v>
      </c>
      <c r="C3463" s="85">
        <v>2009</v>
      </c>
      <c r="D3463" s="86">
        <v>14</v>
      </c>
      <c r="E3463" s="15">
        <v>6387</v>
      </c>
      <c r="F3463" s="15">
        <v>6355</v>
      </c>
      <c r="G3463" s="15">
        <v>12742</v>
      </c>
      <c r="H3463" s="15">
        <v>0</v>
      </c>
      <c r="I3463" s="15">
        <v>0</v>
      </c>
      <c r="J3463" s="15">
        <v>0</v>
      </c>
      <c r="K3463" s="15">
        <f t="shared" si="225"/>
        <v>6387</v>
      </c>
      <c r="L3463" s="15">
        <f t="shared" si="226"/>
        <v>6355</v>
      </c>
      <c r="M3463" s="15">
        <f t="shared" si="227"/>
        <v>12742</v>
      </c>
    </row>
    <row r="3464" spans="1:13" ht="13.15" customHeight="1" x14ac:dyDescent="0.2">
      <c r="A3464" s="11" t="str">
        <f t="shared" si="224"/>
        <v>ROCKHAMPTON2010</v>
      </c>
      <c r="B3464" s="3" t="s">
        <v>54</v>
      </c>
      <c r="C3464" s="12">
        <v>2010</v>
      </c>
      <c r="D3464" s="12">
        <v>13</v>
      </c>
      <c r="E3464" s="13">
        <v>7307</v>
      </c>
      <c r="F3464" s="13">
        <v>7295</v>
      </c>
      <c r="G3464" s="13">
        <v>14602</v>
      </c>
      <c r="H3464" s="13">
        <v>0</v>
      </c>
      <c r="I3464" s="13">
        <v>0</v>
      </c>
      <c r="J3464" s="13">
        <v>0</v>
      </c>
      <c r="K3464" s="15">
        <f t="shared" si="225"/>
        <v>7307</v>
      </c>
      <c r="L3464" s="15">
        <f t="shared" si="226"/>
        <v>7295</v>
      </c>
      <c r="M3464" s="15">
        <f t="shared" si="227"/>
        <v>14602</v>
      </c>
    </row>
    <row r="3465" spans="1:13" ht="13.15" customHeight="1" x14ac:dyDescent="0.2">
      <c r="A3465" s="11" t="str">
        <f t="shared" si="224"/>
        <v>ROCKHAMPTON2011</v>
      </c>
      <c r="B3465" s="3" t="s">
        <v>54</v>
      </c>
      <c r="C3465" s="12">
        <v>2011</v>
      </c>
      <c r="D3465" s="12">
        <v>15</v>
      </c>
      <c r="E3465" s="13">
        <v>6333</v>
      </c>
      <c r="F3465" s="13">
        <v>6270</v>
      </c>
      <c r="G3465" s="13">
        <v>12603</v>
      </c>
      <c r="H3465" s="13">
        <v>0</v>
      </c>
      <c r="I3465" s="13">
        <v>0</v>
      </c>
      <c r="J3465" s="13">
        <v>0</v>
      </c>
      <c r="K3465" s="15">
        <f t="shared" si="225"/>
        <v>6333</v>
      </c>
      <c r="L3465" s="15">
        <f t="shared" si="226"/>
        <v>6270</v>
      </c>
      <c r="M3465" s="15">
        <f t="shared" si="227"/>
        <v>12603</v>
      </c>
    </row>
    <row r="3466" spans="1:13" ht="13.15" customHeight="1" x14ac:dyDescent="0.2">
      <c r="A3466" s="11" t="str">
        <f t="shared" si="224"/>
        <v>ROCKHAMPTON2012</v>
      </c>
      <c r="B3466" s="92" t="s">
        <v>54</v>
      </c>
      <c r="C3466" s="85">
        <v>2012</v>
      </c>
      <c r="D3466" s="86">
        <v>14</v>
      </c>
      <c r="E3466" s="15">
        <v>6944</v>
      </c>
      <c r="F3466" s="15">
        <v>6721</v>
      </c>
      <c r="G3466" s="15">
        <v>13665</v>
      </c>
      <c r="H3466" s="87">
        <v>0</v>
      </c>
      <c r="I3466" s="87">
        <v>0</v>
      </c>
      <c r="J3466" s="15">
        <v>0</v>
      </c>
      <c r="K3466" s="15">
        <f t="shared" si="225"/>
        <v>6944</v>
      </c>
      <c r="L3466" s="15">
        <f t="shared" si="226"/>
        <v>6721</v>
      </c>
      <c r="M3466" s="15">
        <f t="shared" si="227"/>
        <v>13665</v>
      </c>
    </row>
    <row r="3467" spans="1:13" ht="13.15" customHeight="1" x14ac:dyDescent="0.2">
      <c r="A3467" s="11" t="str">
        <f t="shared" si="224"/>
        <v>ROCKHAMPTON2013</v>
      </c>
      <c r="B3467" s="88" t="s">
        <v>54</v>
      </c>
      <c r="C3467" s="16">
        <v>2013</v>
      </c>
      <c r="D3467" s="86">
        <v>15</v>
      </c>
      <c r="E3467" s="89">
        <v>6973</v>
      </c>
      <c r="F3467" s="89">
        <v>6785</v>
      </c>
      <c r="G3467" s="89">
        <v>13758</v>
      </c>
      <c r="H3467" s="89">
        <v>0</v>
      </c>
      <c r="I3467" s="89">
        <v>0</v>
      </c>
      <c r="J3467" s="89">
        <v>0</v>
      </c>
      <c r="K3467" s="15">
        <f t="shared" si="225"/>
        <v>6973</v>
      </c>
      <c r="L3467" s="15">
        <f t="shared" si="226"/>
        <v>6785</v>
      </c>
      <c r="M3467" s="15">
        <f t="shared" si="227"/>
        <v>13758</v>
      </c>
    </row>
    <row r="3468" spans="1:13" ht="13.15" customHeight="1" x14ac:dyDescent="0.2">
      <c r="A3468" s="11" t="str">
        <f t="shared" si="224"/>
        <v>ROCKHAMPTON2014</v>
      </c>
      <c r="B3468" s="90" t="s">
        <v>54</v>
      </c>
      <c r="C3468" s="85">
        <v>2014</v>
      </c>
      <c r="D3468" s="86">
        <v>15</v>
      </c>
      <c r="E3468" s="15">
        <v>6352</v>
      </c>
      <c r="F3468" s="15">
        <v>6151</v>
      </c>
      <c r="G3468" s="15">
        <v>12503</v>
      </c>
      <c r="H3468" s="15">
        <v>0</v>
      </c>
      <c r="I3468" s="15">
        <v>0</v>
      </c>
      <c r="J3468" s="15">
        <v>0</v>
      </c>
      <c r="K3468" s="15">
        <f t="shared" si="225"/>
        <v>6352</v>
      </c>
      <c r="L3468" s="15">
        <f t="shared" si="226"/>
        <v>6151</v>
      </c>
      <c r="M3468" s="15">
        <f t="shared" si="227"/>
        <v>12503</v>
      </c>
    </row>
    <row r="3469" spans="1:13" ht="13.15" customHeight="1" x14ac:dyDescent="0.2">
      <c r="A3469" s="11" t="str">
        <f t="shared" si="224"/>
        <v>ROCKHAMPTON2015</v>
      </c>
      <c r="B3469" s="3" t="s">
        <v>54</v>
      </c>
      <c r="C3469" s="12">
        <v>2015</v>
      </c>
      <c r="D3469" s="12">
        <v>15</v>
      </c>
      <c r="E3469" s="13">
        <v>5672</v>
      </c>
      <c r="F3469" s="13">
        <v>5467</v>
      </c>
      <c r="G3469" s="13">
        <v>11139</v>
      </c>
      <c r="H3469" s="13">
        <v>0</v>
      </c>
      <c r="I3469" s="13">
        <v>0</v>
      </c>
      <c r="J3469" s="13">
        <v>0</v>
      </c>
      <c r="K3469" s="15">
        <f t="shared" si="225"/>
        <v>5672</v>
      </c>
      <c r="L3469" s="15">
        <f t="shared" si="226"/>
        <v>5467</v>
      </c>
      <c r="M3469" s="15">
        <f t="shared" si="227"/>
        <v>11139</v>
      </c>
    </row>
    <row r="3470" spans="1:13" ht="13.15" customHeight="1" x14ac:dyDescent="0.2">
      <c r="A3470" s="11" t="str">
        <f t="shared" si="224"/>
        <v>ROCKHAMPTON2016</v>
      </c>
      <c r="B3470" s="3" t="s">
        <v>54</v>
      </c>
      <c r="C3470" s="12">
        <v>2016</v>
      </c>
      <c r="D3470" s="12">
        <v>15</v>
      </c>
      <c r="E3470" s="13">
        <v>5374</v>
      </c>
      <c r="F3470" s="13">
        <v>5162</v>
      </c>
      <c r="G3470" s="13">
        <v>10536</v>
      </c>
      <c r="H3470" s="13">
        <v>0</v>
      </c>
      <c r="I3470" s="13">
        <v>0</v>
      </c>
      <c r="J3470" s="13">
        <v>0</v>
      </c>
      <c r="K3470" s="15">
        <f t="shared" si="225"/>
        <v>5374</v>
      </c>
      <c r="L3470" s="15">
        <f t="shared" si="226"/>
        <v>5162</v>
      </c>
      <c r="M3470" s="15">
        <f t="shared" si="227"/>
        <v>10536</v>
      </c>
    </row>
    <row r="3471" spans="1:13" ht="13.15" customHeight="1" x14ac:dyDescent="0.2">
      <c r="A3471" s="11" t="str">
        <f t="shared" si="224"/>
        <v>ROCKHAMPTON2017</v>
      </c>
      <c r="B3471" s="3" t="s">
        <v>54</v>
      </c>
      <c r="C3471" s="12">
        <v>2017</v>
      </c>
      <c r="D3471" s="12">
        <v>15</v>
      </c>
      <c r="E3471" s="13">
        <v>5023</v>
      </c>
      <c r="F3471" s="13">
        <v>4809</v>
      </c>
      <c r="G3471" s="13">
        <v>9832</v>
      </c>
      <c r="H3471" s="13">
        <v>0</v>
      </c>
      <c r="I3471" s="13">
        <v>0</v>
      </c>
      <c r="J3471" s="13">
        <v>0</v>
      </c>
      <c r="K3471" s="15">
        <f t="shared" si="225"/>
        <v>5023</v>
      </c>
      <c r="L3471" s="15">
        <f t="shared" si="226"/>
        <v>4809</v>
      </c>
      <c r="M3471" s="15">
        <f t="shared" si="227"/>
        <v>9832</v>
      </c>
    </row>
    <row r="3472" spans="1:13" ht="13.15" customHeight="1" x14ac:dyDescent="0.2">
      <c r="A3472" s="11" t="str">
        <f t="shared" si="224"/>
        <v>ROCKHAMPTON2018</v>
      </c>
      <c r="B3472" s="3" t="s">
        <v>54</v>
      </c>
      <c r="C3472" s="12">
        <v>2018</v>
      </c>
      <c r="D3472" s="12">
        <v>15</v>
      </c>
      <c r="E3472" s="13">
        <v>4929</v>
      </c>
      <c r="F3472" s="13">
        <v>4778</v>
      </c>
      <c r="G3472" s="13">
        <v>9707</v>
      </c>
      <c r="H3472" s="13">
        <v>0</v>
      </c>
      <c r="I3472" s="13">
        <v>0</v>
      </c>
      <c r="J3472" s="13">
        <v>0</v>
      </c>
      <c r="K3472" s="15">
        <f t="shared" si="225"/>
        <v>4929</v>
      </c>
      <c r="L3472" s="15">
        <f t="shared" si="226"/>
        <v>4778</v>
      </c>
      <c r="M3472" s="15">
        <f t="shared" si="227"/>
        <v>9707</v>
      </c>
    </row>
    <row r="3473" spans="1:13" ht="13.15" customHeight="1" x14ac:dyDescent="0.2">
      <c r="A3473" s="11" t="str">
        <f t="shared" si="224"/>
        <v>ROCKHAMPTON2019</v>
      </c>
      <c r="B3473" s="92" t="s">
        <v>54</v>
      </c>
      <c r="C3473" s="85">
        <v>2019</v>
      </c>
      <c r="D3473" s="86">
        <v>15</v>
      </c>
      <c r="E3473" s="15">
        <v>4713</v>
      </c>
      <c r="F3473" s="15">
        <v>4658</v>
      </c>
      <c r="G3473" s="15">
        <v>9371</v>
      </c>
      <c r="H3473" s="87">
        <v>0</v>
      </c>
      <c r="I3473" s="87">
        <v>0</v>
      </c>
      <c r="J3473" s="15">
        <v>0</v>
      </c>
      <c r="K3473" s="15">
        <f t="shared" si="225"/>
        <v>4713</v>
      </c>
      <c r="L3473" s="15">
        <f t="shared" si="226"/>
        <v>4658</v>
      </c>
      <c r="M3473" s="15">
        <f t="shared" si="227"/>
        <v>9371</v>
      </c>
    </row>
    <row r="3474" spans="1:13" ht="13.15" customHeight="1" x14ac:dyDescent="0.2">
      <c r="A3474" s="11" t="str">
        <f t="shared" si="224"/>
        <v>ROCKHAMPTON2020</v>
      </c>
      <c r="B3474" s="88" t="s">
        <v>54</v>
      </c>
      <c r="C3474" s="85">
        <v>2020</v>
      </c>
      <c r="D3474" s="86">
        <v>14</v>
      </c>
      <c r="E3474" s="15">
        <v>2794</v>
      </c>
      <c r="F3474" s="15">
        <v>2735</v>
      </c>
      <c r="G3474" s="15">
        <v>5529</v>
      </c>
      <c r="H3474" s="87">
        <v>0</v>
      </c>
      <c r="I3474" s="87">
        <v>0</v>
      </c>
      <c r="J3474" s="15">
        <v>0</v>
      </c>
      <c r="K3474" s="15">
        <f t="shared" si="225"/>
        <v>2794</v>
      </c>
      <c r="L3474" s="15">
        <f t="shared" si="226"/>
        <v>2735</v>
      </c>
      <c r="M3474" s="15">
        <f t="shared" si="227"/>
        <v>5529</v>
      </c>
    </row>
    <row r="3475" spans="1:13" ht="13.15" customHeight="1" x14ac:dyDescent="0.2">
      <c r="A3475" s="11" t="str">
        <f t="shared" si="224"/>
        <v>ROCKHAMPTON2021</v>
      </c>
      <c r="B3475" s="3" t="s">
        <v>54</v>
      </c>
      <c r="C3475" s="12">
        <v>2021</v>
      </c>
      <c r="D3475" s="12">
        <v>15</v>
      </c>
      <c r="E3475" s="13">
        <v>3742</v>
      </c>
      <c r="F3475" s="13">
        <v>3721</v>
      </c>
      <c r="G3475" s="13">
        <v>7463</v>
      </c>
      <c r="H3475" s="13">
        <v>0</v>
      </c>
      <c r="I3475" s="13">
        <v>0</v>
      </c>
      <c r="J3475" s="13">
        <v>0</v>
      </c>
      <c r="K3475" s="15">
        <f t="shared" si="225"/>
        <v>3742</v>
      </c>
      <c r="L3475" s="15">
        <f t="shared" si="226"/>
        <v>3721</v>
      </c>
      <c r="M3475" s="15">
        <f t="shared" si="227"/>
        <v>7463</v>
      </c>
    </row>
    <row r="3476" spans="1:13" ht="13.15" customHeight="1" x14ac:dyDescent="0.2">
      <c r="A3476" s="11" t="str">
        <f t="shared" si="224"/>
        <v>ROCKHAMPTON2022</v>
      </c>
      <c r="B3476" s="3" t="s">
        <v>54</v>
      </c>
      <c r="C3476" s="12">
        <v>2022</v>
      </c>
      <c r="D3476" s="12">
        <v>16</v>
      </c>
      <c r="E3476" s="13">
        <v>3831</v>
      </c>
      <c r="F3476" s="13">
        <v>3856</v>
      </c>
      <c r="G3476" s="13">
        <v>7687</v>
      </c>
      <c r="H3476" s="13">
        <v>0</v>
      </c>
      <c r="I3476" s="13">
        <v>0</v>
      </c>
      <c r="J3476" s="13">
        <v>0</v>
      </c>
      <c r="K3476" s="15">
        <f t="shared" si="225"/>
        <v>3831</v>
      </c>
      <c r="L3476" s="15">
        <f t="shared" si="226"/>
        <v>3856</v>
      </c>
      <c r="M3476" s="15">
        <f t="shared" si="227"/>
        <v>7687</v>
      </c>
    </row>
    <row r="3477" spans="1:13" ht="13.15" customHeight="1" x14ac:dyDescent="0.2">
      <c r="A3477" s="11" t="str">
        <f t="shared" si="224"/>
        <v>ROCKHAMPTON2023</v>
      </c>
      <c r="B3477" s="3" t="s">
        <v>54</v>
      </c>
      <c r="C3477" s="12">
        <v>2023</v>
      </c>
      <c r="D3477" s="12">
        <v>16</v>
      </c>
      <c r="E3477" s="13">
        <v>4900</v>
      </c>
      <c r="F3477" s="13">
        <v>5033</v>
      </c>
      <c r="G3477" s="13">
        <v>9933</v>
      </c>
      <c r="H3477" s="13">
        <v>0</v>
      </c>
      <c r="I3477" s="13">
        <v>0</v>
      </c>
      <c r="J3477" s="13">
        <v>0</v>
      </c>
      <c r="K3477" s="15">
        <f t="shared" si="225"/>
        <v>4900</v>
      </c>
      <c r="L3477" s="15">
        <f t="shared" si="226"/>
        <v>5033</v>
      </c>
      <c r="M3477" s="15">
        <f t="shared" si="227"/>
        <v>9933</v>
      </c>
    </row>
    <row r="3478" spans="1:13" ht="13.15" customHeight="1" x14ac:dyDescent="0.2">
      <c r="A3478" s="11" t="str">
        <f t="shared" si="224"/>
        <v>ROCKHAMPTON2024</v>
      </c>
      <c r="B3478" s="3" t="s">
        <v>54</v>
      </c>
      <c r="C3478" s="12">
        <v>2024</v>
      </c>
      <c r="D3478" s="12">
        <v>16</v>
      </c>
      <c r="E3478" s="13">
        <v>4895</v>
      </c>
      <c r="F3478" s="13">
        <v>4873</v>
      </c>
      <c r="G3478" s="13">
        <v>9768</v>
      </c>
      <c r="H3478" s="13">
        <v>0</v>
      </c>
      <c r="I3478" s="13">
        <v>0</v>
      </c>
      <c r="J3478" s="13">
        <v>0</v>
      </c>
      <c r="K3478" s="15">
        <f t="shared" si="225"/>
        <v>4895</v>
      </c>
      <c r="L3478" s="15">
        <f t="shared" si="226"/>
        <v>4873</v>
      </c>
      <c r="M3478" s="15">
        <f t="shared" si="227"/>
        <v>9768</v>
      </c>
    </row>
    <row r="3479" spans="1:13" ht="13.15" customHeight="1" x14ac:dyDescent="0.2">
      <c r="A3479" s="11" t="str">
        <f t="shared" si="224"/>
        <v>ROCKHAMPTON2025</v>
      </c>
      <c r="B3479" s="3" t="s">
        <v>54</v>
      </c>
      <c r="C3479" s="12">
        <v>2025</v>
      </c>
      <c r="D3479" s="12">
        <v>16</v>
      </c>
      <c r="E3479" s="13">
        <v>4604</v>
      </c>
      <c r="F3479" s="13">
        <v>4583</v>
      </c>
      <c r="G3479" s="13">
        <v>9187</v>
      </c>
      <c r="H3479" s="13">
        <v>0</v>
      </c>
      <c r="I3479" s="13">
        <v>0</v>
      </c>
      <c r="J3479" s="13">
        <v>0</v>
      </c>
      <c r="K3479" s="15">
        <f t="shared" si="225"/>
        <v>4604</v>
      </c>
      <c r="L3479" s="15">
        <f t="shared" si="226"/>
        <v>4583</v>
      </c>
      <c r="M3479" s="15">
        <f t="shared" si="227"/>
        <v>9187</v>
      </c>
    </row>
    <row r="3480" spans="1:13" ht="13.15" customHeight="1" x14ac:dyDescent="0.2">
      <c r="A3480" s="11" t="str">
        <f t="shared" si="224"/>
        <v>ROMA1985</v>
      </c>
      <c r="B3480" s="3" t="s">
        <v>53</v>
      </c>
      <c r="C3480" s="12">
        <v>1985</v>
      </c>
      <c r="D3480" s="12" t="s">
        <v>174</v>
      </c>
      <c r="E3480" s="13">
        <v>618</v>
      </c>
      <c r="F3480" s="13">
        <v>595</v>
      </c>
      <c r="G3480" s="13">
        <v>1213</v>
      </c>
      <c r="H3480" s="13">
        <v>0</v>
      </c>
      <c r="I3480" s="13">
        <v>0</v>
      </c>
      <c r="J3480" s="13">
        <v>0</v>
      </c>
      <c r="K3480" s="15">
        <f t="shared" si="225"/>
        <v>618</v>
      </c>
      <c r="L3480" s="15">
        <f t="shared" si="226"/>
        <v>595</v>
      </c>
      <c r="M3480" s="15">
        <f t="shared" si="227"/>
        <v>1213</v>
      </c>
    </row>
    <row r="3481" spans="1:13" ht="13.15" customHeight="1" x14ac:dyDescent="0.2">
      <c r="A3481" s="11" t="str">
        <f t="shared" si="224"/>
        <v>ROMA1986</v>
      </c>
      <c r="B3481" s="3" t="s">
        <v>53</v>
      </c>
      <c r="C3481" s="12">
        <v>1986</v>
      </c>
      <c r="D3481" s="12" t="s">
        <v>174</v>
      </c>
      <c r="E3481" s="13">
        <v>522</v>
      </c>
      <c r="F3481" s="13">
        <v>522</v>
      </c>
      <c r="G3481" s="13">
        <v>1044</v>
      </c>
      <c r="H3481" s="13">
        <v>0</v>
      </c>
      <c r="I3481" s="13">
        <v>0</v>
      </c>
      <c r="J3481" s="13">
        <v>0</v>
      </c>
      <c r="K3481" s="15">
        <f t="shared" si="225"/>
        <v>522</v>
      </c>
      <c r="L3481" s="15">
        <f t="shared" si="226"/>
        <v>522</v>
      </c>
      <c r="M3481" s="15">
        <f t="shared" si="227"/>
        <v>1044</v>
      </c>
    </row>
    <row r="3482" spans="1:13" ht="13.15" customHeight="1" x14ac:dyDescent="0.2">
      <c r="A3482" s="11" t="str">
        <f t="shared" si="224"/>
        <v>ROMA1987</v>
      </c>
      <c r="B3482" s="3" t="s">
        <v>53</v>
      </c>
      <c r="C3482" s="12">
        <v>1987</v>
      </c>
      <c r="D3482" s="12" t="s">
        <v>174</v>
      </c>
      <c r="E3482" s="13">
        <v>267</v>
      </c>
      <c r="F3482" s="13">
        <v>267</v>
      </c>
      <c r="G3482" s="13">
        <v>534</v>
      </c>
      <c r="H3482" s="13">
        <v>0</v>
      </c>
      <c r="I3482" s="13">
        <v>0</v>
      </c>
      <c r="J3482" s="13">
        <v>0</v>
      </c>
      <c r="K3482" s="15">
        <f t="shared" si="225"/>
        <v>267</v>
      </c>
      <c r="L3482" s="15">
        <f t="shared" si="226"/>
        <v>267</v>
      </c>
      <c r="M3482" s="15">
        <f t="shared" si="227"/>
        <v>534</v>
      </c>
    </row>
    <row r="3483" spans="1:13" ht="13.15" customHeight="1" x14ac:dyDescent="0.2">
      <c r="A3483" s="11" t="str">
        <f t="shared" si="224"/>
        <v>ROMA1991</v>
      </c>
      <c r="B3483" s="3" t="s">
        <v>53</v>
      </c>
      <c r="C3483" s="12">
        <v>1991</v>
      </c>
      <c r="D3483" s="12" t="s">
        <v>174</v>
      </c>
      <c r="E3483" s="13">
        <v>563</v>
      </c>
      <c r="F3483" s="13">
        <v>563</v>
      </c>
      <c r="G3483" s="13">
        <v>1126</v>
      </c>
      <c r="H3483" s="13">
        <v>0</v>
      </c>
      <c r="I3483" s="13">
        <v>0</v>
      </c>
      <c r="J3483" s="13">
        <v>0</v>
      </c>
      <c r="K3483" s="15">
        <f t="shared" si="225"/>
        <v>563</v>
      </c>
      <c r="L3483" s="15">
        <f t="shared" si="226"/>
        <v>563</v>
      </c>
      <c r="M3483" s="15">
        <f t="shared" si="227"/>
        <v>1126</v>
      </c>
    </row>
    <row r="3484" spans="1:13" ht="13.15" customHeight="1" x14ac:dyDescent="0.2">
      <c r="A3484" s="11" t="str">
        <f t="shared" si="224"/>
        <v>ROMA1992</v>
      </c>
      <c r="B3484" s="90" t="s">
        <v>53</v>
      </c>
      <c r="C3484" s="85">
        <v>1992</v>
      </c>
      <c r="D3484" s="86" t="s">
        <v>174</v>
      </c>
      <c r="E3484" s="15">
        <v>681</v>
      </c>
      <c r="F3484" s="15">
        <v>681</v>
      </c>
      <c r="G3484" s="15">
        <v>1362</v>
      </c>
      <c r="H3484" s="15">
        <v>0</v>
      </c>
      <c r="I3484" s="15">
        <v>0</v>
      </c>
      <c r="J3484" s="15">
        <v>0</v>
      </c>
      <c r="K3484" s="15">
        <f t="shared" si="225"/>
        <v>681</v>
      </c>
      <c r="L3484" s="15">
        <f t="shared" si="226"/>
        <v>681</v>
      </c>
      <c r="M3484" s="15">
        <f t="shared" si="227"/>
        <v>1362</v>
      </c>
    </row>
    <row r="3485" spans="1:13" ht="13.15" customHeight="1" x14ac:dyDescent="0.2">
      <c r="A3485" s="11" t="str">
        <f t="shared" si="224"/>
        <v>ROMA1993</v>
      </c>
      <c r="B3485" s="3" t="s">
        <v>53</v>
      </c>
      <c r="C3485" s="12">
        <v>1993</v>
      </c>
      <c r="D3485" s="12" t="s">
        <v>174</v>
      </c>
      <c r="E3485" s="13">
        <v>728</v>
      </c>
      <c r="F3485" s="13">
        <v>729</v>
      </c>
      <c r="G3485" s="13">
        <v>1457</v>
      </c>
      <c r="H3485" s="13">
        <v>0</v>
      </c>
      <c r="I3485" s="13">
        <v>0</v>
      </c>
      <c r="J3485" s="13">
        <v>0</v>
      </c>
      <c r="K3485" s="15">
        <f t="shared" si="225"/>
        <v>728</v>
      </c>
      <c r="L3485" s="15">
        <f t="shared" si="226"/>
        <v>729</v>
      </c>
      <c r="M3485" s="15">
        <f t="shared" si="227"/>
        <v>1457</v>
      </c>
    </row>
    <row r="3486" spans="1:13" ht="13.15" customHeight="1" x14ac:dyDescent="0.2">
      <c r="A3486" s="11" t="str">
        <f t="shared" si="224"/>
        <v>ROMA1994</v>
      </c>
      <c r="B3486" s="3" t="s">
        <v>53</v>
      </c>
      <c r="C3486" s="12">
        <v>1994</v>
      </c>
      <c r="D3486" s="12" t="s">
        <v>174</v>
      </c>
      <c r="E3486" s="13">
        <v>758</v>
      </c>
      <c r="F3486" s="13">
        <v>758</v>
      </c>
      <c r="G3486" s="13">
        <v>1516</v>
      </c>
      <c r="H3486" s="13">
        <v>0</v>
      </c>
      <c r="I3486" s="13">
        <v>0</v>
      </c>
      <c r="J3486" s="13">
        <v>0</v>
      </c>
      <c r="K3486" s="15">
        <f t="shared" si="225"/>
        <v>758</v>
      </c>
      <c r="L3486" s="15">
        <f t="shared" si="226"/>
        <v>758</v>
      </c>
      <c r="M3486" s="15">
        <f t="shared" si="227"/>
        <v>1516</v>
      </c>
    </row>
    <row r="3487" spans="1:13" ht="13.15" customHeight="1" x14ac:dyDescent="0.2">
      <c r="A3487" s="11" t="str">
        <f t="shared" si="224"/>
        <v>ROMA1995</v>
      </c>
      <c r="B3487" s="3" t="s">
        <v>53</v>
      </c>
      <c r="C3487" s="12">
        <v>1995</v>
      </c>
      <c r="D3487" s="12" t="s">
        <v>174</v>
      </c>
      <c r="E3487" s="13">
        <v>817</v>
      </c>
      <c r="F3487" s="13">
        <v>821</v>
      </c>
      <c r="G3487" s="13">
        <v>1638</v>
      </c>
      <c r="H3487" s="13">
        <v>0</v>
      </c>
      <c r="I3487" s="13">
        <v>0</v>
      </c>
      <c r="J3487" s="13">
        <v>0</v>
      </c>
      <c r="K3487" s="15">
        <f t="shared" si="225"/>
        <v>817</v>
      </c>
      <c r="L3487" s="15">
        <f t="shared" si="226"/>
        <v>821</v>
      </c>
      <c r="M3487" s="15">
        <f t="shared" si="227"/>
        <v>1638</v>
      </c>
    </row>
    <row r="3488" spans="1:13" ht="13.15" customHeight="1" x14ac:dyDescent="0.2">
      <c r="A3488" s="11" t="str">
        <f t="shared" si="224"/>
        <v>ROMA1996</v>
      </c>
      <c r="B3488" s="92" t="s">
        <v>53</v>
      </c>
      <c r="C3488" s="85">
        <v>1996</v>
      </c>
      <c r="D3488" s="86" t="s">
        <v>174</v>
      </c>
      <c r="E3488" s="15">
        <v>823</v>
      </c>
      <c r="F3488" s="15">
        <v>821</v>
      </c>
      <c r="G3488" s="15">
        <v>1644</v>
      </c>
      <c r="H3488" s="87">
        <v>0</v>
      </c>
      <c r="I3488" s="87">
        <v>0</v>
      </c>
      <c r="J3488" s="15">
        <v>0</v>
      </c>
      <c r="K3488" s="15">
        <f t="shared" si="225"/>
        <v>823</v>
      </c>
      <c r="L3488" s="15">
        <f t="shared" si="226"/>
        <v>821</v>
      </c>
      <c r="M3488" s="15">
        <f t="shared" si="227"/>
        <v>1644</v>
      </c>
    </row>
    <row r="3489" spans="1:13" ht="13.15" customHeight="1" x14ac:dyDescent="0.2">
      <c r="A3489" s="11" t="str">
        <f t="shared" si="224"/>
        <v>ROMA1997</v>
      </c>
      <c r="B3489" s="3" t="s">
        <v>53</v>
      </c>
      <c r="C3489" s="12">
        <v>1997</v>
      </c>
      <c r="D3489" s="12" t="s">
        <v>174</v>
      </c>
      <c r="E3489" s="13">
        <v>868</v>
      </c>
      <c r="F3489" s="13">
        <v>868</v>
      </c>
      <c r="G3489" s="13">
        <v>1736</v>
      </c>
      <c r="H3489" s="13">
        <v>0</v>
      </c>
      <c r="I3489" s="13">
        <v>0</v>
      </c>
      <c r="J3489" s="13">
        <v>0</v>
      </c>
      <c r="K3489" s="15">
        <f t="shared" si="225"/>
        <v>868</v>
      </c>
      <c r="L3489" s="15">
        <f t="shared" si="226"/>
        <v>868</v>
      </c>
      <c r="M3489" s="15">
        <f t="shared" si="227"/>
        <v>1736</v>
      </c>
    </row>
    <row r="3490" spans="1:13" ht="13.15" customHeight="1" x14ac:dyDescent="0.2">
      <c r="A3490" s="11" t="str">
        <f t="shared" si="224"/>
        <v>ROMA1998</v>
      </c>
      <c r="B3490" s="92" t="s">
        <v>53</v>
      </c>
      <c r="C3490" s="85">
        <v>1998</v>
      </c>
      <c r="D3490" s="86" t="s">
        <v>174</v>
      </c>
      <c r="E3490" s="15">
        <v>879</v>
      </c>
      <c r="F3490" s="15">
        <v>879</v>
      </c>
      <c r="G3490" s="15">
        <v>1758</v>
      </c>
      <c r="H3490" s="87">
        <v>0</v>
      </c>
      <c r="I3490" s="87">
        <v>0</v>
      </c>
      <c r="J3490" s="15">
        <v>0</v>
      </c>
      <c r="K3490" s="15">
        <f t="shared" si="225"/>
        <v>879</v>
      </c>
      <c r="L3490" s="15">
        <f t="shared" si="226"/>
        <v>879</v>
      </c>
      <c r="M3490" s="15">
        <f t="shared" si="227"/>
        <v>1758</v>
      </c>
    </row>
    <row r="3491" spans="1:13" ht="13.15" customHeight="1" x14ac:dyDescent="0.2">
      <c r="A3491" s="11" t="str">
        <f t="shared" si="224"/>
        <v>ROMA1999</v>
      </c>
      <c r="B3491" s="3" t="s">
        <v>53</v>
      </c>
      <c r="C3491" s="12">
        <v>1999</v>
      </c>
      <c r="D3491" s="12" t="s">
        <v>174</v>
      </c>
      <c r="E3491" s="13">
        <v>868</v>
      </c>
      <c r="F3491" s="13">
        <v>868</v>
      </c>
      <c r="G3491" s="13">
        <v>1736</v>
      </c>
      <c r="H3491" s="13">
        <v>0</v>
      </c>
      <c r="I3491" s="13">
        <v>0</v>
      </c>
      <c r="J3491" s="13">
        <v>0</v>
      </c>
      <c r="K3491" s="15">
        <f t="shared" si="225"/>
        <v>868</v>
      </c>
      <c r="L3491" s="15">
        <f t="shared" si="226"/>
        <v>868</v>
      </c>
      <c r="M3491" s="15">
        <f t="shared" si="227"/>
        <v>1736</v>
      </c>
    </row>
    <row r="3492" spans="1:13" ht="13.15" customHeight="1" x14ac:dyDescent="0.2">
      <c r="A3492" s="11" t="str">
        <f t="shared" si="224"/>
        <v>ROMA2000</v>
      </c>
      <c r="B3492" s="92" t="s">
        <v>53</v>
      </c>
      <c r="C3492" s="85">
        <v>2000</v>
      </c>
      <c r="D3492" s="86" t="s">
        <v>174</v>
      </c>
      <c r="E3492" s="15">
        <v>859</v>
      </c>
      <c r="F3492" s="15">
        <v>852</v>
      </c>
      <c r="G3492" s="15">
        <v>1711</v>
      </c>
      <c r="H3492" s="87">
        <v>0</v>
      </c>
      <c r="I3492" s="87">
        <v>0</v>
      </c>
      <c r="J3492" s="15">
        <v>0</v>
      </c>
      <c r="K3492" s="15">
        <f t="shared" si="225"/>
        <v>859</v>
      </c>
      <c r="L3492" s="15">
        <f t="shared" si="226"/>
        <v>852</v>
      </c>
      <c r="M3492" s="15">
        <f t="shared" si="227"/>
        <v>1711</v>
      </c>
    </row>
    <row r="3493" spans="1:13" ht="13.15" customHeight="1" x14ac:dyDescent="0.2">
      <c r="A3493" s="11" t="str">
        <f t="shared" si="224"/>
        <v>ROMA2001</v>
      </c>
      <c r="B3493" s="3" t="s">
        <v>53</v>
      </c>
      <c r="C3493" s="12">
        <v>2001</v>
      </c>
      <c r="D3493" s="12" t="s">
        <v>174</v>
      </c>
      <c r="E3493" s="13">
        <v>822</v>
      </c>
      <c r="F3493" s="13">
        <v>830</v>
      </c>
      <c r="G3493" s="13">
        <v>1652</v>
      </c>
      <c r="H3493" s="13">
        <v>0</v>
      </c>
      <c r="I3493" s="13">
        <v>0</v>
      </c>
      <c r="J3493" s="13">
        <v>0</v>
      </c>
      <c r="K3493" s="15">
        <f t="shared" si="225"/>
        <v>822</v>
      </c>
      <c r="L3493" s="15">
        <f t="shared" si="226"/>
        <v>830</v>
      </c>
      <c r="M3493" s="15">
        <f t="shared" si="227"/>
        <v>1652</v>
      </c>
    </row>
    <row r="3494" spans="1:13" ht="13.15" customHeight="1" x14ac:dyDescent="0.2">
      <c r="A3494" s="11" t="str">
        <f t="shared" si="224"/>
        <v>ROMA2002</v>
      </c>
      <c r="B3494" s="3" t="s">
        <v>53</v>
      </c>
      <c r="C3494" s="12">
        <v>2002</v>
      </c>
      <c r="D3494" s="12" t="s">
        <v>174</v>
      </c>
      <c r="E3494" s="13">
        <v>768</v>
      </c>
      <c r="F3494" s="13">
        <v>768</v>
      </c>
      <c r="G3494" s="13">
        <v>1536</v>
      </c>
      <c r="H3494" s="13">
        <v>0</v>
      </c>
      <c r="I3494" s="13">
        <v>0</v>
      </c>
      <c r="J3494" s="13">
        <v>0</v>
      </c>
      <c r="K3494" s="15">
        <f t="shared" si="225"/>
        <v>768</v>
      </c>
      <c r="L3494" s="15">
        <f t="shared" si="226"/>
        <v>768</v>
      </c>
      <c r="M3494" s="15">
        <f t="shared" si="227"/>
        <v>1536</v>
      </c>
    </row>
    <row r="3495" spans="1:13" ht="13.15" customHeight="1" x14ac:dyDescent="0.2">
      <c r="A3495" s="11" t="str">
        <f t="shared" si="224"/>
        <v>ROMA2003</v>
      </c>
      <c r="B3495" s="90" t="s">
        <v>53</v>
      </c>
      <c r="C3495" s="85">
        <v>2003</v>
      </c>
      <c r="D3495" s="86" t="s">
        <v>174</v>
      </c>
      <c r="E3495" s="15">
        <v>716</v>
      </c>
      <c r="F3495" s="15">
        <v>717</v>
      </c>
      <c r="G3495" s="15">
        <v>1433</v>
      </c>
      <c r="H3495" s="15">
        <v>0</v>
      </c>
      <c r="I3495" s="15">
        <v>0</v>
      </c>
      <c r="J3495" s="15">
        <v>0</v>
      </c>
      <c r="K3495" s="15">
        <f t="shared" si="225"/>
        <v>716</v>
      </c>
      <c r="L3495" s="15">
        <f t="shared" si="226"/>
        <v>717</v>
      </c>
      <c r="M3495" s="15">
        <f t="shared" si="227"/>
        <v>1433</v>
      </c>
    </row>
    <row r="3496" spans="1:13" ht="13.15" customHeight="1" x14ac:dyDescent="0.2">
      <c r="A3496" s="11" t="str">
        <f t="shared" si="224"/>
        <v>ROMA2004</v>
      </c>
      <c r="B3496" s="3" t="s">
        <v>53</v>
      </c>
      <c r="C3496" s="12">
        <v>2004</v>
      </c>
      <c r="D3496" s="12" t="s">
        <v>174</v>
      </c>
      <c r="E3496" s="13">
        <v>743</v>
      </c>
      <c r="F3496" s="13">
        <v>744</v>
      </c>
      <c r="G3496" s="13">
        <v>1487</v>
      </c>
      <c r="H3496" s="13">
        <v>0</v>
      </c>
      <c r="I3496" s="13">
        <v>0</v>
      </c>
      <c r="J3496" s="13">
        <v>0</v>
      </c>
      <c r="K3496" s="15">
        <f t="shared" si="225"/>
        <v>743</v>
      </c>
      <c r="L3496" s="15">
        <f t="shared" si="226"/>
        <v>744</v>
      </c>
      <c r="M3496" s="15">
        <f t="shared" si="227"/>
        <v>1487</v>
      </c>
    </row>
    <row r="3497" spans="1:13" ht="13.15" customHeight="1" x14ac:dyDescent="0.2">
      <c r="A3497" s="11" t="str">
        <f t="shared" si="224"/>
        <v>ROMA2005</v>
      </c>
      <c r="B3497" s="3" t="s">
        <v>53</v>
      </c>
      <c r="C3497" s="12">
        <v>2005</v>
      </c>
      <c r="D3497" s="12" t="s">
        <v>174</v>
      </c>
      <c r="E3497" s="13">
        <v>759</v>
      </c>
      <c r="F3497" s="13">
        <v>763</v>
      </c>
      <c r="G3497" s="13">
        <v>1522</v>
      </c>
      <c r="H3497" s="13">
        <v>0</v>
      </c>
      <c r="I3497" s="13">
        <v>0</v>
      </c>
      <c r="J3497" s="13">
        <v>0</v>
      </c>
      <c r="K3497" s="15">
        <f t="shared" si="225"/>
        <v>759</v>
      </c>
      <c r="L3497" s="15">
        <f t="shared" si="226"/>
        <v>763</v>
      </c>
      <c r="M3497" s="15">
        <f t="shared" si="227"/>
        <v>1522</v>
      </c>
    </row>
    <row r="3498" spans="1:13" ht="13.15" customHeight="1" x14ac:dyDescent="0.2">
      <c r="A3498" s="11" t="str">
        <f t="shared" si="224"/>
        <v>ROMA2006</v>
      </c>
      <c r="B3498" s="3" t="s">
        <v>53</v>
      </c>
      <c r="C3498" s="12">
        <v>2006</v>
      </c>
      <c r="D3498" s="12" t="s">
        <v>174</v>
      </c>
      <c r="E3498" s="13">
        <v>778</v>
      </c>
      <c r="F3498" s="13">
        <v>778</v>
      </c>
      <c r="G3498" s="13">
        <v>1556</v>
      </c>
      <c r="H3498" s="13">
        <v>0</v>
      </c>
      <c r="I3498" s="13">
        <v>0</v>
      </c>
      <c r="J3498" s="13">
        <v>0</v>
      </c>
      <c r="K3498" s="15">
        <f t="shared" si="225"/>
        <v>778</v>
      </c>
      <c r="L3498" s="15">
        <f t="shared" si="226"/>
        <v>778</v>
      </c>
      <c r="M3498" s="15">
        <f t="shared" si="227"/>
        <v>1556</v>
      </c>
    </row>
    <row r="3499" spans="1:13" ht="13.15" customHeight="1" x14ac:dyDescent="0.2">
      <c r="A3499" s="11" t="str">
        <f t="shared" si="224"/>
        <v>ROMA2007</v>
      </c>
      <c r="B3499" s="3" t="s">
        <v>53</v>
      </c>
      <c r="C3499" s="12">
        <v>2007</v>
      </c>
      <c r="D3499" s="12" t="s">
        <v>174</v>
      </c>
      <c r="E3499" s="13">
        <v>881</v>
      </c>
      <c r="F3499" s="13">
        <v>880</v>
      </c>
      <c r="G3499" s="13">
        <v>1761</v>
      </c>
      <c r="H3499" s="13">
        <v>0</v>
      </c>
      <c r="I3499" s="13">
        <v>0</v>
      </c>
      <c r="J3499" s="13">
        <v>0</v>
      </c>
      <c r="K3499" s="15">
        <f t="shared" si="225"/>
        <v>881</v>
      </c>
      <c r="L3499" s="15">
        <f t="shared" si="226"/>
        <v>880</v>
      </c>
      <c r="M3499" s="15">
        <f t="shared" si="227"/>
        <v>1761</v>
      </c>
    </row>
    <row r="3500" spans="1:13" ht="13.15" customHeight="1" x14ac:dyDescent="0.2">
      <c r="A3500" s="11" t="str">
        <f t="shared" si="224"/>
        <v>ROMA2008</v>
      </c>
      <c r="B3500" s="3" t="s">
        <v>53</v>
      </c>
      <c r="C3500" s="12">
        <v>2008</v>
      </c>
      <c r="D3500" s="12" t="s">
        <v>174</v>
      </c>
      <c r="E3500" s="13">
        <v>840</v>
      </c>
      <c r="F3500" s="13">
        <v>841</v>
      </c>
      <c r="G3500" s="13">
        <v>1681</v>
      </c>
      <c r="H3500" s="13">
        <v>0</v>
      </c>
      <c r="I3500" s="13">
        <v>0</v>
      </c>
      <c r="J3500" s="13">
        <v>0</v>
      </c>
      <c r="K3500" s="15">
        <f t="shared" si="225"/>
        <v>840</v>
      </c>
      <c r="L3500" s="15">
        <f t="shared" si="226"/>
        <v>841</v>
      </c>
      <c r="M3500" s="15">
        <f t="shared" si="227"/>
        <v>1681</v>
      </c>
    </row>
    <row r="3501" spans="1:13" ht="13.15" customHeight="1" x14ac:dyDescent="0.2">
      <c r="A3501" s="11" t="str">
        <f t="shared" si="224"/>
        <v>ROMA2009</v>
      </c>
      <c r="B3501" s="92" t="s">
        <v>53</v>
      </c>
      <c r="C3501" s="85">
        <v>2009</v>
      </c>
      <c r="D3501" s="86" t="s">
        <v>174</v>
      </c>
      <c r="E3501" s="15">
        <v>994</v>
      </c>
      <c r="F3501" s="15">
        <v>994</v>
      </c>
      <c r="G3501" s="15">
        <v>1988</v>
      </c>
      <c r="H3501" s="87">
        <v>0</v>
      </c>
      <c r="I3501" s="87">
        <v>0</v>
      </c>
      <c r="J3501" s="15">
        <v>0</v>
      </c>
      <c r="K3501" s="15">
        <f t="shared" si="225"/>
        <v>994</v>
      </c>
      <c r="L3501" s="15">
        <f t="shared" si="226"/>
        <v>994</v>
      </c>
      <c r="M3501" s="15">
        <f t="shared" si="227"/>
        <v>1988</v>
      </c>
    </row>
    <row r="3502" spans="1:13" ht="13.15" customHeight="1" x14ac:dyDescent="0.2">
      <c r="A3502" s="11" t="str">
        <f t="shared" si="224"/>
        <v>ROMA2010</v>
      </c>
      <c r="B3502" s="3" t="s">
        <v>53</v>
      </c>
      <c r="C3502" s="12">
        <v>2010</v>
      </c>
      <c r="D3502" s="12" t="s">
        <v>174</v>
      </c>
      <c r="E3502" s="13">
        <v>1056</v>
      </c>
      <c r="F3502" s="13">
        <v>1056</v>
      </c>
      <c r="G3502" s="13">
        <v>2112</v>
      </c>
      <c r="H3502" s="13">
        <v>0</v>
      </c>
      <c r="I3502" s="13">
        <v>0</v>
      </c>
      <c r="J3502" s="13">
        <v>0</v>
      </c>
      <c r="K3502" s="15">
        <f t="shared" si="225"/>
        <v>1056</v>
      </c>
      <c r="L3502" s="15">
        <f t="shared" si="226"/>
        <v>1056</v>
      </c>
      <c r="M3502" s="15">
        <f t="shared" si="227"/>
        <v>2112</v>
      </c>
    </row>
    <row r="3503" spans="1:13" ht="13.15" customHeight="1" x14ac:dyDescent="0.2">
      <c r="A3503" s="11" t="str">
        <f t="shared" ref="A3503:A3566" si="228">CONCATENATE(B3503,C3503)</f>
        <v>ROMA2011</v>
      </c>
      <c r="B3503" s="88" t="s">
        <v>53</v>
      </c>
      <c r="C3503" s="16">
        <v>2011</v>
      </c>
      <c r="D3503" s="86" t="s">
        <v>174</v>
      </c>
      <c r="E3503" s="89">
        <v>1480</v>
      </c>
      <c r="F3503" s="89">
        <v>1642</v>
      </c>
      <c r="G3503" s="89">
        <v>3122</v>
      </c>
      <c r="H3503" s="89">
        <v>0</v>
      </c>
      <c r="I3503" s="89">
        <v>0</v>
      </c>
      <c r="J3503" s="89">
        <v>0</v>
      </c>
      <c r="K3503" s="15">
        <f t="shared" si="225"/>
        <v>1480</v>
      </c>
      <c r="L3503" s="15">
        <f t="shared" si="226"/>
        <v>1642</v>
      </c>
      <c r="M3503" s="15">
        <f t="shared" si="227"/>
        <v>3122</v>
      </c>
    </row>
    <row r="3504" spans="1:13" ht="13.15" customHeight="1" x14ac:dyDescent="0.2">
      <c r="A3504" s="11" t="str">
        <f t="shared" si="228"/>
        <v>ROMA2012</v>
      </c>
      <c r="B3504" s="3" t="s">
        <v>53</v>
      </c>
      <c r="C3504" s="12">
        <v>2012</v>
      </c>
      <c r="D3504" s="12" t="s">
        <v>174</v>
      </c>
      <c r="E3504" s="13">
        <v>2005</v>
      </c>
      <c r="F3504" s="13">
        <v>2006</v>
      </c>
      <c r="G3504" s="13">
        <v>4011</v>
      </c>
      <c r="H3504" s="13">
        <v>0</v>
      </c>
      <c r="I3504" s="13">
        <v>0</v>
      </c>
      <c r="J3504" s="13">
        <v>0</v>
      </c>
      <c r="K3504" s="15">
        <f t="shared" si="225"/>
        <v>2005</v>
      </c>
      <c r="L3504" s="15">
        <f t="shared" si="226"/>
        <v>2006</v>
      </c>
      <c r="M3504" s="15">
        <f t="shared" si="227"/>
        <v>4011</v>
      </c>
    </row>
    <row r="3505" spans="1:13" ht="13.15" customHeight="1" x14ac:dyDescent="0.2">
      <c r="A3505" s="11" t="str">
        <f t="shared" si="228"/>
        <v>ROMA2013</v>
      </c>
      <c r="B3505" s="3" t="s">
        <v>53</v>
      </c>
      <c r="C3505" s="12">
        <v>2013</v>
      </c>
      <c r="D3505" s="12">
        <v>31</v>
      </c>
      <c r="E3505" s="13">
        <v>2839</v>
      </c>
      <c r="F3505" s="13">
        <v>2839</v>
      </c>
      <c r="G3505" s="13">
        <v>5678</v>
      </c>
      <c r="H3505" s="13">
        <v>0</v>
      </c>
      <c r="I3505" s="13">
        <v>0</v>
      </c>
      <c r="J3505" s="13">
        <v>0</v>
      </c>
      <c r="K3505" s="15">
        <f t="shared" ref="K3505:K3568" si="229">E3505+H3505</f>
        <v>2839</v>
      </c>
      <c r="L3505" s="15">
        <f t="shared" ref="L3505:L3568" si="230">F3505+I3505</f>
        <v>2839</v>
      </c>
      <c r="M3505" s="15">
        <f t="shared" ref="M3505:M3568" si="231">G3505+J3505</f>
        <v>5678</v>
      </c>
    </row>
    <row r="3506" spans="1:13" ht="13.15" customHeight="1" x14ac:dyDescent="0.2">
      <c r="A3506" s="11" t="str">
        <f t="shared" si="228"/>
        <v>ROMA2014</v>
      </c>
      <c r="B3506" s="88" t="s">
        <v>53</v>
      </c>
      <c r="C3506" s="16">
        <v>2014</v>
      </c>
      <c r="D3506" s="86">
        <v>24</v>
      </c>
      <c r="E3506" s="89">
        <v>3171</v>
      </c>
      <c r="F3506" s="89">
        <v>3199</v>
      </c>
      <c r="G3506" s="89">
        <v>6370</v>
      </c>
      <c r="H3506" s="89">
        <v>0</v>
      </c>
      <c r="I3506" s="89">
        <v>0</v>
      </c>
      <c r="J3506" s="89">
        <v>0</v>
      </c>
      <c r="K3506" s="15">
        <f t="shared" si="229"/>
        <v>3171</v>
      </c>
      <c r="L3506" s="15">
        <f t="shared" si="230"/>
        <v>3199</v>
      </c>
      <c r="M3506" s="15">
        <f t="shared" si="231"/>
        <v>6370</v>
      </c>
    </row>
    <row r="3507" spans="1:13" ht="13.15" customHeight="1" x14ac:dyDescent="0.2">
      <c r="A3507" s="11" t="str">
        <f t="shared" si="228"/>
        <v>ROMA2015</v>
      </c>
      <c r="B3507" s="92" t="s">
        <v>53</v>
      </c>
      <c r="C3507" s="85">
        <v>2015</v>
      </c>
      <c r="D3507" s="86" t="s">
        <v>174</v>
      </c>
      <c r="E3507" s="15">
        <v>2221</v>
      </c>
      <c r="F3507" s="15">
        <v>2281</v>
      </c>
      <c r="G3507" s="15">
        <v>4502</v>
      </c>
      <c r="H3507" s="87">
        <v>0</v>
      </c>
      <c r="I3507" s="87">
        <v>0</v>
      </c>
      <c r="J3507" s="15">
        <v>0</v>
      </c>
      <c r="K3507" s="15">
        <f t="shared" si="229"/>
        <v>2221</v>
      </c>
      <c r="L3507" s="15">
        <f t="shared" si="230"/>
        <v>2281</v>
      </c>
      <c r="M3507" s="15">
        <f t="shared" si="231"/>
        <v>4502</v>
      </c>
    </row>
    <row r="3508" spans="1:13" ht="13.15" customHeight="1" x14ac:dyDescent="0.2">
      <c r="A3508" s="11" t="str">
        <f t="shared" si="228"/>
        <v>ROMA2016</v>
      </c>
      <c r="B3508" s="3" t="s">
        <v>53</v>
      </c>
      <c r="C3508" s="12">
        <v>2016</v>
      </c>
      <c r="D3508" s="12" t="s">
        <v>174</v>
      </c>
      <c r="E3508" s="13">
        <v>1204</v>
      </c>
      <c r="F3508" s="13">
        <v>1200</v>
      </c>
      <c r="G3508" s="13">
        <v>2404</v>
      </c>
      <c r="H3508" s="13">
        <v>0</v>
      </c>
      <c r="I3508" s="13">
        <v>0</v>
      </c>
      <c r="J3508" s="13">
        <v>0</v>
      </c>
      <c r="K3508" s="15">
        <f t="shared" si="229"/>
        <v>1204</v>
      </c>
      <c r="L3508" s="15">
        <f t="shared" si="230"/>
        <v>1200</v>
      </c>
      <c r="M3508" s="15">
        <f t="shared" si="231"/>
        <v>2404</v>
      </c>
    </row>
    <row r="3509" spans="1:13" ht="13.15" customHeight="1" x14ac:dyDescent="0.2">
      <c r="A3509" s="11" t="str">
        <f t="shared" si="228"/>
        <v>ROMA2017</v>
      </c>
      <c r="B3509" s="90" t="s">
        <v>53</v>
      </c>
      <c r="C3509" s="85">
        <v>2017</v>
      </c>
      <c r="D3509" s="86" t="s">
        <v>174</v>
      </c>
      <c r="E3509" s="15">
        <v>1050</v>
      </c>
      <c r="F3509" s="15">
        <v>1048</v>
      </c>
      <c r="G3509" s="15">
        <v>2098</v>
      </c>
      <c r="H3509" s="15">
        <v>0</v>
      </c>
      <c r="I3509" s="15">
        <v>0</v>
      </c>
      <c r="J3509" s="15">
        <v>0</v>
      </c>
      <c r="K3509" s="15">
        <f t="shared" si="229"/>
        <v>1050</v>
      </c>
      <c r="L3509" s="15">
        <f t="shared" si="230"/>
        <v>1048</v>
      </c>
      <c r="M3509" s="15">
        <f t="shared" si="231"/>
        <v>2098</v>
      </c>
    </row>
    <row r="3510" spans="1:13" ht="13.15" customHeight="1" x14ac:dyDescent="0.2">
      <c r="A3510" s="11" t="str">
        <f t="shared" si="228"/>
        <v>ROMA2018</v>
      </c>
      <c r="B3510" s="92" t="s">
        <v>53</v>
      </c>
      <c r="C3510" s="85">
        <v>2018</v>
      </c>
      <c r="D3510" s="86" t="s">
        <v>174</v>
      </c>
      <c r="E3510" s="15">
        <v>1059</v>
      </c>
      <c r="F3510" s="15">
        <v>1057</v>
      </c>
      <c r="G3510" s="15">
        <v>2116</v>
      </c>
      <c r="H3510" s="87">
        <v>0</v>
      </c>
      <c r="I3510" s="87">
        <v>0</v>
      </c>
      <c r="J3510" s="15">
        <v>0</v>
      </c>
      <c r="K3510" s="15">
        <f t="shared" si="229"/>
        <v>1059</v>
      </c>
      <c r="L3510" s="15">
        <f t="shared" si="230"/>
        <v>1057</v>
      </c>
      <c r="M3510" s="15">
        <f t="shared" si="231"/>
        <v>2116</v>
      </c>
    </row>
    <row r="3511" spans="1:13" ht="13.15" customHeight="1" x14ac:dyDescent="0.2">
      <c r="A3511" s="11" t="str">
        <f t="shared" si="228"/>
        <v>ROMA2019</v>
      </c>
      <c r="B3511" s="90" t="s">
        <v>53</v>
      </c>
      <c r="C3511" s="85">
        <v>2019</v>
      </c>
      <c r="D3511" s="86" t="s">
        <v>174</v>
      </c>
      <c r="E3511" s="15">
        <v>1126</v>
      </c>
      <c r="F3511" s="15">
        <v>1124</v>
      </c>
      <c r="G3511" s="15">
        <v>2250</v>
      </c>
      <c r="H3511" s="15">
        <v>0</v>
      </c>
      <c r="I3511" s="15">
        <v>0</v>
      </c>
      <c r="J3511" s="15">
        <v>0</v>
      </c>
      <c r="K3511" s="15">
        <f t="shared" si="229"/>
        <v>1126</v>
      </c>
      <c r="L3511" s="15">
        <f t="shared" si="230"/>
        <v>1124</v>
      </c>
      <c r="M3511" s="15">
        <f t="shared" si="231"/>
        <v>2250</v>
      </c>
    </row>
    <row r="3512" spans="1:13" ht="13.15" customHeight="1" x14ac:dyDescent="0.2">
      <c r="A3512" s="11" t="str">
        <f t="shared" si="228"/>
        <v>ROMA2020</v>
      </c>
      <c r="B3512" s="3" t="s">
        <v>53</v>
      </c>
      <c r="C3512" s="12">
        <v>2020</v>
      </c>
      <c r="D3512" s="12" t="s">
        <v>174</v>
      </c>
      <c r="E3512" s="13">
        <v>572</v>
      </c>
      <c r="F3512" s="13">
        <v>570</v>
      </c>
      <c r="G3512" s="13">
        <v>1142</v>
      </c>
      <c r="H3512" s="13">
        <v>0</v>
      </c>
      <c r="I3512" s="13">
        <v>0</v>
      </c>
      <c r="J3512" s="13">
        <v>0</v>
      </c>
      <c r="K3512" s="15">
        <f t="shared" si="229"/>
        <v>572</v>
      </c>
      <c r="L3512" s="15">
        <f t="shared" si="230"/>
        <v>570</v>
      </c>
      <c r="M3512" s="15">
        <f t="shared" si="231"/>
        <v>1142</v>
      </c>
    </row>
    <row r="3513" spans="1:13" ht="13.15" customHeight="1" x14ac:dyDescent="0.2">
      <c r="A3513" s="11" t="str">
        <f t="shared" si="228"/>
        <v>ROMA2021</v>
      </c>
      <c r="B3513" s="3" t="s">
        <v>53</v>
      </c>
      <c r="C3513" s="12">
        <v>2021</v>
      </c>
      <c r="D3513" s="12" t="s">
        <v>174</v>
      </c>
      <c r="E3513" s="13">
        <v>688</v>
      </c>
      <c r="F3513" s="13">
        <v>685</v>
      </c>
      <c r="G3513" s="13">
        <v>1373</v>
      </c>
      <c r="H3513" s="13">
        <v>0</v>
      </c>
      <c r="I3513" s="13">
        <v>0</v>
      </c>
      <c r="J3513" s="13">
        <v>0</v>
      </c>
      <c r="K3513" s="15">
        <f t="shared" si="229"/>
        <v>688</v>
      </c>
      <c r="L3513" s="15">
        <f t="shared" si="230"/>
        <v>685</v>
      </c>
      <c r="M3513" s="15">
        <f t="shared" si="231"/>
        <v>1373</v>
      </c>
    </row>
    <row r="3514" spans="1:13" ht="13.15" customHeight="1" x14ac:dyDescent="0.2">
      <c r="A3514" s="11" t="str">
        <f t="shared" si="228"/>
        <v>ROMA2022</v>
      </c>
      <c r="B3514" s="92" t="s">
        <v>53</v>
      </c>
      <c r="C3514" s="85">
        <v>2022</v>
      </c>
      <c r="D3514" s="86" t="s">
        <v>174</v>
      </c>
      <c r="E3514" s="15">
        <v>1657</v>
      </c>
      <c r="F3514" s="15">
        <v>1653</v>
      </c>
      <c r="G3514" s="15">
        <v>3310</v>
      </c>
      <c r="H3514" s="87">
        <v>0</v>
      </c>
      <c r="I3514" s="87">
        <v>0</v>
      </c>
      <c r="J3514" s="15">
        <v>0</v>
      </c>
      <c r="K3514" s="15">
        <f t="shared" si="229"/>
        <v>1657</v>
      </c>
      <c r="L3514" s="15">
        <f t="shared" si="230"/>
        <v>1653</v>
      </c>
      <c r="M3514" s="15">
        <f t="shared" si="231"/>
        <v>3310</v>
      </c>
    </row>
    <row r="3515" spans="1:13" ht="13.15" customHeight="1" x14ac:dyDescent="0.2">
      <c r="A3515" s="11" t="str">
        <f t="shared" si="228"/>
        <v>ROMA2023</v>
      </c>
      <c r="B3515" s="90" t="s">
        <v>53</v>
      </c>
      <c r="C3515" s="85">
        <v>2023</v>
      </c>
      <c r="D3515" s="86" t="s">
        <v>174</v>
      </c>
      <c r="E3515" s="15">
        <v>1652</v>
      </c>
      <c r="F3515" s="15">
        <v>1652</v>
      </c>
      <c r="G3515" s="15">
        <v>3304</v>
      </c>
      <c r="H3515" s="15">
        <v>0</v>
      </c>
      <c r="I3515" s="15">
        <v>0</v>
      </c>
      <c r="J3515" s="15">
        <v>0</v>
      </c>
      <c r="K3515" s="15">
        <f t="shared" si="229"/>
        <v>1652</v>
      </c>
      <c r="L3515" s="15">
        <f t="shared" si="230"/>
        <v>1652</v>
      </c>
      <c r="M3515" s="15">
        <f t="shared" si="231"/>
        <v>3304</v>
      </c>
    </row>
    <row r="3516" spans="1:13" ht="13.15" customHeight="1" x14ac:dyDescent="0.2">
      <c r="A3516" s="11" t="str">
        <f t="shared" si="228"/>
        <v>ROMA2024</v>
      </c>
      <c r="B3516" s="3" t="s">
        <v>53</v>
      </c>
      <c r="C3516" s="12">
        <v>2024</v>
      </c>
      <c r="D3516" s="12" t="s">
        <v>174</v>
      </c>
      <c r="E3516" s="13">
        <v>1563</v>
      </c>
      <c r="F3516" s="13">
        <v>1560</v>
      </c>
      <c r="G3516" s="13">
        <v>3123</v>
      </c>
      <c r="H3516" s="13">
        <v>0</v>
      </c>
      <c r="I3516" s="13">
        <v>0</v>
      </c>
      <c r="J3516" s="13">
        <v>0</v>
      </c>
      <c r="K3516" s="15">
        <f t="shared" si="229"/>
        <v>1563</v>
      </c>
      <c r="L3516" s="15">
        <f t="shared" si="230"/>
        <v>1560</v>
      </c>
      <c r="M3516" s="15">
        <f t="shared" si="231"/>
        <v>3123</v>
      </c>
    </row>
    <row r="3517" spans="1:13" ht="13.15" customHeight="1" x14ac:dyDescent="0.2">
      <c r="A3517" s="11" t="str">
        <f t="shared" si="228"/>
        <v>ROMA2025</v>
      </c>
      <c r="B3517" s="3" t="s">
        <v>53</v>
      </c>
      <c r="C3517" s="12">
        <v>2025</v>
      </c>
      <c r="D3517" s="12" t="s">
        <v>174</v>
      </c>
      <c r="E3517" s="13">
        <v>1433</v>
      </c>
      <c r="F3517" s="13">
        <v>1430</v>
      </c>
      <c r="G3517" s="13">
        <v>2863</v>
      </c>
      <c r="H3517" s="13">
        <v>0</v>
      </c>
      <c r="I3517" s="13">
        <v>0</v>
      </c>
      <c r="J3517" s="13">
        <v>0</v>
      </c>
      <c r="K3517" s="15">
        <f t="shared" si="229"/>
        <v>1433</v>
      </c>
      <c r="L3517" s="15">
        <f t="shared" si="230"/>
        <v>1430</v>
      </c>
      <c r="M3517" s="15">
        <f t="shared" si="231"/>
        <v>2863</v>
      </c>
    </row>
    <row r="3518" spans="1:13" ht="13.15" customHeight="1" x14ac:dyDescent="0.2">
      <c r="A3518" s="11" t="str">
        <f t="shared" si="228"/>
        <v>SUNSHINE COAST1985</v>
      </c>
      <c r="B3518" s="3" t="s">
        <v>122</v>
      </c>
      <c r="C3518" s="12">
        <v>1985</v>
      </c>
      <c r="D3518" s="12" t="s">
        <v>174</v>
      </c>
      <c r="E3518" s="13">
        <v>2167</v>
      </c>
      <c r="F3518" s="13">
        <v>2083</v>
      </c>
      <c r="G3518" s="13">
        <v>4250</v>
      </c>
      <c r="H3518" s="13">
        <v>0</v>
      </c>
      <c r="I3518" s="13">
        <v>0</v>
      </c>
      <c r="J3518" s="13">
        <v>0</v>
      </c>
      <c r="K3518" s="15">
        <f t="shared" si="229"/>
        <v>2167</v>
      </c>
      <c r="L3518" s="15">
        <f t="shared" si="230"/>
        <v>2083</v>
      </c>
      <c r="M3518" s="15">
        <f t="shared" si="231"/>
        <v>4250</v>
      </c>
    </row>
    <row r="3519" spans="1:13" ht="13.15" customHeight="1" x14ac:dyDescent="0.2">
      <c r="A3519" s="11" t="str">
        <f t="shared" si="228"/>
        <v>SUNSHINE COAST1986</v>
      </c>
      <c r="B3519" s="92" t="s">
        <v>122</v>
      </c>
      <c r="C3519" s="85">
        <v>1986</v>
      </c>
      <c r="D3519" s="86" t="s">
        <v>174</v>
      </c>
      <c r="E3519" s="15">
        <v>2168</v>
      </c>
      <c r="F3519" s="15">
        <v>2089</v>
      </c>
      <c r="G3519" s="15">
        <v>4257</v>
      </c>
      <c r="H3519" s="87">
        <v>0</v>
      </c>
      <c r="I3519" s="87">
        <v>0</v>
      </c>
      <c r="J3519" s="15">
        <v>0</v>
      </c>
      <c r="K3519" s="15">
        <f t="shared" si="229"/>
        <v>2168</v>
      </c>
      <c r="L3519" s="15">
        <f t="shared" si="230"/>
        <v>2089</v>
      </c>
      <c r="M3519" s="15">
        <f t="shared" si="231"/>
        <v>4257</v>
      </c>
    </row>
    <row r="3520" spans="1:13" ht="13.15" customHeight="1" x14ac:dyDescent="0.2">
      <c r="A3520" s="11" t="str">
        <f t="shared" si="228"/>
        <v>SUNSHINE COAST1987</v>
      </c>
      <c r="B3520" s="3" t="s">
        <v>122</v>
      </c>
      <c r="C3520" s="12">
        <v>1987</v>
      </c>
      <c r="D3520" s="12" t="s">
        <v>174</v>
      </c>
      <c r="E3520" s="13">
        <v>2359</v>
      </c>
      <c r="F3520" s="13">
        <v>2319</v>
      </c>
      <c r="G3520" s="13">
        <v>4678</v>
      </c>
      <c r="H3520" s="13">
        <v>0</v>
      </c>
      <c r="I3520" s="13">
        <v>0</v>
      </c>
      <c r="J3520" s="13">
        <v>0</v>
      </c>
      <c r="K3520" s="15">
        <f t="shared" si="229"/>
        <v>2359</v>
      </c>
      <c r="L3520" s="15">
        <f t="shared" si="230"/>
        <v>2319</v>
      </c>
      <c r="M3520" s="15">
        <f t="shared" si="231"/>
        <v>4678</v>
      </c>
    </row>
    <row r="3521" spans="1:13" ht="13.15" customHeight="1" x14ac:dyDescent="0.2">
      <c r="A3521" s="11" t="str">
        <f t="shared" si="228"/>
        <v>SUNSHINE COAST1988</v>
      </c>
      <c r="B3521" s="3" t="s">
        <v>122</v>
      </c>
      <c r="C3521" s="12">
        <v>1988</v>
      </c>
      <c r="D3521" s="12">
        <v>29</v>
      </c>
      <c r="E3521" s="13">
        <v>2882</v>
      </c>
      <c r="F3521" s="13">
        <v>2896</v>
      </c>
      <c r="G3521" s="13">
        <v>5778</v>
      </c>
      <c r="H3521" s="13">
        <v>0</v>
      </c>
      <c r="I3521" s="13">
        <v>0</v>
      </c>
      <c r="J3521" s="13">
        <v>0</v>
      </c>
      <c r="K3521" s="15">
        <f t="shared" si="229"/>
        <v>2882</v>
      </c>
      <c r="L3521" s="15">
        <f t="shared" si="230"/>
        <v>2896</v>
      </c>
      <c r="M3521" s="15">
        <f t="shared" si="231"/>
        <v>5778</v>
      </c>
    </row>
    <row r="3522" spans="1:13" ht="13.15" customHeight="1" x14ac:dyDescent="0.2">
      <c r="A3522" s="11" t="str">
        <f t="shared" si="228"/>
        <v>SUNSHINE COAST1989</v>
      </c>
      <c r="B3522" s="3" t="s">
        <v>122</v>
      </c>
      <c r="C3522" s="12">
        <v>1989</v>
      </c>
      <c r="D3522" s="12" t="s">
        <v>174</v>
      </c>
      <c r="E3522" s="13">
        <v>1791</v>
      </c>
      <c r="F3522" s="13">
        <v>1786</v>
      </c>
      <c r="G3522" s="13">
        <v>3577</v>
      </c>
      <c r="H3522" s="13">
        <v>0</v>
      </c>
      <c r="I3522" s="13">
        <v>0</v>
      </c>
      <c r="J3522" s="13">
        <v>0</v>
      </c>
      <c r="K3522" s="15">
        <f t="shared" si="229"/>
        <v>1791</v>
      </c>
      <c r="L3522" s="15">
        <f t="shared" si="230"/>
        <v>1786</v>
      </c>
      <c r="M3522" s="15">
        <f t="shared" si="231"/>
        <v>3577</v>
      </c>
    </row>
    <row r="3523" spans="1:13" ht="13.15" customHeight="1" x14ac:dyDescent="0.2">
      <c r="A3523" s="11" t="str">
        <f t="shared" si="228"/>
        <v>SUNSHINE COAST1990</v>
      </c>
      <c r="B3523" s="92" t="s">
        <v>122</v>
      </c>
      <c r="C3523" s="85">
        <v>1990</v>
      </c>
      <c r="D3523" s="86" t="s">
        <v>174</v>
      </c>
      <c r="E3523" s="15">
        <v>2177</v>
      </c>
      <c r="F3523" s="15">
        <v>2168</v>
      </c>
      <c r="G3523" s="15">
        <v>4345</v>
      </c>
      <c r="H3523" s="87">
        <v>0</v>
      </c>
      <c r="I3523" s="87">
        <v>0</v>
      </c>
      <c r="J3523" s="15">
        <v>0</v>
      </c>
      <c r="K3523" s="15">
        <f t="shared" si="229"/>
        <v>2177</v>
      </c>
      <c r="L3523" s="15">
        <f t="shared" si="230"/>
        <v>2168</v>
      </c>
      <c r="M3523" s="15">
        <f t="shared" si="231"/>
        <v>4345</v>
      </c>
    </row>
    <row r="3524" spans="1:13" ht="13.15" customHeight="1" x14ac:dyDescent="0.2">
      <c r="A3524" s="11" t="str">
        <f t="shared" si="228"/>
        <v>SUNSHINE COAST1991</v>
      </c>
      <c r="B3524" s="92" t="s">
        <v>122</v>
      </c>
      <c r="C3524" s="85">
        <v>1991</v>
      </c>
      <c r="D3524" s="86" t="s">
        <v>174</v>
      </c>
      <c r="E3524" s="15">
        <v>1482</v>
      </c>
      <c r="F3524" s="15">
        <v>1477</v>
      </c>
      <c r="G3524" s="15">
        <v>2959</v>
      </c>
      <c r="H3524" s="87">
        <v>0</v>
      </c>
      <c r="I3524" s="87">
        <v>0</v>
      </c>
      <c r="J3524" s="15">
        <v>0</v>
      </c>
      <c r="K3524" s="15">
        <f t="shared" si="229"/>
        <v>1482</v>
      </c>
      <c r="L3524" s="15">
        <f t="shared" si="230"/>
        <v>1477</v>
      </c>
      <c r="M3524" s="15">
        <f t="shared" si="231"/>
        <v>2959</v>
      </c>
    </row>
    <row r="3525" spans="1:13" ht="13.15" customHeight="1" x14ac:dyDescent="0.2">
      <c r="A3525" s="11" t="str">
        <f t="shared" si="228"/>
        <v>SUNSHINE COAST1992</v>
      </c>
      <c r="B3525" s="3" t="s">
        <v>122</v>
      </c>
      <c r="C3525" s="12">
        <v>1992</v>
      </c>
      <c r="D3525" s="12" t="s">
        <v>174</v>
      </c>
      <c r="E3525" s="13">
        <v>1344</v>
      </c>
      <c r="F3525" s="13">
        <v>1342</v>
      </c>
      <c r="G3525" s="13">
        <v>2686</v>
      </c>
      <c r="H3525" s="13">
        <v>0</v>
      </c>
      <c r="I3525" s="13">
        <v>0</v>
      </c>
      <c r="J3525" s="13">
        <v>0</v>
      </c>
      <c r="K3525" s="15">
        <f t="shared" si="229"/>
        <v>1344</v>
      </c>
      <c r="L3525" s="15">
        <f t="shared" si="230"/>
        <v>1342</v>
      </c>
      <c r="M3525" s="15">
        <f t="shared" si="231"/>
        <v>2686</v>
      </c>
    </row>
    <row r="3526" spans="1:13" ht="13.15" customHeight="1" x14ac:dyDescent="0.2">
      <c r="A3526" s="11" t="str">
        <f t="shared" si="228"/>
        <v>SUNSHINE COAST1993</v>
      </c>
      <c r="B3526" s="92" t="s">
        <v>122</v>
      </c>
      <c r="C3526" s="85">
        <v>1993</v>
      </c>
      <c r="D3526" s="86" t="s">
        <v>174</v>
      </c>
      <c r="E3526" s="15">
        <v>2180</v>
      </c>
      <c r="F3526" s="15">
        <v>2177</v>
      </c>
      <c r="G3526" s="15">
        <v>4357</v>
      </c>
      <c r="H3526" s="87">
        <v>0</v>
      </c>
      <c r="I3526" s="87">
        <v>0</v>
      </c>
      <c r="J3526" s="15">
        <v>0</v>
      </c>
      <c r="K3526" s="15">
        <f t="shared" si="229"/>
        <v>2180</v>
      </c>
      <c r="L3526" s="15">
        <f t="shared" si="230"/>
        <v>2177</v>
      </c>
      <c r="M3526" s="15">
        <f t="shared" si="231"/>
        <v>4357</v>
      </c>
    </row>
    <row r="3527" spans="1:13" ht="13.15" customHeight="1" x14ac:dyDescent="0.2">
      <c r="A3527" s="11" t="str">
        <f t="shared" si="228"/>
        <v>SUNSHINE COAST1994</v>
      </c>
      <c r="B3527" s="3" t="s">
        <v>122</v>
      </c>
      <c r="C3527" s="12">
        <v>1994</v>
      </c>
      <c r="D3527" s="12">
        <v>36</v>
      </c>
      <c r="E3527" s="13">
        <v>2717</v>
      </c>
      <c r="F3527" s="13">
        <v>2709</v>
      </c>
      <c r="G3527" s="13">
        <v>5426</v>
      </c>
      <c r="H3527" s="13">
        <v>0</v>
      </c>
      <c r="I3527" s="13">
        <v>0</v>
      </c>
      <c r="J3527" s="13">
        <v>0</v>
      </c>
      <c r="K3527" s="15">
        <f t="shared" si="229"/>
        <v>2717</v>
      </c>
      <c r="L3527" s="15">
        <f t="shared" si="230"/>
        <v>2709</v>
      </c>
      <c r="M3527" s="15">
        <f t="shared" si="231"/>
        <v>5426</v>
      </c>
    </row>
    <row r="3528" spans="1:13" ht="13.15" customHeight="1" x14ac:dyDescent="0.2">
      <c r="A3528" s="11" t="str">
        <f t="shared" si="228"/>
        <v>SUNSHINE COAST1995</v>
      </c>
      <c r="B3528" s="3" t="s">
        <v>122</v>
      </c>
      <c r="C3528" s="12">
        <v>1995</v>
      </c>
      <c r="D3528" s="12">
        <v>26</v>
      </c>
      <c r="E3528" s="13">
        <v>3686</v>
      </c>
      <c r="F3528" s="13">
        <v>3676</v>
      </c>
      <c r="G3528" s="13">
        <v>7362</v>
      </c>
      <c r="H3528" s="13">
        <v>0</v>
      </c>
      <c r="I3528" s="13">
        <v>0</v>
      </c>
      <c r="J3528" s="13">
        <v>0</v>
      </c>
      <c r="K3528" s="15">
        <f t="shared" si="229"/>
        <v>3686</v>
      </c>
      <c r="L3528" s="15">
        <f t="shared" si="230"/>
        <v>3676</v>
      </c>
      <c r="M3528" s="15">
        <f t="shared" si="231"/>
        <v>7362</v>
      </c>
    </row>
    <row r="3529" spans="1:13" ht="13.15" customHeight="1" x14ac:dyDescent="0.2">
      <c r="A3529" s="11" t="str">
        <f t="shared" si="228"/>
        <v>SUNSHINE COAST1996</v>
      </c>
      <c r="B3529" s="92" t="s">
        <v>122</v>
      </c>
      <c r="C3529" s="85">
        <v>1996</v>
      </c>
      <c r="D3529" s="86">
        <v>23</v>
      </c>
      <c r="E3529" s="15">
        <v>4317</v>
      </c>
      <c r="F3529" s="15">
        <v>4311</v>
      </c>
      <c r="G3529" s="15">
        <v>8628</v>
      </c>
      <c r="H3529" s="87">
        <v>0</v>
      </c>
      <c r="I3529" s="87">
        <v>0</v>
      </c>
      <c r="J3529" s="15">
        <v>0</v>
      </c>
      <c r="K3529" s="15">
        <f t="shared" si="229"/>
        <v>4317</v>
      </c>
      <c r="L3529" s="15">
        <f t="shared" si="230"/>
        <v>4311</v>
      </c>
      <c r="M3529" s="15">
        <f t="shared" si="231"/>
        <v>8628</v>
      </c>
    </row>
    <row r="3530" spans="1:13" ht="13.15" customHeight="1" x14ac:dyDescent="0.2">
      <c r="A3530" s="11" t="str">
        <f t="shared" si="228"/>
        <v>SUNSHINE COAST1997</v>
      </c>
      <c r="B3530" s="3" t="s">
        <v>122</v>
      </c>
      <c r="C3530" s="12">
        <v>1997</v>
      </c>
      <c r="D3530" s="12">
        <v>34</v>
      </c>
      <c r="E3530" s="13">
        <v>3077</v>
      </c>
      <c r="F3530" s="13">
        <v>3084</v>
      </c>
      <c r="G3530" s="13">
        <v>6161</v>
      </c>
      <c r="H3530" s="13">
        <v>0</v>
      </c>
      <c r="I3530" s="13">
        <v>0</v>
      </c>
      <c r="J3530" s="13">
        <v>0</v>
      </c>
      <c r="K3530" s="15">
        <f t="shared" si="229"/>
        <v>3077</v>
      </c>
      <c r="L3530" s="15">
        <f t="shared" si="230"/>
        <v>3084</v>
      </c>
      <c r="M3530" s="15">
        <f t="shared" si="231"/>
        <v>6161</v>
      </c>
    </row>
    <row r="3531" spans="1:13" ht="13.15" customHeight="1" x14ac:dyDescent="0.2">
      <c r="A3531" s="11" t="str">
        <f t="shared" si="228"/>
        <v>SUNSHINE COAST1998</v>
      </c>
      <c r="B3531" s="3" t="s">
        <v>122</v>
      </c>
      <c r="C3531" s="12">
        <v>1998</v>
      </c>
      <c r="D3531" s="12">
        <v>33</v>
      </c>
      <c r="E3531" s="13">
        <v>3310</v>
      </c>
      <c r="F3531" s="13">
        <v>3307</v>
      </c>
      <c r="G3531" s="13">
        <v>6617</v>
      </c>
      <c r="H3531" s="13">
        <v>0</v>
      </c>
      <c r="I3531" s="13">
        <v>0</v>
      </c>
      <c r="J3531" s="13">
        <v>0</v>
      </c>
      <c r="K3531" s="15">
        <f t="shared" si="229"/>
        <v>3310</v>
      </c>
      <c r="L3531" s="15">
        <f t="shared" si="230"/>
        <v>3307</v>
      </c>
      <c r="M3531" s="15">
        <f t="shared" si="231"/>
        <v>6617</v>
      </c>
    </row>
    <row r="3532" spans="1:13" ht="13.15" customHeight="1" x14ac:dyDescent="0.2">
      <c r="A3532" s="11" t="str">
        <f t="shared" si="228"/>
        <v>SUNSHINE COAST1999</v>
      </c>
      <c r="B3532" s="92" t="s">
        <v>122</v>
      </c>
      <c r="C3532" s="85">
        <v>1999</v>
      </c>
      <c r="D3532" s="86">
        <v>23</v>
      </c>
      <c r="E3532" s="15">
        <v>4552</v>
      </c>
      <c r="F3532" s="15">
        <v>4555</v>
      </c>
      <c r="G3532" s="15">
        <v>9107</v>
      </c>
      <c r="H3532" s="87">
        <v>0</v>
      </c>
      <c r="I3532" s="87">
        <v>0</v>
      </c>
      <c r="J3532" s="15">
        <v>0</v>
      </c>
      <c r="K3532" s="15">
        <f t="shared" si="229"/>
        <v>4552</v>
      </c>
      <c r="L3532" s="15">
        <f t="shared" si="230"/>
        <v>4555</v>
      </c>
      <c r="M3532" s="15">
        <f t="shared" si="231"/>
        <v>9107</v>
      </c>
    </row>
    <row r="3533" spans="1:13" ht="13.15" customHeight="1" x14ac:dyDescent="0.2">
      <c r="A3533" s="11" t="str">
        <f t="shared" si="228"/>
        <v>SUNSHINE COAST2000</v>
      </c>
      <c r="B3533" s="92" t="s">
        <v>122</v>
      </c>
      <c r="C3533" s="85">
        <v>2000</v>
      </c>
      <c r="D3533" s="86">
        <v>20</v>
      </c>
      <c r="E3533" s="15">
        <v>4995</v>
      </c>
      <c r="F3533" s="15">
        <v>4994</v>
      </c>
      <c r="G3533" s="15">
        <v>9989</v>
      </c>
      <c r="H3533" s="87">
        <v>0</v>
      </c>
      <c r="I3533" s="87">
        <v>0</v>
      </c>
      <c r="J3533" s="15">
        <v>0</v>
      </c>
      <c r="K3533" s="15">
        <f t="shared" si="229"/>
        <v>4995</v>
      </c>
      <c r="L3533" s="15">
        <f t="shared" si="230"/>
        <v>4994</v>
      </c>
      <c r="M3533" s="15">
        <f t="shared" si="231"/>
        <v>9989</v>
      </c>
    </row>
    <row r="3534" spans="1:13" ht="13.15" customHeight="1" x14ac:dyDescent="0.2">
      <c r="A3534" s="11" t="str">
        <f t="shared" si="228"/>
        <v>SUNSHINE COAST2001</v>
      </c>
      <c r="B3534" s="3" t="s">
        <v>122</v>
      </c>
      <c r="C3534" s="12">
        <v>2001</v>
      </c>
      <c r="D3534" s="12">
        <v>24</v>
      </c>
      <c r="E3534" s="13">
        <v>3614</v>
      </c>
      <c r="F3534" s="13">
        <v>3613</v>
      </c>
      <c r="G3534" s="13">
        <v>7227</v>
      </c>
      <c r="H3534" s="13">
        <v>0</v>
      </c>
      <c r="I3534" s="13">
        <v>0</v>
      </c>
      <c r="J3534" s="13">
        <v>0</v>
      </c>
      <c r="K3534" s="15">
        <f t="shared" si="229"/>
        <v>3614</v>
      </c>
      <c r="L3534" s="15">
        <f t="shared" si="230"/>
        <v>3613</v>
      </c>
      <c r="M3534" s="15">
        <f t="shared" si="231"/>
        <v>7227</v>
      </c>
    </row>
    <row r="3535" spans="1:13" ht="13.15" customHeight="1" x14ac:dyDescent="0.2">
      <c r="A3535" s="11" t="str">
        <f t="shared" si="228"/>
        <v>SUNSHINE COAST2002</v>
      </c>
      <c r="B3535" s="3" t="s">
        <v>122</v>
      </c>
      <c r="C3535" s="12">
        <v>2002</v>
      </c>
      <c r="D3535" s="12" t="s">
        <v>174</v>
      </c>
      <c r="E3535" s="13">
        <v>2252</v>
      </c>
      <c r="F3535" s="13">
        <v>2245</v>
      </c>
      <c r="G3535" s="13">
        <v>4497</v>
      </c>
      <c r="H3535" s="13">
        <v>0</v>
      </c>
      <c r="I3535" s="13">
        <v>0</v>
      </c>
      <c r="J3535" s="13">
        <v>0</v>
      </c>
      <c r="K3535" s="15">
        <f t="shared" si="229"/>
        <v>2252</v>
      </c>
      <c r="L3535" s="15">
        <f t="shared" si="230"/>
        <v>2245</v>
      </c>
      <c r="M3535" s="15">
        <f t="shared" si="231"/>
        <v>4497</v>
      </c>
    </row>
    <row r="3536" spans="1:13" ht="13.15" customHeight="1" x14ac:dyDescent="0.2">
      <c r="A3536" s="11" t="str">
        <f t="shared" si="228"/>
        <v>SUNSHINE COAST2003</v>
      </c>
      <c r="B3536" s="92" t="s">
        <v>122</v>
      </c>
      <c r="C3536" s="85">
        <v>2003</v>
      </c>
      <c r="D3536" s="86">
        <v>27</v>
      </c>
      <c r="E3536" s="15">
        <v>2708</v>
      </c>
      <c r="F3536" s="15">
        <v>2689</v>
      </c>
      <c r="G3536" s="15">
        <v>5397</v>
      </c>
      <c r="H3536" s="87">
        <v>0</v>
      </c>
      <c r="I3536" s="87">
        <v>0</v>
      </c>
      <c r="J3536" s="15">
        <v>0</v>
      </c>
      <c r="K3536" s="15">
        <f t="shared" si="229"/>
        <v>2708</v>
      </c>
      <c r="L3536" s="15">
        <f t="shared" si="230"/>
        <v>2689</v>
      </c>
      <c r="M3536" s="15">
        <f t="shared" si="231"/>
        <v>5397</v>
      </c>
    </row>
    <row r="3537" spans="1:13" ht="13.15" customHeight="1" x14ac:dyDescent="0.2">
      <c r="A3537" s="11" t="str">
        <f t="shared" si="228"/>
        <v>SUNSHINE COAST2004</v>
      </c>
      <c r="B3537" s="3" t="s">
        <v>122</v>
      </c>
      <c r="C3537" s="12">
        <v>2004</v>
      </c>
      <c r="D3537" s="12">
        <v>22</v>
      </c>
      <c r="E3537" s="13">
        <v>3432</v>
      </c>
      <c r="F3537" s="13">
        <v>3385</v>
      </c>
      <c r="G3537" s="13">
        <v>6817</v>
      </c>
      <c r="H3537" s="13">
        <v>0</v>
      </c>
      <c r="I3537" s="13">
        <v>0</v>
      </c>
      <c r="J3537" s="13">
        <v>0</v>
      </c>
      <c r="K3537" s="15">
        <f t="shared" si="229"/>
        <v>3432</v>
      </c>
      <c r="L3537" s="15">
        <f t="shared" si="230"/>
        <v>3385</v>
      </c>
      <c r="M3537" s="15">
        <f t="shared" si="231"/>
        <v>6817</v>
      </c>
    </row>
    <row r="3538" spans="1:13" ht="13.15" customHeight="1" x14ac:dyDescent="0.2">
      <c r="A3538" s="11" t="str">
        <f t="shared" si="228"/>
        <v>SUNSHINE COAST2005</v>
      </c>
      <c r="B3538" s="88" t="s">
        <v>122</v>
      </c>
      <c r="C3538" s="16">
        <v>2005</v>
      </c>
      <c r="D3538" s="86">
        <v>21</v>
      </c>
      <c r="E3538" s="89">
        <v>3639</v>
      </c>
      <c r="F3538" s="89">
        <v>3624</v>
      </c>
      <c r="G3538" s="89">
        <v>7263</v>
      </c>
      <c r="H3538" s="89">
        <v>0</v>
      </c>
      <c r="I3538" s="89">
        <v>0</v>
      </c>
      <c r="J3538" s="89">
        <v>0</v>
      </c>
      <c r="K3538" s="15">
        <f t="shared" si="229"/>
        <v>3639</v>
      </c>
      <c r="L3538" s="15">
        <f t="shared" si="230"/>
        <v>3624</v>
      </c>
      <c r="M3538" s="15">
        <f t="shared" si="231"/>
        <v>7263</v>
      </c>
    </row>
    <row r="3539" spans="1:13" ht="13.15" customHeight="1" x14ac:dyDescent="0.2">
      <c r="A3539" s="11" t="str">
        <f t="shared" si="228"/>
        <v>SUNSHINE COAST2006</v>
      </c>
      <c r="B3539" s="3" t="s">
        <v>122</v>
      </c>
      <c r="C3539" s="12">
        <v>2006</v>
      </c>
      <c r="D3539" s="12">
        <v>24</v>
      </c>
      <c r="E3539" s="13">
        <v>3036</v>
      </c>
      <c r="F3539" s="13">
        <v>3043</v>
      </c>
      <c r="G3539" s="13">
        <v>6079</v>
      </c>
      <c r="H3539" s="13">
        <v>0</v>
      </c>
      <c r="I3539" s="13">
        <v>0</v>
      </c>
      <c r="J3539" s="13">
        <v>0</v>
      </c>
      <c r="K3539" s="15">
        <f t="shared" si="229"/>
        <v>3036</v>
      </c>
      <c r="L3539" s="15">
        <f t="shared" si="230"/>
        <v>3043</v>
      </c>
      <c r="M3539" s="15">
        <f t="shared" si="231"/>
        <v>6079</v>
      </c>
    </row>
    <row r="3540" spans="1:13" ht="13.15" customHeight="1" x14ac:dyDescent="0.2">
      <c r="A3540" s="11" t="str">
        <f t="shared" si="228"/>
        <v>SUNSHINE COAST2007</v>
      </c>
      <c r="B3540" s="92" t="s">
        <v>122</v>
      </c>
      <c r="C3540" s="85">
        <v>2007</v>
      </c>
      <c r="D3540" s="86">
        <v>24</v>
      </c>
      <c r="E3540" s="15">
        <v>3012</v>
      </c>
      <c r="F3540" s="15">
        <v>3015</v>
      </c>
      <c r="G3540" s="15">
        <v>6027</v>
      </c>
      <c r="H3540" s="87">
        <v>0</v>
      </c>
      <c r="I3540" s="87">
        <v>0</v>
      </c>
      <c r="J3540" s="15">
        <v>0</v>
      </c>
      <c r="K3540" s="15">
        <f t="shared" si="229"/>
        <v>3012</v>
      </c>
      <c r="L3540" s="15">
        <f t="shared" si="230"/>
        <v>3015</v>
      </c>
      <c r="M3540" s="15">
        <f t="shared" si="231"/>
        <v>6027</v>
      </c>
    </row>
    <row r="3541" spans="1:13" ht="13.15" customHeight="1" x14ac:dyDescent="0.2">
      <c r="A3541" s="11" t="str">
        <f t="shared" si="228"/>
        <v>SUNSHINE COAST2008</v>
      </c>
      <c r="B3541" s="3" t="s">
        <v>122</v>
      </c>
      <c r="C3541" s="12">
        <v>2008</v>
      </c>
      <c r="D3541" s="12">
        <v>21</v>
      </c>
      <c r="E3541" s="13">
        <v>3381</v>
      </c>
      <c r="F3541" s="13">
        <v>3387</v>
      </c>
      <c r="G3541" s="13">
        <v>6768</v>
      </c>
      <c r="H3541" s="13">
        <v>0</v>
      </c>
      <c r="I3541" s="13">
        <v>0</v>
      </c>
      <c r="J3541" s="13">
        <v>0</v>
      </c>
      <c r="K3541" s="15">
        <f t="shared" si="229"/>
        <v>3381</v>
      </c>
      <c r="L3541" s="15">
        <f t="shared" si="230"/>
        <v>3387</v>
      </c>
      <c r="M3541" s="15">
        <f t="shared" si="231"/>
        <v>6768</v>
      </c>
    </row>
    <row r="3542" spans="1:13" ht="13.15" customHeight="1" x14ac:dyDescent="0.2">
      <c r="A3542" s="11" t="str">
        <f t="shared" si="228"/>
        <v>SUNSHINE COAST2009</v>
      </c>
      <c r="B3542" s="3" t="s">
        <v>122</v>
      </c>
      <c r="C3542" s="12">
        <v>2009</v>
      </c>
      <c r="D3542" s="12">
        <v>24</v>
      </c>
      <c r="E3542" s="13">
        <v>2923</v>
      </c>
      <c r="F3542" s="13">
        <v>2927</v>
      </c>
      <c r="G3542" s="13">
        <v>5850</v>
      </c>
      <c r="H3542" s="13">
        <v>0</v>
      </c>
      <c r="I3542" s="13">
        <v>0</v>
      </c>
      <c r="J3542" s="13">
        <v>0</v>
      </c>
      <c r="K3542" s="15">
        <f t="shared" si="229"/>
        <v>2923</v>
      </c>
      <c r="L3542" s="15">
        <f t="shared" si="230"/>
        <v>2927</v>
      </c>
      <c r="M3542" s="15">
        <f t="shared" si="231"/>
        <v>5850</v>
      </c>
    </row>
    <row r="3543" spans="1:13" ht="13.15" customHeight="1" x14ac:dyDescent="0.2">
      <c r="A3543" s="11" t="str">
        <f t="shared" si="228"/>
        <v>SUNSHINE COAST2010</v>
      </c>
      <c r="B3543" s="92" t="s">
        <v>122</v>
      </c>
      <c r="C3543" s="85">
        <v>2010</v>
      </c>
      <c r="D3543" s="86">
        <v>23</v>
      </c>
      <c r="E3543" s="15">
        <v>3306</v>
      </c>
      <c r="F3543" s="15">
        <v>3295</v>
      </c>
      <c r="G3543" s="15">
        <v>6601</v>
      </c>
      <c r="H3543" s="87">
        <v>0</v>
      </c>
      <c r="I3543" s="87">
        <v>0</v>
      </c>
      <c r="J3543" s="15">
        <v>0</v>
      </c>
      <c r="K3543" s="15">
        <f t="shared" si="229"/>
        <v>3306</v>
      </c>
      <c r="L3543" s="15">
        <f t="shared" si="230"/>
        <v>3295</v>
      </c>
      <c r="M3543" s="15">
        <f t="shared" si="231"/>
        <v>6601</v>
      </c>
    </row>
    <row r="3544" spans="1:13" ht="13.15" customHeight="1" x14ac:dyDescent="0.2">
      <c r="A3544" s="11" t="str">
        <f t="shared" si="228"/>
        <v>SUNSHINE COAST2011</v>
      </c>
      <c r="B3544" s="3" t="s">
        <v>122</v>
      </c>
      <c r="C3544" s="12">
        <v>2011</v>
      </c>
      <c r="D3544" s="12">
        <v>23</v>
      </c>
      <c r="E3544" s="13">
        <v>3127</v>
      </c>
      <c r="F3544" s="13">
        <v>3110</v>
      </c>
      <c r="G3544" s="13">
        <v>6237</v>
      </c>
      <c r="H3544" s="13">
        <v>0</v>
      </c>
      <c r="I3544" s="13">
        <v>0</v>
      </c>
      <c r="J3544" s="13">
        <v>0</v>
      </c>
      <c r="K3544" s="15">
        <f t="shared" si="229"/>
        <v>3127</v>
      </c>
      <c r="L3544" s="15">
        <f t="shared" si="230"/>
        <v>3110</v>
      </c>
      <c r="M3544" s="15">
        <f t="shared" si="231"/>
        <v>6237</v>
      </c>
    </row>
    <row r="3545" spans="1:13" ht="13.15" customHeight="1" x14ac:dyDescent="0.2">
      <c r="A3545" s="11" t="str">
        <f t="shared" si="228"/>
        <v>SUNSHINE COAST2012</v>
      </c>
      <c r="B3545" s="92" t="s">
        <v>122</v>
      </c>
      <c r="C3545" s="85">
        <v>2012</v>
      </c>
      <c r="D3545" s="86">
        <v>31</v>
      </c>
      <c r="E3545" s="15">
        <v>2700</v>
      </c>
      <c r="F3545" s="15">
        <v>2695</v>
      </c>
      <c r="G3545" s="15">
        <v>5395</v>
      </c>
      <c r="H3545" s="87">
        <v>24</v>
      </c>
      <c r="I3545" s="87">
        <v>24</v>
      </c>
      <c r="J3545" s="15">
        <v>48</v>
      </c>
      <c r="K3545" s="15">
        <f t="shared" si="229"/>
        <v>2724</v>
      </c>
      <c r="L3545" s="15">
        <f t="shared" si="230"/>
        <v>2719</v>
      </c>
      <c r="M3545" s="15">
        <f t="shared" si="231"/>
        <v>5443</v>
      </c>
    </row>
    <row r="3546" spans="1:13" ht="13.15" customHeight="1" x14ac:dyDescent="0.2">
      <c r="A3546" s="11" t="str">
        <f t="shared" si="228"/>
        <v>SUNSHINE COAST2013</v>
      </c>
      <c r="B3546" s="3" t="s">
        <v>122</v>
      </c>
      <c r="C3546" s="12">
        <v>2013</v>
      </c>
      <c r="D3546" s="12">
        <v>28</v>
      </c>
      <c r="E3546" s="13">
        <v>2950</v>
      </c>
      <c r="F3546" s="13">
        <v>2942</v>
      </c>
      <c r="G3546" s="13">
        <v>5892</v>
      </c>
      <c r="H3546" s="13">
        <v>34</v>
      </c>
      <c r="I3546" s="13">
        <v>34</v>
      </c>
      <c r="J3546" s="13">
        <v>68</v>
      </c>
      <c r="K3546" s="15">
        <f t="shared" si="229"/>
        <v>2984</v>
      </c>
      <c r="L3546" s="15">
        <f t="shared" si="230"/>
        <v>2976</v>
      </c>
      <c r="M3546" s="15">
        <f t="shared" si="231"/>
        <v>5960</v>
      </c>
    </row>
    <row r="3547" spans="1:13" ht="13.15" customHeight="1" x14ac:dyDescent="0.2">
      <c r="A3547" s="11" t="str">
        <f t="shared" si="228"/>
        <v>SUNSHINE COAST2014</v>
      </c>
      <c r="B3547" s="92" t="s">
        <v>122</v>
      </c>
      <c r="C3547" s="85">
        <v>2014</v>
      </c>
      <c r="D3547" s="86">
        <v>25</v>
      </c>
      <c r="E3547" s="15">
        <v>2954</v>
      </c>
      <c r="F3547" s="15">
        <v>2946</v>
      </c>
      <c r="G3547" s="15">
        <v>5900</v>
      </c>
      <c r="H3547" s="87">
        <v>42</v>
      </c>
      <c r="I3547" s="87">
        <v>42</v>
      </c>
      <c r="J3547" s="15">
        <v>84</v>
      </c>
      <c r="K3547" s="15">
        <f t="shared" si="229"/>
        <v>2996</v>
      </c>
      <c r="L3547" s="15">
        <f t="shared" si="230"/>
        <v>2988</v>
      </c>
      <c r="M3547" s="15">
        <f t="shared" si="231"/>
        <v>5984</v>
      </c>
    </row>
    <row r="3548" spans="1:13" ht="13.15" customHeight="1" x14ac:dyDescent="0.2">
      <c r="A3548" s="11" t="str">
        <f t="shared" si="228"/>
        <v>SUNSHINE COAST2015</v>
      </c>
      <c r="B3548" s="92" t="s">
        <v>122</v>
      </c>
      <c r="C3548" s="85">
        <v>2015</v>
      </c>
      <c r="D3548" s="86">
        <v>25</v>
      </c>
      <c r="E3548" s="15">
        <v>2970</v>
      </c>
      <c r="F3548" s="15">
        <v>2963</v>
      </c>
      <c r="G3548" s="15">
        <v>5933</v>
      </c>
      <c r="H3548" s="87">
        <v>57</v>
      </c>
      <c r="I3548" s="87">
        <v>57</v>
      </c>
      <c r="J3548" s="15">
        <v>114</v>
      </c>
      <c r="K3548" s="15">
        <f t="shared" si="229"/>
        <v>3027</v>
      </c>
      <c r="L3548" s="15">
        <f t="shared" si="230"/>
        <v>3020</v>
      </c>
      <c r="M3548" s="15">
        <f t="shared" si="231"/>
        <v>6047</v>
      </c>
    </row>
    <row r="3549" spans="1:13" ht="13.15" customHeight="1" x14ac:dyDescent="0.2">
      <c r="A3549" s="11" t="str">
        <f t="shared" si="228"/>
        <v>SUNSHINE COAST2016</v>
      </c>
      <c r="B3549" s="92" t="s">
        <v>122</v>
      </c>
      <c r="C3549" s="85">
        <v>2016</v>
      </c>
      <c r="D3549" s="86">
        <v>24</v>
      </c>
      <c r="E3549" s="15">
        <v>3494</v>
      </c>
      <c r="F3549" s="15">
        <v>3484</v>
      </c>
      <c r="G3549" s="15">
        <v>6978</v>
      </c>
      <c r="H3549" s="87">
        <v>76</v>
      </c>
      <c r="I3549" s="87">
        <v>75</v>
      </c>
      <c r="J3549" s="15">
        <v>151</v>
      </c>
      <c r="K3549" s="15">
        <f t="shared" si="229"/>
        <v>3570</v>
      </c>
      <c r="L3549" s="15">
        <f t="shared" si="230"/>
        <v>3559</v>
      </c>
      <c r="M3549" s="15">
        <f t="shared" si="231"/>
        <v>7129</v>
      </c>
    </row>
    <row r="3550" spans="1:13" ht="13.15" customHeight="1" x14ac:dyDescent="0.2">
      <c r="A3550" s="11" t="str">
        <f t="shared" si="228"/>
        <v>SUNSHINE COAST2017</v>
      </c>
      <c r="B3550" s="3" t="s">
        <v>122</v>
      </c>
      <c r="C3550" s="12">
        <v>2017</v>
      </c>
      <c r="D3550" s="12">
        <v>18</v>
      </c>
      <c r="E3550" s="13">
        <v>3973</v>
      </c>
      <c r="F3550" s="13">
        <v>3959</v>
      </c>
      <c r="G3550" s="13">
        <v>7932</v>
      </c>
      <c r="H3550" s="13">
        <v>55</v>
      </c>
      <c r="I3550" s="13">
        <v>55</v>
      </c>
      <c r="J3550" s="13">
        <v>110</v>
      </c>
      <c r="K3550" s="15">
        <f t="shared" si="229"/>
        <v>4028</v>
      </c>
      <c r="L3550" s="15">
        <f t="shared" si="230"/>
        <v>4014</v>
      </c>
      <c r="M3550" s="15">
        <f t="shared" si="231"/>
        <v>8042</v>
      </c>
    </row>
    <row r="3551" spans="1:13" ht="13.15" customHeight="1" x14ac:dyDescent="0.2">
      <c r="A3551" s="11" t="str">
        <f t="shared" si="228"/>
        <v>SUNSHINE COAST2018</v>
      </c>
      <c r="B3551" s="3" t="s">
        <v>122</v>
      </c>
      <c r="C3551" s="12">
        <v>2018</v>
      </c>
      <c r="D3551" s="12">
        <v>16</v>
      </c>
      <c r="E3551" s="13">
        <v>4257</v>
      </c>
      <c r="F3551" s="13">
        <v>4248</v>
      </c>
      <c r="G3551" s="13">
        <v>8505</v>
      </c>
      <c r="H3551" s="13">
        <v>62</v>
      </c>
      <c r="I3551" s="13">
        <v>61</v>
      </c>
      <c r="J3551" s="13">
        <v>123</v>
      </c>
      <c r="K3551" s="15">
        <f t="shared" si="229"/>
        <v>4319</v>
      </c>
      <c r="L3551" s="15">
        <f t="shared" si="230"/>
        <v>4309</v>
      </c>
      <c r="M3551" s="15">
        <f t="shared" si="231"/>
        <v>8628</v>
      </c>
    </row>
    <row r="3552" spans="1:13" ht="13.15" customHeight="1" x14ac:dyDescent="0.2">
      <c r="A3552" s="11" t="str">
        <f t="shared" si="228"/>
        <v>SUNSHINE COAST2019</v>
      </c>
      <c r="B3552" s="92" t="s">
        <v>122</v>
      </c>
      <c r="C3552" s="85">
        <v>2019</v>
      </c>
      <c r="D3552" s="86">
        <v>16</v>
      </c>
      <c r="E3552" s="15">
        <v>4409</v>
      </c>
      <c r="F3552" s="15">
        <v>4399</v>
      </c>
      <c r="G3552" s="15">
        <v>8808</v>
      </c>
      <c r="H3552" s="87">
        <v>63</v>
      </c>
      <c r="I3552" s="87">
        <v>62</v>
      </c>
      <c r="J3552" s="15">
        <v>125</v>
      </c>
      <c r="K3552" s="15">
        <f t="shared" si="229"/>
        <v>4472</v>
      </c>
      <c r="L3552" s="15">
        <f t="shared" si="230"/>
        <v>4461</v>
      </c>
      <c r="M3552" s="15">
        <f t="shared" si="231"/>
        <v>8933</v>
      </c>
    </row>
    <row r="3553" spans="1:13" ht="13.15" customHeight="1" x14ac:dyDescent="0.2">
      <c r="A3553" s="11" t="str">
        <f t="shared" si="228"/>
        <v>SUNSHINE COAST2020</v>
      </c>
      <c r="B3553" s="90" t="s">
        <v>122</v>
      </c>
      <c r="C3553" s="12">
        <v>2020</v>
      </c>
      <c r="D3553" s="86" t="s">
        <v>174</v>
      </c>
      <c r="E3553" s="91">
        <v>1313</v>
      </c>
      <c r="F3553" s="91">
        <v>1311</v>
      </c>
      <c r="G3553" s="91">
        <v>2624</v>
      </c>
      <c r="H3553" s="91">
        <v>0</v>
      </c>
      <c r="I3553" s="91">
        <v>0</v>
      </c>
      <c r="J3553" s="91">
        <v>0</v>
      </c>
      <c r="K3553" s="15">
        <f t="shared" si="229"/>
        <v>1313</v>
      </c>
      <c r="L3553" s="15">
        <f t="shared" si="230"/>
        <v>1311</v>
      </c>
      <c r="M3553" s="15">
        <f t="shared" si="231"/>
        <v>2624</v>
      </c>
    </row>
    <row r="3554" spans="1:13" ht="13.15" customHeight="1" x14ac:dyDescent="0.2">
      <c r="A3554" s="11" t="str">
        <f t="shared" si="228"/>
        <v>SUNSHINE COAST2021</v>
      </c>
      <c r="B3554" s="3" t="s">
        <v>122</v>
      </c>
      <c r="C3554" s="12">
        <v>2021</v>
      </c>
      <c r="D3554" s="12">
        <v>19</v>
      </c>
      <c r="E3554" s="13">
        <v>2926</v>
      </c>
      <c r="F3554" s="13">
        <v>2919</v>
      </c>
      <c r="G3554" s="13">
        <v>5845</v>
      </c>
      <c r="H3554" s="13">
        <v>5</v>
      </c>
      <c r="I3554" s="13">
        <v>5</v>
      </c>
      <c r="J3554" s="13">
        <v>10</v>
      </c>
      <c r="K3554" s="15">
        <f t="shared" si="229"/>
        <v>2931</v>
      </c>
      <c r="L3554" s="15">
        <f t="shared" si="230"/>
        <v>2924</v>
      </c>
      <c r="M3554" s="15">
        <f t="shared" si="231"/>
        <v>5855</v>
      </c>
    </row>
    <row r="3555" spans="1:13" ht="13.15" customHeight="1" x14ac:dyDescent="0.2">
      <c r="A3555" s="11" t="str">
        <f t="shared" si="228"/>
        <v>SUNSHINE COAST2022</v>
      </c>
      <c r="B3555" s="92" t="s">
        <v>122</v>
      </c>
      <c r="C3555" s="85">
        <v>2022</v>
      </c>
      <c r="D3555" s="86">
        <v>14</v>
      </c>
      <c r="E3555" s="15">
        <v>5577</v>
      </c>
      <c r="F3555" s="15">
        <v>5552</v>
      </c>
      <c r="G3555" s="15">
        <v>11129</v>
      </c>
      <c r="H3555" s="87">
        <v>28</v>
      </c>
      <c r="I3555" s="87">
        <v>28</v>
      </c>
      <c r="J3555" s="15">
        <v>56</v>
      </c>
      <c r="K3555" s="15">
        <f t="shared" si="229"/>
        <v>5605</v>
      </c>
      <c r="L3555" s="15">
        <f t="shared" si="230"/>
        <v>5580</v>
      </c>
      <c r="M3555" s="15">
        <f t="shared" si="231"/>
        <v>11185</v>
      </c>
    </row>
    <row r="3556" spans="1:13" ht="13.15" customHeight="1" x14ac:dyDescent="0.2">
      <c r="A3556" s="11" t="str">
        <f t="shared" si="228"/>
        <v>SUNSHINE COAST2023</v>
      </c>
      <c r="B3556" s="3" t="s">
        <v>122</v>
      </c>
      <c r="C3556" s="12">
        <v>2023</v>
      </c>
      <c r="D3556" s="12">
        <v>14</v>
      </c>
      <c r="E3556" s="13">
        <v>6364</v>
      </c>
      <c r="F3556" s="13">
        <v>6349</v>
      </c>
      <c r="G3556" s="13">
        <v>12713</v>
      </c>
      <c r="H3556" s="13">
        <v>48</v>
      </c>
      <c r="I3556" s="13">
        <v>48</v>
      </c>
      <c r="J3556" s="13">
        <v>96</v>
      </c>
      <c r="K3556" s="15">
        <f t="shared" si="229"/>
        <v>6412</v>
      </c>
      <c r="L3556" s="15">
        <f t="shared" si="230"/>
        <v>6397</v>
      </c>
      <c r="M3556" s="15">
        <f t="shared" si="231"/>
        <v>12809</v>
      </c>
    </row>
    <row r="3557" spans="1:13" ht="13.15" customHeight="1" x14ac:dyDescent="0.2">
      <c r="A3557" s="11" t="str">
        <f t="shared" si="228"/>
        <v>SUNSHINE COAST2024</v>
      </c>
      <c r="B3557" s="3" t="s">
        <v>122</v>
      </c>
      <c r="C3557" s="12">
        <v>2024</v>
      </c>
      <c r="D3557" s="12">
        <v>14</v>
      </c>
      <c r="E3557" s="13">
        <v>5490</v>
      </c>
      <c r="F3557" s="13">
        <v>5481</v>
      </c>
      <c r="G3557" s="13">
        <v>10971</v>
      </c>
      <c r="H3557" s="13">
        <v>56</v>
      </c>
      <c r="I3557" s="13">
        <v>56</v>
      </c>
      <c r="J3557" s="13">
        <v>112</v>
      </c>
      <c r="K3557" s="15">
        <f t="shared" si="229"/>
        <v>5546</v>
      </c>
      <c r="L3557" s="15">
        <f t="shared" si="230"/>
        <v>5537</v>
      </c>
      <c r="M3557" s="15">
        <f t="shared" si="231"/>
        <v>11083</v>
      </c>
    </row>
    <row r="3558" spans="1:13" ht="13.15" customHeight="1" x14ac:dyDescent="0.2">
      <c r="A3558" s="11" t="str">
        <f t="shared" si="228"/>
        <v>SUNSHINE COAST2025</v>
      </c>
      <c r="B3558" s="3" t="s">
        <v>122</v>
      </c>
      <c r="C3558" s="12">
        <v>2025</v>
      </c>
      <c r="D3558" s="12">
        <v>14</v>
      </c>
      <c r="E3558" s="13">
        <v>5255</v>
      </c>
      <c r="F3558" s="13">
        <v>5247</v>
      </c>
      <c r="G3558" s="13">
        <v>10502</v>
      </c>
      <c r="H3558" s="13">
        <v>203</v>
      </c>
      <c r="I3558" s="13">
        <v>203</v>
      </c>
      <c r="J3558" s="13">
        <v>406</v>
      </c>
      <c r="K3558" s="15">
        <f t="shared" si="229"/>
        <v>5458</v>
      </c>
      <c r="L3558" s="15">
        <f t="shared" si="230"/>
        <v>5450</v>
      </c>
      <c r="M3558" s="15">
        <f t="shared" si="231"/>
        <v>10908</v>
      </c>
    </row>
    <row r="3559" spans="1:13" ht="13.15" customHeight="1" x14ac:dyDescent="0.2">
      <c r="A3559" s="11" t="str">
        <f t="shared" si="228"/>
        <v>SYDNEY1985</v>
      </c>
      <c r="B3559" s="88" t="s">
        <v>52</v>
      </c>
      <c r="C3559" s="16">
        <v>1985</v>
      </c>
      <c r="D3559" s="86">
        <v>1</v>
      </c>
      <c r="E3559" s="89">
        <v>57685</v>
      </c>
      <c r="F3559" s="89">
        <v>57541</v>
      </c>
      <c r="G3559" s="89">
        <v>115226</v>
      </c>
      <c r="H3559" s="89">
        <v>10093</v>
      </c>
      <c r="I3559" s="89">
        <v>9975</v>
      </c>
      <c r="J3559" s="89">
        <v>20068</v>
      </c>
      <c r="K3559" s="15">
        <f t="shared" si="229"/>
        <v>67778</v>
      </c>
      <c r="L3559" s="15">
        <f t="shared" si="230"/>
        <v>67516</v>
      </c>
      <c r="M3559" s="15">
        <f t="shared" si="231"/>
        <v>135294</v>
      </c>
    </row>
    <row r="3560" spans="1:13" ht="13.15" customHeight="1" x14ac:dyDescent="0.2">
      <c r="A3560" s="11" t="str">
        <f t="shared" si="228"/>
        <v>SYDNEY1986</v>
      </c>
      <c r="B3560" s="3" t="s">
        <v>52</v>
      </c>
      <c r="C3560" s="12">
        <v>1986</v>
      </c>
      <c r="D3560" s="12">
        <v>1</v>
      </c>
      <c r="E3560" s="13">
        <v>59776</v>
      </c>
      <c r="F3560" s="13">
        <v>59756</v>
      </c>
      <c r="G3560" s="13">
        <v>119532</v>
      </c>
      <c r="H3560" s="13">
        <v>11024</v>
      </c>
      <c r="I3560" s="13">
        <v>11007</v>
      </c>
      <c r="J3560" s="13">
        <v>22031</v>
      </c>
      <c r="K3560" s="15">
        <f t="shared" si="229"/>
        <v>70800</v>
      </c>
      <c r="L3560" s="15">
        <f t="shared" si="230"/>
        <v>70763</v>
      </c>
      <c r="M3560" s="15">
        <f t="shared" si="231"/>
        <v>141563</v>
      </c>
    </row>
    <row r="3561" spans="1:13" ht="13.15" customHeight="1" x14ac:dyDescent="0.2">
      <c r="A3561" s="11" t="str">
        <f t="shared" si="228"/>
        <v>SYDNEY1987</v>
      </c>
      <c r="B3561" s="92" t="s">
        <v>52</v>
      </c>
      <c r="C3561" s="85">
        <v>1987</v>
      </c>
      <c r="D3561" s="86">
        <v>1</v>
      </c>
      <c r="E3561" s="15">
        <v>61646</v>
      </c>
      <c r="F3561" s="15">
        <v>61510</v>
      </c>
      <c r="G3561" s="15">
        <v>123156</v>
      </c>
      <c r="H3561" s="87">
        <v>12470</v>
      </c>
      <c r="I3561" s="87">
        <v>12404</v>
      </c>
      <c r="J3561" s="15">
        <v>24874</v>
      </c>
      <c r="K3561" s="15">
        <f t="shared" si="229"/>
        <v>74116</v>
      </c>
      <c r="L3561" s="15">
        <f t="shared" si="230"/>
        <v>73914</v>
      </c>
      <c r="M3561" s="15">
        <f t="shared" si="231"/>
        <v>148030</v>
      </c>
    </row>
    <row r="3562" spans="1:13" ht="13.15" customHeight="1" x14ac:dyDescent="0.2">
      <c r="A3562" s="11" t="str">
        <f t="shared" si="228"/>
        <v>SYDNEY1988</v>
      </c>
      <c r="B3562" s="3" t="s">
        <v>52</v>
      </c>
      <c r="C3562" s="12">
        <v>1988</v>
      </c>
      <c r="D3562" s="12">
        <v>1</v>
      </c>
      <c r="E3562" s="13">
        <v>66207</v>
      </c>
      <c r="F3562" s="13">
        <v>66138</v>
      </c>
      <c r="G3562" s="13">
        <v>132345</v>
      </c>
      <c r="H3562" s="13">
        <v>14074</v>
      </c>
      <c r="I3562" s="13">
        <v>13881</v>
      </c>
      <c r="J3562" s="13">
        <v>27955</v>
      </c>
      <c r="K3562" s="15">
        <f t="shared" si="229"/>
        <v>80281</v>
      </c>
      <c r="L3562" s="15">
        <f t="shared" si="230"/>
        <v>80019</v>
      </c>
      <c r="M3562" s="15">
        <f t="shared" si="231"/>
        <v>160300</v>
      </c>
    </row>
    <row r="3563" spans="1:13" ht="13.15" customHeight="1" x14ac:dyDescent="0.2">
      <c r="A3563" s="11" t="str">
        <f t="shared" si="228"/>
        <v>SYDNEY1989</v>
      </c>
      <c r="B3563" s="92" t="s">
        <v>52</v>
      </c>
      <c r="C3563" s="85">
        <v>1989</v>
      </c>
      <c r="D3563" s="86">
        <v>1</v>
      </c>
      <c r="E3563" s="15">
        <v>55493</v>
      </c>
      <c r="F3563" s="15">
        <v>55222</v>
      </c>
      <c r="G3563" s="15">
        <v>110715</v>
      </c>
      <c r="H3563" s="87">
        <v>15806</v>
      </c>
      <c r="I3563" s="87">
        <v>15370</v>
      </c>
      <c r="J3563" s="15">
        <v>31176</v>
      </c>
      <c r="K3563" s="15">
        <f t="shared" si="229"/>
        <v>71299</v>
      </c>
      <c r="L3563" s="15">
        <f t="shared" si="230"/>
        <v>70592</v>
      </c>
      <c r="M3563" s="15">
        <f t="shared" si="231"/>
        <v>141891</v>
      </c>
    </row>
    <row r="3564" spans="1:13" ht="13.15" customHeight="1" x14ac:dyDescent="0.2">
      <c r="A3564" s="11" t="str">
        <f t="shared" si="228"/>
        <v>SYDNEY1990</v>
      </c>
      <c r="B3564" s="3" t="s">
        <v>52</v>
      </c>
      <c r="C3564" s="12">
        <v>1990</v>
      </c>
      <c r="D3564" s="12">
        <v>1</v>
      </c>
      <c r="E3564" s="13">
        <v>64379</v>
      </c>
      <c r="F3564" s="13">
        <v>64218</v>
      </c>
      <c r="G3564" s="13">
        <v>128597</v>
      </c>
      <c r="H3564" s="13">
        <v>16426</v>
      </c>
      <c r="I3564" s="13">
        <v>16086</v>
      </c>
      <c r="J3564" s="13">
        <v>32512</v>
      </c>
      <c r="K3564" s="15">
        <f t="shared" si="229"/>
        <v>80805</v>
      </c>
      <c r="L3564" s="15">
        <f t="shared" si="230"/>
        <v>80304</v>
      </c>
      <c r="M3564" s="15">
        <f t="shared" si="231"/>
        <v>161109</v>
      </c>
    </row>
    <row r="3565" spans="1:13" ht="13.15" customHeight="1" x14ac:dyDescent="0.2">
      <c r="A3565" s="11" t="str">
        <f t="shared" si="228"/>
        <v>SYDNEY1991</v>
      </c>
      <c r="B3565" s="92" t="s">
        <v>52</v>
      </c>
      <c r="C3565" s="85">
        <v>1991</v>
      </c>
      <c r="D3565" s="86">
        <v>1</v>
      </c>
      <c r="E3565" s="15">
        <v>70772</v>
      </c>
      <c r="F3565" s="15">
        <v>70500</v>
      </c>
      <c r="G3565" s="15">
        <v>141272</v>
      </c>
      <c r="H3565" s="87">
        <v>16070</v>
      </c>
      <c r="I3565" s="87">
        <v>15913</v>
      </c>
      <c r="J3565" s="15">
        <v>31983</v>
      </c>
      <c r="K3565" s="15">
        <f t="shared" si="229"/>
        <v>86842</v>
      </c>
      <c r="L3565" s="15">
        <f t="shared" si="230"/>
        <v>86413</v>
      </c>
      <c r="M3565" s="15">
        <f t="shared" si="231"/>
        <v>173255</v>
      </c>
    </row>
    <row r="3566" spans="1:13" ht="13.15" customHeight="1" x14ac:dyDescent="0.2">
      <c r="A3566" s="11" t="str">
        <f t="shared" si="228"/>
        <v>SYDNEY1992</v>
      </c>
      <c r="B3566" s="92" t="s">
        <v>52</v>
      </c>
      <c r="C3566" s="85">
        <v>1992</v>
      </c>
      <c r="D3566" s="86">
        <v>1</v>
      </c>
      <c r="E3566" s="15">
        <v>79276</v>
      </c>
      <c r="F3566" s="15">
        <v>79156</v>
      </c>
      <c r="G3566" s="15">
        <v>158432</v>
      </c>
      <c r="H3566" s="87">
        <v>17465</v>
      </c>
      <c r="I3566" s="87">
        <v>17348</v>
      </c>
      <c r="J3566" s="15">
        <v>34813</v>
      </c>
      <c r="K3566" s="15">
        <f t="shared" si="229"/>
        <v>96741</v>
      </c>
      <c r="L3566" s="15">
        <f t="shared" si="230"/>
        <v>96504</v>
      </c>
      <c r="M3566" s="15">
        <f t="shared" si="231"/>
        <v>193245</v>
      </c>
    </row>
    <row r="3567" spans="1:13" ht="13.15" customHeight="1" x14ac:dyDescent="0.2">
      <c r="A3567" s="11" t="str">
        <f t="shared" ref="A3567:A3630" si="232">CONCATENATE(B3567,C3567)</f>
        <v>SYDNEY1993</v>
      </c>
      <c r="B3567" s="92" t="s">
        <v>52</v>
      </c>
      <c r="C3567" s="85">
        <v>1993</v>
      </c>
      <c r="D3567" s="86">
        <v>1</v>
      </c>
      <c r="E3567" s="15">
        <v>84083</v>
      </c>
      <c r="F3567" s="15">
        <v>84143</v>
      </c>
      <c r="G3567" s="15">
        <v>168226</v>
      </c>
      <c r="H3567" s="87">
        <v>18172</v>
      </c>
      <c r="I3567" s="87">
        <v>18058</v>
      </c>
      <c r="J3567" s="15">
        <v>36230</v>
      </c>
      <c r="K3567" s="15">
        <f t="shared" si="229"/>
        <v>102255</v>
      </c>
      <c r="L3567" s="15">
        <f t="shared" si="230"/>
        <v>102201</v>
      </c>
      <c r="M3567" s="15">
        <f t="shared" si="231"/>
        <v>204456</v>
      </c>
    </row>
    <row r="3568" spans="1:13" ht="13.15" customHeight="1" x14ac:dyDescent="0.2">
      <c r="A3568" s="11" t="str">
        <f t="shared" si="232"/>
        <v>SYDNEY1994</v>
      </c>
      <c r="B3568" s="90" t="s">
        <v>52</v>
      </c>
      <c r="C3568" s="85">
        <v>1994</v>
      </c>
      <c r="D3568" s="86">
        <v>1</v>
      </c>
      <c r="E3568" s="15">
        <v>88979</v>
      </c>
      <c r="F3568" s="15">
        <v>88866</v>
      </c>
      <c r="G3568" s="15">
        <v>177845</v>
      </c>
      <c r="H3568" s="15">
        <v>17740</v>
      </c>
      <c r="I3568" s="15">
        <v>17827</v>
      </c>
      <c r="J3568" s="15">
        <v>35567</v>
      </c>
      <c r="K3568" s="15">
        <f t="shared" si="229"/>
        <v>106719</v>
      </c>
      <c r="L3568" s="15">
        <f t="shared" si="230"/>
        <v>106693</v>
      </c>
      <c r="M3568" s="15">
        <f t="shared" si="231"/>
        <v>213412</v>
      </c>
    </row>
    <row r="3569" spans="1:13" ht="13.15" customHeight="1" x14ac:dyDescent="0.2">
      <c r="A3569" s="11" t="str">
        <f t="shared" si="232"/>
        <v>SYDNEY1995</v>
      </c>
      <c r="B3569" s="3" t="s">
        <v>52</v>
      </c>
      <c r="C3569" s="12">
        <v>1995</v>
      </c>
      <c r="D3569" s="12">
        <v>1</v>
      </c>
      <c r="E3569" s="13">
        <v>94456</v>
      </c>
      <c r="F3569" s="13">
        <v>94643</v>
      </c>
      <c r="G3569" s="13">
        <v>189099</v>
      </c>
      <c r="H3569" s="13">
        <v>19516</v>
      </c>
      <c r="I3569" s="13">
        <v>19485</v>
      </c>
      <c r="J3569" s="13">
        <v>39001</v>
      </c>
      <c r="K3569" s="15">
        <f t="shared" ref="K3569:K3632" si="233">E3569+H3569</f>
        <v>113972</v>
      </c>
      <c r="L3569" s="15">
        <f t="shared" ref="L3569:L3632" si="234">F3569+I3569</f>
        <v>114128</v>
      </c>
      <c r="M3569" s="15">
        <f t="shared" ref="M3569:M3632" si="235">G3569+J3569</f>
        <v>228100</v>
      </c>
    </row>
    <row r="3570" spans="1:13" ht="13.15" customHeight="1" x14ac:dyDescent="0.2">
      <c r="A3570" s="11" t="str">
        <f t="shared" si="232"/>
        <v>SYDNEY1996</v>
      </c>
      <c r="B3570" s="3" t="s">
        <v>52</v>
      </c>
      <c r="C3570" s="12">
        <v>1996</v>
      </c>
      <c r="D3570" s="12">
        <v>1</v>
      </c>
      <c r="E3570" s="13">
        <v>99695</v>
      </c>
      <c r="F3570" s="13">
        <v>99990</v>
      </c>
      <c r="G3570" s="13">
        <v>199685</v>
      </c>
      <c r="H3570" s="13">
        <v>21114</v>
      </c>
      <c r="I3570" s="13">
        <v>21069</v>
      </c>
      <c r="J3570" s="13">
        <v>42183</v>
      </c>
      <c r="K3570" s="15">
        <f t="shared" si="233"/>
        <v>120809</v>
      </c>
      <c r="L3570" s="15">
        <f t="shared" si="234"/>
        <v>121059</v>
      </c>
      <c r="M3570" s="15">
        <f t="shared" si="235"/>
        <v>241868</v>
      </c>
    </row>
    <row r="3571" spans="1:13" ht="13.15" customHeight="1" x14ac:dyDescent="0.2">
      <c r="A3571" s="11" t="str">
        <f t="shared" si="232"/>
        <v>SYDNEY1997</v>
      </c>
      <c r="B3571" s="92" t="s">
        <v>52</v>
      </c>
      <c r="C3571" s="85">
        <v>1997</v>
      </c>
      <c r="D3571" s="86">
        <v>1</v>
      </c>
      <c r="E3571" s="15">
        <v>100570</v>
      </c>
      <c r="F3571" s="15">
        <v>100864</v>
      </c>
      <c r="G3571" s="15">
        <v>201434</v>
      </c>
      <c r="H3571" s="87">
        <v>22357</v>
      </c>
      <c r="I3571" s="87">
        <v>21902</v>
      </c>
      <c r="J3571" s="15">
        <v>44259</v>
      </c>
      <c r="K3571" s="15">
        <f t="shared" si="233"/>
        <v>122927</v>
      </c>
      <c r="L3571" s="15">
        <f t="shared" si="234"/>
        <v>122766</v>
      </c>
      <c r="M3571" s="15">
        <f t="shared" si="235"/>
        <v>245693</v>
      </c>
    </row>
    <row r="3572" spans="1:13" ht="13.15" customHeight="1" x14ac:dyDescent="0.2">
      <c r="A3572" s="11" t="str">
        <f t="shared" si="232"/>
        <v>SYDNEY1998</v>
      </c>
      <c r="B3572" s="3" t="s">
        <v>52</v>
      </c>
      <c r="C3572" s="12">
        <v>1998</v>
      </c>
      <c r="D3572" s="12">
        <v>1</v>
      </c>
      <c r="E3572" s="13">
        <v>102143</v>
      </c>
      <c r="F3572" s="13">
        <v>102517</v>
      </c>
      <c r="G3572" s="13">
        <v>204660</v>
      </c>
      <c r="H3572" s="13">
        <v>23468</v>
      </c>
      <c r="I3572" s="13">
        <v>22976</v>
      </c>
      <c r="J3572" s="13">
        <v>46444</v>
      </c>
      <c r="K3572" s="15">
        <f t="shared" si="233"/>
        <v>125611</v>
      </c>
      <c r="L3572" s="15">
        <f t="shared" si="234"/>
        <v>125493</v>
      </c>
      <c r="M3572" s="15">
        <f t="shared" si="235"/>
        <v>251104</v>
      </c>
    </row>
    <row r="3573" spans="1:13" ht="13.15" customHeight="1" x14ac:dyDescent="0.2">
      <c r="A3573" s="11" t="str">
        <f t="shared" si="232"/>
        <v>SYDNEY1999</v>
      </c>
      <c r="B3573" s="92" t="s">
        <v>52</v>
      </c>
      <c r="C3573" s="85">
        <v>1999</v>
      </c>
      <c r="D3573" s="86">
        <v>1</v>
      </c>
      <c r="E3573" s="15">
        <v>101923</v>
      </c>
      <c r="F3573" s="15">
        <v>102181</v>
      </c>
      <c r="G3573" s="15">
        <v>204104</v>
      </c>
      <c r="H3573" s="87">
        <v>23143</v>
      </c>
      <c r="I3573" s="87">
        <v>22777</v>
      </c>
      <c r="J3573" s="15">
        <v>45920</v>
      </c>
      <c r="K3573" s="15">
        <f t="shared" si="233"/>
        <v>125066</v>
      </c>
      <c r="L3573" s="15">
        <f t="shared" si="234"/>
        <v>124958</v>
      </c>
      <c r="M3573" s="15">
        <f t="shared" si="235"/>
        <v>250024</v>
      </c>
    </row>
    <row r="3574" spans="1:13" ht="13.15" customHeight="1" x14ac:dyDescent="0.2">
      <c r="A3574" s="11" t="str">
        <f t="shared" si="232"/>
        <v>SYDNEY2000</v>
      </c>
      <c r="B3574" s="3" t="s">
        <v>52</v>
      </c>
      <c r="C3574" s="12">
        <v>2000</v>
      </c>
      <c r="D3574" s="12">
        <v>1</v>
      </c>
      <c r="E3574" s="13">
        <v>109807</v>
      </c>
      <c r="F3574" s="13">
        <v>109841</v>
      </c>
      <c r="G3574" s="13">
        <v>219648</v>
      </c>
      <c r="H3574" s="13">
        <v>25117</v>
      </c>
      <c r="I3574" s="13">
        <v>24691</v>
      </c>
      <c r="J3574" s="13">
        <v>49808</v>
      </c>
      <c r="K3574" s="15">
        <f t="shared" si="233"/>
        <v>134924</v>
      </c>
      <c r="L3574" s="15">
        <f t="shared" si="234"/>
        <v>134532</v>
      </c>
      <c r="M3574" s="15">
        <f t="shared" si="235"/>
        <v>269456</v>
      </c>
    </row>
    <row r="3575" spans="1:13" ht="13.15" customHeight="1" x14ac:dyDescent="0.2">
      <c r="A3575" s="11" t="str">
        <f t="shared" si="232"/>
        <v>SYDNEY2001</v>
      </c>
      <c r="B3575" s="90" t="s">
        <v>52</v>
      </c>
      <c r="C3575" s="85">
        <v>2001</v>
      </c>
      <c r="D3575" s="86">
        <v>1</v>
      </c>
      <c r="E3575" s="15">
        <v>106953</v>
      </c>
      <c r="F3575" s="15">
        <v>107064</v>
      </c>
      <c r="G3575" s="15">
        <v>214017</v>
      </c>
      <c r="H3575" s="15">
        <v>24420</v>
      </c>
      <c r="I3575" s="15">
        <v>23934</v>
      </c>
      <c r="J3575" s="15">
        <v>48354</v>
      </c>
      <c r="K3575" s="15">
        <f t="shared" si="233"/>
        <v>131373</v>
      </c>
      <c r="L3575" s="15">
        <f t="shared" si="234"/>
        <v>130998</v>
      </c>
      <c r="M3575" s="15">
        <f t="shared" si="235"/>
        <v>262371</v>
      </c>
    </row>
    <row r="3576" spans="1:13" ht="13.15" customHeight="1" x14ac:dyDescent="0.2">
      <c r="A3576" s="11" t="str">
        <f t="shared" si="232"/>
        <v>SYDNEY2002</v>
      </c>
      <c r="B3576" s="3" t="s">
        <v>52</v>
      </c>
      <c r="C3576" s="12">
        <v>2002</v>
      </c>
      <c r="D3576" s="12">
        <v>1</v>
      </c>
      <c r="E3576" s="13">
        <v>87424</v>
      </c>
      <c r="F3576" s="13">
        <v>87644</v>
      </c>
      <c r="G3576" s="13">
        <v>175068</v>
      </c>
      <c r="H3576" s="13">
        <v>23397</v>
      </c>
      <c r="I3576" s="13">
        <v>23061</v>
      </c>
      <c r="J3576" s="13">
        <v>46458</v>
      </c>
      <c r="K3576" s="15">
        <f t="shared" si="233"/>
        <v>110821</v>
      </c>
      <c r="L3576" s="15">
        <f t="shared" si="234"/>
        <v>110705</v>
      </c>
      <c r="M3576" s="15">
        <f t="shared" si="235"/>
        <v>221526</v>
      </c>
    </row>
    <row r="3577" spans="1:13" ht="13.15" customHeight="1" x14ac:dyDescent="0.2">
      <c r="A3577" s="11" t="str">
        <f t="shared" si="232"/>
        <v>SYDNEY2003</v>
      </c>
      <c r="B3577" s="3" t="s">
        <v>52</v>
      </c>
      <c r="C3577" s="12">
        <v>2003</v>
      </c>
      <c r="D3577" s="12">
        <v>1</v>
      </c>
      <c r="E3577" s="13">
        <v>90206</v>
      </c>
      <c r="F3577" s="13">
        <v>90276</v>
      </c>
      <c r="G3577" s="13">
        <v>180482</v>
      </c>
      <c r="H3577" s="13">
        <v>24646</v>
      </c>
      <c r="I3577" s="13">
        <v>24494</v>
      </c>
      <c r="J3577" s="13">
        <v>49140</v>
      </c>
      <c r="K3577" s="15">
        <f t="shared" si="233"/>
        <v>114852</v>
      </c>
      <c r="L3577" s="15">
        <f t="shared" si="234"/>
        <v>114770</v>
      </c>
      <c r="M3577" s="15">
        <f t="shared" si="235"/>
        <v>229622</v>
      </c>
    </row>
    <row r="3578" spans="1:13" ht="13.15" customHeight="1" x14ac:dyDescent="0.2">
      <c r="A3578" s="11" t="str">
        <f t="shared" si="232"/>
        <v>SYDNEY2004</v>
      </c>
      <c r="B3578" s="90" t="s">
        <v>52</v>
      </c>
      <c r="C3578" s="12">
        <v>2004</v>
      </c>
      <c r="D3578" s="86">
        <v>1</v>
      </c>
      <c r="E3578" s="91">
        <v>98642</v>
      </c>
      <c r="F3578" s="91">
        <v>98750</v>
      </c>
      <c r="G3578" s="91">
        <v>197392</v>
      </c>
      <c r="H3578" s="91">
        <v>28085</v>
      </c>
      <c r="I3578" s="91">
        <v>28031</v>
      </c>
      <c r="J3578" s="91">
        <v>56116</v>
      </c>
      <c r="K3578" s="15">
        <f t="shared" si="233"/>
        <v>126727</v>
      </c>
      <c r="L3578" s="15">
        <f t="shared" si="234"/>
        <v>126781</v>
      </c>
      <c r="M3578" s="15">
        <f t="shared" si="235"/>
        <v>253508</v>
      </c>
    </row>
    <row r="3579" spans="1:13" ht="13.15" customHeight="1" x14ac:dyDescent="0.2">
      <c r="A3579" s="11" t="str">
        <f t="shared" si="232"/>
        <v>SYDNEY2005</v>
      </c>
      <c r="B3579" s="3" t="s">
        <v>52</v>
      </c>
      <c r="C3579" s="12">
        <v>2005</v>
      </c>
      <c r="D3579" s="12">
        <v>1</v>
      </c>
      <c r="E3579" s="13">
        <v>99482</v>
      </c>
      <c r="F3579" s="13">
        <v>99559</v>
      </c>
      <c r="G3579" s="13">
        <v>199041</v>
      </c>
      <c r="H3579" s="13">
        <v>29407</v>
      </c>
      <c r="I3579" s="13">
        <v>29296</v>
      </c>
      <c r="J3579" s="13">
        <v>58703</v>
      </c>
      <c r="K3579" s="15">
        <f t="shared" si="233"/>
        <v>128889</v>
      </c>
      <c r="L3579" s="15">
        <f t="shared" si="234"/>
        <v>128855</v>
      </c>
      <c r="M3579" s="15">
        <f t="shared" si="235"/>
        <v>257744</v>
      </c>
    </row>
    <row r="3580" spans="1:13" ht="13.15" customHeight="1" x14ac:dyDescent="0.2">
      <c r="A3580" s="11" t="str">
        <f t="shared" si="232"/>
        <v>SYDNEY2006</v>
      </c>
      <c r="B3580" s="90" t="s">
        <v>52</v>
      </c>
      <c r="C3580" s="12">
        <v>2006</v>
      </c>
      <c r="D3580" s="86">
        <v>1</v>
      </c>
      <c r="E3580" s="91">
        <v>101449</v>
      </c>
      <c r="F3580" s="91">
        <v>101378</v>
      </c>
      <c r="G3580" s="91">
        <v>202827</v>
      </c>
      <c r="H3580" s="98">
        <v>29131</v>
      </c>
      <c r="I3580" s="98">
        <v>29091</v>
      </c>
      <c r="J3580" s="91">
        <v>58222</v>
      </c>
      <c r="K3580" s="15">
        <f t="shared" si="233"/>
        <v>130580</v>
      </c>
      <c r="L3580" s="15">
        <f t="shared" si="234"/>
        <v>130469</v>
      </c>
      <c r="M3580" s="15">
        <f t="shared" si="235"/>
        <v>261049</v>
      </c>
    </row>
    <row r="3581" spans="1:13" ht="13.15" customHeight="1" x14ac:dyDescent="0.2">
      <c r="A3581" s="11" t="str">
        <f t="shared" si="232"/>
        <v>SYDNEY2007</v>
      </c>
      <c r="B3581" s="92" t="s">
        <v>52</v>
      </c>
      <c r="C3581" s="85">
        <v>2007</v>
      </c>
      <c r="D3581" s="86">
        <v>1</v>
      </c>
      <c r="E3581" s="15">
        <v>104550</v>
      </c>
      <c r="F3581" s="15">
        <v>104835</v>
      </c>
      <c r="G3581" s="15">
        <v>209385</v>
      </c>
      <c r="H3581" s="87">
        <v>29322</v>
      </c>
      <c r="I3581" s="87">
        <v>29214</v>
      </c>
      <c r="J3581" s="15">
        <v>58536</v>
      </c>
      <c r="K3581" s="15">
        <f t="shared" si="233"/>
        <v>133872</v>
      </c>
      <c r="L3581" s="15">
        <f t="shared" si="234"/>
        <v>134049</v>
      </c>
      <c r="M3581" s="15">
        <f t="shared" si="235"/>
        <v>267921</v>
      </c>
    </row>
    <row r="3582" spans="1:13" ht="13.15" customHeight="1" x14ac:dyDescent="0.2">
      <c r="A3582" s="11" t="str">
        <f t="shared" si="232"/>
        <v>SYDNEY2008</v>
      </c>
      <c r="B3582" s="3" t="s">
        <v>52</v>
      </c>
      <c r="C3582" s="12">
        <v>2008</v>
      </c>
      <c r="D3582" s="12">
        <v>1</v>
      </c>
      <c r="E3582" s="13">
        <v>108988</v>
      </c>
      <c r="F3582" s="13">
        <v>109608</v>
      </c>
      <c r="G3582" s="13">
        <v>218596</v>
      </c>
      <c r="H3582" s="13">
        <v>30164</v>
      </c>
      <c r="I3582" s="13">
        <v>30072</v>
      </c>
      <c r="J3582" s="13">
        <v>60236</v>
      </c>
      <c r="K3582" s="15">
        <f t="shared" si="233"/>
        <v>139152</v>
      </c>
      <c r="L3582" s="15">
        <f t="shared" si="234"/>
        <v>139680</v>
      </c>
      <c r="M3582" s="15">
        <f t="shared" si="235"/>
        <v>278832</v>
      </c>
    </row>
    <row r="3583" spans="1:13" ht="13.15" customHeight="1" x14ac:dyDescent="0.2">
      <c r="A3583" s="11" t="str">
        <f t="shared" si="232"/>
        <v>SYDNEY2009</v>
      </c>
      <c r="B3583" s="92" t="s">
        <v>52</v>
      </c>
      <c r="C3583" s="85">
        <v>2009</v>
      </c>
      <c r="D3583" s="86">
        <v>1</v>
      </c>
      <c r="E3583" s="15">
        <v>104373</v>
      </c>
      <c r="F3583" s="15">
        <v>104470</v>
      </c>
      <c r="G3583" s="15">
        <v>208843</v>
      </c>
      <c r="H3583" s="87">
        <v>30068</v>
      </c>
      <c r="I3583" s="87">
        <v>29832</v>
      </c>
      <c r="J3583" s="15">
        <v>59900</v>
      </c>
      <c r="K3583" s="15">
        <f t="shared" si="233"/>
        <v>134441</v>
      </c>
      <c r="L3583" s="15">
        <f t="shared" si="234"/>
        <v>134302</v>
      </c>
      <c r="M3583" s="15">
        <f t="shared" si="235"/>
        <v>268743</v>
      </c>
    </row>
    <row r="3584" spans="1:13" ht="13.15" customHeight="1" x14ac:dyDescent="0.2">
      <c r="A3584" s="11" t="str">
        <f t="shared" si="232"/>
        <v>SYDNEY2010</v>
      </c>
      <c r="B3584" s="3" t="s">
        <v>52</v>
      </c>
      <c r="C3584" s="12">
        <v>2010</v>
      </c>
      <c r="D3584" s="12">
        <v>1</v>
      </c>
      <c r="E3584" s="13">
        <v>113029</v>
      </c>
      <c r="F3584" s="13">
        <v>113203</v>
      </c>
      <c r="G3584" s="13">
        <v>226232</v>
      </c>
      <c r="H3584" s="13">
        <v>31355</v>
      </c>
      <c r="I3584" s="13">
        <v>31161</v>
      </c>
      <c r="J3584" s="13">
        <v>62516</v>
      </c>
      <c r="K3584" s="15">
        <f t="shared" si="233"/>
        <v>144384</v>
      </c>
      <c r="L3584" s="15">
        <f t="shared" si="234"/>
        <v>144364</v>
      </c>
      <c r="M3584" s="15">
        <f t="shared" si="235"/>
        <v>288748</v>
      </c>
    </row>
    <row r="3585" spans="1:13" ht="13.15" customHeight="1" x14ac:dyDescent="0.2">
      <c r="A3585" s="11" t="str">
        <f t="shared" si="232"/>
        <v>SYDNEY2011</v>
      </c>
      <c r="B3585" s="92" t="s">
        <v>52</v>
      </c>
      <c r="C3585" s="85">
        <v>2011</v>
      </c>
      <c r="D3585" s="86">
        <v>1</v>
      </c>
      <c r="E3585" s="15">
        <v>112051</v>
      </c>
      <c r="F3585" s="15">
        <v>112274</v>
      </c>
      <c r="G3585" s="15">
        <v>224325</v>
      </c>
      <c r="H3585" s="87">
        <v>32559</v>
      </c>
      <c r="I3585" s="87">
        <v>32442</v>
      </c>
      <c r="J3585" s="15">
        <v>65001</v>
      </c>
      <c r="K3585" s="15">
        <f t="shared" si="233"/>
        <v>144610</v>
      </c>
      <c r="L3585" s="15">
        <f t="shared" si="234"/>
        <v>144716</v>
      </c>
      <c r="M3585" s="15">
        <f t="shared" si="235"/>
        <v>289326</v>
      </c>
    </row>
    <row r="3586" spans="1:13" ht="13.15" customHeight="1" x14ac:dyDescent="0.2">
      <c r="A3586" s="11" t="str">
        <f t="shared" si="232"/>
        <v>SYDNEY2012</v>
      </c>
      <c r="B3586" s="92" t="s">
        <v>52</v>
      </c>
      <c r="C3586" s="85">
        <v>2012</v>
      </c>
      <c r="D3586" s="86">
        <v>1</v>
      </c>
      <c r="E3586" s="15">
        <v>116598</v>
      </c>
      <c r="F3586" s="15">
        <v>116808</v>
      </c>
      <c r="G3586" s="15">
        <v>233406</v>
      </c>
      <c r="H3586" s="87">
        <v>33601</v>
      </c>
      <c r="I3586" s="87">
        <v>33456</v>
      </c>
      <c r="J3586" s="15">
        <v>67057</v>
      </c>
      <c r="K3586" s="15">
        <f t="shared" si="233"/>
        <v>150199</v>
      </c>
      <c r="L3586" s="15">
        <f t="shared" si="234"/>
        <v>150264</v>
      </c>
      <c r="M3586" s="15">
        <f t="shared" si="235"/>
        <v>300463</v>
      </c>
    </row>
    <row r="3587" spans="1:13" ht="13.15" customHeight="1" x14ac:dyDescent="0.2">
      <c r="A3587" s="11" t="str">
        <f t="shared" si="232"/>
        <v>SYDNEY2013</v>
      </c>
      <c r="B3587" s="92" t="s">
        <v>52</v>
      </c>
      <c r="C3587" s="85">
        <v>2013</v>
      </c>
      <c r="D3587" s="86">
        <v>1</v>
      </c>
      <c r="E3587" s="15">
        <v>118705</v>
      </c>
      <c r="F3587" s="15">
        <v>118845</v>
      </c>
      <c r="G3587" s="15">
        <v>237550</v>
      </c>
      <c r="H3587" s="87">
        <v>34544</v>
      </c>
      <c r="I3587" s="87">
        <v>34356</v>
      </c>
      <c r="J3587" s="15">
        <v>68900</v>
      </c>
      <c r="K3587" s="15">
        <f t="shared" si="233"/>
        <v>153249</v>
      </c>
      <c r="L3587" s="15">
        <f t="shared" si="234"/>
        <v>153201</v>
      </c>
      <c r="M3587" s="15">
        <f t="shared" si="235"/>
        <v>306450</v>
      </c>
    </row>
    <row r="3588" spans="1:13" ht="13.15" customHeight="1" x14ac:dyDescent="0.2">
      <c r="A3588" s="11" t="str">
        <f t="shared" si="232"/>
        <v>SYDNEY2014</v>
      </c>
      <c r="B3588" s="92" t="s">
        <v>52</v>
      </c>
      <c r="C3588" s="85">
        <v>2014</v>
      </c>
      <c r="D3588" s="86">
        <v>1</v>
      </c>
      <c r="E3588" s="15">
        <v>117703</v>
      </c>
      <c r="F3588" s="15">
        <v>117805</v>
      </c>
      <c r="G3588" s="15">
        <v>235508</v>
      </c>
      <c r="H3588" s="87">
        <v>34853</v>
      </c>
      <c r="I3588" s="87">
        <v>34694</v>
      </c>
      <c r="J3588" s="15">
        <v>69547</v>
      </c>
      <c r="K3588" s="15">
        <f t="shared" si="233"/>
        <v>152556</v>
      </c>
      <c r="L3588" s="15">
        <f t="shared" si="234"/>
        <v>152499</v>
      </c>
      <c r="M3588" s="15">
        <f t="shared" si="235"/>
        <v>305055</v>
      </c>
    </row>
    <row r="3589" spans="1:13" ht="13.15" customHeight="1" x14ac:dyDescent="0.2">
      <c r="A3589" s="11" t="str">
        <f t="shared" si="232"/>
        <v>SYDNEY2015</v>
      </c>
      <c r="B3589" s="92" t="s">
        <v>52</v>
      </c>
      <c r="C3589" s="85">
        <v>2015</v>
      </c>
      <c r="D3589" s="86">
        <v>1</v>
      </c>
      <c r="E3589" s="15">
        <v>121226</v>
      </c>
      <c r="F3589" s="15">
        <v>121522</v>
      </c>
      <c r="G3589" s="15">
        <v>242748</v>
      </c>
      <c r="H3589" s="87">
        <v>34268</v>
      </c>
      <c r="I3589" s="87">
        <v>34185</v>
      </c>
      <c r="J3589" s="15">
        <v>68453</v>
      </c>
      <c r="K3589" s="15">
        <f t="shared" si="233"/>
        <v>155494</v>
      </c>
      <c r="L3589" s="15">
        <f t="shared" si="234"/>
        <v>155707</v>
      </c>
      <c r="M3589" s="15">
        <f t="shared" si="235"/>
        <v>311201</v>
      </c>
    </row>
    <row r="3590" spans="1:13" ht="13.15" customHeight="1" x14ac:dyDescent="0.2">
      <c r="A3590" s="11" t="str">
        <f t="shared" si="232"/>
        <v>SYDNEY2016</v>
      </c>
      <c r="B3590" s="90" t="s">
        <v>52</v>
      </c>
      <c r="C3590" s="85">
        <v>2016</v>
      </c>
      <c r="D3590" s="86">
        <v>1</v>
      </c>
      <c r="E3590" s="15">
        <v>122628</v>
      </c>
      <c r="F3590" s="15">
        <v>123014</v>
      </c>
      <c r="G3590" s="15">
        <v>245642</v>
      </c>
      <c r="H3590" s="15">
        <v>37215</v>
      </c>
      <c r="I3590" s="15">
        <v>37159</v>
      </c>
      <c r="J3590" s="15">
        <v>74374</v>
      </c>
      <c r="K3590" s="15">
        <f t="shared" si="233"/>
        <v>159843</v>
      </c>
      <c r="L3590" s="15">
        <f t="shared" si="234"/>
        <v>160173</v>
      </c>
      <c r="M3590" s="15">
        <f t="shared" si="235"/>
        <v>320016</v>
      </c>
    </row>
    <row r="3591" spans="1:13" ht="13.15" customHeight="1" x14ac:dyDescent="0.2">
      <c r="A3591" s="11" t="str">
        <f t="shared" si="232"/>
        <v>SYDNEY2017</v>
      </c>
      <c r="B3591" s="3" t="s">
        <v>52</v>
      </c>
      <c r="C3591" s="12">
        <v>2017</v>
      </c>
      <c r="D3591" s="12">
        <v>1</v>
      </c>
      <c r="E3591" s="13">
        <v>121022</v>
      </c>
      <c r="F3591" s="13">
        <v>121326</v>
      </c>
      <c r="G3591" s="13">
        <v>242348</v>
      </c>
      <c r="H3591" s="13">
        <v>38990</v>
      </c>
      <c r="I3591" s="13">
        <v>38935</v>
      </c>
      <c r="J3591" s="13">
        <v>77925</v>
      </c>
      <c r="K3591" s="15">
        <f t="shared" si="233"/>
        <v>160012</v>
      </c>
      <c r="L3591" s="15">
        <f t="shared" si="234"/>
        <v>160261</v>
      </c>
      <c r="M3591" s="15">
        <f t="shared" si="235"/>
        <v>320273</v>
      </c>
    </row>
    <row r="3592" spans="1:13" ht="13.15" customHeight="1" x14ac:dyDescent="0.2">
      <c r="A3592" s="11" t="str">
        <f t="shared" si="232"/>
        <v>SYDNEY2018</v>
      </c>
      <c r="B3592" s="90" t="s">
        <v>52</v>
      </c>
      <c r="C3592" s="85">
        <v>2018</v>
      </c>
      <c r="D3592" s="86">
        <v>1</v>
      </c>
      <c r="E3592" s="15">
        <v>119536</v>
      </c>
      <c r="F3592" s="15">
        <v>119833</v>
      </c>
      <c r="G3592" s="15">
        <v>239369</v>
      </c>
      <c r="H3592" s="15">
        <v>40627</v>
      </c>
      <c r="I3592" s="15">
        <v>40580</v>
      </c>
      <c r="J3592" s="15">
        <v>81207</v>
      </c>
      <c r="K3592" s="15">
        <f t="shared" si="233"/>
        <v>160163</v>
      </c>
      <c r="L3592" s="15">
        <f t="shared" si="234"/>
        <v>160413</v>
      </c>
      <c r="M3592" s="15">
        <f t="shared" si="235"/>
        <v>320576</v>
      </c>
    </row>
    <row r="3593" spans="1:13" ht="13.15" customHeight="1" x14ac:dyDescent="0.2">
      <c r="A3593" s="11" t="str">
        <f t="shared" si="232"/>
        <v>SYDNEY2019</v>
      </c>
      <c r="B3593" s="92" t="s">
        <v>52</v>
      </c>
      <c r="C3593" s="85">
        <v>2019</v>
      </c>
      <c r="D3593" s="86">
        <v>1</v>
      </c>
      <c r="E3593" s="15">
        <v>121019</v>
      </c>
      <c r="F3593" s="15">
        <v>121257</v>
      </c>
      <c r="G3593" s="15">
        <v>242276</v>
      </c>
      <c r="H3593" s="87">
        <v>40932</v>
      </c>
      <c r="I3593" s="87">
        <v>40936</v>
      </c>
      <c r="J3593" s="15">
        <v>81868</v>
      </c>
      <c r="K3593" s="15">
        <f t="shared" si="233"/>
        <v>161951</v>
      </c>
      <c r="L3593" s="15">
        <f t="shared" si="234"/>
        <v>162193</v>
      </c>
      <c r="M3593" s="15">
        <f t="shared" si="235"/>
        <v>324144</v>
      </c>
    </row>
    <row r="3594" spans="1:13" ht="13.15" customHeight="1" x14ac:dyDescent="0.2">
      <c r="A3594" s="11" t="str">
        <f t="shared" si="232"/>
        <v>SYDNEY2020</v>
      </c>
      <c r="B3594" s="92" t="s">
        <v>52</v>
      </c>
      <c r="C3594" s="85">
        <v>2020</v>
      </c>
      <c r="D3594" s="86">
        <v>1</v>
      </c>
      <c r="E3594" s="15">
        <v>42889</v>
      </c>
      <c r="F3594" s="15">
        <v>42973</v>
      </c>
      <c r="G3594" s="15">
        <v>85862</v>
      </c>
      <c r="H3594" s="87">
        <v>18135</v>
      </c>
      <c r="I3594" s="87">
        <v>17978</v>
      </c>
      <c r="J3594" s="15">
        <v>36113</v>
      </c>
      <c r="K3594" s="15">
        <f t="shared" si="233"/>
        <v>61024</v>
      </c>
      <c r="L3594" s="15">
        <f t="shared" si="234"/>
        <v>60951</v>
      </c>
      <c r="M3594" s="15">
        <f t="shared" si="235"/>
        <v>121975</v>
      </c>
    </row>
    <row r="3595" spans="1:13" ht="13.15" customHeight="1" x14ac:dyDescent="0.2">
      <c r="A3595" s="11" t="str">
        <f t="shared" si="232"/>
        <v>SYDNEY2021</v>
      </c>
      <c r="B3595" s="3" t="s">
        <v>52</v>
      </c>
      <c r="C3595" s="12">
        <v>2021</v>
      </c>
      <c r="D3595" s="12">
        <v>1</v>
      </c>
      <c r="E3595" s="13">
        <v>48622</v>
      </c>
      <c r="F3595" s="13">
        <v>48644</v>
      </c>
      <c r="G3595" s="13">
        <v>97266</v>
      </c>
      <c r="H3595" s="13">
        <v>13952</v>
      </c>
      <c r="I3595" s="13">
        <v>13713</v>
      </c>
      <c r="J3595" s="13">
        <v>27665</v>
      </c>
      <c r="K3595" s="15">
        <f t="shared" si="233"/>
        <v>62574</v>
      </c>
      <c r="L3595" s="15">
        <f t="shared" si="234"/>
        <v>62357</v>
      </c>
      <c r="M3595" s="15">
        <f t="shared" si="235"/>
        <v>124931</v>
      </c>
    </row>
    <row r="3596" spans="1:13" ht="13.15" customHeight="1" x14ac:dyDescent="0.2">
      <c r="A3596" s="11" t="str">
        <f t="shared" si="232"/>
        <v>SYDNEY2022</v>
      </c>
      <c r="B3596" s="3" t="s">
        <v>52</v>
      </c>
      <c r="C3596" s="12">
        <v>2022</v>
      </c>
      <c r="D3596" s="12">
        <v>1</v>
      </c>
      <c r="E3596" s="13">
        <v>101445</v>
      </c>
      <c r="F3596" s="13">
        <v>101555</v>
      </c>
      <c r="G3596" s="13">
        <v>203000</v>
      </c>
      <c r="H3596" s="13">
        <v>24803</v>
      </c>
      <c r="I3596" s="13">
        <v>24644</v>
      </c>
      <c r="J3596" s="13">
        <v>49447</v>
      </c>
      <c r="K3596" s="15">
        <f t="shared" si="233"/>
        <v>126248</v>
      </c>
      <c r="L3596" s="15">
        <f t="shared" si="234"/>
        <v>126199</v>
      </c>
      <c r="M3596" s="15">
        <f t="shared" si="235"/>
        <v>252447</v>
      </c>
    </row>
    <row r="3597" spans="1:13" ht="13.15" customHeight="1" x14ac:dyDescent="0.2">
      <c r="A3597" s="11" t="str">
        <f t="shared" si="232"/>
        <v>SYDNEY2023</v>
      </c>
      <c r="B3597" s="3" t="s">
        <v>52</v>
      </c>
      <c r="C3597" s="12">
        <v>2023</v>
      </c>
      <c r="D3597" s="12">
        <v>1</v>
      </c>
      <c r="E3597" s="13">
        <v>110465</v>
      </c>
      <c r="F3597" s="13">
        <v>110712</v>
      </c>
      <c r="G3597" s="13">
        <v>221177</v>
      </c>
      <c r="H3597" s="13">
        <v>37337</v>
      </c>
      <c r="I3597" s="13">
        <v>37253</v>
      </c>
      <c r="J3597" s="13">
        <v>74590</v>
      </c>
      <c r="K3597" s="15">
        <f t="shared" si="233"/>
        <v>147802</v>
      </c>
      <c r="L3597" s="15">
        <f t="shared" si="234"/>
        <v>147965</v>
      </c>
      <c r="M3597" s="15">
        <f t="shared" si="235"/>
        <v>295767</v>
      </c>
    </row>
    <row r="3598" spans="1:13" ht="13.15" customHeight="1" x14ac:dyDescent="0.2">
      <c r="A3598" s="11" t="str">
        <f t="shared" si="232"/>
        <v>SYDNEY2024</v>
      </c>
      <c r="B3598" s="3" t="s">
        <v>52</v>
      </c>
      <c r="C3598" s="12">
        <v>2024</v>
      </c>
      <c r="D3598" s="12">
        <v>1</v>
      </c>
      <c r="E3598" s="13">
        <v>108716</v>
      </c>
      <c r="F3598" s="13">
        <v>108903</v>
      </c>
      <c r="G3598" s="13">
        <v>217619</v>
      </c>
      <c r="H3598" s="13">
        <v>40267</v>
      </c>
      <c r="I3598" s="13">
        <v>40196</v>
      </c>
      <c r="J3598" s="13">
        <v>80463</v>
      </c>
      <c r="K3598" s="15">
        <f t="shared" si="233"/>
        <v>148983</v>
      </c>
      <c r="L3598" s="15">
        <f t="shared" si="234"/>
        <v>149099</v>
      </c>
      <c r="M3598" s="15">
        <f t="shared" si="235"/>
        <v>298082</v>
      </c>
    </row>
    <row r="3599" spans="1:13" ht="13.15" customHeight="1" x14ac:dyDescent="0.2">
      <c r="A3599" s="11" t="str">
        <f t="shared" si="232"/>
        <v>SYDNEY2025</v>
      </c>
      <c r="B3599" s="3" t="s">
        <v>52</v>
      </c>
      <c r="C3599" s="12">
        <v>2025</v>
      </c>
      <c r="D3599" s="12">
        <v>1</v>
      </c>
      <c r="E3599" s="13">
        <v>105268</v>
      </c>
      <c r="F3599" s="13">
        <v>105451</v>
      </c>
      <c r="G3599" s="13">
        <v>210719</v>
      </c>
      <c r="H3599" s="13">
        <v>41592</v>
      </c>
      <c r="I3599" s="13">
        <v>41222</v>
      </c>
      <c r="J3599" s="13">
        <v>82814</v>
      </c>
      <c r="K3599" s="15">
        <f t="shared" si="233"/>
        <v>146860</v>
      </c>
      <c r="L3599" s="15">
        <f t="shared" si="234"/>
        <v>146673</v>
      </c>
      <c r="M3599" s="15">
        <f t="shared" si="235"/>
        <v>293533</v>
      </c>
    </row>
    <row r="3600" spans="1:13" ht="13.15" customHeight="1" x14ac:dyDescent="0.2">
      <c r="A3600" s="11" t="str">
        <f t="shared" si="232"/>
        <v>TAMWORTH1985</v>
      </c>
      <c r="B3600" s="90" t="s">
        <v>51</v>
      </c>
      <c r="C3600" s="85">
        <v>1985</v>
      </c>
      <c r="D3600" s="86" t="s">
        <v>174</v>
      </c>
      <c r="E3600" s="15">
        <v>2333</v>
      </c>
      <c r="F3600" s="15">
        <v>2338</v>
      </c>
      <c r="G3600" s="15">
        <v>4671</v>
      </c>
      <c r="H3600" s="15">
        <v>0</v>
      </c>
      <c r="I3600" s="15">
        <v>0</v>
      </c>
      <c r="J3600" s="15">
        <v>0</v>
      </c>
      <c r="K3600" s="15">
        <f t="shared" si="233"/>
        <v>2333</v>
      </c>
      <c r="L3600" s="15">
        <f t="shared" si="234"/>
        <v>2338</v>
      </c>
      <c r="M3600" s="15">
        <f t="shared" si="235"/>
        <v>4671</v>
      </c>
    </row>
    <row r="3601" spans="1:13" ht="13.15" customHeight="1" x14ac:dyDescent="0.2">
      <c r="A3601" s="11" t="str">
        <f t="shared" si="232"/>
        <v>TAMWORTH1986</v>
      </c>
      <c r="B3601" s="3" t="s">
        <v>51</v>
      </c>
      <c r="C3601" s="12">
        <v>1986</v>
      </c>
      <c r="D3601" s="12" t="s">
        <v>174</v>
      </c>
      <c r="E3601" s="13">
        <v>2339</v>
      </c>
      <c r="F3601" s="13">
        <v>2340</v>
      </c>
      <c r="G3601" s="13">
        <v>4679</v>
      </c>
      <c r="H3601" s="13">
        <v>0</v>
      </c>
      <c r="I3601" s="13">
        <v>0</v>
      </c>
      <c r="J3601" s="13">
        <v>0</v>
      </c>
      <c r="K3601" s="15">
        <f t="shared" si="233"/>
        <v>2339</v>
      </c>
      <c r="L3601" s="15">
        <f t="shared" si="234"/>
        <v>2340</v>
      </c>
      <c r="M3601" s="15">
        <f t="shared" si="235"/>
        <v>4679</v>
      </c>
    </row>
    <row r="3602" spans="1:13" ht="13.15" customHeight="1" x14ac:dyDescent="0.2">
      <c r="A3602" s="11" t="str">
        <f t="shared" si="232"/>
        <v>TAMWORTH1987</v>
      </c>
      <c r="B3602" s="3" t="s">
        <v>51</v>
      </c>
      <c r="C3602" s="12">
        <v>1987</v>
      </c>
      <c r="D3602" s="12">
        <v>32</v>
      </c>
      <c r="E3602" s="13">
        <v>2501</v>
      </c>
      <c r="F3602" s="13">
        <v>2502</v>
      </c>
      <c r="G3602" s="13">
        <v>5003</v>
      </c>
      <c r="H3602" s="13">
        <v>0</v>
      </c>
      <c r="I3602" s="13">
        <v>0</v>
      </c>
      <c r="J3602" s="13">
        <v>0</v>
      </c>
      <c r="K3602" s="15">
        <f t="shared" si="233"/>
        <v>2501</v>
      </c>
      <c r="L3602" s="15">
        <f t="shared" si="234"/>
        <v>2502</v>
      </c>
      <c r="M3602" s="15">
        <f t="shared" si="235"/>
        <v>5003</v>
      </c>
    </row>
    <row r="3603" spans="1:13" ht="13.15" customHeight="1" x14ac:dyDescent="0.2">
      <c r="A3603" s="11" t="str">
        <f t="shared" si="232"/>
        <v>TAMWORTH1988</v>
      </c>
      <c r="B3603" s="3" t="s">
        <v>51</v>
      </c>
      <c r="C3603" s="12">
        <v>1988</v>
      </c>
      <c r="D3603" s="12" t="s">
        <v>174</v>
      </c>
      <c r="E3603" s="13">
        <v>2322</v>
      </c>
      <c r="F3603" s="13">
        <v>2328</v>
      </c>
      <c r="G3603" s="13">
        <v>4650</v>
      </c>
      <c r="H3603" s="13">
        <v>0</v>
      </c>
      <c r="I3603" s="13">
        <v>0</v>
      </c>
      <c r="J3603" s="13">
        <v>0</v>
      </c>
      <c r="K3603" s="15">
        <f t="shared" si="233"/>
        <v>2322</v>
      </c>
      <c r="L3603" s="15">
        <f t="shared" si="234"/>
        <v>2328</v>
      </c>
      <c r="M3603" s="15">
        <f t="shared" si="235"/>
        <v>4650</v>
      </c>
    </row>
    <row r="3604" spans="1:13" ht="13.15" customHeight="1" x14ac:dyDescent="0.2">
      <c r="A3604" s="11" t="str">
        <f t="shared" si="232"/>
        <v>TAMWORTH1989</v>
      </c>
      <c r="B3604" s="3" t="s">
        <v>51</v>
      </c>
      <c r="C3604" s="12">
        <v>1989</v>
      </c>
      <c r="D3604" s="12" t="s">
        <v>174</v>
      </c>
      <c r="E3604" s="13">
        <v>2141</v>
      </c>
      <c r="F3604" s="13">
        <v>2123</v>
      </c>
      <c r="G3604" s="13">
        <v>4264</v>
      </c>
      <c r="H3604" s="13">
        <v>0</v>
      </c>
      <c r="I3604" s="13">
        <v>0</v>
      </c>
      <c r="J3604" s="13">
        <v>0</v>
      </c>
      <c r="K3604" s="15">
        <f t="shared" si="233"/>
        <v>2141</v>
      </c>
      <c r="L3604" s="15">
        <f t="shared" si="234"/>
        <v>2123</v>
      </c>
      <c r="M3604" s="15">
        <f t="shared" si="235"/>
        <v>4264</v>
      </c>
    </row>
    <row r="3605" spans="1:13" ht="13.15" customHeight="1" x14ac:dyDescent="0.2">
      <c r="A3605" s="11" t="str">
        <f t="shared" si="232"/>
        <v>TAMWORTH1990</v>
      </c>
      <c r="B3605" s="3" t="s">
        <v>51</v>
      </c>
      <c r="C3605" s="12">
        <v>1990</v>
      </c>
      <c r="D3605" s="12" t="s">
        <v>174</v>
      </c>
      <c r="E3605" s="13">
        <v>2384</v>
      </c>
      <c r="F3605" s="13">
        <v>2382</v>
      </c>
      <c r="G3605" s="13">
        <v>4766</v>
      </c>
      <c r="H3605" s="13">
        <v>0</v>
      </c>
      <c r="I3605" s="13">
        <v>0</v>
      </c>
      <c r="J3605" s="13">
        <v>0</v>
      </c>
      <c r="K3605" s="15">
        <f t="shared" si="233"/>
        <v>2384</v>
      </c>
      <c r="L3605" s="15">
        <f t="shared" si="234"/>
        <v>2382</v>
      </c>
      <c r="M3605" s="15">
        <f t="shared" si="235"/>
        <v>4766</v>
      </c>
    </row>
    <row r="3606" spans="1:13" ht="13.15" customHeight="1" x14ac:dyDescent="0.2">
      <c r="A3606" s="11" t="str">
        <f t="shared" si="232"/>
        <v>TAMWORTH1991</v>
      </c>
      <c r="B3606" s="3" t="s">
        <v>51</v>
      </c>
      <c r="C3606" s="12">
        <v>1991</v>
      </c>
      <c r="D3606" s="12">
        <v>27</v>
      </c>
      <c r="E3606" s="13">
        <v>3333</v>
      </c>
      <c r="F3606" s="13">
        <v>3346</v>
      </c>
      <c r="G3606" s="13">
        <v>6679</v>
      </c>
      <c r="H3606" s="13">
        <v>0</v>
      </c>
      <c r="I3606" s="13">
        <v>0</v>
      </c>
      <c r="J3606" s="13">
        <v>0</v>
      </c>
      <c r="K3606" s="15">
        <f t="shared" si="233"/>
        <v>3333</v>
      </c>
      <c r="L3606" s="15">
        <f t="shared" si="234"/>
        <v>3346</v>
      </c>
      <c r="M3606" s="15">
        <f t="shared" si="235"/>
        <v>6679</v>
      </c>
    </row>
    <row r="3607" spans="1:13" ht="13.15" customHeight="1" x14ac:dyDescent="0.2">
      <c r="A3607" s="11" t="str">
        <f t="shared" si="232"/>
        <v>TAMWORTH1992</v>
      </c>
      <c r="B3607" s="3" t="s">
        <v>51</v>
      </c>
      <c r="C3607" s="12">
        <v>1992</v>
      </c>
      <c r="D3607" s="12">
        <v>24</v>
      </c>
      <c r="E3607" s="13">
        <v>3615</v>
      </c>
      <c r="F3607" s="13">
        <v>3640</v>
      </c>
      <c r="G3607" s="13">
        <v>7255</v>
      </c>
      <c r="H3607" s="13">
        <v>0</v>
      </c>
      <c r="I3607" s="13">
        <v>0</v>
      </c>
      <c r="J3607" s="13">
        <v>0</v>
      </c>
      <c r="K3607" s="15">
        <f t="shared" si="233"/>
        <v>3615</v>
      </c>
      <c r="L3607" s="15">
        <f t="shared" si="234"/>
        <v>3640</v>
      </c>
      <c r="M3607" s="15">
        <f t="shared" si="235"/>
        <v>7255</v>
      </c>
    </row>
    <row r="3608" spans="1:13" ht="13.15" customHeight="1" x14ac:dyDescent="0.2">
      <c r="A3608" s="11" t="str">
        <f t="shared" si="232"/>
        <v>TAMWORTH1993</v>
      </c>
      <c r="B3608" s="92" t="s">
        <v>51</v>
      </c>
      <c r="C3608" s="85">
        <v>1993</v>
      </c>
      <c r="D3608" s="86">
        <v>22</v>
      </c>
      <c r="E3608" s="15">
        <v>4193</v>
      </c>
      <c r="F3608" s="15">
        <v>4218</v>
      </c>
      <c r="G3608" s="15">
        <v>8411</v>
      </c>
      <c r="H3608" s="87">
        <v>0</v>
      </c>
      <c r="I3608" s="87">
        <v>0</v>
      </c>
      <c r="J3608" s="15">
        <v>0</v>
      </c>
      <c r="K3608" s="15">
        <f t="shared" si="233"/>
        <v>4193</v>
      </c>
      <c r="L3608" s="15">
        <f t="shared" si="234"/>
        <v>4218</v>
      </c>
      <c r="M3608" s="15">
        <f t="shared" si="235"/>
        <v>8411</v>
      </c>
    </row>
    <row r="3609" spans="1:13" ht="13.15" customHeight="1" x14ac:dyDescent="0.2">
      <c r="A3609" s="11" t="str">
        <f t="shared" si="232"/>
        <v>TAMWORTH1994</v>
      </c>
      <c r="B3609" s="92" t="s">
        <v>51</v>
      </c>
      <c r="C3609" s="85">
        <v>1994</v>
      </c>
      <c r="D3609" s="86">
        <v>24</v>
      </c>
      <c r="E3609" s="15">
        <v>4126</v>
      </c>
      <c r="F3609" s="15">
        <v>4134</v>
      </c>
      <c r="G3609" s="15">
        <v>8260</v>
      </c>
      <c r="H3609" s="87">
        <v>0</v>
      </c>
      <c r="I3609" s="87">
        <v>0</v>
      </c>
      <c r="J3609" s="15">
        <v>0</v>
      </c>
      <c r="K3609" s="15">
        <f t="shared" si="233"/>
        <v>4126</v>
      </c>
      <c r="L3609" s="15">
        <f t="shared" si="234"/>
        <v>4134</v>
      </c>
      <c r="M3609" s="15">
        <f t="shared" si="235"/>
        <v>8260</v>
      </c>
    </row>
    <row r="3610" spans="1:13" ht="13.15" customHeight="1" x14ac:dyDescent="0.2">
      <c r="A3610" s="11" t="str">
        <f t="shared" si="232"/>
        <v>TAMWORTH1995</v>
      </c>
      <c r="B3610" s="3" t="s">
        <v>51</v>
      </c>
      <c r="C3610" s="12">
        <v>1995</v>
      </c>
      <c r="D3610" s="12">
        <v>22</v>
      </c>
      <c r="E3610" s="13">
        <v>4476</v>
      </c>
      <c r="F3610" s="13">
        <v>4430</v>
      </c>
      <c r="G3610" s="13">
        <v>8906</v>
      </c>
      <c r="H3610" s="13">
        <v>0</v>
      </c>
      <c r="I3610" s="13">
        <v>0</v>
      </c>
      <c r="J3610" s="13">
        <v>0</v>
      </c>
      <c r="K3610" s="15">
        <f t="shared" si="233"/>
        <v>4476</v>
      </c>
      <c r="L3610" s="15">
        <f t="shared" si="234"/>
        <v>4430</v>
      </c>
      <c r="M3610" s="15">
        <f t="shared" si="235"/>
        <v>8906</v>
      </c>
    </row>
    <row r="3611" spans="1:13" ht="13.15" customHeight="1" x14ac:dyDescent="0.2">
      <c r="A3611" s="11" t="str">
        <f t="shared" si="232"/>
        <v>TAMWORTH1996</v>
      </c>
      <c r="B3611" s="3" t="s">
        <v>51</v>
      </c>
      <c r="C3611" s="12">
        <v>1996</v>
      </c>
      <c r="D3611" s="12">
        <v>24</v>
      </c>
      <c r="E3611" s="13">
        <v>4210</v>
      </c>
      <c r="F3611" s="13">
        <v>4152</v>
      </c>
      <c r="G3611" s="13">
        <v>8362</v>
      </c>
      <c r="H3611" s="13">
        <v>0</v>
      </c>
      <c r="I3611" s="13">
        <v>0</v>
      </c>
      <c r="J3611" s="13">
        <v>0</v>
      </c>
      <c r="K3611" s="15">
        <f t="shared" si="233"/>
        <v>4210</v>
      </c>
      <c r="L3611" s="15">
        <f t="shared" si="234"/>
        <v>4152</v>
      </c>
      <c r="M3611" s="15">
        <f t="shared" si="235"/>
        <v>8362</v>
      </c>
    </row>
    <row r="3612" spans="1:13" ht="13.15" customHeight="1" x14ac:dyDescent="0.2">
      <c r="A3612" s="11" t="str">
        <f t="shared" si="232"/>
        <v>TAMWORTH1997</v>
      </c>
      <c r="B3612" s="90" t="s">
        <v>51</v>
      </c>
      <c r="C3612" s="85">
        <v>1997</v>
      </c>
      <c r="D3612" s="86">
        <v>25</v>
      </c>
      <c r="E3612" s="15">
        <v>3840</v>
      </c>
      <c r="F3612" s="15">
        <v>3845</v>
      </c>
      <c r="G3612" s="15">
        <v>7685</v>
      </c>
      <c r="H3612" s="15">
        <v>0</v>
      </c>
      <c r="I3612" s="15">
        <v>0</v>
      </c>
      <c r="J3612" s="15">
        <v>0</v>
      </c>
      <c r="K3612" s="15">
        <f t="shared" si="233"/>
        <v>3840</v>
      </c>
      <c r="L3612" s="15">
        <f t="shared" si="234"/>
        <v>3845</v>
      </c>
      <c r="M3612" s="15">
        <f t="shared" si="235"/>
        <v>7685</v>
      </c>
    </row>
    <row r="3613" spans="1:13" ht="13.15" customHeight="1" x14ac:dyDescent="0.2">
      <c r="A3613" s="11" t="str">
        <f t="shared" si="232"/>
        <v>TAMWORTH1998</v>
      </c>
      <c r="B3613" s="90" t="s">
        <v>51</v>
      </c>
      <c r="C3613" s="85">
        <v>1998</v>
      </c>
      <c r="D3613" s="86">
        <v>23</v>
      </c>
      <c r="E3613" s="15">
        <v>4033</v>
      </c>
      <c r="F3613" s="15">
        <v>3984</v>
      </c>
      <c r="G3613" s="15">
        <v>8017</v>
      </c>
      <c r="H3613" s="15">
        <v>0</v>
      </c>
      <c r="I3613" s="15">
        <v>0</v>
      </c>
      <c r="J3613" s="15">
        <v>0</v>
      </c>
      <c r="K3613" s="15">
        <f t="shared" si="233"/>
        <v>4033</v>
      </c>
      <c r="L3613" s="15">
        <f t="shared" si="234"/>
        <v>3984</v>
      </c>
      <c r="M3613" s="15">
        <f t="shared" si="235"/>
        <v>8017</v>
      </c>
    </row>
    <row r="3614" spans="1:13" ht="13.15" customHeight="1" x14ac:dyDescent="0.2">
      <c r="A3614" s="11" t="str">
        <f t="shared" si="232"/>
        <v>TAMWORTH1999</v>
      </c>
      <c r="B3614" s="3" t="s">
        <v>51</v>
      </c>
      <c r="C3614" s="12">
        <v>1999</v>
      </c>
      <c r="D3614" s="12">
        <v>24</v>
      </c>
      <c r="E3614" s="13">
        <v>4343</v>
      </c>
      <c r="F3614" s="13">
        <v>4365</v>
      </c>
      <c r="G3614" s="13">
        <v>8708</v>
      </c>
      <c r="H3614" s="13">
        <v>0</v>
      </c>
      <c r="I3614" s="13">
        <v>0</v>
      </c>
      <c r="J3614" s="13">
        <v>0</v>
      </c>
      <c r="K3614" s="15">
        <f t="shared" si="233"/>
        <v>4343</v>
      </c>
      <c r="L3614" s="15">
        <f t="shared" si="234"/>
        <v>4365</v>
      </c>
      <c r="M3614" s="15">
        <f t="shared" si="235"/>
        <v>8708</v>
      </c>
    </row>
    <row r="3615" spans="1:13" ht="13.15" customHeight="1" x14ac:dyDescent="0.2">
      <c r="A3615" s="11" t="str">
        <f t="shared" si="232"/>
        <v>TAMWORTH2000</v>
      </c>
      <c r="B3615" s="92" t="s">
        <v>51</v>
      </c>
      <c r="C3615" s="85">
        <v>2000</v>
      </c>
      <c r="D3615" s="86">
        <v>18</v>
      </c>
      <c r="E3615" s="15">
        <v>5715</v>
      </c>
      <c r="F3615" s="15">
        <v>5787</v>
      </c>
      <c r="G3615" s="15">
        <v>11502</v>
      </c>
      <c r="H3615" s="87">
        <v>0</v>
      </c>
      <c r="I3615" s="87">
        <v>0</v>
      </c>
      <c r="J3615" s="15">
        <v>0</v>
      </c>
      <c r="K3615" s="15">
        <f t="shared" si="233"/>
        <v>5715</v>
      </c>
      <c r="L3615" s="15">
        <f t="shared" si="234"/>
        <v>5787</v>
      </c>
      <c r="M3615" s="15">
        <f t="shared" si="235"/>
        <v>11502</v>
      </c>
    </row>
    <row r="3616" spans="1:13" ht="13.15" customHeight="1" x14ac:dyDescent="0.2">
      <c r="A3616" s="11" t="str">
        <f t="shared" si="232"/>
        <v>TAMWORTH2001</v>
      </c>
      <c r="B3616" s="3" t="s">
        <v>51</v>
      </c>
      <c r="C3616" s="12">
        <v>2001</v>
      </c>
      <c r="D3616" s="12">
        <v>18</v>
      </c>
      <c r="E3616" s="13">
        <v>4510</v>
      </c>
      <c r="F3616" s="13">
        <v>4613</v>
      </c>
      <c r="G3616" s="13">
        <v>9123</v>
      </c>
      <c r="H3616" s="13">
        <v>0</v>
      </c>
      <c r="I3616" s="13">
        <v>0</v>
      </c>
      <c r="J3616" s="13">
        <v>0</v>
      </c>
      <c r="K3616" s="15">
        <f t="shared" si="233"/>
        <v>4510</v>
      </c>
      <c r="L3616" s="15">
        <f t="shared" si="234"/>
        <v>4613</v>
      </c>
      <c r="M3616" s="15">
        <f t="shared" si="235"/>
        <v>9123</v>
      </c>
    </row>
    <row r="3617" spans="1:13" ht="13.15" customHeight="1" x14ac:dyDescent="0.2">
      <c r="A3617" s="11" t="str">
        <f t="shared" si="232"/>
        <v>TAMWORTH2002</v>
      </c>
      <c r="B3617" s="92" t="s">
        <v>51</v>
      </c>
      <c r="C3617" s="85">
        <v>2002</v>
      </c>
      <c r="D3617" s="86">
        <v>28</v>
      </c>
      <c r="E3617" s="15">
        <v>2789</v>
      </c>
      <c r="F3617" s="15">
        <v>2756</v>
      </c>
      <c r="G3617" s="15">
        <v>5545</v>
      </c>
      <c r="H3617" s="87">
        <v>0</v>
      </c>
      <c r="I3617" s="87">
        <v>0</v>
      </c>
      <c r="J3617" s="15">
        <v>0</v>
      </c>
      <c r="K3617" s="15">
        <f t="shared" si="233"/>
        <v>2789</v>
      </c>
      <c r="L3617" s="15">
        <f t="shared" si="234"/>
        <v>2756</v>
      </c>
      <c r="M3617" s="15">
        <f t="shared" si="235"/>
        <v>5545</v>
      </c>
    </row>
    <row r="3618" spans="1:13" ht="13.15" customHeight="1" x14ac:dyDescent="0.2">
      <c r="A3618" s="11" t="str">
        <f t="shared" si="232"/>
        <v>TAMWORTH2003</v>
      </c>
      <c r="B3618" s="3" t="s">
        <v>51</v>
      </c>
      <c r="C3618" s="12">
        <v>2003</v>
      </c>
      <c r="D3618" s="12" t="s">
        <v>174</v>
      </c>
      <c r="E3618" s="13">
        <v>2038</v>
      </c>
      <c r="F3618" s="13">
        <v>2021</v>
      </c>
      <c r="G3618" s="13">
        <v>4059</v>
      </c>
      <c r="H3618" s="13">
        <v>0</v>
      </c>
      <c r="I3618" s="13">
        <v>0</v>
      </c>
      <c r="J3618" s="13">
        <v>0</v>
      </c>
      <c r="K3618" s="15">
        <f t="shared" si="233"/>
        <v>2038</v>
      </c>
      <c r="L3618" s="15">
        <f t="shared" si="234"/>
        <v>2021</v>
      </c>
      <c r="M3618" s="15">
        <f t="shared" si="235"/>
        <v>4059</v>
      </c>
    </row>
    <row r="3619" spans="1:13" ht="13.15" customHeight="1" x14ac:dyDescent="0.2">
      <c r="A3619" s="11" t="str">
        <f t="shared" si="232"/>
        <v>TAMWORTH2004</v>
      </c>
      <c r="B3619" s="92" t="s">
        <v>51</v>
      </c>
      <c r="C3619" s="85">
        <v>2004</v>
      </c>
      <c r="D3619" s="86">
        <v>30</v>
      </c>
      <c r="E3619" s="15">
        <v>2531</v>
      </c>
      <c r="F3619" s="15">
        <v>2533</v>
      </c>
      <c r="G3619" s="15">
        <v>5064</v>
      </c>
      <c r="H3619" s="87">
        <v>0</v>
      </c>
      <c r="I3619" s="87">
        <v>0</v>
      </c>
      <c r="J3619" s="15">
        <v>0</v>
      </c>
      <c r="K3619" s="15">
        <f t="shared" si="233"/>
        <v>2531</v>
      </c>
      <c r="L3619" s="15">
        <f t="shared" si="234"/>
        <v>2533</v>
      </c>
      <c r="M3619" s="15">
        <f t="shared" si="235"/>
        <v>5064</v>
      </c>
    </row>
    <row r="3620" spans="1:13" ht="13.15" customHeight="1" x14ac:dyDescent="0.2">
      <c r="A3620" s="11" t="str">
        <f t="shared" si="232"/>
        <v>TAMWORTH2005</v>
      </c>
      <c r="B3620" s="92" t="s">
        <v>51</v>
      </c>
      <c r="C3620" s="85">
        <v>2005</v>
      </c>
      <c r="D3620" s="86">
        <v>30</v>
      </c>
      <c r="E3620" s="15">
        <v>2513</v>
      </c>
      <c r="F3620" s="15">
        <v>2514</v>
      </c>
      <c r="G3620" s="15">
        <v>5027</v>
      </c>
      <c r="H3620" s="87">
        <v>0</v>
      </c>
      <c r="I3620" s="87">
        <v>0</v>
      </c>
      <c r="J3620" s="15">
        <v>0</v>
      </c>
      <c r="K3620" s="15">
        <f t="shared" si="233"/>
        <v>2513</v>
      </c>
      <c r="L3620" s="15">
        <f t="shared" si="234"/>
        <v>2514</v>
      </c>
      <c r="M3620" s="15">
        <f t="shared" si="235"/>
        <v>5027</v>
      </c>
    </row>
    <row r="3621" spans="1:13" ht="13.15" customHeight="1" x14ac:dyDescent="0.2">
      <c r="A3621" s="11" t="str">
        <f t="shared" si="232"/>
        <v>TAMWORTH2006</v>
      </c>
      <c r="B3621" s="3" t="s">
        <v>51</v>
      </c>
      <c r="C3621" s="12">
        <v>2006</v>
      </c>
      <c r="D3621" s="12" t="s">
        <v>174</v>
      </c>
      <c r="E3621" s="13">
        <v>2414</v>
      </c>
      <c r="F3621" s="13">
        <v>2412</v>
      </c>
      <c r="G3621" s="13">
        <v>4826</v>
      </c>
      <c r="H3621" s="13">
        <v>0</v>
      </c>
      <c r="I3621" s="13">
        <v>0</v>
      </c>
      <c r="J3621" s="13">
        <v>0</v>
      </c>
      <c r="K3621" s="15">
        <f t="shared" si="233"/>
        <v>2414</v>
      </c>
      <c r="L3621" s="15">
        <f t="shared" si="234"/>
        <v>2412</v>
      </c>
      <c r="M3621" s="15">
        <f t="shared" si="235"/>
        <v>4826</v>
      </c>
    </row>
    <row r="3622" spans="1:13" ht="13.15" customHeight="1" x14ac:dyDescent="0.2">
      <c r="A3622" s="11" t="str">
        <f t="shared" si="232"/>
        <v>TAMWORTH2007</v>
      </c>
      <c r="B3622" s="3" t="s">
        <v>51</v>
      </c>
      <c r="C3622" s="12">
        <v>2007</v>
      </c>
      <c r="D3622" s="12" t="s">
        <v>174</v>
      </c>
      <c r="E3622" s="13">
        <v>1736</v>
      </c>
      <c r="F3622" s="13">
        <v>1736</v>
      </c>
      <c r="G3622" s="13">
        <v>3472</v>
      </c>
      <c r="H3622" s="13">
        <v>0</v>
      </c>
      <c r="I3622" s="13">
        <v>0</v>
      </c>
      <c r="J3622" s="13">
        <v>0</v>
      </c>
      <c r="K3622" s="15">
        <f t="shared" si="233"/>
        <v>1736</v>
      </c>
      <c r="L3622" s="15">
        <f t="shared" si="234"/>
        <v>1736</v>
      </c>
      <c r="M3622" s="15">
        <f t="shared" si="235"/>
        <v>3472</v>
      </c>
    </row>
    <row r="3623" spans="1:13" ht="13.15" customHeight="1" x14ac:dyDescent="0.2">
      <c r="A3623" s="11" t="str">
        <f t="shared" si="232"/>
        <v>TAMWORTH2008</v>
      </c>
      <c r="B3623" s="90" t="s">
        <v>51</v>
      </c>
      <c r="C3623" s="85">
        <v>2008</v>
      </c>
      <c r="D3623" s="86" t="s">
        <v>174</v>
      </c>
      <c r="E3623" s="15">
        <v>1771</v>
      </c>
      <c r="F3623" s="15">
        <v>1773</v>
      </c>
      <c r="G3623" s="15">
        <v>3544</v>
      </c>
      <c r="H3623" s="15">
        <v>0</v>
      </c>
      <c r="I3623" s="15">
        <v>0</v>
      </c>
      <c r="J3623" s="15">
        <v>0</v>
      </c>
      <c r="K3623" s="15">
        <f t="shared" si="233"/>
        <v>1771</v>
      </c>
      <c r="L3623" s="15">
        <f t="shared" si="234"/>
        <v>1773</v>
      </c>
      <c r="M3623" s="15">
        <f t="shared" si="235"/>
        <v>3544</v>
      </c>
    </row>
    <row r="3624" spans="1:13" ht="13.15" customHeight="1" x14ac:dyDescent="0.2">
      <c r="A3624" s="11" t="str">
        <f t="shared" si="232"/>
        <v>TAMWORTH2009</v>
      </c>
      <c r="B3624" s="3" t="s">
        <v>51</v>
      </c>
      <c r="C3624" s="12">
        <v>2009</v>
      </c>
      <c r="D3624" s="12" t="s">
        <v>174</v>
      </c>
      <c r="E3624" s="13">
        <v>1728</v>
      </c>
      <c r="F3624" s="13">
        <v>1727</v>
      </c>
      <c r="G3624" s="13">
        <v>3455</v>
      </c>
      <c r="H3624" s="13">
        <v>0</v>
      </c>
      <c r="I3624" s="13">
        <v>0</v>
      </c>
      <c r="J3624" s="13">
        <v>0</v>
      </c>
      <c r="K3624" s="15">
        <f t="shared" si="233"/>
        <v>1728</v>
      </c>
      <c r="L3624" s="15">
        <f t="shared" si="234"/>
        <v>1727</v>
      </c>
      <c r="M3624" s="15">
        <f t="shared" si="235"/>
        <v>3455</v>
      </c>
    </row>
    <row r="3625" spans="1:13" ht="13.15" customHeight="1" x14ac:dyDescent="0.2">
      <c r="A3625" s="11" t="str">
        <f t="shared" si="232"/>
        <v>TAMWORTH2010</v>
      </c>
      <c r="B3625" s="3" t="s">
        <v>51</v>
      </c>
      <c r="C3625" s="12">
        <v>2010</v>
      </c>
      <c r="D3625" s="12" t="s">
        <v>174</v>
      </c>
      <c r="E3625" s="13">
        <v>2219</v>
      </c>
      <c r="F3625" s="13">
        <v>2221</v>
      </c>
      <c r="G3625" s="13">
        <v>4440</v>
      </c>
      <c r="H3625" s="13">
        <v>0</v>
      </c>
      <c r="I3625" s="13">
        <v>0</v>
      </c>
      <c r="J3625" s="13">
        <v>0</v>
      </c>
      <c r="K3625" s="15">
        <f t="shared" si="233"/>
        <v>2219</v>
      </c>
      <c r="L3625" s="15">
        <f t="shared" si="234"/>
        <v>2221</v>
      </c>
      <c r="M3625" s="15">
        <f t="shared" si="235"/>
        <v>4440</v>
      </c>
    </row>
    <row r="3626" spans="1:13" ht="13.15" customHeight="1" x14ac:dyDescent="0.2">
      <c r="A3626" s="11" t="str">
        <f t="shared" si="232"/>
        <v>TAMWORTH2011</v>
      </c>
      <c r="B3626" s="90" t="s">
        <v>51</v>
      </c>
      <c r="C3626" s="12">
        <v>2011</v>
      </c>
      <c r="D3626" s="86" t="s">
        <v>174</v>
      </c>
      <c r="E3626" s="91">
        <v>2338</v>
      </c>
      <c r="F3626" s="91">
        <v>2338</v>
      </c>
      <c r="G3626" s="91">
        <v>4676</v>
      </c>
      <c r="H3626" s="91">
        <v>0</v>
      </c>
      <c r="I3626" s="91">
        <v>0</v>
      </c>
      <c r="J3626" s="91">
        <v>0</v>
      </c>
      <c r="K3626" s="15">
        <f t="shared" si="233"/>
        <v>2338</v>
      </c>
      <c r="L3626" s="15">
        <f t="shared" si="234"/>
        <v>2338</v>
      </c>
      <c r="M3626" s="15">
        <f t="shared" si="235"/>
        <v>4676</v>
      </c>
    </row>
    <row r="3627" spans="1:13" ht="13.15" customHeight="1" x14ac:dyDescent="0.2">
      <c r="A3627" s="11" t="str">
        <f t="shared" si="232"/>
        <v>TAMWORTH2012</v>
      </c>
      <c r="B3627" s="92" t="s">
        <v>51</v>
      </c>
      <c r="C3627" s="85">
        <v>2012</v>
      </c>
      <c r="D3627" s="86" t="s">
        <v>174</v>
      </c>
      <c r="E3627" s="15">
        <v>2291</v>
      </c>
      <c r="F3627" s="15">
        <v>2283</v>
      </c>
      <c r="G3627" s="15">
        <v>4574</v>
      </c>
      <c r="H3627" s="87">
        <v>0</v>
      </c>
      <c r="I3627" s="87">
        <v>0</v>
      </c>
      <c r="J3627" s="15">
        <v>0</v>
      </c>
      <c r="K3627" s="15">
        <f t="shared" si="233"/>
        <v>2291</v>
      </c>
      <c r="L3627" s="15">
        <f t="shared" si="234"/>
        <v>2283</v>
      </c>
      <c r="M3627" s="15">
        <f t="shared" si="235"/>
        <v>4574</v>
      </c>
    </row>
    <row r="3628" spans="1:13" ht="13.15" customHeight="1" x14ac:dyDescent="0.2">
      <c r="A3628" s="11" t="str">
        <f t="shared" si="232"/>
        <v>TAMWORTH2013</v>
      </c>
      <c r="B3628" s="92" t="s">
        <v>51</v>
      </c>
      <c r="C3628" s="85">
        <v>2013</v>
      </c>
      <c r="D3628" s="86" t="s">
        <v>174</v>
      </c>
      <c r="E3628" s="15">
        <v>2307</v>
      </c>
      <c r="F3628" s="15">
        <v>2307</v>
      </c>
      <c r="G3628" s="15">
        <v>4614</v>
      </c>
      <c r="H3628" s="87">
        <v>0</v>
      </c>
      <c r="I3628" s="87">
        <v>0</v>
      </c>
      <c r="J3628" s="15">
        <v>0</v>
      </c>
      <c r="K3628" s="15">
        <f t="shared" si="233"/>
        <v>2307</v>
      </c>
      <c r="L3628" s="15">
        <f t="shared" si="234"/>
        <v>2307</v>
      </c>
      <c r="M3628" s="15">
        <f t="shared" si="235"/>
        <v>4614</v>
      </c>
    </row>
    <row r="3629" spans="1:13" ht="13.15" customHeight="1" x14ac:dyDescent="0.2">
      <c r="A3629" s="11" t="str">
        <f t="shared" si="232"/>
        <v>TAMWORTH2014</v>
      </c>
      <c r="B3629" s="90" t="s">
        <v>51</v>
      </c>
      <c r="C3629" s="85">
        <v>2014</v>
      </c>
      <c r="D3629" s="86" t="s">
        <v>174</v>
      </c>
      <c r="E3629" s="15">
        <v>1871</v>
      </c>
      <c r="F3629" s="15">
        <v>1868</v>
      </c>
      <c r="G3629" s="15">
        <v>3739</v>
      </c>
      <c r="H3629" s="15">
        <v>0</v>
      </c>
      <c r="I3629" s="15">
        <v>0</v>
      </c>
      <c r="J3629" s="15">
        <v>0</v>
      </c>
      <c r="K3629" s="15">
        <f t="shared" si="233"/>
        <v>1871</v>
      </c>
      <c r="L3629" s="15">
        <f t="shared" si="234"/>
        <v>1868</v>
      </c>
      <c r="M3629" s="15">
        <f t="shared" si="235"/>
        <v>3739</v>
      </c>
    </row>
    <row r="3630" spans="1:13" ht="13.15" customHeight="1" x14ac:dyDescent="0.2">
      <c r="A3630" s="11" t="str">
        <f t="shared" si="232"/>
        <v>TAMWORTH2015</v>
      </c>
      <c r="B3630" s="92" t="s">
        <v>51</v>
      </c>
      <c r="C3630" s="85">
        <v>2015</v>
      </c>
      <c r="D3630" s="86" t="s">
        <v>174</v>
      </c>
      <c r="E3630" s="15">
        <v>2025</v>
      </c>
      <c r="F3630" s="15">
        <v>2029</v>
      </c>
      <c r="G3630" s="15">
        <v>4054</v>
      </c>
      <c r="H3630" s="87">
        <v>0</v>
      </c>
      <c r="I3630" s="87">
        <v>0</v>
      </c>
      <c r="J3630" s="15">
        <v>0</v>
      </c>
      <c r="K3630" s="15">
        <f t="shared" si="233"/>
        <v>2025</v>
      </c>
      <c r="L3630" s="15">
        <f t="shared" si="234"/>
        <v>2029</v>
      </c>
      <c r="M3630" s="15">
        <f t="shared" si="235"/>
        <v>4054</v>
      </c>
    </row>
    <row r="3631" spans="1:13" ht="13.15" customHeight="1" x14ac:dyDescent="0.2">
      <c r="A3631" s="11" t="str">
        <f t="shared" ref="A3631:A3694" si="236">CONCATENATE(B3631,C3631)</f>
        <v>TAMWORTH2016</v>
      </c>
      <c r="B3631" s="90" t="s">
        <v>51</v>
      </c>
      <c r="C3631" s="85">
        <v>2016</v>
      </c>
      <c r="D3631" s="86" t="s">
        <v>174</v>
      </c>
      <c r="E3631" s="15">
        <v>2320</v>
      </c>
      <c r="F3631" s="15">
        <v>2317</v>
      </c>
      <c r="G3631" s="15">
        <v>4637</v>
      </c>
      <c r="H3631" s="15">
        <v>0</v>
      </c>
      <c r="I3631" s="15">
        <v>0</v>
      </c>
      <c r="J3631" s="15">
        <v>0</v>
      </c>
      <c r="K3631" s="15">
        <f t="shared" si="233"/>
        <v>2320</v>
      </c>
      <c r="L3631" s="15">
        <f t="shared" si="234"/>
        <v>2317</v>
      </c>
      <c r="M3631" s="15">
        <f t="shared" si="235"/>
        <v>4637</v>
      </c>
    </row>
    <row r="3632" spans="1:13" ht="13.15" customHeight="1" x14ac:dyDescent="0.2">
      <c r="A3632" s="11" t="str">
        <f t="shared" si="236"/>
        <v>TAMWORTH2017</v>
      </c>
      <c r="B3632" s="3" t="s">
        <v>51</v>
      </c>
      <c r="C3632" s="12">
        <v>2017</v>
      </c>
      <c r="D3632" s="12">
        <v>26</v>
      </c>
      <c r="E3632" s="13">
        <v>2782</v>
      </c>
      <c r="F3632" s="13">
        <v>2775</v>
      </c>
      <c r="G3632" s="13">
        <v>5557</v>
      </c>
      <c r="H3632" s="13">
        <v>0</v>
      </c>
      <c r="I3632" s="13">
        <v>0</v>
      </c>
      <c r="J3632" s="13">
        <v>0</v>
      </c>
      <c r="K3632" s="15">
        <f t="shared" si="233"/>
        <v>2782</v>
      </c>
      <c r="L3632" s="15">
        <f t="shared" si="234"/>
        <v>2775</v>
      </c>
      <c r="M3632" s="15">
        <f t="shared" si="235"/>
        <v>5557</v>
      </c>
    </row>
    <row r="3633" spans="1:13" ht="13.15" customHeight="1" x14ac:dyDescent="0.2">
      <c r="A3633" s="11" t="str">
        <f t="shared" si="236"/>
        <v>TAMWORTH2018</v>
      </c>
      <c r="B3633" s="90" t="s">
        <v>51</v>
      </c>
      <c r="C3633" s="85">
        <v>2018</v>
      </c>
      <c r="D3633" s="86" t="s">
        <v>174</v>
      </c>
      <c r="E3633" s="15">
        <v>2492</v>
      </c>
      <c r="F3633" s="15">
        <v>2486</v>
      </c>
      <c r="G3633" s="15">
        <v>4978</v>
      </c>
      <c r="H3633" s="15">
        <v>0</v>
      </c>
      <c r="I3633" s="15">
        <v>0</v>
      </c>
      <c r="J3633" s="15">
        <v>0</v>
      </c>
      <c r="K3633" s="15">
        <f t="shared" ref="K3633:K3696" si="237">E3633+H3633</f>
        <v>2492</v>
      </c>
      <c r="L3633" s="15">
        <f t="shared" ref="L3633:L3696" si="238">F3633+I3633</f>
        <v>2486</v>
      </c>
      <c r="M3633" s="15">
        <f t="shared" ref="M3633:M3696" si="239">G3633+J3633</f>
        <v>4978</v>
      </c>
    </row>
    <row r="3634" spans="1:13" ht="13.15" customHeight="1" x14ac:dyDescent="0.2">
      <c r="A3634" s="11" t="str">
        <f t="shared" si="236"/>
        <v>TAMWORTH2019</v>
      </c>
      <c r="B3634" s="92" t="s">
        <v>51</v>
      </c>
      <c r="C3634" s="85">
        <v>2019</v>
      </c>
      <c r="D3634" s="86">
        <v>30</v>
      </c>
      <c r="E3634" s="15">
        <v>2511</v>
      </c>
      <c r="F3634" s="15">
        <v>2499</v>
      </c>
      <c r="G3634" s="15">
        <v>5010</v>
      </c>
      <c r="H3634" s="87">
        <v>0</v>
      </c>
      <c r="I3634" s="87">
        <v>0</v>
      </c>
      <c r="J3634" s="15">
        <v>0</v>
      </c>
      <c r="K3634" s="15">
        <f t="shared" si="237"/>
        <v>2511</v>
      </c>
      <c r="L3634" s="15">
        <f t="shared" si="238"/>
        <v>2499</v>
      </c>
      <c r="M3634" s="15">
        <f t="shared" si="239"/>
        <v>5010</v>
      </c>
    </row>
    <row r="3635" spans="1:13" ht="13.15" customHeight="1" x14ac:dyDescent="0.2">
      <c r="A3635" s="11" t="str">
        <f t="shared" si="236"/>
        <v>TAMWORTH2020</v>
      </c>
      <c r="B3635" s="3" t="s">
        <v>51</v>
      </c>
      <c r="C3635" s="12">
        <v>2020</v>
      </c>
      <c r="D3635" s="12" t="s">
        <v>174</v>
      </c>
      <c r="E3635" s="13">
        <v>949</v>
      </c>
      <c r="F3635" s="13">
        <v>929</v>
      </c>
      <c r="G3635" s="13">
        <v>1878</v>
      </c>
      <c r="H3635" s="13">
        <v>0</v>
      </c>
      <c r="I3635" s="13">
        <v>0</v>
      </c>
      <c r="J3635" s="13">
        <v>0</v>
      </c>
      <c r="K3635" s="15">
        <f t="shared" si="237"/>
        <v>949</v>
      </c>
      <c r="L3635" s="15">
        <f t="shared" si="238"/>
        <v>929</v>
      </c>
      <c r="M3635" s="15">
        <f t="shared" si="239"/>
        <v>1878</v>
      </c>
    </row>
    <row r="3636" spans="1:13" ht="13.15" customHeight="1" x14ac:dyDescent="0.2">
      <c r="A3636" s="11" t="str">
        <f t="shared" si="236"/>
        <v>TAMWORTH2021</v>
      </c>
      <c r="B3636" s="92" t="s">
        <v>51</v>
      </c>
      <c r="C3636" s="85">
        <v>2021</v>
      </c>
      <c r="D3636" s="86" t="s">
        <v>174</v>
      </c>
      <c r="E3636" s="15">
        <v>1003</v>
      </c>
      <c r="F3636" s="15">
        <v>1000</v>
      </c>
      <c r="G3636" s="15">
        <v>2003</v>
      </c>
      <c r="H3636" s="87">
        <v>0</v>
      </c>
      <c r="I3636" s="87">
        <v>0</v>
      </c>
      <c r="J3636" s="15">
        <v>0</v>
      </c>
      <c r="K3636" s="15">
        <f t="shared" si="237"/>
        <v>1003</v>
      </c>
      <c r="L3636" s="15">
        <f t="shared" si="238"/>
        <v>1000</v>
      </c>
      <c r="M3636" s="15">
        <f t="shared" si="239"/>
        <v>2003</v>
      </c>
    </row>
    <row r="3637" spans="1:13" ht="13.15" customHeight="1" x14ac:dyDescent="0.2">
      <c r="A3637" s="11" t="str">
        <f t="shared" si="236"/>
        <v>TAMWORTH2022</v>
      </c>
      <c r="B3637" s="92" t="s">
        <v>51</v>
      </c>
      <c r="C3637" s="85">
        <v>2022</v>
      </c>
      <c r="D3637" s="86" t="s">
        <v>174</v>
      </c>
      <c r="E3637" s="15">
        <v>1866</v>
      </c>
      <c r="F3637" s="15">
        <v>1850</v>
      </c>
      <c r="G3637" s="15">
        <v>3716</v>
      </c>
      <c r="H3637" s="87">
        <v>0</v>
      </c>
      <c r="I3637" s="87">
        <v>0</v>
      </c>
      <c r="J3637" s="15">
        <v>0</v>
      </c>
      <c r="K3637" s="15">
        <f t="shared" si="237"/>
        <v>1866</v>
      </c>
      <c r="L3637" s="15">
        <f t="shared" si="238"/>
        <v>1850</v>
      </c>
      <c r="M3637" s="15">
        <f t="shared" si="239"/>
        <v>3716</v>
      </c>
    </row>
    <row r="3638" spans="1:13" ht="13.15" customHeight="1" x14ac:dyDescent="0.2">
      <c r="A3638" s="11" t="str">
        <f t="shared" si="236"/>
        <v>TAMWORTH2023</v>
      </c>
      <c r="B3638" s="3" t="s">
        <v>51</v>
      </c>
      <c r="C3638" s="12">
        <v>2023</v>
      </c>
      <c r="D3638" s="12" t="s">
        <v>174</v>
      </c>
      <c r="E3638" s="13">
        <v>1777</v>
      </c>
      <c r="F3638" s="13">
        <v>1773</v>
      </c>
      <c r="G3638" s="13">
        <v>3550</v>
      </c>
      <c r="H3638" s="13">
        <v>0</v>
      </c>
      <c r="I3638" s="13">
        <v>0</v>
      </c>
      <c r="J3638" s="13">
        <v>0</v>
      </c>
      <c r="K3638" s="15">
        <f t="shared" si="237"/>
        <v>1777</v>
      </c>
      <c r="L3638" s="15">
        <f t="shared" si="238"/>
        <v>1773</v>
      </c>
      <c r="M3638" s="15">
        <f t="shared" si="239"/>
        <v>3550</v>
      </c>
    </row>
    <row r="3639" spans="1:13" ht="13.15" customHeight="1" x14ac:dyDescent="0.2">
      <c r="A3639" s="11" t="str">
        <f t="shared" si="236"/>
        <v>TAMWORTH2024</v>
      </c>
      <c r="B3639" s="3" t="s">
        <v>51</v>
      </c>
      <c r="C3639" s="12">
        <v>2024</v>
      </c>
      <c r="D3639" s="12" t="s">
        <v>174</v>
      </c>
      <c r="E3639" s="13">
        <v>1746</v>
      </c>
      <c r="F3639" s="13">
        <v>1737</v>
      </c>
      <c r="G3639" s="13">
        <v>3483</v>
      </c>
      <c r="H3639" s="13">
        <v>0</v>
      </c>
      <c r="I3639" s="13">
        <v>0</v>
      </c>
      <c r="J3639" s="13">
        <v>0</v>
      </c>
      <c r="K3639" s="15">
        <f t="shared" si="237"/>
        <v>1746</v>
      </c>
      <c r="L3639" s="15">
        <f t="shared" si="238"/>
        <v>1737</v>
      </c>
      <c r="M3639" s="15">
        <f t="shared" si="239"/>
        <v>3483</v>
      </c>
    </row>
    <row r="3640" spans="1:13" ht="13.15" customHeight="1" x14ac:dyDescent="0.2">
      <c r="A3640" s="11" t="str">
        <f t="shared" si="236"/>
        <v>TAMWORTH2025</v>
      </c>
      <c r="B3640" s="92" t="s">
        <v>51</v>
      </c>
      <c r="C3640" s="85">
        <v>2025</v>
      </c>
      <c r="D3640" s="12" t="s">
        <v>174</v>
      </c>
      <c r="E3640" s="15">
        <v>1695</v>
      </c>
      <c r="F3640" s="15">
        <v>1685</v>
      </c>
      <c r="G3640" s="15">
        <v>3380</v>
      </c>
      <c r="H3640" s="87">
        <v>0</v>
      </c>
      <c r="I3640" s="87">
        <v>0</v>
      </c>
      <c r="J3640" s="15">
        <v>0</v>
      </c>
      <c r="K3640" s="15">
        <f t="shared" si="237"/>
        <v>1695</v>
      </c>
      <c r="L3640" s="15">
        <f t="shared" si="238"/>
        <v>1685</v>
      </c>
      <c r="M3640" s="15">
        <f t="shared" si="239"/>
        <v>3380</v>
      </c>
    </row>
    <row r="3641" spans="1:13" ht="13.15" customHeight="1" x14ac:dyDescent="0.2">
      <c r="A3641" s="11" t="str">
        <f t="shared" si="236"/>
        <v>THURSDAY ISLAND1985</v>
      </c>
      <c r="B3641" s="92" t="s">
        <v>50</v>
      </c>
      <c r="C3641" s="85">
        <v>1985</v>
      </c>
      <c r="D3641" s="86" t="s">
        <v>174</v>
      </c>
      <c r="E3641" s="15">
        <v>347</v>
      </c>
      <c r="F3641" s="15">
        <v>350</v>
      </c>
      <c r="G3641" s="15">
        <v>697</v>
      </c>
      <c r="H3641" s="87">
        <v>0</v>
      </c>
      <c r="I3641" s="87">
        <v>0</v>
      </c>
      <c r="J3641" s="15">
        <v>0</v>
      </c>
      <c r="K3641" s="15">
        <f t="shared" si="237"/>
        <v>347</v>
      </c>
      <c r="L3641" s="15">
        <f t="shared" si="238"/>
        <v>350</v>
      </c>
      <c r="M3641" s="15">
        <f t="shared" si="239"/>
        <v>697</v>
      </c>
    </row>
    <row r="3642" spans="1:13" ht="13.15" customHeight="1" x14ac:dyDescent="0.2">
      <c r="A3642" s="11" t="str">
        <f t="shared" si="236"/>
        <v>THURSDAY ISLAND1986</v>
      </c>
      <c r="B3642" s="3" t="s">
        <v>50</v>
      </c>
      <c r="C3642" s="12">
        <v>1986</v>
      </c>
      <c r="D3642" s="12" t="s">
        <v>174</v>
      </c>
      <c r="E3642" s="13">
        <v>458</v>
      </c>
      <c r="F3642" s="13">
        <v>447</v>
      </c>
      <c r="G3642" s="13">
        <v>905</v>
      </c>
      <c r="H3642" s="13">
        <v>0</v>
      </c>
      <c r="I3642" s="13">
        <v>0</v>
      </c>
      <c r="J3642" s="13">
        <v>0</v>
      </c>
      <c r="K3642" s="15">
        <f t="shared" si="237"/>
        <v>458</v>
      </c>
      <c r="L3642" s="15">
        <f t="shared" si="238"/>
        <v>447</v>
      </c>
      <c r="M3642" s="15">
        <f t="shared" si="239"/>
        <v>905</v>
      </c>
    </row>
    <row r="3643" spans="1:13" ht="13.15" customHeight="1" x14ac:dyDescent="0.2">
      <c r="A3643" s="11" t="str">
        <f t="shared" si="236"/>
        <v>THURSDAY ISLAND1987</v>
      </c>
      <c r="B3643" s="3" t="s">
        <v>50</v>
      </c>
      <c r="C3643" s="12">
        <v>1987</v>
      </c>
      <c r="D3643" s="12" t="s">
        <v>174</v>
      </c>
      <c r="E3643" s="13">
        <v>646</v>
      </c>
      <c r="F3643" s="13">
        <v>653</v>
      </c>
      <c r="G3643" s="13">
        <v>1299</v>
      </c>
      <c r="H3643" s="13">
        <v>0</v>
      </c>
      <c r="I3643" s="13">
        <v>0</v>
      </c>
      <c r="J3643" s="13">
        <v>0</v>
      </c>
      <c r="K3643" s="15">
        <f t="shared" si="237"/>
        <v>646</v>
      </c>
      <c r="L3643" s="15">
        <f t="shared" si="238"/>
        <v>653</v>
      </c>
      <c r="M3643" s="15">
        <f t="shared" si="239"/>
        <v>1299</v>
      </c>
    </row>
    <row r="3644" spans="1:13" ht="13.15" customHeight="1" x14ac:dyDescent="0.2">
      <c r="A3644" s="11" t="str">
        <f t="shared" si="236"/>
        <v>THURSDAY ISLAND1988</v>
      </c>
      <c r="B3644" s="90" t="s">
        <v>50</v>
      </c>
      <c r="C3644" s="85">
        <v>1988</v>
      </c>
      <c r="D3644" s="86" t="s">
        <v>174</v>
      </c>
      <c r="E3644" s="15">
        <v>1500</v>
      </c>
      <c r="F3644" s="15">
        <v>1500</v>
      </c>
      <c r="G3644" s="15">
        <v>3000</v>
      </c>
      <c r="H3644" s="15">
        <v>0</v>
      </c>
      <c r="I3644" s="15">
        <v>0</v>
      </c>
      <c r="J3644" s="15">
        <v>0</v>
      </c>
      <c r="K3644" s="15">
        <f t="shared" si="237"/>
        <v>1500</v>
      </c>
      <c r="L3644" s="15">
        <f t="shared" si="238"/>
        <v>1500</v>
      </c>
      <c r="M3644" s="15">
        <f t="shared" si="239"/>
        <v>3000</v>
      </c>
    </row>
    <row r="3645" spans="1:13" ht="13.15" customHeight="1" x14ac:dyDescent="0.2">
      <c r="A3645" s="11" t="str">
        <f t="shared" si="236"/>
        <v>THURSDAY ISLAND1989</v>
      </c>
      <c r="B3645" s="3" t="s">
        <v>50</v>
      </c>
      <c r="C3645" s="12">
        <v>1989</v>
      </c>
      <c r="D3645" s="12" t="s">
        <v>174</v>
      </c>
      <c r="E3645" s="13">
        <v>1552</v>
      </c>
      <c r="F3645" s="13">
        <v>1550</v>
      </c>
      <c r="G3645" s="13">
        <v>3102</v>
      </c>
      <c r="H3645" s="13">
        <v>0</v>
      </c>
      <c r="I3645" s="13">
        <v>0</v>
      </c>
      <c r="J3645" s="13">
        <v>0</v>
      </c>
      <c r="K3645" s="15">
        <f t="shared" si="237"/>
        <v>1552</v>
      </c>
      <c r="L3645" s="15">
        <f t="shared" si="238"/>
        <v>1550</v>
      </c>
      <c r="M3645" s="15">
        <f t="shared" si="239"/>
        <v>3102</v>
      </c>
    </row>
    <row r="3646" spans="1:13" ht="13.15" customHeight="1" x14ac:dyDescent="0.2">
      <c r="A3646" s="11" t="str">
        <f t="shared" si="236"/>
        <v>THURSDAY ISLAND1990</v>
      </c>
      <c r="B3646" s="3" t="s">
        <v>50</v>
      </c>
      <c r="C3646" s="12">
        <v>1990</v>
      </c>
      <c r="D3646" s="12" t="s">
        <v>174</v>
      </c>
      <c r="E3646" s="13">
        <v>636</v>
      </c>
      <c r="F3646" s="13">
        <v>661</v>
      </c>
      <c r="G3646" s="13">
        <v>1297</v>
      </c>
      <c r="H3646" s="13">
        <v>0</v>
      </c>
      <c r="I3646" s="13">
        <v>0</v>
      </c>
      <c r="J3646" s="13">
        <v>0</v>
      </c>
      <c r="K3646" s="15">
        <f t="shared" si="237"/>
        <v>636</v>
      </c>
      <c r="L3646" s="15">
        <f t="shared" si="238"/>
        <v>661</v>
      </c>
      <c r="M3646" s="15">
        <f t="shared" si="239"/>
        <v>1297</v>
      </c>
    </row>
    <row r="3647" spans="1:13" ht="13.15" customHeight="1" x14ac:dyDescent="0.2">
      <c r="A3647" s="11" t="str">
        <f t="shared" si="236"/>
        <v>THURSDAY ISLAND1991</v>
      </c>
      <c r="B3647" s="3" t="s">
        <v>50</v>
      </c>
      <c r="C3647" s="12">
        <v>1991</v>
      </c>
      <c r="D3647" s="12" t="s">
        <v>174</v>
      </c>
      <c r="E3647" s="13">
        <v>1978</v>
      </c>
      <c r="F3647" s="13">
        <v>2094</v>
      </c>
      <c r="G3647" s="13">
        <v>4072</v>
      </c>
      <c r="H3647" s="13">
        <v>0</v>
      </c>
      <c r="I3647" s="13">
        <v>0</v>
      </c>
      <c r="J3647" s="13">
        <v>0</v>
      </c>
      <c r="K3647" s="15">
        <f t="shared" si="237"/>
        <v>1978</v>
      </c>
      <c r="L3647" s="15">
        <f t="shared" si="238"/>
        <v>2094</v>
      </c>
      <c r="M3647" s="15">
        <f t="shared" si="239"/>
        <v>4072</v>
      </c>
    </row>
    <row r="3648" spans="1:13" ht="13.15" customHeight="1" x14ac:dyDescent="0.2">
      <c r="A3648" s="11" t="str">
        <f t="shared" si="236"/>
        <v>THURSDAY ISLAND1992</v>
      </c>
      <c r="B3648" s="3" t="s">
        <v>50</v>
      </c>
      <c r="C3648" s="12">
        <v>1992</v>
      </c>
      <c r="D3648" s="12">
        <v>30</v>
      </c>
      <c r="E3648" s="13">
        <v>2799</v>
      </c>
      <c r="F3648" s="13">
        <v>3052</v>
      </c>
      <c r="G3648" s="13">
        <v>5851</v>
      </c>
      <c r="H3648" s="13">
        <v>0</v>
      </c>
      <c r="I3648" s="13">
        <v>0</v>
      </c>
      <c r="J3648" s="13">
        <v>0</v>
      </c>
      <c r="K3648" s="15">
        <f t="shared" si="237"/>
        <v>2799</v>
      </c>
      <c r="L3648" s="15">
        <f t="shared" si="238"/>
        <v>3052</v>
      </c>
      <c r="M3648" s="15">
        <f t="shared" si="239"/>
        <v>5851</v>
      </c>
    </row>
    <row r="3649" spans="1:13" ht="13.15" customHeight="1" x14ac:dyDescent="0.2">
      <c r="A3649" s="11" t="str">
        <f t="shared" si="236"/>
        <v>THURSDAY ISLAND1993</v>
      </c>
      <c r="B3649" s="3" t="s">
        <v>50</v>
      </c>
      <c r="C3649" s="12">
        <v>1993</v>
      </c>
      <c r="D3649" s="12" t="s">
        <v>174</v>
      </c>
      <c r="E3649" s="13">
        <v>1765</v>
      </c>
      <c r="F3649" s="13">
        <v>1734</v>
      </c>
      <c r="G3649" s="13">
        <v>3499</v>
      </c>
      <c r="H3649" s="13">
        <v>0</v>
      </c>
      <c r="I3649" s="13">
        <v>0</v>
      </c>
      <c r="J3649" s="13">
        <v>0</v>
      </c>
      <c r="K3649" s="15">
        <f t="shared" si="237"/>
        <v>1765</v>
      </c>
      <c r="L3649" s="15">
        <f t="shared" si="238"/>
        <v>1734</v>
      </c>
      <c r="M3649" s="15">
        <f t="shared" si="239"/>
        <v>3499</v>
      </c>
    </row>
    <row r="3650" spans="1:13" ht="13.15" customHeight="1" x14ac:dyDescent="0.2">
      <c r="A3650" s="11" t="str">
        <f t="shared" si="236"/>
        <v>THURSDAY ISLAND1994</v>
      </c>
      <c r="B3650" s="90" t="s">
        <v>50</v>
      </c>
      <c r="C3650" s="85">
        <v>1994</v>
      </c>
      <c r="D3650" s="86" t="s">
        <v>174</v>
      </c>
      <c r="E3650" s="15">
        <v>1103</v>
      </c>
      <c r="F3650" s="15">
        <v>1109</v>
      </c>
      <c r="G3650" s="15">
        <v>2212</v>
      </c>
      <c r="H3650" s="15">
        <v>0</v>
      </c>
      <c r="I3650" s="15">
        <v>0</v>
      </c>
      <c r="J3650" s="15">
        <v>0</v>
      </c>
      <c r="K3650" s="15">
        <f t="shared" si="237"/>
        <v>1103</v>
      </c>
      <c r="L3650" s="15">
        <f t="shared" si="238"/>
        <v>1109</v>
      </c>
      <c r="M3650" s="15">
        <f t="shared" si="239"/>
        <v>2212</v>
      </c>
    </row>
    <row r="3651" spans="1:13" ht="13.15" customHeight="1" x14ac:dyDescent="0.2">
      <c r="A3651" s="11" t="str">
        <f t="shared" si="236"/>
        <v>THURSDAY ISLAND1995</v>
      </c>
      <c r="B3651" s="92" t="s">
        <v>50</v>
      </c>
      <c r="C3651" s="85">
        <v>1995</v>
      </c>
      <c r="D3651" s="86" t="s">
        <v>174</v>
      </c>
      <c r="E3651" s="15">
        <v>930</v>
      </c>
      <c r="F3651" s="15">
        <v>939</v>
      </c>
      <c r="G3651" s="15">
        <v>1869</v>
      </c>
      <c r="H3651" s="87">
        <v>0</v>
      </c>
      <c r="I3651" s="87">
        <v>0</v>
      </c>
      <c r="J3651" s="15">
        <v>0</v>
      </c>
      <c r="K3651" s="15">
        <f t="shared" si="237"/>
        <v>930</v>
      </c>
      <c r="L3651" s="15">
        <f t="shared" si="238"/>
        <v>939</v>
      </c>
      <c r="M3651" s="15">
        <f t="shared" si="239"/>
        <v>1869</v>
      </c>
    </row>
    <row r="3652" spans="1:13" ht="13.15" customHeight="1" x14ac:dyDescent="0.2">
      <c r="A3652" s="11" t="str">
        <f t="shared" si="236"/>
        <v>THURSDAY ISLAND1996</v>
      </c>
      <c r="B3652" s="3" t="s">
        <v>50</v>
      </c>
      <c r="C3652" s="12">
        <v>1996</v>
      </c>
      <c r="D3652" s="12" t="s">
        <v>174</v>
      </c>
      <c r="E3652" s="13">
        <v>1156</v>
      </c>
      <c r="F3652" s="13">
        <v>1158</v>
      </c>
      <c r="G3652" s="13">
        <v>2314</v>
      </c>
      <c r="H3652" s="13">
        <v>0</v>
      </c>
      <c r="I3652" s="13">
        <v>0</v>
      </c>
      <c r="J3652" s="13">
        <v>0</v>
      </c>
      <c r="K3652" s="15">
        <f t="shared" si="237"/>
        <v>1156</v>
      </c>
      <c r="L3652" s="15">
        <f t="shared" si="238"/>
        <v>1158</v>
      </c>
      <c r="M3652" s="15">
        <f t="shared" si="239"/>
        <v>2314</v>
      </c>
    </row>
    <row r="3653" spans="1:13" ht="13.15" customHeight="1" x14ac:dyDescent="0.2">
      <c r="A3653" s="11" t="str">
        <f t="shared" si="236"/>
        <v>THURSDAY ISLAND1997</v>
      </c>
      <c r="B3653" s="92" t="s">
        <v>50</v>
      </c>
      <c r="C3653" s="85">
        <v>1997</v>
      </c>
      <c r="D3653" s="86" t="s">
        <v>174</v>
      </c>
      <c r="E3653" s="15">
        <v>933</v>
      </c>
      <c r="F3653" s="15">
        <v>933</v>
      </c>
      <c r="G3653" s="15">
        <v>1866</v>
      </c>
      <c r="H3653" s="87">
        <v>0</v>
      </c>
      <c r="I3653" s="87">
        <v>0</v>
      </c>
      <c r="J3653" s="15">
        <v>0</v>
      </c>
      <c r="K3653" s="15">
        <f t="shared" si="237"/>
        <v>933</v>
      </c>
      <c r="L3653" s="15">
        <f t="shared" si="238"/>
        <v>933</v>
      </c>
      <c r="M3653" s="15">
        <f t="shared" si="239"/>
        <v>1866</v>
      </c>
    </row>
    <row r="3654" spans="1:13" ht="13.15" customHeight="1" x14ac:dyDescent="0.2">
      <c r="A3654" s="11" t="str">
        <f t="shared" si="236"/>
        <v>THURSDAY ISLAND1998</v>
      </c>
      <c r="B3654" s="92" t="s">
        <v>50</v>
      </c>
      <c r="C3654" s="85">
        <v>1998</v>
      </c>
      <c r="D3654" s="86" t="s">
        <v>174</v>
      </c>
      <c r="E3654" s="15">
        <v>947</v>
      </c>
      <c r="F3654" s="15">
        <v>946</v>
      </c>
      <c r="G3654" s="15">
        <v>1893</v>
      </c>
      <c r="H3654" s="87">
        <v>0</v>
      </c>
      <c r="I3654" s="87">
        <v>0</v>
      </c>
      <c r="J3654" s="15">
        <v>0</v>
      </c>
      <c r="K3654" s="15">
        <f t="shared" si="237"/>
        <v>947</v>
      </c>
      <c r="L3654" s="15">
        <f t="shared" si="238"/>
        <v>946</v>
      </c>
      <c r="M3654" s="15">
        <f t="shared" si="239"/>
        <v>1893</v>
      </c>
    </row>
    <row r="3655" spans="1:13" ht="13.15" customHeight="1" x14ac:dyDescent="0.2">
      <c r="A3655" s="11" t="str">
        <f t="shared" si="236"/>
        <v>THURSDAY ISLAND1999</v>
      </c>
      <c r="B3655" s="92" t="s">
        <v>50</v>
      </c>
      <c r="C3655" s="85">
        <v>1999</v>
      </c>
      <c r="D3655" s="86" t="s">
        <v>174</v>
      </c>
      <c r="E3655" s="15">
        <v>1300</v>
      </c>
      <c r="F3655" s="15">
        <v>1300</v>
      </c>
      <c r="G3655" s="15">
        <v>2600</v>
      </c>
      <c r="H3655" s="87">
        <v>0</v>
      </c>
      <c r="I3655" s="87">
        <v>0</v>
      </c>
      <c r="J3655" s="15">
        <v>0</v>
      </c>
      <c r="K3655" s="15">
        <f t="shared" si="237"/>
        <v>1300</v>
      </c>
      <c r="L3655" s="15">
        <f t="shared" si="238"/>
        <v>1300</v>
      </c>
      <c r="M3655" s="15">
        <f t="shared" si="239"/>
        <v>2600</v>
      </c>
    </row>
    <row r="3656" spans="1:13" ht="13.15" customHeight="1" x14ac:dyDescent="0.2">
      <c r="A3656" s="11" t="str">
        <f t="shared" si="236"/>
        <v>THURSDAY ISLAND2000</v>
      </c>
      <c r="B3656" s="3" t="s">
        <v>50</v>
      </c>
      <c r="C3656" s="12">
        <v>2000</v>
      </c>
      <c r="D3656" s="12" t="s">
        <v>174</v>
      </c>
      <c r="E3656" s="13">
        <v>1117</v>
      </c>
      <c r="F3656" s="13">
        <v>1117</v>
      </c>
      <c r="G3656" s="13">
        <v>2234</v>
      </c>
      <c r="H3656" s="13">
        <v>0</v>
      </c>
      <c r="I3656" s="13">
        <v>0</v>
      </c>
      <c r="J3656" s="13">
        <v>0</v>
      </c>
      <c r="K3656" s="15">
        <f t="shared" si="237"/>
        <v>1117</v>
      </c>
      <c r="L3656" s="15">
        <f t="shared" si="238"/>
        <v>1117</v>
      </c>
      <c r="M3656" s="15">
        <f t="shared" si="239"/>
        <v>2234</v>
      </c>
    </row>
    <row r="3657" spans="1:13" ht="13.15" customHeight="1" x14ac:dyDescent="0.2">
      <c r="A3657" s="11" t="str">
        <f t="shared" si="236"/>
        <v>THURSDAY ISLAND2001</v>
      </c>
      <c r="B3657" s="3" t="s">
        <v>50</v>
      </c>
      <c r="C3657" s="12">
        <v>2001</v>
      </c>
      <c r="D3657" s="12" t="s">
        <v>174</v>
      </c>
      <c r="E3657" s="13">
        <v>878</v>
      </c>
      <c r="F3657" s="13">
        <v>880</v>
      </c>
      <c r="G3657" s="13">
        <v>1758</v>
      </c>
      <c r="H3657" s="13">
        <v>0</v>
      </c>
      <c r="I3657" s="13">
        <v>0</v>
      </c>
      <c r="J3657" s="13">
        <v>0</v>
      </c>
      <c r="K3657" s="15">
        <f t="shared" si="237"/>
        <v>878</v>
      </c>
      <c r="L3657" s="15">
        <f t="shared" si="238"/>
        <v>880</v>
      </c>
      <c r="M3657" s="15">
        <f t="shared" si="239"/>
        <v>1758</v>
      </c>
    </row>
    <row r="3658" spans="1:13" ht="13.15" customHeight="1" x14ac:dyDescent="0.2">
      <c r="A3658" s="11" t="str">
        <f t="shared" si="236"/>
        <v>THURSDAY ISLAND2002</v>
      </c>
      <c r="B3658" s="3" t="s">
        <v>50</v>
      </c>
      <c r="C3658" s="12">
        <v>2002</v>
      </c>
      <c r="D3658" s="12" t="s">
        <v>174</v>
      </c>
      <c r="E3658" s="13">
        <v>895</v>
      </c>
      <c r="F3658" s="13">
        <v>894</v>
      </c>
      <c r="G3658" s="13">
        <v>1789</v>
      </c>
      <c r="H3658" s="13">
        <v>0</v>
      </c>
      <c r="I3658" s="13">
        <v>0</v>
      </c>
      <c r="J3658" s="13">
        <v>0</v>
      </c>
      <c r="K3658" s="15">
        <f t="shared" si="237"/>
        <v>895</v>
      </c>
      <c r="L3658" s="15">
        <f t="shared" si="238"/>
        <v>894</v>
      </c>
      <c r="M3658" s="15">
        <f t="shared" si="239"/>
        <v>1789</v>
      </c>
    </row>
    <row r="3659" spans="1:13" ht="13.15" customHeight="1" x14ac:dyDescent="0.2">
      <c r="A3659" s="11" t="str">
        <f t="shared" si="236"/>
        <v>THURSDAY ISLAND2003</v>
      </c>
      <c r="B3659" s="88" t="s">
        <v>50</v>
      </c>
      <c r="C3659" s="16">
        <v>2003</v>
      </c>
      <c r="D3659" s="86" t="s">
        <v>174</v>
      </c>
      <c r="E3659" s="89">
        <v>896</v>
      </c>
      <c r="F3659" s="89">
        <v>890</v>
      </c>
      <c r="G3659" s="89">
        <v>1786</v>
      </c>
      <c r="H3659" s="89">
        <v>0</v>
      </c>
      <c r="I3659" s="89">
        <v>0</v>
      </c>
      <c r="J3659" s="89">
        <v>0</v>
      </c>
      <c r="K3659" s="15">
        <f t="shared" si="237"/>
        <v>896</v>
      </c>
      <c r="L3659" s="15">
        <f t="shared" si="238"/>
        <v>890</v>
      </c>
      <c r="M3659" s="15">
        <f t="shared" si="239"/>
        <v>1786</v>
      </c>
    </row>
    <row r="3660" spans="1:13" ht="13.15" customHeight="1" x14ac:dyDescent="0.2">
      <c r="A3660" s="11" t="str">
        <f t="shared" si="236"/>
        <v>THURSDAY ISLAND2004</v>
      </c>
      <c r="B3660" s="92" t="s">
        <v>50</v>
      </c>
      <c r="C3660" s="85">
        <v>2004</v>
      </c>
      <c r="D3660" s="86" t="s">
        <v>174</v>
      </c>
      <c r="E3660" s="15">
        <v>889</v>
      </c>
      <c r="F3660" s="15">
        <v>889</v>
      </c>
      <c r="G3660" s="15">
        <v>1778</v>
      </c>
      <c r="H3660" s="87">
        <v>0</v>
      </c>
      <c r="I3660" s="87">
        <v>0</v>
      </c>
      <c r="J3660" s="15">
        <v>0</v>
      </c>
      <c r="K3660" s="15">
        <f t="shared" si="237"/>
        <v>889</v>
      </c>
      <c r="L3660" s="15">
        <f t="shared" si="238"/>
        <v>889</v>
      </c>
      <c r="M3660" s="15">
        <f t="shared" si="239"/>
        <v>1778</v>
      </c>
    </row>
    <row r="3661" spans="1:13" ht="13.15" customHeight="1" x14ac:dyDescent="0.2">
      <c r="A3661" s="11" t="str">
        <f t="shared" si="236"/>
        <v>THURSDAY ISLAND2005</v>
      </c>
      <c r="B3661" s="3" t="s">
        <v>50</v>
      </c>
      <c r="C3661" s="12">
        <v>2005</v>
      </c>
      <c r="D3661" s="12" t="s">
        <v>174</v>
      </c>
      <c r="E3661" s="13">
        <v>873</v>
      </c>
      <c r="F3661" s="13">
        <v>873</v>
      </c>
      <c r="G3661" s="13">
        <v>1746</v>
      </c>
      <c r="H3661" s="13">
        <v>0</v>
      </c>
      <c r="I3661" s="13">
        <v>0</v>
      </c>
      <c r="J3661" s="13">
        <v>0</v>
      </c>
      <c r="K3661" s="15">
        <f t="shared" si="237"/>
        <v>873</v>
      </c>
      <c r="L3661" s="15">
        <f t="shared" si="238"/>
        <v>873</v>
      </c>
      <c r="M3661" s="15">
        <f t="shared" si="239"/>
        <v>1746</v>
      </c>
    </row>
    <row r="3662" spans="1:13" ht="13.15" customHeight="1" x14ac:dyDescent="0.2">
      <c r="A3662" s="11" t="str">
        <f t="shared" si="236"/>
        <v>THURSDAY ISLAND2006</v>
      </c>
      <c r="B3662" s="92" t="s">
        <v>50</v>
      </c>
      <c r="C3662" s="85">
        <v>2006</v>
      </c>
      <c r="D3662" s="86" t="s">
        <v>174</v>
      </c>
      <c r="E3662" s="15">
        <v>868</v>
      </c>
      <c r="F3662" s="15">
        <v>867</v>
      </c>
      <c r="G3662" s="15">
        <v>1735</v>
      </c>
      <c r="H3662" s="87">
        <v>0</v>
      </c>
      <c r="I3662" s="87">
        <v>0</v>
      </c>
      <c r="J3662" s="15">
        <v>0</v>
      </c>
      <c r="K3662" s="15">
        <f t="shared" si="237"/>
        <v>868</v>
      </c>
      <c r="L3662" s="15">
        <f t="shared" si="238"/>
        <v>867</v>
      </c>
      <c r="M3662" s="15">
        <f t="shared" si="239"/>
        <v>1735</v>
      </c>
    </row>
    <row r="3663" spans="1:13" ht="13.15" customHeight="1" x14ac:dyDescent="0.2">
      <c r="A3663" s="11" t="str">
        <f t="shared" si="236"/>
        <v>THURSDAY ISLAND2007</v>
      </c>
      <c r="B3663" s="3" t="s">
        <v>50</v>
      </c>
      <c r="C3663" s="12">
        <v>2007</v>
      </c>
      <c r="D3663" s="12" t="s">
        <v>174</v>
      </c>
      <c r="E3663" s="13">
        <v>937</v>
      </c>
      <c r="F3663" s="13">
        <v>937</v>
      </c>
      <c r="G3663" s="13">
        <v>1874</v>
      </c>
      <c r="H3663" s="13">
        <v>0</v>
      </c>
      <c r="I3663" s="13">
        <v>0</v>
      </c>
      <c r="J3663" s="13">
        <v>0</v>
      </c>
      <c r="K3663" s="15">
        <f t="shared" si="237"/>
        <v>937</v>
      </c>
      <c r="L3663" s="15">
        <f t="shared" si="238"/>
        <v>937</v>
      </c>
      <c r="M3663" s="15">
        <f t="shared" si="239"/>
        <v>1874</v>
      </c>
    </row>
    <row r="3664" spans="1:13" ht="13.15" customHeight="1" x14ac:dyDescent="0.2">
      <c r="A3664" s="11" t="str">
        <f t="shared" si="236"/>
        <v>THURSDAY ISLAND2008</v>
      </c>
      <c r="B3664" s="3" t="s">
        <v>50</v>
      </c>
      <c r="C3664" s="12">
        <v>2008</v>
      </c>
      <c r="D3664" s="12" t="s">
        <v>174</v>
      </c>
      <c r="E3664" s="13">
        <v>876</v>
      </c>
      <c r="F3664" s="13">
        <v>878</v>
      </c>
      <c r="G3664" s="13">
        <v>1754</v>
      </c>
      <c r="H3664" s="13">
        <v>0</v>
      </c>
      <c r="I3664" s="13">
        <v>0</v>
      </c>
      <c r="J3664" s="13">
        <v>0</v>
      </c>
      <c r="K3664" s="15">
        <f t="shared" si="237"/>
        <v>876</v>
      </c>
      <c r="L3664" s="15">
        <f t="shared" si="238"/>
        <v>878</v>
      </c>
      <c r="M3664" s="15">
        <f t="shared" si="239"/>
        <v>1754</v>
      </c>
    </row>
    <row r="3665" spans="1:13" ht="13.15" customHeight="1" x14ac:dyDescent="0.2">
      <c r="A3665" s="11" t="str">
        <f t="shared" si="236"/>
        <v>THURSDAY ISLAND2009</v>
      </c>
      <c r="B3665" s="92" t="s">
        <v>50</v>
      </c>
      <c r="C3665" s="85">
        <v>2009</v>
      </c>
      <c r="D3665" s="86" t="s">
        <v>174</v>
      </c>
      <c r="E3665" s="15">
        <v>874</v>
      </c>
      <c r="F3665" s="15">
        <v>873</v>
      </c>
      <c r="G3665" s="15">
        <v>1747</v>
      </c>
      <c r="H3665" s="87">
        <v>0</v>
      </c>
      <c r="I3665" s="87">
        <v>0</v>
      </c>
      <c r="J3665" s="15">
        <v>0</v>
      </c>
      <c r="K3665" s="15">
        <f t="shared" si="237"/>
        <v>874</v>
      </c>
      <c r="L3665" s="15">
        <f t="shared" si="238"/>
        <v>873</v>
      </c>
      <c r="M3665" s="15">
        <f t="shared" si="239"/>
        <v>1747</v>
      </c>
    </row>
    <row r="3666" spans="1:13" ht="13.15" customHeight="1" x14ac:dyDescent="0.2">
      <c r="A3666" s="11" t="str">
        <f t="shared" si="236"/>
        <v>THURSDAY ISLAND2010</v>
      </c>
      <c r="B3666" s="92" t="s">
        <v>50</v>
      </c>
      <c r="C3666" s="85">
        <v>2010</v>
      </c>
      <c r="D3666" s="86" t="s">
        <v>174</v>
      </c>
      <c r="E3666" s="15">
        <v>842</v>
      </c>
      <c r="F3666" s="15">
        <v>843</v>
      </c>
      <c r="G3666" s="15">
        <v>1685</v>
      </c>
      <c r="H3666" s="87">
        <v>0</v>
      </c>
      <c r="I3666" s="87">
        <v>0</v>
      </c>
      <c r="J3666" s="15">
        <v>0</v>
      </c>
      <c r="K3666" s="15">
        <f t="shared" si="237"/>
        <v>842</v>
      </c>
      <c r="L3666" s="15">
        <f t="shared" si="238"/>
        <v>843</v>
      </c>
      <c r="M3666" s="15">
        <f t="shared" si="239"/>
        <v>1685</v>
      </c>
    </row>
    <row r="3667" spans="1:13" ht="13.15" customHeight="1" x14ac:dyDescent="0.2">
      <c r="A3667" s="11" t="str">
        <f t="shared" si="236"/>
        <v>THURSDAY ISLAND2011</v>
      </c>
      <c r="B3667" s="3" t="s">
        <v>50</v>
      </c>
      <c r="C3667" s="12">
        <v>2011</v>
      </c>
      <c r="D3667" s="12" t="s">
        <v>174</v>
      </c>
      <c r="E3667" s="13">
        <v>2354</v>
      </c>
      <c r="F3667" s="13">
        <v>2322</v>
      </c>
      <c r="G3667" s="13">
        <v>4676</v>
      </c>
      <c r="H3667" s="13">
        <v>0</v>
      </c>
      <c r="I3667" s="13">
        <v>0</v>
      </c>
      <c r="J3667" s="13">
        <v>0</v>
      </c>
      <c r="K3667" s="15">
        <f t="shared" si="237"/>
        <v>2354</v>
      </c>
      <c r="L3667" s="15">
        <f t="shared" si="238"/>
        <v>2322</v>
      </c>
      <c r="M3667" s="15">
        <f t="shared" si="239"/>
        <v>4676</v>
      </c>
    </row>
    <row r="3668" spans="1:13" ht="13.15" customHeight="1" x14ac:dyDescent="0.2">
      <c r="A3668" s="11" t="str">
        <f t="shared" si="236"/>
        <v>THURSDAY ISLAND2012</v>
      </c>
      <c r="B3668" s="90" t="s">
        <v>50</v>
      </c>
      <c r="C3668" s="12">
        <v>2012</v>
      </c>
      <c r="D3668" s="12">
        <v>19</v>
      </c>
      <c r="E3668" s="91">
        <v>3530</v>
      </c>
      <c r="F3668" s="91">
        <v>3527</v>
      </c>
      <c r="G3668" s="91">
        <v>7057</v>
      </c>
      <c r="H3668" s="91">
        <v>0</v>
      </c>
      <c r="I3668" s="91">
        <v>0</v>
      </c>
      <c r="J3668" s="91">
        <v>0</v>
      </c>
      <c r="K3668" s="15">
        <f t="shared" si="237"/>
        <v>3530</v>
      </c>
      <c r="L3668" s="15">
        <f t="shared" si="238"/>
        <v>3527</v>
      </c>
      <c r="M3668" s="15">
        <f t="shared" si="239"/>
        <v>7057</v>
      </c>
    </row>
    <row r="3669" spans="1:13" ht="13.15" customHeight="1" x14ac:dyDescent="0.2">
      <c r="A3669" s="11" t="str">
        <f t="shared" si="236"/>
        <v>THURSDAY ISLAND2013</v>
      </c>
      <c r="B3669" s="3" t="s">
        <v>50</v>
      </c>
      <c r="C3669" s="12">
        <v>2013</v>
      </c>
      <c r="D3669" s="12">
        <v>24</v>
      </c>
      <c r="E3669" s="13">
        <v>3457</v>
      </c>
      <c r="F3669" s="13">
        <v>3390</v>
      </c>
      <c r="G3669" s="13">
        <v>6847</v>
      </c>
      <c r="H3669" s="13">
        <v>0</v>
      </c>
      <c r="I3669" s="13">
        <v>0</v>
      </c>
      <c r="J3669" s="13">
        <v>0</v>
      </c>
      <c r="K3669" s="15">
        <f t="shared" si="237"/>
        <v>3457</v>
      </c>
      <c r="L3669" s="15">
        <f t="shared" si="238"/>
        <v>3390</v>
      </c>
      <c r="M3669" s="15">
        <f t="shared" si="239"/>
        <v>6847</v>
      </c>
    </row>
    <row r="3670" spans="1:13" ht="13.15" customHeight="1" x14ac:dyDescent="0.2">
      <c r="A3670" s="11" t="str">
        <f t="shared" si="236"/>
        <v>THURSDAY ISLAND2014</v>
      </c>
      <c r="B3670" s="3" t="s">
        <v>50</v>
      </c>
      <c r="C3670" s="12">
        <v>2014</v>
      </c>
      <c r="D3670" s="12">
        <v>26</v>
      </c>
      <c r="E3670" s="13">
        <v>2986</v>
      </c>
      <c r="F3670" s="13">
        <v>2988</v>
      </c>
      <c r="G3670" s="13">
        <v>5974</v>
      </c>
      <c r="H3670" s="13">
        <v>0</v>
      </c>
      <c r="I3670" s="13">
        <v>0</v>
      </c>
      <c r="J3670" s="13">
        <v>0</v>
      </c>
      <c r="K3670" s="15">
        <f t="shared" si="237"/>
        <v>2986</v>
      </c>
      <c r="L3670" s="15">
        <f t="shared" si="238"/>
        <v>2988</v>
      </c>
      <c r="M3670" s="15">
        <f t="shared" si="239"/>
        <v>5974</v>
      </c>
    </row>
    <row r="3671" spans="1:13" ht="13.15" customHeight="1" x14ac:dyDescent="0.2">
      <c r="A3671" s="11" t="str">
        <f t="shared" si="236"/>
        <v>THURSDAY ISLAND2015</v>
      </c>
      <c r="B3671" s="3" t="s">
        <v>50</v>
      </c>
      <c r="C3671" s="12">
        <v>2015</v>
      </c>
      <c r="D3671" s="12">
        <v>24</v>
      </c>
      <c r="E3671" s="13">
        <v>3028</v>
      </c>
      <c r="F3671" s="13">
        <v>3031</v>
      </c>
      <c r="G3671" s="13">
        <v>6059</v>
      </c>
      <c r="H3671" s="13">
        <v>0</v>
      </c>
      <c r="I3671" s="13">
        <v>0</v>
      </c>
      <c r="J3671" s="13">
        <v>0</v>
      </c>
      <c r="K3671" s="15">
        <f t="shared" si="237"/>
        <v>3028</v>
      </c>
      <c r="L3671" s="15">
        <f t="shared" si="238"/>
        <v>3031</v>
      </c>
      <c r="M3671" s="15">
        <f t="shared" si="239"/>
        <v>6059</v>
      </c>
    </row>
    <row r="3672" spans="1:13" ht="13.15" customHeight="1" x14ac:dyDescent="0.2">
      <c r="A3672" s="11" t="str">
        <f t="shared" si="236"/>
        <v>THURSDAY ISLAND2016</v>
      </c>
      <c r="B3672" s="3" t="s">
        <v>50</v>
      </c>
      <c r="C3672" s="12">
        <v>2016</v>
      </c>
      <c r="D3672" s="12">
        <v>25</v>
      </c>
      <c r="E3672" s="13">
        <v>3362</v>
      </c>
      <c r="F3672" s="13">
        <v>3354</v>
      </c>
      <c r="G3672" s="13">
        <v>6716</v>
      </c>
      <c r="H3672" s="13">
        <v>0</v>
      </c>
      <c r="I3672" s="13">
        <v>0</v>
      </c>
      <c r="J3672" s="13">
        <v>0</v>
      </c>
      <c r="K3672" s="15">
        <f t="shared" si="237"/>
        <v>3362</v>
      </c>
      <c r="L3672" s="15">
        <f t="shared" si="238"/>
        <v>3354</v>
      </c>
      <c r="M3672" s="15">
        <f t="shared" si="239"/>
        <v>6716</v>
      </c>
    </row>
    <row r="3673" spans="1:13" ht="13.15" customHeight="1" x14ac:dyDescent="0.2">
      <c r="A3673" s="11" t="str">
        <f t="shared" si="236"/>
        <v>THURSDAY ISLAND2017</v>
      </c>
      <c r="B3673" s="3" t="s">
        <v>50</v>
      </c>
      <c r="C3673" s="12">
        <v>2017</v>
      </c>
      <c r="D3673" s="12">
        <v>23</v>
      </c>
      <c r="E3673" s="13">
        <v>3446</v>
      </c>
      <c r="F3673" s="13">
        <v>3455</v>
      </c>
      <c r="G3673" s="13">
        <v>6901</v>
      </c>
      <c r="H3673" s="13">
        <v>0</v>
      </c>
      <c r="I3673" s="13">
        <v>0</v>
      </c>
      <c r="J3673" s="13">
        <v>0</v>
      </c>
      <c r="K3673" s="15">
        <f t="shared" si="237"/>
        <v>3446</v>
      </c>
      <c r="L3673" s="15">
        <f t="shared" si="238"/>
        <v>3455</v>
      </c>
      <c r="M3673" s="15">
        <f t="shared" si="239"/>
        <v>6901</v>
      </c>
    </row>
    <row r="3674" spans="1:13" ht="13.15" customHeight="1" x14ac:dyDescent="0.2">
      <c r="A3674" s="11" t="str">
        <f t="shared" si="236"/>
        <v>THURSDAY ISLAND2018</v>
      </c>
      <c r="B3674" s="3" t="s">
        <v>50</v>
      </c>
      <c r="C3674" s="12">
        <v>2018</v>
      </c>
      <c r="D3674" s="12">
        <v>22</v>
      </c>
      <c r="E3674" s="13">
        <v>3492</v>
      </c>
      <c r="F3674" s="13">
        <v>3485</v>
      </c>
      <c r="G3674" s="13">
        <v>6977</v>
      </c>
      <c r="H3674" s="13">
        <v>0</v>
      </c>
      <c r="I3674" s="13">
        <v>0</v>
      </c>
      <c r="J3674" s="13">
        <v>0</v>
      </c>
      <c r="K3674" s="15">
        <f t="shared" si="237"/>
        <v>3492</v>
      </c>
      <c r="L3674" s="15">
        <f t="shared" si="238"/>
        <v>3485</v>
      </c>
      <c r="M3674" s="15">
        <f t="shared" si="239"/>
        <v>6977</v>
      </c>
    </row>
    <row r="3675" spans="1:13" ht="13.15" customHeight="1" x14ac:dyDescent="0.2">
      <c r="A3675" s="11" t="str">
        <f t="shared" si="236"/>
        <v>THURSDAY ISLAND2019</v>
      </c>
      <c r="B3675" s="90" t="s">
        <v>50</v>
      </c>
      <c r="C3675" s="85">
        <v>2019</v>
      </c>
      <c r="D3675" s="86">
        <v>23</v>
      </c>
      <c r="E3675" s="15">
        <v>2990</v>
      </c>
      <c r="F3675" s="15">
        <v>3015</v>
      </c>
      <c r="G3675" s="15">
        <v>6005</v>
      </c>
      <c r="H3675" s="15">
        <v>0</v>
      </c>
      <c r="I3675" s="15">
        <v>0</v>
      </c>
      <c r="J3675" s="15">
        <v>0</v>
      </c>
      <c r="K3675" s="15">
        <f t="shared" si="237"/>
        <v>2990</v>
      </c>
      <c r="L3675" s="15">
        <f t="shared" si="238"/>
        <v>3015</v>
      </c>
      <c r="M3675" s="15">
        <f t="shared" si="239"/>
        <v>6005</v>
      </c>
    </row>
    <row r="3676" spans="1:13" ht="13.15" customHeight="1" x14ac:dyDescent="0.2">
      <c r="A3676" s="11" t="str">
        <f t="shared" si="236"/>
        <v>THURSDAY ISLAND2020</v>
      </c>
      <c r="B3676" s="90" t="s">
        <v>50</v>
      </c>
      <c r="C3676" s="85">
        <v>2020</v>
      </c>
      <c r="D3676" s="86" t="s">
        <v>174</v>
      </c>
      <c r="E3676" s="15">
        <v>1770</v>
      </c>
      <c r="F3676" s="15">
        <v>1774</v>
      </c>
      <c r="G3676" s="15">
        <v>3544</v>
      </c>
      <c r="H3676" s="15">
        <v>0</v>
      </c>
      <c r="I3676" s="15">
        <v>0</v>
      </c>
      <c r="J3676" s="15">
        <v>0</v>
      </c>
      <c r="K3676" s="15">
        <f t="shared" si="237"/>
        <v>1770</v>
      </c>
      <c r="L3676" s="15">
        <f t="shared" si="238"/>
        <v>1774</v>
      </c>
      <c r="M3676" s="15">
        <f t="shared" si="239"/>
        <v>3544</v>
      </c>
    </row>
    <row r="3677" spans="1:13" ht="13.15" customHeight="1" x14ac:dyDescent="0.2">
      <c r="A3677" s="11" t="str">
        <f t="shared" si="236"/>
        <v>THURSDAY ISLAND2021</v>
      </c>
      <c r="B3677" s="3" t="s">
        <v>50</v>
      </c>
      <c r="C3677" s="12">
        <v>2021</v>
      </c>
      <c r="D3677" s="12">
        <v>16</v>
      </c>
      <c r="E3677" s="13">
        <v>3056</v>
      </c>
      <c r="F3677" s="13">
        <v>3065</v>
      </c>
      <c r="G3677" s="13">
        <v>6121</v>
      </c>
      <c r="H3677" s="13">
        <v>0</v>
      </c>
      <c r="I3677" s="13">
        <v>0</v>
      </c>
      <c r="J3677" s="13">
        <v>0</v>
      </c>
      <c r="K3677" s="15">
        <f t="shared" si="237"/>
        <v>3056</v>
      </c>
      <c r="L3677" s="15">
        <f t="shared" si="238"/>
        <v>3065</v>
      </c>
      <c r="M3677" s="15">
        <f t="shared" si="239"/>
        <v>6121</v>
      </c>
    </row>
    <row r="3678" spans="1:13" ht="13.15" customHeight="1" x14ac:dyDescent="0.2">
      <c r="A3678" s="11" t="str">
        <f t="shared" si="236"/>
        <v>THURSDAY ISLAND2022</v>
      </c>
      <c r="B3678" s="92" t="s">
        <v>50</v>
      </c>
      <c r="C3678" s="85">
        <v>2022</v>
      </c>
      <c r="D3678" s="86">
        <v>25</v>
      </c>
      <c r="E3678" s="15">
        <v>2867</v>
      </c>
      <c r="F3678" s="15">
        <v>2877</v>
      </c>
      <c r="G3678" s="15">
        <v>5744</v>
      </c>
      <c r="H3678" s="87">
        <v>0</v>
      </c>
      <c r="I3678" s="87">
        <v>0</v>
      </c>
      <c r="J3678" s="15">
        <v>0</v>
      </c>
      <c r="K3678" s="15">
        <f t="shared" si="237"/>
        <v>2867</v>
      </c>
      <c r="L3678" s="15">
        <f t="shared" si="238"/>
        <v>2877</v>
      </c>
      <c r="M3678" s="15">
        <f t="shared" si="239"/>
        <v>5744</v>
      </c>
    </row>
    <row r="3679" spans="1:13" ht="13.15" customHeight="1" x14ac:dyDescent="0.2">
      <c r="A3679" s="11" t="str">
        <f t="shared" si="236"/>
        <v>THURSDAY ISLAND2023</v>
      </c>
      <c r="B3679" s="92" t="s">
        <v>50</v>
      </c>
      <c r="C3679" s="85">
        <v>2023</v>
      </c>
      <c r="D3679" s="86">
        <v>20</v>
      </c>
      <c r="E3679" s="15">
        <v>3335</v>
      </c>
      <c r="F3679" s="15">
        <v>3345</v>
      </c>
      <c r="G3679" s="15">
        <v>6680</v>
      </c>
      <c r="H3679" s="87">
        <v>0</v>
      </c>
      <c r="I3679" s="87">
        <v>0</v>
      </c>
      <c r="J3679" s="15">
        <v>0</v>
      </c>
      <c r="K3679" s="15">
        <f t="shared" si="237"/>
        <v>3335</v>
      </c>
      <c r="L3679" s="15">
        <f t="shared" si="238"/>
        <v>3345</v>
      </c>
      <c r="M3679" s="15">
        <f t="shared" si="239"/>
        <v>6680</v>
      </c>
    </row>
    <row r="3680" spans="1:13" ht="13.15" customHeight="1" x14ac:dyDescent="0.2">
      <c r="A3680" s="11" t="str">
        <f t="shared" si="236"/>
        <v>THURSDAY ISLAND2024</v>
      </c>
      <c r="B3680" s="90" t="s">
        <v>50</v>
      </c>
      <c r="C3680" s="85">
        <v>2024</v>
      </c>
      <c r="D3680" s="86">
        <v>17</v>
      </c>
      <c r="E3680" s="15">
        <v>4524</v>
      </c>
      <c r="F3680" s="15">
        <v>4570</v>
      </c>
      <c r="G3680" s="15">
        <v>9094</v>
      </c>
      <c r="H3680" s="15">
        <v>0</v>
      </c>
      <c r="I3680" s="15">
        <v>0</v>
      </c>
      <c r="J3680" s="15">
        <v>0</v>
      </c>
      <c r="K3680" s="15">
        <f t="shared" si="237"/>
        <v>4524</v>
      </c>
      <c r="L3680" s="15">
        <f t="shared" si="238"/>
        <v>4570</v>
      </c>
      <c r="M3680" s="15">
        <f t="shared" si="239"/>
        <v>9094</v>
      </c>
    </row>
    <row r="3681" spans="1:13" ht="13.15" customHeight="1" x14ac:dyDescent="0.2">
      <c r="A3681" s="11" t="str">
        <f t="shared" si="236"/>
        <v>THURSDAY ISLAND2025</v>
      </c>
      <c r="B3681" s="3" t="s">
        <v>50</v>
      </c>
      <c r="C3681" s="12">
        <v>2025</v>
      </c>
      <c r="D3681" s="12">
        <v>17</v>
      </c>
      <c r="E3681" s="13">
        <v>4177</v>
      </c>
      <c r="F3681" s="13">
        <v>4168</v>
      </c>
      <c r="G3681" s="13">
        <v>8345</v>
      </c>
      <c r="H3681" s="13">
        <v>0</v>
      </c>
      <c r="I3681" s="13">
        <v>0</v>
      </c>
      <c r="J3681" s="13">
        <v>0</v>
      </c>
      <c r="K3681" s="15">
        <f t="shared" si="237"/>
        <v>4177</v>
      </c>
      <c r="L3681" s="15">
        <f t="shared" si="238"/>
        <v>4168</v>
      </c>
      <c r="M3681" s="15">
        <f t="shared" si="239"/>
        <v>8345</v>
      </c>
    </row>
    <row r="3682" spans="1:13" ht="13.15" customHeight="1" x14ac:dyDescent="0.2">
      <c r="A3682" s="11" t="str">
        <f t="shared" si="236"/>
        <v>TOOWOOMBA WELLCAMP2014</v>
      </c>
      <c r="B3682" s="3" t="s">
        <v>147</v>
      </c>
      <c r="C3682" s="12">
        <v>2014</v>
      </c>
      <c r="D3682" s="12" t="s">
        <v>174</v>
      </c>
      <c r="E3682" s="13">
        <v>60</v>
      </c>
      <c r="F3682" s="13">
        <v>60</v>
      </c>
      <c r="G3682" s="13">
        <v>120</v>
      </c>
      <c r="H3682" s="13">
        <v>0</v>
      </c>
      <c r="I3682" s="13">
        <v>0</v>
      </c>
      <c r="J3682" s="13">
        <v>0</v>
      </c>
      <c r="K3682" s="15">
        <f t="shared" si="237"/>
        <v>60</v>
      </c>
      <c r="L3682" s="15">
        <f t="shared" si="238"/>
        <v>60</v>
      </c>
      <c r="M3682" s="15">
        <f t="shared" si="239"/>
        <v>120</v>
      </c>
    </row>
    <row r="3683" spans="1:13" ht="13.15" customHeight="1" x14ac:dyDescent="0.2">
      <c r="A3683" s="11" t="str">
        <f t="shared" si="236"/>
        <v>TOOWOOMBA WELLCAMP2015</v>
      </c>
      <c r="B3683" s="90" t="s">
        <v>147</v>
      </c>
      <c r="C3683" s="85">
        <v>2015</v>
      </c>
      <c r="D3683" s="86" t="s">
        <v>174</v>
      </c>
      <c r="E3683" s="15">
        <v>1025</v>
      </c>
      <c r="F3683" s="15">
        <v>1060</v>
      </c>
      <c r="G3683" s="15">
        <v>2085</v>
      </c>
      <c r="H3683" s="15">
        <v>0</v>
      </c>
      <c r="I3683" s="15">
        <v>0</v>
      </c>
      <c r="J3683" s="15">
        <v>0</v>
      </c>
      <c r="K3683" s="15">
        <f t="shared" si="237"/>
        <v>1025</v>
      </c>
      <c r="L3683" s="15">
        <f t="shared" si="238"/>
        <v>1060</v>
      </c>
      <c r="M3683" s="15">
        <f t="shared" si="239"/>
        <v>2085</v>
      </c>
    </row>
    <row r="3684" spans="1:13" ht="13.15" customHeight="1" x14ac:dyDescent="0.2">
      <c r="A3684" s="11" t="str">
        <f t="shared" si="236"/>
        <v>TOOWOOMBA WELLCAMP2016</v>
      </c>
      <c r="B3684" s="92" t="s">
        <v>147</v>
      </c>
      <c r="C3684" s="85">
        <v>2016</v>
      </c>
      <c r="D3684" s="86" t="s">
        <v>174</v>
      </c>
      <c r="E3684" s="15">
        <v>1598</v>
      </c>
      <c r="F3684" s="15">
        <v>1619</v>
      </c>
      <c r="G3684" s="15">
        <v>3217</v>
      </c>
      <c r="H3684" s="87">
        <v>4</v>
      </c>
      <c r="I3684" s="87">
        <v>4</v>
      </c>
      <c r="J3684" s="15">
        <v>8</v>
      </c>
      <c r="K3684" s="15">
        <f t="shared" si="237"/>
        <v>1602</v>
      </c>
      <c r="L3684" s="15">
        <f t="shared" si="238"/>
        <v>1623</v>
      </c>
      <c r="M3684" s="15">
        <f t="shared" si="239"/>
        <v>3225</v>
      </c>
    </row>
    <row r="3685" spans="1:13" ht="13.15" customHeight="1" x14ac:dyDescent="0.2">
      <c r="A3685" s="11" t="str">
        <f t="shared" si="236"/>
        <v>TOOWOOMBA WELLCAMP2017</v>
      </c>
      <c r="B3685" s="3" t="s">
        <v>147</v>
      </c>
      <c r="C3685" s="12">
        <v>2017</v>
      </c>
      <c r="D3685" s="12" t="s">
        <v>174</v>
      </c>
      <c r="E3685" s="13">
        <v>1944</v>
      </c>
      <c r="F3685" s="13">
        <v>1943</v>
      </c>
      <c r="G3685" s="13">
        <v>3887</v>
      </c>
      <c r="H3685" s="13">
        <v>38</v>
      </c>
      <c r="I3685" s="13">
        <v>38</v>
      </c>
      <c r="J3685" s="13">
        <v>76</v>
      </c>
      <c r="K3685" s="15">
        <f t="shared" si="237"/>
        <v>1982</v>
      </c>
      <c r="L3685" s="15">
        <f t="shared" si="238"/>
        <v>1981</v>
      </c>
      <c r="M3685" s="15">
        <f t="shared" si="239"/>
        <v>3963</v>
      </c>
    </row>
    <row r="3686" spans="1:13" ht="13.15" customHeight="1" x14ac:dyDescent="0.2">
      <c r="A3686" s="11" t="str">
        <f t="shared" si="236"/>
        <v>TOOWOOMBA WELLCAMP2018</v>
      </c>
      <c r="B3686" s="3" t="s">
        <v>147</v>
      </c>
      <c r="C3686" s="12">
        <v>2018</v>
      </c>
      <c r="D3686" s="12" t="s">
        <v>174</v>
      </c>
      <c r="E3686" s="13">
        <v>1730</v>
      </c>
      <c r="F3686" s="13">
        <v>1731</v>
      </c>
      <c r="G3686" s="13">
        <v>3461</v>
      </c>
      <c r="H3686" s="13">
        <v>48</v>
      </c>
      <c r="I3686" s="13">
        <v>48</v>
      </c>
      <c r="J3686" s="13">
        <v>96</v>
      </c>
      <c r="K3686" s="15">
        <f t="shared" si="237"/>
        <v>1778</v>
      </c>
      <c r="L3686" s="15">
        <f t="shared" si="238"/>
        <v>1779</v>
      </c>
      <c r="M3686" s="15">
        <f t="shared" si="239"/>
        <v>3557</v>
      </c>
    </row>
    <row r="3687" spans="1:13" ht="13.15" customHeight="1" x14ac:dyDescent="0.2">
      <c r="A3687" s="11" t="str">
        <f t="shared" si="236"/>
        <v>TOOWOOMBA WELLCAMP2019</v>
      </c>
      <c r="B3687" s="3" t="s">
        <v>147</v>
      </c>
      <c r="C3687" s="12">
        <v>2019</v>
      </c>
      <c r="D3687" s="12" t="s">
        <v>174</v>
      </c>
      <c r="E3687" s="13">
        <v>1542</v>
      </c>
      <c r="F3687" s="13">
        <v>1543</v>
      </c>
      <c r="G3687" s="13">
        <v>3085</v>
      </c>
      <c r="H3687" s="13">
        <v>50</v>
      </c>
      <c r="I3687" s="13">
        <v>50</v>
      </c>
      <c r="J3687" s="13">
        <v>100</v>
      </c>
      <c r="K3687" s="15">
        <f t="shared" si="237"/>
        <v>1592</v>
      </c>
      <c r="L3687" s="15">
        <f t="shared" si="238"/>
        <v>1593</v>
      </c>
      <c r="M3687" s="15">
        <f t="shared" si="239"/>
        <v>3185</v>
      </c>
    </row>
    <row r="3688" spans="1:13" ht="13.15" customHeight="1" x14ac:dyDescent="0.2">
      <c r="A3688" s="11" t="str">
        <f t="shared" si="236"/>
        <v>TOOWOOMBA WELLCAMP2020</v>
      </c>
      <c r="B3688" s="3" t="s">
        <v>147</v>
      </c>
      <c r="C3688" s="12">
        <v>2020</v>
      </c>
      <c r="D3688" s="12" t="s">
        <v>174</v>
      </c>
      <c r="E3688" s="13">
        <v>769</v>
      </c>
      <c r="F3688" s="13">
        <v>768</v>
      </c>
      <c r="G3688" s="13">
        <v>1537</v>
      </c>
      <c r="H3688" s="13">
        <v>80</v>
      </c>
      <c r="I3688" s="13">
        <v>102</v>
      </c>
      <c r="J3688" s="13">
        <v>182</v>
      </c>
      <c r="K3688" s="15">
        <f t="shared" si="237"/>
        <v>849</v>
      </c>
      <c r="L3688" s="15">
        <f t="shared" si="238"/>
        <v>870</v>
      </c>
      <c r="M3688" s="15">
        <f t="shared" si="239"/>
        <v>1719</v>
      </c>
    </row>
    <row r="3689" spans="1:13" ht="13.15" customHeight="1" x14ac:dyDescent="0.2">
      <c r="A3689" s="11" t="str">
        <f t="shared" si="236"/>
        <v>TOOWOOMBA WELLCAMP2021</v>
      </c>
      <c r="B3689" s="3" t="s">
        <v>147</v>
      </c>
      <c r="C3689" s="12">
        <v>2021</v>
      </c>
      <c r="D3689" s="12" t="s">
        <v>174</v>
      </c>
      <c r="E3689" s="13">
        <v>719</v>
      </c>
      <c r="F3689" s="13">
        <v>721</v>
      </c>
      <c r="G3689" s="13">
        <v>1440</v>
      </c>
      <c r="H3689" s="13">
        <v>121</v>
      </c>
      <c r="I3689" s="13">
        <v>102</v>
      </c>
      <c r="J3689" s="13">
        <v>223</v>
      </c>
      <c r="K3689" s="15">
        <f t="shared" si="237"/>
        <v>840</v>
      </c>
      <c r="L3689" s="15">
        <f t="shared" si="238"/>
        <v>823</v>
      </c>
      <c r="M3689" s="15">
        <f t="shared" si="239"/>
        <v>1663</v>
      </c>
    </row>
    <row r="3690" spans="1:13" ht="13.15" customHeight="1" x14ac:dyDescent="0.2">
      <c r="A3690" s="11" t="str">
        <f t="shared" si="236"/>
        <v>TOOWOOMBA WELLCAMP2022</v>
      </c>
      <c r="B3690" s="92" t="s">
        <v>147</v>
      </c>
      <c r="C3690" s="85">
        <v>2022</v>
      </c>
      <c r="D3690" s="86" t="s">
        <v>174</v>
      </c>
      <c r="E3690" s="15">
        <v>896</v>
      </c>
      <c r="F3690" s="15">
        <v>896</v>
      </c>
      <c r="G3690" s="15">
        <v>1792</v>
      </c>
      <c r="H3690" s="87">
        <v>46</v>
      </c>
      <c r="I3690" s="87">
        <v>22</v>
      </c>
      <c r="J3690" s="15">
        <v>68</v>
      </c>
      <c r="K3690" s="15">
        <f t="shared" si="237"/>
        <v>942</v>
      </c>
      <c r="L3690" s="15">
        <f t="shared" si="238"/>
        <v>918</v>
      </c>
      <c r="M3690" s="15">
        <f t="shared" si="239"/>
        <v>1860</v>
      </c>
    </row>
    <row r="3691" spans="1:13" ht="13.15" customHeight="1" x14ac:dyDescent="0.2">
      <c r="A3691" s="11" t="str">
        <f t="shared" si="236"/>
        <v>TOOWOOMBA WELLCAMP2023</v>
      </c>
      <c r="B3691" s="3" t="s">
        <v>147</v>
      </c>
      <c r="C3691" s="12">
        <v>2023</v>
      </c>
      <c r="D3691" s="12" t="s">
        <v>174</v>
      </c>
      <c r="E3691" s="13">
        <v>867</v>
      </c>
      <c r="F3691" s="13">
        <v>865</v>
      </c>
      <c r="G3691" s="13">
        <v>1732</v>
      </c>
      <c r="H3691" s="13">
        <v>51</v>
      </c>
      <c r="I3691" s="13">
        <v>51</v>
      </c>
      <c r="J3691" s="13">
        <v>102</v>
      </c>
      <c r="K3691" s="15">
        <f t="shared" si="237"/>
        <v>918</v>
      </c>
      <c r="L3691" s="15">
        <f t="shared" si="238"/>
        <v>916</v>
      </c>
      <c r="M3691" s="15">
        <f t="shared" si="239"/>
        <v>1834</v>
      </c>
    </row>
    <row r="3692" spans="1:13" ht="13.15" customHeight="1" x14ac:dyDescent="0.2">
      <c r="A3692" s="11" t="str">
        <f t="shared" si="236"/>
        <v>TOOWOOMBA WELLCAMP2024</v>
      </c>
      <c r="B3692" s="3" t="s">
        <v>147</v>
      </c>
      <c r="C3692" s="12">
        <v>2024</v>
      </c>
      <c r="D3692" s="86" t="s">
        <v>174</v>
      </c>
      <c r="E3692" s="13">
        <v>744</v>
      </c>
      <c r="F3692" s="13">
        <v>742</v>
      </c>
      <c r="G3692" s="13">
        <v>1486</v>
      </c>
      <c r="H3692" s="13">
        <v>52</v>
      </c>
      <c r="I3692" s="13">
        <v>52</v>
      </c>
      <c r="J3692" s="13">
        <v>104</v>
      </c>
      <c r="K3692" s="15">
        <f t="shared" si="237"/>
        <v>796</v>
      </c>
      <c r="L3692" s="15">
        <f t="shared" si="238"/>
        <v>794</v>
      </c>
      <c r="M3692" s="15">
        <f t="shared" si="239"/>
        <v>1590</v>
      </c>
    </row>
    <row r="3693" spans="1:13" ht="13.15" customHeight="1" x14ac:dyDescent="0.2">
      <c r="A3693" s="11" t="str">
        <f t="shared" si="236"/>
        <v>TOOWOOMBA WELLCAMP2025</v>
      </c>
      <c r="B3693" s="3" t="s">
        <v>147</v>
      </c>
      <c r="C3693" s="12">
        <v>2025</v>
      </c>
      <c r="D3693" s="12" t="s">
        <v>174</v>
      </c>
      <c r="E3693" s="13">
        <v>662</v>
      </c>
      <c r="F3693" s="13">
        <v>652</v>
      </c>
      <c r="G3693" s="13">
        <v>1314</v>
      </c>
      <c r="H3693" s="13">
        <v>20</v>
      </c>
      <c r="I3693" s="13">
        <v>20</v>
      </c>
      <c r="J3693" s="13">
        <v>40</v>
      </c>
      <c r="K3693" s="15">
        <f t="shared" si="237"/>
        <v>682</v>
      </c>
      <c r="L3693" s="15">
        <f t="shared" si="238"/>
        <v>672</v>
      </c>
      <c r="M3693" s="15">
        <f t="shared" si="239"/>
        <v>1354</v>
      </c>
    </row>
    <row r="3694" spans="1:13" ht="13.15" customHeight="1" x14ac:dyDescent="0.2">
      <c r="A3694" s="11" t="str">
        <f t="shared" si="236"/>
        <v>TOWNSVILLE1985</v>
      </c>
      <c r="B3694" s="3" t="s">
        <v>49</v>
      </c>
      <c r="C3694" s="12">
        <v>1985</v>
      </c>
      <c r="D3694" s="12">
        <v>7</v>
      </c>
      <c r="E3694" s="13">
        <v>8791</v>
      </c>
      <c r="F3694" s="13">
        <v>8810</v>
      </c>
      <c r="G3694" s="13">
        <v>17601</v>
      </c>
      <c r="H3694" s="13">
        <v>104</v>
      </c>
      <c r="I3694" s="13">
        <v>105</v>
      </c>
      <c r="J3694" s="13">
        <v>209</v>
      </c>
      <c r="K3694" s="15">
        <f t="shared" si="237"/>
        <v>8895</v>
      </c>
      <c r="L3694" s="15">
        <f t="shared" si="238"/>
        <v>8915</v>
      </c>
      <c r="M3694" s="15">
        <f t="shared" si="239"/>
        <v>17810</v>
      </c>
    </row>
    <row r="3695" spans="1:13" ht="13.15" customHeight="1" x14ac:dyDescent="0.2">
      <c r="A3695" s="11" t="str">
        <f t="shared" ref="A3695:A3758" si="240">CONCATENATE(B3695,C3695)</f>
        <v>TOWNSVILLE1986</v>
      </c>
      <c r="B3695" s="90" t="s">
        <v>49</v>
      </c>
      <c r="C3695" s="85">
        <v>1986</v>
      </c>
      <c r="D3695" s="86">
        <v>7</v>
      </c>
      <c r="E3695" s="15">
        <v>8584</v>
      </c>
      <c r="F3695" s="15">
        <v>8452</v>
      </c>
      <c r="G3695" s="15">
        <v>17036</v>
      </c>
      <c r="H3695" s="15">
        <v>154</v>
      </c>
      <c r="I3695" s="15">
        <v>152</v>
      </c>
      <c r="J3695" s="15">
        <v>306</v>
      </c>
      <c r="K3695" s="15">
        <f t="shared" si="237"/>
        <v>8738</v>
      </c>
      <c r="L3695" s="15">
        <f t="shared" si="238"/>
        <v>8604</v>
      </c>
      <c r="M3695" s="15">
        <f t="shared" si="239"/>
        <v>17342</v>
      </c>
    </row>
    <row r="3696" spans="1:13" ht="13.15" customHeight="1" x14ac:dyDescent="0.2">
      <c r="A3696" s="11" t="str">
        <f t="shared" si="240"/>
        <v>TOWNSVILLE1987</v>
      </c>
      <c r="B3696" s="92" t="s">
        <v>49</v>
      </c>
      <c r="C3696" s="85">
        <v>1987</v>
      </c>
      <c r="D3696" s="86">
        <v>8</v>
      </c>
      <c r="E3696" s="15">
        <v>8370</v>
      </c>
      <c r="F3696" s="15">
        <v>8257</v>
      </c>
      <c r="G3696" s="15">
        <v>16627</v>
      </c>
      <c r="H3696" s="87">
        <v>136</v>
      </c>
      <c r="I3696" s="87">
        <v>139</v>
      </c>
      <c r="J3696" s="15">
        <v>275</v>
      </c>
      <c r="K3696" s="15">
        <f t="shared" si="237"/>
        <v>8506</v>
      </c>
      <c r="L3696" s="15">
        <f t="shared" si="238"/>
        <v>8396</v>
      </c>
      <c r="M3696" s="15">
        <f t="shared" si="239"/>
        <v>16902</v>
      </c>
    </row>
    <row r="3697" spans="1:13" ht="13.15" customHeight="1" x14ac:dyDescent="0.2">
      <c r="A3697" s="11" t="str">
        <f t="shared" si="240"/>
        <v>TOWNSVILLE1988</v>
      </c>
      <c r="B3697" s="92" t="s">
        <v>49</v>
      </c>
      <c r="C3697" s="85">
        <v>1988</v>
      </c>
      <c r="D3697" s="86">
        <v>9</v>
      </c>
      <c r="E3697" s="15">
        <v>8336</v>
      </c>
      <c r="F3697" s="15">
        <v>8239</v>
      </c>
      <c r="G3697" s="15">
        <v>16575</v>
      </c>
      <c r="H3697" s="87">
        <v>186</v>
      </c>
      <c r="I3697" s="87">
        <v>186</v>
      </c>
      <c r="J3697" s="15">
        <v>372</v>
      </c>
      <c r="K3697" s="15">
        <f t="shared" ref="K3697:K3760" si="241">E3697+H3697</f>
        <v>8522</v>
      </c>
      <c r="L3697" s="15">
        <f t="shared" ref="L3697:L3760" si="242">F3697+I3697</f>
        <v>8425</v>
      </c>
      <c r="M3697" s="15">
        <f t="shared" ref="M3697:M3760" si="243">G3697+J3697</f>
        <v>16947</v>
      </c>
    </row>
    <row r="3698" spans="1:13" ht="13.15" customHeight="1" x14ac:dyDescent="0.2">
      <c r="A3698" s="11" t="str">
        <f t="shared" si="240"/>
        <v>TOWNSVILLE1989</v>
      </c>
      <c r="B3698" s="92" t="s">
        <v>49</v>
      </c>
      <c r="C3698" s="85">
        <v>1989</v>
      </c>
      <c r="D3698" s="86">
        <v>9</v>
      </c>
      <c r="E3698" s="15">
        <v>6665</v>
      </c>
      <c r="F3698" s="15">
        <v>6783</v>
      </c>
      <c r="G3698" s="15">
        <v>13448</v>
      </c>
      <c r="H3698" s="87">
        <v>255</v>
      </c>
      <c r="I3698" s="87">
        <v>254</v>
      </c>
      <c r="J3698" s="15">
        <v>509</v>
      </c>
      <c r="K3698" s="15">
        <f t="shared" si="241"/>
        <v>6920</v>
      </c>
      <c r="L3698" s="15">
        <f t="shared" si="242"/>
        <v>7037</v>
      </c>
      <c r="M3698" s="15">
        <f t="shared" si="243"/>
        <v>13957</v>
      </c>
    </row>
    <row r="3699" spans="1:13" ht="13.15" customHeight="1" x14ac:dyDescent="0.2">
      <c r="A3699" s="11" t="str">
        <f t="shared" si="240"/>
        <v>TOWNSVILLE1990</v>
      </c>
      <c r="B3699" s="3" t="s">
        <v>49</v>
      </c>
      <c r="C3699" s="12">
        <v>1990</v>
      </c>
      <c r="D3699" s="12">
        <v>10</v>
      </c>
      <c r="E3699" s="13">
        <v>5672</v>
      </c>
      <c r="F3699" s="13">
        <v>5652</v>
      </c>
      <c r="G3699" s="13">
        <v>11324</v>
      </c>
      <c r="H3699" s="13">
        <v>161</v>
      </c>
      <c r="I3699" s="13">
        <v>161</v>
      </c>
      <c r="J3699" s="13">
        <v>322</v>
      </c>
      <c r="K3699" s="15">
        <f t="shared" si="241"/>
        <v>5833</v>
      </c>
      <c r="L3699" s="15">
        <f t="shared" si="242"/>
        <v>5813</v>
      </c>
      <c r="M3699" s="15">
        <f t="shared" si="243"/>
        <v>11646</v>
      </c>
    </row>
    <row r="3700" spans="1:13" ht="13.15" customHeight="1" x14ac:dyDescent="0.2">
      <c r="A3700" s="11" t="str">
        <f t="shared" si="240"/>
        <v>TOWNSVILLE1991</v>
      </c>
      <c r="B3700" s="90" t="s">
        <v>49</v>
      </c>
      <c r="C3700" s="85">
        <v>1991</v>
      </c>
      <c r="D3700" s="86">
        <v>9</v>
      </c>
      <c r="E3700" s="15">
        <v>7440</v>
      </c>
      <c r="F3700" s="15">
        <v>7427</v>
      </c>
      <c r="G3700" s="15">
        <v>14867</v>
      </c>
      <c r="H3700" s="15">
        <v>44</v>
      </c>
      <c r="I3700" s="15">
        <v>44</v>
      </c>
      <c r="J3700" s="15">
        <v>88</v>
      </c>
      <c r="K3700" s="15">
        <f t="shared" si="241"/>
        <v>7484</v>
      </c>
      <c r="L3700" s="15">
        <f t="shared" si="242"/>
        <v>7471</v>
      </c>
      <c r="M3700" s="15">
        <f t="shared" si="243"/>
        <v>14955</v>
      </c>
    </row>
    <row r="3701" spans="1:13" ht="13.15" customHeight="1" x14ac:dyDescent="0.2">
      <c r="A3701" s="11" t="str">
        <f t="shared" si="240"/>
        <v>TOWNSVILLE1992</v>
      </c>
      <c r="B3701" s="3" t="s">
        <v>49</v>
      </c>
      <c r="C3701" s="12">
        <v>1992</v>
      </c>
      <c r="D3701" s="12">
        <v>11</v>
      </c>
      <c r="E3701" s="13">
        <v>7070</v>
      </c>
      <c r="F3701" s="13">
        <v>7098</v>
      </c>
      <c r="G3701" s="13">
        <v>14168</v>
      </c>
      <c r="H3701" s="13">
        <v>18</v>
      </c>
      <c r="I3701" s="13">
        <v>18</v>
      </c>
      <c r="J3701" s="13">
        <v>36</v>
      </c>
      <c r="K3701" s="15">
        <f t="shared" si="241"/>
        <v>7088</v>
      </c>
      <c r="L3701" s="15">
        <f t="shared" si="242"/>
        <v>7116</v>
      </c>
      <c r="M3701" s="15">
        <f t="shared" si="243"/>
        <v>14204</v>
      </c>
    </row>
    <row r="3702" spans="1:13" ht="13.15" customHeight="1" x14ac:dyDescent="0.2">
      <c r="A3702" s="11" t="str">
        <f t="shared" si="240"/>
        <v>TOWNSVILLE1993</v>
      </c>
      <c r="B3702" s="3" t="s">
        <v>49</v>
      </c>
      <c r="C3702" s="12">
        <v>1993</v>
      </c>
      <c r="D3702" s="12">
        <v>11</v>
      </c>
      <c r="E3702" s="13">
        <v>7119</v>
      </c>
      <c r="F3702" s="13">
        <v>7145</v>
      </c>
      <c r="G3702" s="13">
        <v>14264</v>
      </c>
      <c r="H3702" s="13">
        <v>104</v>
      </c>
      <c r="I3702" s="13">
        <v>104</v>
      </c>
      <c r="J3702" s="13">
        <v>208</v>
      </c>
      <c r="K3702" s="15">
        <f t="shared" si="241"/>
        <v>7223</v>
      </c>
      <c r="L3702" s="15">
        <f t="shared" si="242"/>
        <v>7249</v>
      </c>
      <c r="M3702" s="15">
        <f t="shared" si="243"/>
        <v>14472</v>
      </c>
    </row>
    <row r="3703" spans="1:13" ht="13.15" customHeight="1" x14ac:dyDescent="0.2">
      <c r="A3703" s="11" t="str">
        <f t="shared" si="240"/>
        <v>TOWNSVILLE1994</v>
      </c>
      <c r="B3703" s="3" t="s">
        <v>49</v>
      </c>
      <c r="C3703" s="12">
        <v>1994</v>
      </c>
      <c r="D3703" s="12">
        <v>10</v>
      </c>
      <c r="E3703" s="13">
        <v>7790</v>
      </c>
      <c r="F3703" s="13">
        <v>7802</v>
      </c>
      <c r="G3703" s="13">
        <v>15592</v>
      </c>
      <c r="H3703" s="13">
        <v>58</v>
      </c>
      <c r="I3703" s="13">
        <v>58</v>
      </c>
      <c r="J3703" s="13">
        <v>116</v>
      </c>
      <c r="K3703" s="15">
        <f t="shared" si="241"/>
        <v>7848</v>
      </c>
      <c r="L3703" s="15">
        <f t="shared" si="242"/>
        <v>7860</v>
      </c>
      <c r="M3703" s="15">
        <f t="shared" si="243"/>
        <v>15708</v>
      </c>
    </row>
    <row r="3704" spans="1:13" ht="13.15" customHeight="1" x14ac:dyDescent="0.2">
      <c r="A3704" s="11" t="str">
        <f t="shared" si="240"/>
        <v>TOWNSVILLE1995</v>
      </c>
      <c r="B3704" s="3" t="s">
        <v>49</v>
      </c>
      <c r="C3704" s="12">
        <v>1995</v>
      </c>
      <c r="D3704" s="12">
        <v>10</v>
      </c>
      <c r="E3704" s="13">
        <v>8279</v>
      </c>
      <c r="F3704" s="13">
        <v>8283</v>
      </c>
      <c r="G3704" s="13">
        <v>16562</v>
      </c>
      <c r="H3704" s="13">
        <v>0</v>
      </c>
      <c r="I3704" s="13">
        <v>0</v>
      </c>
      <c r="J3704" s="13">
        <v>0</v>
      </c>
      <c r="K3704" s="15">
        <f t="shared" si="241"/>
        <v>8279</v>
      </c>
      <c r="L3704" s="15">
        <f t="shared" si="242"/>
        <v>8283</v>
      </c>
      <c r="M3704" s="15">
        <f t="shared" si="243"/>
        <v>16562</v>
      </c>
    </row>
    <row r="3705" spans="1:13" ht="13.15" customHeight="1" x14ac:dyDescent="0.2">
      <c r="A3705" s="11" t="str">
        <f t="shared" si="240"/>
        <v>TOWNSVILLE1996</v>
      </c>
      <c r="B3705" s="3" t="s">
        <v>49</v>
      </c>
      <c r="C3705" s="12">
        <v>1996</v>
      </c>
      <c r="D3705" s="12">
        <v>10</v>
      </c>
      <c r="E3705" s="13">
        <v>8810</v>
      </c>
      <c r="F3705" s="13">
        <v>8814</v>
      </c>
      <c r="G3705" s="13">
        <v>17624</v>
      </c>
      <c r="H3705" s="13">
        <v>0</v>
      </c>
      <c r="I3705" s="13">
        <v>0</v>
      </c>
      <c r="J3705" s="13">
        <v>0</v>
      </c>
      <c r="K3705" s="15">
        <f t="shared" si="241"/>
        <v>8810</v>
      </c>
      <c r="L3705" s="15">
        <f t="shared" si="242"/>
        <v>8814</v>
      </c>
      <c r="M3705" s="15">
        <f t="shared" si="243"/>
        <v>17624</v>
      </c>
    </row>
    <row r="3706" spans="1:13" ht="13.15" customHeight="1" x14ac:dyDescent="0.2">
      <c r="A3706" s="11" t="str">
        <f t="shared" si="240"/>
        <v>TOWNSVILLE1997</v>
      </c>
      <c r="B3706" s="3" t="s">
        <v>49</v>
      </c>
      <c r="C3706" s="12">
        <v>1997</v>
      </c>
      <c r="D3706" s="12">
        <v>10</v>
      </c>
      <c r="E3706" s="13">
        <v>8962</v>
      </c>
      <c r="F3706" s="13">
        <v>8968</v>
      </c>
      <c r="G3706" s="13">
        <v>17930</v>
      </c>
      <c r="H3706" s="13">
        <v>55</v>
      </c>
      <c r="I3706" s="13">
        <v>49</v>
      </c>
      <c r="J3706" s="13">
        <v>104</v>
      </c>
      <c r="K3706" s="15">
        <f t="shared" si="241"/>
        <v>9017</v>
      </c>
      <c r="L3706" s="15">
        <f t="shared" si="242"/>
        <v>9017</v>
      </c>
      <c r="M3706" s="15">
        <f t="shared" si="243"/>
        <v>18034</v>
      </c>
    </row>
    <row r="3707" spans="1:13" ht="13.15" customHeight="1" x14ac:dyDescent="0.2">
      <c r="A3707" s="11" t="str">
        <f t="shared" si="240"/>
        <v>TOWNSVILLE1998</v>
      </c>
      <c r="B3707" s="3" t="s">
        <v>49</v>
      </c>
      <c r="C3707" s="12">
        <v>1998</v>
      </c>
      <c r="D3707" s="12">
        <v>10</v>
      </c>
      <c r="E3707" s="13">
        <v>8699</v>
      </c>
      <c r="F3707" s="13">
        <v>8694</v>
      </c>
      <c r="G3707" s="13">
        <v>17393</v>
      </c>
      <c r="H3707" s="13">
        <v>22</v>
      </c>
      <c r="I3707" s="13">
        <v>22</v>
      </c>
      <c r="J3707" s="13">
        <v>44</v>
      </c>
      <c r="K3707" s="15">
        <f t="shared" si="241"/>
        <v>8721</v>
      </c>
      <c r="L3707" s="15">
        <f t="shared" si="242"/>
        <v>8716</v>
      </c>
      <c r="M3707" s="15">
        <f t="shared" si="243"/>
        <v>17437</v>
      </c>
    </row>
    <row r="3708" spans="1:13" ht="13.15" customHeight="1" x14ac:dyDescent="0.2">
      <c r="A3708" s="11" t="str">
        <f t="shared" si="240"/>
        <v>TOWNSVILLE1999</v>
      </c>
      <c r="B3708" s="92" t="s">
        <v>49</v>
      </c>
      <c r="C3708" s="85">
        <v>1999</v>
      </c>
      <c r="D3708" s="86">
        <v>10</v>
      </c>
      <c r="E3708" s="15">
        <v>8772</v>
      </c>
      <c r="F3708" s="15">
        <v>8763</v>
      </c>
      <c r="G3708" s="15">
        <v>17535</v>
      </c>
      <c r="H3708" s="87">
        <v>14</v>
      </c>
      <c r="I3708" s="87">
        <v>11</v>
      </c>
      <c r="J3708" s="15">
        <v>25</v>
      </c>
      <c r="K3708" s="15">
        <f t="shared" si="241"/>
        <v>8786</v>
      </c>
      <c r="L3708" s="15">
        <f t="shared" si="242"/>
        <v>8774</v>
      </c>
      <c r="M3708" s="15">
        <f t="shared" si="243"/>
        <v>17560</v>
      </c>
    </row>
    <row r="3709" spans="1:13" ht="13.15" customHeight="1" x14ac:dyDescent="0.2">
      <c r="A3709" s="11" t="str">
        <f t="shared" si="240"/>
        <v>TOWNSVILLE2000</v>
      </c>
      <c r="B3709" s="88" t="s">
        <v>49</v>
      </c>
      <c r="C3709" s="16">
        <v>2000</v>
      </c>
      <c r="D3709" s="86">
        <v>10</v>
      </c>
      <c r="E3709" s="89">
        <v>9405</v>
      </c>
      <c r="F3709" s="89">
        <v>9366</v>
      </c>
      <c r="G3709" s="89">
        <v>18771</v>
      </c>
      <c r="H3709" s="89">
        <v>0</v>
      </c>
      <c r="I3709" s="89">
        <v>0</v>
      </c>
      <c r="J3709" s="89">
        <v>0</v>
      </c>
      <c r="K3709" s="15">
        <f t="shared" si="241"/>
        <v>9405</v>
      </c>
      <c r="L3709" s="15">
        <f t="shared" si="242"/>
        <v>9366</v>
      </c>
      <c r="M3709" s="15">
        <f t="shared" si="243"/>
        <v>18771</v>
      </c>
    </row>
    <row r="3710" spans="1:13" ht="13.15" customHeight="1" x14ac:dyDescent="0.2">
      <c r="A3710" s="11" t="str">
        <f t="shared" si="240"/>
        <v>TOWNSVILLE2001</v>
      </c>
      <c r="B3710" s="3" t="s">
        <v>49</v>
      </c>
      <c r="C3710" s="12">
        <v>2001</v>
      </c>
      <c r="D3710" s="12">
        <v>10</v>
      </c>
      <c r="E3710" s="13">
        <v>7956</v>
      </c>
      <c r="F3710" s="13">
        <v>7875</v>
      </c>
      <c r="G3710" s="13">
        <v>15831</v>
      </c>
      <c r="H3710" s="13">
        <v>18</v>
      </c>
      <c r="I3710" s="13">
        <v>16</v>
      </c>
      <c r="J3710" s="13">
        <v>34</v>
      </c>
      <c r="K3710" s="15">
        <f t="shared" si="241"/>
        <v>7974</v>
      </c>
      <c r="L3710" s="15">
        <f t="shared" si="242"/>
        <v>7891</v>
      </c>
      <c r="M3710" s="15">
        <f t="shared" si="243"/>
        <v>15865</v>
      </c>
    </row>
    <row r="3711" spans="1:13" ht="13.15" customHeight="1" x14ac:dyDescent="0.2">
      <c r="A3711" s="11" t="str">
        <f t="shared" si="240"/>
        <v>TOWNSVILLE2002</v>
      </c>
      <c r="B3711" s="92" t="s">
        <v>49</v>
      </c>
      <c r="C3711" s="85">
        <v>2002</v>
      </c>
      <c r="D3711" s="86">
        <v>10</v>
      </c>
      <c r="E3711" s="15">
        <v>6826</v>
      </c>
      <c r="F3711" s="15">
        <v>6745</v>
      </c>
      <c r="G3711" s="15">
        <v>13571</v>
      </c>
      <c r="H3711" s="87">
        <v>0</v>
      </c>
      <c r="I3711" s="87">
        <v>0</v>
      </c>
      <c r="J3711" s="15">
        <v>0</v>
      </c>
      <c r="K3711" s="15">
        <f t="shared" si="241"/>
        <v>6826</v>
      </c>
      <c r="L3711" s="15">
        <f t="shared" si="242"/>
        <v>6745</v>
      </c>
      <c r="M3711" s="15">
        <f t="shared" si="243"/>
        <v>13571</v>
      </c>
    </row>
    <row r="3712" spans="1:13" ht="13.15" customHeight="1" x14ac:dyDescent="0.2">
      <c r="A3712" s="11" t="str">
        <f t="shared" si="240"/>
        <v>TOWNSVILLE2003</v>
      </c>
      <c r="B3712" s="3" t="s">
        <v>49</v>
      </c>
      <c r="C3712" s="12">
        <v>2003</v>
      </c>
      <c r="D3712" s="12">
        <v>10</v>
      </c>
      <c r="E3712" s="13">
        <v>8217</v>
      </c>
      <c r="F3712" s="13">
        <v>8184</v>
      </c>
      <c r="G3712" s="13">
        <v>16401</v>
      </c>
      <c r="H3712" s="13">
        <v>0</v>
      </c>
      <c r="I3712" s="13">
        <v>0</v>
      </c>
      <c r="J3712" s="13">
        <v>0</v>
      </c>
      <c r="K3712" s="15">
        <f t="shared" si="241"/>
        <v>8217</v>
      </c>
      <c r="L3712" s="15">
        <f t="shared" si="242"/>
        <v>8184</v>
      </c>
      <c r="M3712" s="15">
        <f t="shared" si="243"/>
        <v>16401</v>
      </c>
    </row>
    <row r="3713" spans="1:13" ht="13.15" customHeight="1" x14ac:dyDescent="0.2">
      <c r="A3713" s="11" t="str">
        <f t="shared" si="240"/>
        <v>TOWNSVILLE2004</v>
      </c>
      <c r="B3713" s="3" t="s">
        <v>49</v>
      </c>
      <c r="C3713" s="12">
        <v>2004</v>
      </c>
      <c r="D3713" s="12">
        <v>9</v>
      </c>
      <c r="E3713" s="13">
        <v>9056</v>
      </c>
      <c r="F3713" s="13">
        <v>9073</v>
      </c>
      <c r="G3713" s="13">
        <v>18129</v>
      </c>
      <c r="H3713" s="13">
        <v>0</v>
      </c>
      <c r="I3713" s="13">
        <v>0</v>
      </c>
      <c r="J3713" s="13">
        <v>0</v>
      </c>
      <c r="K3713" s="15">
        <f t="shared" si="241"/>
        <v>9056</v>
      </c>
      <c r="L3713" s="15">
        <f t="shared" si="242"/>
        <v>9073</v>
      </c>
      <c r="M3713" s="15">
        <f t="shared" si="243"/>
        <v>18129</v>
      </c>
    </row>
    <row r="3714" spans="1:13" ht="13.15" customHeight="1" x14ac:dyDescent="0.2">
      <c r="A3714" s="11" t="str">
        <f t="shared" si="240"/>
        <v>TOWNSVILLE2005</v>
      </c>
      <c r="B3714" s="3" t="s">
        <v>49</v>
      </c>
      <c r="C3714" s="12">
        <v>2005</v>
      </c>
      <c r="D3714" s="12">
        <v>9</v>
      </c>
      <c r="E3714" s="13">
        <v>11036</v>
      </c>
      <c r="F3714" s="13">
        <v>11101</v>
      </c>
      <c r="G3714" s="13">
        <v>22137</v>
      </c>
      <c r="H3714" s="13">
        <v>0</v>
      </c>
      <c r="I3714" s="13">
        <v>0</v>
      </c>
      <c r="J3714" s="13">
        <v>0</v>
      </c>
      <c r="K3714" s="15">
        <f t="shared" si="241"/>
        <v>11036</v>
      </c>
      <c r="L3714" s="15">
        <f t="shared" si="242"/>
        <v>11101</v>
      </c>
      <c r="M3714" s="15">
        <f t="shared" si="243"/>
        <v>22137</v>
      </c>
    </row>
    <row r="3715" spans="1:13" ht="13.15" customHeight="1" x14ac:dyDescent="0.2">
      <c r="A3715" s="11" t="str">
        <f t="shared" si="240"/>
        <v>TOWNSVILLE2006</v>
      </c>
      <c r="B3715" s="3" t="s">
        <v>49</v>
      </c>
      <c r="C3715" s="12">
        <v>2006</v>
      </c>
      <c r="D3715" s="12">
        <v>9</v>
      </c>
      <c r="E3715" s="13">
        <v>10850</v>
      </c>
      <c r="F3715" s="13">
        <v>10832</v>
      </c>
      <c r="G3715" s="13">
        <v>21682</v>
      </c>
      <c r="H3715" s="13">
        <v>3</v>
      </c>
      <c r="I3715" s="13">
        <v>3</v>
      </c>
      <c r="J3715" s="13">
        <v>6</v>
      </c>
      <c r="K3715" s="15">
        <f t="shared" si="241"/>
        <v>10853</v>
      </c>
      <c r="L3715" s="15">
        <f t="shared" si="242"/>
        <v>10835</v>
      </c>
      <c r="M3715" s="15">
        <f t="shared" si="243"/>
        <v>21688</v>
      </c>
    </row>
    <row r="3716" spans="1:13" ht="13.15" customHeight="1" x14ac:dyDescent="0.2">
      <c r="A3716" s="11" t="str">
        <f t="shared" si="240"/>
        <v>TOWNSVILLE2007</v>
      </c>
      <c r="B3716" s="92" t="s">
        <v>49</v>
      </c>
      <c r="C3716" s="85">
        <v>2007</v>
      </c>
      <c r="D3716" s="86">
        <v>9</v>
      </c>
      <c r="E3716" s="15">
        <v>10175</v>
      </c>
      <c r="F3716" s="15">
        <v>10169</v>
      </c>
      <c r="G3716" s="15">
        <v>20344</v>
      </c>
      <c r="H3716" s="87">
        <v>0</v>
      </c>
      <c r="I3716" s="87">
        <v>0</v>
      </c>
      <c r="J3716" s="15">
        <v>0</v>
      </c>
      <c r="K3716" s="15">
        <f t="shared" si="241"/>
        <v>10175</v>
      </c>
      <c r="L3716" s="15">
        <f t="shared" si="242"/>
        <v>10169</v>
      </c>
      <c r="M3716" s="15">
        <f t="shared" si="243"/>
        <v>20344</v>
      </c>
    </row>
    <row r="3717" spans="1:13" ht="13.15" customHeight="1" x14ac:dyDescent="0.2">
      <c r="A3717" s="11" t="str">
        <f t="shared" si="240"/>
        <v>TOWNSVILLE2008</v>
      </c>
      <c r="B3717" s="3" t="s">
        <v>49</v>
      </c>
      <c r="C3717" s="12">
        <v>2008</v>
      </c>
      <c r="D3717" s="12">
        <v>10</v>
      </c>
      <c r="E3717" s="13">
        <v>10115</v>
      </c>
      <c r="F3717" s="13">
        <v>10139</v>
      </c>
      <c r="G3717" s="13">
        <v>20254</v>
      </c>
      <c r="H3717" s="13">
        <v>0</v>
      </c>
      <c r="I3717" s="13">
        <v>0</v>
      </c>
      <c r="J3717" s="13">
        <v>0</v>
      </c>
      <c r="K3717" s="15">
        <f t="shared" si="241"/>
        <v>10115</v>
      </c>
      <c r="L3717" s="15">
        <f t="shared" si="242"/>
        <v>10139</v>
      </c>
      <c r="M3717" s="15">
        <f t="shared" si="243"/>
        <v>20254</v>
      </c>
    </row>
    <row r="3718" spans="1:13" ht="13.15" customHeight="1" x14ac:dyDescent="0.2">
      <c r="A3718" s="11" t="str">
        <f t="shared" si="240"/>
        <v>TOWNSVILLE2009</v>
      </c>
      <c r="B3718" s="3" t="s">
        <v>49</v>
      </c>
      <c r="C3718" s="12">
        <v>2009</v>
      </c>
      <c r="D3718" s="12">
        <v>10</v>
      </c>
      <c r="E3718" s="13">
        <v>11706</v>
      </c>
      <c r="F3718" s="13">
        <v>11831</v>
      </c>
      <c r="G3718" s="13">
        <v>23537</v>
      </c>
      <c r="H3718" s="13">
        <v>0</v>
      </c>
      <c r="I3718" s="13">
        <v>0</v>
      </c>
      <c r="J3718" s="13">
        <v>0</v>
      </c>
      <c r="K3718" s="15">
        <f t="shared" si="241"/>
        <v>11706</v>
      </c>
      <c r="L3718" s="15">
        <f t="shared" si="242"/>
        <v>11831</v>
      </c>
      <c r="M3718" s="15">
        <f t="shared" si="243"/>
        <v>23537</v>
      </c>
    </row>
    <row r="3719" spans="1:13" ht="13.15" customHeight="1" x14ac:dyDescent="0.2">
      <c r="A3719" s="11" t="str">
        <f t="shared" si="240"/>
        <v>TOWNSVILLE2010</v>
      </c>
      <c r="B3719" s="3" t="s">
        <v>49</v>
      </c>
      <c r="C3719" s="12">
        <v>2010</v>
      </c>
      <c r="D3719" s="12">
        <v>9</v>
      </c>
      <c r="E3719" s="13">
        <v>14041</v>
      </c>
      <c r="F3719" s="13">
        <v>14208</v>
      </c>
      <c r="G3719" s="13">
        <v>28249</v>
      </c>
      <c r="H3719" s="13">
        <v>7</v>
      </c>
      <c r="I3719" s="13">
        <v>8</v>
      </c>
      <c r="J3719" s="13">
        <v>15</v>
      </c>
      <c r="K3719" s="15">
        <f t="shared" si="241"/>
        <v>14048</v>
      </c>
      <c r="L3719" s="15">
        <f t="shared" si="242"/>
        <v>14216</v>
      </c>
      <c r="M3719" s="15">
        <f t="shared" si="243"/>
        <v>28264</v>
      </c>
    </row>
    <row r="3720" spans="1:13" ht="13.15" customHeight="1" x14ac:dyDescent="0.2">
      <c r="A3720" s="11" t="str">
        <f t="shared" si="240"/>
        <v>TOWNSVILLE2011</v>
      </c>
      <c r="B3720" s="3" t="s">
        <v>49</v>
      </c>
      <c r="C3720" s="12">
        <v>2011</v>
      </c>
      <c r="D3720" s="12">
        <v>9</v>
      </c>
      <c r="E3720" s="13">
        <v>14208</v>
      </c>
      <c r="F3720" s="13">
        <v>14333</v>
      </c>
      <c r="G3720" s="13">
        <v>28541</v>
      </c>
      <c r="H3720" s="13">
        <v>52</v>
      </c>
      <c r="I3720" s="13">
        <v>52</v>
      </c>
      <c r="J3720" s="13">
        <v>104</v>
      </c>
      <c r="K3720" s="15">
        <f t="shared" si="241"/>
        <v>14260</v>
      </c>
      <c r="L3720" s="15">
        <f t="shared" si="242"/>
        <v>14385</v>
      </c>
      <c r="M3720" s="15">
        <f t="shared" si="243"/>
        <v>28645</v>
      </c>
    </row>
    <row r="3721" spans="1:13" ht="13.15" customHeight="1" x14ac:dyDescent="0.2">
      <c r="A3721" s="11" t="str">
        <f t="shared" si="240"/>
        <v>TOWNSVILLE2012</v>
      </c>
      <c r="B3721" s="3" t="s">
        <v>49</v>
      </c>
      <c r="C3721" s="12">
        <v>2012</v>
      </c>
      <c r="D3721" s="12">
        <v>9</v>
      </c>
      <c r="E3721" s="13">
        <v>13750</v>
      </c>
      <c r="F3721" s="13">
        <v>13929</v>
      </c>
      <c r="G3721" s="13">
        <v>27679</v>
      </c>
      <c r="H3721" s="13">
        <v>0</v>
      </c>
      <c r="I3721" s="13">
        <v>0</v>
      </c>
      <c r="J3721" s="13">
        <v>0</v>
      </c>
      <c r="K3721" s="15">
        <f t="shared" si="241"/>
        <v>13750</v>
      </c>
      <c r="L3721" s="15">
        <f t="shared" si="242"/>
        <v>13929</v>
      </c>
      <c r="M3721" s="15">
        <f t="shared" si="243"/>
        <v>27679</v>
      </c>
    </row>
    <row r="3722" spans="1:13" ht="13.15" customHeight="1" x14ac:dyDescent="0.2">
      <c r="A3722" s="11" t="str">
        <f t="shared" si="240"/>
        <v>TOWNSVILLE2013</v>
      </c>
      <c r="B3722" s="3" t="s">
        <v>49</v>
      </c>
      <c r="C3722" s="12">
        <v>2013</v>
      </c>
      <c r="D3722" s="12">
        <v>10</v>
      </c>
      <c r="E3722" s="13">
        <v>13510</v>
      </c>
      <c r="F3722" s="13">
        <v>13721</v>
      </c>
      <c r="G3722" s="13">
        <v>27231</v>
      </c>
      <c r="H3722" s="13">
        <v>0</v>
      </c>
      <c r="I3722" s="13">
        <v>0</v>
      </c>
      <c r="J3722" s="13">
        <v>0</v>
      </c>
      <c r="K3722" s="15">
        <f t="shared" si="241"/>
        <v>13510</v>
      </c>
      <c r="L3722" s="15">
        <f t="shared" si="242"/>
        <v>13721</v>
      </c>
      <c r="M3722" s="15">
        <f t="shared" si="243"/>
        <v>27231</v>
      </c>
    </row>
    <row r="3723" spans="1:13" ht="13.15" customHeight="1" x14ac:dyDescent="0.2">
      <c r="A3723" s="11" t="str">
        <f t="shared" si="240"/>
        <v>TOWNSVILLE2014</v>
      </c>
      <c r="B3723" s="3" t="s">
        <v>49</v>
      </c>
      <c r="C3723" s="12">
        <v>2014</v>
      </c>
      <c r="D3723" s="12">
        <v>10</v>
      </c>
      <c r="E3723" s="13">
        <v>12765</v>
      </c>
      <c r="F3723" s="13">
        <v>12976</v>
      </c>
      <c r="G3723" s="13">
        <v>25741</v>
      </c>
      <c r="H3723" s="13">
        <v>0</v>
      </c>
      <c r="I3723" s="13">
        <v>0</v>
      </c>
      <c r="J3723" s="13">
        <v>0</v>
      </c>
      <c r="K3723" s="15">
        <f t="shared" si="241"/>
        <v>12765</v>
      </c>
      <c r="L3723" s="15">
        <f t="shared" si="242"/>
        <v>12976</v>
      </c>
      <c r="M3723" s="15">
        <f t="shared" si="243"/>
        <v>25741</v>
      </c>
    </row>
    <row r="3724" spans="1:13" ht="13.15" customHeight="1" x14ac:dyDescent="0.2">
      <c r="A3724" s="11" t="str">
        <f t="shared" si="240"/>
        <v>TOWNSVILLE2015</v>
      </c>
      <c r="B3724" s="3" t="s">
        <v>49</v>
      </c>
      <c r="C3724" s="12">
        <v>2015</v>
      </c>
      <c r="D3724" s="12">
        <v>10</v>
      </c>
      <c r="E3724" s="13">
        <v>12515</v>
      </c>
      <c r="F3724" s="13">
        <v>12529</v>
      </c>
      <c r="G3724" s="13">
        <v>25044</v>
      </c>
      <c r="H3724" s="13">
        <v>44</v>
      </c>
      <c r="I3724" s="13">
        <v>45</v>
      </c>
      <c r="J3724" s="13">
        <v>89</v>
      </c>
      <c r="K3724" s="15">
        <f t="shared" si="241"/>
        <v>12559</v>
      </c>
      <c r="L3724" s="15">
        <f t="shared" si="242"/>
        <v>12574</v>
      </c>
      <c r="M3724" s="15">
        <f t="shared" si="243"/>
        <v>25133</v>
      </c>
    </row>
    <row r="3725" spans="1:13" ht="13.15" customHeight="1" x14ac:dyDescent="0.2">
      <c r="A3725" s="11" t="str">
        <f t="shared" si="240"/>
        <v>TOWNSVILLE2016</v>
      </c>
      <c r="B3725" s="3" t="s">
        <v>49</v>
      </c>
      <c r="C3725" s="12">
        <v>2016</v>
      </c>
      <c r="D3725" s="12">
        <v>10</v>
      </c>
      <c r="E3725" s="13">
        <v>12652</v>
      </c>
      <c r="F3725" s="13">
        <v>12642</v>
      </c>
      <c r="G3725" s="13">
        <v>25294</v>
      </c>
      <c r="H3725" s="13">
        <v>153</v>
      </c>
      <c r="I3725" s="13">
        <v>154</v>
      </c>
      <c r="J3725" s="13">
        <v>307</v>
      </c>
      <c r="K3725" s="15">
        <f t="shared" si="241"/>
        <v>12805</v>
      </c>
      <c r="L3725" s="15">
        <f t="shared" si="242"/>
        <v>12796</v>
      </c>
      <c r="M3725" s="15">
        <f t="shared" si="243"/>
        <v>25601</v>
      </c>
    </row>
    <row r="3726" spans="1:13" ht="13.15" customHeight="1" x14ac:dyDescent="0.2">
      <c r="A3726" s="11" t="str">
        <f t="shared" si="240"/>
        <v>TOWNSVILLE2017</v>
      </c>
      <c r="B3726" s="92" t="s">
        <v>49</v>
      </c>
      <c r="C3726" s="85">
        <v>2017</v>
      </c>
      <c r="D3726" s="86">
        <v>10</v>
      </c>
      <c r="E3726" s="15">
        <v>12663</v>
      </c>
      <c r="F3726" s="15">
        <v>12642</v>
      </c>
      <c r="G3726" s="15">
        <v>25305</v>
      </c>
      <c r="H3726" s="87">
        <v>230</v>
      </c>
      <c r="I3726" s="87">
        <v>228</v>
      </c>
      <c r="J3726" s="15">
        <v>458</v>
      </c>
      <c r="K3726" s="15">
        <f t="shared" si="241"/>
        <v>12893</v>
      </c>
      <c r="L3726" s="15">
        <f t="shared" si="242"/>
        <v>12870</v>
      </c>
      <c r="M3726" s="15">
        <f t="shared" si="243"/>
        <v>25763</v>
      </c>
    </row>
    <row r="3727" spans="1:13" ht="13.15" customHeight="1" x14ac:dyDescent="0.2">
      <c r="A3727" s="11" t="str">
        <f t="shared" si="240"/>
        <v>TOWNSVILLE2018</v>
      </c>
      <c r="B3727" s="92" t="s">
        <v>49</v>
      </c>
      <c r="C3727" s="85">
        <v>2018</v>
      </c>
      <c r="D3727" s="86">
        <v>10</v>
      </c>
      <c r="E3727" s="15">
        <v>12095</v>
      </c>
      <c r="F3727" s="15">
        <v>12151</v>
      </c>
      <c r="G3727" s="15">
        <v>24246</v>
      </c>
      <c r="H3727" s="87">
        <v>112</v>
      </c>
      <c r="I3727" s="87">
        <v>112</v>
      </c>
      <c r="J3727" s="15">
        <v>224</v>
      </c>
      <c r="K3727" s="15">
        <f t="shared" si="241"/>
        <v>12207</v>
      </c>
      <c r="L3727" s="15">
        <f t="shared" si="242"/>
        <v>12263</v>
      </c>
      <c r="M3727" s="15">
        <f t="shared" si="243"/>
        <v>24470</v>
      </c>
    </row>
    <row r="3728" spans="1:13" ht="13.15" customHeight="1" x14ac:dyDescent="0.2">
      <c r="A3728" s="11" t="str">
        <f t="shared" si="240"/>
        <v>TOWNSVILLE2019</v>
      </c>
      <c r="B3728" s="92" t="s">
        <v>49</v>
      </c>
      <c r="C3728" s="85">
        <v>2019</v>
      </c>
      <c r="D3728" s="86">
        <v>10</v>
      </c>
      <c r="E3728" s="15">
        <v>11976</v>
      </c>
      <c r="F3728" s="15">
        <v>12021</v>
      </c>
      <c r="G3728" s="15">
        <v>23997</v>
      </c>
      <c r="H3728" s="87">
        <v>0</v>
      </c>
      <c r="I3728" s="87">
        <v>0</v>
      </c>
      <c r="J3728" s="15">
        <v>0</v>
      </c>
      <c r="K3728" s="15">
        <f t="shared" si="241"/>
        <v>11976</v>
      </c>
      <c r="L3728" s="15">
        <f t="shared" si="242"/>
        <v>12021</v>
      </c>
      <c r="M3728" s="15">
        <f t="shared" si="243"/>
        <v>23997</v>
      </c>
    </row>
    <row r="3729" spans="1:13" ht="13.15" customHeight="1" x14ac:dyDescent="0.2">
      <c r="A3729" s="11" t="str">
        <f t="shared" si="240"/>
        <v>TOWNSVILLE2020</v>
      </c>
      <c r="B3729" s="3" t="s">
        <v>49</v>
      </c>
      <c r="C3729" s="12">
        <v>2020</v>
      </c>
      <c r="D3729" s="12">
        <v>8</v>
      </c>
      <c r="E3729" s="13">
        <v>7499</v>
      </c>
      <c r="F3729" s="13">
        <v>7538</v>
      </c>
      <c r="G3729" s="13">
        <v>15037</v>
      </c>
      <c r="H3729" s="13">
        <v>0</v>
      </c>
      <c r="I3729" s="13">
        <v>0</v>
      </c>
      <c r="J3729" s="13">
        <v>0</v>
      </c>
      <c r="K3729" s="15">
        <f t="shared" si="241"/>
        <v>7499</v>
      </c>
      <c r="L3729" s="15">
        <f t="shared" si="242"/>
        <v>7538</v>
      </c>
      <c r="M3729" s="15">
        <f t="shared" si="243"/>
        <v>15037</v>
      </c>
    </row>
    <row r="3730" spans="1:13" ht="13.15" customHeight="1" x14ac:dyDescent="0.2">
      <c r="A3730" s="11" t="str">
        <f t="shared" si="240"/>
        <v>TOWNSVILLE2021</v>
      </c>
      <c r="B3730" s="3" t="s">
        <v>49</v>
      </c>
      <c r="C3730" s="12">
        <v>2021</v>
      </c>
      <c r="D3730" s="12">
        <v>8</v>
      </c>
      <c r="E3730" s="13">
        <v>9694</v>
      </c>
      <c r="F3730" s="13">
        <v>9795</v>
      </c>
      <c r="G3730" s="13">
        <v>19489</v>
      </c>
      <c r="H3730" s="13">
        <v>0</v>
      </c>
      <c r="I3730" s="13">
        <v>0</v>
      </c>
      <c r="J3730" s="13">
        <v>0</v>
      </c>
      <c r="K3730" s="15">
        <f t="shared" si="241"/>
        <v>9694</v>
      </c>
      <c r="L3730" s="15">
        <f t="shared" si="242"/>
        <v>9795</v>
      </c>
      <c r="M3730" s="15">
        <f t="shared" si="243"/>
        <v>19489</v>
      </c>
    </row>
    <row r="3731" spans="1:13" ht="13.15" customHeight="1" x14ac:dyDescent="0.2">
      <c r="A3731" s="11" t="str">
        <f t="shared" si="240"/>
        <v>TOWNSVILLE2022</v>
      </c>
      <c r="B3731" s="3" t="s">
        <v>49</v>
      </c>
      <c r="C3731" s="12">
        <v>2022</v>
      </c>
      <c r="D3731" s="12">
        <v>10</v>
      </c>
      <c r="E3731" s="13">
        <v>11604</v>
      </c>
      <c r="F3731" s="13">
        <v>11643</v>
      </c>
      <c r="G3731" s="13">
        <v>23247</v>
      </c>
      <c r="H3731" s="13">
        <v>0</v>
      </c>
      <c r="I3731" s="13">
        <v>0</v>
      </c>
      <c r="J3731" s="13">
        <v>0</v>
      </c>
      <c r="K3731" s="15">
        <f t="shared" si="241"/>
        <v>11604</v>
      </c>
      <c r="L3731" s="15">
        <f t="shared" si="242"/>
        <v>11643</v>
      </c>
      <c r="M3731" s="15">
        <f t="shared" si="243"/>
        <v>23247</v>
      </c>
    </row>
    <row r="3732" spans="1:13" ht="13.15" customHeight="1" x14ac:dyDescent="0.2">
      <c r="A3732" s="11" t="str">
        <f t="shared" si="240"/>
        <v>TOWNSVILLE2023</v>
      </c>
      <c r="B3732" s="88" t="s">
        <v>49</v>
      </c>
      <c r="C3732" s="16">
        <v>2023</v>
      </c>
      <c r="D3732" s="86">
        <v>10</v>
      </c>
      <c r="E3732" s="89">
        <v>12289</v>
      </c>
      <c r="F3732" s="89">
        <v>12325</v>
      </c>
      <c r="G3732" s="89">
        <v>24614</v>
      </c>
      <c r="H3732" s="89">
        <v>0</v>
      </c>
      <c r="I3732" s="89">
        <v>0</v>
      </c>
      <c r="J3732" s="89">
        <v>0</v>
      </c>
      <c r="K3732" s="15">
        <f t="shared" si="241"/>
        <v>12289</v>
      </c>
      <c r="L3732" s="15">
        <f t="shared" si="242"/>
        <v>12325</v>
      </c>
      <c r="M3732" s="15">
        <f t="shared" si="243"/>
        <v>24614</v>
      </c>
    </row>
    <row r="3733" spans="1:13" ht="13.15" customHeight="1" x14ac:dyDescent="0.2">
      <c r="A3733" s="11" t="str">
        <f t="shared" si="240"/>
        <v>TOWNSVILLE2024</v>
      </c>
      <c r="B3733" s="3" t="s">
        <v>49</v>
      </c>
      <c r="C3733" s="12">
        <v>2024</v>
      </c>
      <c r="D3733" s="12">
        <v>10</v>
      </c>
      <c r="E3733" s="13">
        <v>11919</v>
      </c>
      <c r="F3733" s="13">
        <v>11959</v>
      </c>
      <c r="G3733" s="13">
        <v>23878</v>
      </c>
      <c r="H3733" s="13">
        <v>0</v>
      </c>
      <c r="I3733" s="13">
        <v>0</v>
      </c>
      <c r="J3733" s="13">
        <v>0</v>
      </c>
      <c r="K3733" s="15">
        <f t="shared" si="241"/>
        <v>11919</v>
      </c>
      <c r="L3733" s="15">
        <f t="shared" si="242"/>
        <v>11959</v>
      </c>
      <c r="M3733" s="15">
        <f t="shared" si="243"/>
        <v>23878</v>
      </c>
    </row>
    <row r="3734" spans="1:13" ht="13.15" customHeight="1" x14ac:dyDescent="0.2">
      <c r="A3734" s="11" t="str">
        <f t="shared" si="240"/>
        <v>TOWNSVILLE2025</v>
      </c>
      <c r="B3734" s="3" t="s">
        <v>49</v>
      </c>
      <c r="C3734" s="12">
        <v>2025</v>
      </c>
      <c r="D3734" s="12">
        <v>10</v>
      </c>
      <c r="E3734" s="13">
        <v>11661</v>
      </c>
      <c r="F3734" s="13">
        <v>11796</v>
      </c>
      <c r="G3734" s="13">
        <v>23457</v>
      </c>
      <c r="H3734" s="13">
        <v>0</v>
      </c>
      <c r="I3734" s="13">
        <v>0</v>
      </c>
      <c r="J3734" s="13">
        <v>0</v>
      </c>
      <c r="K3734" s="15">
        <f t="shared" si="241"/>
        <v>11661</v>
      </c>
      <c r="L3734" s="15">
        <f t="shared" si="242"/>
        <v>11796</v>
      </c>
      <c r="M3734" s="15">
        <f t="shared" si="243"/>
        <v>23457</v>
      </c>
    </row>
    <row r="3735" spans="1:13" ht="13.15" customHeight="1" x14ac:dyDescent="0.2">
      <c r="A3735" s="11" t="str">
        <f t="shared" si="240"/>
        <v>WAGGA WAGGA1985</v>
      </c>
      <c r="B3735" s="3" t="s">
        <v>48</v>
      </c>
      <c r="C3735" s="12">
        <v>1985</v>
      </c>
      <c r="D3735" s="12">
        <v>27</v>
      </c>
      <c r="E3735" s="13">
        <v>2949</v>
      </c>
      <c r="F3735" s="13">
        <v>2986</v>
      </c>
      <c r="G3735" s="13">
        <v>5935</v>
      </c>
      <c r="H3735" s="13">
        <v>0</v>
      </c>
      <c r="I3735" s="13">
        <v>0</v>
      </c>
      <c r="J3735" s="13">
        <v>0</v>
      </c>
      <c r="K3735" s="15">
        <f t="shared" si="241"/>
        <v>2949</v>
      </c>
      <c r="L3735" s="15">
        <f t="shared" si="242"/>
        <v>2986</v>
      </c>
      <c r="M3735" s="15">
        <f t="shared" si="243"/>
        <v>5935</v>
      </c>
    </row>
    <row r="3736" spans="1:13" ht="13.15" customHeight="1" x14ac:dyDescent="0.2">
      <c r="A3736" s="11" t="str">
        <f t="shared" si="240"/>
        <v>WAGGA WAGGA1986</v>
      </c>
      <c r="B3736" s="90" t="s">
        <v>48</v>
      </c>
      <c r="C3736" s="85">
        <v>1986</v>
      </c>
      <c r="D3736" s="86">
        <v>25</v>
      </c>
      <c r="E3736" s="15">
        <v>2965</v>
      </c>
      <c r="F3736" s="15">
        <v>2960</v>
      </c>
      <c r="G3736" s="15">
        <v>5925</v>
      </c>
      <c r="H3736" s="15">
        <v>0</v>
      </c>
      <c r="I3736" s="15">
        <v>0</v>
      </c>
      <c r="J3736" s="15">
        <v>0</v>
      </c>
      <c r="K3736" s="15">
        <f t="shared" si="241"/>
        <v>2965</v>
      </c>
      <c r="L3736" s="15">
        <f t="shared" si="242"/>
        <v>2960</v>
      </c>
      <c r="M3736" s="15">
        <f t="shared" si="243"/>
        <v>5925</v>
      </c>
    </row>
    <row r="3737" spans="1:13" ht="13.15" customHeight="1" x14ac:dyDescent="0.2">
      <c r="A3737" s="11" t="str">
        <f t="shared" si="240"/>
        <v>WAGGA WAGGA1987</v>
      </c>
      <c r="B3737" s="3" t="s">
        <v>48</v>
      </c>
      <c r="C3737" s="12">
        <v>1987</v>
      </c>
      <c r="D3737" s="12">
        <v>24</v>
      </c>
      <c r="E3737" s="13">
        <v>2988</v>
      </c>
      <c r="F3737" s="13">
        <v>2962</v>
      </c>
      <c r="G3737" s="13">
        <v>5950</v>
      </c>
      <c r="H3737" s="13">
        <v>0</v>
      </c>
      <c r="I3737" s="13">
        <v>0</v>
      </c>
      <c r="J3737" s="13">
        <v>0</v>
      </c>
      <c r="K3737" s="15">
        <f t="shared" si="241"/>
        <v>2988</v>
      </c>
      <c r="L3737" s="15">
        <f t="shared" si="242"/>
        <v>2962</v>
      </c>
      <c r="M3737" s="15">
        <f t="shared" si="243"/>
        <v>5950</v>
      </c>
    </row>
    <row r="3738" spans="1:13" ht="13.15" customHeight="1" x14ac:dyDescent="0.2">
      <c r="A3738" s="11" t="str">
        <f t="shared" si="240"/>
        <v>WAGGA WAGGA1988</v>
      </c>
      <c r="B3738" s="92" t="s">
        <v>48</v>
      </c>
      <c r="C3738" s="85">
        <v>1988</v>
      </c>
      <c r="D3738" s="86">
        <v>27</v>
      </c>
      <c r="E3738" s="15">
        <v>3043</v>
      </c>
      <c r="F3738" s="15">
        <v>3020</v>
      </c>
      <c r="G3738" s="15">
        <v>6063</v>
      </c>
      <c r="H3738" s="87">
        <v>0</v>
      </c>
      <c r="I3738" s="87">
        <v>0</v>
      </c>
      <c r="J3738" s="15">
        <v>0</v>
      </c>
      <c r="K3738" s="15">
        <f t="shared" si="241"/>
        <v>3043</v>
      </c>
      <c r="L3738" s="15">
        <f t="shared" si="242"/>
        <v>3020</v>
      </c>
      <c r="M3738" s="15">
        <f t="shared" si="243"/>
        <v>6063</v>
      </c>
    </row>
    <row r="3739" spans="1:13" ht="13.15" customHeight="1" x14ac:dyDescent="0.2">
      <c r="A3739" s="11" t="str">
        <f t="shared" si="240"/>
        <v>WAGGA WAGGA1989</v>
      </c>
      <c r="B3739" s="3" t="s">
        <v>48</v>
      </c>
      <c r="C3739" s="12">
        <v>1989</v>
      </c>
      <c r="D3739" s="12">
        <v>27</v>
      </c>
      <c r="E3739" s="13">
        <v>2801</v>
      </c>
      <c r="F3739" s="13">
        <v>2728</v>
      </c>
      <c r="G3739" s="13">
        <v>5529</v>
      </c>
      <c r="H3739" s="13">
        <v>0</v>
      </c>
      <c r="I3739" s="13">
        <v>0</v>
      </c>
      <c r="J3739" s="13">
        <v>0</v>
      </c>
      <c r="K3739" s="15">
        <f t="shared" si="241"/>
        <v>2801</v>
      </c>
      <c r="L3739" s="15">
        <f t="shared" si="242"/>
        <v>2728</v>
      </c>
      <c r="M3739" s="15">
        <f t="shared" si="243"/>
        <v>5529</v>
      </c>
    </row>
    <row r="3740" spans="1:13" ht="13.15" customHeight="1" x14ac:dyDescent="0.2">
      <c r="A3740" s="11" t="str">
        <f t="shared" si="240"/>
        <v>WAGGA WAGGA1990</v>
      </c>
      <c r="B3740" s="92" t="s">
        <v>48</v>
      </c>
      <c r="C3740" s="85">
        <v>1990</v>
      </c>
      <c r="D3740" s="86">
        <v>31</v>
      </c>
      <c r="E3740" s="15">
        <v>2657</v>
      </c>
      <c r="F3740" s="15">
        <v>2638</v>
      </c>
      <c r="G3740" s="15">
        <v>5295</v>
      </c>
      <c r="H3740" s="87">
        <v>0</v>
      </c>
      <c r="I3740" s="87">
        <v>0</v>
      </c>
      <c r="J3740" s="15">
        <v>0</v>
      </c>
      <c r="K3740" s="15">
        <f t="shared" si="241"/>
        <v>2657</v>
      </c>
      <c r="L3740" s="15">
        <f t="shared" si="242"/>
        <v>2638</v>
      </c>
      <c r="M3740" s="15">
        <f t="shared" si="243"/>
        <v>5295</v>
      </c>
    </row>
    <row r="3741" spans="1:13" ht="13.15" customHeight="1" x14ac:dyDescent="0.2">
      <c r="A3741" s="11" t="str">
        <f t="shared" si="240"/>
        <v>WAGGA WAGGA1991</v>
      </c>
      <c r="B3741" s="3" t="s">
        <v>48</v>
      </c>
      <c r="C3741" s="12">
        <v>1991</v>
      </c>
      <c r="D3741" s="12">
        <v>29</v>
      </c>
      <c r="E3741" s="13">
        <v>3207</v>
      </c>
      <c r="F3741" s="13">
        <v>3102</v>
      </c>
      <c r="G3741" s="13">
        <v>6309</v>
      </c>
      <c r="H3741" s="13">
        <v>0</v>
      </c>
      <c r="I3741" s="13">
        <v>0</v>
      </c>
      <c r="J3741" s="13">
        <v>0</v>
      </c>
      <c r="K3741" s="15">
        <f t="shared" si="241"/>
        <v>3207</v>
      </c>
      <c r="L3741" s="15">
        <f t="shared" si="242"/>
        <v>3102</v>
      </c>
      <c r="M3741" s="15">
        <f t="shared" si="243"/>
        <v>6309</v>
      </c>
    </row>
    <row r="3742" spans="1:13" ht="13.15" customHeight="1" x14ac:dyDescent="0.2">
      <c r="A3742" s="11" t="str">
        <f t="shared" si="240"/>
        <v>WAGGA WAGGA1992</v>
      </c>
      <c r="B3742" s="92" t="s">
        <v>48</v>
      </c>
      <c r="C3742" s="85">
        <v>1992</v>
      </c>
      <c r="D3742" s="86">
        <v>20</v>
      </c>
      <c r="E3742" s="15">
        <v>4538</v>
      </c>
      <c r="F3742" s="15">
        <v>4533</v>
      </c>
      <c r="G3742" s="15">
        <v>9071</v>
      </c>
      <c r="H3742" s="87">
        <v>0</v>
      </c>
      <c r="I3742" s="87">
        <v>0</v>
      </c>
      <c r="J3742" s="15">
        <v>0</v>
      </c>
      <c r="K3742" s="15">
        <f t="shared" si="241"/>
        <v>4538</v>
      </c>
      <c r="L3742" s="15">
        <f t="shared" si="242"/>
        <v>4533</v>
      </c>
      <c r="M3742" s="15">
        <f t="shared" si="243"/>
        <v>9071</v>
      </c>
    </row>
    <row r="3743" spans="1:13" ht="13.15" customHeight="1" x14ac:dyDescent="0.2">
      <c r="A3743" s="11" t="str">
        <f t="shared" si="240"/>
        <v>WAGGA WAGGA1993</v>
      </c>
      <c r="B3743" s="3" t="s">
        <v>48</v>
      </c>
      <c r="C3743" s="12">
        <v>1993</v>
      </c>
      <c r="D3743" s="12">
        <v>19</v>
      </c>
      <c r="E3743" s="13">
        <v>4694</v>
      </c>
      <c r="F3743" s="13">
        <v>4690</v>
      </c>
      <c r="G3743" s="13">
        <v>9384</v>
      </c>
      <c r="H3743" s="13">
        <v>0</v>
      </c>
      <c r="I3743" s="13">
        <v>0</v>
      </c>
      <c r="J3743" s="13">
        <v>0</v>
      </c>
      <c r="K3743" s="15">
        <f t="shared" si="241"/>
        <v>4694</v>
      </c>
      <c r="L3743" s="15">
        <f t="shared" si="242"/>
        <v>4690</v>
      </c>
      <c r="M3743" s="15">
        <f t="shared" si="243"/>
        <v>9384</v>
      </c>
    </row>
    <row r="3744" spans="1:13" ht="13.15" customHeight="1" x14ac:dyDescent="0.2">
      <c r="A3744" s="11" t="str">
        <f t="shared" si="240"/>
        <v>WAGGA WAGGA1994</v>
      </c>
      <c r="B3744" s="3" t="s">
        <v>48</v>
      </c>
      <c r="C3744" s="12">
        <v>1994</v>
      </c>
      <c r="D3744" s="12">
        <v>28</v>
      </c>
      <c r="E3744" s="13">
        <v>3442</v>
      </c>
      <c r="F3744" s="13">
        <v>3424</v>
      </c>
      <c r="G3744" s="13">
        <v>6866</v>
      </c>
      <c r="H3744" s="13">
        <v>0</v>
      </c>
      <c r="I3744" s="13">
        <v>0</v>
      </c>
      <c r="J3744" s="13">
        <v>0</v>
      </c>
      <c r="K3744" s="15">
        <f t="shared" si="241"/>
        <v>3442</v>
      </c>
      <c r="L3744" s="15">
        <f t="shared" si="242"/>
        <v>3424</v>
      </c>
      <c r="M3744" s="15">
        <f t="shared" si="243"/>
        <v>6866</v>
      </c>
    </row>
    <row r="3745" spans="1:13" ht="13.15" customHeight="1" x14ac:dyDescent="0.2">
      <c r="A3745" s="11" t="str">
        <f t="shared" si="240"/>
        <v>WAGGA WAGGA1995</v>
      </c>
      <c r="B3745" s="92" t="s">
        <v>48</v>
      </c>
      <c r="C3745" s="85">
        <v>1995</v>
      </c>
      <c r="D3745" s="86">
        <v>28</v>
      </c>
      <c r="E3745" s="15">
        <v>3587</v>
      </c>
      <c r="F3745" s="15">
        <v>3586</v>
      </c>
      <c r="G3745" s="15">
        <v>7173</v>
      </c>
      <c r="H3745" s="87">
        <v>0</v>
      </c>
      <c r="I3745" s="87">
        <v>0</v>
      </c>
      <c r="J3745" s="15">
        <v>0</v>
      </c>
      <c r="K3745" s="15">
        <f t="shared" si="241"/>
        <v>3587</v>
      </c>
      <c r="L3745" s="15">
        <f t="shared" si="242"/>
        <v>3586</v>
      </c>
      <c r="M3745" s="15">
        <f t="shared" si="243"/>
        <v>7173</v>
      </c>
    </row>
    <row r="3746" spans="1:13" ht="13.15" customHeight="1" x14ac:dyDescent="0.2">
      <c r="A3746" s="11" t="str">
        <f t="shared" si="240"/>
        <v>WAGGA WAGGA1996</v>
      </c>
      <c r="B3746" s="90" t="s">
        <v>48</v>
      </c>
      <c r="C3746" s="85">
        <v>1996</v>
      </c>
      <c r="D3746" s="86">
        <v>25</v>
      </c>
      <c r="E3746" s="15">
        <v>4009</v>
      </c>
      <c r="F3746" s="15">
        <v>4003</v>
      </c>
      <c r="G3746" s="15">
        <v>8012</v>
      </c>
      <c r="H3746" s="15">
        <v>0</v>
      </c>
      <c r="I3746" s="15">
        <v>0</v>
      </c>
      <c r="J3746" s="15">
        <v>0</v>
      </c>
      <c r="K3746" s="15">
        <f t="shared" si="241"/>
        <v>4009</v>
      </c>
      <c r="L3746" s="15">
        <f t="shared" si="242"/>
        <v>4003</v>
      </c>
      <c r="M3746" s="15">
        <f t="shared" si="243"/>
        <v>8012</v>
      </c>
    </row>
    <row r="3747" spans="1:13" ht="13.15" customHeight="1" x14ac:dyDescent="0.2">
      <c r="A3747" s="11" t="str">
        <f t="shared" si="240"/>
        <v>WAGGA WAGGA1997</v>
      </c>
      <c r="B3747" s="92" t="s">
        <v>48</v>
      </c>
      <c r="C3747" s="85">
        <v>1997</v>
      </c>
      <c r="D3747" s="86">
        <v>23</v>
      </c>
      <c r="E3747" s="15">
        <v>3905</v>
      </c>
      <c r="F3747" s="15">
        <v>3894</v>
      </c>
      <c r="G3747" s="15">
        <v>7799</v>
      </c>
      <c r="H3747" s="87">
        <v>0</v>
      </c>
      <c r="I3747" s="87">
        <v>0</v>
      </c>
      <c r="J3747" s="15">
        <v>0</v>
      </c>
      <c r="K3747" s="15">
        <f t="shared" si="241"/>
        <v>3905</v>
      </c>
      <c r="L3747" s="15">
        <f t="shared" si="242"/>
        <v>3894</v>
      </c>
      <c r="M3747" s="15">
        <f t="shared" si="243"/>
        <v>7799</v>
      </c>
    </row>
    <row r="3748" spans="1:13" ht="13.15" customHeight="1" x14ac:dyDescent="0.2">
      <c r="A3748" s="11" t="str">
        <f t="shared" si="240"/>
        <v>WAGGA WAGGA1998</v>
      </c>
      <c r="B3748" s="3" t="s">
        <v>48</v>
      </c>
      <c r="C3748" s="12">
        <v>1998</v>
      </c>
      <c r="D3748" s="12">
        <v>26</v>
      </c>
      <c r="E3748" s="13">
        <v>3720</v>
      </c>
      <c r="F3748" s="13">
        <v>3714</v>
      </c>
      <c r="G3748" s="13">
        <v>7434</v>
      </c>
      <c r="H3748" s="13">
        <v>0</v>
      </c>
      <c r="I3748" s="13">
        <v>0</v>
      </c>
      <c r="J3748" s="13">
        <v>0</v>
      </c>
      <c r="K3748" s="15">
        <f t="shared" si="241"/>
        <v>3720</v>
      </c>
      <c r="L3748" s="15">
        <f t="shared" si="242"/>
        <v>3714</v>
      </c>
      <c r="M3748" s="15">
        <f t="shared" si="243"/>
        <v>7434</v>
      </c>
    </row>
    <row r="3749" spans="1:13" ht="13.15" customHeight="1" x14ac:dyDescent="0.2">
      <c r="A3749" s="11" t="str">
        <f t="shared" si="240"/>
        <v>WAGGA WAGGA1999</v>
      </c>
      <c r="B3749" s="90" t="s">
        <v>48</v>
      </c>
      <c r="C3749" s="85">
        <v>1999</v>
      </c>
      <c r="D3749" s="86">
        <v>26</v>
      </c>
      <c r="E3749" s="15">
        <v>3946</v>
      </c>
      <c r="F3749" s="15">
        <v>3965</v>
      </c>
      <c r="G3749" s="15">
        <v>7911</v>
      </c>
      <c r="H3749" s="15">
        <v>0</v>
      </c>
      <c r="I3749" s="15">
        <v>0</v>
      </c>
      <c r="J3749" s="15">
        <v>0</v>
      </c>
      <c r="K3749" s="15">
        <f t="shared" si="241"/>
        <v>3946</v>
      </c>
      <c r="L3749" s="15">
        <f t="shared" si="242"/>
        <v>3965</v>
      </c>
      <c r="M3749" s="15">
        <f t="shared" si="243"/>
        <v>7911</v>
      </c>
    </row>
    <row r="3750" spans="1:13" ht="13.15" customHeight="1" x14ac:dyDescent="0.2">
      <c r="A3750" s="11" t="str">
        <f t="shared" si="240"/>
        <v>WAGGA WAGGA2000</v>
      </c>
      <c r="B3750" s="3" t="s">
        <v>48</v>
      </c>
      <c r="C3750" s="12">
        <v>2000</v>
      </c>
      <c r="D3750" s="12">
        <v>24</v>
      </c>
      <c r="E3750" s="13">
        <v>3955</v>
      </c>
      <c r="F3750" s="13">
        <v>3951</v>
      </c>
      <c r="G3750" s="13">
        <v>7906</v>
      </c>
      <c r="H3750" s="13">
        <v>0</v>
      </c>
      <c r="I3750" s="13">
        <v>0</v>
      </c>
      <c r="J3750" s="13">
        <v>0</v>
      </c>
      <c r="K3750" s="15">
        <f t="shared" si="241"/>
        <v>3955</v>
      </c>
      <c r="L3750" s="15">
        <f t="shared" si="242"/>
        <v>3951</v>
      </c>
      <c r="M3750" s="15">
        <f t="shared" si="243"/>
        <v>7906</v>
      </c>
    </row>
    <row r="3751" spans="1:13" ht="13.15" customHeight="1" x14ac:dyDescent="0.2">
      <c r="A3751" s="11" t="str">
        <f t="shared" si="240"/>
        <v>WAGGA WAGGA2001</v>
      </c>
      <c r="B3751" s="92" t="s">
        <v>48</v>
      </c>
      <c r="C3751" s="85">
        <v>2001</v>
      </c>
      <c r="D3751" s="86">
        <v>22</v>
      </c>
      <c r="E3751" s="15">
        <v>3989</v>
      </c>
      <c r="F3751" s="15">
        <v>3977</v>
      </c>
      <c r="G3751" s="15">
        <v>7966</v>
      </c>
      <c r="H3751" s="87">
        <v>0</v>
      </c>
      <c r="I3751" s="87">
        <v>0</v>
      </c>
      <c r="J3751" s="15">
        <v>0</v>
      </c>
      <c r="K3751" s="15">
        <f t="shared" si="241"/>
        <v>3989</v>
      </c>
      <c r="L3751" s="15">
        <f t="shared" si="242"/>
        <v>3977</v>
      </c>
      <c r="M3751" s="15">
        <f t="shared" si="243"/>
        <v>7966</v>
      </c>
    </row>
    <row r="3752" spans="1:13" ht="13.15" customHeight="1" x14ac:dyDescent="0.2">
      <c r="A3752" s="11" t="str">
        <f t="shared" si="240"/>
        <v>WAGGA WAGGA2002</v>
      </c>
      <c r="B3752" s="92" t="s">
        <v>48</v>
      </c>
      <c r="C3752" s="85">
        <v>2002</v>
      </c>
      <c r="D3752" s="86">
        <v>22</v>
      </c>
      <c r="E3752" s="15">
        <v>3179</v>
      </c>
      <c r="F3752" s="15">
        <v>3167</v>
      </c>
      <c r="G3752" s="15">
        <v>6346</v>
      </c>
      <c r="H3752" s="87">
        <v>0</v>
      </c>
      <c r="I3752" s="87">
        <v>0</v>
      </c>
      <c r="J3752" s="15">
        <v>0</v>
      </c>
      <c r="K3752" s="15">
        <f t="shared" si="241"/>
        <v>3179</v>
      </c>
      <c r="L3752" s="15">
        <f t="shared" si="242"/>
        <v>3167</v>
      </c>
      <c r="M3752" s="15">
        <f t="shared" si="243"/>
        <v>6346</v>
      </c>
    </row>
    <row r="3753" spans="1:13" ht="13.15" customHeight="1" x14ac:dyDescent="0.2">
      <c r="A3753" s="11" t="str">
        <f t="shared" si="240"/>
        <v>WAGGA WAGGA2003</v>
      </c>
      <c r="B3753" s="3" t="s">
        <v>48</v>
      </c>
      <c r="C3753" s="12">
        <v>2003</v>
      </c>
      <c r="D3753" s="12">
        <v>21</v>
      </c>
      <c r="E3753" s="13">
        <v>3343</v>
      </c>
      <c r="F3753" s="13">
        <v>3327</v>
      </c>
      <c r="G3753" s="13">
        <v>6670</v>
      </c>
      <c r="H3753" s="13">
        <v>0</v>
      </c>
      <c r="I3753" s="13">
        <v>0</v>
      </c>
      <c r="J3753" s="13">
        <v>0</v>
      </c>
      <c r="K3753" s="15">
        <f t="shared" si="241"/>
        <v>3343</v>
      </c>
      <c r="L3753" s="15">
        <f t="shared" si="242"/>
        <v>3327</v>
      </c>
      <c r="M3753" s="15">
        <f t="shared" si="243"/>
        <v>6670</v>
      </c>
    </row>
    <row r="3754" spans="1:13" ht="13.15" customHeight="1" x14ac:dyDescent="0.2">
      <c r="A3754" s="11" t="str">
        <f t="shared" si="240"/>
        <v>WAGGA WAGGA2004</v>
      </c>
      <c r="B3754" s="92" t="s">
        <v>48</v>
      </c>
      <c r="C3754" s="85">
        <v>2004</v>
      </c>
      <c r="D3754" s="86">
        <v>23</v>
      </c>
      <c r="E3754" s="15">
        <v>3363</v>
      </c>
      <c r="F3754" s="15">
        <v>3354</v>
      </c>
      <c r="G3754" s="15">
        <v>6717</v>
      </c>
      <c r="H3754" s="87">
        <v>0</v>
      </c>
      <c r="I3754" s="87">
        <v>0</v>
      </c>
      <c r="J3754" s="15">
        <v>0</v>
      </c>
      <c r="K3754" s="15">
        <f t="shared" si="241"/>
        <v>3363</v>
      </c>
      <c r="L3754" s="15">
        <f t="shared" si="242"/>
        <v>3354</v>
      </c>
      <c r="M3754" s="15">
        <f t="shared" si="243"/>
        <v>6717</v>
      </c>
    </row>
    <row r="3755" spans="1:13" ht="13.15" customHeight="1" x14ac:dyDescent="0.2">
      <c r="A3755" s="11" t="str">
        <f t="shared" si="240"/>
        <v>WAGGA WAGGA2005</v>
      </c>
      <c r="B3755" s="92" t="s">
        <v>48</v>
      </c>
      <c r="C3755" s="85">
        <v>2005</v>
      </c>
      <c r="D3755" s="86">
        <v>23</v>
      </c>
      <c r="E3755" s="15">
        <v>3562</v>
      </c>
      <c r="F3755" s="15">
        <v>3560</v>
      </c>
      <c r="G3755" s="15">
        <v>7122</v>
      </c>
      <c r="H3755" s="87">
        <v>0</v>
      </c>
      <c r="I3755" s="87">
        <v>0</v>
      </c>
      <c r="J3755" s="15">
        <v>0</v>
      </c>
      <c r="K3755" s="15">
        <f t="shared" si="241"/>
        <v>3562</v>
      </c>
      <c r="L3755" s="15">
        <f t="shared" si="242"/>
        <v>3560</v>
      </c>
      <c r="M3755" s="15">
        <f t="shared" si="243"/>
        <v>7122</v>
      </c>
    </row>
    <row r="3756" spans="1:13" ht="13.15" customHeight="1" x14ac:dyDescent="0.2">
      <c r="A3756" s="11" t="str">
        <f t="shared" si="240"/>
        <v>WAGGA WAGGA2006</v>
      </c>
      <c r="B3756" s="3" t="s">
        <v>48</v>
      </c>
      <c r="C3756" s="12">
        <v>2006</v>
      </c>
      <c r="D3756" s="12">
        <v>19</v>
      </c>
      <c r="E3756" s="13">
        <v>3908</v>
      </c>
      <c r="F3756" s="13">
        <v>3913</v>
      </c>
      <c r="G3756" s="13">
        <v>7821</v>
      </c>
      <c r="H3756" s="13">
        <v>0</v>
      </c>
      <c r="I3756" s="13">
        <v>0</v>
      </c>
      <c r="J3756" s="13">
        <v>0</v>
      </c>
      <c r="K3756" s="15">
        <f t="shared" si="241"/>
        <v>3908</v>
      </c>
      <c r="L3756" s="15">
        <f t="shared" si="242"/>
        <v>3913</v>
      </c>
      <c r="M3756" s="15">
        <f t="shared" si="243"/>
        <v>7821</v>
      </c>
    </row>
    <row r="3757" spans="1:13" ht="13.15" customHeight="1" x14ac:dyDescent="0.2">
      <c r="A3757" s="11" t="str">
        <f t="shared" si="240"/>
        <v>WAGGA WAGGA2007</v>
      </c>
      <c r="B3757" s="3" t="s">
        <v>48</v>
      </c>
      <c r="C3757" s="12">
        <v>2007</v>
      </c>
      <c r="D3757" s="12">
        <v>18</v>
      </c>
      <c r="E3757" s="13">
        <v>4099</v>
      </c>
      <c r="F3757" s="13">
        <v>4106</v>
      </c>
      <c r="G3757" s="13">
        <v>8205</v>
      </c>
      <c r="H3757" s="13">
        <v>0</v>
      </c>
      <c r="I3757" s="13">
        <v>0</v>
      </c>
      <c r="J3757" s="13">
        <v>0</v>
      </c>
      <c r="K3757" s="15">
        <f t="shared" si="241"/>
        <v>4099</v>
      </c>
      <c r="L3757" s="15">
        <f t="shared" si="242"/>
        <v>4106</v>
      </c>
      <c r="M3757" s="15">
        <f t="shared" si="243"/>
        <v>8205</v>
      </c>
    </row>
    <row r="3758" spans="1:13" ht="13.15" customHeight="1" x14ac:dyDescent="0.2">
      <c r="A3758" s="11" t="str">
        <f t="shared" si="240"/>
        <v>WAGGA WAGGA2008</v>
      </c>
      <c r="B3758" s="3" t="s">
        <v>48</v>
      </c>
      <c r="C3758" s="12">
        <v>2008</v>
      </c>
      <c r="D3758" s="12">
        <v>18</v>
      </c>
      <c r="E3758" s="13">
        <v>3813</v>
      </c>
      <c r="F3758" s="13">
        <v>3811</v>
      </c>
      <c r="G3758" s="13">
        <v>7624</v>
      </c>
      <c r="H3758" s="13">
        <v>0</v>
      </c>
      <c r="I3758" s="13">
        <v>0</v>
      </c>
      <c r="J3758" s="13">
        <v>0</v>
      </c>
      <c r="K3758" s="15">
        <f t="shared" si="241"/>
        <v>3813</v>
      </c>
      <c r="L3758" s="15">
        <f t="shared" si="242"/>
        <v>3811</v>
      </c>
      <c r="M3758" s="15">
        <f t="shared" si="243"/>
        <v>7624</v>
      </c>
    </row>
    <row r="3759" spans="1:13" ht="13.15" customHeight="1" x14ac:dyDescent="0.2">
      <c r="A3759" s="11" t="str">
        <f t="shared" ref="A3759:A3822" si="244">CONCATENATE(B3759,C3759)</f>
        <v>WAGGA WAGGA2009</v>
      </c>
      <c r="B3759" s="3" t="s">
        <v>48</v>
      </c>
      <c r="C3759" s="12">
        <v>2009</v>
      </c>
      <c r="D3759" s="12">
        <v>17</v>
      </c>
      <c r="E3759" s="13">
        <v>3816</v>
      </c>
      <c r="F3759" s="13">
        <v>3822</v>
      </c>
      <c r="G3759" s="13">
        <v>7638</v>
      </c>
      <c r="H3759" s="13">
        <v>0</v>
      </c>
      <c r="I3759" s="13">
        <v>0</v>
      </c>
      <c r="J3759" s="13">
        <v>0</v>
      </c>
      <c r="K3759" s="15">
        <f t="shared" si="241"/>
        <v>3816</v>
      </c>
      <c r="L3759" s="15">
        <f t="shared" si="242"/>
        <v>3822</v>
      </c>
      <c r="M3759" s="15">
        <f t="shared" si="243"/>
        <v>7638</v>
      </c>
    </row>
    <row r="3760" spans="1:13" ht="13.15" customHeight="1" x14ac:dyDescent="0.2">
      <c r="A3760" s="11" t="str">
        <f t="shared" si="244"/>
        <v>WAGGA WAGGA2010</v>
      </c>
      <c r="B3760" s="90" t="s">
        <v>48</v>
      </c>
      <c r="C3760" s="85">
        <v>2010</v>
      </c>
      <c r="D3760" s="86">
        <v>19</v>
      </c>
      <c r="E3760" s="15">
        <v>3676</v>
      </c>
      <c r="F3760" s="15">
        <v>3674</v>
      </c>
      <c r="G3760" s="15">
        <v>7350</v>
      </c>
      <c r="H3760" s="15">
        <v>0</v>
      </c>
      <c r="I3760" s="15">
        <v>0</v>
      </c>
      <c r="J3760" s="15">
        <v>0</v>
      </c>
      <c r="K3760" s="15">
        <f t="shared" si="241"/>
        <v>3676</v>
      </c>
      <c r="L3760" s="15">
        <f t="shared" si="242"/>
        <v>3674</v>
      </c>
      <c r="M3760" s="15">
        <f t="shared" si="243"/>
        <v>7350</v>
      </c>
    </row>
    <row r="3761" spans="1:13" ht="13.15" customHeight="1" x14ac:dyDescent="0.2">
      <c r="A3761" s="11" t="str">
        <f t="shared" si="244"/>
        <v>WAGGA WAGGA2011</v>
      </c>
      <c r="B3761" s="3" t="s">
        <v>48</v>
      </c>
      <c r="C3761" s="12">
        <v>2011</v>
      </c>
      <c r="D3761" s="12">
        <v>19</v>
      </c>
      <c r="E3761" s="13">
        <v>3566</v>
      </c>
      <c r="F3761" s="13">
        <v>3562</v>
      </c>
      <c r="G3761" s="13">
        <v>7128</v>
      </c>
      <c r="H3761" s="13">
        <v>0</v>
      </c>
      <c r="I3761" s="13">
        <v>0</v>
      </c>
      <c r="J3761" s="13">
        <v>0</v>
      </c>
      <c r="K3761" s="15">
        <f t="shared" ref="K3761:K3824" si="245">E3761+H3761</f>
        <v>3566</v>
      </c>
      <c r="L3761" s="15">
        <f t="shared" ref="L3761:L3824" si="246">F3761+I3761</f>
        <v>3562</v>
      </c>
      <c r="M3761" s="15">
        <f t="shared" ref="M3761:M3824" si="247">G3761+J3761</f>
        <v>7128</v>
      </c>
    </row>
    <row r="3762" spans="1:13" ht="13.15" customHeight="1" x14ac:dyDescent="0.2">
      <c r="A3762" s="11" t="str">
        <f t="shared" si="244"/>
        <v>WAGGA WAGGA2012</v>
      </c>
      <c r="B3762" s="3" t="s">
        <v>48</v>
      </c>
      <c r="C3762" s="12">
        <v>2012</v>
      </c>
      <c r="D3762" s="12">
        <v>22</v>
      </c>
      <c r="E3762" s="13">
        <v>3437</v>
      </c>
      <c r="F3762" s="13">
        <v>3402</v>
      </c>
      <c r="G3762" s="13">
        <v>6839</v>
      </c>
      <c r="H3762" s="13">
        <v>0</v>
      </c>
      <c r="I3762" s="13">
        <v>0</v>
      </c>
      <c r="J3762" s="13">
        <v>0</v>
      </c>
      <c r="K3762" s="15">
        <f t="shared" si="245"/>
        <v>3437</v>
      </c>
      <c r="L3762" s="15">
        <f t="shared" si="246"/>
        <v>3402</v>
      </c>
      <c r="M3762" s="15">
        <f t="shared" si="247"/>
        <v>6839</v>
      </c>
    </row>
    <row r="3763" spans="1:13" ht="13.15" customHeight="1" x14ac:dyDescent="0.2">
      <c r="A3763" s="11" t="str">
        <f t="shared" si="244"/>
        <v>WAGGA WAGGA2013</v>
      </c>
      <c r="B3763" s="92" t="s">
        <v>48</v>
      </c>
      <c r="C3763" s="85">
        <v>2013</v>
      </c>
      <c r="D3763" s="86">
        <v>21</v>
      </c>
      <c r="E3763" s="15">
        <v>3534</v>
      </c>
      <c r="F3763" s="15">
        <v>3495</v>
      </c>
      <c r="G3763" s="15">
        <v>7029</v>
      </c>
      <c r="H3763" s="87">
        <v>0</v>
      </c>
      <c r="I3763" s="87">
        <v>0</v>
      </c>
      <c r="J3763" s="15">
        <v>0</v>
      </c>
      <c r="K3763" s="15">
        <f t="shared" si="245"/>
        <v>3534</v>
      </c>
      <c r="L3763" s="15">
        <f t="shared" si="246"/>
        <v>3495</v>
      </c>
      <c r="M3763" s="15">
        <f t="shared" si="247"/>
        <v>7029</v>
      </c>
    </row>
    <row r="3764" spans="1:13" ht="13.15" customHeight="1" x14ac:dyDescent="0.2">
      <c r="A3764" s="11" t="str">
        <f t="shared" si="244"/>
        <v>WAGGA WAGGA2014</v>
      </c>
      <c r="B3764" s="92" t="s">
        <v>48</v>
      </c>
      <c r="C3764" s="85">
        <v>2014</v>
      </c>
      <c r="D3764" s="86">
        <v>21</v>
      </c>
      <c r="E3764" s="15">
        <v>3527</v>
      </c>
      <c r="F3764" s="15">
        <v>3554</v>
      </c>
      <c r="G3764" s="15">
        <v>7081</v>
      </c>
      <c r="H3764" s="87">
        <v>0</v>
      </c>
      <c r="I3764" s="87">
        <v>0</v>
      </c>
      <c r="J3764" s="15">
        <v>0</v>
      </c>
      <c r="K3764" s="15">
        <f t="shared" si="245"/>
        <v>3527</v>
      </c>
      <c r="L3764" s="15">
        <f t="shared" si="246"/>
        <v>3554</v>
      </c>
      <c r="M3764" s="15">
        <f t="shared" si="247"/>
        <v>7081</v>
      </c>
    </row>
    <row r="3765" spans="1:13" ht="13.15" customHeight="1" x14ac:dyDescent="0.2">
      <c r="A3765" s="11" t="str">
        <f t="shared" si="244"/>
        <v>WAGGA WAGGA2015</v>
      </c>
      <c r="B3765" s="92" t="s">
        <v>48</v>
      </c>
      <c r="C3765" s="85">
        <v>2015</v>
      </c>
      <c r="D3765" s="86">
        <v>21</v>
      </c>
      <c r="E3765" s="15">
        <v>3533</v>
      </c>
      <c r="F3765" s="15">
        <v>3586</v>
      </c>
      <c r="G3765" s="15">
        <v>7119</v>
      </c>
      <c r="H3765" s="87">
        <v>0</v>
      </c>
      <c r="I3765" s="87">
        <v>0</v>
      </c>
      <c r="J3765" s="15">
        <v>0</v>
      </c>
      <c r="K3765" s="15">
        <f t="shared" si="245"/>
        <v>3533</v>
      </c>
      <c r="L3765" s="15">
        <f t="shared" si="246"/>
        <v>3586</v>
      </c>
      <c r="M3765" s="15">
        <f t="shared" si="247"/>
        <v>7119</v>
      </c>
    </row>
    <row r="3766" spans="1:13" ht="13.15" customHeight="1" x14ac:dyDescent="0.2">
      <c r="A3766" s="11" t="str">
        <f t="shared" si="244"/>
        <v>WAGGA WAGGA2016</v>
      </c>
      <c r="B3766" s="90" t="s">
        <v>48</v>
      </c>
      <c r="C3766" s="85">
        <v>2016</v>
      </c>
      <c r="D3766" s="86">
        <v>22</v>
      </c>
      <c r="E3766" s="15">
        <v>3561</v>
      </c>
      <c r="F3766" s="15">
        <v>3615</v>
      </c>
      <c r="G3766" s="15">
        <v>7176</v>
      </c>
      <c r="H3766" s="15">
        <v>0</v>
      </c>
      <c r="I3766" s="15">
        <v>0</v>
      </c>
      <c r="J3766" s="15">
        <v>0</v>
      </c>
      <c r="K3766" s="15">
        <f t="shared" si="245"/>
        <v>3561</v>
      </c>
      <c r="L3766" s="15">
        <f t="shared" si="246"/>
        <v>3615</v>
      </c>
      <c r="M3766" s="15">
        <f t="shared" si="247"/>
        <v>7176</v>
      </c>
    </row>
    <row r="3767" spans="1:13" ht="13.15" customHeight="1" x14ac:dyDescent="0.2">
      <c r="A3767" s="11" t="str">
        <f t="shared" si="244"/>
        <v>WAGGA WAGGA2017</v>
      </c>
      <c r="B3767" s="3" t="s">
        <v>48</v>
      </c>
      <c r="C3767" s="12">
        <v>2017</v>
      </c>
      <c r="D3767" s="12">
        <v>19</v>
      </c>
      <c r="E3767" s="13">
        <v>3821</v>
      </c>
      <c r="F3767" s="13">
        <v>3835</v>
      </c>
      <c r="G3767" s="13">
        <v>7656</v>
      </c>
      <c r="H3767" s="13">
        <v>0</v>
      </c>
      <c r="I3767" s="13">
        <v>0</v>
      </c>
      <c r="J3767" s="13">
        <v>0</v>
      </c>
      <c r="K3767" s="15">
        <f t="shared" si="245"/>
        <v>3821</v>
      </c>
      <c r="L3767" s="15">
        <f t="shared" si="246"/>
        <v>3835</v>
      </c>
      <c r="M3767" s="15">
        <f t="shared" si="247"/>
        <v>7656</v>
      </c>
    </row>
    <row r="3768" spans="1:13" ht="13.15" customHeight="1" x14ac:dyDescent="0.2">
      <c r="A3768" s="11" t="str">
        <f t="shared" si="244"/>
        <v>WAGGA WAGGA2018</v>
      </c>
      <c r="B3768" s="3" t="s">
        <v>48</v>
      </c>
      <c r="C3768" s="12">
        <v>2018</v>
      </c>
      <c r="D3768" s="12">
        <v>21</v>
      </c>
      <c r="E3768" s="13">
        <v>3520</v>
      </c>
      <c r="F3768" s="13">
        <v>3519</v>
      </c>
      <c r="G3768" s="13">
        <v>7039</v>
      </c>
      <c r="H3768" s="13">
        <v>0</v>
      </c>
      <c r="I3768" s="13">
        <v>0</v>
      </c>
      <c r="J3768" s="13">
        <v>0</v>
      </c>
      <c r="K3768" s="15">
        <f t="shared" si="245"/>
        <v>3520</v>
      </c>
      <c r="L3768" s="15">
        <f t="shared" si="246"/>
        <v>3519</v>
      </c>
      <c r="M3768" s="15">
        <f t="shared" si="247"/>
        <v>7039</v>
      </c>
    </row>
    <row r="3769" spans="1:13" ht="13.15" customHeight="1" x14ac:dyDescent="0.2">
      <c r="A3769" s="11" t="str">
        <f t="shared" si="244"/>
        <v>WAGGA WAGGA2019</v>
      </c>
      <c r="B3769" s="3" t="s">
        <v>48</v>
      </c>
      <c r="C3769" s="12">
        <v>2019</v>
      </c>
      <c r="D3769" s="12">
        <v>20</v>
      </c>
      <c r="E3769" s="13">
        <v>3398</v>
      </c>
      <c r="F3769" s="13">
        <v>3398</v>
      </c>
      <c r="G3769" s="13">
        <v>6796</v>
      </c>
      <c r="H3769" s="13">
        <v>0</v>
      </c>
      <c r="I3769" s="13">
        <v>0</v>
      </c>
      <c r="J3769" s="13">
        <v>0</v>
      </c>
      <c r="K3769" s="15">
        <f t="shared" si="245"/>
        <v>3398</v>
      </c>
      <c r="L3769" s="15">
        <f t="shared" si="246"/>
        <v>3398</v>
      </c>
      <c r="M3769" s="15">
        <f t="shared" si="247"/>
        <v>6796</v>
      </c>
    </row>
    <row r="3770" spans="1:13" ht="13.15" customHeight="1" x14ac:dyDescent="0.2">
      <c r="A3770" s="11" t="str">
        <f t="shared" si="244"/>
        <v>WAGGA WAGGA2020</v>
      </c>
      <c r="B3770" s="3" t="s">
        <v>48</v>
      </c>
      <c r="C3770" s="12">
        <v>2020</v>
      </c>
      <c r="D3770" s="12" t="s">
        <v>174</v>
      </c>
      <c r="E3770" s="13">
        <v>1281</v>
      </c>
      <c r="F3770" s="13">
        <v>1295</v>
      </c>
      <c r="G3770" s="13">
        <v>2576</v>
      </c>
      <c r="H3770" s="13">
        <v>0</v>
      </c>
      <c r="I3770" s="13">
        <v>0</v>
      </c>
      <c r="J3770" s="13">
        <v>0</v>
      </c>
      <c r="K3770" s="15">
        <f t="shared" si="245"/>
        <v>1281</v>
      </c>
      <c r="L3770" s="15">
        <f t="shared" si="246"/>
        <v>1295</v>
      </c>
      <c r="M3770" s="15">
        <f t="shared" si="247"/>
        <v>2576</v>
      </c>
    </row>
    <row r="3771" spans="1:13" ht="13.15" customHeight="1" x14ac:dyDescent="0.2">
      <c r="A3771" s="11" t="str">
        <f t="shared" si="244"/>
        <v>WAGGA WAGGA2021</v>
      </c>
      <c r="B3771" s="3" t="s">
        <v>48</v>
      </c>
      <c r="C3771" s="12">
        <v>2021</v>
      </c>
      <c r="D3771" s="86" t="s">
        <v>174</v>
      </c>
      <c r="E3771" s="13">
        <v>1435</v>
      </c>
      <c r="F3771" s="13">
        <v>1432</v>
      </c>
      <c r="G3771" s="13">
        <v>2867</v>
      </c>
      <c r="H3771" s="13">
        <v>0</v>
      </c>
      <c r="I3771" s="13">
        <v>0</v>
      </c>
      <c r="J3771" s="13">
        <v>0</v>
      </c>
      <c r="K3771" s="15">
        <f t="shared" si="245"/>
        <v>1435</v>
      </c>
      <c r="L3771" s="15">
        <f t="shared" si="246"/>
        <v>1432</v>
      </c>
      <c r="M3771" s="15">
        <f t="shared" si="247"/>
        <v>2867</v>
      </c>
    </row>
    <row r="3772" spans="1:13" ht="13.15" customHeight="1" x14ac:dyDescent="0.2">
      <c r="A3772" s="11" t="str">
        <f t="shared" si="244"/>
        <v>WAGGA WAGGA2022</v>
      </c>
      <c r="B3772" s="90" t="s">
        <v>48</v>
      </c>
      <c r="C3772" s="85">
        <v>2022</v>
      </c>
      <c r="D3772" s="86">
        <v>24</v>
      </c>
      <c r="E3772" s="15">
        <v>2884</v>
      </c>
      <c r="F3772" s="15">
        <v>2879</v>
      </c>
      <c r="G3772" s="15">
        <v>5763</v>
      </c>
      <c r="H3772" s="15">
        <v>0</v>
      </c>
      <c r="I3772" s="15">
        <v>0</v>
      </c>
      <c r="J3772" s="15">
        <v>0</v>
      </c>
      <c r="K3772" s="15">
        <f t="shared" si="245"/>
        <v>2884</v>
      </c>
      <c r="L3772" s="15">
        <f t="shared" si="246"/>
        <v>2879</v>
      </c>
      <c r="M3772" s="15">
        <f t="shared" si="247"/>
        <v>5763</v>
      </c>
    </row>
    <row r="3773" spans="1:13" ht="13.15" customHeight="1" x14ac:dyDescent="0.2">
      <c r="A3773" s="11" t="str">
        <f t="shared" si="244"/>
        <v>WAGGA WAGGA2023</v>
      </c>
      <c r="B3773" s="88" t="s">
        <v>48</v>
      </c>
      <c r="C3773" s="16">
        <v>2023</v>
      </c>
      <c r="D3773" s="86">
        <v>23</v>
      </c>
      <c r="E3773" s="89">
        <v>3109</v>
      </c>
      <c r="F3773" s="89">
        <v>3093</v>
      </c>
      <c r="G3773" s="89">
        <v>6202</v>
      </c>
      <c r="H3773" s="89">
        <v>0</v>
      </c>
      <c r="I3773" s="89">
        <v>0</v>
      </c>
      <c r="J3773" s="89">
        <v>0</v>
      </c>
      <c r="K3773" s="15">
        <f t="shared" si="245"/>
        <v>3109</v>
      </c>
      <c r="L3773" s="15">
        <f t="shared" si="246"/>
        <v>3093</v>
      </c>
      <c r="M3773" s="15">
        <f t="shared" si="247"/>
        <v>6202</v>
      </c>
    </row>
    <row r="3774" spans="1:13" ht="13.15" customHeight="1" x14ac:dyDescent="0.2">
      <c r="A3774" s="11" t="str">
        <f t="shared" si="244"/>
        <v>WAGGA WAGGA2024</v>
      </c>
      <c r="B3774" s="90" t="s">
        <v>48</v>
      </c>
      <c r="C3774" s="85">
        <v>2024</v>
      </c>
      <c r="D3774" s="86">
        <v>22</v>
      </c>
      <c r="E3774" s="15">
        <v>3014</v>
      </c>
      <c r="F3774" s="15">
        <v>3005</v>
      </c>
      <c r="G3774" s="15">
        <v>6019</v>
      </c>
      <c r="H3774" s="15">
        <v>0</v>
      </c>
      <c r="I3774" s="15">
        <v>0</v>
      </c>
      <c r="J3774" s="15">
        <v>0</v>
      </c>
      <c r="K3774" s="15">
        <f t="shared" si="245"/>
        <v>3014</v>
      </c>
      <c r="L3774" s="15">
        <f t="shared" si="246"/>
        <v>3005</v>
      </c>
      <c r="M3774" s="15">
        <f t="shared" si="247"/>
        <v>6019</v>
      </c>
    </row>
    <row r="3775" spans="1:13" ht="13.15" customHeight="1" x14ac:dyDescent="0.2">
      <c r="A3775" s="11" t="str">
        <f t="shared" si="244"/>
        <v>WAGGA WAGGA2025</v>
      </c>
      <c r="B3775" s="3" t="s">
        <v>48</v>
      </c>
      <c r="C3775" s="12">
        <v>2025</v>
      </c>
      <c r="D3775" s="12">
        <v>21</v>
      </c>
      <c r="E3775" s="13">
        <v>2916</v>
      </c>
      <c r="F3775" s="13">
        <v>2909</v>
      </c>
      <c r="G3775" s="13">
        <v>5825</v>
      </c>
      <c r="H3775" s="13">
        <v>0</v>
      </c>
      <c r="I3775" s="13">
        <v>0</v>
      </c>
      <c r="J3775" s="13">
        <v>0</v>
      </c>
      <c r="K3775" s="15">
        <f t="shared" si="245"/>
        <v>2916</v>
      </c>
      <c r="L3775" s="15">
        <f t="shared" si="246"/>
        <v>2909</v>
      </c>
      <c r="M3775" s="15">
        <f t="shared" si="247"/>
        <v>5825</v>
      </c>
    </row>
    <row r="3776" spans="1:13" ht="13.15" customHeight="1" x14ac:dyDescent="0.2">
      <c r="A3776" s="11" t="str">
        <f t="shared" si="244"/>
        <v>WEIPA1985</v>
      </c>
      <c r="B3776" s="92" t="s">
        <v>47</v>
      </c>
      <c r="C3776" s="85">
        <v>1985</v>
      </c>
      <c r="D3776" s="86" t="s">
        <v>174</v>
      </c>
      <c r="E3776" s="15">
        <v>878</v>
      </c>
      <c r="F3776" s="15">
        <v>870</v>
      </c>
      <c r="G3776" s="15">
        <v>1748</v>
      </c>
      <c r="H3776" s="87">
        <v>0</v>
      </c>
      <c r="I3776" s="87">
        <v>0</v>
      </c>
      <c r="J3776" s="15">
        <v>0</v>
      </c>
      <c r="K3776" s="15">
        <f t="shared" si="245"/>
        <v>878</v>
      </c>
      <c r="L3776" s="15">
        <f t="shared" si="246"/>
        <v>870</v>
      </c>
      <c r="M3776" s="15">
        <f t="shared" si="247"/>
        <v>1748</v>
      </c>
    </row>
    <row r="3777" spans="1:13" ht="13.15" customHeight="1" x14ac:dyDescent="0.2">
      <c r="A3777" s="11" t="str">
        <f t="shared" si="244"/>
        <v>WEIPA1986</v>
      </c>
      <c r="B3777" s="3" t="s">
        <v>47</v>
      </c>
      <c r="C3777" s="12">
        <v>1986</v>
      </c>
      <c r="D3777" s="12" t="s">
        <v>174</v>
      </c>
      <c r="E3777" s="13">
        <v>1073</v>
      </c>
      <c r="F3777" s="13">
        <v>1077</v>
      </c>
      <c r="G3777" s="13">
        <v>2150</v>
      </c>
      <c r="H3777" s="13">
        <v>0</v>
      </c>
      <c r="I3777" s="13">
        <v>0</v>
      </c>
      <c r="J3777" s="13">
        <v>0</v>
      </c>
      <c r="K3777" s="15">
        <f t="shared" si="245"/>
        <v>1073</v>
      </c>
      <c r="L3777" s="15">
        <f t="shared" si="246"/>
        <v>1077</v>
      </c>
      <c r="M3777" s="15">
        <f t="shared" si="247"/>
        <v>2150</v>
      </c>
    </row>
    <row r="3778" spans="1:13" ht="13.15" customHeight="1" x14ac:dyDescent="0.2">
      <c r="A3778" s="11" t="str">
        <f t="shared" si="244"/>
        <v>WEIPA1987</v>
      </c>
      <c r="B3778" s="3" t="s">
        <v>47</v>
      </c>
      <c r="C3778" s="12">
        <v>1987</v>
      </c>
      <c r="D3778" s="12" t="s">
        <v>174</v>
      </c>
      <c r="E3778" s="13">
        <v>1019</v>
      </c>
      <c r="F3778" s="13">
        <v>1021</v>
      </c>
      <c r="G3778" s="13">
        <v>2040</v>
      </c>
      <c r="H3778" s="13">
        <v>0</v>
      </c>
      <c r="I3778" s="13">
        <v>0</v>
      </c>
      <c r="J3778" s="13">
        <v>0</v>
      </c>
      <c r="K3778" s="15">
        <f t="shared" si="245"/>
        <v>1019</v>
      </c>
      <c r="L3778" s="15">
        <f t="shared" si="246"/>
        <v>1021</v>
      </c>
      <c r="M3778" s="15">
        <f t="shared" si="247"/>
        <v>2040</v>
      </c>
    </row>
    <row r="3779" spans="1:13" ht="13.15" customHeight="1" x14ac:dyDescent="0.2">
      <c r="A3779" s="11" t="str">
        <f t="shared" si="244"/>
        <v>WEIPA1988</v>
      </c>
      <c r="B3779" s="92" t="s">
        <v>47</v>
      </c>
      <c r="C3779" s="85">
        <v>1988</v>
      </c>
      <c r="D3779" s="86" t="s">
        <v>174</v>
      </c>
      <c r="E3779" s="15">
        <v>986</v>
      </c>
      <c r="F3779" s="15">
        <v>998</v>
      </c>
      <c r="G3779" s="15">
        <v>1984</v>
      </c>
      <c r="H3779" s="87">
        <v>0</v>
      </c>
      <c r="I3779" s="87">
        <v>0</v>
      </c>
      <c r="J3779" s="15">
        <v>0</v>
      </c>
      <c r="K3779" s="15">
        <f t="shared" si="245"/>
        <v>986</v>
      </c>
      <c r="L3779" s="15">
        <f t="shared" si="246"/>
        <v>998</v>
      </c>
      <c r="M3779" s="15">
        <f t="shared" si="247"/>
        <v>1984</v>
      </c>
    </row>
    <row r="3780" spans="1:13" ht="13.15" customHeight="1" x14ac:dyDescent="0.2">
      <c r="A3780" s="11" t="str">
        <f t="shared" si="244"/>
        <v>WEIPA1989</v>
      </c>
      <c r="B3780" s="3" t="s">
        <v>47</v>
      </c>
      <c r="C3780" s="12">
        <v>1989</v>
      </c>
      <c r="D3780" s="12" t="s">
        <v>174</v>
      </c>
      <c r="E3780" s="13">
        <v>678</v>
      </c>
      <c r="F3780" s="13">
        <v>678</v>
      </c>
      <c r="G3780" s="13">
        <v>1356</v>
      </c>
      <c r="H3780" s="13">
        <v>0</v>
      </c>
      <c r="I3780" s="13">
        <v>0</v>
      </c>
      <c r="J3780" s="13">
        <v>0</v>
      </c>
      <c r="K3780" s="15">
        <f t="shared" si="245"/>
        <v>678</v>
      </c>
      <c r="L3780" s="15">
        <f t="shared" si="246"/>
        <v>678</v>
      </c>
      <c r="M3780" s="15">
        <f t="shared" si="247"/>
        <v>1356</v>
      </c>
    </row>
    <row r="3781" spans="1:13" ht="13.15" customHeight="1" x14ac:dyDescent="0.2">
      <c r="A3781" s="11" t="str">
        <f t="shared" si="244"/>
        <v>WEIPA1990</v>
      </c>
      <c r="B3781" s="3" t="s">
        <v>47</v>
      </c>
      <c r="C3781" s="12">
        <v>1990</v>
      </c>
      <c r="D3781" s="12" t="s">
        <v>174</v>
      </c>
      <c r="E3781" s="13">
        <v>655</v>
      </c>
      <c r="F3781" s="13">
        <v>654</v>
      </c>
      <c r="G3781" s="13">
        <v>1309</v>
      </c>
      <c r="H3781" s="13">
        <v>0</v>
      </c>
      <c r="I3781" s="13">
        <v>0</v>
      </c>
      <c r="J3781" s="13">
        <v>0</v>
      </c>
      <c r="K3781" s="15">
        <f t="shared" si="245"/>
        <v>655</v>
      </c>
      <c r="L3781" s="15">
        <f t="shared" si="246"/>
        <v>654</v>
      </c>
      <c r="M3781" s="15">
        <f t="shared" si="247"/>
        <v>1309</v>
      </c>
    </row>
    <row r="3782" spans="1:13" ht="13.15" customHeight="1" x14ac:dyDescent="0.2">
      <c r="A3782" s="11" t="str">
        <f t="shared" si="244"/>
        <v>WEIPA1991</v>
      </c>
      <c r="B3782" s="3" t="s">
        <v>47</v>
      </c>
      <c r="C3782" s="12">
        <v>1991</v>
      </c>
      <c r="D3782" s="12" t="s">
        <v>174</v>
      </c>
      <c r="E3782" s="13">
        <v>688</v>
      </c>
      <c r="F3782" s="13">
        <v>686</v>
      </c>
      <c r="G3782" s="13">
        <v>1374</v>
      </c>
      <c r="H3782" s="13">
        <v>0</v>
      </c>
      <c r="I3782" s="13">
        <v>0</v>
      </c>
      <c r="J3782" s="13">
        <v>0</v>
      </c>
      <c r="K3782" s="15">
        <f t="shared" si="245"/>
        <v>688</v>
      </c>
      <c r="L3782" s="15">
        <f t="shared" si="246"/>
        <v>686</v>
      </c>
      <c r="M3782" s="15">
        <f t="shared" si="247"/>
        <v>1374</v>
      </c>
    </row>
    <row r="3783" spans="1:13" ht="13.15" customHeight="1" x14ac:dyDescent="0.2">
      <c r="A3783" s="11" t="str">
        <f t="shared" si="244"/>
        <v>WEIPA1992</v>
      </c>
      <c r="B3783" s="3" t="s">
        <v>47</v>
      </c>
      <c r="C3783" s="12">
        <v>1992</v>
      </c>
      <c r="D3783" s="12" t="s">
        <v>174</v>
      </c>
      <c r="E3783" s="13">
        <v>553</v>
      </c>
      <c r="F3783" s="13">
        <v>550</v>
      </c>
      <c r="G3783" s="13">
        <v>1103</v>
      </c>
      <c r="H3783" s="13">
        <v>0</v>
      </c>
      <c r="I3783" s="13">
        <v>0</v>
      </c>
      <c r="J3783" s="13">
        <v>0</v>
      </c>
      <c r="K3783" s="15">
        <f t="shared" si="245"/>
        <v>553</v>
      </c>
      <c r="L3783" s="15">
        <f t="shared" si="246"/>
        <v>550</v>
      </c>
      <c r="M3783" s="15">
        <f t="shared" si="247"/>
        <v>1103</v>
      </c>
    </row>
    <row r="3784" spans="1:13" ht="13.15" customHeight="1" x14ac:dyDescent="0.2">
      <c r="A3784" s="11" t="str">
        <f t="shared" si="244"/>
        <v>WEIPA1993</v>
      </c>
      <c r="B3784" s="90" t="s">
        <v>47</v>
      </c>
      <c r="C3784" s="85">
        <v>1993</v>
      </c>
      <c r="D3784" s="86" t="s">
        <v>174</v>
      </c>
      <c r="E3784" s="15">
        <v>392</v>
      </c>
      <c r="F3784" s="15">
        <v>392</v>
      </c>
      <c r="G3784" s="15">
        <v>784</v>
      </c>
      <c r="H3784" s="15">
        <v>0</v>
      </c>
      <c r="I3784" s="15">
        <v>0</v>
      </c>
      <c r="J3784" s="15">
        <v>0</v>
      </c>
      <c r="K3784" s="15">
        <f t="shared" si="245"/>
        <v>392</v>
      </c>
      <c r="L3784" s="15">
        <f t="shared" si="246"/>
        <v>392</v>
      </c>
      <c r="M3784" s="15">
        <f t="shared" si="247"/>
        <v>784</v>
      </c>
    </row>
    <row r="3785" spans="1:13" ht="13.15" customHeight="1" x14ac:dyDescent="0.2">
      <c r="A3785" s="11" t="str">
        <f t="shared" si="244"/>
        <v>WEIPA1994</v>
      </c>
      <c r="B3785" s="92" t="s">
        <v>47</v>
      </c>
      <c r="C3785" s="85">
        <v>1994</v>
      </c>
      <c r="D3785" s="86" t="s">
        <v>174</v>
      </c>
      <c r="E3785" s="15">
        <v>367</v>
      </c>
      <c r="F3785" s="15">
        <v>368</v>
      </c>
      <c r="G3785" s="15">
        <v>735</v>
      </c>
      <c r="H3785" s="87">
        <v>0</v>
      </c>
      <c r="I3785" s="87">
        <v>0</v>
      </c>
      <c r="J3785" s="15">
        <v>0</v>
      </c>
      <c r="K3785" s="15">
        <f t="shared" si="245"/>
        <v>367</v>
      </c>
      <c r="L3785" s="15">
        <f t="shared" si="246"/>
        <v>368</v>
      </c>
      <c r="M3785" s="15">
        <f t="shared" si="247"/>
        <v>735</v>
      </c>
    </row>
    <row r="3786" spans="1:13" ht="13.15" customHeight="1" x14ac:dyDescent="0.2">
      <c r="A3786" s="11" t="str">
        <f t="shared" si="244"/>
        <v>WEIPA1995</v>
      </c>
      <c r="B3786" s="3" t="s">
        <v>47</v>
      </c>
      <c r="C3786" s="12">
        <v>1995</v>
      </c>
      <c r="D3786" s="12" t="s">
        <v>174</v>
      </c>
      <c r="E3786" s="13">
        <v>376</v>
      </c>
      <c r="F3786" s="13">
        <v>378</v>
      </c>
      <c r="G3786" s="13">
        <v>754</v>
      </c>
      <c r="H3786" s="13">
        <v>0</v>
      </c>
      <c r="I3786" s="13">
        <v>0</v>
      </c>
      <c r="J3786" s="13">
        <v>0</v>
      </c>
      <c r="K3786" s="15">
        <f t="shared" si="245"/>
        <v>376</v>
      </c>
      <c r="L3786" s="15">
        <f t="shared" si="246"/>
        <v>378</v>
      </c>
      <c r="M3786" s="15">
        <f t="shared" si="247"/>
        <v>754</v>
      </c>
    </row>
    <row r="3787" spans="1:13" ht="13.15" customHeight="1" x14ac:dyDescent="0.2">
      <c r="A3787" s="11" t="str">
        <f t="shared" si="244"/>
        <v>WEIPA1996</v>
      </c>
      <c r="B3787" s="3" t="s">
        <v>47</v>
      </c>
      <c r="C3787" s="12">
        <v>1996</v>
      </c>
      <c r="D3787" s="12" t="s">
        <v>174</v>
      </c>
      <c r="E3787" s="13">
        <v>367</v>
      </c>
      <c r="F3787" s="13">
        <v>368</v>
      </c>
      <c r="G3787" s="13">
        <v>735</v>
      </c>
      <c r="H3787" s="13">
        <v>0</v>
      </c>
      <c r="I3787" s="13">
        <v>0</v>
      </c>
      <c r="J3787" s="13">
        <v>0</v>
      </c>
      <c r="K3787" s="15">
        <f t="shared" si="245"/>
        <v>367</v>
      </c>
      <c r="L3787" s="15">
        <f t="shared" si="246"/>
        <v>368</v>
      </c>
      <c r="M3787" s="15">
        <f t="shared" si="247"/>
        <v>735</v>
      </c>
    </row>
    <row r="3788" spans="1:13" ht="13.15" customHeight="1" x14ac:dyDescent="0.2">
      <c r="A3788" s="11" t="str">
        <f t="shared" si="244"/>
        <v>WEIPA1997</v>
      </c>
      <c r="B3788" s="92" t="s">
        <v>47</v>
      </c>
      <c r="C3788" s="85">
        <v>1997</v>
      </c>
      <c r="D3788" s="86" t="s">
        <v>174</v>
      </c>
      <c r="E3788" s="15">
        <v>469</v>
      </c>
      <c r="F3788" s="15">
        <v>469</v>
      </c>
      <c r="G3788" s="15">
        <v>938</v>
      </c>
      <c r="H3788" s="87">
        <v>0</v>
      </c>
      <c r="I3788" s="87">
        <v>0</v>
      </c>
      <c r="J3788" s="15">
        <v>0</v>
      </c>
      <c r="K3788" s="15">
        <f t="shared" si="245"/>
        <v>469</v>
      </c>
      <c r="L3788" s="15">
        <f t="shared" si="246"/>
        <v>469</v>
      </c>
      <c r="M3788" s="15">
        <f t="shared" si="247"/>
        <v>938</v>
      </c>
    </row>
    <row r="3789" spans="1:13" ht="13.15" customHeight="1" x14ac:dyDescent="0.2">
      <c r="A3789" s="11" t="str">
        <f t="shared" si="244"/>
        <v>WEIPA1998</v>
      </c>
      <c r="B3789" s="92" t="s">
        <v>47</v>
      </c>
      <c r="C3789" s="85">
        <v>1998</v>
      </c>
      <c r="D3789" s="86" t="s">
        <v>174</v>
      </c>
      <c r="E3789" s="15">
        <v>468</v>
      </c>
      <c r="F3789" s="15">
        <v>468</v>
      </c>
      <c r="G3789" s="15">
        <v>936</v>
      </c>
      <c r="H3789" s="87">
        <v>0</v>
      </c>
      <c r="I3789" s="87">
        <v>0</v>
      </c>
      <c r="J3789" s="15">
        <v>0</v>
      </c>
      <c r="K3789" s="15">
        <f t="shared" si="245"/>
        <v>468</v>
      </c>
      <c r="L3789" s="15">
        <f t="shared" si="246"/>
        <v>468</v>
      </c>
      <c r="M3789" s="15">
        <f t="shared" si="247"/>
        <v>936</v>
      </c>
    </row>
    <row r="3790" spans="1:13" ht="13.15" customHeight="1" x14ac:dyDescent="0.2">
      <c r="A3790" s="11" t="str">
        <f t="shared" si="244"/>
        <v>WEIPA1999</v>
      </c>
      <c r="B3790" s="3" t="s">
        <v>47</v>
      </c>
      <c r="C3790" s="12">
        <v>1999</v>
      </c>
      <c r="D3790" s="12" t="s">
        <v>174</v>
      </c>
      <c r="E3790" s="13">
        <v>462</v>
      </c>
      <c r="F3790" s="13">
        <v>462</v>
      </c>
      <c r="G3790" s="13">
        <v>924</v>
      </c>
      <c r="H3790" s="13">
        <v>0</v>
      </c>
      <c r="I3790" s="13">
        <v>0</v>
      </c>
      <c r="J3790" s="13">
        <v>0</v>
      </c>
      <c r="K3790" s="15">
        <f t="shared" si="245"/>
        <v>462</v>
      </c>
      <c r="L3790" s="15">
        <f t="shared" si="246"/>
        <v>462</v>
      </c>
      <c r="M3790" s="15">
        <f t="shared" si="247"/>
        <v>924</v>
      </c>
    </row>
    <row r="3791" spans="1:13" ht="13.15" customHeight="1" x14ac:dyDescent="0.2">
      <c r="A3791" s="11" t="str">
        <f t="shared" si="244"/>
        <v>WEIPA2000</v>
      </c>
      <c r="B3791" s="3" t="s">
        <v>47</v>
      </c>
      <c r="C3791" s="12">
        <v>2000</v>
      </c>
      <c r="D3791" s="12" t="s">
        <v>174</v>
      </c>
      <c r="E3791" s="13">
        <v>432</v>
      </c>
      <c r="F3791" s="13">
        <v>430</v>
      </c>
      <c r="G3791" s="13">
        <v>862</v>
      </c>
      <c r="H3791" s="13">
        <v>0</v>
      </c>
      <c r="I3791" s="13">
        <v>0</v>
      </c>
      <c r="J3791" s="13">
        <v>0</v>
      </c>
      <c r="K3791" s="15">
        <f t="shared" si="245"/>
        <v>432</v>
      </c>
      <c r="L3791" s="15">
        <f t="shared" si="246"/>
        <v>430</v>
      </c>
      <c r="M3791" s="15">
        <f t="shared" si="247"/>
        <v>862</v>
      </c>
    </row>
    <row r="3792" spans="1:13" ht="13.15" customHeight="1" x14ac:dyDescent="0.2">
      <c r="A3792" s="11" t="str">
        <f t="shared" si="244"/>
        <v>WEIPA2001</v>
      </c>
      <c r="B3792" s="92" t="s">
        <v>47</v>
      </c>
      <c r="C3792" s="85">
        <v>2001</v>
      </c>
      <c r="D3792" s="86" t="s">
        <v>174</v>
      </c>
      <c r="E3792" s="15">
        <v>368</v>
      </c>
      <c r="F3792" s="15">
        <v>364</v>
      </c>
      <c r="G3792" s="15">
        <v>732</v>
      </c>
      <c r="H3792" s="87">
        <v>0</v>
      </c>
      <c r="I3792" s="87">
        <v>0</v>
      </c>
      <c r="J3792" s="15">
        <v>0</v>
      </c>
      <c r="K3792" s="15">
        <f t="shared" si="245"/>
        <v>368</v>
      </c>
      <c r="L3792" s="15">
        <f t="shared" si="246"/>
        <v>364</v>
      </c>
      <c r="M3792" s="15">
        <f t="shared" si="247"/>
        <v>732</v>
      </c>
    </row>
    <row r="3793" spans="1:13" ht="13.15" customHeight="1" x14ac:dyDescent="0.2">
      <c r="A3793" s="11" t="str">
        <f t="shared" si="244"/>
        <v>WEIPA2002</v>
      </c>
      <c r="B3793" s="3" t="s">
        <v>47</v>
      </c>
      <c r="C3793" s="12">
        <v>2002</v>
      </c>
      <c r="D3793" s="12" t="s">
        <v>174</v>
      </c>
      <c r="E3793" s="13">
        <v>463</v>
      </c>
      <c r="F3793" s="13">
        <v>462</v>
      </c>
      <c r="G3793" s="13">
        <v>925</v>
      </c>
      <c r="H3793" s="13">
        <v>0</v>
      </c>
      <c r="I3793" s="13">
        <v>0</v>
      </c>
      <c r="J3793" s="13">
        <v>0</v>
      </c>
      <c r="K3793" s="15">
        <f t="shared" si="245"/>
        <v>463</v>
      </c>
      <c r="L3793" s="15">
        <f t="shared" si="246"/>
        <v>462</v>
      </c>
      <c r="M3793" s="15">
        <f t="shared" si="247"/>
        <v>925</v>
      </c>
    </row>
    <row r="3794" spans="1:13" ht="13.15" customHeight="1" x14ac:dyDescent="0.2">
      <c r="A3794" s="11" t="str">
        <f t="shared" si="244"/>
        <v>WEIPA2003</v>
      </c>
      <c r="B3794" s="92" t="s">
        <v>47</v>
      </c>
      <c r="C3794" s="85">
        <v>2003</v>
      </c>
      <c r="D3794" s="86" t="s">
        <v>174</v>
      </c>
      <c r="E3794" s="15">
        <v>495</v>
      </c>
      <c r="F3794" s="15">
        <v>495</v>
      </c>
      <c r="G3794" s="15">
        <v>990</v>
      </c>
      <c r="H3794" s="87">
        <v>0</v>
      </c>
      <c r="I3794" s="87">
        <v>0</v>
      </c>
      <c r="J3794" s="15">
        <v>0</v>
      </c>
      <c r="K3794" s="15">
        <f t="shared" si="245"/>
        <v>495</v>
      </c>
      <c r="L3794" s="15">
        <f t="shared" si="246"/>
        <v>495</v>
      </c>
      <c r="M3794" s="15">
        <f t="shared" si="247"/>
        <v>990</v>
      </c>
    </row>
    <row r="3795" spans="1:13" ht="13.15" customHeight="1" x14ac:dyDescent="0.2">
      <c r="A3795" s="11" t="str">
        <f t="shared" si="244"/>
        <v>WEIPA2004</v>
      </c>
      <c r="B3795" s="92" t="s">
        <v>47</v>
      </c>
      <c r="C3795" s="85">
        <v>2004</v>
      </c>
      <c r="D3795" s="86" t="s">
        <v>174</v>
      </c>
      <c r="E3795" s="15">
        <v>623</v>
      </c>
      <c r="F3795" s="15">
        <v>624</v>
      </c>
      <c r="G3795" s="15">
        <v>1247</v>
      </c>
      <c r="H3795" s="87">
        <v>0</v>
      </c>
      <c r="I3795" s="87">
        <v>0</v>
      </c>
      <c r="J3795" s="15">
        <v>0</v>
      </c>
      <c r="K3795" s="15">
        <f t="shared" si="245"/>
        <v>623</v>
      </c>
      <c r="L3795" s="15">
        <f t="shared" si="246"/>
        <v>624</v>
      </c>
      <c r="M3795" s="15">
        <f t="shared" si="247"/>
        <v>1247</v>
      </c>
    </row>
    <row r="3796" spans="1:13" ht="13.15" customHeight="1" x14ac:dyDescent="0.2">
      <c r="A3796" s="11" t="str">
        <f t="shared" si="244"/>
        <v>WEIPA2005</v>
      </c>
      <c r="B3796" s="3" t="s">
        <v>47</v>
      </c>
      <c r="C3796" s="12">
        <v>2005</v>
      </c>
      <c r="D3796" s="12" t="s">
        <v>174</v>
      </c>
      <c r="E3796" s="13">
        <v>612</v>
      </c>
      <c r="F3796" s="13">
        <v>612</v>
      </c>
      <c r="G3796" s="13">
        <v>1224</v>
      </c>
      <c r="H3796" s="13">
        <v>0</v>
      </c>
      <c r="I3796" s="13">
        <v>0</v>
      </c>
      <c r="J3796" s="13">
        <v>0</v>
      </c>
      <c r="K3796" s="15">
        <f t="shared" si="245"/>
        <v>612</v>
      </c>
      <c r="L3796" s="15">
        <f t="shared" si="246"/>
        <v>612</v>
      </c>
      <c r="M3796" s="15">
        <f t="shared" si="247"/>
        <v>1224</v>
      </c>
    </row>
    <row r="3797" spans="1:13" ht="13.15" customHeight="1" x14ac:dyDescent="0.2">
      <c r="A3797" s="11" t="str">
        <f t="shared" si="244"/>
        <v>WEIPA2006</v>
      </c>
      <c r="B3797" s="3" t="s">
        <v>47</v>
      </c>
      <c r="C3797" s="12">
        <v>2006</v>
      </c>
      <c r="D3797" s="12" t="s">
        <v>174</v>
      </c>
      <c r="E3797" s="13">
        <v>691</v>
      </c>
      <c r="F3797" s="13">
        <v>691</v>
      </c>
      <c r="G3797" s="13">
        <v>1382</v>
      </c>
      <c r="H3797" s="13">
        <v>0</v>
      </c>
      <c r="I3797" s="13">
        <v>0</v>
      </c>
      <c r="J3797" s="13">
        <v>0</v>
      </c>
      <c r="K3797" s="15">
        <f t="shared" si="245"/>
        <v>691</v>
      </c>
      <c r="L3797" s="15">
        <f t="shared" si="246"/>
        <v>691</v>
      </c>
      <c r="M3797" s="15">
        <f t="shared" si="247"/>
        <v>1382</v>
      </c>
    </row>
    <row r="3798" spans="1:13" ht="13.15" customHeight="1" x14ac:dyDescent="0.2">
      <c r="A3798" s="11" t="str">
        <f t="shared" si="244"/>
        <v>WEIPA2007</v>
      </c>
      <c r="B3798" s="3" t="s">
        <v>47</v>
      </c>
      <c r="C3798" s="12">
        <v>2007</v>
      </c>
      <c r="D3798" s="12" t="s">
        <v>174</v>
      </c>
      <c r="E3798" s="13">
        <v>821</v>
      </c>
      <c r="F3798" s="13">
        <v>821</v>
      </c>
      <c r="G3798" s="13">
        <v>1642</v>
      </c>
      <c r="H3798" s="13">
        <v>0</v>
      </c>
      <c r="I3798" s="13">
        <v>0</v>
      </c>
      <c r="J3798" s="13">
        <v>0</v>
      </c>
      <c r="K3798" s="15">
        <f t="shared" si="245"/>
        <v>821</v>
      </c>
      <c r="L3798" s="15">
        <f t="shared" si="246"/>
        <v>821</v>
      </c>
      <c r="M3798" s="15">
        <f t="shared" si="247"/>
        <v>1642</v>
      </c>
    </row>
    <row r="3799" spans="1:13" ht="13.15" customHeight="1" x14ac:dyDescent="0.2">
      <c r="A3799" s="11" t="str">
        <f t="shared" si="244"/>
        <v>WEIPA2008</v>
      </c>
      <c r="B3799" s="92" t="s">
        <v>47</v>
      </c>
      <c r="C3799" s="85">
        <v>2008</v>
      </c>
      <c r="D3799" s="86" t="s">
        <v>174</v>
      </c>
      <c r="E3799" s="15">
        <v>892</v>
      </c>
      <c r="F3799" s="15">
        <v>889</v>
      </c>
      <c r="G3799" s="15">
        <v>1781</v>
      </c>
      <c r="H3799" s="87">
        <v>0</v>
      </c>
      <c r="I3799" s="87">
        <v>0</v>
      </c>
      <c r="J3799" s="15">
        <v>0</v>
      </c>
      <c r="K3799" s="15">
        <f t="shared" si="245"/>
        <v>892</v>
      </c>
      <c r="L3799" s="15">
        <f t="shared" si="246"/>
        <v>889</v>
      </c>
      <c r="M3799" s="15">
        <f t="shared" si="247"/>
        <v>1781</v>
      </c>
    </row>
    <row r="3800" spans="1:13" ht="13.15" customHeight="1" x14ac:dyDescent="0.2">
      <c r="A3800" s="11" t="str">
        <f t="shared" si="244"/>
        <v>WEIPA2009</v>
      </c>
      <c r="B3800" s="92" t="s">
        <v>47</v>
      </c>
      <c r="C3800" s="85">
        <v>2009</v>
      </c>
      <c r="D3800" s="86" t="s">
        <v>174</v>
      </c>
      <c r="E3800" s="15">
        <v>735</v>
      </c>
      <c r="F3800" s="15">
        <v>737</v>
      </c>
      <c r="G3800" s="15">
        <v>1472</v>
      </c>
      <c r="H3800" s="87">
        <v>0</v>
      </c>
      <c r="I3800" s="87">
        <v>0</v>
      </c>
      <c r="J3800" s="15">
        <v>0</v>
      </c>
      <c r="K3800" s="15">
        <f t="shared" si="245"/>
        <v>735</v>
      </c>
      <c r="L3800" s="15">
        <f t="shared" si="246"/>
        <v>737</v>
      </c>
      <c r="M3800" s="15">
        <f t="shared" si="247"/>
        <v>1472</v>
      </c>
    </row>
    <row r="3801" spans="1:13" ht="13.15" customHeight="1" x14ac:dyDescent="0.2">
      <c r="A3801" s="11" t="str">
        <f t="shared" si="244"/>
        <v>WEIPA2010</v>
      </c>
      <c r="B3801" s="3" t="s">
        <v>47</v>
      </c>
      <c r="C3801" s="12">
        <v>2010</v>
      </c>
      <c r="D3801" s="12" t="s">
        <v>174</v>
      </c>
      <c r="E3801" s="13">
        <v>521</v>
      </c>
      <c r="F3801" s="13">
        <v>521</v>
      </c>
      <c r="G3801" s="13">
        <v>1042</v>
      </c>
      <c r="H3801" s="13">
        <v>0</v>
      </c>
      <c r="I3801" s="13">
        <v>0</v>
      </c>
      <c r="J3801" s="13">
        <v>0</v>
      </c>
      <c r="K3801" s="15">
        <f t="shared" si="245"/>
        <v>521</v>
      </c>
      <c r="L3801" s="15">
        <f t="shared" si="246"/>
        <v>521</v>
      </c>
      <c r="M3801" s="15">
        <f t="shared" si="247"/>
        <v>1042</v>
      </c>
    </row>
    <row r="3802" spans="1:13" ht="13.15" customHeight="1" x14ac:dyDescent="0.2">
      <c r="A3802" s="11" t="str">
        <f t="shared" si="244"/>
        <v>WEIPA2011</v>
      </c>
      <c r="B3802" s="92" t="s">
        <v>47</v>
      </c>
      <c r="C3802" s="85">
        <v>2011</v>
      </c>
      <c r="D3802" s="86" t="s">
        <v>174</v>
      </c>
      <c r="E3802" s="15">
        <v>704</v>
      </c>
      <c r="F3802" s="15">
        <v>702</v>
      </c>
      <c r="G3802" s="15">
        <v>1406</v>
      </c>
      <c r="H3802" s="87">
        <v>0</v>
      </c>
      <c r="I3802" s="87">
        <v>0</v>
      </c>
      <c r="J3802" s="15">
        <v>0</v>
      </c>
      <c r="K3802" s="15">
        <f t="shared" si="245"/>
        <v>704</v>
      </c>
      <c r="L3802" s="15">
        <f t="shared" si="246"/>
        <v>702</v>
      </c>
      <c r="M3802" s="15">
        <f t="shared" si="247"/>
        <v>1406</v>
      </c>
    </row>
    <row r="3803" spans="1:13" ht="13.15" customHeight="1" x14ac:dyDescent="0.2">
      <c r="A3803" s="11" t="str">
        <f t="shared" si="244"/>
        <v>WEIPA2012</v>
      </c>
      <c r="B3803" s="92" t="s">
        <v>47</v>
      </c>
      <c r="C3803" s="85">
        <v>2012</v>
      </c>
      <c r="D3803" s="86" t="s">
        <v>174</v>
      </c>
      <c r="E3803" s="15">
        <v>859</v>
      </c>
      <c r="F3803" s="15">
        <v>859</v>
      </c>
      <c r="G3803" s="15">
        <v>1718</v>
      </c>
      <c r="H3803" s="87">
        <v>0</v>
      </c>
      <c r="I3803" s="87">
        <v>0</v>
      </c>
      <c r="J3803" s="15">
        <v>0</v>
      </c>
      <c r="K3803" s="15">
        <f t="shared" si="245"/>
        <v>859</v>
      </c>
      <c r="L3803" s="15">
        <f t="shared" si="246"/>
        <v>859</v>
      </c>
      <c r="M3803" s="15">
        <f t="shared" si="247"/>
        <v>1718</v>
      </c>
    </row>
    <row r="3804" spans="1:13" ht="13.15" customHeight="1" x14ac:dyDescent="0.2">
      <c r="A3804" s="11" t="str">
        <f t="shared" si="244"/>
        <v>WEIPA2013</v>
      </c>
      <c r="B3804" s="92" t="s">
        <v>47</v>
      </c>
      <c r="C3804" s="85">
        <v>2013</v>
      </c>
      <c r="D3804" s="86" t="s">
        <v>174</v>
      </c>
      <c r="E3804" s="15">
        <v>875</v>
      </c>
      <c r="F3804" s="15">
        <v>875</v>
      </c>
      <c r="G3804" s="15">
        <v>1750</v>
      </c>
      <c r="H3804" s="87">
        <v>0</v>
      </c>
      <c r="I3804" s="87">
        <v>0</v>
      </c>
      <c r="J3804" s="15">
        <v>0</v>
      </c>
      <c r="K3804" s="15">
        <f t="shared" si="245"/>
        <v>875</v>
      </c>
      <c r="L3804" s="15">
        <f t="shared" si="246"/>
        <v>875</v>
      </c>
      <c r="M3804" s="15">
        <f t="shared" si="247"/>
        <v>1750</v>
      </c>
    </row>
    <row r="3805" spans="1:13" ht="13.15" customHeight="1" x14ac:dyDescent="0.2">
      <c r="A3805" s="11" t="str">
        <f t="shared" si="244"/>
        <v>WEIPA2014</v>
      </c>
      <c r="B3805" s="88" t="s">
        <v>47</v>
      </c>
      <c r="C3805" s="16">
        <v>2014</v>
      </c>
      <c r="D3805" s="86" t="s">
        <v>174</v>
      </c>
      <c r="E3805" s="89">
        <v>845</v>
      </c>
      <c r="F3805" s="89">
        <v>842</v>
      </c>
      <c r="G3805" s="89">
        <v>1687</v>
      </c>
      <c r="H3805" s="89">
        <v>0</v>
      </c>
      <c r="I3805" s="89">
        <v>0</v>
      </c>
      <c r="J3805" s="89">
        <v>0</v>
      </c>
      <c r="K3805" s="15">
        <f t="shared" si="245"/>
        <v>845</v>
      </c>
      <c r="L3805" s="15">
        <f t="shared" si="246"/>
        <v>842</v>
      </c>
      <c r="M3805" s="15">
        <f t="shared" si="247"/>
        <v>1687</v>
      </c>
    </row>
    <row r="3806" spans="1:13" ht="13.15" customHeight="1" x14ac:dyDescent="0.2">
      <c r="A3806" s="11" t="str">
        <f t="shared" si="244"/>
        <v>WEIPA2015</v>
      </c>
      <c r="B3806" s="90" t="s">
        <v>47</v>
      </c>
      <c r="C3806" s="85">
        <v>2015</v>
      </c>
      <c r="D3806" s="86" t="s">
        <v>174</v>
      </c>
      <c r="E3806" s="15">
        <v>1052</v>
      </c>
      <c r="F3806" s="15">
        <v>1052</v>
      </c>
      <c r="G3806" s="15">
        <v>2104</v>
      </c>
      <c r="H3806" s="15">
        <v>0</v>
      </c>
      <c r="I3806" s="15">
        <v>0</v>
      </c>
      <c r="J3806" s="15">
        <v>0</v>
      </c>
      <c r="K3806" s="15">
        <f t="shared" si="245"/>
        <v>1052</v>
      </c>
      <c r="L3806" s="15">
        <f t="shared" si="246"/>
        <v>1052</v>
      </c>
      <c r="M3806" s="15">
        <f t="shared" si="247"/>
        <v>2104</v>
      </c>
    </row>
    <row r="3807" spans="1:13" ht="13.15" customHeight="1" x14ac:dyDescent="0.2">
      <c r="A3807" s="11" t="str">
        <f t="shared" si="244"/>
        <v>WEIPA2016</v>
      </c>
      <c r="B3807" s="3" t="s">
        <v>47</v>
      </c>
      <c r="C3807" s="12">
        <v>2016</v>
      </c>
      <c r="D3807" s="12" t="s">
        <v>174</v>
      </c>
      <c r="E3807" s="13">
        <v>1110</v>
      </c>
      <c r="F3807" s="13">
        <v>1112</v>
      </c>
      <c r="G3807" s="13">
        <v>2222</v>
      </c>
      <c r="H3807" s="13">
        <v>0</v>
      </c>
      <c r="I3807" s="13">
        <v>0</v>
      </c>
      <c r="J3807" s="13">
        <v>0</v>
      </c>
      <c r="K3807" s="15">
        <f t="shared" si="245"/>
        <v>1110</v>
      </c>
      <c r="L3807" s="15">
        <f t="shared" si="246"/>
        <v>1112</v>
      </c>
      <c r="M3807" s="15">
        <f t="shared" si="247"/>
        <v>2222</v>
      </c>
    </row>
    <row r="3808" spans="1:13" ht="13.15" customHeight="1" x14ac:dyDescent="0.2">
      <c r="A3808" s="11" t="str">
        <f t="shared" si="244"/>
        <v>WEIPA2017</v>
      </c>
      <c r="B3808" s="3" t="s">
        <v>47</v>
      </c>
      <c r="C3808" s="12">
        <v>2017</v>
      </c>
      <c r="D3808" s="12" t="s">
        <v>174</v>
      </c>
      <c r="E3808" s="13">
        <v>984</v>
      </c>
      <c r="F3808" s="13">
        <v>999</v>
      </c>
      <c r="G3808" s="13">
        <v>1983</v>
      </c>
      <c r="H3808" s="13">
        <v>0</v>
      </c>
      <c r="I3808" s="13">
        <v>0</v>
      </c>
      <c r="J3808" s="13">
        <v>0</v>
      </c>
      <c r="K3808" s="15">
        <f t="shared" si="245"/>
        <v>984</v>
      </c>
      <c r="L3808" s="15">
        <f t="shared" si="246"/>
        <v>999</v>
      </c>
      <c r="M3808" s="15">
        <f t="shared" si="247"/>
        <v>1983</v>
      </c>
    </row>
    <row r="3809" spans="1:13" ht="13.15" customHeight="1" x14ac:dyDescent="0.2">
      <c r="A3809" s="11" t="str">
        <f t="shared" si="244"/>
        <v>WEIPA2018</v>
      </c>
      <c r="B3809" s="3" t="s">
        <v>47</v>
      </c>
      <c r="C3809" s="12">
        <v>2018</v>
      </c>
      <c r="D3809" s="12" t="s">
        <v>174</v>
      </c>
      <c r="E3809" s="13">
        <v>856</v>
      </c>
      <c r="F3809" s="13">
        <v>902</v>
      </c>
      <c r="G3809" s="13">
        <v>1758</v>
      </c>
      <c r="H3809" s="13">
        <v>0</v>
      </c>
      <c r="I3809" s="13">
        <v>0</v>
      </c>
      <c r="J3809" s="13">
        <v>0</v>
      </c>
      <c r="K3809" s="15">
        <f t="shared" si="245"/>
        <v>856</v>
      </c>
      <c r="L3809" s="15">
        <f t="shared" si="246"/>
        <v>902</v>
      </c>
      <c r="M3809" s="15">
        <f t="shared" si="247"/>
        <v>1758</v>
      </c>
    </row>
    <row r="3810" spans="1:13" ht="13.15" customHeight="1" x14ac:dyDescent="0.2">
      <c r="A3810" s="11" t="str">
        <f t="shared" si="244"/>
        <v>WEIPA2019</v>
      </c>
      <c r="B3810" s="3" t="s">
        <v>47</v>
      </c>
      <c r="C3810" s="12">
        <v>2019</v>
      </c>
      <c r="D3810" s="12" t="s">
        <v>174</v>
      </c>
      <c r="E3810" s="13">
        <v>776</v>
      </c>
      <c r="F3810" s="13">
        <v>776</v>
      </c>
      <c r="G3810" s="13">
        <v>1552</v>
      </c>
      <c r="H3810" s="13">
        <v>0</v>
      </c>
      <c r="I3810" s="13">
        <v>0</v>
      </c>
      <c r="J3810" s="13">
        <v>0</v>
      </c>
      <c r="K3810" s="15">
        <f t="shared" si="245"/>
        <v>776</v>
      </c>
      <c r="L3810" s="15">
        <f t="shared" si="246"/>
        <v>776</v>
      </c>
      <c r="M3810" s="15">
        <f t="shared" si="247"/>
        <v>1552</v>
      </c>
    </row>
    <row r="3811" spans="1:13" ht="13.15" customHeight="1" x14ac:dyDescent="0.2">
      <c r="A3811" s="11" t="str">
        <f t="shared" si="244"/>
        <v>WEIPA2020</v>
      </c>
      <c r="B3811" s="3" t="s">
        <v>47</v>
      </c>
      <c r="C3811" s="12">
        <v>2020</v>
      </c>
      <c r="D3811" s="12" t="s">
        <v>174</v>
      </c>
      <c r="E3811" s="13">
        <v>507</v>
      </c>
      <c r="F3811" s="13">
        <v>520</v>
      </c>
      <c r="G3811" s="13">
        <v>1027</v>
      </c>
      <c r="H3811" s="13">
        <v>0</v>
      </c>
      <c r="I3811" s="13">
        <v>0</v>
      </c>
      <c r="J3811" s="13">
        <v>0</v>
      </c>
      <c r="K3811" s="15">
        <f t="shared" si="245"/>
        <v>507</v>
      </c>
      <c r="L3811" s="15">
        <f t="shared" si="246"/>
        <v>520</v>
      </c>
      <c r="M3811" s="15">
        <f t="shared" si="247"/>
        <v>1027</v>
      </c>
    </row>
    <row r="3812" spans="1:13" ht="13.15" customHeight="1" x14ac:dyDescent="0.2">
      <c r="A3812" s="11" t="str">
        <f t="shared" si="244"/>
        <v>WEIPA2021</v>
      </c>
      <c r="B3812" s="3" t="s">
        <v>47</v>
      </c>
      <c r="C3812" s="12">
        <v>2021</v>
      </c>
      <c r="D3812" s="12" t="s">
        <v>174</v>
      </c>
      <c r="E3812" s="13">
        <v>834</v>
      </c>
      <c r="F3812" s="13">
        <v>835</v>
      </c>
      <c r="G3812" s="13">
        <v>1669</v>
      </c>
      <c r="H3812" s="13">
        <v>0</v>
      </c>
      <c r="I3812" s="13">
        <v>0</v>
      </c>
      <c r="J3812" s="13">
        <v>0</v>
      </c>
      <c r="K3812" s="15">
        <f t="shared" si="245"/>
        <v>834</v>
      </c>
      <c r="L3812" s="15">
        <f t="shared" si="246"/>
        <v>835</v>
      </c>
      <c r="M3812" s="15">
        <f t="shared" si="247"/>
        <v>1669</v>
      </c>
    </row>
    <row r="3813" spans="1:13" ht="13.15" customHeight="1" x14ac:dyDescent="0.2">
      <c r="A3813" s="11" t="str">
        <f t="shared" si="244"/>
        <v>WEIPA2022</v>
      </c>
      <c r="B3813" s="92" t="s">
        <v>47</v>
      </c>
      <c r="C3813" s="85">
        <v>2022</v>
      </c>
      <c r="D3813" s="86" t="s">
        <v>174</v>
      </c>
      <c r="E3813" s="15">
        <v>817</v>
      </c>
      <c r="F3813" s="15">
        <v>815</v>
      </c>
      <c r="G3813" s="15">
        <v>1632</v>
      </c>
      <c r="H3813" s="87">
        <v>0</v>
      </c>
      <c r="I3813" s="87">
        <v>0</v>
      </c>
      <c r="J3813" s="15">
        <v>0</v>
      </c>
      <c r="K3813" s="15">
        <f t="shared" si="245"/>
        <v>817</v>
      </c>
      <c r="L3813" s="15">
        <f t="shared" si="246"/>
        <v>815</v>
      </c>
      <c r="M3813" s="15">
        <f t="shared" si="247"/>
        <v>1632</v>
      </c>
    </row>
    <row r="3814" spans="1:13" ht="13.15" customHeight="1" x14ac:dyDescent="0.2">
      <c r="A3814" s="11" t="str">
        <f t="shared" si="244"/>
        <v>WEIPA2023</v>
      </c>
      <c r="B3814" s="3" t="s">
        <v>47</v>
      </c>
      <c r="C3814" s="12">
        <v>2023</v>
      </c>
      <c r="D3814" s="12" t="s">
        <v>174</v>
      </c>
      <c r="E3814" s="13">
        <v>852</v>
      </c>
      <c r="F3814" s="13">
        <v>853</v>
      </c>
      <c r="G3814" s="13">
        <v>1705</v>
      </c>
      <c r="H3814" s="13">
        <v>0</v>
      </c>
      <c r="I3814" s="13">
        <v>0</v>
      </c>
      <c r="J3814" s="13">
        <v>0</v>
      </c>
      <c r="K3814" s="15">
        <f t="shared" si="245"/>
        <v>852</v>
      </c>
      <c r="L3814" s="15">
        <f t="shared" si="246"/>
        <v>853</v>
      </c>
      <c r="M3814" s="15">
        <f t="shared" si="247"/>
        <v>1705</v>
      </c>
    </row>
    <row r="3815" spans="1:13" ht="13.15" customHeight="1" x14ac:dyDescent="0.2">
      <c r="A3815" s="11" t="str">
        <f t="shared" si="244"/>
        <v>WEIPA2024</v>
      </c>
      <c r="B3815" s="90" t="s">
        <v>47</v>
      </c>
      <c r="C3815" s="85">
        <v>2024</v>
      </c>
      <c r="D3815" s="86" t="s">
        <v>174</v>
      </c>
      <c r="E3815" s="15">
        <v>897</v>
      </c>
      <c r="F3815" s="15">
        <v>895</v>
      </c>
      <c r="G3815" s="15">
        <v>1792</v>
      </c>
      <c r="H3815" s="15">
        <v>0</v>
      </c>
      <c r="I3815" s="15">
        <v>0</v>
      </c>
      <c r="J3815" s="15">
        <v>0</v>
      </c>
      <c r="K3815" s="15">
        <f t="shared" si="245"/>
        <v>897</v>
      </c>
      <c r="L3815" s="15">
        <f t="shared" si="246"/>
        <v>895</v>
      </c>
      <c r="M3815" s="15">
        <f t="shared" si="247"/>
        <v>1792</v>
      </c>
    </row>
    <row r="3816" spans="1:13" ht="13.15" customHeight="1" x14ac:dyDescent="0.2">
      <c r="A3816" s="11" t="str">
        <f t="shared" si="244"/>
        <v>WEIPA2025</v>
      </c>
      <c r="B3816" s="92" t="s">
        <v>47</v>
      </c>
      <c r="C3816" s="85">
        <v>2025</v>
      </c>
      <c r="D3816" s="86" t="s">
        <v>174</v>
      </c>
      <c r="E3816" s="15">
        <v>896</v>
      </c>
      <c r="F3816" s="15">
        <v>890</v>
      </c>
      <c r="G3816" s="15">
        <v>1786</v>
      </c>
      <c r="H3816" s="87">
        <v>0</v>
      </c>
      <c r="I3816" s="87">
        <v>0</v>
      </c>
      <c r="J3816" s="15">
        <v>0</v>
      </c>
      <c r="K3816" s="15">
        <f t="shared" si="245"/>
        <v>896</v>
      </c>
      <c r="L3816" s="15">
        <f t="shared" si="246"/>
        <v>890</v>
      </c>
      <c r="M3816" s="15">
        <f t="shared" si="247"/>
        <v>1786</v>
      </c>
    </row>
    <row r="3817" spans="1:13" ht="13.15" customHeight="1" x14ac:dyDescent="0.2">
      <c r="A3817" s="11" t="str">
        <f t="shared" si="244"/>
        <v>WHYALLA1985</v>
      </c>
      <c r="B3817" s="3" t="s">
        <v>71</v>
      </c>
      <c r="C3817" s="12">
        <v>1985</v>
      </c>
      <c r="D3817" s="86" t="s">
        <v>174</v>
      </c>
      <c r="E3817" s="13">
        <v>1837</v>
      </c>
      <c r="F3817" s="13">
        <v>1838</v>
      </c>
      <c r="G3817" s="13">
        <v>3675</v>
      </c>
      <c r="H3817" s="13">
        <v>0</v>
      </c>
      <c r="I3817" s="13">
        <v>0</v>
      </c>
      <c r="J3817" s="13">
        <v>0</v>
      </c>
      <c r="K3817" s="15">
        <f t="shared" si="245"/>
        <v>1837</v>
      </c>
      <c r="L3817" s="15">
        <f t="shared" si="246"/>
        <v>1838</v>
      </c>
      <c r="M3817" s="15">
        <f t="shared" si="247"/>
        <v>3675</v>
      </c>
    </row>
    <row r="3818" spans="1:13" ht="13.15" customHeight="1" x14ac:dyDescent="0.2">
      <c r="A3818" s="11" t="str">
        <f t="shared" si="244"/>
        <v>WHYALLA1986</v>
      </c>
      <c r="B3818" s="92" t="s">
        <v>71</v>
      </c>
      <c r="C3818" s="85">
        <v>1986</v>
      </c>
      <c r="D3818" s="86">
        <v>31</v>
      </c>
      <c r="E3818" s="15">
        <v>2648</v>
      </c>
      <c r="F3818" s="15">
        <v>2677</v>
      </c>
      <c r="G3818" s="15">
        <v>5325</v>
      </c>
      <c r="H3818" s="87">
        <v>0</v>
      </c>
      <c r="I3818" s="87">
        <v>0</v>
      </c>
      <c r="J3818" s="15">
        <v>0</v>
      </c>
      <c r="K3818" s="15">
        <f t="shared" si="245"/>
        <v>2648</v>
      </c>
      <c r="L3818" s="15">
        <f t="shared" si="246"/>
        <v>2677</v>
      </c>
      <c r="M3818" s="15">
        <f t="shared" si="247"/>
        <v>5325</v>
      </c>
    </row>
    <row r="3819" spans="1:13" ht="13.15" customHeight="1" x14ac:dyDescent="0.2">
      <c r="A3819" s="11" t="str">
        <f t="shared" si="244"/>
        <v>WHYALLA1987</v>
      </c>
      <c r="B3819" s="92" t="s">
        <v>71</v>
      </c>
      <c r="C3819" s="85">
        <v>1987</v>
      </c>
      <c r="D3819" s="86" t="s">
        <v>174</v>
      </c>
      <c r="E3819" s="15">
        <v>1842</v>
      </c>
      <c r="F3819" s="15">
        <v>1880</v>
      </c>
      <c r="G3819" s="15">
        <v>3722</v>
      </c>
      <c r="H3819" s="87">
        <v>0</v>
      </c>
      <c r="I3819" s="87">
        <v>0</v>
      </c>
      <c r="J3819" s="15">
        <v>0</v>
      </c>
      <c r="K3819" s="15">
        <f t="shared" si="245"/>
        <v>1842</v>
      </c>
      <c r="L3819" s="15">
        <f t="shared" si="246"/>
        <v>1880</v>
      </c>
      <c r="M3819" s="15">
        <f t="shared" si="247"/>
        <v>3722</v>
      </c>
    </row>
    <row r="3820" spans="1:13" ht="13.15" customHeight="1" x14ac:dyDescent="0.2">
      <c r="A3820" s="11" t="str">
        <f t="shared" si="244"/>
        <v>WHYALLA1988</v>
      </c>
      <c r="B3820" s="88" t="s">
        <v>71</v>
      </c>
      <c r="C3820" s="16">
        <v>1988</v>
      </c>
      <c r="D3820" s="86" t="s">
        <v>174</v>
      </c>
      <c r="E3820" s="89">
        <v>1608</v>
      </c>
      <c r="F3820" s="89">
        <v>1582</v>
      </c>
      <c r="G3820" s="89">
        <v>3190</v>
      </c>
      <c r="H3820" s="89">
        <v>0</v>
      </c>
      <c r="I3820" s="89">
        <v>0</v>
      </c>
      <c r="J3820" s="89">
        <v>0</v>
      </c>
      <c r="K3820" s="15">
        <f t="shared" si="245"/>
        <v>1608</v>
      </c>
      <c r="L3820" s="15">
        <f t="shared" si="246"/>
        <v>1582</v>
      </c>
      <c r="M3820" s="15">
        <f t="shared" si="247"/>
        <v>3190</v>
      </c>
    </row>
    <row r="3821" spans="1:13" ht="13.15" customHeight="1" x14ac:dyDescent="0.2">
      <c r="A3821" s="11" t="str">
        <f t="shared" si="244"/>
        <v>WHYALLA1989</v>
      </c>
      <c r="B3821" s="3" t="s">
        <v>71</v>
      </c>
      <c r="C3821" s="12">
        <v>1989</v>
      </c>
      <c r="D3821" s="12" t="s">
        <v>174</v>
      </c>
      <c r="E3821" s="13">
        <v>1480</v>
      </c>
      <c r="F3821" s="13">
        <v>1469</v>
      </c>
      <c r="G3821" s="13">
        <v>2949</v>
      </c>
      <c r="H3821" s="13">
        <v>0</v>
      </c>
      <c r="I3821" s="13">
        <v>0</v>
      </c>
      <c r="J3821" s="13">
        <v>0</v>
      </c>
      <c r="K3821" s="15">
        <f t="shared" si="245"/>
        <v>1480</v>
      </c>
      <c r="L3821" s="15">
        <f t="shared" si="246"/>
        <v>1469</v>
      </c>
      <c r="M3821" s="15">
        <f t="shared" si="247"/>
        <v>2949</v>
      </c>
    </row>
    <row r="3822" spans="1:13" ht="13.15" customHeight="1" x14ac:dyDescent="0.2">
      <c r="A3822" s="11" t="str">
        <f t="shared" si="244"/>
        <v>WHYALLA1990</v>
      </c>
      <c r="B3822" s="92" t="s">
        <v>71</v>
      </c>
      <c r="C3822" s="85">
        <v>1990</v>
      </c>
      <c r="D3822" s="86" t="s">
        <v>174</v>
      </c>
      <c r="E3822" s="15">
        <v>1604</v>
      </c>
      <c r="F3822" s="15">
        <v>1602</v>
      </c>
      <c r="G3822" s="15">
        <v>3206</v>
      </c>
      <c r="H3822" s="87">
        <v>0</v>
      </c>
      <c r="I3822" s="87">
        <v>0</v>
      </c>
      <c r="J3822" s="15">
        <v>0</v>
      </c>
      <c r="K3822" s="15">
        <f t="shared" si="245"/>
        <v>1604</v>
      </c>
      <c r="L3822" s="15">
        <f t="shared" si="246"/>
        <v>1602</v>
      </c>
      <c r="M3822" s="15">
        <f t="shared" si="247"/>
        <v>3206</v>
      </c>
    </row>
    <row r="3823" spans="1:13" ht="13.15" customHeight="1" x14ac:dyDescent="0.2">
      <c r="A3823" s="11" t="str">
        <f t="shared" ref="A3823:A3879" si="248">CONCATENATE(B3823,C3823)</f>
        <v>WHYALLA1991</v>
      </c>
      <c r="B3823" s="3" t="s">
        <v>71</v>
      </c>
      <c r="C3823" s="12">
        <v>1991</v>
      </c>
      <c r="D3823" s="12" t="s">
        <v>174</v>
      </c>
      <c r="E3823" s="13">
        <v>2201</v>
      </c>
      <c r="F3823" s="13">
        <v>2205</v>
      </c>
      <c r="G3823" s="13">
        <v>4406</v>
      </c>
      <c r="H3823" s="13">
        <v>0</v>
      </c>
      <c r="I3823" s="13">
        <v>0</v>
      </c>
      <c r="J3823" s="13">
        <v>0</v>
      </c>
      <c r="K3823" s="15">
        <f t="shared" si="245"/>
        <v>2201</v>
      </c>
      <c r="L3823" s="15">
        <f t="shared" si="246"/>
        <v>2205</v>
      </c>
      <c r="M3823" s="15">
        <f t="shared" si="247"/>
        <v>4406</v>
      </c>
    </row>
    <row r="3824" spans="1:13" ht="13.15" customHeight="1" x14ac:dyDescent="0.2">
      <c r="A3824" s="11" t="str">
        <f t="shared" si="248"/>
        <v>WHYALLA1992</v>
      </c>
      <c r="B3824" s="3" t="s">
        <v>71</v>
      </c>
      <c r="C3824" s="12">
        <v>1992</v>
      </c>
      <c r="D3824" s="12" t="s">
        <v>174</v>
      </c>
      <c r="E3824" s="13">
        <v>2056</v>
      </c>
      <c r="F3824" s="13">
        <v>2050</v>
      </c>
      <c r="G3824" s="13">
        <v>4106</v>
      </c>
      <c r="H3824" s="13">
        <v>0</v>
      </c>
      <c r="I3824" s="13">
        <v>0</v>
      </c>
      <c r="J3824" s="13">
        <v>0</v>
      </c>
      <c r="K3824" s="15">
        <f t="shared" si="245"/>
        <v>2056</v>
      </c>
      <c r="L3824" s="15">
        <f t="shared" si="246"/>
        <v>2050</v>
      </c>
      <c r="M3824" s="15">
        <f t="shared" si="247"/>
        <v>4106</v>
      </c>
    </row>
    <row r="3825" spans="1:13" ht="13.15" customHeight="1" x14ac:dyDescent="0.2">
      <c r="A3825" s="11" t="str">
        <f t="shared" si="248"/>
        <v>WHYALLA1993</v>
      </c>
      <c r="B3825" s="92" t="s">
        <v>71</v>
      </c>
      <c r="C3825" s="85">
        <v>1993</v>
      </c>
      <c r="D3825" s="86" t="s">
        <v>174</v>
      </c>
      <c r="E3825" s="15">
        <v>2219</v>
      </c>
      <c r="F3825" s="15">
        <v>2240</v>
      </c>
      <c r="G3825" s="15">
        <v>4459</v>
      </c>
      <c r="H3825" s="87">
        <v>0</v>
      </c>
      <c r="I3825" s="87">
        <v>0</v>
      </c>
      <c r="J3825" s="15">
        <v>0</v>
      </c>
      <c r="K3825" s="15">
        <f t="shared" ref="K3825:K3879" si="249">E3825+H3825</f>
        <v>2219</v>
      </c>
      <c r="L3825" s="15">
        <f t="shared" ref="L3825:L3879" si="250">F3825+I3825</f>
        <v>2240</v>
      </c>
      <c r="M3825" s="15">
        <f t="shared" ref="M3825:M3879" si="251">G3825+J3825</f>
        <v>4459</v>
      </c>
    </row>
    <row r="3826" spans="1:13" ht="13.15" customHeight="1" x14ac:dyDescent="0.2">
      <c r="A3826" s="11" t="str">
        <f t="shared" si="248"/>
        <v>WHYALLA1994</v>
      </c>
      <c r="B3826" s="3" t="s">
        <v>71</v>
      </c>
      <c r="C3826" s="12">
        <v>1994</v>
      </c>
      <c r="D3826" s="12" t="s">
        <v>174</v>
      </c>
      <c r="E3826" s="13">
        <v>2232</v>
      </c>
      <c r="F3826" s="13">
        <v>2233</v>
      </c>
      <c r="G3826" s="13">
        <v>4465</v>
      </c>
      <c r="H3826" s="13">
        <v>0</v>
      </c>
      <c r="I3826" s="13">
        <v>0</v>
      </c>
      <c r="J3826" s="13">
        <v>0</v>
      </c>
      <c r="K3826" s="15">
        <f t="shared" si="249"/>
        <v>2232</v>
      </c>
      <c r="L3826" s="15">
        <f t="shared" si="250"/>
        <v>2233</v>
      </c>
      <c r="M3826" s="15">
        <f t="shared" si="251"/>
        <v>4465</v>
      </c>
    </row>
    <row r="3827" spans="1:13" ht="13.15" customHeight="1" x14ac:dyDescent="0.2">
      <c r="A3827" s="11" t="str">
        <f t="shared" si="248"/>
        <v>WHYALLA1995</v>
      </c>
      <c r="B3827" s="3" t="s">
        <v>71</v>
      </c>
      <c r="C3827" s="12">
        <v>1995</v>
      </c>
      <c r="D3827" s="12" t="s">
        <v>174</v>
      </c>
      <c r="E3827" s="13">
        <v>2381</v>
      </c>
      <c r="F3827" s="13">
        <v>2378</v>
      </c>
      <c r="G3827" s="13">
        <v>4759</v>
      </c>
      <c r="H3827" s="13">
        <v>0</v>
      </c>
      <c r="I3827" s="13">
        <v>0</v>
      </c>
      <c r="J3827" s="13">
        <v>0</v>
      </c>
      <c r="K3827" s="15">
        <f t="shared" si="249"/>
        <v>2381</v>
      </c>
      <c r="L3827" s="15">
        <f t="shared" si="250"/>
        <v>2378</v>
      </c>
      <c r="M3827" s="15">
        <f t="shared" si="251"/>
        <v>4759</v>
      </c>
    </row>
    <row r="3828" spans="1:13" ht="13.15" customHeight="1" x14ac:dyDescent="0.2">
      <c r="A3828" s="11" t="str">
        <f t="shared" si="248"/>
        <v>WHYALLA1996</v>
      </c>
      <c r="B3828" s="3" t="s">
        <v>71</v>
      </c>
      <c r="C3828" s="12">
        <v>1996</v>
      </c>
      <c r="D3828" s="12" t="s">
        <v>174</v>
      </c>
      <c r="E3828" s="13">
        <v>2365</v>
      </c>
      <c r="F3828" s="13">
        <v>2385</v>
      </c>
      <c r="G3828" s="13">
        <v>4750</v>
      </c>
      <c r="H3828" s="13">
        <v>0</v>
      </c>
      <c r="I3828" s="13">
        <v>0</v>
      </c>
      <c r="J3828" s="13">
        <v>0</v>
      </c>
      <c r="K3828" s="15">
        <f t="shared" si="249"/>
        <v>2365</v>
      </c>
      <c r="L3828" s="15">
        <f t="shared" si="250"/>
        <v>2385</v>
      </c>
      <c r="M3828" s="15">
        <f t="shared" si="251"/>
        <v>4750</v>
      </c>
    </row>
    <row r="3829" spans="1:13" ht="13.15" customHeight="1" x14ac:dyDescent="0.2">
      <c r="A3829" s="11" t="str">
        <f t="shared" si="248"/>
        <v>WHYALLA1997</v>
      </c>
      <c r="B3829" s="3" t="s">
        <v>71</v>
      </c>
      <c r="C3829" s="12">
        <v>1997</v>
      </c>
      <c r="D3829" s="12" t="s">
        <v>174</v>
      </c>
      <c r="E3829" s="13">
        <v>2363</v>
      </c>
      <c r="F3829" s="13">
        <v>2375</v>
      </c>
      <c r="G3829" s="13">
        <v>4738</v>
      </c>
      <c r="H3829" s="13">
        <v>0</v>
      </c>
      <c r="I3829" s="13">
        <v>0</v>
      </c>
      <c r="J3829" s="13">
        <v>0</v>
      </c>
      <c r="K3829" s="15">
        <f t="shared" si="249"/>
        <v>2363</v>
      </c>
      <c r="L3829" s="15">
        <f t="shared" si="250"/>
        <v>2375</v>
      </c>
      <c r="M3829" s="15">
        <f t="shared" si="251"/>
        <v>4738</v>
      </c>
    </row>
    <row r="3830" spans="1:13" ht="13.15" customHeight="1" x14ac:dyDescent="0.2">
      <c r="A3830" s="11" t="str">
        <f t="shared" si="248"/>
        <v>WHYALLA1998</v>
      </c>
      <c r="B3830" s="3" t="s">
        <v>71</v>
      </c>
      <c r="C3830" s="12">
        <v>1998</v>
      </c>
      <c r="D3830" s="12" t="s">
        <v>174</v>
      </c>
      <c r="E3830" s="13">
        <v>2376</v>
      </c>
      <c r="F3830" s="13">
        <v>2380</v>
      </c>
      <c r="G3830" s="13">
        <v>4756</v>
      </c>
      <c r="H3830" s="13">
        <v>0</v>
      </c>
      <c r="I3830" s="13">
        <v>0</v>
      </c>
      <c r="J3830" s="13">
        <v>0</v>
      </c>
      <c r="K3830" s="15">
        <f t="shared" si="249"/>
        <v>2376</v>
      </c>
      <c r="L3830" s="15">
        <f t="shared" si="250"/>
        <v>2380</v>
      </c>
      <c r="M3830" s="15">
        <f t="shared" si="251"/>
        <v>4756</v>
      </c>
    </row>
    <row r="3831" spans="1:13" ht="13.15" customHeight="1" x14ac:dyDescent="0.2">
      <c r="A3831" s="11" t="str">
        <f t="shared" si="248"/>
        <v>WHYALLA1999</v>
      </c>
      <c r="B3831" s="92" t="s">
        <v>71</v>
      </c>
      <c r="C3831" s="85">
        <v>1999</v>
      </c>
      <c r="D3831" s="86" t="s">
        <v>174</v>
      </c>
      <c r="E3831" s="15">
        <v>2342</v>
      </c>
      <c r="F3831" s="15">
        <v>2350</v>
      </c>
      <c r="G3831" s="15">
        <v>4692</v>
      </c>
      <c r="H3831" s="87">
        <v>0</v>
      </c>
      <c r="I3831" s="87">
        <v>0</v>
      </c>
      <c r="J3831" s="15">
        <v>0</v>
      </c>
      <c r="K3831" s="15">
        <f t="shared" si="249"/>
        <v>2342</v>
      </c>
      <c r="L3831" s="15">
        <f t="shared" si="250"/>
        <v>2350</v>
      </c>
      <c r="M3831" s="15">
        <f t="shared" si="251"/>
        <v>4692</v>
      </c>
    </row>
    <row r="3832" spans="1:13" ht="13.15" customHeight="1" x14ac:dyDescent="0.2">
      <c r="A3832" s="11" t="str">
        <f t="shared" si="248"/>
        <v>WHYALLA2000</v>
      </c>
      <c r="B3832" s="3" t="s">
        <v>71</v>
      </c>
      <c r="C3832" s="12">
        <v>2000</v>
      </c>
      <c r="D3832" s="12" t="s">
        <v>174</v>
      </c>
      <c r="E3832" s="13">
        <v>2185</v>
      </c>
      <c r="F3832" s="13">
        <v>2177</v>
      </c>
      <c r="G3832" s="13">
        <v>4362</v>
      </c>
      <c r="H3832" s="13">
        <v>0</v>
      </c>
      <c r="I3832" s="13">
        <v>0</v>
      </c>
      <c r="J3832" s="13">
        <v>0</v>
      </c>
      <c r="K3832" s="15">
        <f t="shared" si="249"/>
        <v>2185</v>
      </c>
      <c r="L3832" s="15">
        <f t="shared" si="250"/>
        <v>2177</v>
      </c>
      <c r="M3832" s="15">
        <f t="shared" si="251"/>
        <v>4362</v>
      </c>
    </row>
    <row r="3833" spans="1:13" ht="13.15" customHeight="1" x14ac:dyDescent="0.2">
      <c r="A3833" s="11" t="str">
        <f t="shared" si="248"/>
        <v>WHYALLA2001</v>
      </c>
      <c r="B3833" s="92" t="s">
        <v>71</v>
      </c>
      <c r="C3833" s="85">
        <v>2001</v>
      </c>
      <c r="D3833" s="86" t="s">
        <v>174</v>
      </c>
      <c r="E3833" s="15">
        <v>2405</v>
      </c>
      <c r="F3833" s="15">
        <v>2388</v>
      </c>
      <c r="G3833" s="15">
        <v>4793</v>
      </c>
      <c r="H3833" s="87">
        <v>0</v>
      </c>
      <c r="I3833" s="87">
        <v>0</v>
      </c>
      <c r="J3833" s="15">
        <v>0</v>
      </c>
      <c r="K3833" s="15">
        <f t="shared" si="249"/>
        <v>2405</v>
      </c>
      <c r="L3833" s="15">
        <f t="shared" si="250"/>
        <v>2388</v>
      </c>
      <c r="M3833" s="15">
        <f t="shared" si="251"/>
        <v>4793</v>
      </c>
    </row>
    <row r="3834" spans="1:13" ht="13.15" customHeight="1" x14ac:dyDescent="0.2">
      <c r="A3834" s="11" t="str">
        <f t="shared" si="248"/>
        <v>WHYALLA2002</v>
      </c>
      <c r="B3834" s="88" t="s">
        <v>71</v>
      </c>
      <c r="C3834" s="16">
        <v>2002</v>
      </c>
      <c r="D3834" s="86" t="s">
        <v>174</v>
      </c>
      <c r="E3834" s="89">
        <v>2300</v>
      </c>
      <c r="F3834" s="89">
        <v>2294</v>
      </c>
      <c r="G3834" s="89">
        <v>4594</v>
      </c>
      <c r="H3834" s="89">
        <v>0</v>
      </c>
      <c r="I3834" s="89">
        <v>0</v>
      </c>
      <c r="J3834" s="89">
        <v>0</v>
      </c>
      <c r="K3834" s="15">
        <f t="shared" si="249"/>
        <v>2300</v>
      </c>
      <c r="L3834" s="15">
        <f t="shared" si="250"/>
        <v>2294</v>
      </c>
      <c r="M3834" s="15">
        <f t="shared" si="251"/>
        <v>4594</v>
      </c>
    </row>
    <row r="3835" spans="1:13" ht="13.15" customHeight="1" x14ac:dyDescent="0.2">
      <c r="A3835" s="11" t="str">
        <f t="shared" si="248"/>
        <v>WHYALLA2003</v>
      </c>
      <c r="B3835" s="92" t="s">
        <v>71</v>
      </c>
      <c r="C3835" s="85">
        <v>2003</v>
      </c>
      <c r="D3835" s="86" t="s">
        <v>174</v>
      </c>
      <c r="E3835" s="15">
        <v>2086</v>
      </c>
      <c r="F3835" s="15">
        <v>2085</v>
      </c>
      <c r="G3835" s="15">
        <v>4171</v>
      </c>
      <c r="H3835" s="87">
        <v>0</v>
      </c>
      <c r="I3835" s="87">
        <v>0</v>
      </c>
      <c r="J3835" s="15">
        <v>0</v>
      </c>
      <c r="K3835" s="15">
        <f t="shared" si="249"/>
        <v>2086</v>
      </c>
      <c r="L3835" s="15">
        <f t="shared" si="250"/>
        <v>2085</v>
      </c>
      <c r="M3835" s="15">
        <f t="shared" si="251"/>
        <v>4171</v>
      </c>
    </row>
    <row r="3836" spans="1:13" ht="13.15" customHeight="1" x14ac:dyDescent="0.2">
      <c r="A3836" s="11" t="str">
        <f t="shared" si="248"/>
        <v>WHYALLA2004</v>
      </c>
      <c r="B3836" s="92" t="s">
        <v>71</v>
      </c>
      <c r="C3836" s="85">
        <v>2004</v>
      </c>
      <c r="D3836" s="86" t="s">
        <v>174</v>
      </c>
      <c r="E3836" s="15">
        <v>1992</v>
      </c>
      <c r="F3836" s="15">
        <v>1988</v>
      </c>
      <c r="G3836" s="15">
        <v>3980</v>
      </c>
      <c r="H3836" s="87">
        <v>0</v>
      </c>
      <c r="I3836" s="87">
        <v>0</v>
      </c>
      <c r="J3836" s="15">
        <v>0</v>
      </c>
      <c r="K3836" s="15">
        <f t="shared" si="249"/>
        <v>1992</v>
      </c>
      <c r="L3836" s="15">
        <f t="shared" si="250"/>
        <v>1988</v>
      </c>
      <c r="M3836" s="15">
        <f t="shared" si="251"/>
        <v>3980</v>
      </c>
    </row>
    <row r="3837" spans="1:13" ht="13.15" customHeight="1" x14ac:dyDescent="0.2">
      <c r="A3837" s="11" t="str">
        <f t="shared" si="248"/>
        <v>WHYALLA2005</v>
      </c>
      <c r="B3837" s="3" t="s">
        <v>71</v>
      </c>
      <c r="C3837" s="12">
        <v>2005</v>
      </c>
      <c r="D3837" s="12" t="s">
        <v>174</v>
      </c>
      <c r="E3837" s="13">
        <v>2112</v>
      </c>
      <c r="F3837" s="13">
        <v>2113</v>
      </c>
      <c r="G3837" s="13">
        <v>4225</v>
      </c>
      <c r="H3837" s="13">
        <v>0</v>
      </c>
      <c r="I3837" s="13">
        <v>0</v>
      </c>
      <c r="J3837" s="13">
        <v>0</v>
      </c>
      <c r="K3837" s="15">
        <f t="shared" si="249"/>
        <v>2112</v>
      </c>
      <c r="L3837" s="15">
        <f t="shared" si="250"/>
        <v>2113</v>
      </c>
      <c r="M3837" s="15">
        <f t="shared" si="251"/>
        <v>4225</v>
      </c>
    </row>
    <row r="3838" spans="1:13" ht="13.15" customHeight="1" x14ac:dyDescent="0.2">
      <c r="A3838" s="11" t="str">
        <f t="shared" si="248"/>
        <v>WHYALLA2006</v>
      </c>
      <c r="B3838" s="3" t="s">
        <v>71</v>
      </c>
      <c r="C3838" s="12">
        <v>2006</v>
      </c>
      <c r="D3838" s="12" t="s">
        <v>174</v>
      </c>
      <c r="E3838" s="13">
        <v>2389</v>
      </c>
      <c r="F3838" s="13">
        <v>2389</v>
      </c>
      <c r="G3838" s="13">
        <v>4778</v>
      </c>
      <c r="H3838" s="13">
        <v>0</v>
      </c>
      <c r="I3838" s="13">
        <v>0</v>
      </c>
      <c r="J3838" s="13">
        <v>0</v>
      </c>
      <c r="K3838" s="15">
        <f t="shared" si="249"/>
        <v>2389</v>
      </c>
      <c r="L3838" s="15">
        <f t="shared" si="250"/>
        <v>2389</v>
      </c>
      <c r="M3838" s="15">
        <f t="shared" si="251"/>
        <v>4778</v>
      </c>
    </row>
    <row r="3839" spans="1:13" ht="13.15" customHeight="1" x14ac:dyDescent="0.2">
      <c r="A3839" s="11" t="str">
        <f t="shared" si="248"/>
        <v>WHYALLA2007</v>
      </c>
      <c r="B3839" s="88" t="s">
        <v>71</v>
      </c>
      <c r="C3839" s="16">
        <v>2007</v>
      </c>
      <c r="D3839" s="86" t="s">
        <v>174</v>
      </c>
      <c r="E3839" s="89">
        <v>2222</v>
      </c>
      <c r="F3839" s="89">
        <v>2223</v>
      </c>
      <c r="G3839" s="89">
        <v>4445</v>
      </c>
      <c r="H3839" s="89">
        <v>0</v>
      </c>
      <c r="I3839" s="89">
        <v>0</v>
      </c>
      <c r="J3839" s="89">
        <v>0</v>
      </c>
      <c r="K3839" s="15">
        <f t="shared" si="249"/>
        <v>2222</v>
      </c>
      <c r="L3839" s="15">
        <f t="shared" si="250"/>
        <v>2223</v>
      </c>
      <c r="M3839" s="15">
        <f t="shared" si="251"/>
        <v>4445</v>
      </c>
    </row>
    <row r="3840" spans="1:13" ht="13.15" customHeight="1" x14ac:dyDescent="0.2">
      <c r="A3840" s="11" t="str">
        <f t="shared" si="248"/>
        <v>WHYALLA2008</v>
      </c>
      <c r="B3840" s="3" t="s">
        <v>71</v>
      </c>
      <c r="C3840" s="12">
        <v>2008</v>
      </c>
      <c r="D3840" s="12" t="s">
        <v>174</v>
      </c>
      <c r="E3840" s="13">
        <v>1649</v>
      </c>
      <c r="F3840" s="13">
        <v>1649</v>
      </c>
      <c r="G3840" s="13">
        <v>3298</v>
      </c>
      <c r="H3840" s="13">
        <v>0</v>
      </c>
      <c r="I3840" s="13">
        <v>0</v>
      </c>
      <c r="J3840" s="13">
        <v>0</v>
      </c>
      <c r="K3840" s="15">
        <f t="shared" si="249"/>
        <v>1649</v>
      </c>
      <c r="L3840" s="15">
        <f t="shared" si="250"/>
        <v>1649</v>
      </c>
      <c r="M3840" s="15">
        <f t="shared" si="251"/>
        <v>3298</v>
      </c>
    </row>
    <row r="3841" spans="1:13" ht="13.15" customHeight="1" x14ac:dyDescent="0.2">
      <c r="A3841" s="11" t="str">
        <f t="shared" si="248"/>
        <v>WHYALLA2009</v>
      </c>
      <c r="B3841" s="3" t="s">
        <v>71</v>
      </c>
      <c r="C3841" s="12">
        <v>2009</v>
      </c>
      <c r="D3841" s="12" t="s">
        <v>174</v>
      </c>
      <c r="E3841" s="13">
        <v>1367</v>
      </c>
      <c r="F3841" s="13">
        <v>1367</v>
      </c>
      <c r="G3841" s="13">
        <v>2734</v>
      </c>
      <c r="H3841" s="13">
        <v>0</v>
      </c>
      <c r="I3841" s="13">
        <v>0</v>
      </c>
      <c r="J3841" s="13">
        <v>0</v>
      </c>
      <c r="K3841" s="15">
        <f t="shared" si="249"/>
        <v>1367</v>
      </c>
      <c r="L3841" s="15">
        <f t="shared" si="250"/>
        <v>1367</v>
      </c>
      <c r="M3841" s="15">
        <f t="shared" si="251"/>
        <v>2734</v>
      </c>
    </row>
    <row r="3842" spans="1:13" ht="13.15" customHeight="1" x14ac:dyDescent="0.2">
      <c r="A3842" s="11" t="str">
        <f t="shared" si="248"/>
        <v>WHYALLA2010</v>
      </c>
      <c r="B3842" s="88" t="s">
        <v>71</v>
      </c>
      <c r="C3842" s="16">
        <v>2010</v>
      </c>
      <c r="D3842" s="86" t="s">
        <v>174</v>
      </c>
      <c r="E3842" s="89">
        <v>1431</v>
      </c>
      <c r="F3842" s="89">
        <v>1430</v>
      </c>
      <c r="G3842" s="89">
        <v>2861</v>
      </c>
      <c r="H3842" s="89">
        <v>0</v>
      </c>
      <c r="I3842" s="89">
        <v>0</v>
      </c>
      <c r="J3842" s="89">
        <v>0</v>
      </c>
      <c r="K3842" s="15">
        <f t="shared" si="249"/>
        <v>1431</v>
      </c>
      <c r="L3842" s="15">
        <f t="shared" si="250"/>
        <v>1430</v>
      </c>
      <c r="M3842" s="15">
        <f t="shared" si="251"/>
        <v>2861</v>
      </c>
    </row>
    <row r="3843" spans="1:13" ht="13.15" customHeight="1" x14ac:dyDescent="0.2">
      <c r="A3843" s="11" t="str">
        <f t="shared" si="248"/>
        <v>WHYALLA2011</v>
      </c>
      <c r="B3843" s="3" t="s">
        <v>71</v>
      </c>
      <c r="C3843" s="12">
        <v>2011</v>
      </c>
      <c r="D3843" s="12" t="s">
        <v>174</v>
      </c>
      <c r="E3843" s="13">
        <v>1427</v>
      </c>
      <c r="F3843" s="13">
        <v>1425</v>
      </c>
      <c r="G3843" s="13">
        <v>2852</v>
      </c>
      <c r="H3843" s="13">
        <v>0</v>
      </c>
      <c r="I3843" s="13">
        <v>0</v>
      </c>
      <c r="J3843" s="13">
        <v>0</v>
      </c>
      <c r="K3843" s="15">
        <f t="shared" si="249"/>
        <v>1427</v>
      </c>
      <c r="L3843" s="15">
        <f t="shared" si="250"/>
        <v>1425</v>
      </c>
      <c r="M3843" s="15">
        <f t="shared" si="251"/>
        <v>2852</v>
      </c>
    </row>
    <row r="3844" spans="1:13" ht="13.15" customHeight="1" x14ac:dyDescent="0.2">
      <c r="A3844" s="11" t="str">
        <f t="shared" si="248"/>
        <v>WHYALLA2012</v>
      </c>
      <c r="B3844" s="92" t="s">
        <v>71</v>
      </c>
      <c r="C3844" s="85">
        <v>2012</v>
      </c>
      <c r="D3844" s="86" t="s">
        <v>174</v>
      </c>
      <c r="E3844" s="15">
        <v>1525</v>
      </c>
      <c r="F3844" s="15">
        <v>1523</v>
      </c>
      <c r="G3844" s="15">
        <v>3048</v>
      </c>
      <c r="H3844" s="87">
        <v>0</v>
      </c>
      <c r="I3844" s="87">
        <v>0</v>
      </c>
      <c r="J3844" s="15">
        <v>0</v>
      </c>
      <c r="K3844" s="15">
        <f t="shared" si="249"/>
        <v>1525</v>
      </c>
      <c r="L3844" s="15">
        <f t="shared" si="250"/>
        <v>1523</v>
      </c>
      <c r="M3844" s="15">
        <f t="shared" si="251"/>
        <v>3048</v>
      </c>
    </row>
    <row r="3845" spans="1:13" ht="13.15" customHeight="1" x14ac:dyDescent="0.2">
      <c r="A3845" s="11" t="str">
        <f t="shared" si="248"/>
        <v>WHYALLA2013</v>
      </c>
      <c r="B3845" s="3" t="s">
        <v>71</v>
      </c>
      <c r="C3845" s="12">
        <v>2013</v>
      </c>
      <c r="D3845" s="12" t="s">
        <v>174</v>
      </c>
      <c r="E3845" s="13">
        <v>1510</v>
      </c>
      <c r="F3845" s="13">
        <v>1508</v>
      </c>
      <c r="G3845" s="13">
        <v>3018</v>
      </c>
      <c r="H3845" s="13">
        <v>0</v>
      </c>
      <c r="I3845" s="13">
        <v>0</v>
      </c>
      <c r="J3845" s="13">
        <v>0</v>
      </c>
      <c r="K3845" s="15">
        <f t="shared" si="249"/>
        <v>1510</v>
      </c>
      <c r="L3845" s="15">
        <f t="shared" si="250"/>
        <v>1508</v>
      </c>
      <c r="M3845" s="15">
        <f t="shared" si="251"/>
        <v>3018</v>
      </c>
    </row>
    <row r="3846" spans="1:13" ht="13.15" customHeight="1" x14ac:dyDescent="0.2">
      <c r="A3846" s="11" t="str">
        <f t="shared" si="248"/>
        <v>WHYALLA2014</v>
      </c>
      <c r="B3846" s="3" t="s">
        <v>71</v>
      </c>
      <c r="C3846" s="12">
        <v>2014</v>
      </c>
      <c r="D3846" s="12" t="s">
        <v>174</v>
      </c>
      <c r="E3846" s="13">
        <v>1468</v>
      </c>
      <c r="F3846" s="13">
        <v>1466</v>
      </c>
      <c r="G3846" s="13">
        <v>2934</v>
      </c>
      <c r="H3846" s="13">
        <v>0</v>
      </c>
      <c r="I3846" s="13">
        <v>0</v>
      </c>
      <c r="J3846" s="13">
        <v>0</v>
      </c>
      <c r="K3846" s="15">
        <f t="shared" si="249"/>
        <v>1468</v>
      </c>
      <c r="L3846" s="15">
        <f t="shared" si="250"/>
        <v>1466</v>
      </c>
      <c r="M3846" s="15">
        <f t="shared" si="251"/>
        <v>2934</v>
      </c>
    </row>
    <row r="3847" spans="1:13" ht="13.15" customHeight="1" x14ac:dyDescent="0.2">
      <c r="A3847" s="11" t="str">
        <f t="shared" si="248"/>
        <v>WHYALLA2015</v>
      </c>
      <c r="B3847" s="3" t="s">
        <v>71</v>
      </c>
      <c r="C3847" s="12">
        <v>2015</v>
      </c>
      <c r="D3847" s="12" t="s">
        <v>174</v>
      </c>
      <c r="E3847" s="13">
        <v>1882</v>
      </c>
      <c r="F3847" s="13">
        <v>1878</v>
      </c>
      <c r="G3847" s="13">
        <v>3760</v>
      </c>
      <c r="H3847" s="13">
        <v>0</v>
      </c>
      <c r="I3847" s="13">
        <v>0</v>
      </c>
      <c r="J3847" s="13">
        <v>0</v>
      </c>
      <c r="K3847" s="15">
        <f t="shared" si="249"/>
        <v>1882</v>
      </c>
      <c r="L3847" s="15">
        <f t="shared" si="250"/>
        <v>1878</v>
      </c>
      <c r="M3847" s="15">
        <f t="shared" si="251"/>
        <v>3760</v>
      </c>
    </row>
    <row r="3848" spans="1:13" ht="13.15" customHeight="1" x14ac:dyDescent="0.2">
      <c r="A3848" s="11" t="str">
        <f t="shared" si="248"/>
        <v>WHYALLA2016</v>
      </c>
      <c r="B3848" s="3" t="s">
        <v>71</v>
      </c>
      <c r="C3848" s="12">
        <v>2016</v>
      </c>
      <c r="D3848" s="12" t="s">
        <v>174</v>
      </c>
      <c r="E3848" s="13">
        <v>1981</v>
      </c>
      <c r="F3848" s="13">
        <v>1975</v>
      </c>
      <c r="G3848" s="13">
        <v>3956</v>
      </c>
      <c r="H3848" s="13">
        <v>0</v>
      </c>
      <c r="I3848" s="13">
        <v>0</v>
      </c>
      <c r="J3848" s="13">
        <v>0</v>
      </c>
      <c r="K3848" s="15">
        <f t="shared" si="249"/>
        <v>1981</v>
      </c>
      <c r="L3848" s="15">
        <f t="shared" si="250"/>
        <v>1975</v>
      </c>
      <c r="M3848" s="15">
        <f t="shared" si="251"/>
        <v>3956</v>
      </c>
    </row>
    <row r="3849" spans="1:13" ht="13.15" customHeight="1" x14ac:dyDescent="0.2">
      <c r="A3849" s="11" t="str">
        <f t="shared" si="248"/>
        <v>WHYALLA2017</v>
      </c>
      <c r="B3849" s="88" t="s">
        <v>71</v>
      </c>
      <c r="C3849" s="16">
        <v>2017</v>
      </c>
      <c r="D3849" s="86" t="s">
        <v>174</v>
      </c>
      <c r="E3849" s="89">
        <v>1872</v>
      </c>
      <c r="F3849" s="89">
        <v>1870</v>
      </c>
      <c r="G3849" s="89">
        <v>3742</v>
      </c>
      <c r="H3849" s="89">
        <v>0</v>
      </c>
      <c r="I3849" s="89">
        <v>0</v>
      </c>
      <c r="J3849" s="89">
        <v>0</v>
      </c>
      <c r="K3849" s="15">
        <f t="shared" si="249"/>
        <v>1872</v>
      </c>
      <c r="L3849" s="15">
        <f t="shared" si="250"/>
        <v>1870</v>
      </c>
      <c r="M3849" s="15">
        <f t="shared" si="251"/>
        <v>3742</v>
      </c>
    </row>
    <row r="3850" spans="1:13" ht="13.15" customHeight="1" x14ac:dyDescent="0.2">
      <c r="A3850" s="11" t="str">
        <f t="shared" si="248"/>
        <v>WHYALLA2018</v>
      </c>
      <c r="B3850" s="3" t="s">
        <v>71</v>
      </c>
      <c r="C3850" s="12">
        <v>2018</v>
      </c>
      <c r="D3850" s="12" t="s">
        <v>174</v>
      </c>
      <c r="E3850" s="13">
        <v>1844</v>
      </c>
      <c r="F3850" s="13">
        <v>1841</v>
      </c>
      <c r="G3850" s="13">
        <v>3685</v>
      </c>
      <c r="H3850" s="13">
        <v>0</v>
      </c>
      <c r="I3850" s="13">
        <v>0</v>
      </c>
      <c r="J3850" s="13">
        <v>0</v>
      </c>
      <c r="K3850" s="15">
        <f t="shared" si="249"/>
        <v>1844</v>
      </c>
      <c r="L3850" s="15">
        <f t="shared" si="250"/>
        <v>1841</v>
      </c>
      <c r="M3850" s="15">
        <f t="shared" si="251"/>
        <v>3685</v>
      </c>
    </row>
    <row r="3851" spans="1:13" ht="13.15" customHeight="1" x14ac:dyDescent="0.2">
      <c r="A3851" s="11" t="str">
        <f t="shared" si="248"/>
        <v>WHYALLA2019</v>
      </c>
      <c r="B3851" s="3" t="s">
        <v>71</v>
      </c>
      <c r="C3851" s="12">
        <v>2019</v>
      </c>
      <c r="D3851" s="12" t="s">
        <v>174</v>
      </c>
      <c r="E3851" s="13">
        <v>2067</v>
      </c>
      <c r="F3851" s="13">
        <v>2062</v>
      </c>
      <c r="G3851" s="13">
        <v>4129</v>
      </c>
      <c r="H3851" s="13">
        <v>0</v>
      </c>
      <c r="I3851" s="13">
        <v>0</v>
      </c>
      <c r="J3851" s="13">
        <v>0</v>
      </c>
      <c r="K3851" s="15">
        <f t="shared" si="249"/>
        <v>2067</v>
      </c>
      <c r="L3851" s="15">
        <f t="shared" si="250"/>
        <v>2062</v>
      </c>
      <c r="M3851" s="15">
        <f t="shared" si="251"/>
        <v>4129</v>
      </c>
    </row>
    <row r="3852" spans="1:13" ht="13.15" customHeight="1" x14ac:dyDescent="0.2">
      <c r="A3852" s="11" t="str">
        <f t="shared" si="248"/>
        <v>WHYALLA2020</v>
      </c>
      <c r="B3852" s="3" t="s">
        <v>71</v>
      </c>
      <c r="C3852" s="12">
        <v>2020</v>
      </c>
      <c r="D3852" s="86" t="s">
        <v>174</v>
      </c>
      <c r="E3852" s="13">
        <v>798</v>
      </c>
      <c r="F3852" s="13">
        <v>796</v>
      </c>
      <c r="G3852" s="13">
        <v>1594</v>
      </c>
      <c r="H3852" s="13">
        <v>0</v>
      </c>
      <c r="I3852" s="13">
        <v>0</v>
      </c>
      <c r="J3852" s="13">
        <v>0</v>
      </c>
      <c r="K3852" s="15">
        <f t="shared" si="249"/>
        <v>798</v>
      </c>
      <c r="L3852" s="15">
        <f t="shared" si="250"/>
        <v>796</v>
      </c>
      <c r="M3852" s="15">
        <f t="shared" si="251"/>
        <v>1594</v>
      </c>
    </row>
    <row r="3853" spans="1:13" ht="13.15" customHeight="1" x14ac:dyDescent="0.2">
      <c r="A3853" s="11" t="str">
        <f t="shared" si="248"/>
        <v>WHYALLA2021</v>
      </c>
      <c r="B3853" s="3" t="s">
        <v>71</v>
      </c>
      <c r="C3853" s="12">
        <v>2021</v>
      </c>
      <c r="D3853" s="12" t="s">
        <v>174</v>
      </c>
      <c r="E3853" s="13">
        <v>1133</v>
      </c>
      <c r="F3853" s="13">
        <v>1133</v>
      </c>
      <c r="G3853" s="13">
        <v>2266</v>
      </c>
      <c r="H3853" s="13">
        <v>0</v>
      </c>
      <c r="I3853" s="13">
        <v>0</v>
      </c>
      <c r="J3853" s="13">
        <v>0</v>
      </c>
      <c r="K3853" s="15">
        <f t="shared" si="249"/>
        <v>1133</v>
      </c>
      <c r="L3853" s="15">
        <f t="shared" si="250"/>
        <v>1133</v>
      </c>
      <c r="M3853" s="15">
        <f t="shared" si="251"/>
        <v>2266</v>
      </c>
    </row>
    <row r="3854" spans="1:13" ht="13.15" customHeight="1" x14ac:dyDescent="0.2">
      <c r="A3854" s="11" t="str">
        <f t="shared" si="248"/>
        <v>WHYALLA2022</v>
      </c>
      <c r="B3854" s="3" t="s">
        <v>71</v>
      </c>
      <c r="C3854" s="12">
        <v>2022</v>
      </c>
      <c r="D3854" s="12" t="s">
        <v>174</v>
      </c>
      <c r="E3854" s="13">
        <v>1315</v>
      </c>
      <c r="F3854" s="13">
        <v>1317</v>
      </c>
      <c r="G3854" s="13">
        <v>2632</v>
      </c>
      <c r="H3854" s="13">
        <v>0</v>
      </c>
      <c r="I3854" s="13">
        <v>0</v>
      </c>
      <c r="J3854" s="13">
        <v>0</v>
      </c>
      <c r="K3854" s="15">
        <f t="shared" si="249"/>
        <v>1315</v>
      </c>
      <c r="L3854" s="15">
        <f t="shared" si="250"/>
        <v>1317</v>
      </c>
      <c r="M3854" s="15">
        <f t="shared" si="251"/>
        <v>2632</v>
      </c>
    </row>
    <row r="3855" spans="1:13" ht="13.15" customHeight="1" x14ac:dyDescent="0.2">
      <c r="A3855" s="11" t="str">
        <f t="shared" si="248"/>
        <v>WHYALLA2023</v>
      </c>
      <c r="B3855" s="3" t="s">
        <v>71</v>
      </c>
      <c r="C3855" s="12">
        <v>2023</v>
      </c>
      <c r="D3855" s="12" t="s">
        <v>174</v>
      </c>
      <c r="E3855" s="13">
        <v>983</v>
      </c>
      <c r="F3855" s="13">
        <v>981</v>
      </c>
      <c r="G3855" s="13">
        <v>1964</v>
      </c>
      <c r="H3855" s="13">
        <v>0</v>
      </c>
      <c r="I3855" s="13">
        <v>0</v>
      </c>
      <c r="J3855" s="13">
        <v>0</v>
      </c>
      <c r="K3855" s="15">
        <f t="shared" si="249"/>
        <v>983</v>
      </c>
      <c r="L3855" s="15">
        <f t="shared" si="250"/>
        <v>981</v>
      </c>
      <c r="M3855" s="15">
        <f t="shared" si="251"/>
        <v>1964</v>
      </c>
    </row>
    <row r="3856" spans="1:13" ht="13.15" customHeight="1" x14ac:dyDescent="0.2">
      <c r="A3856" s="11" t="str">
        <f t="shared" si="248"/>
        <v>WHYALLA2024</v>
      </c>
      <c r="B3856" s="3" t="s">
        <v>71</v>
      </c>
      <c r="C3856" s="12">
        <v>2024</v>
      </c>
      <c r="D3856" s="12" t="s">
        <v>174</v>
      </c>
      <c r="E3856" s="13">
        <v>757</v>
      </c>
      <c r="F3856" s="13">
        <v>755</v>
      </c>
      <c r="G3856" s="13">
        <v>1512</v>
      </c>
      <c r="H3856" s="13">
        <v>0</v>
      </c>
      <c r="I3856" s="13">
        <v>0</v>
      </c>
      <c r="J3856" s="13">
        <v>0</v>
      </c>
      <c r="K3856" s="15">
        <f t="shared" si="249"/>
        <v>757</v>
      </c>
      <c r="L3856" s="15">
        <f t="shared" si="250"/>
        <v>755</v>
      </c>
      <c r="M3856" s="15">
        <f t="shared" si="251"/>
        <v>1512</v>
      </c>
    </row>
    <row r="3857" spans="1:13" ht="13.15" customHeight="1" x14ac:dyDescent="0.2">
      <c r="A3857" s="11" t="str">
        <f t="shared" si="248"/>
        <v>WHYALLA2025</v>
      </c>
      <c r="B3857" s="92" t="s">
        <v>71</v>
      </c>
      <c r="C3857" s="85">
        <v>2025</v>
      </c>
      <c r="D3857" s="86" t="s">
        <v>174</v>
      </c>
      <c r="E3857" s="15">
        <v>710</v>
      </c>
      <c r="F3857" s="15">
        <v>706</v>
      </c>
      <c r="G3857" s="15">
        <v>1416</v>
      </c>
      <c r="H3857" s="87">
        <v>0</v>
      </c>
      <c r="I3857" s="87">
        <v>0</v>
      </c>
      <c r="J3857" s="15">
        <v>0</v>
      </c>
      <c r="K3857" s="15">
        <f t="shared" si="249"/>
        <v>710</v>
      </c>
      <c r="L3857" s="15">
        <f t="shared" si="250"/>
        <v>706</v>
      </c>
      <c r="M3857" s="15">
        <f t="shared" si="251"/>
        <v>1416</v>
      </c>
    </row>
    <row r="3858" spans="1:13" ht="13.15" customHeight="1" x14ac:dyDescent="0.2">
      <c r="A3858" s="11" t="str">
        <f t="shared" si="248"/>
        <v>WOLLONGONG1985</v>
      </c>
      <c r="B3858" s="3" t="s">
        <v>149</v>
      </c>
      <c r="C3858" s="12">
        <v>1985</v>
      </c>
      <c r="D3858" s="12" t="s">
        <v>174</v>
      </c>
      <c r="E3858" s="13">
        <v>201</v>
      </c>
      <c r="F3858" s="13">
        <v>199</v>
      </c>
      <c r="G3858" s="13">
        <v>400</v>
      </c>
      <c r="H3858" s="13">
        <v>0</v>
      </c>
      <c r="I3858" s="13">
        <v>0</v>
      </c>
      <c r="J3858" s="13">
        <v>0</v>
      </c>
      <c r="K3858" s="15">
        <f t="shared" si="249"/>
        <v>201</v>
      </c>
      <c r="L3858" s="15">
        <f t="shared" si="250"/>
        <v>199</v>
      </c>
      <c r="M3858" s="15">
        <f t="shared" si="251"/>
        <v>400</v>
      </c>
    </row>
    <row r="3859" spans="1:13" ht="13.15" customHeight="1" x14ac:dyDescent="0.2">
      <c r="A3859" s="11" t="str">
        <f t="shared" si="248"/>
        <v>WOLLONGONG1986</v>
      </c>
      <c r="B3859" s="92" t="s">
        <v>149</v>
      </c>
      <c r="C3859" s="85">
        <v>1986</v>
      </c>
      <c r="D3859" s="86" t="s">
        <v>174</v>
      </c>
      <c r="E3859" s="15">
        <v>183</v>
      </c>
      <c r="F3859" s="15">
        <v>180</v>
      </c>
      <c r="G3859" s="15">
        <v>363</v>
      </c>
      <c r="H3859" s="87">
        <v>0</v>
      </c>
      <c r="I3859" s="87">
        <v>0</v>
      </c>
      <c r="J3859" s="15">
        <v>0</v>
      </c>
      <c r="K3859" s="15">
        <f t="shared" si="249"/>
        <v>183</v>
      </c>
      <c r="L3859" s="15">
        <f t="shared" si="250"/>
        <v>180</v>
      </c>
      <c r="M3859" s="15">
        <f t="shared" si="251"/>
        <v>363</v>
      </c>
    </row>
    <row r="3860" spans="1:13" ht="13.15" customHeight="1" x14ac:dyDescent="0.2">
      <c r="A3860" s="11" t="str">
        <f t="shared" si="248"/>
        <v>WOLLONGONG1987</v>
      </c>
      <c r="B3860" s="3" t="s">
        <v>149</v>
      </c>
      <c r="C3860" s="12">
        <v>1987</v>
      </c>
      <c r="D3860" s="12" t="s">
        <v>174</v>
      </c>
      <c r="E3860" s="13">
        <v>153</v>
      </c>
      <c r="F3860" s="13">
        <v>157</v>
      </c>
      <c r="G3860" s="13">
        <v>310</v>
      </c>
      <c r="H3860" s="13">
        <v>0</v>
      </c>
      <c r="I3860" s="13">
        <v>0</v>
      </c>
      <c r="J3860" s="13">
        <v>0</v>
      </c>
      <c r="K3860" s="15">
        <f t="shared" si="249"/>
        <v>153</v>
      </c>
      <c r="L3860" s="15">
        <f t="shared" si="250"/>
        <v>157</v>
      </c>
      <c r="M3860" s="15">
        <f t="shared" si="251"/>
        <v>310</v>
      </c>
    </row>
    <row r="3861" spans="1:13" ht="13.15" customHeight="1" x14ac:dyDescent="0.2">
      <c r="A3861" s="11" t="str">
        <f t="shared" si="248"/>
        <v>WOLLONGONG1994</v>
      </c>
      <c r="B3861" s="3" t="s">
        <v>149</v>
      </c>
      <c r="C3861" s="12">
        <v>1994</v>
      </c>
      <c r="D3861" s="12" t="s">
        <v>174</v>
      </c>
      <c r="E3861" s="13">
        <v>48</v>
      </c>
      <c r="F3861" s="13">
        <v>48</v>
      </c>
      <c r="G3861" s="13">
        <v>96</v>
      </c>
      <c r="H3861" s="13">
        <v>0</v>
      </c>
      <c r="I3861" s="13">
        <v>0</v>
      </c>
      <c r="J3861" s="13">
        <v>0</v>
      </c>
      <c r="K3861" s="15">
        <f t="shared" si="249"/>
        <v>48</v>
      </c>
      <c r="L3861" s="15">
        <f t="shared" si="250"/>
        <v>48</v>
      </c>
      <c r="M3861" s="15">
        <f t="shared" si="251"/>
        <v>96</v>
      </c>
    </row>
    <row r="3862" spans="1:13" ht="13.15" customHeight="1" x14ac:dyDescent="0.2">
      <c r="A3862" s="11" t="str">
        <f t="shared" si="248"/>
        <v>WOLLONGONG1997</v>
      </c>
      <c r="B3862" s="3" t="s">
        <v>149</v>
      </c>
      <c r="C3862" s="12">
        <v>1997</v>
      </c>
      <c r="D3862" s="12" t="s">
        <v>174</v>
      </c>
      <c r="E3862" s="13">
        <v>80</v>
      </c>
      <c r="F3862" s="13">
        <v>80</v>
      </c>
      <c r="G3862" s="13">
        <v>160</v>
      </c>
      <c r="H3862" s="13">
        <v>0</v>
      </c>
      <c r="I3862" s="13">
        <v>0</v>
      </c>
      <c r="J3862" s="13">
        <v>0</v>
      </c>
      <c r="K3862" s="15">
        <f t="shared" si="249"/>
        <v>80</v>
      </c>
      <c r="L3862" s="15">
        <f t="shared" si="250"/>
        <v>80</v>
      </c>
      <c r="M3862" s="15">
        <f t="shared" si="251"/>
        <v>160</v>
      </c>
    </row>
    <row r="3863" spans="1:13" ht="13.15" customHeight="1" x14ac:dyDescent="0.2">
      <c r="A3863" s="11" t="str">
        <f t="shared" si="248"/>
        <v>WOLLONGONG1998</v>
      </c>
      <c r="B3863" s="3" t="s">
        <v>149</v>
      </c>
      <c r="C3863" s="12">
        <v>1998</v>
      </c>
      <c r="D3863" s="12" t="s">
        <v>174</v>
      </c>
      <c r="E3863" s="13">
        <v>551</v>
      </c>
      <c r="F3863" s="13">
        <v>551</v>
      </c>
      <c r="G3863" s="13">
        <v>1102</v>
      </c>
      <c r="H3863" s="13">
        <v>0</v>
      </c>
      <c r="I3863" s="13">
        <v>0</v>
      </c>
      <c r="J3863" s="13">
        <v>0</v>
      </c>
      <c r="K3863" s="15">
        <f t="shared" si="249"/>
        <v>551</v>
      </c>
      <c r="L3863" s="15">
        <f t="shared" si="250"/>
        <v>551</v>
      </c>
      <c r="M3863" s="15">
        <f t="shared" si="251"/>
        <v>1102</v>
      </c>
    </row>
    <row r="3864" spans="1:13" ht="13.15" customHeight="1" x14ac:dyDescent="0.2">
      <c r="A3864" s="11" t="str">
        <f t="shared" si="248"/>
        <v>WOLLONGONG1999</v>
      </c>
      <c r="B3864" s="3" t="s">
        <v>149</v>
      </c>
      <c r="C3864" s="12">
        <v>1999</v>
      </c>
      <c r="D3864" s="12" t="s">
        <v>174</v>
      </c>
      <c r="E3864" s="13">
        <v>985</v>
      </c>
      <c r="F3864" s="13">
        <v>985</v>
      </c>
      <c r="G3864" s="13">
        <v>1970</v>
      </c>
      <c r="H3864" s="13">
        <v>0</v>
      </c>
      <c r="I3864" s="13">
        <v>0</v>
      </c>
      <c r="J3864" s="13">
        <v>0</v>
      </c>
      <c r="K3864" s="15">
        <f t="shared" si="249"/>
        <v>985</v>
      </c>
      <c r="L3864" s="15">
        <f t="shared" si="250"/>
        <v>985</v>
      </c>
      <c r="M3864" s="15">
        <f t="shared" si="251"/>
        <v>1970</v>
      </c>
    </row>
    <row r="3865" spans="1:13" ht="13.15" customHeight="1" x14ac:dyDescent="0.2">
      <c r="A3865" s="11" t="str">
        <f t="shared" si="248"/>
        <v>WOLLONGONG2000</v>
      </c>
      <c r="B3865" s="92" t="s">
        <v>149</v>
      </c>
      <c r="C3865" s="85">
        <v>2000</v>
      </c>
      <c r="D3865" s="86" t="s">
        <v>174</v>
      </c>
      <c r="E3865" s="15">
        <v>503</v>
      </c>
      <c r="F3865" s="15">
        <v>531</v>
      </c>
      <c r="G3865" s="15">
        <v>1034</v>
      </c>
      <c r="H3865" s="87">
        <v>0</v>
      </c>
      <c r="I3865" s="87">
        <v>0</v>
      </c>
      <c r="J3865" s="15">
        <v>0</v>
      </c>
      <c r="K3865" s="15">
        <f t="shared" si="249"/>
        <v>503</v>
      </c>
      <c r="L3865" s="15">
        <f t="shared" si="250"/>
        <v>531</v>
      </c>
      <c r="M3865" s="15">
        <f t="shared" si="251"/>
        <v>1034</v>
      </c>
    </row>
    <row r="3866" spans="1:13" ht="13.15" customHeight="1" x14ac:dyDescent="0.2">
      <c r="A3866" s="11" t="str">
        <f t="shared" si="248"/>
        <v>WOLLONGONG2001</v>
      </c>
      <c r="B3866" s="3" t="s">
        <v>149</v>
      </c>
      <c r="C3866" s="12">
        <v>2001</v>
      </c>
      <c r="D3866" s="12" t="s">
        <v>174</v>
      </c>
      <c r="E3866" s="13">
        <v>17</v>
      </c>
      <c r="F3866" s="13">
        <v>24</v>
      </c>
      <c r="G3866" s="13">
        <v>41</v>
      </c>
      <c r="H3866" s="13">
        <v>0</v>
      </c>
      <c r="I3866" s="13">
        <v>0</v>
      </c>
      <c r="J3866" s="13">
        <v>0</v>
      </c>
      <c r="K3866" s="15">
        <f t="shared" si="249"/>
        <v>17</v>
      </c>
      <c r="L3866" s="15">
        <f t="shared" si="250"/>
        <v>24</v>
      </c>
      <c r="M3866" s="15">
        <f t="shared" si="251"/>
        <v>41</v>
      </c>
    </row>
    <row r="3867" spans="1:13" ht="13.15" customHeight="1" x14ac:dyDescent="0.2">
      <c r="A3867" s="11" t="str">
        <f t="shared" si="248"/>
        <v>WOLLONGONG2005</v>
      </c>
      <c r="B3867" s="3" t="s">
        <v>149</v>
      </c>
      <c r="C3867" s="12">
        <v>2005</v>
      </c>
      <c r="D3867" s="12" t="s">
        <v>174</v>
      </c>
      <c r="E3867" s="13">
        <v>210</v>
      </c>
      <c r="F3867" s="13">
        <v>209</v>
      </c>
      <c r="G3867" s="13">
        <v>419</v>
      </c>
      <c r="H3867" s="13">
        <v>0</v>
      </c>
      <c r="I3867" s="13">
        <v>0</v>
      </c>
      <c r="J3867" s="13">
        <v>0</v>
      </c>
      <c r="K3867" s="15">
        <f t="shared" si="249"/>
        <v>210</v>
      </c>
      <c r="L3867" s="15">
        <f t="shared" si="250"/>
        <v>209</v>
      </c>
      <c r="M3867" s="15">
        <f t="shared" si="251"/>
        <v>419</v>
      </c>
    </row>
    <row r="3868" spans="1:13" ht="13.15" customHeight="1" x14ac:dyDescent="0.2">
      <c r="A3868" s="11" t="str">
        <f t="shared" si="248"/>
        <v>WOLLONGONG2006</v>
      </c>
      <c r="B3868" s="92" t="s">
        <v>149</v>
      </c>
      <c r="C3868" s="85">
        <v>2006</v>
      </c>
      <c r="D3868" s="86" t="s">
        <v>174</v>
      </c>
      <c r="E3868" s="15">
        <v>356</v>
      </c>
      <c r="F3868" s="15">
        <v>352</v>
      </c>
      <c r="G3868" s="15">
        <v>708</v>
      </c>
      <c r="H3868" s="87">
        <v>0</v>
      </c>
      <c r="I3868" s="87">
        <v>0</v>
      </c>
      <c r="J3868" s="15">
        <v>0</v>
      </c>
      <c r="K3868" s="15">
        <f t="shared" si="249"/>
        <v>356</v>
      </c>
      <c r="L3868" s="15">
        <f t="shared" si="250"/>
        <v>352</v>
      </c>
      <c r="M3868" s="15">
        <f t="shared" si="251"/>
        <v>708</v>
      </c>
    </row>
    <row r="3869" spans="1:13" ht="13.15" customHeight="1" x14ac:dyDescent="0.2">
      <c r="A3869" s="11" t="str">
        <f t="shared" si="248"/>
        <v>WOLLONGONG2007</v>
      </c>
      <c r="B3869" s="92" t="s">
        <v>149</v>
      </c>
      <c r="C3869" s="85">
        <v>2007</v>
      </c>
      <c r="D3869" s="86" t="s">
        <v>174</v>
      </c>
      <c r="E3869" s="15">
        <v>351</v>
      </c>
      <c r="F3869" s="15">
        <v>348</v>
      </c>
      <c r="G3869" s="15">
        <v>699</v>
      </c>
      <c r="H3869" s="87">
        <v>0</v>
      </c>
      <c r="I3869" s="87">
        <v>0</v>
      </c>
      <c r="J3869" s="15">
        <v>0</v>
      </c>
      <c r="K3869" s="15">
        <f t="shared" si="249"/>
        <v>351</v>
      </c>
      <c r="L3869" s="15">
        <f t="shared" si="250"/>
        <v>348</v>
      </c>
      <c r="M3869" s="15">
        <f t="shared" si="251"/>
        <v>699</v>
      </c>
    </row>
    <row r="3870" spans="1:13" ht="13.15" customHeight="1" x14ac:dyDescent="0.2">
      <c r="A3870" s="11" t="str">
        <f t="shared" si="248"/>
        <v>WOLLONGONG2008</v>
      </c>
      <c r="B3870" s="3" t="s">
        <v>149</v>
      </c>
      <c r="C3870" s="12">
        <v>2008</v>
      </c>
      <c r="D3870" s="12" t="s">
        <v>174</v>
      </c>
      <c r="E3870" s="13">
        <v>190</v>
      </c>
      <c r="F3870" s="13">
        <v>190</v>
      </c>
      <c r="G3870" s="13">
        <v>380</v>
      </c>
      <c r="H3870" s="13">
        <v>0</v>
      </c>
      <c r="I3870" s="13">
        <v>0</v>
      </c>
      <c r="J3870" s="13">
        <v>0</v>
      </c>
      <c r="K3870" s="15">
        <f t="shared" si="249"/>
        <v>190</v>
      </c>
      <c r="L3870" s="15">
        <f t="shared" si="250"/>
        <v>190</v>
      </c>
      <c r="M3870" s="15">
        <f t="shared" si="251"/>
        <v>380</v>
      </c>
    </row>
    <row r="3871" spans="1:13" ht="13.15" customHeight="1" x14ac:dyDescent="0.2">
      <c r="A3871" s="11" t="str">
        <f t="shared" si="248"/>
        <v>WOLLONGONG2017</v>
      </c>
      <c r="B3871" s="3" t="s">
        <v>149</v>
      </c>
      <c r="C3871" s="12">
        <v>2017</v>
      </c>
      <c r="D3871" s="12" t="s">
        <v>174</v>
      </c>
      <c r="E3871" s="13">
        <v>144</v>
      </c>
      <c r="F3871" s="13">
        <v>148</v>
      </c>
      <c r="G3871" s="13">
        <v>292</v>
      </c>
      <c r="H3871" s="13">
        <v>0</v>
      </c>
      <c r="I3871" s="13">
        <v>0</v>
      </c>
      <c r="J3871" s="13">
        <v>0</v>
      </c>
      <c r="K3871" s="15">
        <f t="shared" si="249"/>
        <v>144</v>
      </c>
      <c r="L3871" s="15">
        <f t="shared" si="250"/>
        <v>148</v>
      </c>
      <c r="M3871" s="15">
        <f t="shared" si="251"/>
        <v>292</v>
      </c>
    </row>
    <row r="3872" spans="1:13" ht="13.15" customHeight="1" x14ac:dyDescent="0.2">
      <c r="A3872" s="11" t="str">
        <f t="shared" si="248"/>
        <v>WOLLONGONG2018</v>
      </c>
      <c r="B3872" s="3" t="s">
        <v>149</v>
      </c>
      <c r="C3872" s="12">
        <v>2018</v>
      </c>
      <c r="D3872" s="12" t="s">
        <v>174</v>
      </c>
      <c r="E3872" s="13">
        <v>416</v>
      </c>
      <c r="F3872" s="13">
        <v>419</v>
      </c>
      <c r="G3872" s="13">
        <v>835</v>
      </c>
      <c r="H3872" s="13">
        <v>0</v>
      </c>
      <c r="I3872" s="13">
        <v>0</v>
      </c>
      <c r="J3872" s="13">
        <v>0</v>
      </c>
      <c r="K3872" s="15">
        <f t="shared" si="249"/>
        <v>416</v>
      </c>
      <c r="L3872" s="15">
        <f t="shared" si="250"/>
        <v>419</v>
      </c>
      <c r="M3872" s="15">
        <f t="shared" si="251"/>
        <v>835</v>
      </c>
    </row>
    <row r="3873" spans="1:13" ht="13.15" customHeight="1" x14ac:dyDescent="0.2">
      <c r="A3873" s="11" t="str">
        <f t="shared" si="248"/>
        <v>WOLLONGONG2019</v>
      </c>
      <c r="B3873" s="3" t="s">
        <v>149</v>
      </c>
      <c r="C3873" s="12">
        <v>2019</v>
      </c>
      <c r="D3873" s="12" t="s">
        <v>174</v>
      </c>
      <c r="E3873" s="13">
        <v>622</v>
      </c>
      <c r="F3873" s="13">
        <v>860</v>
      </c>
      <c r="G3873" s="13">
        <v>1482</v>
      </c>
      <c r="H3873" s="13">
        <v>0</v>
      </c>
      <c r="I3873" s="13">
        <v>0</v>
      </c>
      <c r="J3873" s="13">
        <v>0</v>
      </c>
      <c r="K3873" s="15">
        <f t="shared" si="249"/>
        <v>622</v>
      </c>
      <c r="L3873" s="15">
        <f t="shared" si="250"/>
        <v>860</v>
      </c>
      <c r="M3873" s="15">
        <f t="shared" si="251"/>
        <v>1482</v>
      </c>
    </row>
    <row r="3874" spans="1:13" ht="13.15" customHeight="1" x14ac:dyDescent="0.2">
      <c r="A3874" s="11" t="str">
        <f t="shared" si="248"/>
        <v>WOLLONGONG2020</v>
      </c>
      <c r="B3874" s="90" t="s">
        <v>149</v>
      </c>
      <c r="C3874" s="85">
        <v>2020</v>
      </c>
      <c r="D3874" s="86" t="s">
        <v>174</v>
      </c>
      <c r="E3874" s="15">
        <v>287</v>
      </c>
      <c r="F3874" s="15">
        <v>275</v>
      </c>
      <c r="G3874" s="15">
        <v>562</v>
      </c>
      <c r="H3874" s="15">
        <v>0</v>
      </c>
      <c r="I3874" s="15">
        <v>0</v>
      </c>
      <c r="J3874" s="15">
        <v>0</v>
      </c>
      <c r="K3874" s="15">
        <f t="shared" si="249"/>
        <v>287</v>
      </c>
      <c r="L3874" s="15">
        <f t="shared" si="250"/>
        <v>275</v>
      </c>
      <c r="M3874" s="15">
        <f t="shared" si="251"/>
        <v>562</v>
      </c>
    </row>
    <row r="3875" spans="1:13" ht="13.15" customHeight="1" x14ac:dyDescent="0.2">
      <c r="A3875" s="11" t="str">
        <f t="shared" si="248"/>
        <v>WOLLONGONG2021</v>
      </c>
      <c r="B3875" s="92" t="s">
        <v>149</v>
      </c>
      <c r="C3875" s="85">
        <v>2021</v>
      </c>
      <c r="D3875" s="86" t="s">
        <v>174</v>
      </c>
      <c r="E3875" s="15">
        <v>313</v>
      </c>
      <c r="F3875" s="15">
        <v>310</v>
      </c>
      <c r="G3875" s="15">
        <v>623</v>
      </c>
      <c r="H3875" s="87">
        <v>0</v>
      </c>
      <c r="I3875" s="87">
        <v>0</v>
      </c>
      <c r="J3875" s="15">
        <v>0</v>
      </c>
      <c r="K3875" s="15">
        <f t="shared" si="249"/>
        <v>313</v>
      </c>
      <c r="L3875" s="15">
        <f t="shared" si="250"/>
        <v>310</v>
      </c>
      <c r="M3875" s="15">
        <f t="shared" si="251"/>
        <v>623</v>
      </c>
    </row>
    <row r="3876" spans="1:13" ht="13.15" customHeight="1" x14ac:dyDescent="0.2">
      <c r="A3876" s="11" t="str">
        <f t="shared" si="248"/>
        <v>WOLLONGONG2022</v>
      </c>
      <c r="B3876" s="92" t="s">
        <v>149</v>
      </c>
      <c r="C3876" s="85">
        <v>2022</v>
      </c>
      <c r="D3876" s="86" t="s">
        <v>174</v>
      </c>
      <c r="E3876" s="15">
        <v>472</v>
      </c>
      <c r="F3876" s="15">
        <v>468</v>
      </c>
      <c r="G3876" s="15">
        <v>940</v>
      </c>
      <c r="H3876" s="87">
        <v>0</v>
      </c>
      <c r="I3876" s="87">
        <v>0</v>
      </c>
      <c r="J3876" s="15">
        <v>0</v>
      </c>
      <c r="K3876" s="15">
        <f t="shared" si="249"/>
        <v>472</v>
      </c>
      <c r="L3876" s="15">
        <f t="shared" si="250"/>
        <v>468</v>
      </c>
      <c r="M3876" s="15">
        <f t="shared" si="251"/>
        <v>940</v>
      </c>
    </row>
    <row r="3877" spans="1:13" ht="13.15" customHeight="1" x14ac:dyDescent="0.2">
      <c r="A3877" s="11" t="str">
        <f t="shared" si="248"/>
        <v>WOLLONGONG2023</v>
      </c>
      <c r="B3877" s="92" t="s">
        <v>149</v>
      </c>
      <c r="C3877" s="85">
        <v>2023</v>
      </c>
      <c r="D3877" s="86" t="s">
        <v>174</v>
      </c>
      <c r="E3877" s="15">
        <v>620</v>
      </c>
      <c r="F3877" s="15">
        <v>622</v>
      </c>
      <c r="G3877" s="15">
        <v>1242</v>
      </c>
      <c r="H3877" s="87">
        <v>0</v>
      </c>
      <c r="I3877" s="87">
        <v>0</v>
      </c>
      <c r="J3877" s="15">
        <v>0</v>
      </c>
      <c r="K3877" s="15">
        <f t="shared" si="249"/>
        <v>620</v>
      </c>
      <c r="L3877" s="15">
        <f t="shared" si="250"/>
        <v>622</v>
      </c>
      <c r="M3877" s="15">
        <f t="shared" si="251"/>
        <v>1242</v>
      </c>
    </row>
    <row r="3878" spans="1:13" ht="13.15" customHeight="1" x14ac:dyDescent="0.2">
      <c r="A3878" s="11" t="str">
        <f t="shared" si="248"/>
        <v>WOLLONGONG2024</v>
      </c>
      <c r="B3878" s="92" t="s">
        <v>149</v>
      </c>
      <c r="C3878" s="85">
        <v>2024</v>
      </c>
      <c r="D3878" s="86" t="s">
        <v>174</v>
      </c>
      <c r="E3878" s="15">
        <v>513</v>
      </c>
      <c r="F3878" s="15">
        <v>505</v>
      </c>
      <c r="G3878" s="15">
        <v>1018</v>
      </c>
      <c r="H3878" s="87">
        <v>0</v>
      </c>
      <c r="I3878" s="87">
        <v>0</v>
      </c>
      <c r="J3878" s="15">
        <v>0</v>
      </c>
      <c r="K3878" s="15">
        <f t="shared" si="249"/>
        <v>513</v>
      </c>
      <c r="L3878" s="15">
        <f t="shared" si="250"/>
        <v>505</v>
      </c>
      <c r="M3878" s="15">
        <f t="shared" si="251"/>
        <v>1018</v>
      </c>
    </row>
    <row r="3879" spans="1:13" ht="13.15" customHeight="1" x14ac:dyDescent="0.2">
      <c r="A3879" s="11" t="str">
        <f t="shared" si="248"/>
        <v>WOLLONGONG2025</v>
      </c>
      <c r="B3879" s="3" t="s">
        <v>149</v>
      </c>
      <c r="C3879" s="12">
        <v>2025</v>
      </c>
      <c r="D3879" s="12" t="s">
        <v>174</v>
      </c>
      <c r="E3879" s="13">
        <v>542</v>
      </c>
      <c r="F3879" s="13">
        <v>519</v>
      </c>
      <c r="G3879" s="13">
        <v>1061</v>
      </c>
      <c r="H3879" s="13">
        <v>0</v>
      </c>
      <c r="I3879" s="13">
        <v>0</v>
      </c>
      <c r="J3879" s="13">
        <v>0</v>
      </c>
      <c r="K3879" s="15">
        <f t="shared" si="249"/>
        <v>542</v>
      </c>
      <c r="L3879" s="15">
        <f t="shared" si="250"/>
        <v>519</v>
      </c>
      <c r="M3879" s="15">
        <f t="shared" si="251"/>
        <v>1061</v>
      </c>
    </row>
  </sheetData>
  <sortState ref="B49:M3879">
    <sortCondition ref="B49:B3879"/>
    <sortCondition ref="C49:C3879"/>
  </sortState>
  <dataConsolidate>
    <dataRefs count="1">
      <dataRef ref="C2645:P2696" sheet="Aircraft Movements"/>
    </dataRefs>
  </dataConsolidate>
  <mergeCells count="6">
    <mergeCell ref="K5:M5"/>
    <mergeCell ref="E6:G6"/>
    <mergeCell ref="H6:J6"/>
    <mergeCell ref="K6:M6"/>
    <mergeCell ref="E5:G5"/>
    <mergeCell ref="H5:J5"/>
  </mergeCells>
  <conditionalFormatting sqref="D65:D1756">
    <cfRule type="containsText" dxfId="0" priority="5" stopIfTrue="1" operator="containsText" text="XX">
      <formula>NOT(ISERROR(SEARCH("XX",D65)))</formula>
    </cfRule>
  </conditionalFormatting>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Below="0" summaryRight="0"/>
  </sheetPr>
  <dimension ref="A1:H827"/>
  <sheetViews>
    <sheetView showGridLines="0" zoomScaleNormal="100" workbookViewId="0">
      <pane ySplit="7" topLeftCell="A8" activePane="bottomLeft" state="frozen"/>
      <selection pane="bottomLeft"/>
    </sheetView>
  </sheetViews>
  <sheetFormatPr defaultColWidth="9.1796875" defaultRowHeight="10" x14ac:dyDescent="0.2"/>
  <cols>
    <col min="1" max="1" width="23.81640625" style="3" customWidth="1"/>
    <col min="2" max="2" width="10" style="12" customWidth="1"/>
    <col min="3" max="4" width="10" style="13" customWidth="1"/>
    <col min="5" max="5" width="9.1796875" style="13" bestFit="1" customWidth="1"/>
    <col min="6" max="7" width="9.1796875" style="13"/>
    <col min="8" max="8" width="8.26953125" style="13" bestFit="1" customWidth="1"/>
    <col min="9" max="16384" width="9.1796875" style="3"/>
  </cols>
  <sheetData>
    <row r="1" spans="1:8" ht="13" x14ac:dyDescent="0.3">
      <c r="A1" s="102" t="str">
        <f>'Airport Passengers'!B1</f>
        <v>REPORT PERIOD: 1985 to 2025</v>
      </c>
      <c r="B1" s="75"/>
      <c r="D1"/>
      <c r="E1"/>
      <c r="F1"/>
      <c r="G1"/>
      <c r="H1"/>
    </row>
    <row r="2" spans="1:8" ht="10.5" x14ac:dyDescent="0.2">
      <c r="A2" s="102" t="s">
        <v>74</v>
      </c>
      <c r="B2" s="75"/>
    </row>
    <row r="3" spans="1:8" ht="15.75" customHeight="1" x14ac:dyDescent="0.3">
      <c r="A3" s="103" t="s">
        <v>83</v>
      </c>
      <c r="B3" s="80"/>
      <c r="E3"/>
      <c r="F3"/>
      <c r="G3"/>
    </row>
    <row r="4" spans="1:8" ht="11" thickBot="1" x14ac:dyDescent="0.25">
      <c r="B4" s="80"/>
    </row>
    <row r="5" spans="1:8" ht="10.5" x14ac:dyDescent="0.25">
      <c r="A5" s="78"/>
      <c r="B5" s="79"/>
      <c r="C5" s="124" t="s">
        <v>84</v>
      </c>
      <c r="D5" s="124"/>
      <c r="E5" s="124"/>
      <c r="F5" s="124" t="s">
        <v>96</v>
      </c>
      <c r="G5" s="124"/>
      <c r="H5" s="124"/>
    </row>
    <row r="6" spans="1:8" ht="11" thickBot="1" x14ac:dyDescent="0.25">
      <c r="A6" s="76"/>
      <c r="B6" s="75"/>
      <c r="C6" s="125" t="s">
        <v>1</v>
      </c>
      <c r="D6" s="125"/>
      <c r="E6" s="125"/>
      <c r="F6" s="125" t="s">
        <v>1</v>
      </c>
      <c r="G6" s="125"/>
      <c r="H6" s="125"/>
    </row>
    <row r="7" spans="1:8" ht="18" customHeight="1" thickBot="1" x14ac:dyDescent="0.25">
      <c r="A7" s="30" t="s">
        <v>77</v>
      </c>
      <c r="B7" s="31" t="s">
        <v>0</v>
      </c>
      <c r="C7" s="83" t="s">
        <v>78</v>
      </c>
      <c r="D7" s="83" t="s">
        <v>79</v>
      </c>
      <c r="E7" s="83" t="s">
        <v>80</v>
      </c>
      <c r="F7" s="83" t="s">
        <v>78</v>
      </c>
      <c r="G7" s="83" t="s">
        <v>79</v>
      </c>
      <c r="H7" s="83" t="s">
        <v>80</v>
      </c>
    </row>
    <row r="8" spans="1:8" s="90" customFormat="1" ht="13.15" customHeight="1" x14ac:dyDescent="0.2">
      <c r="A8" s="95" t="s">
        <v>72</v>
      </c>
      <c r="B8" s="107">
        <v>1985</v>
      </c>
      <c r="C8" s="15">
        <v>118478.14599999999</v>
      </c>
      <c r="D8" s="15">
        <v>112523.37099999998</v>
      </c>
      <c r="E8" s="15">
        <v>231001.51699999999</v>
      </c>
      <c r="F8" s="15">
        <v>1191.1199999999999</v>
      </c>
      <c r="G8" s="15">
        <v>3342.7449999999999</v>
      </c>
      <c r="H8" s="15">
        <v>4533.8649999999998</v>
      </c>
    </row>
    <row r="9" spans="1:8" s="90" customFormat="1" ht="13.15" customHeight="1" x14ac:dyDescent="0.2">
      <c r="A9" s="95" t="s">
        <v>72</v>
      </c>
      <c r="B9" s="107">
        <v>1986</v>
      </c>
      <c r="C9" s="15">
        <v>106913.50200000001</v>
      </c>
      <c r="D9" s="15">
        <v>141825.15600000002</v>
      </c>
      <c r="E9" s="15">
        <v>248738.65800000002</v>
      </c>
      <c r="F9" s="15">
        <v>1161.627</v>
      </c>
      <c r="G9" s="15">
        <v>3789.1929999999998</v>
      </c>
      <c r="H9" s="15">
        <v>4950.82</v>
      </c>
    </row>
    <row r="10" spans="1:8" s="90" customFormat="1" ht="13.15" customHeight="1" x14ac:dyDescent="0.2">
      <c r="A10" s="95" t="s">
        <v>72</v>
      </c>
      <c r="B10" s="107">
        <v>1987</v>
      </c>
      <c r="C10" s="15">
        <v>120715.62299999999</v>
      </c>
      <c r="D10" s="15">
        <v>167215.12600000002</v>
      </c>
      <c r="E10" s="15">
        <v>287930.74900000007</v>
      </c>
      <c r="F10" s="15">
        <v>1505.07</v>
      </c>
      <c r="G10" s="15">
        <v>4474.1620000000003</v>
      </c>
      <c r="H10" s="15">
        <v>5979.232</v>
      </c>
    </row>
    <row r="11" spans="1:8" s="90" customFormat="1" ht="13.15" customHeight="1" x14ac:dyDescent="0.2">
      <c r="A11" s="95" t="s">
        <v>72</v>
      </c>
      <c r="B11" s="107">
        <v>1988</v>
      </c>
      <c r="C11" s="15">
        <v>145316.31899999999</v>
      </c>
      <c r="D11" s="15">
        <v>163567.33199999997</v>
      </c>
      <c r="E11" s="15">
        <v>308883.65099999995</v>
      </c>
      <c r="F11" s="15">
        <v>5382.005000000001</v>
      </c>
      <c r="G11" s="15">
        <v>5954.8010000000004</v>
      </c>
      <c r="H11" s="15">
        <v>11336.805999999999</v>
      </c>
    </row>
    <row r="12" spans="1:8" s="90" customFormat="1" ht="13.15" customHeight="1" x14ac:dyDescent="0.2">
      <c r="A12" s="95" t="s">
        <v>72</v>
      </c>
      <c r="B12" s="107">
        <v>1989</v>
      </c>
      <c r="C12" s="15">
        <v>179555.71400000001</v>
      </c>
      <c r="D12" s="15">
        <v>168283.65799999997</v>
      </c>
      <c r="E12" s="15">
        <v>347839.37200000003</v>
      </c>
      <c r="F12" s="15">
        <v>8726.375</v>
      </c>
      <c r="G12" s="15">
        <v>6731.8329999999996</v>
      </c>
      <c r="H12" s="15">
        <v>15458.208000000001</v>
      </c>
    </row>
    <row r="13" spans="1:8" s="90" customFormat="1" ht="13.15" customHeight="1" x14ac:dyDescent="0.2">
      <c r="A13" s="95" t="s">
        <v>72</v>
      </c>
      <c r="B13" s="107">
        <v>1990</v>
      </c>
      <c r="C13" s="15">
        <v>174933.07600000003</v>
      </c>
      <c r="D13" s="15">
        <v>182105.98799999998</v>
      </c>
      <c r="E13" s="15">
        <v>357039.06399999995</v>
      </c>
      <c r="F13" s="15">
        <v>9799.44</v>
      </c>
      <c r="G13" s="15">
        <v>6966.35</v>
      </c>
      <c r="H13" s="15">
        <v>16765.79</v>
      </c>
    </row>
    <row r="14" spans="1:8" s="90" customFormat="1" ht="13.15" customHeight="1" x14ac:dyDescent="0.2">
      <c r="A14" s="95" t="s">
        <v>72</v>
      </c>
      <c r="B14" s="107">
        <v>1991</v>
      </c>
      <c r="C14" s="15">
        <v>171628.08</v>
      </c>
      <c r="D14" s="15">
        <v>188074.446</v>
      </c>
      <c r="E14" s="15">
        <v>359702.52599999995</v>
      </c>
      <c r="F14" s="15">
        <v>9861.3230000000003</v>
      </c>
      <c r="G14" s="15">
        <v>7028.2109999999993</v>
      </c>
      <c r="H14" s="15">
        <v>16889.534</v>
      </c>
    </row>
    <row r="15" spans="1:8" s="90" customFormat="1" ht="13.15" customHeight="1" x14ac:dyDescent="0.2">
      <c r="A15" s="95" t="s">
        <v>72</v>
      </c>
      <c r="B15" s="107">
        <v>1992</v>
      </c>
      <c r="C15" s="15">
        <v>186343.28800000003</v>
      </c>
      <c r="D15" s="15">
        <v>219704.25299999997</v>
      </c>
      <c r="E15" s="15">
        <v>406047.54099999997</v>
      </c>
      <c r="F15" s="15">
        <v>9937.31</v>
      </c>
      <c r="G15" s="15">
        <v>7197.5810000000001</v>
      </c>
      <c r="H15" s="15">
        <v>17134.891</v>
      </c>
    </row>
    <row r="16" spans="1:8" s="90" customFormat="1" ht="13.15" customHeight="1" x14ac:dyDescent="0.2">
      <c r="A16" s="95" t="s">
        <v>72</v>
      </c>
      <c r="B16" s="107">
        <v>1993</v>
      </c>
      <c r="C16" s="15">
        <v>197719.24000000002</v>
      </c>
      <c r="D16" s="15">
        <v>257016.995</v>
      </c>
      <c r="E16" s="15">
        <v>454736.23499999993</v>
      </c>
      <c r="F16" s="15">
        <v>10270.924999999999</v>
      </c>
      <c r="G16" s="15">
        <v>7798.5749999999989</v>
      </c>
      <c r="H16" s="15">
        <v>18069.500000000004</v>
      </c>
    </row>
    <row r="17" spans="1:8" s="90" customFormat="1" ht="13.15" customHeight="1" x14ac:dyDescent="0.2">
      <c r="A17" s="95" t="s">
        <v>72</v>
      </c>
      <c r="B17" s="107">
        <v>1994</v>
      </c>
      <c r="C17" s="15">
        <v>240976.30799999999</v>
      </c>
      <c r="D17" s="15">
        <v>279622.158</v>
      </c>
      <c r="E17" s="15">
        <v>520598.46600000001</v>
      </c>
      <c r="F17" s="15">
        <v>10452.561000000002</v>
      </c>
      <c r="G17" s="15">
        <v>7908.7489999999998</v>
      </c>
      <c r="H17" s="15">
        <v>18361.309999999994</v>
      </c>
    </row>
    <row r="18" spans="1:8" s="90" customFormat="1" ht="13.15" customHeight="1" x14ac:dyDescent="0.2">
      <c r="A18" s="95" t="s">
        <v>72</v>
      </c>
      <c r="B18" s="107">
        <v>1995</v>
      </c>
      <c r="C18" s="15">
        <v>247680.783</v>
      </c>
      <c r="D18" s="15">
        <v>301244.06899999996</v>
      </c>
      <c r="E18" s="15">
        <v>548924.85199999996</v>
      </c>
      <c r="F18" s="15">
        <v>10895.035000000002</v>
      </c>
      <c r="G18" s="15">
        <v>8224.4079999999994</v>
      </c>
      <c r="H18" s="15">
        <v>19119.442999999999</v>
      </c>
    </row>
    <row r="19" spans="1:8" s="90" customFormat="1" ht="13.15" customHeight="1" x14ac:dyDescent="0.2">
      <c r="A19" s="95" t="s">
        <v>72</v>
      </c>
      <c r="B19" s="107">
        <v>1996</v>
      </c>
      <c r="C19" s="15">
        <v>265490.27399999998</v>
      </c>
      <c r="D19" s="15">
        <v>317332.52900000004</v>
      </c>
      <c r="E19" s="15">
        <v>582822.80299999996</v>
      </c>
      <c r="F19" s="15">
        <v>11820.998</v>
      </c>
      <c r="G19" s="15">
        <v>8420.6890000000003</v>
      </c>
      <c r="H19" s="15">
        <v>20241.686999999998</v>
      </c>
    </row>
    <row r="20" spans="1:8" s="90" customFormat="1" ht="13.15" customHeight="1" x14ac:dyDescent="0.2">
      <c r="A20" s="95" t="s">
        <v>72</v>
      </c>
      <c r="B20" s="107">
        <v>1997</v>
      </c>
      <c r="C20" s="15">
        <v>302763.96999999997</v>
      </c>
      <c r="D20" s="15">
        <v>344082.29499999998</v>
      </c>
      <c r="E20" s="15">
        <v>646846.2649999999</v>
      </c>
      <c r="F20" s="15">
        <v>13399.994000000001</v>
      </c>
      <c r="G20" s="15">
        <v>8587.4369999999999</v>
      </c>
      <c r="H20" s="15">
        <v>21987.431</v>
      </c>
    </row>
    <row r="21" spans="1:8" s="90" customFormat="1" ht="13.15" customHeight="1" x14ac:dyDescent="0.2">
      <c r="A21" s="95" t="s">
        <v>72</v>
      </c>
      <c r="B21" s="107">
        <v>1998</v>
      </c>
      <c r="C21" s="15">
        <v>302642.52499999997</v>
      </c>
      <c r="D21" s="15">
        <v>329265.37700000004</v>
      </c>
      <c r="E21" s="15">
        <v>631907.902</v>
      </c>
      <c r="F21" s="15">
        <v>13698.463</v>
      </c>
      <c r="G21" s="15">
        <v>9740.4000000000015</v>
      </c>
      <c r="H21" s="15">
        <v>23438.863000000001</v>
      </c>
    </row>
    <row r="22" spans="1:8" s="90" customFormat="1" ht="13.15" customHeight="1" x14ac:dyDescent="0.2">
      <c r="A22" s="95" t="s">
        <v>72</v>
      </c>
      <c r="B22" s="107">
        <v>1999</v>
      </c>
      <c r="C22" s="15">
        <v>335267.70499999996</v>
      </c>
      <c r="D22" s="15">
        <v>346247.32699999999</v>
      </c>
      <c r="E22" s="15">
        <v>681515.03200000001</v>
      </c>
      <c r="F22" s="15">
        <v>14157.484</v>
      </c>
      <c r="G22" s="15">
        <v>11159.689</v>
      </c>
      <c r="H22" s="15">
        <v>25317.173000000003</v>
      </c>
    </row>
    <row r="23" spans="1:8" s="90" customFormat="1" ht="13.15" customHeight="1" x14ac:dyDescent="0.2">
      <c r="A23" s="95" t="s">
        <v>72</v>
      </c>
      <c r="B23" s="107">
        <v>2000</v>
      </c>
      <c r="C23" s="15">
        <v>332095.435</v>
      </c>
      <c r="D23" s="15">
        <v>347914.69299999997</v>
      </c>
      <c r="E23" s="15">
        <v>680010.12800000003</v>
      </c>
      <c r="F23" s="15">
        <v>15542.448</v>
      </c>
      <c r="G23" s="15">
        <v>13431.792000000001</v>
      </c>
      <c r="H23" s="15">
        <v>28974.239999999998</v>
      </c>
    </row>
    <row r="24" spans="1:8" s="90" customFormat="1" ht="13.15" customHeight="1" x14ac:dyDescent="0.2">
      <c r="A24" s="95" t="s">
        <v>72</v>
      </c>
      <c r="B24" s="107">
        <v>2001</v>
      </c>
      <c r="C24" s="15">
        <v>289660.83100000001</v>
      </c>
      <c r="D24" s="15">
        <v>350460.55699999997</v>
      </c>
      <c r="E24" s="15">
        <v>640121.38800000004</v>
      </c>
      <c r="F24" s="15">
        <v>14826.243999999999</v>
      </c>
      <c r="G24" s="15">
        <v>13940.021999999997</v>
      </c>
      <c r="H24" s="15">
        <v>28766.266</v>
      </c>
    </row>
    <row r="25" spans="1:8" s="90" customFormat="1" ht="13.15" customHeight="1" x14ac:dyDescent="0.2">
      <c r="A25" s="95" t="s">
        <v>72</v>
      </c>
      <c r="B25" s="107">
        <v>2002</v>
      </c>
      <c r="C25" s="15">
        <v>305094.83600000001</v>
      </c>
      <c r="D25" s="15">
        <v>340830.80099999998</v>
      </c>
      <c r="E25" s="15">
        <v>645925.63699999999</v>
      </c>
      <c r="F25" s="15">
        <v>14088.242</v>
      </c>
      <c r="G25" s="15">
        <v>14681.273000000001</v>
      </c>
      <c r="H25" s="15">
        <v>28769.514999999999</v>
      </c>
    </row>
    <row r="26" spans="1:8" s="90" customFormat="1" ht="13.15" customHeight="1" x14ac:dyDescent="0.2">
      <c r="A26" s="95" t="s">
        <v>72</v>
      </c>
      <c r="B26" s="107">
        <v>2003</v>
      </c>
      <c r="C26" s="15">
        <v>313618.90000000002</v>
      </c>
      <c r="D26" s="15">
        <v>297591.54700000002</v>
      </c>
      <c r="E26" s="15">
        <v>611210.44699999993</v>
      </c>
      <c r="F26" s="15">
        <v>14091.687000000002</v>
      </c>
      <c r="G26" s="15">
        <v>13931.547</v>
      </c>
      <c r="H26" s="15">
        <v>28023.234000000004</v>
      </c>
    </row>
    <row r="27" spans="1:8" s="90" customFormat="1" ht="13.15" customHeight="1" x14ac:dyDescent="0.2">
      <c r="A27" s="95" t="s">
        <v>72</v>
      </c>
      <c r="B27" s="107">
        <v>2004</v>
      </c>
      <c r="C27" s="15">
        <v>383422.75800000003</v>
      </c>
      <c r="D27" s="15">
        <v>293070.41899999999</v>
      </c>
      <c r="E27" s="15">
        <v>676493.17700000003</v>
      </c>
      <c r="F27" s="15">
        <v>15334.063</v>
      </c>
      <c r="G27" s="15">
        <v>13364.335999999999</v>
      </c>
      <c r="H27" s="15">
        <v>28698.399000000001</v>
      </c>
    </row>
    <row r="28" spans="1:8" s="90" customFormat="1" ht="13.15" customHeight="1" x14ac:dyDescent="0.2">
      <c r="A28" s="95" t="s">
        <v>72</v>
      </c>
      <c r="B28" s="107">
        <v>2005</v>
      </c>
      <c r="C28" s="15">
        <v>414430.84600000002</v>
      </c>
      <c r="D28" s="15">
        <v>294237.52299999999</v>
      </c>
      <c r="E28" s="15">
        <v>708668.36899999995</v>
      </c>
      <c r="F28" s="15">
        <v>17637.538</v>
      </c>
      <c r="G28" s="15">
        <v>13361.888999999999</v>
      </c>
      <c r="H28" s="15">
        <v>30999.427</v>
      </c>
    </row>
    <row r="29" spans="1:8" s="90" customFormat="1" ht="13.15" customHeight="1" x14ac:dyDescent="0.2">
      <c r="A29" s="95" t="s">
        <v>72</v>
      </c>
      <c r="B29" s="107">
        <v>2006</v>
      </c>
      <c r="C29" s="15">
        <v>440678.12599999999</v>
      </c>
      <c r="D29" s="15">
        <v>306049.74400000001</v>
      </c>
      <c r="E29" s="15">
        <v>746727.86999999988</v>
      </c>
      <c r="F29" s="15">
        <v>18615.899000000001</v>
      </c>
      <c r="G29" s="15">
        <v>13414.609</v>
      </c>
      <c r="H29" s="15">
        <v>32030.508000000002</v>
      </c>
    </row>
    <row r="30" spans="1:8" s="90" customFormat="1" ht="13.15" customHeight="1" x14ac:dyDescent="0.2">
      <c r="A30" s="96" t="s">
        <v>72</v>
      </c>
      <c r="B30" s="107">
        <v>2007</v>
      </c>
      <c r="C30" s="15">
        <v>452850.451</v>
      </c>
      <c r="D30" s="15">
        <v>308997.62200000003</v>
      </c>
      <c r="E30" s="15">
        <v>761848.07299999997</v>
      </c>
      <c r="F30" s="15">
        <v>23028.67</v>
      </c>
      <c r="G30" s="15">
        <v>13259.618999999999</v>
      </c>
      <c r="H30" s="15">
        <v>36288.288999999997</v>
      </c>
    </row>
    <row r="31" spans="1:8" s="90" customFormat="1" ht="13.15" customHeight="1" x14ac:dyDescent="0.2">
      <c r="A31" s="96" t="s">
        <v>72</v>
      </c>
      <c r="B31" s="107">
        <v>2008</v>
      </c>
      <c r="C31" s="15">
        <v>451321.245</v>
      </c>
      <c r="D31" s="15">
        <v>304152.38</v>
      </c>
      <c r="E31" s="15">
        <v>755473.62500000012</v>
      </c>
      <c r="F31" s="15">
        <v>26059.379000000001</v>
      </c>
      <c r="G31" s="15">
        <v>12986.335999999999</v>
      </c>
      <c r="H31" s="15">
        <v>39045.714999999997</v>
      </c>
    </row>
    <row r="32" spans="1:8" s="90" customFormat="1" ht="13.15" customHeight="1" x14ac:dyDescent="0.2">
      <c r="A32" s="96" t="s">
        <v>72</v>
      </c>
      <c r="B32" s="107">
        <v>2009</v>
      </c>
      <c r="C32" s="15">
        <v>405209.79799999995</v>
      </c>
      <c r="D32" s="15">
        <v>309145.97899999999</v>
      </c>
      <c r="E32" s="15">
        <v>714355.777</v>
      </c>
      <c r="F32" s="15">
        <v>24116.245999999999</v>
      </c>
      <c r="G32" s="15">
        <v>12318.402999999998</v>
      </c>
      <c r="H32" s="15">
        <v>36434.648999999998</v>
      </c>
    </row>
    <row r="33" spans="1:8" s="90" customFormat="1" ht="13.15" customHeight="1" x14ac:dyDescent="0.2">
      <c r="A33" s="96" t="s">
        <v>72</v>
      </c>
      <c r="B33" s="107">
        <v>2010</v>
      </c>
      <c r="C33" s="15">
        <v>492036.48200000002</v>
      </c>
      <c r="D33" s="15">
        <v>314365.20900000003</v>
      </c>
      <c r="E33" s="15">
        <v>806401.69099999999</v>
      </c>
      <c r="F33" s="15">
        <v>28327.449999999997</v>
      </c>
      <c r="G33" s="15">
        <v>11379.398000000001</v>
      </c>
      <c r="H33" s="15">
        <v>39706.847999999998</v>
      </c>
    </row>
    <row r="34" spans="1:8" s="90" customFormat="1" ht="13.15" customHeight="1" x14ac:dyDescent="0.2">
      <c r="A34" s="96" t="s">
        <v>72</v>
      </c>
      <c r="B34" s="107">
        <v>2011</v>
      </c>
      <c r="C34" s="15">
        <v>521482.55200000003</v>
      </c>
      <c r="D34" s="15">
        <v>316989.18099999998</v>
      </c>
      <c r="E34" s="15">
        <v>838471.73299999989</v>
      </c>
      <c r="F34" s="15">
        <v>32835.587</v>
      </c>
      <c r="G34" s="15">
        <v>10990.793</v>
      </c>
      <c r="H34" s="15">
        <v>43826.380000000005</v>
      </c>
    </row>
    <row r="35" spans="1:8" s="90" customFormat="1" ht="13.15" customHeight="1" x14ac:dyDescent="0.2">
      <c r="A35" s="96" t="s">
        <v>72</v>
      </c>
      <c r="B35" s="107">
        <v>2012</v>
      </c>
      <c r="C35" s="15">
        <v>541205.39599999995</v>
      </c>
      <c r="D35" s="15">
        <v>328899.89899999998</v>
      </c>
      <c r="E35" s="15">
        <v>870105.29499999993</v>
      </c>
      <c r="F35" s="15">
        <v>32435.254000000001</v>
      </c>
      <c r="G35" s="15">
        <v>10720.753000000001</v>
      </c>
      <c r="H35" s="15">
        <v>43156.006999999998</v>
      </c>
    </row>
    <row r="36" spans="1:8" s="90" customFormat="1" ht="13.15" customHeight="1" x14ac:dyDescent="0.2">
      <c r="A36" s="96" t="s">
        <v>72</v>
      </c>
      <c r="B36" s="107">
        <v>2013</v>
      </c>
      <c r="C36" s="15">
        <v>524641.60899999994</v>
      </c>
      <c r="D36" s="15">
        <v>354153.29099999997</v>
      </c>
      <c r="E36" s="15">
        <v>878794.89999999991</v>
      </c>
      <c r="F36" s="15">
        <v>30437.390000000003</v>
      </c>
      <c r="G36" s="15">
        <v>10178.18</v>
      </c>
      <c r="H36" s="15">
        <v>40615.57</v>
      </c>
    </row>
    <row r="37" spans="1:8" s="90" customFormat="1" ht="13.15" customHeight="1" x14ac:dyDescent="0.2">
      <c r="A37" s="96" t="s">
        <v>72</v>
      </c>
      <c r="B37" s="107">
        <v>2014</v>
      </c>
      <c r="C37" s="15">
        <v>515061.44100000005</v>
      </c>
      <c r="D37" s="15">
        <v>383721.93099999998</v>
      </c>
      <c r="E37" s="15">
        <v>898783.37199999997</v>
      </c>
      <c r="F37" s="15">
        <v>30346.675999999999</v>
      </c>
      <c r="G37" s="15">
        <v>11103.376</v>
      </c>
      <c r="H37" s="15">
        <v>41450.052000000003</v>
      </c>
    </row>
    <row r="38" spans="1:8" s="90" customFormat="1" ht="13.15" customHeight="1" x14ac:dyDescent="0.2">
      <c r="A38" s="96" t="s">
        <v>72</v>
      </c>
      <c r="B38" s="107">
        <v>2015</v>
      </c>
      <c r="C38" s="15">
        <v>506111.87000000011</v>
      </c>
      <c r="D38" s="15">
        <v>472735.842</v>
      </c>
      <c r="E38" s="15">
        <v>978847.71200000006</v>
      </c>
      <c r="F38" s="15">
        <v>26488.773999999998</v>
      </c>
      <c r="G38" s="15">
        <v>10872.434999999999</v>
      </c>
      <c r="H38" s="15">
        <v>37361.208999999995</v>
      </c>
    </row>
    <row r="39" spans="1:8" s="90" customFormat="1" ht="13.15" customHeight="1" x14ac:dyDescent="0.2">
      <c r="A39" s="96" t="s">
        <v>72</v>
      </c>
      <c r="B39" s="107">
        <v>2016</v>
      </c>
      <c r="C39" s="15">
        <v>502707.73700000002</v>
      </c>
      <c r="D39" s="15">
        <v>514057.53700000001</v>
      </c>
      <c r="E39" s="15">
        <v>1016765.274</v>
      </c>
      <c r="F39" s="15">
        <v>26106.447</v>
      </c>
      <c r="G39" s="15">
        <v>10528.358</v>
      </c>
      <c r="H39" s="15">
        <v>36634.805</v>
      </c>
    </row>
    <row r="40" spans="1:8" s="90" customFormat="1" ht="13.15" customHeight="1" x14ac:dyDescent="0.2">
      <c r="A40" s="96" t="s">
        <v>72</v>
      </c>
      <c r="B40" s="107">
        <v>2017</v>
      </c>
      <c r="C40" s="15">
        <v>563392.41000000015</v>
      </c>
      <c r="D40" s="15">
        <v>544340.02100000007</v>
      </c>
      <c r="E40" s="15">
        <v>1107732.4309999996</v>
      </c>
      <c r="F40" s="15">
        <v>27115.538999999997</v>
      </c>
      <c r="G40" s="15">
        <v>10651.707</v>
      </c>
      <c r="H40" s="15">
        <v>37767.245999999999</v>
      </c>
    </row>
    <row r="41" spans="1:8" s="90" customFormat="1" ht="13.15" customHeight="1" x14ac:dyDescent="0.2">
      <c r="A41" s="96" t="s">
        <v>72</v>
      </c>
      <c r="B41" s="107">
        <v>2018</v>
      </c>
      <c r="C41" s="15">
        <v>586713.53700000013</v>
      </c>
      <c r="D41" s="15">
        <v>583486.66899999999</v>
      </c>
      <c r="E41" s="15">
        <v>1170200.206</v>
      </c>
      <c r="F41" s="15">
        <v>26063.161</v>
      </c>
      <c r="G41" s="15">
        <v>11364.56</v>
      </c>
      <c r="H41" s="15">
        <v>37427.721000000005</v>
      </c>
    </row>
    <row r="42" spans="1:8" s="90" customFormat="1" ht="13.15" customHeight="1" x14ac:dyDescent="0.2">
      <c r="A42" s="96" t="s">
        <v>72</v>
      </c>
      <c r="B42" s="107">
        <v>2019</v>
      </c>
      <c r="C42" s="15">
        <v>537329.91200000013</v>
      </c>
      <c r="D42" s="15">
        <v>565454.93900000001</v>
      </c>
      <c r="E42" s="15">
        <v>1102784.851</v>
      </c>
      <c r="F42" s="15">
        <v>26180.546999999999</v>
      </c>
      <c r="G42" s="15">
        <v>12805.305</v>
      </c>
      <c r="H42" s="15">
        <v>38985.851999999999</v>
      </c>
    </row>
    <row r="43" spans="1:8" s="90" customFormat="1" ht="13.15" customHeight="1" x14ac:dyDescent="0.2">
      <c r="A43" s="96" t="s">
        <v>72</v>
      </c>
      <c r="B43" s="107">
        <v>2020</v>
      </c>
      <c r="C43" s="15">
        <v>461292.06599999999</v>
      </c>
      <c r="D43" s="15">
        <v>433324.85699999996</v>
      </c>
      <c r="E43" s="15">
        <v>894616.92299999995</v>
      </c>
      <c r="F43" s="15">
        <v>15811.071</v>
      </c>
      <c r="G43" s="15">
        <v>9876.1219999999994</v>
      </c>
      <c r="H43" s="15">
        <v>25687.192999999999</v>
      </c>
    </row>
    <row r="44" spans="1:8" s="90" customFormat="1" ht="13.15" customHeight="1" x14ac:dyDescent="0.2">
      <c r="A44" s="96" t="s">
        <v>72</v>
      </c>
      <c r="B44" s="107">
        <v>2021</v>
      </c>
      <c r="C44" s="15">
        <v>527301.92999999993</v>
      </c>
      <c r="D44" s="15">
        <v>418953.14199999999</v>
      </c>
      <c r="E44" s="15">
        <v>946255.07200000004</v>
      </c>
      <c r="F44" s="15">
        <v>12283.529</v>
      </c>
      <c r="G44" s="15">
        <v>9677.262999999999</v>
      </c>
      <c r="H44" s="15">
        <v>21960.792000000001</v>
      </c>
    </row>
    <row r="45" spans="1:8" s="90" customFormat="1" ht="13.15" customHeight="1" x14ac:dyDescent="0.2">
      <c r="A45" s="96" t="s">
        <v>72</v>
      </c>
      <c r="B45" s="107">
        <v>2022</v>
      </c>
      <c r="C45" s="15">
        <v>529834.76800000004</v>
      </c>
      <c r="D45" s="15">
        <v>386380.94500000001</v>
      </c>
      <c r="E45" s="15">
        <v>916215.71300000011</v>
      </c>
      <c r="F45" s="15">
        <v>10960.047</v>
      </c>
      <c r="G45" s="15">
        <v>10638.434999999999</v>
      </c>
      <c r="H45" s="15">
        <v>21598.482</v>
      </c>
    </row>
    <row r="46" spans="1:8" s="90" customFormat="1" ht="13.15" customHeight="1" x14ac:dyDescent="0.2">
      <c r="A46" s="96" t="s">
        <v>72</v>
      </c>
      <c r="B46" s="107">
        <v>2023</v>
      </c>
      <c r="C46" s="15">
        <v>515143.06599999999</v>
      </c>
      <c r="D46" s="15">
        <v>414098.08899999998</v>
      </c>
      <c r="E46" s="15">
        <v>929241.15500000003</v>
      </c>
      <c r="F46" s="15">
        <v>11349.75</v>
      </c>
      <c r="G46" s="15">
        <v>12890.531999999999</v>
      </c>
      <c r="H46" s="15">
        <v>24240.281999999999</v>
      </c>
    </row>
    <row r="47" spans="1:8" s="90" customFormat="1" ht="13.15" customHeight="1" x14ac:dyDescent="0.2">
      <c r="A47" s="96" t="s">
        <v>72</v>
      </c>
      <c r="B47" s="107">
        <v>2024</v>
      </c>
      <c r="C47" s="15">
        <v>644921.12699999986</v>
      </c>
      <c r="D47" s="15">
        <v>468904.75100000005</v>
      </c>
      <c r="E47" s="15">
        <v>1113825.8779999998</v>
      </c>
      <c r="F47" s="15">
        <v>10856.181</v>
      </c>
      <c r="G47" s="15">
        <v>15417.5</v>
      </c>
      <c r="H47" s="15">
        <v>26273.681</v>
      </c>
    </row>
    <row r="48" spans="1:8" s="90" customFormat="1" ht="13.15" customHeight="1" x14ac:dyDescent="0.2">
      <c r="A48" s="96" t="s">
        <v>72</v>
      </c>
      <c r="B48" s="107">
        <v>2025</v>
      </c>
      <c r="C48" s="15">
        <v>665013.74400000006</v>
      </c>
      <c r="D48" s="15">
        <v>430416.79699999996</v>
      </c>
      <c r="E48" s="15">
        <v>1095430.541</v>
      </c>
      <c r="F48" s="15">
        <v>10184.271000000001</v>
      </c>
      <c r="G48" s="15">
        <v>14699.419</v>
      </c>
      <c r="H48" s="15">
        <v>24883.690000000002</v>
      </c>
    </row>
    <row r="49" spans="1:8" s="90" customFormat="1" ht="13.15" customHeight="1" x14ac:dyDescent="0.2">
      <c r="A49" s="96" t="s">
        <v>2</v>
      </c>
      <c r="B49" s="107">
        <v>1985</v>
      </c>
      <c r="C49" s="15">
        <v>1561.9760000000001</v>
      </c>
      <c r="D49" s="15">
        <v>2423.8310000000001</v>
      </c>
      <c r="E49" s="15">
        <v>3985.8070000000002</v>
      </c>
      <c r="F49" s="15">
        <v>3.927</v>
      </c>
      <c r="G49" s="15">
        <v>62.790999999999997</v>
      </c>
      <c r="H49" s="15">
        <v>66.718000000000004</v>
      </c>
    </row>
    <row r="50" spans="1:8" s="90" customFormat="1" ht="13.15" customHeight="1" x14ac:dyDescent="0.2">
      <c r="A50" s="96" t="s">
        <v>2</v>
      </c>
      <c r="B50" s="107">
        <v>1986</v>
      </c>
      <c r="C50" s="15">
        <v>1288.2539999999999</v>
      </c>
      <c r="D50" s="15">
        <v>3476.5729999999999</v>
      </c>
      <c r="E50" s="15">
        <v>4764.8269999999993</v>
      </c>
      <c r="F50" s="15">
        <v>3.319</v>
      </c>
      <c r="G50" s="15">
        <v>85.966999999999999</v>
      </c>
      <c r="H50" s="15">
        <v>89.286000000000001</v>
      </c>
    </row>
    <row r="51" spans="1:8" s="90" customFormat="1" ht="13.15" customHeight="1" x14ac:dyDescent="0.2">
      <c r="A51" s="96" t="s">
        <v>2</v>
      </c>
      <c r="B51" s="107">
        <v>1987</v>
      </c>
      <c r="C51" s="15">
        <v>1999.691</v>
      </c>
      <c r="D51" s="15">
        <v>4213.7079999999996</v>
      </c>
      <c r="E51" s="15">
        <v>6213.3989999999994</v>
      </c>
      <c r="F51" s="15">
        <v>4.7190000000000003</v>
      </c>
      <c r="G51" s="15">
        <v>83.656000000000006</v>
      </c>
      <c r="H51" s="15">
        <v>88.375</v>
      </c>
    </row>
    <row r="52" spans="1:8" s="90" customFormat="1" ht="13.15" customHeight="1" x14ac:dyDescent="0.2">
      <c r="A52" s="96" t="s">
        <v>2</v>
      </c>
      <c r="B52" s="107">
        <v>1988</v>
      </c>
      <c r="C52" s="15">
        <v>2489.4360000000001</v>
      </c>
      <c r="D52" s="15">
        <v>4494.134</v>
      </c>
      <c r="E52" s="15">
        <v>6983.57</v>
      </c>
      <c r="F52" s="15">
        <v>45.127000000000002</v>
      </c>
      <c r="G52" s="15">
        <v>108.279</v>
      </c>
      <c r="H52" s="15">
        <v>153.40600000000001</v>
      </c>
    </row>
    <row r="53" spans="1:8" s="90" customFormat="1" ht="13.15" customHeight="1" x14ac:dyDescent="0.2">
      <c r="A53" s="96" t="s">
        <v>2</v>
      </c>
      <c r="B53" s="107">
        <v>1989</v>
      </c>
      <c r="C53" s="15">
        <v>2483.2800000000002</v>
      </c>
      <c r="D53" s="15">
        <v>4585.3620000000001</v>
      </c>
      <c r="E53" s="15">
        <v>7068.6419999999998</v>
      </c>
      <c r="F53" s="15">
        <v>85.733000000000004</v>
      </c>
      <c r="G53" s="15">
        <v>154.899</v>
      </c>
      <c r="H53" s="15">
        <v>240.63200000000001</v>
      </c>
    </row>
    <row r="54" spans="1:8" s="90" customFormat="1" ht="13.15" customHeight="1" x14ac:dyDescent="0.2">
      <c r="A54" s="96" t="s">
        <v>2</v>
      </c>
      <c r="B54" s="107">
        <v>1990</v>
      </c>
      <c r="C54" s="15">
        <v>2211.837</v>
      </c>
      <c r="D54" s="15">
        <v>4756.7139999999999</v>
      </c>
      <c r="E54" s="15">
        <v>6968.5509999999995</v>
      </c>
      <c r="F54" s="15">
        <v>81.929000000000002</v>
      </c>
      <c r="G54" s="15">
        <v>163.85900000000001</v>
      </c>
      <c r="H54" s="15">
        <v>245.78800000000001</v>
      </c>
    </row>
    <row r="55" spans="1:8" s="90" customFormat="1" ht="13.15" customHeight="1" x14ac:dyDescent="0.2">
      <c r="A55" s="96" t="s">
        <v>2</v>
      </c>
      <c r="B55" s="107">
        <v>1991</v>
      </c>
      <c r="C55" s="15">
        <v>2731.0830000000001</v>
      </c>
      <c r="D55" s="15">
        <v>6003.0150000000003</v>
      </c>
      <c r="E55" s="15">
        <v>8734.098</v>
      </c>
      <c r="F55" s="15">
        <v>102.205</v>
      </c>
      <c r="G55" s="15">
        <v>134.28800000000001</v>
      </c>
      <c r="H55" s="15">
        <v>236.49299999999999</v>
      </c>
    </row>
    <row r="56" spans="1:8" s="90" customFormat="1" ht="13.15" customHeight="1" x14ac:dyDescent="0.2">
      <c r="A56" s="96" t="s">
        <v>2</v>
      </c>
      <c r="B56" s="107">
        <v>1992</v>
      </c>
      <c r="C56" s="15">
        <v>2498.4830000000002</v>
      </c>
      <c r="D56" s="15">
        <v>6297.6289999999999</v>
      </c>
      <c r="E56" s="15">
        <v>8796.112000000001</v>
      </c>
      <c r="F56" s="15">
        <v>128.696</v>
      </c>
      <c r="G56" s="15">
        <v>157.11199999999999</v>
      </c>
      <c r="H56" s="15">
        <v>285.80799999999999</v>
      </c>
    </row>
    <row r="57" spans="1:8" s="90" customFormat="1" ht="13.15" customHeight="1" x14ac:dyDescent="0.2">
      <c r="A57" s="96" t="s">
        <v>2</v>
      </c>
      <c r="B57" s="107">
        <v>1993</v>
      </c>
      <c r="C57" s="15">
        <v>2800.893</v>
      </c>
      <c r="D57" s="15">
        <v>7401.8190000000004</v>
      </c>
      <c r="E57" s="15">
        <v>10202.712</v>
      </c>
      <c r="F57" s="15">
        <v>157.274</v>
      </c>
      <c r="G57" s="15">
        <v>119.617</v>
      </c>
      <c r="H57" s="15">
        <v>276.89100000000002</v>
      </c>
    </row>
    <row r="58" spans="1:8" s="90" customFormat="1" ht="13.15" customHeight="1" x14ac:dyDescent="0.2">
      <c r="A58" s="96" t="s">
        <v>2</v>
      </c>
      <c r="B58" s="107">
        <v>1994</v>
      </c>
      <c r="C58" s="15">
        <v>3179.7269999999999</v>
      </c>
      <c r="D58" s="15">
        <v>7352.3829999999998</v>
      </c>
      <c r="E58" s="15">
        <v>10532.11</v>
      </c>
      <c r="F58" s="15">
        <v>142.07300000000001</v>
      </c>
      <c r="G58" s="15">
        <v>122.226</v>
      </c>
      <c r="H58" s="15">
        <v>264.29899999999998</v>
      </c>
    </row>
    <row r="59" spans="1:8" s="90" customFormat="1" ht="13.15" customHeight="1" x14ac:dyDescent="0.2">
      <c r="A59" s="96" t="s">
        <v>2</v>
      </c>
      <c r="B59" s="107">
        <v>1995</v>
      </c>
      <c r="C59" s="15">
        <v>2811.21</v>
      </c>
      <c r="D59" s="15">
        <v>6997.57</v>
      </c>
      <c r="E59" s="15">
        <v>9808.7799999999988</v>
      </c>
      <c r="F59" s="15">
        <v>164.15199999999999</v>
      </c>
      <c r="G59" s="15">
        <v>109.777</v>
      </c>
      <c r="H59" s="15">
        <v>273.92899999999997</v>
      </c>
    </row>
    <row r="60" spans="1:8" s="90" customFormat="1" ht="13.15" customHeight="1" x14ac:dyDescent="0.2">
      <c r="A60" s="96" t="s">
        <v>2</v>
      </c>
      <c r="B60" s="107">
        <v>1996</v>
      </c>
      <c r="C60" s="15">
        <v>3188.8330000000001</v>
      </c>
      <c r="D60" s="15">
        <v>7239.8850000000002</v>
      </c>
      <c r="E60" s="15">
        <v>10428.718000000001</v>
      </c>
      <c r="F60" s="15">
        <v>193.81800000000001</v>
      </c>
      <c r="G60" s="15">
        <v>104.488</v>
      </c>
      <c r="H60" s="15">
        <v>298.30600000000004</v>
      </c>
    </row>
    <row r="61" spans="1:8" s="90" customFormat="1" ht="13.15" customHeight="1" x14ac:dyDescent="0.2">
      <c r="A61" s="96" t="s">
        <v>2</v>
      </c>
      <c r="B61" s="107">
        <v>1997</v>
      </c>
      <c r="C61" s="15">
        <v>3357.39</v>
      </c>
      <c r="D61" s="15">
        <v>7251.3890000000001</v>
      </c>
      <c r="E61" s="15">
        <v>10608.779</v>
      </c>
      <c r="F61" s="15">
        <v>169.15899999999999</v>
      </c>
      <c r="G61" s="15">
        <v>70.326999999999998</v>
      </c>
      <c r="H61" s="15">
        <v>239.48599999999999</v>
      </c>
    </row>
    <row r="62" spans="1:8" s="90" customFormat="1" ht="13.15" customHeight="1" x14ac:dyDescent="0.2">
      <c r="A62" s="96" t="s">
        <v>2</v>
      </c>
      <c r="B62" s="107">
        <v>1998</v>
      </c>
      <c r="C62" s="15">
        <v>3255.7109999999998</v>
      </c>
      <c r="D62" s="15">
        <v>6738.34</v>
      </c>
      <c r="E62" s="15">
        <v>9994.0509999999995</v>
      </c>
      <c r="F62" s="15">
        <v>202.43600000000001</v>
      </c>
      <c r="G62" s="15">
        <v>61.637</v>
      </c>
      <c r="H62" s="15">
        <v>264.07299999999998</v>
      </c>
    </row>
    <row r="63" spans="1:8" s="90" customFormat="1" ht="13.15" customHeight="1" x14ac:dyDescent="0.2">
      <c r="A63" s="96" t="s">
        <v>2</v>
      </c>
      <c r="B63" s="107">
        <v>1999</v>
      </c>
      <c r="C63" s="15">
        <v>3690.6280000000002</v>
      </c>
      <c r="D63" s="15">
        <v>6411.558</v>
      </c>
      <c r="E63" s="15">
        <v>10102.186</v>
      </c>
      <c r="F63" s="15">
        <v>228.56200000000001</v>
      </c>
      <c r="G63" s="15">
        <v>172.499</v>
      </c>
      <c r="H63" s="15">
        <v>401.06100000000004</v>
      </c>
    </row>
    <row r="64" spans="1:8" s="90" customFormat="1" ht="13.15" customHeight="1" x14ac:dyDescent="0.2">
      <c r="A64" s="96" t="s">
        <v>2</v>
      </c>
      <c r="B64" s="107">
        <v>2000</v>
      </c>
      <c r="C64" s="15">
        <v>4409.9290000000001</v>
      </c>
      <c r="D64" s="15">
        <v>7754.5730000000003</v>
      </c>
      <c r="E64" s="15">
        <v>12164.502</v>
      </c>
      <c r="F64" s="15">
        <v>258.52</v>
      </c>
      <c r="G64" s="15">
        <v>275.577</v>
      </c>
      <c r="H64" s="15">
        <v>534.09699999999998</v>
      </c>
    </row>
    <row r="65" spans="1:8" s="90" customFormat="1" ht="13.15" customHeight="1" x14ac:dyDescent="0.2">
      <c r="A65" s="95" t="s">
        <v>2</v>
      </c>
      <c r="B65" s="107">
        <v>2001</v>
      </c>
      <c r="C65" s="15">
        <v>3742.877</v>
      </c>
      <c r="D65" s="15">
        <v>8103.62</v>
      </c>
      <c r="E65" s="15">
        <v>11846.496999999999</v>
      </c>
      <c r="F65" s="15">
        <v>252.59</v>
      </c>
      <c r="G65" s="15">
        <v>301.38200000000001</v>
      </c>
      <c r="H65" s="15">
        <v>553.97199999999998</v>
      </c>
    </row>
    <row r="66" spans="1:8" s="90" customFormat="1" ht="13.15" customHeight="1" x14ac:dyDescent="0.2">
      <c r="A66" s="96" t="s">
        <v>2</v>
      </c>
      <c r="B66" s="107">
        <v>2002</v>
      </c>
      <c r="C66" s="15">
        <v>4752.26</v>
      </c>
      <c r="D66" s="15">
        <v>7082.9210000000003</v>
      </c>
      <c r="E66" s="15">
        <v>11835.181</v>
      </c>
      <c r="F66" s="15">
        <v>232.12100000000001</v>
      </c>
      <c r="G66" s="15">
        <v>341.541</v>
      </c>
      <c r="H66" s="15">
        <v>573.66200000000003</v>
      </c>
    </row>
    <row r="67" spans="1:8" s="90" customFormat="1" ht="13.15" customHeight="1" x14ac:dyDescent="0.2">
      <c r="A67" s="96" t="s">
        <v>2</v>
      </c>
      <c r="B67" s="107">
        <v>2003</v>
      </c>
      <c r="C67" s="15">
        <v>5224.5209999999997</v>
      </c>
      <c r="D67" s="15">
        <v>7400.085</v>
      </c>
      <c r="E67" s="15">
        <v>12624.606</v>
      </c>
      <c r="F67" s="15">
        <v>77.772999999999996</v>
      </c>
      <c r="G67" s="15">
        <v>90.015000000000001</v>
      </c>
      <c r="H67" s="15">
        <v>167.78800000000001</v>
      </c>
    </row>
    <row r="68" spans="1:8" s="90" customFormat="1" ht="13.15" customHeight="1" x14ac:dyDescent="0.2">
      <c r="A68" s="96" t="s">
        <v>2</v>
      </c>
      <c r="B68" s="107">
        <v>2004</v>
      </c>
      <c r="C68" s="15">
        <v>6235.3710000000001</v>
      </c>
      <c r="D68" s="15">
        <v>7306.2860000000001</v>
      </c>
      <c r="E68" s="15">
        <v>13541.656999999999</v>
      </c>
      <c r="F68" s="15">
        <v>84.159000000000006</v>
      </c>
      <c r="G68" s="15">
        <v>85.965999999999994</v>
      </c>
      <c r="H68" s="15">
        <v>170.125</v>
      </c>
    </row>
    <row r="69" spans="1:8" s="90" customFormat="1" ht="13.15" customHeight="1" x14ac:dyDescent="0.2">
      <c r="A69" s="96" t="s">
        <v>2</v>
      </c>
      <c r="B69" s="107">
        <v>2005</v>
      </c>
      <c r="C69" s="15">
        <v>7199.1059999999998</v>
      </c>
      <c r="D69" s="15">
        <v>8226.6849999999995</v>
      </c>
      <c r="E69" s="15">
        <v>15425.790999999999</v>
      </c>
      <c r="F69" s="15">
        <v>152.99299999999999</v>
      </c>
      <c r="G69" s="15">
        <v>96.424000000000007</v>
      </c>
      <c r="H69" s="15">
        <v>249.417</v>
      </c>
    </row>
    <row r="70" spans="1:8" s="90" customFormat="1" ht="13.15" customHeight="1" x14ac:dyDescent="0.2">
      <c r="A70" s="96" t="s">
        <v>2</v>
      </c>
      <c r="B70" s="107">
        <v>2006</v>
      </c>
      <c r="C70" s="15">
        <v>9235.8279999999995</v>
      </c>
      <c r="D70" s="15">
        <v>9587.6890000000003</v>
      </c>
      <c r="E70" s="15">
        <v>18823.517</v>
      </c>
      <c r="F70" s="15">
        <v>236.029</v>
      </c>
      <c r="G70" s="15">
        <v>108.008</v>
      </c>
      <c r="H70" s="15">
        <v>344.03699999999998</v>
      </c>
    </row>
    <row r="71" spans="1:8" s="90" customFormat="1" ht="13.15" customHeight="1" x14ac:dyDescent="0.2">
      <c r="A71" s="96" t="s">
        <v>2</v>
      </c>
      <c r="B71" s="107">
        <v>2007</v>
      </c>
      <c r="C71" s="15">
        <v>8929.6659999999993</v>
      </c>
      <c r="D71" s="15">
        <v>9094.9969999999994</v>
      </c>
      <c r="E71" s="15">
        <v>18024.663</v>
      </c>
      <c r="F71" s="15">
        <v>139.55000000000001</v>
      </c>
      <c r="G71" s="15">
        <v>97.418999999999997</v>
      </c>
      <c r="H71" s="15">
        <v>236.96899999999999</v>
      </c>
    </row>
    <row r="72" spans="1:8" s="90" customFormat="1" ht="13.15" customHeight="1" x14ac:dyDescent="0.2">
      <c r="A72" s="96" t="s">
        <v>2</v>
      </c>
      <c r="B72" s="107">
        <v>2008</v>
      </c>
      <c r="C72" s="15">
        <v>8884.3700000000008</v>
      </c>
      <c r="D72" s="15">
        <v>10570.929</v>
      </c>
      <c r="E72" s="15">
        <v>19455.298999999999</v>
      </c>
      <c r="F72" s="15">
        <v>1.2999999999999999E-2</v>
      </c>
      <c r="G72" s="15">
        <v>80.563999999999993</v>
      </c>
      <c r="H72" s="15">
        <v>80.576999999999998</v>
      </c>
    </row>
    <row r="73" spans="1:8" s="90" customFormat="1" ht="13.15" customHeight="1" x14ac:dyDescent="0.2">
      <c r="A73" s="96" t="s">
        <v>2</v>
      </c>
      <c r="B73" s="107">
        <v>2009</v>
      </c>
      <c r="C73" s="15">
        <v>7113.8329999999996</v>
      </c>
      <c r="D73" s="15">
        <v>11929.424000000001</v>
      </c>
      <c r="E73" s="15">
        <v>19043.257000000001</v>
      </c>
      <c r="F73" s="15">
        <v>2.048</v>
      </c>
      <c r="G73" s="15">
        <v>86.632999999999996</v>
      </c>
      <c r="H73" s="15">
        <v>88.680999999999997</v>
      </c>
    </row>
    <row r="74" spans="1:8" s="90" customFormat="1" ht="13.15" customHeight="1" x14ac:dyDescent="0.2">
      <c r="A74" s="96" t="s">
        <v>2</v>
      </c>
      <c r="B74" s="107">
        <v>2010</v>
      </c>
      <c r="C74" s="15">
        <v>8822.3220000000001</v>
      </c>
      <c r="D74" s="15">
        <v>10074.040000000001</v>
      </c>
      <c r="E74" s="15">
        <v>18896.362000000001</v>
      </c>
      <c r="F74" s="15">
        <v>1.589</v>
      </c>
      <c r="G74" s="15">
        <v>73.680999999999997</v>
      </c>
      <c r="H74" s="15">
        <v>75.27</v>
      </c>
    </row>
    <row r="75" spans="1:8" s="90" customFormat="1" ht="13.15" customHeight="1" x14ac:dyDescent="0.2">
      <c r="A75" s="96" t="s">
        <v>2</v>
      </c>
      <c r="B75" s="107">
        <v>2011</v>
      </c>
      <c r="C75" s="15">
        <v>9489.2219999999998</v>
      </c>
      <c r="D75" s="15">
        <v>8551.7150000000001</v>
      </c>
      <c r="E75" s="15">
        <v>18040.936999999998</v>
      </c>
      <c r="F75" s="15">
        <v>0.17699999999999999</v>
      </c>
      <c r="G75" s="15">
        <v>68.873000000000005</v>
      </c>
      <c r="H75" s="15">
        <v>69.050000000000011</v>
      </c>
    </row>
    <row r="76" spans="1:8" s="90" customFormat="1" ht="13.15" customHeight="1" x14ac:dyDescent="0.2">
      <c r="A76" s="96" t="s">
        <v>2</v>
      </c>
      <c r="B76" s="107">
        <v>2012</v>
      </c>
      <c r="C76" s="15">
        <v>10309.555</v>
      </c>
      <c r="D76" s="15">
        <v>9017.3889999999992</v>
      </c>
      <c r="E76" s="15">
        <v>19326.944</v>
      </c>
      <c r="F76" s="15">
        <v>0.61399999999999999</v>
      </c>
      <c r="G76" s="15">
        <v>69.951999999999998</v>
      </c>
      <c r="H76" s="15">
        <v>70.566000000000003</v>
      </c>
    </row>
    <row r="77" spans="1:8" s="90" customFormat="1" ht="13.15" customHeight="1" x14ac:dyDescent="0.2">
      <c r="A77" s="96" t="s">
        <v>2</v>
      </c>
      <c r="B77" s="107">
        <v>2013</v>
      </c>
      <c r="C77" s="15">
        <v>10839.725</v>
      </c>
      <c r="D77" s="15">
        <v>10433.703</v>
      </c>
      <c r="E77" s="15">
        <v>21273.428</v>
      </c>
      <c r="F77" s="15">
        <v>0.48199999999999998</v>
      </c>
      <c r="G77" s="15">
        <v>34.216000000000001</v>
      </c>
      <c r="H77" s="15">
        <v>34.698</v>
      </c>
    </row>
    <row r="78" spans="1:8" s="90" customFormat="1" ht="13.15" customHeight="1" x14ac:dyDescent="0.2">
      <c r="A78" s="90" t="s">
        <v>2</v>
      </c>
      <c r="B78" s="108">
        <v>2014</v>
      </c>
      <c r="C78" s="91">
        <v>10231.489</v>
      </c>
      <c r="D78" s="91">
        <v>9568.44</v>
      </c>
      <c r="E78" s="91">
        <v>19799.929</v>
      </c>
      <c r="F78" s="91">
        <v>5.0000000000000001E-3</v>
      </c>
      <c r="G78" s="91">
        <v>45.75</v>
      </c>
      <c r="H78" s="91">
        <v>45.755000000000003</v>
      </c>
    </row>
    <row r="79" spans="1:8" s="90" customFormat="1" ht="13.15" customHeight="1" x14ac:dyDescent="0.2">
      <c r="A79" s="90" t="s">
        <v>2</v>
      </c>
      <c r="B79" s="108">
        <v>2015</v>
      </c>
      <c r="C79" s="91">
        <v>10008.767</v>
      </c>
      <c r="D79" s="91">
        <v>11346.921</v>
      </c>
      <c r="E79" s="91">
        <v>21355.688000000002</v>
      </c>
      <c r="F79" s="91">
        <v>0</v>
      </c>
      <c r="G79" s="91">
        <v>10.108000000000001</v>
      </c>
      <c r="H79" s="91">
        <v>10.108000000000001</v>
      </c>
    </row>
    <row r="80" spans="1:8" s="90" customFormat="1" ht="13.15" customHeight="1" x14ac:dyDescent="0.2">
      <c r="A80" s="90" t="s">
        <v>2</v>
      </c>
      <c r="B80" s="108">
        <v>2016</v>
      </c>
      <c r="C80" s="91">
        <v>10041.709000000001</v>
      </c>
      <c r="D80" s="91">
        <v>13737.24</v>
      </c>
      <c r="E80" s="91">
        <v>23778.949000000001</v>
      </c>
      <c r="F80" s="91">
        <v>1.7000000000000001E-2</v>
      </c>
      <c r="G80" s="91">
        <v>3.2000000000000001E-2</v>
      </c>
      <c r="H80" s="91">
        <v>4.9000000000000002E-2</v>
      </c>
    </row>
    <row r="81" spans="1:8" s="90" customFormat="1" ht="13.15" customHeight="1" x14ac:dyDescent="0.2">
      <c r="A81" s="96" t="s">
        <v>2</v>
      </c>
      <c r="B81" s="107">
        <v>2017</v>
      </c>
      <c r="C81" s="15">
        <v>13169.203</v>
      </c>
      <c r="D81" s="15">
        <v>16553.803</v>
      </c>
      <c r="E81" s="15">
        <v>29723.006000000001</v>
      </c>
      <c r="F81" s="15">
        <v>5.6000000000000001E-2</v>
      </c>
      <c r="G81" s="15">
        <v>4.8000000000000001E-2</v>
      </c>
      <c r="H81" s="15">
        <v>0.10400000000000001</v>
      </c>
    </row>
    <row r="82" spans="1:8" s="90" customFormat="1" ht="13.15" customHeight="1" x14ac:dyDescent="0.2">
      <c r="A82" s="96" t="s">
        <v>2</v>
      </c>
      <c r="B82" s="107">
        <v>2018</v>
      </c>
      <c r="C82" s="15">
        <v>14378.187</v>
      </c>
      <c r="D82" s="15">
        <v>18374.258000000002</v>
      </c>
      <c r="E82" s="15">
        <v>32752.445</v>
      </c>
      <c r="F82" s="15">
        <v>3.4000000000000002E-2</v>
      </c>
      <c r="G82" s="15">
        <v>4.3999999999999997E-2</v>
      </c>
      <c r="H82" s="15">
        <v>7.8E-2</v>
      </c>
    </row>
    <row r="83" spans="1:8" s="90" customFormat="1" ht="13.15" customHeight="1" x14ac:dyDescent="0.2">
      <c r="A83" s="96" t="s">
        <v>2</v>
      </c>
      <c r="B83" s="107">
        <v>2019</v>
      </c>
      <c r="C83" s="15">
        <v>12982.152</v>
      </c>
      <c r="D83" s="15">
        <v>17545.149000000001</v>
      </c>
      <c r="E83" s="15">
        <v>30527.300999999999</v>
      </c>
      <c r="F83" s="15">
        <v>5.5E-2</v>
      </c>
      <c r="G83" s="15">
        <v>7.9000000000000001E-2</v>
      </c>
      <c r="H83" s="15">
        <v>0.13400000000000001</v>
      </c>
    </row>
    <row r="84" spans="1:8" s="90" customFormat="1" ht="13.15" customHeight="1" x14ac:dyDescent="0.2">
      <c r="A84" s="90" t="s">
        <v>2</v>
      </c>
      <c r="B84" s="108">
        <v>2020</v>
      </c>
      <c r="C84" s="91">
        <v>4592.3879999999999</v>
      </c>
      <c r="D84" s="91">
        <v>7352.607</v>
      </c>
      <c r="E84" s="91">
        <v>11944.994999999999</v>
      </c>
      <c r="F84" s="91">
        <v>1.4E-2</v>
      </c>
      <c r="G84" s="91">
        <v>2.5000000000000001E-2</v>
      </c>
      <c r="H84" s="91">
        <v>3.9E-2</v>
      </c>
    </row>
    <row r="85" spans="1:8" s="90" customFormat="1" ht="13.15" customHeight="1" x14ac:dyDescent="0.2">
      <c r="A85" s="96" t="s">
        <v>2</v>
      </c>
      <c r="B85" s="107">
        <v>2021</v>
      </c>
      <c r="C85" s="15">
        <v>5290.05</v>
      </c>
      <c r="D85" s="15">
        <v>6878.835</v>
      </c>
      <c r="E85" s="15">
        <v>12168.885</v>
      </c>
      <c r="F85" s="15">
        <v>1.7999999999999999E-2</v>
      </c>
      <c r="G85" s="15">
        <v>8.9999999999999993E-3</v>
      </c>
      <c r="H85" s="15">
        <v>2.6999999999999996E-2</v>
      </c>
    </row>
    <row r="86" spans="1:8" s="90" customFormat="1" ht="13.15" customHeight="1" x14ac:dyDescent="0.2">
      <c r="A86" s="96" t="s">
        <v>2</v>
      </c>
      <c r="B86" s="107">
        <v>2022</v>
      </c>
      <c r="C86" s="15">
        <v>4926.3239999999996</v>
      </c>
      <c r="D86" s="15">
        <v>5536.9359999999997</v>
      </c>
      <c r="E86" s="15">
        <v>10463.259999999998</v>
      </c>
      <c r="F86" s="15">
        <v>0.80500000000000005</v>
      </c>
      <c r="G86" s="15">
        <v>3.3839999999999999</v>
      </c>
      <c r="H86" s="15">
        <v>4.1890000000000001</v>
      </c>
    </row>
    <row r="87" spans="1:8" s="90" customFormat="1" ht="13.15" customHeight="1" x14ac:dyDescent="0.2">
      <c r="A87" s="96" t="s">
        <v>2</v>
      </c>
      <c r="B87" s="107">
        <v>2023</v>
      </c>
      <c r="C87" s="15">
        <v>6049.1329999999998</v>
      </c>
      <c r="D87" s="15">
        <v>7262.0249999999996</v>
      </c>
      <c r="E87" s="15">
        <v>13311.157999999999</v>
      </c>
      <c r="F87" s="15">
        <v>7.194</v>
      </c>
      <c r="G87" s="15">
        <v>2.625</v>
      </c>
      <c r="H87" s="15">
        <v>9.8189999999999991</v>
      </c>
    </row>
    <row r="88" spans="1:8" s="90" customFormat="1" ht="13.15" customHeight="1" x14ac:dyDescent="0.2">
      <c r="A88" s="96" t="s">
        <v>2</v>
      </c>
      <c r="B88" s="107">
        <v>2024</v>
      </c>
      <c r="C88" s="15">
        <v>8110.7240000000002</v>
      </c>
      <c r="D88" s="15">
        <v>9905.6389999999992</v>
      </c>
      <c r="E88" s="15">
        <v>18016.362999999998</v>
      </c>
      <c r="F88" s="15">
        <v>16.190000000000001</v>
      </c>
      <c r="G88" s="15">
        <v>23.87</v>
      </c>
      <c r="H88" s="15">
        <v>40.06</v>
      </c>
    </row>
    <row r="89" spans="1:8" s="90" customFormat="1" ht="13.15" customHeight="1" x14ac:dyDescent="0.2">
      <c r="A89" s="96" t="s">
        <v>2</v>
      </c>
      <c r="B89" s="107">
        <v>2025</v>
      </c>
      <c r="C89" s="15">
        <v>11981.749</v>
      </c>
      <c r="D89" s="15">
        <v>10842.011</v>
      </c>
      <c r="E89" s="15">
        <v>22823.760000000002</v>
      </c>
      <c r="F89" s="15">
        <v>2.5000000000000001E-2</v>
      </c>
      <c r="G89" s="15">
        <v>71.152000000000001</v>
      </c>
      <c r="H89" s="15">
        <v>71.177000000000007</v>
      </c>
    </row>
    <row r="90" spans="1:8" s="90" customFormat="1" ht="13.15" customHeight="1" x14ac:dyDescent="0.2">
      <c r="A90" s="96" t="s">
        <v>151</v>
      </c>
      <c r="B90" s="107">
        <v>1985</v>
      </c>
      <c r="C90" s="15">
        <v>0</v>
      </c>
      <c r="D90" s="15">
        <v>0</v>
      </c>
      <c r="E90" s="15">
        <v>0</v>
      </c>
      <c r="F90" s="15">
        <v>0</v>
      </c>
      <c r="G90" s="15">
        <v>0</v>
      </c>
      <c r="H90" s="15">
        <v>0</v>
      </c>
    </row>
    <row r="91" spans="1:8" s="90" customFormat="1" ht="13.15" customHeight="1" x14ac:dyDescent="0.2">
      <c r="A91" s="96" t="s">
        <v>151</v>
      </c>
      <c r="B91" s="107">
        <v>1986</v>
      </c>
      <c r="C91" s="15">
        <v>0</v>
      </c>
      <c r="D91" s="15">
        <v>0</v>
      </c>
      <c r="E91" s="15">
        <v>0</v>
      </c>
      <c r="F91" s="15">
        <v>0</v>
      </c>
      <c r="G91" s="15">
        <v>0</v>
      </c>
      <c r="H91" s="15">
        <v>0</v>
      </c>
    </row>
    <row r="92" spans="1:8" s="90" customFormat="1" ht="13.15" customHeight="1" x14ac:dyDescent="0.2">
      <c r="A92" s="96" t="s">
        <v>151</v>
      </c>
      <c r="B92" s="107">
        <v>1987</v>
      </c>
      <c r="C92" s="15">
        <v>0</v>
      </c>
      <c r="D92" s="15">
        <v>0</v>
      </c>
      <c r="E92" s="15">
        <v>0</v>
      </c>
      <c r="F92" s="15">
        <v>0</v>
      </c>
      <c r="G92" s="15">
        <v>0</v>
      </c>
      <c r="H92" s="15">
        <v>0</v>
      </c>
    </row>
    <row r="93" spans="1:8" s="90" customFormat="1" ht="13.15" customHeight="1" x14ac:dyDescent="0.2">
      <c r="A93" s="96" t="s">
        <v>151</v>
      </c>
      <c r="B93" s="107">
        <v>1988</v>
      </c>
      <c r="C93" s="15">
        <v>0</v>
      </c>
      <c r="D93" s="15">
        <v>0</v>
      </c>
      <c r="E93" s="15">
        <v>0</v>
      </c>
      <c r="F93" s="15">
        <v>0</v>
      </c>
      <c r="G93" s="15">
        <v>0</v>
      </c>
      <c r="H93" s="15">
        <v>0</v>
      </c>
    </row>
    <row r="94" spans="1:8" s="90" customFormat="1" ht="13.15" customHeight="1" x14ac:dyDescent="0.2">
      <c r="A94" s="96" t="s">
        <v>151</v>
      </c>
      <c r="B94" s="107">
        <v>1989</v>
      </c>
      <c r="C94" s="15">
        <v>0</v>
      </c>
      <c r="D94" s="15">
        <v>0</v>
      </c>
      <c r="E94" s="15">
        <v>0</v>
      </c>
      <c r="F94" s="15">
        <v>0</v>
      </c>
      <c r="G94" s="15">
        <v>0</v>
      </c>
      <c r="H94" s="15">
        <v>0</v>
      </c>
    </row>
    <row r="95" spans="1:8" s="90" customFormat="1" ht="13.15" customHeight="1" x14ac:dyDescent="0.2">
      <c r="A95" s="96" t="s">
        <v>151</v>
      </c>
      <c r="B95" s="107">
        <v>1990</v>
      </c>
      <c r="C95" s="15">
        <v>0</v>
      </c>
      <c r="D95" s="15">
        <v>0</v>
      </c>
      <c r="E95" s="15">
        <v>0</v>
      </c>
      <c r="F95" s="15">
        <v>0</v>
      </c>
      <c r="G95" s="15">
        <v>0</v>
      </c>
      <c r="H95" s="15">
        <v>0</v>
      </c>
    </row>
    <row r="96" spans="1:8" s="90" customFormat="1" ht="13.15" customHeight="1" x14ac:dyDescent="0.2">
      <c r="A96" s="96" t="s">
        <v>151</v>
      </c>
      <c r="B96" s="107">
        <v>1991</v>
      </c>
      <c r="C96" s="15">
        <v>0</v>
      </c>
      <c r="D96" s="15">
        <v>0</v>
      </c>
      <c r="E96" s="15">
        <v>0</v>
      </c>
      <c r="F96" s="15">
        <v>0</v>
      </c>
      <c r="G96" s="15">
        <v>0</v>
      </c>
      <c r="H96" s="15">
        <v>0</v>
      </c>
    </row>
    <row r="97" spans="1:8" s="90" customFormat="1" ht="13.15" customHeight="1" x14ac:dyDescent="0.2">
      <c r="A97" s="96" t="s">
        <v>151</v>
      </c>
      <c r="B97" s="107">
        <v>1992</v>
      </c>
      <c r="C97" s="15">
        <v>0</v>
      </c>
      <c r="D97" s="15">
        <v>0</v>
      </c>
      <c r="E97" s="15">
        <v>0</v>
      </c>
      <c r="F97" s="15">
        <v>0</v>
      </c>
      <c r="G97" s="15">
        <v>0</v>
      </c>
      <c r="H97" s="15">
        <v>0</v>
      </c>
    </row>
    <row r="98" spans="1:8" s="90" customFormat="1" ht="13.15" customHeight="1" x14ac:dyDescent="0.2">
      <c r="A98" s="96" t="s">
        <v>151</v>
      </c>
      <c r="B98" s="107">
        <v>1993</v>
      </c>
      <c r="C98" s="15">
        <v>0</v>
      </c>
      <c r="D98" s="15">
        <v>0</v>
      </c>
      <c r="E98" s="15">
        <v>0</v>
      </c>
      <c r="F98" s="15">
        <v>0</v>
      </c>
      <c r="G98" s="15">
        <v>0</v>
      </c>
      <c r="H98" s="15">
        <v>0</v>
      </c>
    </row>
    <row r="99" spans="1:8" s="90" customFormat="1" ht="13.15" customHeight="1" x14ac:dyDescent="0.2">
      <c r="A99" s="96" t="s">
        <v>151</v>
      </c>
      <c r="B99" s="107">
        <v>1994</v>
      </c>
      <c r="C99" s="15">
        <v>0</v>
      </c>
      <c r="D99" s="15">
        <v>0</v>
      </c>
      <c r="E99" s="15">
        <v>0</v>
      </c>
      <c r="F99" s="15">
        <v>0</v>
      </c>
      <c r="G99" s="15">
        <v>0</v>
      </c>
      <c r="H99" s="15">
        <v>0</v>
      </c>
    </row>
    <row r="100" spans="1:8" s="90" customFormat="1" ht="13.15" customHeight="1" x14ac:dyDescent="0.2">
      <c r="A100" s="96" t="s">
        <v>151</v>
      </c>
      <c r="B100" s="107">
        <v>1995</v>
      </c>
      <c r="C100" s="15">
        <v>0</v>
      </c>
      <c r="D100" s="15">
        <v>0</v>
      </c>
      <c r="E100" s="15">
        <v>0</v>
      </c>
      <c r="F100" s="15">
        <v>0</v>
      </c>
      <c r="G100" s="15">
        <v>0</v>
      </c>
      <c r="H100" s="15">
        <v>0</v>
      </c>
    </row>
    <row r="101" spans="1:8" s="90" customFormat="1" ht="13.15" customHeight="1" x14ac:dyDescent="0.2">
      <c r="A101" s="96" t="s">
        <v>151</v>
      </c>
      <c r="B101" s="107">
        <v>1996</v>
      </c>
      <c r="C101" s="15">
        <v>0</v>
      </c>
      <c r="D101" s="15">
        <v>0</v>
      </c>
      <c r="E101" s="15">
        <v>0</v>
      </c>
      <c r="F101" s="15">
        <v>0</v>
      </c>
      <c r="G101" s="15">
        <v>0</v>
      </c>
      <c r="H101" s="15">
        <v>0</v>
      </c>
    </row>
    <row r="102" spans="1:8" s="90" customFormat="1" ht="13.15" customHeight="1" x14ac:dyDescent="0.2">
      <c r="A102" s="96" t="s">
        <v>151</v>
      </c>
      <c r="B102" s="107">
        <v>1997</v>
      </c>
      <c r="C102" s="15">
        <v>0</v>
      </c>
      <c r="D102" s="15">
        <v>0</v>
      </c>
      <c r="E102" s="15">
        <v>0</v>
      </c>
      <c r="F102" s="15">
        <v>0</v>
      </c>
      <c r="G102" s="15">
        <v>0</v>
      </c>
      <c r="H102" s="15">
        <v>0</v>
      </c>
    </row>
    <row r="103" spans="1:8" s="90" customFormat="1" ht="13.15" customHeight="1" x14ac:dyDescent="0.2">
      <c r="A103" s="96" t="s">
        <v>151</v>
      </c>
      <c r="B103" s="107">
        <v>1998</v>
      </c>
      <c r="C103" s="15">
        <v>0</v>
      </c>
      <c r="D103" s="15">
        <v>0</v>
      </c>
      <c r="E103" s="15">
        <v>0</v>
      </c>
      <c r="F103" s="15">
        <v>0</v>
      </c>
      <c r="G103" s="15">
        <v>0</v>
      </c>
      <c r="H103" s="15">
        <v>0</v>
      </c>
    </row>
    <row r="104" spans="1:8" s="90" customFormat="1" ht="13.15" customHeight="1" x14ac:dyDescent="0.2">
      <c r="A104" s="96" t="s">
        <v>151</v>
      </c>
      <c r="B104" s="107">
        <v>1999</v>
      </c>
      <c r="C104" s="15">
        <v>0</v>
      </c>
      <c r="D104" s="15">
        <v>0</v>
      </c>
      <c r="E104" s="15">
        <v>0</v>
      </c>
      <c r="F104" s="15">
        <v>0</v>
      </c>
      <c r="G104" s="15">
        <v>0</v>
      </c>
      <c r="H104" s="15">
        <v>0</v>
      </c>
    </row>
    <row r="105" spans="1:8" s="90" customFormat="1" ht="13.15" customHeight="1" x14ac:dyDescent="0.2">
      <c r="A105" s="96" t="s">
        <v>151</v>
      </c>
      <c r="B105" s="107">
        <v>2000</v>
      </c>
      <c r="C105" s="15">
        <v>0</v>
      </c>
      <c r="D105" s="15">
        <v>0</v>
      </c>
      <c r="E105" s="15">
        <v>0</v>
      </c>
      <c r="F105" s="15">
        <v>0</v>
      </c>
      <c r="G105" s="15">
        <v>0</v>
      </c>
      <c r="H105" s="15">
        <v>0</v>
      </c>
    </row>
    <row r="106" spans="1:8" s="90" customFormat="1" ht="13.15" customHeight="1" x14ac:dyDescent="0.2">
      <c r="A106" s="96" t="s">
        <v>151</v>
      </c>
      <c r="B106" s="107">
        <v>2001</v>
      </c>
      <c r="C106" s="15">
        <v>0</v>
      </c>
      <c r="D106" s="15">
        <v>0</v>
      </c>
      <c r="E106" s="15">
        <v>0</v>
      </c>
      <c r="F106" s="15">
        <v>0</v>
      </c>
      <c r="G106" s="15">
        <v>0</v>
      </c>
      <c r="H106" s="15">
        <v>0</v>
      </c>
    </row>
    <row r="107" spans="1:8" s="90" customFormat="1" ht="13.15" customHeight="1" x14ac:dyDescent="0.2">
      <c r="A107" s="96" t="s">
        <v>151</v>
      </c>
      <c r="B107" s="107">
        <v>2002</v>
      </c>
      <c r="C107" s="15">
        <v>0</v>
      </c>
      <c r="D107" s="15">
        <v>0</v>
      </c>
      <c r="E107" s="15">
        <v>0</v>
      </c>
      <c r="F107" s="15">
        <v>0</v>
      </c>
      <c r="G107" s="15">
        <v>0</v>
      </c>
      <c r="H107" s="15">
        <v>0</v>
      </c>
    </row>
    <row r="108" spans="1:8" s="90" customFormat="1" ht="13.15" customHeight="1" x14ac:dyDescent="0.2">
      <c r="A108" s="90" t="s">
        <v>151</v>
      </c>
      <c r="B108" s="108">
        <v>2003</v>
      </c>
      <c r="C108" s="91">
        <v>0</v>
      </c>
      <c r="D108" s="91">
        <v>0</v>
      </c>
      <c r="E108" s="91">
        <v>0</v>
      </c>
      <c r="F108" s="91">
        <v>0</v>
      </c>
      <c r="G108" s="91">
        <v>0</v>
      </c>
      <c r="H108" s="91">
        <v>0</v>
      </c>
    </row>
    <row r="109" spans="1:8" s="90" customFormat="1" ht="13.15" customHeight="1" x14ac:dyDescent="0.2">
      <c r="A109" s="90" t="s">
        <v>151</v>
      </c>
      <c r="B109" s="108">
        <v>2004</v>
      </c>
      <c r="C109" s="91">
        <v>0</v>
      </c>
      <c r="D109" s="91">
        <v>0</v>
      </c>
      <c r="E109" s="91">
        <v>0</v>
      </c>
      <c r="F109" s="91">
        <v>0</v>
      </c>
      <c r="G109" s="91">
        <v>0</v>
      </c>
      <c r="H109" s="91">
        <v>0</v>
      </c>
    </row>
    <row r="110" spans="1:8" s="90" customFormat="1" ht="13.15" customHeight="1" x14ac:dyDescent="0.2">
      <c r="A110" s="90" t="s">
        <v>151</v>
      </c>
      <c r="B110" s="108">
        <v>2005</v>
      </c>
      <c r="C110" s="91">
        <v>0</v>
      </c>
      <c r="D110" s="91">
        <v>0</v>
      </c>
      <c r="E110" s="91">
        <v>0</v>
      </c>
      <c r="F110" s="91">
        <v>0</v>
      </c>
      <c r="G110" s="91">
        <v>0</v>
      </c>
      <c r="H110" s="91">
        <v>0</v>
      </c>
    </row>
    <row r="111" spans="1:8" s="90" customFormat="1" ht="13.15" customHeight="1" x14ac:dyDescent="0.2">
      <c r="A111" s="96" t="s">
        <v>151</v>
      </c>
      <c r="B111" s="107">
        <v>2006</v>
      </c>
      <c r="C111" s="15">
        <v>0</v>
      </c>
      <c r="D111" s="15">
        <v>0</v>
      </c>
      <c r="E111" s="15">
        <v>0</v>
      </c>
      <c r="F111" s="15">
        <v>0</v>
      </c>
      <c r="G111" s="15">
        <v>0</v>
      </c>
      <c r="H111" s="15">
        <v>0</v>
      </c>
    </row>
    <row r="112" spans="1:8" s="90" customFormat="1" ht="13.15" customHeight="1" x14ac:dyDescent="0.2">
      <c r="A112" s="96" t="s">
        <v>151</v>
      </c>
      <c r="B112" s="107">
        <v>2007</v>
      </c>
      <c r="C112" s="15">
        <v>0</v>
      </c>
      <c r="D112" s="15">
        <v>0</v>
      </c>
      <c r="E112" s="15">
        <v>0</v>
      </c>
      <c r="F112" s="15">
        <v>0</v>
      </c>
      <c r="G112" s="15">
        <v>0</v>
      </c>
      <c r="H112" s="15">
        <v>0</v>
      </c>
    </row>
    <row r="113" spans="1:8" s="90" customFormat="1" ht="13.15" customHeight="1" x14ac:dyDescent="0.2">
      <c r="A113" s="96" t="s">
        <v>151</v>
      </c>
      <c r="B113" s="107">
        <v>2008</v>
      </c>
      <c r="C113" s="15">
        <v>0</v>
      </c>
      <c r="D113" s="15">
        <v>0</v>
      </c>
      <c r="E113" s="15">
        <v>0</v>
      </c>
      <c r="F113" s="15">
        <v>0</v>
      </c>
      <c r="G113" s="15">
        <v>0</v>
      </c>
      <c r="H113" s="15">
        <v>0</v>
      </c>
    </row>
    <row r="114" spans="1:8" s="90" customFormat="1" ht="13.15" customHeight="1" x14ac:dyDescent="0.2">
      <c r="A114" s="96" t="s">
        <v>151</v>
      </c>
      <c r="B114" s="107">
        <v>2009</v>
      </c>
      <c r="C114" s="15">
        <v>0</v>
      </c>
      <c r="D114" s="15">
        <v>0</v>
      </c>
      <c r="E114" s="15">
        <v>0</v>
      </c>
      <c r="F114" s="15">
        <v>0</v>
      </c>
      <c r="G114" s="15">
        <v>0</v>
      </c>
      <c r="H114" s="15">
        <v>0</v>
      </c>
    </row>
    <row r="115" spans="1:8" s="90" customFormat="1" ht="13.15" customHeight="1" x14ac:dyDescent="0.2">
      <c r="A115" s="96" t="s">
        <v>151</v>
      </c>
      <c r="B115" s="107">
        <v>2010</v>
      </c>
      <c r="C115" s="15">
        <v>0</v>
      </c>
      <c r="D115" s="15">
        <v>0</v>
      </c>
      <c r="E115" s="15">
        <v>0</v>
      </c>
      <c r="F115" s="15">
        <v>0</v>
      </c>
      <c r="G115" s="15">
        <v>0</v>
      </c>
      <c r="H115" s="15">
        <v>0</v>
      </c>
    </row>
    <row r="116" spans="1:8" s="90" customFormat="1" ht="13.15" customHeight="1" x14ac:dyDescent="0.2">
      <c r="A116" s="96" t="s">
        <v>151</v>
      </c>
      <c r="B116" s="107">
        <v>2011</v>
      </c>
      <c r="C116" s="15">
        <v>0</v>
      </c>
      <c r="D116" s="15">
        <v>0</v>
      </c>
      <c r="E116" s="15">
        <v>0</v>
      </c>
      <c r="F116" s="15">
        <v>0</v>
      </c>
      <c r="G116" s="15">
        <v>0</v>
      </c>
      <c r="H116" s="15">
        <v>0</v>
      </c>
    </row>
    <row r="117" spans="1:8" s="90" customFormat="1" ht="13.15" customHeight="1" x14ac:dyDescent="0.2">
      <c r="A117" s="96" t="s">
        <v>151</v>
      </c>
      <c r="B117" s="107">
        <v>2012</v>
      </c>
      <c r="C117" s="15">
        <v>0</v>
      </c>
      <c r="D117" s="15">
        <v>0</v>
      </c>
      <c r="E117" s="15">
        <v>0</v>
      </c>
      <c r="F117" s="15">
        <v>0</v>
      </c>
      <c r="G117" s="15">
        <v>0</v>
      </c>
      <c r="H117" s="15">
        <v>0</v>
      </c>
    </row>
    <row r="118" spans="1:8" s="90" customFormat="1" ht="13.15" customHeight="1" x14ac:dyDescent="0.2">
      <c r="A118" s="96" t="s">
        <v>151</v>
      </c>
      <c r="B118" s="107">
        <v>2013</v>
      </c>
      <c r="C118" s="15">
        <v>0</v>
      </c>
      <c r="D118" s="15">
        <v>0</v>
      </c>
      <c r="E118" s="15">
        <v>0</v>
      </c>
      <c r="F118" s="15">
        <v>0</v>
      </c>
      <c r="G118" s="15">
        <v>0</v>
      </c>
      <c r="H118" s="15">
        <v>0</v>
      </c>
    </row>
    <row r="119" spans="1:8" s="90" customFormat="1" ht="13.15" customHeight="1" x14ac:dyDescent="0.2">
      <c r="A119" s="96" t="s">
        <v>151</v>
      </c>
      <c r="B119" s="107">
        <v>2014</v>
      </c>
      <c r="C119" s="15">
        <v>0</v>
      </c>
      <c r="D119" s="15">
        <v>0</v>
      </c>
      <c r="E119" s="15">
        <v>0</v>
      </c>
      <c r="F119" s="15">
        <v>0</v>
      </c>
      <c r="G119" s="15">
        <v>0</v>
      </c>
      <c r="H119" s="15">
        <v>0</v>
      </c>
    </row>
    <row r="120" spans="1:8" s="90" customFormat="1" ht="13.15" customHeight="1" x14ac:dyDescent="0.2">
      <c r="A120" s="96" t="s">
        <v>151</v>
      </c>
      <c r="B120" s="107">
        <v>2015</v>
      </c>
      <c r="C120" s="15">
        <v>0</v>
      </c>
      <c r="D120" s="15">
        <v>0</v>
      </c>
      <c r="E120" s="15">
        <v>0</v>
      </c>
      <c r="F120" s="15">
        <v>0</v>
      </c>
      <c r="G120" s="15">
        <v>0</v>
      </c>
      <c r="H120" s="15">
        <v>0</v>
      </c>
    </row>
    <row r="121" spans="1:8" s="90" customFormat="1" ht="13.15" customHeight="1" x14ac:dyDescent="0.2">
      <c r="A121" s="96" t="s">
        <v>151</v>
      </c>
      <c r="B121" s="107">
        <v>2016</v>
      </c>
      <c r="C121" s="15">
        <v>0</v>
      </c>
      <c r="D121" s="15">
        <v>0</v>
      </c>
      <c r="E121" s="15">
        <v>0</v>
      </c>
      <c r="F121" s="15">
        <v>0</v>
      </c>
      <c r="G121" s="15">
        <v>0</v>
      </c>
      <c r="H121" s="15">
        <v>0</v>
      </c>
    </row>
    <row r="122" spans="1:8" s="90" customFormat="1" ht="13.15" customHeight="1" x14ac:dyDescent="0.2">
      <c r="A122" s="96" t="s">
        <v>151</v>
      </c>
      <c r="B122" s="107">
        <v>2017</v>
      </c>
      <c r="C122" s="15">
        <v>0</v>
      </c>
      <c r="D122" s="15">
        <v>0</v>
      </c>
      <c r="E122" s="15">
        <v>0</v>
      </c>
      <c r="F122" s="15">
        <v>0</v>
      </c>
      <c r="G122" s="15">
        <v>0</v>
      </c>
      <c r="H122" s="15">
        <v>0</v>
      </c>
    </row>
    <row r="123" spans="1:8" s="90" customFormat="1" ht="13.15" customHeight="1" x14ac:dyDescent="0.2">
      <c r="A123" s="96" t="s">
        <v>151</v>
      </c>
      <c r="B123" s="107">
        <v>2018</v>
      </c>
      <c r="C123" s="15">
        <v>192.459</v>
      </c>
      <c r="D123" s="15">
        <v>329.11099999999999</v>
      </c>
      <c r="E123" s="15">
        <v>521.56999999999994</v>
      </c>
      <c r="F123" s="15">
        <v>0</v>
      </c>
      <c r="G123" s="15">
        <v>0</v>
      </c>
      <c r="H123" s="15">
        <v>0</v>
      </c>
    </row>
    <row r="124" spans="1:8" s="90" customFormat="1" ht="13.15" customHeight="1" x14ac:dyDescent="0.2">
      <c r="A124" s="96" t="s">
        <v>151</v>
      </c>
      <c r="B124" s="107">
        <v>2019</v>
      </c>
      <c r="C124" s="15">
        <v>3109.7910000000002</v>
      </c>
      <c r="D124" s="15">
        <v>6378.2340000000004</v>
      </c>
      <c r="E124" s="15">
        <v>9488.0250000000015</v>
      </c>
      <c r="F124" s="15">
        <v>0</v>
      </c>
      <c r="G124" s="15">
        <v>0</v>
      </c>
      <c r="H124" s="15">
        <v>0</v>
      </c>
    </row>
    <row r="125" spans="1:8" s="90" customFormat="1" ht="13.15" customHeight="1" x14ac:dyDescent="0.2">
      <c r="A125" s="96" t="s">
        <v>151</v>
      </c>
      <c r="B125" s="107">
        <v>2020</v>
      </c>
      <c r="C125" s="15">
        <v>847.44899999999996</v>
      </c>
      <c r="D125" s="15">
        <v>1616.604</v>
      </c>
      <c r="E125" s="15">
        <v>2464.0529999999999</v>
      </c>
      <c r="F125" s="15">
        <v>0</v>
      </c>
      <c r="G125" s="15">
        <v>0</v>
      </c>
      <c r="H125" s="15">
        <v>0</v>
      </c>
    </row>
    <row r="126" spans="1:8" s="90" customFormat="1" ht="13.15" customHeight="1" x14ac:dyDescent="0.2">
      <c r="A126" s="96" t="s">
        <v>151</v>
      </c>
      <c r="B126" s="107">
        <v>2021</v>
      </c>
      <c r="C126" s="15">
        <v>0</v>
      </c>
      <c r="D126" s="15">
        <v>0</v>
      </c>
      <c r="E126" s="15">
        <v>0</v>
      </c>
      <c r="F126" s="15">
        <v>0</v>
      </c>
      <c r="G126" s="15">
        <v>0</v>
      </c>
      <c r="H126" s="15">
        <v>0</v>
      </c>
    </row>
    <row r="127" spans="1:8" s="90" customFormat="1" ht="13.15" customHeight="1" x14ac:dyDescent="0.2">
      <c r="A127" s="96" t="s">
        <v>151</v>
      </c>
      <c r="B127" s="107">
        <v>2022</v>
      </c>
      <c r="C127" s="15">
        <v>6.58</v>
      </c>
      <c r="D127" s="15">
        <v>6.58</v>
      </c>
      <c r="E127" s="15">
        <v>13.16</v>
      </c>
      <c r="F127" s="15">
        <v>0</v>
      </c>
      <c r="G127" s="15">
        <v>0</v>
      </c>
      <c r="H127" s="15">
        <v>0</v>
      </c>
    </row>
    <row r="128" spans="1:8" s="90" customFormat="1" ht="13.15" customHeight="1" x14ac:dyDescent="0.2">
      <c r="A128" s="96" t="s">
        <v>151</v>
      </c>
      <c r="B128" s="107">
        <v>2023</v>
      </c>
      <c r="C128" s="15">
        <v>0</v>
      </c>
      <c r="D128" s="15">
        <v>118.435</v>
      </c>
      <c r="E128" s="15">
        <v>118.435</v>
      </c>
      <c r="F128" s="15">
        <v>0</v>
      </c>
      <c r="G128" s="15">
        <v>0</v>
      </c>
      <c r="H128" s="15">
        <v>0</v>
      </c>
    </row>
    <row r="129" spans="1:8" s="90" customFormat="1" ht="13.15" customHeight="1" x14ac:dyDescent="0.2">
      <c r="A129" s="96" t="s">
        <v>151</v>
      </c>
      <c r="B129" s="107">
        <v>2024</v>
      </c>
      <c r="C129" s="15">
        <v>171.70599999999999</v>
      </c>
      <c r="D129" s="15">
        <v>171.70500000000001</v>
      </c>
      <c r="E129" s="15">
        <v>343.411</v>
      </c>
      <c r="F129" s="15">
        <v>0</v>
      </c>
      <c r="G129" s="15">
        <v>0</v>
      </c>
      <c r="H129" s="15">
        <v>0</v>
      </c>
    </row>
    <row r="130" spans="1:8" s="90" customFormat="1" ht="13.15" customHeight="1" x14ac:dyDescent="0.2">
      <c r="A130" s="96" t="s">
        <v>151</v>
      </c>
      <c r="B130" s="107">
        <v>2025</v>
      </c>
      <c r="C130" s="15">
        <v>0</v>
      </c>
      <c r="D130" s="15">
        <v>97.78</v>
      </c>
      <c r="E130" s="15">
        <v>97.78</v>
      </c>
      <c r="F130" s="15">
        <v>0</v>
      </c>
      <c r="G130" s="15">
        <v>0</v>
      </c>
      <c r="H130" s="15">
        <v>0</v>
      </c>
    </row>
    <row r="131" spans="1:8" s="90" customFormat="1" ht="13.15" customHeight="1" x14ac:dyDescent="0.2">
      <c r="A131" s="96" t="s">
        <v>20</v>
      </c>
      <c r="B131" s="107">
        <v>1985</v>
      </c>
      <c r="C131" s="15">
        <v>5688.1710000000003</v>
      </c>
      <c r="D131" s="15">
        <v>6442.5290000000005</v>
      </c>
      <c r="E131" s="15">
        <v>12130.7</v>
      </c>
      <c r="F131" s="15">
        <v>31.196999999999999</v>
      </c>
      <c r="G131" s="15">
        <v>201.39099999999999</v>
      </c>
      <c r="H131" s="15">
        <v>232.58799999999999</v>
      </c>
    </row>
    <row r="132" spans="1:8" s="90" customFormat="1" ht="13.15" customHeight="1" x14ac:dyDescent="0.2">
      <c r="A132" s="96" t="s">
        <v>20</v>
      </c>
      <c r="B132" s="107">
        <v>1986</v>
      </c>
      <c r="C132" s="15">
        <v>4674.3729999999996</v>
      </c>
      <c r="D132" s="15">
        <v>9251.1910000000007</v>
      </c>
      <c r="E132" s="15">
        <v>13925.564</v>
      </c>
      <c r="F132" s="15">
        <v>51.651000000000003</v>
      </c>
      <c r="G132" s="15">
        <v>251.59899999999999</v>
      </c>
      <c r="H132" s="15">
        <v>303.25</v>
      </c>
    </row>
    <row r="133" spans="1:8" s="90" customFormat="1" ht="13.15" customHeight="1" x14ac:dyDescent="0.2">
      <c r="A133" s="91" t="s">
        <v>20</v>
      </c>
      <c r="B133" s="108">
        <v>1987</v>
      </c>
      <c r="C133" s="91">
        <v>5510.1859999999997</v>
      </c>
      <c r="D133" s="91">
        <v>12104.343999999999</v>
      </c>
      <c r="E133" s="91">
        <v>17614.53</v>
      </c>
      <c r="F133" s="91">
        <v>48.905999999999999</v>
      </c>
      <c r="G133" s="91">
        <v>353.12299999999999</v>
      </c>
      <c r="H133" s="91">
        <v>402.029</v>
      </c>
    </row>
    <row r="134" spans="1:8" s="90" customFormat="1" ht="13.15" customHeight="1" x14ac:dyDescent="0.2">
      <c r="A134" s="90" t="s">
        <v>20</v>
      </c>
      <c r="B134" s="108">
        <v>1988</v>
      </c>
      <c r="C134" s="91">
        <v>8289.8989999999994</v>
      </c>
      <c r="D134" s="91">
        <v>15651.153</v>
      </c>
      <c r="E134" s="91">
        <v>23941.052</v>
      </c>
      <c r="F134" s="91">
        <v>192.91900000000001</v>
      </c>
      <c r="G134" s="91">
        <v>563.11199999999997</v>
      </c>
      <c r="H134" s="91">
        <v>756.03099999999995</v>
      </c>
    </row>
    <row r="135" spans="1:8" s="90" customFormat="1" ht="13.15" customHeight="1" x14ac:dyDescent="0.2">
      <c r="A135" s="90" t="s">
        <v>20</v>
      </c>
      <c r="B135" s="108">
        <v>1989</v>
      </c>
      <c r="C135" s="91">
        <v>11579.451999999999</v>
      </c>
      <c r="D135" s="91">
        <v>18267.210999999999</v>
      </c>
      <c r="E135" s="91">
        <v>29846.663</v>
      </c>
      <c r="F135" s="91">
        <v>330.839</v>
      </c>
      <c r="G135" s="91">
        <v>721.43100000000004</v>
      </c>
      <c r="H135" s="91">
        <v>1052.27</v>
      </c>
    </row>
    <row r="136" spans="1:8" s="90" customFormat="1" ht="13.15" customHeight="1" x14ac:dyDescent="0.2">
      <c r="A136" s="90" t="s">
        <v>20</v>
      </c>
      <c r="B136" s="108">
        <v>1990</v>
      </c>
      <c r="C136" s="91">
        <v>10872.183000000001</v>
      </c>
      <c r="D136" s="91">
        <v>20245.510999999999</v>
      </c>
      <c r="E136" s="91">
        <v>31117.694</v>
      </c>
      <c r="F136" s="91">
        <v>372.90100000000001</v>
      </c>
      <c r="G136" s="91">
        <v>840.98199999999997</v>
      </c>
      <c r="H136" s="91">
        <v>1213.883</v>
      </c>
    </row>
    <row r="137" spans="1:8" s="90" customFormat="1" ht="13.15" customHeight="1" x14ac:dyDescent="0.2">
      <c r="A137" s="96" t="s">
        <v>20</v>
      </c>
      <c r="B137" s="107">
        <v>1991</v>
      </c>
      <c r="C137" s="15">
        <v>12376.481</v>
      </c>
      <c r="D137" s="15">
        <v>22985.708999999999</v>
      </c>
      <c r="E137" s="15">
        <v>35362.19</v>
      </c>
      <c r="F137" s="15">
        <v>361.98700000000002</v>
      </c>
      <c r="G137" s="15">
        <v>874.33699999999999</v>
      </c>
      <c r="H137" s="15">
        <v>1236.3240000000001</v>
      </c>
    </row>
    <row r="138" spans="1:8" s="90" customFormat="1" ht="13.15" customHeight="1" x14ac:dyDescent="0.2">
      <c r="A138" s="96" t="s">
        <v>20</v>
      </c>
      <c r="B138" s="107">
        <v>1992</v>
      </c>
      <c r="C138" s="15">
        <v>12978.096</v>
      </c>
      <c r="D138" s="15">
        <v>25311.521000000001</v>
      </c>
      <c r="E138" s="15">
        <v>38289.616999999998</v>
      </c>
      <c r="F138" s="15">
        <v>465.02699999999999</v>
      </c>
      <c r="G138" s="15">
        <v>975.399</v>
      </c>
      <c r="H138" s="15">
        <v>1440.4259999999999</v>
      </c>
    </row>
    <row r="139" spans="1:8" s="90" customFormat="1" ht="13.15" customHeight="1" x14ac:dyDescent="0.2">
      <c r="A139" s="96" t="s">
        <v>20</v>
      </c>
      <c r="B139" s="107">
        <v>1993</v>
      </c>
      <c r="C139" s="15">
        <v>13667.892</v>
      </c>
      <c r="D139" s="15">
        <v>32100.021000000001</v>
      </c>
      <c r="E139" s="15">
        <v>45767.913</v>
      </c>
      <c r="F139" s="15">
        <v>566.31799999999998</v>
      </c>
      <c r="G139" s="15">
        <v>1112.3820000000001</v>
      </c>
      <c r="H139" s="15">
        <v>1678.7</v>
      </c>
    </row>
    <row r="140" spans="1:8" s="90" customFormat="1" ht="13.15" customHeight="1" x14ac:dyDescent="0.2">
      <c r="A140" s="96" t="s">
        <v>20</v>
      </c>
      <c r="B140" s="107">
        <v>1994</v>
      </c>
      <c r="C140" s="15">
        <v>17916.96</v>
      </c>
      <c r="D140" s="15">
        <v>33701.675999999999</v>
      </c>
      <c r="E140" s="15">
        <v>51618.635999999999</v>
      </c>
      <c r="F140" s="15">
        <v>684.27800000000002</v>
      </c>
      <c r="G140" s="15">
        <v>980.59199999999998</v>
      </c>
      <c r="H140" s="15">
        <v>1664.87</v>
      </c>
    </row>
    <row r="141" spans="1:8" s="90" customFormat="1" ht="13.15" customHeight="1" x14ac:dyDescent="0.2">
      <c r="A141" s="96" t="s">
        <v>20</v>
      </c>
      <c r="B141" s="107">
        <v>1995</v>
      </c>
      <c r="C141" s="15">
        <v>18379.617999999999</v>
      </c>
      <c r="D141" s="15">
        <v>37687.442000000003</v>
      </c>
      <c r="E141" s="15">
        <v>56067.06</v>
      </c>
      <c r="F141" s="15">
        <v>1068.0989999999999</v>
      </c>
      <c r="G141" s="15">
        <v>1038.9100000000001</v>
      </c>
      <c r="H141" s="15">
        <v>2107.009</v>
      </c>
    </row>
    <row r="142" spans="1:8" s="90" customFormat="1" ht="13.15" customHeight="1" x14ac:dyDescent="0.2">
      <c r="A142" s="96" t="s">
        <v>20</v>
      </c>
      <c r="B142" s="107">
        <v>1996</v>
      </c>
      <c r="C142" s="15">
        <v>21460.453000000001</v>
      </c>
      <c r="D142" s="15">
        <v>38815.487000000001</v>
      </c>
      <c r="E142" s="15">
        <v>60275.94</v>
      </c>
      <c r="F142" s="15">
        <v>1029.6300000000001</v>
      </c>
      <c r="G142" s="15">
        <v>1005.3390000000001</v>
      </c>
      <c r="H142" s="15">
        <v>2034.9690000000001</v>
      </c>
    </row>
    <row r="143" spans="1:8" s="90" customFormat="1" ht="13.15" customHeight="1" x14ac:dyDescent="0.2">
      <c r="A143" s="96" t="s">
        <v>20</v>
      </c>
      <c r="B143" s="107">
        <v>1997</v>
      </c>
      <c r="C143" s="15">
        <v>27653.897000000001</v>
      </c>
      <c r="D143" s="15">
        <v>45934.415999999997</v>
      </c>
      <c r="E143" s="15">
        <v>73588.312999999995</v>
      </c>
      <c r="F143" s="15">
        <v>1217.636</v>
      </c>
      <c r="G143" s="15">
        <v>937.85500000000002</v>
      </c>
      <c r="H143" s="15">
        <v>2155.491</v>
      </c>
    </row>
    <row r="144" spans="1:8" s="90" customFormat="1" ht="13.15" customHeight="1" x14ac:dyDescent="0.2">
      <c r="A144" s="96" t="s">
        <v>20</v>
      </c>
      <c r="B144" s="107">
        <v>1998</v>
      </c>
      <c r="C144" s="15">
        <v>28632.923999999999</v>
      </c>
      <c r="D144" s="15">
        <v>43426.224999999999</v>
      </c>
      <c r="E144" s="15">
        <v>72059.149000000005</v>
      </c>
      <c r="F144" s="15">
        <v>854.31299999999999</v>
      </c>
      <c r="G144" s="15">
        <v>839.83</v>
      </c>
      <c r="H144" s="15">
        <v>1694.143</v>
      </c>
    </row>
    <row r="145" spans="1:8" s="90" customFormat="1" ht="13.15" customHeight="1" x14ac:dyDescent="0.2">
      <c r="A145" s="96" t="s">
        <v>20</v>
      </c>
      <c r="B145" s="107">
        <v>1999</v>
      </c>
      <c r="C145" s="15">
        <v>30119.816999999999</v>
      </c>
      <c r="D145" s="15">
        <v>43970.834999999999</v>
      </c>
      <c r="E145" s="15">
        <v>74090.652000000002</v>
      </c>
      <c r="F145" s="15">
        <v>1159.4760000000001</v>
      </c>
      <c r="G145" s="15">
        <v>1065.2329999999999</v>
      </c>
      <c r="H145" s="15">
        <v>2224.7089999999998</v>
      </c>
    </row>
    <row r="146" spans="1:8" s="90" customFormat="1" ht="13.15" customHeight="1" x14ac:dyDescent="0.2">
      <c r="A146" s="96" t="s">
        <v>20</v>
      </c>
      <c r="B146" s="107">
        <v>2000</v>
      </c>
      <c r="C146" s="15">
        <v>28682.144</v>
      </c>
      <c r="D146" s="15">
        <v>50404.398000000001</v>
      </c>
      <c r="E146" s="15">
        <v>79086.542000000001</v>
      </c>
      <c r="F146" s="15">
        <v>1083.05</v>
      </c>
      <c r="G146" s="15">
        <v>1604.4690000000001</v>
      </c>
      <c r="H146" s="15">
        <v>2687.5190000000002</v>
      </c>
    </row>
    <row r="147" spans="1:8" s="90" customFormat="1" ht="13.15" customHeight="1" x14ac:dyDescent="0.2">
      <c r="A147" s="96" t="s">
        <v>20</v>
      </c>
      <c r="B147" s="107">
        <v>2001</v>
      </c>
      <c r="C147" s="15">
        <v>25293.767</v>
      </c>
      <c r="D147" s="15">
        <v>51010.374000000003</v>
      </c>
      <c r="E147" s="15">
        <v>76304.141000000003</v>
      </c>
      <c r="F147" s="15">
        <v>902.06299999999999</v>
      </c>
      <c r="G147" s="15">
        <v>2045.3579999999999</v>
      </c>
      <c r="H147" s="15">
        <v>2947.4209999999998</v>
      </c>
    </row>
    <row r="148" spans="1:8" s="90" customFormat="1" ht="13.15" customHeight="1" x14ac:dyDescent="0.2">
      <c r="A148" s="96" t="s">
        <v>20</v>
      </c>
      <c r="B148" s="107">
        <v>2002</v>
      </c>
      <c r="C148" s="15">
        <v>27950.456999999999</v>
      </c>
      <c r="D148" s="15">
        <v>46601.735999999997</v>
      </c>
      <c r="E148" s="15">
        <v>74552.192999999999</v>
      </c>
      <c r="F148" s="15">
        <v>839.63800000000003</v>
      </c>
      <c r="G148" s="15">
        <v>2183.8130000000001</v>
      </c>
      <c r="H148" s="15">
        <v>3023.451</v>
      </c>
    </row>
    <row r="149" spans="1:8" s="90" customFormat="1" ht="13.15" customHeight="1" x14ac:dyDescent="0.2">
      <c r="A149" s="96" t="s">
        <v>20</v>
      </c>
      <c r="B149" s="107">
        <v>2003</v>
      </c>
      <c r="C149" s="15">
        <v>29319.207999999999</v>
      </c>
      <c r="D149" s="15">
        <v>37592.196000000004</v>
      </c>
      <c r="E149" s="15">
        <v>66911.40400000001</v>
      </c>
      <c r="F149" s="15">
        <v>894.024</v>
      </c>
      <c r="G149" s="15">
        <v>1640.0830000000001</v>
      </c>
      <c r="H149" s="15">
        <v>2534.107</v>
      </c>
    </row>
    <row r="150" spans="1:8" s="90" customFormat="1" ht="13.15" customHeight="1" x14ac:dyDescent="0.2">
      <c r="A150" s="96" t="s">
        <v>20</v>
      </c>
      <c r="B150" s="107">
        <v>2004</v>
      </c>
      <c r="C150" s="15">
        <v>38925.11</v>
      </c>
      <c r="D150" s="15">
        <v>38968.167999999998</v>
      </c>
      <c r="E150" s="15">
        <v>77893.277999999991</v>
      </c>
      <c r="F150" s="15">
        <v>1047.951</v>
      </c>
      <c r="G150" s="15">
        <v>1806.229</v>
      </c>
      <c r="H150" s="15">
        <v>2854.1800000000003</v>
      </c>
    </row>
    <row r="151" spans="1:8" s="90" customFormat="1" ht="13.15" customHeight="1" x14ac:dyDescent="0.2">
      <c r="A151" s="96" t="s">
        <v>20</v>
      </c>
      <c r="B151" s="107">
        <v>2005</v>
      </c>
      <c r="C151" s="15">
        <v>42583.527000000002</v>
      </c>
      <c r="D151" s="15">
        <v>38426.576999999997</v>
      </c>
      <c r="E151" s="15">
        <v>81010.103999999992</v>
      </c>
      <c r="F151" s="15">
        <v>1106.104</v>
      </c>
      <c r="G151" s="15">
        <v>1730.646</v>
      </c>
      <c r="H151" s="15">
        <v>2836.75</v>
      </c>
    </row>
    <row r="152" spans="1:8" s="90" customFormat="1" ht="13.15" customHeight="1" x14ac:dyDescent="0.2">
      <c r="A152" s="96" t="s">
        <v>20</v>
      </c>
      <c r="B152" s="107">
        <v>2006</v>
      </c>
      <c r="C152" s="15">
        <v>46644.964</v>
      </c>
      <c r="D152" s="15">
        <v>43124.92</v>
      </c>
      <c r="E152" s="15">
        <v>89769.883999999991</v>
      </c>
      <c r="F152" s="15">
        <v>1061.623</v>
      </c>
      <c r="G152" s="15">
        <v>2001.4090000000001</v>
      </c>
      <c r="H152" s="15">
        <v>3063.0320000000002</v>
      </c>
    </row>
    <row r="153" spans="1:8" s="90" customFormat="1" ht="13.15" customHeight="1" x14ac:dyDescent="0.2">
      <c r="A153" s="96" t="s">
        <v>20</v>
      </c>
      <c r="B153" s="107">
        <v>2007</v>
      </c>
      <c r="C153" s="15">
        <v>43868.444000000003</v>
      </c>
      <c r="D153" s="15">
        <v>42506.991999999998</v>
      </c>
      <c r="E153" s="15">
        <v>86375.436000000002</v>
      </c>
      <c r="F153" s="15">
        <v>1444.0050000000001</v>
      </c>
      <c r="G153" s="15">
        <v>2053.2080000000001</v>
      </c>
      <c r="H153" s="15">
        <v>3497.2130000000002</v>
      </c>
    </row>
    <row r="154" spans="1:8" s="90" customFormat="1" ht="13.15" customHeight="1" x14ac:dyDescent="0.2">
      <c r="A154" s="96" t="s">
        <v>20</v>
      </c>
      <c r="B154" s="107">
        <v>2008</v>
      </c>
      <c r="C154" s="15">
        <v>42973.103000000003</v>
      </c>
      <c r="D154" s="15">
        <v>43178.402999999998</v>
      </c>
      <c r="E154" s="15">
        <v>86151.505999999994</v>
      </c>
      <c r="F154" s="15">
        <v>2057.364</v>
      </c>
      <c r="G154" s="15">
        <v>1833.9069999999999</v>
      </c>
      <c r="H154" s="15">
        <v>3891.2709999999997</v>
      </c>
    </row>
    <row r="155" spans="1:8" s="90" customFormat="1" ht="13.15" customHeight="1" x14ac:dyDescent="0.2">
      <c r="A155" s="96" t="s">
        <v>20</v>
      </c>
      <c r="B155" s="107">
        <v>2009</v>
      </c>
      <c r="C155" s="15">
        <v>36998.815999999999</v>
      </c>
      <c r="D155" s="15">
        <v>44204.222000000002</v>
      </c>
      <c r="E155" s="15">
        <v>81203.038</v>
      </c>
      <c r="F155" s="15">
        <v>2034.4949999999999</v>
      </c>
      <c r="G155" s="15">
        <v>1500.4870000000001</v>
      </c>
      <c r="H155" s="15">
        <v>3534.982</v>
      </c>
    </row>
    <row r="156" spans="1:8" s="90" customFormat="1" ht="13.15" customHeight="1" x14ac:dyDescent="0.2">
      <c r="A156" s="96" t="s">
        <v>20</v>
      </c>
      <c r="B156" s="107">
        <v>2010</v>
      </c>
      <c r="C156" s="15">
        <v>48909.112000000001</v>
      </c>
      <c r="D156" s="15">
        <v>46442.156000000003</v>
      </c>
      <c r="E156" s="15">
        <v>95351.268000000011</v>
      </c>
      <c r="F156" s="15">
        <v>2616.3719999999998</v>
      </c>
      <c r="G156" s="15">
        <v>1302.3050000000001</v>
      </c>
      <c r="H156" s="15">
        <v>3918.6769999999997</v>
      </c>
    </row>
    <row r="157" spans="1:8" s="90" customFormat="1" ht="13.15" customHeight="1" x14ac:dyDescent="0.2">
      <c r="A157" s="96" t="s">
        <v>20</v>
      </c>
      <c r="B157" s="107">
        <v>2011</v>
      </c>
      <c r="C157" s="15">
        <v>53697.775999999998</v>
      </c>
      <c r="D157" s="15">
        <v>47609.21</v>
      </c>
      <c r="E157" s="15">
        <v>101306.986</v>
      </c>
      <c r="F157" s="15">
        <v>3381.8420000000001</v>
      </c>
      <c r="G157" s="15">
        <v>1051.2739999999999</v>
      </c>
      <c r="H157" s="15">
        <v>4433.116</v>
      </c>
    </row>
    <row r="158" spans="1:8" s="90" customFormat="1" ht="13.15" customHeight="1" x14ac:dyDescent="0.2">
      <c r="A158" s="96" t="s">
        <v>20</v>
      </c>
      <c r="B158" s="107">
        <v>2012</v>
      </c>
      <c r="C158" s="15">
        <v>55867.32</v>
      </c>
      <c r="D158" s="15">
        <v>47223.580999999998</v>
      </c>
      <c r="E158" s="15">
        <v>103090.901</v>
      </c>
      <c r="F158" s="15">
        <v>3454.308</v>
      </c>
      <c r="G158" s="15">
        <v>1157.683</v>
      </c>
      <c r="H158" s="15">
        <v>4611.991</v>
      </c>
    </row>
    <row r="159" spans="1:8" s="90" customFormat="1" ht="13.15" customHeight="1" x14ac:dyDescent="0.2">
      <c r="A159" s="96" t="s">
        <v>20</v>
      </c>
      <c r="B159" s="107">
        <v>2013</v>
      </c>
      <c r="C159" s="15">
        <v>53149.731</v>
      </c>
      <c r="D159" s="15">
        <v>52925.813999999998</v>
      </c>
      <c r="E159" s="15">
        <v>106075.545</v>
      </c>
      <c r="F159" s="15">
        <v>3304.6579999999999</v>
      </c>
      <c r="G159" s="15">
        <v>1054.442</v>
      </c>
      <c r="H159" s="15">
        <v>4359.1000000000004</v>
      </c>
    </row>
    <row r="160" spans="1:8" s="90" customFormat="1" ht="13.15" customHeight="1" x14ac:dyDescent="0.2">
      <c r="A160" s="96" t="s">
        <v>20</v>
      </c>
      <c r="B160" s="107">
        <v>2014</v>
      </c>
      <c r="C160" s="15">
        <v>55906.838000000003</v>
      </c>
      <c r="D160" s="15">
        <v>58445.764999999999</v>
      </c>
      <c r="E160" s="15">
        <v>114352.603</v>
      </c>
      <c r="F160" s="15">
        <v>2680.4169999999999</v>
      </c>
      <c r="G160" s="15">
        <v>1175.7539999999999</v>
      </c>
      <c r="H160" s="15">
        <v>3856.1709999999998</v>
      </c>
    </row>
    <row r="161" spans="1:8" s="90" customFormat="1" ht="13.15" customHeight="1" x14ac:dyDescent="0.2">
      <c r="A161" s="96" t="s">
        <v>20</v>
      </c>
      <c r="B161" s="107">
        <v>2015</v>
      </c>
      <c r="C161" s="15">
        <v>54999.459000000003</v>
      </c>
      <c r="D161" s="15">
        <v>68341.581000000006</v>
      </c>
      <c r="E161" s="15">
        <v>123341.04000000001</v>
      </c>
      <c r="F161" s="15">
        <v>1991.251</v>
      </c>
      <c r="G161" s="15">
        <v>1269.451</v>
      </c>
      <c r="H161" s="15">
        <v>3260.7020000000002</v>
      </c>
    </row>
    <row r="162" spans="1:8" s="90" customFormat="1" ht="13.15" customHeight="1" x14ac:dyDescent="0.2">
      <c r="A162" s="90" t="s">
        <v>20</v>
      </c>
      <c r="B162" s="108">
        <v>2016</v>
      </c>
      <c r="C162" s="91">
        <v>50632.267</v>
      </c>
      <c r="D162" s="91">
        <v>71958.642000000007</v>
      </c>
      <c r="E162" s="91">
        <v>122590.90900000001</v>
      </c>
      <c r="F162" s="91">
        <v>1631.271</v>
      </c>
      <c r="G162" s="91">
        <v>1540.8320000000001</v>
      </c>
      <c r="H162" s="91">
        <v>3172.1030000000001</v>
      </c>
    </row>
    <row r="163" spans="1:8" s="90" customFormat="1" ht="13.15" customHeight="1" x14ac:dyDescent="0.2">
      <c r="A163" s="96" t="s">
        <v>20</v>
      </c>
      <c r="B163" s="107">
        <v>2017</v>
      </c>
      <c r="C163" s="15">
        <v>59373.3</v>
      </c>
      <c r="D163" s="15">
        <v>74592.095000000001</v>
      </c>
      <c r="E163" s="15">
        <v>133965.39500000002</v>
      </c>
      <c r="F163" s="15">
        <v>1728.2529999999999</v>
      </c>
      <c r="G163" s="15">
        <v>1618.643</v>
      </c>
      <c r="H163" s="15">
        <v>3346.8959999999997</v>
      </c>
    </row>
    <row r="164" spans="1:8" s="90" customFormat="1" ht="13.15" customHeight="1" x14ac:dyDescent="0.2">
      <c r="A164" s="96" t="s">
        <v>20</v>
      </c>
      <c r="B164" s="107">
        <v>2018</v>
      </c>
      <c r="C164" s="15">
        <v>63086.987999999998</v>
      </c>
      <c r="D164" s="15">
        <v>81751.021999999997</v>
      </c>
      <c r="E164" s="15">
        <v>144838.01</v>
      </c>
      <c r="F164" s="15">
        <v>1503.162</v>
      </c>
      <c r="G164" s="15">
        <v>2099.7139999999999</v>
      </c>
      <c r="H164" s="15">
        <v>3602.8760000000002</v>
      </c>
    </row>
    <row r="165" spans="1:8" s="90" customFormat="1" ht="13.15" customHeight="1" x14ac:dyDescent="0.2">
      <c r="A165" s="96" t="s">
        <v>20</v>
      </c>
      <c r="B165" s="107">
        <v>2019</v>
      </c>
      <c r="C165" s="15">
        <v>56129.946000000004</v>
      </c>
      <c r="D165" s="15">
        <v>75129.957999999999</v>
      </c>
      <c r="E165" s="15">
        <v>131259.90400000001</v>
      </c>
      <c r="F165" s="15">
        <v>1559.0319999999999</v>
      </c>
      <c r="G165" s="15">
        <v>2447.7809999999999</v>
      </c>
      <c r="H165" s="15">
        <v>4006.8130000000001</v>
      </c>
    </row>
    <row r="166" spans="1:8" s="90" customFormat="1" ht="13.15" customHeight="1" x14ac:dyDescent="0.2">
      <c r="A166" s="96" t="s">
        <v>20</v>
      </c>
      <c r="B166" s="107">
        <v>2020</v>
      </c>
      <c r="C166" s="15">
        <v>28545.945</v>
      </c>
      <c r="D166" s="15">
        <v>41813.919999999998</v>
      </c>
      <c r="E166" s="15">
        <v>70359.864999999991</v>
      </c>
      <c r="F166" s="15">
        <v>960.91600000000005</v>
      </c>
      <c r="G166" s="15">
        <v>1114.5899999999999</v>
      </c>
      <c r="H166" s="15">
        <v>2075.5059999999999</v>
      </c>
    </row>
    <row r="167" spans="1:8" s="90" customFormat="1" ht="13.15" customHeight="1" x14ac:dyDescent="0.2">
      <c r="A167" s="96" t="s">
        <v>20</v>
      </c>
      <c r="B167" s="107">
        <v>2021</v>
      </c>
      <c r="C167" s="15">
        <v>33102.319000000003</v>
      </c>
      <c r="D167" s="15">
        <v>39741.254000000001</v>
      </c>
      <c r="E167" s="15">
        <v>72843.573000000004</v>
      </c>
      <c r="F167" s="15">
        <v>1156.857</v>
      </c>
      <c r="G167" s="15">
        <v>1344.34</v>
      </c>
      <c r="H167" s="15">
        <v>2501.1970000000001</v>
      </c>
    </row>
    <row r="168" spans="1:8" s="90" customFormat="1" ht="13.15" customHeight="1" x14ac:dyDescent="0.2">
      <c r="A168" s="96" t="s">
        <v>20</v>
      </c>
      <c r="B168" s="107">
        <v>2022</v>
      </c>
      <c r="C168" s="15">
        <v>33979.582999999999</v>
      </c>
      <c r="D168" s="15">
        <v>38028.587</v>
      </c>
      <c r="E168" s="15">
        <v>72008.17</v>
      </c>
      <c r="F168" s="15">
        <v>893.22500000000002</v>
      </c>
      <c r="G168" s="15">
        <v>1744.867</v>
      </c>
      <c r="H168" s="15">
        <v>2638.0920000000001</v>
      </c>
    </row>
    <row r="169" spans="1:8" s="90" customFormat="1" ht="13.15" customHeight="1" x14ac:dyDescent="0.2">
      <c r="A169" s="96" t="s">
        <v>20</v>
      </c>
      <c r="B169" s="107">
        <v>2023</v>
      </c>
      <c r="C169" s="15">
        <v>39176.275000000001</v>
      </c>
      <c r="D169" s="15">
        <v>43221.597000000002</v>
      </c>
      <c r="E169" s="15">
        <v>82397.872000000003</v>
      </c>
      <c r="F169" s="15">
        <v>1003.655</v>
      </c>
      <c r="G169" s="15">
        <v>2835.33</v>
      </c>
      <c r="H169" s="15">
        <v>3838.9849999999997</v>
      </c>
    </row>
    <row r="170" spans="1:8" s="90" customFormat="1" ht="13.15" customHeight="1" x14ac:dyDescent="0.2">
      <c r="A170" s="96" t="s">
        <v>20</v>
      </c>
      <c r="B170" s="107">
        <v>2024</v>
      </c>
      <c r="C170" s="15">
        <v>58569.1</v>
      </c>
      <c r="D170" s="15">
        <v>47378.508999999998</v>
      </c>
      <c r="E170" s="15">
        <v>105947.609</v>
      </c>
      <c r="F170" s="15">
        <v>1155.952</v>
      </c>
      <c r="G170" s="15">
        <v>3322.0450000000001</v>
      </c>
      <c r="H170" s="15">
        <v>4477.9970000000003</v>
      </c>
    </row>
    <row r="171" spans="1:8" s="90" customFormat="1" ht="13.15" customHeight="1" x14ac:dyDescent="0.2">
      <c r="A171" s="96" t="s">
        <v>20</v>
      </c>
      <c r="B171" s="107">
        <v>2025</v>
      </c>
      <c r="C171" s="15">
        <v>68311.777000000002</v>
      </c>
      <c r="D171" s="15">
        <v>52407.188999999998</v>
      </c>
      <c r="E171" s="15">
        <v>120718.966</v>
      </c>
      <c r="F171" s="15">
        <v>1087.6769999999999</v>
      </c>
      <c r="G171" s="15">
        <v>3317.98</v>
      </c>
      <c r="H171" s="15">
        <v>4405.6570000000002</v>
      </c>
    </row>
    <row r="172" spans="1:8" s="90" customFormat="1" ht="13.15" customHeight="1" x14ac:dyDescent="0.2">
      <c r="A172" s="96" t="s">
        <v>18</v>
      </c>
      <c r="B172" s="107">
        <v>1985</v>
      </c>
      <c r="C172" s="15">
        <v>0</v>
      </c>
      <c r="D172" s="15">
        <v>0</v>
      </c>
      <c r="E172" s="15">
        <v>0</v>
      </c>
      <c r="F172" s="15">
        <v>0</v>
      </c>
      <c r="G172" s="15">
        <v>0</v>
      </c>
      <c r="H172" s="15">
        <v>0</v>
      </c>
    </row>
    <row r="173" spans="1:8" s="90" customFormat="1" ht="13.15" customHeight="1" x14ac:dyDescent="0.2">
      <c r="A173" s="96" t="s">
        <v>18</v>
      </c>
      <c r="B173" s="107">
        <v>1986</v>
      </c>
      <c r="C173" s="15">
        <v>0</v>
      </c>
      <c r="D173" s="15">
        <v>0</v>
      </c>
      <c r="E173" s="15">
        <v>0</v>
      </c>
      <c r="F173" s="15">
        <v>0</v>
      </c>
      <c r="G173" s="15">
        <v>0</v>
      </c>
      <c r="H173" s="15">
        <v>0</v>
      </c>
    </row>
    <row r="174" spans="1:8" s="90" customFormat="1" ht="13.15" customHeight="1" x14ac:dyDescent="0.2">
      <c r="A174" s="96" t="s">
        <v>18</v>
      </c>
      <c r="B174" s="107">
        <v>1987</v>
      </c>
      <c r="C174" s="15">
        <v>0</v>
      </c>
      <c r="D174" s="15">
        <v>0</v>
      </c>
      <c r="E174" s="15">
        <v>0</v>
      </c>
      <c r="F174" s="15">
        <v>0</v>
      </c>
      <c r="G174" s="15">
        <v>0</v>
      </c>
      <c r="H174" s="15">
        <v>0</v>
      </c>
    </row>
    <row r="175" spans="1:8" s="90" customFormat="1" ht="13.15" customHeight="1" x14ac:dyDescent="0.2">
      <c r="A175" s="96" t="s">
        <v>18</v>
      </c>
      <c r="B175" s="107">
        <v>1988</v>
      </c>
      <c r="C175" s="15">
        <v>0</v>
      </c>
      <c r="D175" s="15">
        <v>0</v>
      </c>
      <c r="E175" s="15">
        <v>0</v>
      </c>
      <c r="F175" s="15">
        <v>0</v>
      </c>
      <c r="G175" s="15">
        <v>0</v>
      </c>
      <c r="H175" s="15">
        <v>0</v>
      </c>
    </row>
    <row r="176" spans="1:8" s="90" customFormat="1" ht="13.15" customHeight="1" x14ac:dyDescent="0.2">
      <c r="A176" s="96" t="s">
        <v>18</v>
      </c>
      <c r="B176" s="107">
        <v>1989</v>
      </c>
      <c r="C176" s="15">
        <v>0</v>
      </c>
      <c r="D176" s="15">
        <v>0</v>
      </c>
      <c r="E176" s="15">
        <v>0</v>
      </c>
      <c r="F176" s="15">
        <v>0</v>
      </c>
      <c r="G176" s="15">
        <v>0</v>
      </c>
      <c r="H176" s="15">
        <v>0</v>
      </c>
    </row>
    <row r="177" spans="1:8" s="90" customFormat="1" ht="13.15" customHeight="1" x14ac:dyDescent="0.2">
      <c r="A177" s="96" t="s">
        <v>18</v>
      </c>
      <c r="B177" s="107">
        <v>1990</v>
      </c>
      <c r="C177" s="15">
        <v>0</v>
      </c>
      <c r="D177" s="15">
        <v>0</v>
      </c>
      <c r="E177" s="15">
        <v>0</v>
      </c>
      <c r="F177" s="15">
        <v>0</v>
      </c>
      <c r="G177" s="15">
        <v>0</v>
      </c>
      <c r="H177" s="15">
        <v>0</v>
      </c>
    </row>
    <row r="178" spans="1:8" s="90" customFormat="1" ht="13.15" customHeight="1" x14ac:dyDescent="0.2">
      <c r="A178" s="96" t="s">
        <v>18</v>
      </c>
      <c r="B178" s="107">
        <v>1991</v>
      </c>
      <c r="C178" s="15">
        <v>0</v>
      </c>
      <c r="D178" s="15">
        <v>0</v>
      </c>
      <c r="E178" s="15">
        <v>0</v>
      </c>
      <c r="F178" s="15">
        <v>0</v>
      </c>
      <c r="G178" s="15">
        <v>0</v>
      </c>
      <c r="H178" s="15">
        <v>0</v>
      </c>
    </row>
    <row r="179" spans="1:8" s="90" customFormat="1" ht="13.15" customHeight="1" x14ac:dyDescent="0.2">
      <c r="A179" s="96" t="s">
        <v>18</v>
      </c>
      <c r="B179" s="107">
        <v>1992</v>
      </c>
      <c r="C179" s="15">
        <v>0</v>
      </c>
      <c r="D179" s="15">
        <v>0</v>
      </c>
      <c r="E179" s="15">
        <v>0</v>
      </c>
      <c r="F179" s="15">
        <v>0</v>
      </c>
      <c r="G179" s="15">
        <v>0</v>
      </c>
      <c r="H179" s="15">
        <v>0</v>
      </c>
    </row>
    <row r="180" spans="1:8" s="90" customFormat="1" ht="13.15" customHeight="1" x14ac:dyDescent="0.2">
      <c r="A180" s="96" t="s">
        <v>18</v>
      </c>
      <c r="B180" s="107">
        <v>1993</v>
      </c>
      <c r="C180" s="15">
        <v>0</v>
      </c>
      <c r="D180" s="15">
        <v>0</v>
      </c>
      <c r="E180" s="15">
        <v>0</v>
      </c>
      <c r="F180" s="15">
        <v>0</v>
      </c>
      <c r="G180" s="15">
        <v>0</v>
      </c>
      <c r="H180" s="15">
        <v>0</v>
      </c>
    </row>
    <row r="181" spans="1:8" s="90" customFormat="1" ht="13.15" customHeight="1" x14ac:dyDescent="0.2">
      <c r="A181" s="96" t="s">
        <v>18</v>
      </c>
      <c r="B181" s="107">
        <v>1994</v>
      </c>
      <c r="C181" s="15">
        <v>0</v>
      </c>
      <c r="D181" s="15">
        <v>0</v>
      </c>
      <c r="E181" s="15">
        <v>0</v>
      </c>
      <c r="F181" s="15">
        <v>0</v>
      </c>
      <c r="G181" s="15">
        <v>0</v>
      </c>
      <c r="H181" s="15">
        <v>0</v>
      </c>
    </row>
    <row r="182" spans="1:8" s="90" customFormat="1" ht="13.15" customHeight="1" x14ac:dyDescent="0.2">
      <c r="A182" s="96" t="s">
        <v>18</v>
      </c>
      <c r="B182" s="107">
        <v>1995</v>
      </c>
      <c r="C182" s="15">
        <v>0</v>
      </c>
      <c r="D182" s="15">
        <v>0</v>
      </c>
      <c r="E182" s="15">
        <v>0</v>
      </c>
      <c r="F182" s="15">
        <v>0</v>
      </c>
      <c r="G182" s="15">
        <v>0</v>
      </c>
      <c r="H182" s="15">
        <v>0</v>
      </c>
    </row>
    <row r="183" spans="1:8" s="90" customFormat="1" ht="13.15" customHeight="1" x14ac:dyDescent="0.2">
      <c r="A183" s="96" t="s">
        <v>18</v>
      </c>
      <c r="B183" s="107">
        <v>1996</v>
      </c>
      <c r="C183" s="15">
        <v>0</v>
      </c>
      <c r="D183" s="15">
        <v>0.17299999999999999</v>
      </c>
      <c r="E183" s="15">
        <v>0.17299999999999999</v>
      </c>
      <c r="F183" s="15">
        <v>0</v>
      </c>
      <c r="G183" s="15">
        <v>0</v>
      </c>
      <c r="H183" s="15">
        <v>0</v>
      </c>
    </row>
    <row r="184" spans="1:8" s="90" customFormat="1" ht="13.15" customHeight="1" x14ac:dyDescent="0.2">
      <c r="A184" s="96" t="s">
        <v>18</v>
      </c>
      <c r="B184" s="107">
        <v>1997</v>
      </c>
      <c r="C184" s="15">
        <v>0</v>
      </c>
      <c r="D184" s="15">
        <v>0</v>
      </c>
      <c r="E184" s="15">
        <v>0</v>
      </c>
      <c r="F184" s="15">
        <v>0</v>
      </c>
      <c r="G184" s="15">
        <v>0</v>
      </c>
      <c r="H184" s="15">
        <v>0</v>
      </c>
    </row>
    <row r="185" spans="1:8" s="90" customFormat="1" ht="13.15" customHeight="1" x14ac:dyDescent="0.2">
      <c r="A185" s="96" t="s">
        <v>18</v>
      </c>
      <c r="B185" s="107">
        <v>1998</v>
      </c>
      <c r="C185" s="15">
        <v>0</v>
      </c>
      <c r="D185" s="15">
        <v>0</v>
      </c>
      <c r="E185" s="15">
        <v>0</v>
      </c>
      <c r="F185" s="15">
        <v>0</v>
      </c>
      <c r="G185" s="15">
        <v>0</v>
      </c>
      <c r="H185" s="15">
        <v>0</v>
      </c>
    </row>
    <row r="186" spans="1:8" s="90" customFormat="1" ht="13.15" customHeight="1" x14ac:dyDescent="0.2">
      <c r="A186" s="96" t="s">
        <v>18</v>
      </c>
      <c r="B186" s="107">
        <v>1999</v>
      </c>
      <c r="C186" s="15">
        <v>0</v>
      </c>
      <c r="D186" s="15">
        <v>0</v>
      </c>
      <c r="E186" s="15">
        <v>0</v>
      </c>
      <c r="F186" s="15">
        <v>0</v>
      </c>
      <c r="G186" s="15">
        <v>0</v>
      </c>
      <c r="H186" s="15">
        <v>0</v>
      </c>
    </row>
    <row r="187" spans="1:8" s="90" customFormat="1" ht="13.15" customHeight="1" x14ac:dyDescent="0.2">
      <c r="A187" s="96" t="s">
        <v>18</v>
      </c>
      <c r="B187" s="107">
        <v>2000</v>
      </c>
      <c r="C187" s="15">
        <v>0</v>
      </c>
      <c r="D187" s="15">
        <v>0</v>
      </c>
      <c r="E187" s="15">
        <v>0</v>
      </c>
      <c r="F187" s="15">
        <v>0</v>
      </c>
      <c r="G187" s="15">
        <v>0</v>
      </c>
      <c r="H187" s="15">
        <v>0</v>
      </c>
    </row>
    <row r="188" spans="1:8" s="90" customFormat="1" ht="13.15" customHeight="1" x14ac:dyDescent="0.2">
      <c r="A188" s="96" t="s">
        <v>18</v>
      </c>
      <c r="B188" s="107">
        <v>2001</v>
      </c>
      <c r="C188" s="15">
        <v>0</v>
      </c>
      <c r="D188" s="15">
        <v>0</v>
      </c>
      <c r="E188" s="15">
        <v>0</v>
      </c>
      <c r="F188" s="15">
        <v>0</v>
      </c>
      <c r="G188" s="15">
        <v>0</v>
      </c>
      <c r="H188" s="15">
        <v>0</v>
      </c>
    </row>
    <row r="189" spans="1:8" s="90" customFormat="1" ht="13.15" customHeight="1" x14ac:dyDescent="0.2">
      <c r="A189" s="96" t="s">
        <v>18</v>
      </c>
      <c r="B189" s="107">
        <v>2002</v>
      </c>
      <c r="C189" s="15">
        <v>0</v>
      </c>
      <c r="D189" s="15">
        <v>0</v>
      </c>
      <c r="E189" s="15">
        <v>0</v>
      </c>
      <c r="F189" s="15">
        <v>0</v>
      </c>
      <c r="G189" s="15">
        <v>0</v>
      </c>
      <c r="H189" s="15">
        <v>0</v>
      </c>
    </row>
    <row r="190" spans="1:8" s="90" customFormat="1" ht="13.15" customHeight="1" x14ac:dyDescent="0.2">
      <c r="A190" s="96" t="s">
        <v>18</v>
      </c>
      <c r="B190" s="107">
        <v>2003</v>
      </c>
      <c r="C190" s="15">
        <v>0</v>
      </c>
      <c r="D190" s="15">
        <v>0</v>
      </c>
      <c r="E190" s="15">
        <v>0</v>
      </c>
      <c r="F190" s="15">
        <v>0</v>
      </c>
      <c r="G190" s="15">
        <v>0</v>
      </c>
      <c r="H190" s="15">
        <v>0</v>
      </c>
    </row>
    <row r="191" spans="1:8" s="90" customFormat="1" ht="13.15" customHeight="1" x14ac:dyDescent="0.2">
      <c r="A191" s="96" t="s">
        <v>18</v>
      </c>
      <c r="B191" s="107">
        <v>2004</v>
      </c>
      <c r="C191" s="15">
        <v>0</v>
      </c>
      <c r="D191" s="15">
        <v>0</v>
      </c>
      <c r="E191" s="15">
        <v>0</v>
      </c>
      <c r="F191" s="15">
        <v>0</v>
      </c>
      <c r="G191" s="15">
        <v>0</v>
      </c>
      <c r="H191" s="15">
        <v>0</v>
      </c>
    </row>
    <row r="192" spans="1:8" s="90" customFormat="1" ht="13.15" customHeight="1" x14ac:dyDescent="0.2">
      <c r="A192" s="96" t="s">
        <v>18</v>
      </c>
      <c r="B192" s="107">
        <v>2005</v>
      </c>
      <c r="C192" s="15">
        <v>0</v>
      </c>
      <c r="D192" s="15">
        <v>0</v>
      </c>
      <c r="E192" s="15">
        <v>0</v>
      </c>
      <c r="F192" s="15">
        <v>0</v>
      </c>
      <c r="G192" s="15">
        <v>0</v>
      </c>
      <c r="H192" s="15">
        <v>0</v>
      </c>
    </row>
    <row r="193" spans="1:8" s="90" customFormat="1" ht="13.15" customHeight="1" x14ac:dyDescent="0.2">
      <c r="A193" s="96" t="s">
        <v>18</v>
      </c>
      <c r="B193" s="107">
        <v>2006</v>
      </c>
      <c r="C193" s="15">
        <v>0</v>
      </c>
      <c r="D193" s="15">
        <v>0</v>
      </c>
      <c r="E193" s="15">
        <v>0</v>
      </c>
      <c r="F193" s="15">
        <v>0</v>
      </c>
      <c r="G193" s="15">
        <v>0</v>
      </c>
      <c r="H193" s="15">
        <v>0</v>
      </c>
    </row>
    <row r="194" spans="1:8" s="90" customFormat="1" ht="13.15" customHeight="1" x14ac:dyDescent="0.2">
      <c r="A194" s="96" t="s">
        <v>18</v>
      </c>
      <c r="B194" s="107">
        <v>2007</v>
      </c>
      <c r="C194" s="15">
        <v>0</v>
      </c>
      <c r="D194" s="15">
        <v>0</v>
      </c>
      <c r="E194" s="15">
        <v>0</v>
      </c>
      <c r="F194" s="15">
        <v>0</v>
      </c>
      <c r="G194" s="15">
        <v>0</v>
      </c>
      <c r="H194" s="15">
        <v>0</v>
      </c>
    </row>
    <row r="195" spans="1:8" s="90" customFormat="1" ht="13.15" customHeight="1" x14ac:dyDescent="0.2">
      <c r="A195" s="96" t="s">
        <v>18</v>
      </c>
      <c r="B195" s="107">
        <v>2008</v>
      </c>
      <c r="C195" s="15">
        <v>0</v>
      </c>
      <c r="D195" s="15">
        <v>0</v>
      </c>
      <c r="E195" s="15">
        <v>0</v>
      </c>
      <c r="F195" s="15">
        <v>0</v>
      </c>
      <c r="G195" s="15">
        <v>0</v>
      </c>
      <c r="H195" s="15">
        <v>0</v>
      </c>
    </row>
    <row r="196" spans="1:8" s="90" customFormat="1" ht="13.15" customHeight="1" x14ac:dyDescent="0.2">
      <c r="A196" s="96" t="s">
        <v>18</v>
      </c>
      <c r="B196" s="107">
        <v>2009</v>
      </c>
      <c r="C196" s="15">
        <v>0</v>
      </c>
      <c r="D196" s="15">
        <v>0</v>
      </c>
      <c r="E196" s="15">
        <v>0</v>
      </c>
      <c r="F196" s="15">
        <v>0</v>
      </c>
      <c r="G196" s="15">
        <v>0</v>
      </c>
      <c r="H196" s="15">
        <v>0</v>
      </c>
    </row>
    <row r="197" spans="1:8" s="90" customFormat="1" ht="13.15" customHeight="1" x14ac:dyDescent="0.2">
      <c r="A197" s="96" t="s">
        <v>18</v>
      </c>
      <c r="B197" s="107">
        <v>2010</v>
      </c>
      <c r="C197" s="15">
        <v>0</v>
      </c>
      <c r="D197" s="15">
        <v>0</v>
      </c>
      <c r="E197" s="15">
        <v>0</v>
      </c>
      <c r="F197" s="15">
        <v>0</v>
      </c>
      <c r="G197" s="15">
        <v>0</v>
      </c>
      <c r="H197" s="15">
        <v>0</v>
      </c>
    </row>
    <row r="198" spans="1:8" s="90" customFormat="1" ht="13.15" customHeight="1" x14ac:dyDescent="0.2">
      <c r="A198" s="96" t="s">
        <v>18</v>
      </c>
      <c r="B198" s="107">
        <v>2011</v>
      </c>
      <c r="C198" s="15">
        <v>0</v>
      </c>
      <c r="D198" s="15">
        <v>0</v>
      </c>
      <c r="E198" s="15">
        <v>0</v>
      </c>
      <c r="F198" s="15">
        <v>0</v>
      </c>
      <c r="G198" s="15">
        <v>0</v>
      </c>
      <c r="H198" s="15">
        <v>0</v>
      </c>
    </row>
    <row r="199" spans="1:8" s="90" customFormat="1" ht="13.15" customHeight="1" x14ac:dyDescent="0.2">
      <c r="A199" s="96" t="s">
        <v>18</v>
      </c>
      <c r="B199" s="107">
        <v>2012</v>
      </c>
      <c r="C199" s="15">
        <v>0</v>
      </c>
      <c r="D199" s="15">
        <v>0</v>
      </c>
      <c r="E199" s="15">
        <v>0</v>
      </c>
      <c r="F199" s="15">
        <v>0</v>
      </c>
      <c r="G199" s="15">
        <v>0</v>
      </c>
      <c r="H199" s="15">
        <v>0</v>
      </c>
    </row>
    <row r="200" spans="1:8" s="90" customFormat="1" ht="13.15" customHeight="1" x14ac:dyDescent="0.2">
      <c r="A200" s="96" t="s">
        <v>18</v>
      </c>
      <c r="B200" s="107">
        <v>2013</v>
      </c>
      <c r="C200" s="15">
        <v>0</v>
      </c>
      <c r="D200" s="15">
        <v>0</v>
      </c>
      <c r="E200" s="15">
        <v>0</v>
      </c>
      <c r="F200" s="15">
        <v>0</v>
      </c>
      <c r="G200" s="15">
        <v>0</v>
      </c>
      <c r="H200" s="15">
        <v>0</v>
      </c>
    </row>
    <row r="201" spans="1:8" s="90" customFormat="1" ht="13.15" customHeight="1" x14ac:dyDescent="0.2">
      <c r="A201" s="96" t="s">
        <v>18</v>
      </c>
      <c r="B201" s="107">
        <v>2014</v>
      </c>
      <c r="C201" s="15">
        <v>0</v>
      </c>
      <c r="D201" s="15">
        <v>0</v>
      </c>
      <c r="E201" s="15">
        <v>0</v>
      </c>
      <c r="F201" s="15">
        <v>0</v>
      </c>
      <c r="G201" s="15">
        <v>0</v>
      </c>
      <c r="H201" s="15">
        <v>0</v>
      </c>
    </row>
    <row r="202" spans="1:8" s="90" customFormat="1" ht="13.15" customHeight="1" x14ac:dyDescent="0.2">
      <c r="A202" s="96" t="s">
        <v>18</v>
      </c>
      <c r="B202" s="107">
        <v>2015</v>
      </c>
      <c r="C202" s="15">
        <v>0</v>
      </c>
      <c r="D202" s="15">
        <v>0</v>
      </c>
      <c r="E202" s="15">
        <v>0</v>
      </c>
      <c r="F202" s="15">
        <v>0</v>
      </c>
      <c r="G202" s="15">
        <v>0</v>
      </c>
      <c r="H202" s="15">
        <v>0</v>
      </c>
    </row>
    <row r="203" spans="1:8" s="90" customFormat="1" ht="13.15" customHeight="1" x14ac:dyDescent="0.2">
      <c r="A203" s="96" t="s">
        <v>18</v>
      </c>
      <c r="B203" s="107">
        <v>2016</v>
      </c>
      <c r="C203" s="15">
        <v>0</v>
      </c>
      <c r="D203" s="15">
        <v>0</v>
      </c>
      <c r="E203" s="15">
        <v>0</v>
      </c>
      <c r="F203" s="15">
        <v>0</v>
      </c>
      <c r="G203" s="15">
        <v>0</v>
      </c>
      <c r="H203" s="15">
        <v>0</v>
      </c>
    </row>
    <row r="204" spans="1:8" s="90" customFormat="1" ht="13.15" customHeight="1" x14ac:dyDescent="0.2">
      <c r="A204" s="96" t="s">
        <v>18</v>
      </c>
      <c r="B204" s="107">
        <v>2017</v>
      </c>
      <c r="C204" s="15">
        <v>0</v>
      </c>
      <c r="D204" s="15">
        <v>0</v>
      </c>
      <c r="E204" s="15">
        <v>0</v>
      </c>
      <c r="F204" s="15">
        <v>0</v>
      </c>
      <c r="G204" s="15">
        <v>0</v>
      </c>
      <c r="H204" s="15">
        <v>0</v>
      </c>
    </row>
    <row r="205" spans="1:8" s="90" customFormat="1" ht="13.15" customHeight="1" x14ac:dyDescent="0.2">
      <c r="A205" s="96" t="s">
        <v>18</v>
      </c>
      <c r="B205" s="107">
        <v>2018</v>
      </c>
      <c r="C205" s="15">
        <v>0</v>
      </c>
      <c r="D205" s="15">
        <v>0</v>
      </c>
      <c r="E205" s="15">
        <v>0</v>
      </c>
      <c r="F205" s="15">
        <v>0</v>
      </c>
      <c r="G205" s="15">
        <v>0</v>
      </c>
      <c r="H205" s="15">
        <v>0</v>
      </c>
    </row>
    <row r="206" spans="1:8" s="90" customFormat="1" ht="13.15" customHeight="1" x14ac:dyDescent="0.2">
      <c r="A206" s="96" t="s">
        <v>18</v>
      </c>
      <c r="B206" s="107">
        <v>2019</v>
      </c>
      <c r="C206" s="15">
        <v>0</v>
      </c>
      <c r="D206" s="15">
        <v>0</v>
      </c>
      <c r="E206" s="15">
        <v>0</v>
      </c>
      <c r="F206" s="15">
        <v>0</v>
      </c>
      <c r="G206" s="15">
        <v>0</v>
      </c>
      <c r="H206" s="15">
        <v>0</v>
      </c>
    </row>
    <row r="207" spans="1:8" s="90" customFormat="1" ht="13.15" customHeight="1" x14ac:dyDescent="0.2">
      <c r="A207" s="96" t="s">
        <v>18</v>
      </c>
      <c r="B207" s="107">
        <v>2020</v>
      </c>
      <c r="C207" s="15">
        <v>0</v>
      </c>
      <c r="D207" s="15">
        <v>0</v>
      </c>
      <c r="E207" s="15">
        <v>0</v>
      </c>
      <c r="F207" s="15">
        <v>0</v>
      </c>
      <c r="G207" s="15">
        <v>0</v>
      </c>
      <c r="H207" s="15">
        <v>0</v>
      </c>
    </row>
    <row r="208" spans="1:8" s="90" customFormat="1" ht="13.15" customHeight="1" x14ac:dyDescent="0.2">
      <c r="A208" s="96" t="s">
        <v>18</v>
      </c>
      <c r="B208" s="107">
        <v>2021</v>
      </c>
      <c r="C208" s="15">
        <v>0</v>
      </c>
      <c r="D208" s="15">
        <v>0</v>
      </c>
      <c r="E208" s="15">
        <v>0</v>
      </c>
      <c r="F208" s="15">
        <v>0</v>
      </c>
      <c r="G208" s="15">
        <v>0</v>
      </c>
      <c r="H208" s="15">
        <v>0</v>
      </c>
    </row>
    <row r="209" spans="1:8" s="90" customFormat="1" ht="13.15" customHeight="1" x14ac:dyDescent="0.2">
      <c r="A209" s="96" t="s">
        <v>18</v>
      </c>
      <c r="B209" s="107">
        <v>2022</v>
      </c>
      <c r="C209" s="15">
        <v>0</v>
      </c>
      <c r="D209" s="15">
        <v>0</v>
      </c>
      <c r="E209" s="15">
        <v>0</v>
      </c>
      <c r="F209" s="15">
        <v>0</v>
      </c>
      <c r="G209" s="15">
        <v>0</v>
      </c>
      <c r="H209" s="15">
        <v>0</v>
      </c>
    </row>
    <row r="210" spans="1:8" s="90" customFormat="1" ht="13.15" customHeight="1" x14ac:dyDescent="0.2">
      <c r="A210" s="96" t="s">
        <v>18</v>
      </c>
      <c r="B210" s="107">
        <v>2023</v>
      </c>
      <c r="C210" s="15">
        <v>0</v>
      </c>
      <c r="D210" s="15">
        <v>0</v>
      </c>
      <c r="E210" s="15">
        <v>0</v>
      </c>
      <c r="F210" s="15">
        <v>0</v>
      </c>
      <c r="G210" s="15">
        <v>0</v>
      </c>
      <c r="H210" s="15">
        <v>0</v>
      </c>
    </row>
    <row r="211" spans="1:8" s="90" customFormat="1" ht="13.15" customHeight="1" x14ac:dyDescent="0.2">
      <c r="A211" s="96" t="s">
        <v>18</v>
      </c>
      <c r="B211" s="107">
        <v>2024</v>
      </c>
      <c r="C211" s="15">
        <v>0</v>
      </c>
      <c r="D211" s="15">
        <v>0</v>
      </c>
      <c r="E211" s="15">
        <v>0</v>
      </c>
      <c r="F211" s="15">
        <v>0</v>
      </c>
      <c r="G211" s="15">
        <v>0</v>
      </c>
      <c r="H211" s="15">
        <v>0</v>
      </c>
    </row>
    <row r="212" spans="1:8" s="90" customFormat="1" ht="13.15" customHeight="1" x14ac:dyDescent="0.2">
      <c r="A212" s="91" t="s">
        <v>18</v>
      </c>
      <c r="B212" s="108">
        <v>2025</v>
      </c>
      <c r="C212" s="91">
        <v>0</v>
      </c>
      <c r="D212" s="91">
        <v>0</v>
      </c>
      <c r="E212" s="91">
        <v>0</v>
      </c>
      <c r="F212" s="91">
        <v>0</v>
      </c>
      <c r="G212" s="91">
        <v>0</v>
      </c>
      <c r="H212" s="91">
        <v>0</v>
      </c>
    </row>
    <row r="213" spans="1:8" s="90" customFormat="1" ht="13.15" customHeight="1" x14ac:dyDescent="0.2">
      <c r="A213" s="91" t="s">
        <v>15</v>
      </c>
      <c r="B213" s="108">
        <v>1985</v>
      </c>
      <c r="C213" s="91">
        <v>19.216999999999999</v>
      </c>
      <c r="D213" s="91">
        <v>244.738</v>
      </c>
      <c r="E213" s="91">
        <v>263.95499999999998</v>
      </c>
      <c r="F213" s="91">
        <v>0</v>
      </c>
      <c r="G213" s="91">
        <v>0</v>
      </c>
      <c r="H213" s="91">
        <v>0</v>
      </c>
    </row>
    <row r="214" spans="1:8" s="90" customFormat="1" ht="13.15" customHeight="1" x14ac:dyDescent="0.2">
      <c r="A214" s="90" t="s">
        <v>15</v>
      </c>
      <c r="B214" s="108">
        <v>1986</v>
      </c>
      <c r="C214" s="91">
        <v>35.307000000000002</v>
      </c>
      <c r="D214" s="91">
        <v>580.94100000000003</v>
      </c>
      <c r="E214" s="91">
        <v>616.24800000000005</v>
      </c>
      <c r="F214" s="91">
        <v>0</v>
      </c>
      <c r="G214" s="91">
        <v>0</v>
      </c>
      <c r="H214" s="91">
        <v>0</v>
      </c>
    </row>
    <row r="215" spans="1:8" s="90" customFormat="1" ht="13.15" customHeight="1" x14ac:dyDescent="0.2">
      <c r="A215" s="96" t="s">
        <v>15</v>
      </c>
      <c r="B215" s="107">
        <v>1987</v>
      </c>
      <c r="C215" s="15">
        <v>244.19200000000001</v>
      </c>
      <c r="D215" s="15">
        <v>980.16200000000003</v>
      </c>
      <c r="E215" s="15">
        <v>1224.354</v>
      </c>
      <c r="F215" s="15">
        <v>6.7000000000000004E-2</v>
      </c>
      <c r="G215" s="15">
        <v>1.0069999999999999</v>
      </c>
      <c r="H215" s="15">
        <v>1.0739999999999998</v>
      </c>
    </row>
    <row r="216" spans="1:8" s="90" customFormat="1" ht="13.15" customHeight="1" x14ac:dyDescent="0.2">
      <c r="A216" s="96" t="s">
        <v>15</v>
      </c>
      <c r="B216" s="107">
        <v>1988</v>
      </c>
      <c r="C216" s="15">
        <v>591.80499999999995</v>
      </c>
      <c r="D216" s="15">
        <v>1145.999</v>
      </c>
      <c r="E216" s="15">
        <v>1737.8040000000001</v>
      </c>
      <c r="F216" s="15">
        <v>7.0730000000000004</v>
      </c>
      <c r="G216" s="15">
        <v>20.233000000000001</v>
      </c>
      <c r="H216" s="15">
        <v>27.306000000000001</v>
      </c>
    </row>
    <row r="217" spans="1:8" s="90" customFormat="1" ht="13.15" customHeight="1" x14ac:dyDescent="0.2">
      <c r="A217" s="96" t="s">
        <v>15</v>
      </c>
      <c r="B217" s="107">
        <v>1989</v>
      </c>
      <c r="C217" s="15">
        <v>944.46299999999997</v>
      </c>
      <c r="D217" s="15">
        <v>1125.818</v>
      </c>
      <c r="E217" s="15">
        <v>2070.2809999999999</v>
      </c>
      <c r="F217" s="15">
        <v>13.417999999999999</v>
      </c>
      <c r="G217" s="15">
        <v>48.587000000000003</v>
      </c>
      <c r="H217" s="15">
        <v>62.005000000000003</v>
      </c>
    </row>
    <row r="218" spans="1:8" s="90" customFormat="1" ht="13.15" customHeight="1" x14ac:dyDescent="0.2">
      <c r="A218" s="96" t="s">
        <v>15</v>
      </c>
      <c r="B218" s="107">
        <v>1990</v>
      </c>
      <c r="C218" s="15">
        <v>838.04300000000001</v>
      </c>
      <c r="D218" s="15">
        <v>1751.4349999999999</v>
      </c>
      <c r="E218" s="15">
        <v>2589.4780000000001</v>
      </c>
      <c r="F218" s="15">
        <v>11.483000000000001</v>
      </c>
      <c r="G218" s="15">
        <v>52.49</v>
      </c>
      <c r="H218" s="15">
        <v>63.972999999999999</v>
      </c>
    </row>
    <row r="219" spans="1:8" s="90" customFormat="1" ht="13.15" customHeight="1" x14ac:dyDescent="0.2">
      <c r="A219" s="96" t="s">
        <v>15</v>
      </c>
      <c r="B219" s="107">
        <v>1991</v>
      </c>
      <c r="C219" s="15">
        <v>1672.0409999999999</v>
      </c>
      <c r="D219" s="15">
        <v>1963.165</v>
      </c>
      <c r="E219" s="15">
        <v>3635.2060000000001</v>
      </c>
      <c r="F219" s="15">
        <v>5.2069999999999999</v>
      </c>
      <c r="G219" s="15">
        <v>63.128</v>
      </c>
      <c r="H219" s="15">
        <v>68.334999999999994</v>
      </c>
    </row>
    <row r="220" spans="1:8" s="90" customFormat="1" ht="13.15" customHeight="1" x14ac:dyDescent="0.2">
      <c r="A220" s="96" t="s">
        <v>15</v>
      </c>
      <c r="B220" s="107">
        <v>1992</v>
      </c>
      <c r="C220" s="15">
        <v>2073.2089999999998</v>
      </c>
      <c r="D220" s="15">
        <v>4680.5540000000001</v>
      </c>
      <c r="E220" s="15">
        <v>6753.7629999999999</v>
      </c>
      <c r="F220" s="15">
        <v>5.1980000000000004</v>
      </c>
      <c r="G220" s="15">
        <v>68.828000000000003</v>
      </c>
      <c r="H220" s="15">
        <v>74.02600000000001</v>
      </c>
    </row>
    <row r="221" spans="1:8" s="90" customFormat="1" ht="13.15" customHeight="1" x14ac:dyDescent="0.2">
      <c r="A221" s="96" t="s">
        <v>15</v>
      </c>
      <c r="B221" s="107">
        <v>1993</v>
      </c>
      <c r="C221" s="15">
        <v>1981.1489999999999</v>
      </c>
      <c r="D221" s="15">
        <v>5236.0739999999996</v>
      </c>
      <c r="E221" s="15">
        <v>7217.223</v>
      </c>
      <c r="F221" s="15">
        <v>0.78400000000000003</v>
      </c>
      <c r="G221" s="15">
        <v>74.081000000000003</v>
      </c>
      <c r="H221" s="15">
        <v>74.865000000000009</v>
      </c>
    </row>
    <row r="222" spans="1:8" s="90" customFormat="1" ht="13.15" customHeight="1" x14ac:dyDescent="0.2">
      <c r="A222" s="96" t="s">
        <v>15</v>
      </c>
      <c r="B222" s="107">
        <v>1994</v>
      </c>
      <c r="C222" s="15">
        <v>3059.663</v>
      </c>
      <c r="D222" s="15">
        <v>8194.59</v>
      </c>
      <c r="E222" s="15">
        <v>11254.253000000001</v>
      </c>
      <c r="F222" s="15">
        <v>0.39500000000000002</v>
      </c>
      <c r="G222" s="15">
        <v>68.141999999999996</v>
      </c>
      <c r="H222" s="15">
        <v>68.536999999999992</v>
      </c>
    </row>
    <row r="223" spans="1:8" s="90" customFormat="1" ht="13.15" customHeight="1" x14ac:dyDescent="0.2">
      <c r="A223" s="96" t="s">
        <v>15</v>
      </c>
      <c r="B223" s="107">
        <v>1995</v>
      </c>
      <c r="C223" s="15">
        <v>2561.2310000000002</v>
      </c>
      <c r="D223" s="15">
        <v>10964.924000000001</v>
      </c>
      <c r="E223" s="15">
        <v>13526.155000000001</v>
      </c>
      <c r="F223" s="15">
        <v>1.075</v>
      </c>
      <c r="G223" s="15">
        <v>59.094000000000001</v>
      </c>
      <c r="H223" s="15">
        <v>60.169000000000004</v>
      </c>
    </row>
    <row r="224" spans="1:8" s="90" customFormat="1" ht="13.15" customHeight="1" x14ac:dyDescent="0.2">
      <c r="A224" s="96" t="s">
        <v>15</v>
      </c>
      <c r="B224" s="107">
        <v>1996</v>
      </c>
      <c r="C224" s="15">
        <v>2891.1590000000001</v>
      </c>
      <c r="D224" s="15">
        <v>12342.83</v>
      </c>
      <c r="E224" s="15">
        <v>15233.989</v>
      </c>
      <c r="F224" s="15">
        <v>0.46500000000000002</v>
      </c>
      <c r="G224" s="15">
        <v>50.741999999999997</v>
      </c>
      <c r="H224" s="15">
        <v>51.207000000000001</v>
      </c>
    </row>
    <row r="225" spans="1:8" s="90" customFormat="1" ht="13.15" customHeight="1" x14ac:dyDescent="0.2">
      <c r="A225" s="96" t="s">
        <v>15</v>
      </c>
      <c r="B225" s="107">
        <v>1997</v>
      </c>
      <c r="C225" s="15">
        <v>3008.1750000000002</v>
      </c>
      <c r="D225" s="15">
        <v>10282.222</v>
      </c>
      <c r="E225" s="15">
        <v>13290.397000000001</v>
      </c>
      <c r="F225" s="15">
        <v>6.4160000000000004</v>
      </c>
      <c r="G225" s="15">
        <v>47.622</v>
      </c>
      <c r="H225" s="15">
        <v>54.037999999999997</v>
      </c>
    </row>
    <row r="226" spans="1:8" s="90" customFormat="1" ht="13.15" customHeight="1" x14ac:dyDescent="0.2">
      <c r="A226" s="96" t="s">
        <v>15</v>
      </c>
      <c r="B226" s="107">
        <v>1998</v>
      </c>
      <c r="C226" s="15">
        <v>3722.2269999999999</v>
      </c>
      <c r="D226" s="15">
        <v>8702.1190000000006</v>
      </c>
      <c r="E226" s="15">
        <v>12424.346000000001</v>
      </c>
      <c r="F226" s="15">
        <v>5.6429999999999998</v>
      </c>
      <c r="G226" s="15">
        <v>71.546000000000006</v>
      </c>
      <c r="H226" s="15">
        <v>77.189000000000007</v>
      </c>
    </row>
    <row r="227" spans="1:8" s="90" customFormat="1" ht="13.15" customHeight="1" x14ac:dyDescent="0.2">
      <c r="A227" s="96" t="s">
        <v>15</v>
      </c>
      <c r="B227" s="107">
        <v>1999</v>
      </c>
      <c r="C227" s="15">
        <v>3558.3319999999999</v>
      </c>
      <c r="D227" s="15">
        <v>7892.0029999999997</v>
      </c>
      <c r="E227" s="15">
        <v>11450.334999999999</v>
      </c>
      <c r="F227" s="15">
        <v>1.075</v>
      </c>
      <c r="G227" s="15">
        <v>65.212000000000003</v>
      </c>
      <c r="H227" s="15">
        <v>66.287000000000006</v>
      </c>
    </row>
    <row r="228" spans="1:8" s="90" customFormat="1" ht="13.15" customHeight="1" x14ac:dyDescent="0.2">
      <c r="A228" s="96" t="s">
        <v>15</v>
      </c>
      <c r="B228" s="107">
        <v>2000</v>
      </c>
      <c r="C228" s="15">
        <v>1699.9549999999999</v>
      </c>
      <c r="D228" s="15">
        <v>6929.4269999999997</v>
      </c>
      <c r="E228" s="15">
        <v>8629.3819999999996</v>
      </c>
      <c r="F228" s="15">
        <v>1.889</v>
      </c>
      <c r="G228" s="15">
        <v>70.635999999999996</v>
      </c>
      <c r="H228" s="15">
        <v>72.524999999999991</v>
      </c>
    </row>
    <row r="229" spans="1:8" s="90" customFormat="1" ht="13.15" customHeight="1" x14ac:dyDescent="0.2">
      <c r="A229" s="96" t="s">
        <v>15</v>
      </c>
      <c r="B229" s="107">
        <v>2001</v>
      </c>
      <c r="C229" s="15">
        <v>1677.6469999999999</v>
      </c>
      <c r="D229" s="15">
        <v>7427.7430000000004</v>
      </c>
      <c r="E229" s="15">
        <v>9105.39</v>
      </c>
      <c r="F229" s="15">
        <v>3.6619999999999999</v>
      </c>
      <c r="G229" s="15">
        <v>83.497</v>
      </c>
      <c r="H229" s="15">
        <v>87.159000000000006</v>
      </c>
    </row>
    <row r="230" spans="1:8" s="90" customFormat="1" ht="13.15" customHeight="1" x14ac:dyDescent="0.2">
      <c r="A230" s="96" t="s">
        <v>15</v>
      </c>
      <c r="B230" s="107">
        <v>2002</v>
      </c>
      <c r="C230" s="15">
        <v>2330.8890000000001</v>
      </c>
      <c r="D230" s="15">
        <v>7758.12</v>
      </c>
      <c r="E230" s="15">
        <v>10089.009</v>
      </c>
      <c r="F230" s="15">
        <v>13.4</v>
      </c>
      <c r="G230" s="15">
        <v>120.45099999999999</v>
      </c>
      <c r="H230" s="15">
        <v>133.851</v>
      </c>
    </row>
    <row r="231" spans="1:8" s="90" customFormat="1" ht="13.15" customHeight="1" x14ac:dyDescent="0.2">
      <c r="A231" s="96" t="s">
        <v>15</v>
      </c>
      <c r="B231" s="107">
        <v>2003</v>
      </c>
      <c r="C231" s="15">
        <v>2206.4180000000001</v>
      </c>
      <c r="D231" s="15">
        <v>9541.4689999999991</v>
      </c>
      <c r="E231" s="15">
        <v>11747.886999999999</v>
      </c>
      <c r="F231" s="15">
        <v>21.838000000000001</v>
      </c>
      <c r="G231" s="15">
        <v>123.49</v>
      </c>
      <c r="H231" s="15">
        <v>145.328</v>
      </c>
    </row>
    <row r="232" spans="1:8" s="90" customFormat="1" ht="13.15" customHeight="1" x14ac:dyDescent="0.2">
      <c r="A232" s="96" t="s">
        <v>15</v>
      </c>
      <c r="B232" s="107">
        <v>2004</v>
      </c>
      <c r="C232" s="15">
        <v>2994.174</v>
      </c>
      <c r="D232" s="15">
        <v>7916.6</v>
      </c>
      <c r="E232" s="15">
        <v>10910.774000000001</v>
      </c>
      <c r="F232" s="15">
        <v>11.477</v>
      </c>
      <c r="G232" s="15">
        <v>40.566000000000003</v>
      </c>
      <c r="H232" s="15">
        <v>52.043000000000006</v>
      </c>
    </row>
    <row r="233" spans="1:8" s="90" customFormat="1" ht="13.15" customHeight="1" x14ac:dyDescent="0.2">
      <c r="A233" s="96" t="s">
        <v>15</v>
      </c>
      <c r="B233" s="107">
        <v>2005</v>
      </c>
      <c r="C233" s="15">
        <v>3343.1210000000001</v>
      </c>
      <c r="D233" s="15">
        <v>8368.3109999999997</v>
      </c>
      <c r="E233" s="15">
        <v>11711.432000000001</v>
      </c>
      <c r="F233" s="15">
        <v>61.442999999999998</v>
      </c>
      <c r="G233" s="15">
        <v>305.05099999999999</v>
      </c>
      <c r="H233" s="15">
        <v>366.49399999999997</v>
      </c>
    </row>
    <row r="234" spans="1:8" s="90" customFormat="1" ht="13.15" customHeight="1" x14ac:dyDescent="0.2">
      <c r="A234" s="96" t="s">
        <v>15</v>
      </c>
      <c r="B234" s="107">
        <v>2006</v>
      </c>
      <c r="C234" s="15">
        <v>3309.1790000000001</v>
      </c>
      <c r="D234" s="15">
        <v>6110.6610000000001</v>
      </c>
      <c r="E234" s="15">
        <v>9419.84</v>
      </c>
      <c r="F234" s="15">
        <v>81.603999999999999</v>
      </c>
      <c r="G234" s="15">
        <v>169.66900000000001</v>
      </c>
      <c r="H234" s="15">
        <v>251.27300000000002</v>
      </c>
    </row>
    <row r="235" spans="1:8" s="90" customFormat="1" ht="13.15" customHeight="1" x14ac:dyDescent="0.2">
      <c r="A235" s="96" t="s">
        <v>15</v>
      </c>
      <c r="B235" s="107">
        <v>2007</v>
      </c>
      <c r="C235" s="15">
        <v>2567.9340000000002</v>
      </c>
      <c r="D235" s="15">
        <v>4948.4610000000002</v>
      </c>
      <c r="E235" s="15">
        <v>7516.3950000000004</v>
      </c>
      <c r="F235" s="15">
        <v>85.394000000000005</v>
      </c>
      <c r="G235" s="15">
        <v>64.534999999999997</v>
      </c>
      <c r="H235" s="15">
        <v>149.929</v>
      </c>
    </row>
    <row r="236" spans="1:8" s="90" customFormat="1" ht="13.15" customHeight="1" x14ac:dyDescent="0.2">
      <c r="A236" s="96" t="s">
        <v>15</v>
      </c>
      <c r="B236" s="107">
        <v>2008</v>
      </c>
      <c r="C236" s="15">
        <v>1849.164</v>
      </c>
      <c r="D236" s="15">
        <v>3832.9549999999999</v>
      </c>
      <c r="E236" s="15">
        <v>5682.1189999999997</v>
      </c>
      <c r="F236" s="15">
        <v>27.617000000000001</v>
      </c>
      <c r="G236" s="15">
        <v>166.91499999999999</v>
      </c>
      <c r="H236" s="15">
        <v>194.53199999999998</v>
      </c>
    </row>
    <row r="237" spans="1:8" s="90" customFormat="1" ht="13.15" customHeight="1" x14ac:dyDescent="0.2">
      <c r="A237" s="91" t="s">
        <v>15</v>
      </c>
      <c r="B237" s="108">
        <v>2009</v>
      </c>
      <c r="C237" s="91">
        <v>1524.2380000000001</v>
      </c>
      <c r="D237" s="91">
        <v>3951.8290000000002</v>
      </c>
      <c r="E237" s="91">
        <v>5476.067</v>
      </c>
      <c r="F237" s="91">
        <v>32.027999999999999</v>
      </c>
      <c r="G237" s="91">
        <v>241.667</v>
      </c>
      <c r="H237" s="91">
        <v>273.69499999999999</v>
      </c>
    </row>
    <row r="238" spans="1:8" s="90" customFormat="1" ht="13.15" customHeight="1" x14ac:dyDescent="0.2">
      <c r="A238" s="90" t="s">
        <v>15</v>
      </c>
      <c r="B238" s="108">
        <v>2010</v>
      </c>
      <c r="C238" s="91">
        <v>2247.4059999999999</v>
      </c>
      <c r="D238" s="91">
        <v>3615.471</v>
      </c>
      <c r="E238" s="91">
        <v>5862.8770000000004</v>
      </c>
      <c r="F238" s="91">
        <v>48.466000000000001</v>
      </c>
      <c r="G238" s="91">
        <v>177.922</v>
      </c>
      <c r="H238" s="91">
        <v>226.38800000000001</v>
      </c>
    </row>
    <row r="239" spans="1:8" s="90" customFormat="1" ht="13.15" customHeight="1" x14ac:dyDescent="0.2">
      <c r="A239" s="90" t="s">
        <v>15</v>
      </c>
      <c r="B239" s="108">
        <v>2011</v>
      </c>
      <c r="C239" s="91">
        <v>2521.4899999999998</v>
      </c>
      <c r="D239" s="91">
        <v>3444.1640000000002</v>
      </c>
      <c r="E239" s="91">
        <v>5965.6540000000005</v>
      </c>
      <c r="F239" s="91">
        <v>64.358999999999995</v>
      </c>
      <c r="G239" s="91">
        <v>129.76599999999999</v>
      </c>
      <c r="H239" s="91">
        <v>194.125</v>
      </c>
    </row>
    <row r="240" spans="1:8" s="90" customFormat="1" ht="13.15" customHeight="1" x14ac:dyDescent="0.2">
      <c r="A240" s="90" t="s">
        <v>15</v>
      </c>
      <c r="B240" s="108">
        <v>2012</v>
      </c>
      <c r="C240" s="91">
        <v>1820.297</v>
      </c>
      <c r="D240" s="91">
        <v>3484.8580000000002</v>
      </c>
      <c r="E240" s="91">
        <v>5305.1550000000007</v>
      </c>
      <c r="F240" s="91">
        <v>86.647999999999996</v>
      </c>
      <c r="G240" s="91">
        <v>45.927</v>
      </c>
      <c r="H240" s="91">
        <v>132.57499999999999</v>
      </c>
    </row>
    <row r="241" spans="1:8" s="90" customFormat="1" ht="13.15" customHeight="1" x14ac:dyDescent="0.2">
      <c r="A241" s="96" t="s">
        <v>15</v>
      </c>
      <c r="B241" s="107">
        <v>2013</v>
      </c>
      <c r="C241" s="15">
        <v>1830.6389999999999</v>
      </c>
      <c r="D241" s="15">
        <v>3641.3339999999998</v>
      </c>
      <c r="E241" s="15">
        <v>5471.973</v>
      </c>
      <c r="F241" s="15">
        <v>133.23400000000001</v>
      </c>
      <c r="G241" s="15">
        <v>14.746</v>
      </c>
      <c r="H241" s="15">
        <v>147.98000000000002</v>
      </c>
    </row>
    <row r="242" spans="1:8" s="90" customFormat="1" ht="13.15" customHeight="1" x14ac:dyDescent="0.2">
      <c r="A242" s="96" t="s">
        <v>15</v>
      </c>
      <c r="B242" s="107">
        <v>2014</v>
      </c>
      <c r="C242" s="15">
        <v>1532.027</v>
      </c>
      <c r="D242" s="15">
        <v>3187.5880000000002</v>
      </c>
      <c r="E242" s="15">
        <v>4719.6149999999998</v>
      </c>
      <c r="F242" s="15">
        <v>149.006</v>
      </c>
      <c r="G242" s="15">
        <v>3.649</v>
      </c>
      <c r="H242" s="15">
        <v>152.655</v>
      </c>
    </row>
    <row r="243" spans="1:8" s="90" customFormat="1" ht="13.15" customHeight="1" x14ac:dyDescent="0.2">
      <c r="A243" s="96" t="s">
        <v>15</v>
      </c>
      <c r="B243" s="107">
        <v>2015</v>
      </c>
      <c r="C243" s="15">
        <v>709.75699999999995</v>
      </c>
      <c r="D243" s="15">
        <v>2980.2379999999998</v>
      </c>
      <c r="E243" s="15">
        <v>3689.9949999999999</v>
      </c>
      <c r="F243" s="15">
        <v>85.811999999999998</v>
      </c>
      <c r="G243" s="15">
        <v>0.09</v>
      </c>
      <c r="H243" s="15">
        <v>85.902000000000001</v>
      </c>
    </row>
    <row r="244" spans="1:8" s="90" customFormat="1" ht="13.15" customHeight="1" x14ac:dyDescent="0.2">
      <c r="A244" s="96" t="s">
        <v>15</v>
      </c>
      <c r="B244" s="107">
        <v>2016</v>
      </c>
      <c r="C244" s="15">
        <v>460.88200000000001</v>
      </c>
      <c r="D244" s="15">
        <v>3020.56</v>
      </c>
      <c r="E244" s="15">
        <v>3481.442</v>
      </c>
      <c r="F244" s="15">
        <v>36.718000000000004</v>
      </c>
      <c r="G244" s="15">
        <v>1E-3</v>
      </c>
      <c r="H244" s="15">
        <v>36.719000000000001</v>
      </c>
    </row>
    <row r="245" spans="1:8" s="90" customFormat="1" ht="13.15" customHeight="1" x14ac:dyDescent="0.2">
      <c r="A245" s="96" t="s">
        <v>15</v>
      </c>
      <c r="B245" s="107">
        <v>2017</v>
      </c>
      <c r="C245" s="15">
        <v>478.08800000000002</v>
      </c>
      <c r="D245" s="15">
        <v>2379.6350000000002</v>
      </c>
      <c r="E245" s="15">
        <v>2857.7230000000004</v>
      </c>
      <c r="F245" s="15">
        <v>46.442999999999998</v>
      </c>
      <c r="G245" s="15">
        <v>2.8180000000000001</v>
      </c>
      <c r="H245" s="15">
        <v>49.260999999999996</v>
      </c>
    </row>
    <row r="246" spans="1:8" s="90" customFormat="1" ht="13.15" customHeight="1" x14ac:dyDescent="0.2">
      <c r="A246" s="96" t="s">
        <v>15</v>
      </c>
      <c r="B246" s="107">
        <v>2018</v>
      </c>
      <c r="C246" s="15">
        <v>742.59299999999996</v>
      </c>
      <c r="D246" s="15">
        <v>2112.3040000000001</v>
      </c>
      <c r="E246" s="15">
        <v>2854.8969999999999</v>
      </c>
      <c r="F246" s="15">
        <v>28.436</v>
      </c>
      <c r="G246" s="15">
        <v>12.407</v>
      </c>
      <c r="H246" s="15">
        <v>40.843000000000004</v>
      </c>
    </row>
    <row r="247" spans="1:8" s="90" customFormat="1" ht="13.15" customHeight="1" x14ac:dyDescent="0.2">
      <c r="A247" s="96" t="s">
        <v>15</v>
      </c>
      <c r="B247" s="107">
        <v>2019</v>
      </c>
      <c r="C247" s="15">
        <v>1477.5509999999999</v>
      </c>
      <c r="D247" s="15">
        <v>2275.1990000000001</v>
      </c>
      <c r="E247" s="15">
        <v>3752.75</v>
      </c>
      <c r="F247" s="15">
        <v>127.97799999999999</v>
      </c>
      <c r="G247" s="15">
        <v>1.2999999999999999E-2</v>
      </c>
      <c r="H247" s="15">
        <v>127.991</v>
      </c>
    </row>
    <row r="248" spans="1:8" s="90" customFormat="1" ht="13.15" customHeight="1" x14ac:dyDescent="0.2">
      <c r="A248" s="96" t="s">
        <v>15</v>
      </c>
      <c r="B248" s="107">
        <v>2020</v>
      </c>
      <c r="C248" s="15">
        <v>307.464</v>
      </c>
      <c r="D248" s="15">
        <v>1813.3219999999999</v>
      </c>
      <c r="E248" s="15">
        <v>2120.7860000000001</v>
      </c>
      <c r="F248" s="15">
        <v>29.77</v>
      </c>
      <c r="G248" s="15">
        <v>0</v>
      </c>
      <c r="H248" s="15">
        <v>29.77</v>
      </c>
    </row>
    <row r="249" spans="1:8" s="90" customFormat="1" ht="13.15" customHeight="1" x14ac:dyDescent="0.2">
      <c r="A249" s="96" t="s">
        <v>15</v>
      </c>
      <c r="B249" s="107">
        <v>2021</v>
      </c>
      <c r="C249" s="15">
        <v>2.964</v>
      </c>
      <c r="D249" s="15">
        <v>1338.393</v>
      </c>
      <c r="E249" s="15">
        <v>1341.357</v>
      </c>
      <c r="F249" s="15">
        <v>1E-3</v>
      </c>
      <c r="G249" s="15">
        <v>9.4130000000000003</v>
      </c>
      <c r="H249" s="15">
        <v>9.4139999999999997</v>
      </c>
    </row>
    <row r="250" spans="1:8" s="90" customFormat="1" ht="13.15" customHeight="1" x14ac:dyDescent="0.2">
      <c r="A250" s="96" t="s">
        <v>15</v>
      </c>
      <c r="B250" s="107">
        <v>2022</v>
      </c>
      <c r="C250" s="15">
        <v>245.886</v>
      </c>
      <c r="D250" s="15">
        <v>685.38</v>
      </c>
      <c r="E250" s="15">
        <v>931.26599999999996</v>
      </c>
      <c r="F250" s="15">
        <v>155.91300000000001</v>
      </c>
      <c r="G250" s="15">
        <v>26.821999999999999</v>
      </c>
      <c r="H250" s="15">
        <v>182.73500000000001</v>
      </c>
    </row>
    <row r="251" spans="1:8" s="90" customFormat="1" ht="13.15" customHeight="1" x14ac:dyDescent="0.2">
      <c r="A251" s="96" t="s">
        <v>15</v>
      </c>
      <c r="B251" s="107">
        <v>2023</v>
      </c>
      <c r="C251" s="15">
        <v>136.614</v>
      </c>
      <c r="D251" s="15">
        <v>1554.7829999999999</v>
      </c>
      <c r="E251" s="15">
        <v>1691.3969999999999</v>
      </c>
      <c r="F251" s="15">
        <v>28.623999999999999</v>
      </c>
      <c r="G251" s="15">
        <v>6.8760000000000003</v>
      </c>
      <c r="H251" s="15">
        <v>35.5</v>
      </c>
    </row>
    <row r="252" spans="1:8" s="90" customFormat="1" ht="13.15" customHeight="1" x14ac:dyDescent="0.2">
      <c r="A252" s="96" t="s">
        <v>15</v>
      </c>
      <c r="B252" s="107">
        <v>2024</v>
      </c>
      <c r="C252" s="15">
        <v>523.51300000000003</v>
      </c>
      <c r="D252" s="15">
        <v>2401.5059999999999</v>
      </c>
      <c r="E252" s="15">
        <v>2925.0189999999998</v>
      </c>
      <c r="F252" s="15">
        <v>1.526</v>
      </c>
      <c r="G252" s="15">
        <v>0</v>
      </c>
      <c r="H252" s="15">
        <v>1.526</v>
      </c>
    </row>
    <row r="253" spans="1:8" s="90" customFormat="1" ht="13.15" customHeight="1" x14ac:dyDescent="0.2">
      <c r="A253" s="96" t="s">
        <v>15</v>
      </c>
      <c r="B253" s="107">
        <v>2025</v>
      </c>
      <c r="C253" s="15">
        <v>855.21100000000001</v>
      </c>
      <c r="D253" s="15">
        <v>3531.6509999999998</v>
      </c>
      <c r="E253" s="15">
        <v>4386.8620000000001</v>
      </c>
      <c r="F253" s="15">
        <v>2.5999999999999999E-2</v>
      </c>
      <c r="G253" s="15">
        <v>0</v>
      </c>
      <c r="H253" s="15">
        <v>2.5999999999999999E-2</v>
      </c>
    </row>
    <row r="254" spans="1:8" s="90" customFormat="1" ht="13.15" customHeight="1" x14ac:dyDescent="0.2">
      <c r="A254" s="96" t="s">
        <v>25</v>
      </c>
      <c r="B254" s="107">
        <v>1985</v>
      </c>
      <c r="C254" s="15">
        <v>0</v>
      </c>
      <c r="D254" s="15">
        <v>0</v>
      </c>
      <c r="E254" s="15">
        <v>0</v>
      </c>
      <c r="F254" s="15">
        <v>0</v>
      </c>
      <c r="G254" s="15">
        <v>0</v>
      </c>
      <c r="H254" s="15">
        <v>0</v>
      </c>
    </row>
    <row r="255" spans="1:8" s="90" customFormat="1" ht="13.15" customHeight="1" x14ac:dyDescent="0.2">
      <c r="A255" s="96" t="s">
        <v>25</v>
      </c>
      <c r="B255" s="107">
        <v>1986</v>
      </c>
      <c r="C255" s="15">
        <v>0</v>
      </c>
      <c r="D255" s="15">
        <v>0</v>
      </c>
      <c r="E255" s="15">
        <v>0</v>
      </c>
      <c r="F255" s="15">
        <v>0</v>
      </c>
      <c r="G255" s="15">
        <v>0</v>
      </c>
      <c r="H255" s="15">
        <v>0</v>
      </c>
    </row>
    <row r="256" spans="1:8" s="90" customFormat="1" ht="13.15" customHeight="1" x14ac:dyDescent="0.2">
      <c r="A256" s="96" t="s">
        <v>25</v>
      </c>
      <c r="B256" s="107">
        <v>1987</v>
      </c>
      <c r="C256" s="15">
        <v>0</v>
      </c>
      <c r="D256" s="15">
        <v>0</v>
      </c>
      <c r="E256" s="15">
        <v>0</v>
      </c>
      <c r="F256" s="15">
        <v>0</v>
      </c>
      <c r="G256" s="15">
        <v>0</v>
      </c>
      <c r="H256" s="15">
        <v>0</v>
      </c>
    </row>
    <row r="257" spans="1:8" s="90" customFormat="1" ht="13.15" customHeight="1" x14ac:dyDescent="0.2">
      <c r="A257" s="96" t="s">
        <v>25</v>
      </c>
      <c r="B257" s="107">
        <v>1988</v>
      </c>
      <c r="C257" s="15">
        <v>0</v>
      </c>
      <c r="D257" s="15">
        <v>0</v>
      </c>
      <c r="E257" s="15">
        <v>0</v>
      </c>
      <c r="F257" s="15">
        <v>0</v>
      </c>
      <c r="G257" s="15">
        <v>0</v>
      </c>
      <c r="H257" s="15">
        <v>0</v>
      </c>
    </row>
    <row r="258" spans="1:8" s="90" customFormat="1" ht="13.15" customHeight="1" x14ac:dyDescent="0.2">
      <c r="A258" s="96" t="s">
        <v>25</v>
      </c>
      <c r="B258" s="107">
        <v>1989</v>
      </c>
      <c r="C258" s="15">
        <v>0</v>
      </c>
      <c r="D258" s="15">
        <v>0</v>
      </c>
      <c r="E258" s="15">
        <v>0</v>
      </c>
      <c r="F258" s="15">
        <v>0</v>
      </c>
      <c r="G258" s="15">
        <v>0</v>
      </c>
      <c r="H258" s="15">
        <v>0</v>
      </c>
    </row>
    <row r="259" spans="1:8" s="90" customFormat="1" ht="13.15" customHeight="1" x14ac:dyDescent="0.2">
      <c r="A259" s="96" t="s">
        <v>25</v>
      </c>
      <c r="B259" s="107">
        <v>1990</v>
      </c>
      <c r="C259" s="15">
        <v>0</v>
      </c>
      <c r="D259" s="15">
        <v>0</v>
      </c>
      <c r="E259" s="15">
        <v>0</v>
      </c>
      <c r="F259" s="15">
        <v>0</v>
      </c>
      <c r="G259" s="15">
        <v>0</v>
      </c>
      <c r="H259" s="15">
        <v>0</v>
      </c>
    </row>
    <row r="260" spans="1:8" s="90" customFormat="1" ht="13.15" customHeight="1" x14ac:dyDescent="0.2">
      <c r="A260" s="96" t="s">
        <v>25</v>
      </c>
      <c r="B260" s="107">
        <v>1991</v>
      </c>
      <c r="C260" s="15">
        <v>0</v>
      </c>
      <c r="D260" s="15">
        <v>0</v>
      </c>
      <c r="E260" s="15">
        <v>0</v>
      </c>
      <c r="F260" s="15">
        <v>0</v>
      </c>
      <c r="G260" s="15">
        <v>0</v>
      </c>
      <c r="H260" s="15">
        <v>0</v>
      </c>
    </row>
    <row r="261" spans="1:8" s="90" customFormat="1" ht="13.15" customHeight="1" x14ac:dyDescent="0.2">
      <c r="A261" s="96" t="s">
        <v>25</v>
      </c>
      <c r="B261" s="107">
        <v>1992</v>
      </c>
      <c r="C261" s="15">
        <v>0</v>
      </c>
      <c r="D261" s="15">
        <v>0</v>
      </c>
      <c r="E261" s="15">
        <v>0</v>
      </c>
      <c r="F261" s="15">
        <v>0</v>
      </c>
      <c r="G261" s="15">
        <v>0</v>
      </c>
      <c r="H261" s="15">
        <v>0</v>
      </c>
    </row>
    <row r="262" spans="1:8" s="90" customFormat="1" ht="13.15" customHeight="1" x14ac:dyDescent="0.2">
      <c r="A262" s="96" t="s">
        <v>25</v>
      </c>
      <c r="B262" s="107">
        <v>1993</v>
      </c>
      <c r="C262" s="15">
        <v>0</v>
      </c>
      <c r="D262" s="15">
        <v>0</v>
      </c>
      <c r="E262" s="15">
        <v>0</v>
      </c>
      <c r="F262" s="15">
        <v>0</v>
      </c>
      <c r="G262" s="15">
        <v>0</v>
      </c>
      <c r="H262" s="15">
        <v>0</v>
      </c>
    </row>
    <row r="263" spans="1:8" s="90" customFormat="1" ht="13.15" customHeight="1" x14ac:dyDescent="0.2">
      <c r="A263" s="91" t="s">
        <v>25</v>
      </c>
      <c r="B263" s="108">
        <v>1994</v>
      </c>
      <c r="C263" s="91">
        <v>0</v>
      </c>
      <c r="D263" s="91">
        <v>0</v>
      </c>
      <c r="E263" s="91">
        <v>0</v>
      </c>
      <c r="F263" s="91">
        <v>0</v>
      </c>
      <c r="G263" s="91">
        <v>0</v>
      </c>
      <c r="H263" s="91">
        <v>0</v>
      </c>
    </row>
    <row r="264" spans="1:8" s="90" customFormat="1" ht="13.15" customHeight="1" x14ac:dyDescent="0.2">
      <c r="A264" s="90" t="s">
        <v>25</v>
      </c>
      <c r="B264" s="108">
        <v>1995</v>
      </c>
      <c r="C264" s="91">
        <v>0</v>
      </c>
      <c r="D264" s="91">
        <v>0</v>
      </c>
      <c r="E264" s="91">
        <v>0</v>
      </c>
      <c r="F264" s="91">
        <v>0</v>
      </c>
      <c r="G264" s="91">
        <v>0</v>
      </c>
      <c r="H264" s="91">
        <v>0</v>
      </c>
    </row>
    <row r="265" spans="1:8" s="90" customFormat="1" ht="13.15" customHeight="1" x14ac:dyDescent="0.2">
      <c r="A265" s="3" t="s">
        <v>25</v>
      </c>
      <c r="B265" s="108">
        <v>1996</v>
      </c>
      <c r="C265" s="13">
        <v>0</v>
      </c>
      <c r="D265" s="13">
        <v>0</v>
      </c>
      <c r="E265" s="13">
        <v>0</v>
      </c>
      <c r="F265" s="13">
        <v>0</v>
      </c>
      <c r="G265" s="13">
        <v>0</v>
      </c>
      <c r="H265" s="13">
        <v>0</v>
      </c>
    </row>
    <row r="266" spans="1:8" s="90" customFormat="1" ht="13.15" customHeight="1" x14ac:dyDescent="0.2">
      <c r="A266" s="3" t="s">
        <v>25</v>
      </c>
      <c r="B266" s="108">
        <v>1997</v>
      </c>
      <c r="C266" s="13">
        <v>0</v>
      </c>
      <c r="D266" s="13">
        <v>0</v>
      </c>
      <c r="E266" s="13">
        <v>0</v>
      </c>
      <c r="F266" s="13">
        <v>0</v>
      </c>
      <c r="G266" s="13">
        <v>0</v>
      </c>
      <c r="H266" s="13">
        <v>0</v>
      </c>
    </row>
    <row r="267" spans="1:8" s="90" customFormat="1" ht="13.15" customHeight="1" x14ac:dyDescent="0.2">
      <c r="A267" s="96" t="s">
        <v>25</v>
      </c>
      <c r="B267" s="107">
        <v>1998</v>
      </c>
      <c r="C267" s="15">
        <v>0</v>
      </c>
      <c r="D267" s="15">
        <v>0</v>
      </c>
      <c r="E267" s="15">
        <v>0</v>
      </c>
      <c r="F267" s="15">
        <v>0</v>
      </c>
      <c r="G267" s="15">
        <v>0</v>
      </c>
      <c r="H267" s="15">
        <v>0</v>
      </c>
    </row>
    <row r="268" spans="1:8" s="90" customFormat="1" ht="13.15" customHeight="1" x14ac:dyDescent="0.2">
      <c r="A268" s="96" t="s">
        <v>25</v>
      </c>
      <c r="B268" s="107">
        <v>1999</v>
      </c>
      <c r="C268" s="15">
        <v>0</v>
      </c>
      <c r="D268" s="15">
        <v>0</v>
      </c>
      <c r="E268" s="15">
        <v>0</v>
      </c>
      <c r="F268" s="15">
        <v>0</v>
      </c>
      <c r="G268" s="15">
        <v>0</v>
      </c>
      <c r="H268" s="15">
        <v>0</v>
      </c>
    </row>
    <row r="269" spans="1:8" s="90" customFormat="1" ht="13.15" customHeight="1" x14ac:dyDescent="0.2">
      <c r="A269" s="96" t="s">
        <v>25</v>
      </c>
      <c r="B269" s="107">
        <v>2000</v>
      </c>
      <c r="C269" s="15">
        <v>0</v>
      </c>
      <c r="D269" s="15">
        <v>0</v>
      </c>
      <c r="E269" s="15">
        <v>0</v>
      </c>
      <c r="F269" s="15">
        <v>0</v>
      </c>
      <c r="G269" s="15">
        <v>0</v>
      </c>
      <c r="H269" s="15">
        <v>0</v>
      </c>
    </row>
    <row r="270" spans="1:8" s="90" customFormat="1" ht="13.15" customHeight="1" x14ac:dyDescent="0.2">
      <c r="A270" s="96" t="s">
        <v>25</v>
      </c>
      <c r="B270" s="107">
        <v>2001</v>
      </c>
      <c r="C270" s="15">
        <v>0</v>
      </c>
      <c r="D270" s="15">
        <v>0</v>
      </c>
      <c r="E270" s="15">
        <v>0</v>
      </c>
      <c r="F270" s="15">
        <v>0</v>
      </c>
      <c r="G270" s="15">
        <v>0</v>
      </c>
      <c r="H270" s="15">
        <v>0</v>
      </c>
    </row>
    <row r="271" spans="1:8" s="90" customFormat="1" ht="13.15" customHeight="1" x14ac:dyDescent="0.2">
      <c r="A271" s="96" t="s">
        <v>25</v>
      </c>
      <c r="B271" s="107">
        <v>2002</v>
      </c>
      <c r="C271" s="15">
        <v>0</v>
      </c>
      <c r="D271" s="15">
        <v>0</v>
      </c>
      <c r="E271" s="15">
        <v>0</v>
      </c>
      <c r="F271" s="15">
        <v>0</v>
      </c>
      <c r="G271" s="15">
        <v>0</v>
      </c>
      <c r="H271" s="15">
        <v>0</v>
      </c>
    </row>
    <row r="272" spans="1:8" s="90" customFormat="1" ht="13.15" customHeight="1" x14ac:dyDescent="0.2">
      <c r="A272" s="96" t="s">
        <v>25</v>
      </c>
      <c r="B272" s="107">
        <v>2003</v>
      </c>
      <c r="C272" s="15">
        <v>0</v>
      </c>
      <c r="D272" s="15">
        <v>0</v>
      </c>
      <c r="E272" s="15">
        <v>0</v>
      </c>
      <c r="F272" s="15">
        <v>0</v>
      </c>
      <c r="G272" s="15">
        <v>0</v>
      </c>
      <c r="H272" s="15">
        <v>0</v>
      </c>
    </row>
    <row r="273" spans="1:8" s="90" customFormat="1" ht="13.15" customHeight="1" x14ac:dyDescent="0.2">
      <c r="A273" s="96" t="s">
        <v>25</v>
      </c>
      <c r="B273" s="107">
        <v>2004</v>
      </c>
      <c r="C273" s="15">
        <v>0</v>
      </c>
      <c r="D273" s="15">
        <v>0</v>
      </c>
      <c r="E273" s="15">
        <v>0</v>
      </c>
      <c r="F273" s="15">
        <v>0</v>
      </c>
      <c r="G273" s="15">
        <v>0</v>
      </c>
      <c r="H273" s="15">
        <v>0</v>
      </c>
    </row>
    <row r="274" spans="1:8" s="90" customFormat="1" ht="13.15" customHeight="1" x14ac:dyDescent="0.2">
      <c r="A274" s="96" t="s">
        <v>25</v>
      </c>
      <c r="B274" s="107">
        <v>2005</v>
      </c>
      <c r="C274" s="15">
        <v>0</v>
      </c>
      <c r="D274" s="15">
        <v>0</v>
      </c>
      <c r="E274" s="15">
        <v>0</v>
      </c>
      <c r="F274" s="15">
        <v>0</v>
      </c>
      <c r="G274" s="15">
        <v>0</v>
      </c>
      <c r="H274" s="15">
        <v>0</v>
      </c>
    </row>
    <row r="275" spans="1:8" s="90" customFormat="1" ht="13.15" customHeight="1" x14ac:dyDescent="0.2">
      <c r="A275" s="96" t="s">
        <v>25</v>
      </c>
      <c r="B275" s="107">
        <v>2006</v>
      </c>
      <c r="C275" s="15">
        <v>0</v>
      </c>
      <c r="D275" s="15">
        <v>0</v>
      </c>
      <c r="E275" s="15">
        <v>0</v>
      </c>
      <c r="F275" s="15">
        <v>0</v>
      </c>
      <c r="G275" s="15">
        <v>0</v>
      </c>
      <c r="H275" s="15">
        <v>0</v>
      </c>
    </row>
    <row r="276" spans="1:8" s="90" customFormat="1" ht="13.15" customHeight="1" x14ac:dyDescent="0.2">
      <c r="A276" s="96" t="s">
        <v>25</v>
      </c>
      <c r="B276" s="107">
        <v>2007</v>
      </c>
      <c r="C276" s="15">
        <v>0</v>
      </c>
      <c r="D276" s="15">
        <v>0</v>
      </c>
      <c r="E276" s="15">
        <v>0</v>
      </c>
      <c r="F276" s="15">
        <v>0</v>
      </c>
      <c r="G276" s="15">
        <v>0</v>
      </c>
      <c r="H276" s="15">
        <v>0</v>
      </c>
    </row>
    <row r="277" spans="1:8" s="90" customFormat="1" ht="13.15" customHeight="1" x14ac:dyDescent="0.2">
      <c r="A277" s="96" t="s">
        <v>25</v>
      </c>
      <c r="B277" s="107">
        <v>2008</v>
      </c>
      <c r="C277" s="15">
        <v>0</v>
      </c>
      <c r="D277" s="15">
        <v>0</v>
      </c>
      <c r="E277" s="15">
        <v>0</v>
      </c>
      <c r="F277" s="15">
        <v>0</v>
      </c>
      <c r="G277" s="15">
        <v>0</v>
      </c>
      <c r="H277" s="15">
        <v>0</v>
      </c>
    </row>
    <row r="278" spans="1:8" s="90" customFormat="1" ht="13.15" customHeight="1" x14ac:dyDescent="0.2">
      <c r="A278" s="96" t="s">
        <v>25</v>
      </c>
      <c r="B278" s="107">
        <v>2009</v>
      </c>
      <c r="C278" s="15">
        <v>0</v>
      </c>
      <c r="D278" s="15">
        <v>0</v>
      </c>
      <c r="E278" s="15">
        <v>0</v>
      </c>
      <c r="F278" s="15">
        <v>0</v>
      </c>
      <c r="G278" s="15">
        <v>0</v>
      </c>
      <c r="H278" s="15">
        <v>0</v>
      </c>
    </row>
    <row r="279" spans="1:8" s="90" customFormat="1" ht="13.15" customHeight="1" x14ac:dyDescent="0.2">
      <c r="A279" s="96" t="s">
        <v>25</v>
      </c>
      <c r="B279" s="107">
        <v>2010</v>
      </c>
      <c r="C279" s="15">
        <v>0</v>
      </c>
      <c r="D279" s="15">
        <v>0</v>
      </c>
      <c r="E279" s="15">
        <v>0</v>
      </c>
      <c r="F279" s="15">
        <v>0</v>
      </c>
      <c r="G279" s="15">
        <v>0</v>
      </c>
      <c r="H279" s="15">
        <v>0</v>
      </c>
    </row>
    <row r="280" spans="1:8" s="90" customFormat="1" ht="13.15" customHeight="1" x14ac:dyDescent="0.2">
      <c r="A280" s="96" t="s">
        <v>25</v>
      </c>
      <c r="B280" s="107">
        <v>2011</v>
      </c>
      <c r="C280" s="15">
        <v>0</v>
      </c>
      <c r="D280" s="15">
        <v>0</v>
      </c>
      <c r="E280" s="15">
        <v>0</v>
      </c>
      <c r="F280" s="15">
        <v>0</v>
      </c>
      <c r="G280" s="15">
        <v>0</v>
      </c>
      <c r="H280" s="15">
        <v>0</v>
      </c>
    </row>
    <row r="281" spans="1:8" s="90" customFormat="1" ht="13.15" customHeight="1" x14ac:dyDescent="0.2">
      <c r="A281" s="96" t="s">
        <v>25</v>
      </c>
      <c r="B281" s="107">
        <v>2012</v>
      </c>
      <c r="C281" s="15">
        <v>0</v>
      </c>
      <c r="D281" s="15">
        <v>0</v>
      </c>
      <c r="E281" s="15">
        <v>0</v>
      </c>
      <c r="F281" s="15">
        <v>0</v>
      </c>
      <c r="G281" s="15">
        <v>0</v>
      </c>
      <c r="H281" s="15">
        <v>0</v>
      </c>
    </row>
    <row r="282" spans="1:8" s="90" customFormat="1" ht="13.15" customHeight="1" x14ac:dyDescent="0.2">
      <c r="A282" s="96" t="s">
        <v>25</v>
      </c>
      <c r="B282" s="107">
        <v>2013</v>
      </c>
      <c r="C282" s="15">
        <v>0</v>
      </c>
      <c r="D282" s="15">
        <v>0</v>
      </c>
      <c r="E282" s="15">
        <v>0</v>
      </c>
      <c r="F282" s="15">
        <v>0</v>
      </c>
      <c r="G282" s="15">
        <v>0</v>
      </c>
      <c r="H282" s="15">
        <v>0</v>
      </c>
    </row>
    <row r="283" spans="1:8" s="90" customFormat="1" ht="13.15" customHeight="1" x14ac:dyDescent="0.2">
      <c r="A283" s="96" t="s">
        <v>25</v>
      </c>
      <c r="B283" s="107">
        <v>2014</v>
      </c>
      <c r="C283" s="15">
        <v>0</v>
      </c>
      <c r="D283" s="15">
        <v>0</v>
      </c>
      <c r="E283" s="15">
        <v>0</v>
      </c>
      <c r="F283" s="15">
        <v>0</v>
      </c>
      <c r="G283" s="15">
        <v>0</v>
      </c>
      <c r="H283" s="15">
        <v>0</v>
      </c>
    </row>
    <row r="284" spans="1:8" s="90" customFormat="1" ht="13.15" customHeight="1" x14ac:dyDescent="0.2">
      <c r="A284" s="96" t="s">
        <v>25</v>
      </c>
      <c r="B284" s="107">
        <v>2015</v>
      </c>
      <c r="C284" s="15">
        <v>0</v>
      </c>
      <c r="D284" s="15">
        <v>0</v>
      </c>
      <c r="E284" s="15">
        <v>0</v>
      </c>
      <c r="F284" s="15">
        <v>0</v>
      </c>
      <c r="G284" s="15">
        <v>0</v>
      </c>
      <c r="H284" s="15">
        <v>0</v>
      </c>
    </row>
    <row r="285" spans="1:8" s="90" customFormat="1" ht="13.15" customHeight="1" x14ac:dyDescent="0.2">
      <c r="A285" s="96" t="s">
        <v>25</v>
      </c>
      <c r="B285" s="107">
        <v>2016</v>
      </c>
      <c r="C285" s="15">
        <v>188.928</v>
      </c>
      <c r="D285" s="15">
        <v>76.135000000000005</v>
      </c>
      <c r="E285" s="15">
        <v>265.06299999999999</v>
      </c>
      <c r="F285" s="15">
        <v>0</v>
      </c>
      <c r="G285" s="15">
        <v>0</v>
      </c>
      <c r="H285" s="15">
        <v>0</v>
      </c>
    </row>
    <row r="286" spans="1:8" s="90" customFormat="1" ht="13.15" customHeight="1" x14ac:dyDescent="0.2">
      <c r="A286" s="96" t="s">
        <v>25</v>
      </c>
      <c r="B286" s="107">
        <v>2017</v>
      </c>
      <c r="C286" s="15">
        <v>719.70399999999995</v>
      </c>
      <c r="D286" s="15">
        <v>22.762</v>
      </c>
      <c r="E286" s="15">
        <v>742.46599999999989</v>
      </c>
      <c r="F286" s="15">
        <v>0</v>
      </c>
      <c r="G286" s="15">
        <v>0</v>
      </c>
      <c r="H286" s="15">
        <v>0</v>
      </c>
    </row>
    <row r="287" spans="1:8" s="90" customFormat="1" ht="13.15" customHeight="1" x14ac:dyDescent="0.2">
      <c r="A287" s="96" t="s">
        <v>25</v>
      </c>
      <c r="B287" s="107">
        <v>2018</v>
      </c>
      <c r="C287" s="15">
        <v>132.279</v>
      </c>
      <c r="D287" s="15">
        <v>8.5549999999999997</v>
      </c>
      <c r="E287" s="15">
        <v>140.834</v>
      </c>
      <c r="F287" s="15">
        <v>2.4E-2</v>
      </c>
      <c r="G287" s="15">
        <v>3.0000000000000001E-3</v>
      </c>
      <c r="H287" s="15">
        <v>2.7E-2</v>
      </c>
    </row>
    <row r="288" spans="1:8" s="90" customFormat="1" ht="13.15" customHeight="1" x14ac:dyDescent="0.2">
      <c r="A288" s="91" t="s">
        <v>25</v>
      </c>
      <c r="B288" s="108">
        <v>2019</v>
      </c>
      <c r="C288" s="91">
        <v>46.095999999999997</v>
      </c>
      <c r="D288" s="91">
        <v>144.82400000000001</v>
      </c>
      <c r="E288" s="91">
        <v>190.92000000000002</v>
      </c>
      <c r="F288" s="91">
        <v>0.01</v>
      </c>
      <c r="G288" s="91">
        <v>3.0000000000000001E-3</v>
      </c>
      <c r="H288" s="91">
        <v>1.3000000000000001E-2</v>
      </c>
    </row>
    <row r="289" spans="1:8" s="90" customFormat="1" ht="13.15" customHeight="1" x14ac:dyDescent="0.2">
      <c r="A289" s="90" t="s">
        <v>25</v>
      </c>
      <c r="B289" s="108">
        <v>2020</v>
      </c>
      <c r="C289" s="91">
        <v>6.8959999999999999</v>
      </c>
      <c r="D289" s="91">
        <v>14.516</v>
      </c>
      <c r="E289" s="91">
        <v>21.411999999999999</v>
      </c>
      <c r="F289" s="91">
        <v>3.0000000000000001E-3</v>
      </c>
      <c r="G289" s="91">
        <v>0</v>
      </c>
      <c r="H289" s="91">
        <v>3.0000000000000001E-3</v>
      </c>
    </row>
    <row r="290" spans="1:8" s="90" customFormat="1" ht="13.15" customHeight="1" x14ac:dyDescent="0.2">
      <c r="A290" s="3" t="s">
        <v>25</v>
      </c>
      <c r="B290" s="108">
        <v>2021</v>
      </c>
      <c r="C290" s="13">
        <v>0.505</v>
      </c>
      <c r="D290" s="13">
        <v>0</v>
      </c>
      <c r="E290" s="13">
        <v>0.505</v>
      </c>
      <c r="F290" s="13">
        <v>0</v>
      </c>
      <c r="G290" s="13">
        <v>0</v>
      </c>
      <c r="H290" s="13">
        <v>0</v>
      </c>
    </row>
    <row r="291" spans="1:8" s="90" customFormat="1" ht="13.15" customHeight="1" x14ac:dyDescent="0.2">
      <c r="A291" s="3" t="s">
        <v>25</v>
      </c>
      <c r="B291" s="108">
        <v>2022</v>
      </c>
      <c r="C291" s="13">
        <v>0</v>
      </c>
      <c r="D291" s="13">
        <v>0</v>
      </c>
      <c r="E291" s="13">
        <v>0</v>
      </c>
      <c r="F291" s="13">
        <v>0</v>
      </c>
      <c r="G291" s="13">
        <v>0</v>
      </c>
      <c r="H291" s="13">
        <v>0</v>
      </c>
    </row>
    <row r="292" spans="1:8" s="90" customFormat="1" ht="13.15" customHeight="1" x14ac:dyDescent="0.2">
      <c r="A292" s="3" t="s">
        <v>25</v>
      </c>
      <c r="B292" s="108">
        <v>2023</v>
      </c>
      <c r="C292" s="13">
        <v>0</v>
      </c>
      <c r="D292" s="13">
        <v>0</v>
      </c>
      <c r="E292" s="13">
        <v>0</v>
      </c>
      <c r="F292" s="13">
        <v>0</v>
      </c>
      <c r="G292" s="13">
        <v>0</v>
      </c>
      <c r="H292" s="13">
        <v>0</v>
      </c>
    </row>
    <row r="293" spans="1:8" s="90" customFormat="1" ht="13.15" customHeight="1" x14ac:dyDescent="0.2">
      <c r="A293" s="90" t="s">
        <v>25</v>
      </c>
      <c r="B293" s="108">
        <v>2024</v>
      </c>
      <c r="C293" s="91">
        <v>0.84</v>
      </c>
      <c r="D293" s="91">
        <v>0.22500000000000001</v>
      </c>
      <c r="E293" s="91">
        <v>1.0649999999999999</v>
      </c>
      <c r="F293" s="91">
        <v>0</v>
      </c>
      <c r="G293" s="91">
        <v>0</v>
      </c>
      <c r="H293" s="91">
        <v>0</v>
      </c>
    </row>
    <row r="294" spans="1:8" s="90" customFormat="1" ht="13.15" customHeight="1" x14ac:dyDescent="0.2">
      <c r="A294" s="90" t="s">
        <v>25</v>
      </c>
      <c r="B294" s="108">
        <v>2025</v>
      </c>
      <c r="C294" s="91">
        <v>0.114</v>
      </c>
      <c r="D294" s="91">
        <v>0.97199999999999998</v>
      </c>
      <c r="E294" s="91">
        <v>1.0860000000000001</v>
      </c>
      <c r="F294" s="91">
        <v>0</v>
      </c>
      <c r="G294" s="91">
        <v>0</v>
      </c>
      <c r="H294" s="91">
        <v>0</v>
      </c>
    </row>
    <row r="295" spans="1:8" s="90" customFormat="1" ht="13.15" customHeight="1" x14ac:dyDescent="0.2">
      <c r="A295" s="90" t="s">
        <v>11</v>
      </c>
      <c r="B295" s="108">
        <v>1985</v>
      </c>
      <c r="C295" s="91">
        <v>0</v>
      </c>
      <c r="D295" s="91">
        <v>0</v>
      </c>
      <c r="E295" s="91">
        <v>0</v>
      </c>
      <c r="F295" s="91">
        <v>0</v>
      </c>
      <c r="G295" s="91">
        <v>0</v>
      </c>
      <c r="H295" s="91">
        <v>0</v>
      </c>
    </row>
    <row r="296" spans="1:8" s="90" customFormat="1" ht="13.15" customHeight="1" x14ac:dyDescent="0.2">
      <c r="A296" s="90" t="s">
        <v>11</v>
      </c>
      <c r="B296" s="108">
        <v>1986</v>
      </c>
      <c r="C296" s="91">
        <v>0</v>
      </c>
      <c r="D296" s="91">
        <v>0</v>
      </c>
      <c r="E296" s="91">
        <v>0</v>
      </c>
      <c r="F296" s="91">
        <v>0</v>
      </c>
      <c r="G296" s="91">
        <v>0</v>
      </c>
      <c r="H296" s="91">
        <v>0</v>
      </c>
    </row>
    <row r="297" spans="1:8" s="90" customFormat="1" ht="13.15" customHeight="1" x14ac:dyDescent="0.2">
      <c r="A297" s="90" t="s">
        <v>11</v>
      </c>
      <c r="B297" s="108">
        <v>1987</v>
      </c>
      <c r="C297" s="91">
        <v>0</v>
      </c>
      <c r="D297" s="91">
        <v>0</v>
      </c>
      <c r="E297" s="91">
        <v>0</v>
      </c>
      <c r="F297" s="91">
        <v>0</v>
      </c>
      <c r="G297" s="91">
        <v>0</v>
      </c>
      <c r="H297" s="91">
        <v>0</v>
      </c>
    </row>
    <row r="298" spans="1:8" s="90" customFormat="1" ht="13.15" customHeight="1" x14ac:dyDescent="0.2">
      <c r="A298" s="90" t="s">
        <v>11</v>
      </c>
      <c r="B298" s="108">
        <v>1988</v>
      </c>
      <c r="C298" s="91">
        <v>0</v>
      </c>
      <c r="D298" s="91">
        <v>0</v>
      </c>
      <c r="E298" s="91">
        <v>0</v>
      </c>
      <c r="F298" s="91">
        <v>0</v>
      </c>
      <c r="G298" s="91">
        <v>0</v>
      </c>
      <c r="H298" s="91">
        <v>0</v>
      </c>
    </row>
    <row r="299" spans="1:8" s="90" customFormat="1" ht="13.15" customHeight="1" x14ac:dyDescent="0.2">
      <c r="A299" s="90" t="s">
        <v>11</v>
      </c>
      <c r="B299" s="108">
        <v>1989</v>
      </c>
      <c r="C299" s="91">
        <v>0</v>
      </c>
      <c r="D299" s="91">
        <v>0</v>
      </c>
      <c r="E299" s="91">
        <v>0</v>
      </c>
      <c r="F299" s="91">
        <v>0</v>
      </c>
      <c r="G299" s="91">
        <v>0</v>
      </c>
      <c r="H299" s="91">
        <v>0</v>
      </c>
    </row>
    <row r="300" spans="1:8" s="90" customFormat="1" ht="13.15" customHeight="1" x14ac:dyDescent="0.2">
      <c r="A300" s="90" t="s">
        <v>11</v>
      </c>
      <c r="B300" s="108">
        <v>1990</v>
      </c>
      <c r="C300" s="91">
        <v>0</v>
      </c>
      <c r="D300" s="91">
        <v>0</v>
      </c>
      <c r="E300" s="91">
        <v>0</v>
      </c>
      <c r="F300" s="91">
        <v>0</v>
      </c>
      <c r="G300" s="91">
        <v>0</v>
      </c>
      <c r="H300" s="91">
        <v>0</v>
      </c>
    </row>
    <row r="301" spans="1:8" s="90" customFormat="1" ht="13.15" customHeight="1" x14ac:dyDescent="0.2">
      <c r="A301" s="90" t="s">
        <v>11</v>
      </c>
      <c r="B301" s="108">
        <v>1991</v>
      </c>
      <c r="C301" s="91">
        <v>0</v>
      </c>
      <c r="D301" s="91">
        <v>0</v>
      </c>
      <c r="E301" s="91">
        <v>0</v>
      </c>
      <c r="F301" s="91">
        <v>0</v>
      </c>
      <c r="G301" s="91">
        <v>0</v>
      </c>
      <c r="H301" s="91">
        <v>0</v>
      </c>
    </row>
    <row r="302" spans="1:8" s="90" customFormat="1" ht="13.15" customHeight="1" x14ac:dyDescent="0.2">
      <c r="A302" s="90" t="s">
        <v>11</v>
      </c>
      <c r="B302" s="108">
        <v>1992</v>
      </c>
      <c r="C302" s="91">
        <v>0</v>
      </c>
      <c r="D302" s="91">
        <v>0</v>
      </c>
      <c r="E302" s="91">
        <v>0</v>
      </c>
      <c r="F302" s="91">
        <v>0</v>
      </c>
      <c r="G302" s="91">
        <v>0</v>
      </c>
      <c r="H302" s="91">
        <v>0</v>
      </c>
    </row>
    <row r="303" spans="1:8" s="90" customFormat="1" ht="13.15" customHeight="1" x14ac:dyDescent="0.2">
      <c r="A303" s="90" t="s">
        <v>11</v>
      </c>
      <c r="B303" s="108">
        <v>1993</v>
      </c>
      <c r="C303" s="91">
        <v>7.6360000000000001</v>
      </c>
      <c r="D303" s="91">
        <v>0</v>
      </c>
      <c r="E303" s="91">
        <v>7.6360000000000001</v>
      </c>
      <c r="F303" s="91">
        <v>1.5409999999999999</v>
      </c>
      <c r="G303" s="91">
        <v>0</v>
      </c>
      <c r="H303" s="91">
        <v>1.5409999999999999</v>
      </c>
    </row>
    <row r="304" spans="1:8" s="90" customFormat="1" ht="13.15" customHeight="1" x14ac:dyDescent="0.2">
      <c r="A304" s="90" t="s">
        <v>11</v>
      </c>
      <c r="B304" s="108">
        <v>1994</v>
      </c>
      <c r="C304" s="91">
        <v>216.071</v>
      </c>
      <c r="D304" s="91">
        <v>0</v>
      </c>
      <c r="E304" s="91">
        <v>216.071</v>
      </c>
      <c r="F304" s="91">
        <v>14.805999999999999</v>
      </c>
      <c r="G304" s="91">
        <v>4.4999999999999998E-2</v>
      </c>
      <c r="H304" s="91">
        <v>14.850999999999999</v>
      </c>
    </row>
    <row r="305" spans="1:8" s="90" customFormat="1" ht="13.15" customHeight="1" x14ac:dyDescent="0.2">
      <c r="A305" s="90" t="s">
        <v>11</v>
      </c>
      <c r="B305" s="108">
        <v>1995</v>
      </c>
      <c r="C305" s="91">
        <v>180.23</v>
      </c>
      <c r="D305" s="91">
        <v>17.934999999999999</v>
      </c>
      <c r="E305" s="91">
        <v>198.16499999999999</v>
      </c>
      <c r="F305" s="91">
        <v>29.241</v>
      </c>
      <c r="G305" s="91">
        <v>1.327</v>
      </c>
      <c r="H305" s="91">
        <v>30.567999999999998</v>
      </c>
    </row>
    <row r="306" spans="1:8" s="90" customFormat="1" ht="13.15" customHeight="1" x14ac:dyDescent="0.2">
      <c r="A306" s="90" t="s">
        <v>11</v>
      </c>
      <c r="B306" s="108">
        <v>1996</v>
      </c>
      <c r="C306" s="91">
        <v>79.304000000000002</v>
      </c>
      <c r="D306" s="91">
        <v>0.61699999999999999</v>
      </c>
      <c r="E306" s="91">
        <v>79.921000000000006</v>
      </c>
      <c r="F306" s="91">
        <v>0</v>
      </c>
      <c r="G306" s="91">
        <v>0</v>
      </c>
      <c r="H306" s="91">
        <v>0</v>
      </c>
    </row>
    <row r="307" spans="1:8" s="90" customFormat="1" ht="13.15" customHeight="1" x14ac:dyDescent="0.2">
      <c r="A307" s="90" t="s">
        <v>11</v>
      </c>
      <c r="B307" s="108">
        <v>1997</v>
      </c>
      <c r="C307" s="91">
        <v>19.66</v>
      </c>
      <c r="D307" s="91">
        <v>0.69299999999999995</v>
      </c>
      <c r="E307" s="91">
        <v>20.353000000000002</v>
      </c>
      <c r="F307" s="91">
        <v>6.798</v>
      </c>
      <c r="G307" s="91">
        <v>0</v>
      </c>
      <c r="H307" s="91">
        <v>6.798</v>
      </c>
    </row>
    <row r="308" spans="1:8" s="90" customFormat="1" ht="13.15" customHeight="1" x14ac:dyDescent="0.2">
      <c r="A308" s="90" t="s">
        <v>11</v>
      </c>
      <c r="B308" s="108">
        <v>1998</v>
      </c>
      <c r="C308" s="91">
        <v>20.785</v>
      </c>
      <c r="D308" s="91">
        <v>1.0999999999999999E-2</v>
      </c>
      <c r="E308" s="91">
        <v>20.795999999999999</v>
      </c>
      <c r="F308" s="91">
        <v>9.6660000000000004</v>
      </c>
      <c r="G308" s="91">
        <v>0</v>
      </c>
      <c r="H308" s="91">
        <v>9.6660000000000004</v>
      </c>
    </row>
    <row r="309" spans="1:8" s="90" customFormat="1" ht="13.15" customHeight="1" x14ac:dyDescent="0.2">
      <c r="A309" s="90" t="s">
        <v>11</v>
      </c>
      <c r="B309" s="108">
        <v>1999</v>
      </c>
      <c r="C309" s="91">
        <v>0</v>
      </c>
      <c r="D309" s="91">
        <v>0</v>
      </c>
      <c r="E309" s="91">
        <v>0</v>
      </c>
      <c r="F309" s="91">
        <v>0</v>
      </c>
      <c r="G309" s="91">
        <v>0</v>
      </c>
      <c r="H309" s="91">
        <v>0</v>
      </c>
    </row>
    <row r="310" spans="1:8" s="90" customFormat="1" ht="13.15" customHeight="1" x14ac:dyDescent="0.2">
      <c r="A310" s="90" t="s">
        <v>11</v>
      </c>
      <c r="B310" s="108">
        <v>2000</v>
      </c>
      <c r="C310" s="91">
        <v>0</v>
      </c>
      <c r="D310" s="91">
        <v>0</v>
      </c>
      <c r="E310" s="91">
        <v>0</v>
      </c>
      <c r="F310" s="91">
        <v>0</v>
      </c>
      <c r="G310" s="91">
        <v>0</v>
      </c>
      <c r="H310" s="91">
        <v>0</v>
      </c>
    </row>
    <row r="311" spans="1:8" s="90" customFormat="1" ht="13.15" customHeight="1" x14ac:dyDescent="0.2">
      <c r="A311" s="90" t="s">
        <v>11</v>
      </c>
      <c r="B311" s="108">
        <v>2001</v>
      </c>
      <c r="C311" s="91">
        <v>0</v>
      </c>
      <c r="D311" s="91">
        <v>0</v>
      </c>
      <c r="E311" s="91">
        <v>0</v>
      </c>
      <c r="F311" s="91">
        <v>0</v>
      </c>
      <c r="G311" s="91">
        <v>0</v>
      </c>
      <c r="H311" s="91">
        <v>0</v>
      </c>
    </row>
    <row r="312" spans="1:8" s="90" customFormat="1" ht="13.15" customHeight="1" x14ac:dyDescent="0.2">
      <c r="A312" s="90" t="s">
        <v>11</v>
      </c>
      <c r="B312" s="108">
        <v>2002</v>
      </c>
      <c r="C312" s="91">
        <v>0</v>
      </c>
      <c r="D312" s="91">
        <v>0</v>
      </c>
      <c r="E312" s="91">
        <v>0</v>
      </c>
      <c r="F312" s="91">
        <v>0</v>
      </c>
      <c r="G312" s="91">
        <v>0</v>
      </c>
      <c r="H312" s="91">
        <v>0</v>
      </c>
    </row>
    <row r="313" spans="1:8" s="90" customFormat="1" ht="13.15" customHeight="1" x14ac:dyDescent="0.2">
      <c r="A313" s="90" t="s">
        <v>11</v>
      </c>
      <c r="B313" s="108">
        <v>2003</v>
      </c>
      <c r="C313" s="91">
        <v>0</v>
      </c>
      <c r="D313" s="91">
        <v>0</v>
      </c>
      <c r="E313" s="91">
        <v>0</v>
      </c>
      <c r="F313" s="91">
        <v>0</v>
      </c>
      <c r="G313" s="91">
        <v>0</v>
      </c>
      <c r="H313" s="91">
        <v>0</v>
      </c>
    </row>
    <row r="314" spans="1:8" s="90" customFormat="1" ht="13.15" customHeight="1" x14ac:dyDescent="0.2">
      <c r="A314" s="90" t="s">
        <v>11</v>
      </c>
      <c r="B314" s="108">
        <v>2004</v>
      </c>
      <c r="C314" s="91">
        <v>0</v>
      </c>
      <c r="D314" s="91">
        <v>0</v>
      </c>
      <c r="E314" s="91">
        <v>0</v>
      </c>
      <c r="F314" s="91">
        <v>0</v>
      </c>
      <c r="G314" s="91">
        <v>0</v>
      </c>
      <c r="H314" s="91">
        <v>0</v>
      </c>
    </row>
    <row r="315" spans="1:8" s="90" customFormat="1" ht="13.15" customHeight="1" x14ac:dyDescent="0.2">
      <c r="A315" s="90" t="s">
        <v>11</v>
      </c>
      <c r="B315" s="108">
        <v>2005</v>
      </c>
      <c r="C315" s="91">
        <v>0</v>
      </c>
      <c r="D315" s="91">
        <v>0</v>
      </c>
      <c r="E315" s="91">
        <v>0</v>
      </c>
      <c r="F315" s="91">
        <v>0</v>
      </c>
      <c r="G315" s="91">
        <v>0</v>
      </c>
      <c r="H315" s="91">
        <v>0</v>
      </c>
    </row>
    <row r="316" spans="1:8" s="90" customFormat="1" ht="13.15" customHeight="1" x14ac:dyDescent="0.2">
      <c r="A316" s="3" t="s">
        <v>11</v>
      </c>
      <c r="B316" s="108">
        <v>2006</v>
      </c>
      <c r="C316" s="13">
        <v>0</v>
      </c>
      <c r="D316" s="13">
        <v>0</v>
      </c>
      <c r="E316" s="13">
        <v>0</v>
      </c>
      <c r="F316" s="13">
        <v>0</v>
      </c>
      <c r="G316" s="13">
        <v>0</v>
      </c>
      <c r="H316" s="13">
        <v>0</v>
      </c>
    </row>
    <row r="317" spans="1:8" s="90" customFormat="1" ht="13.15" customHeight="1" x14ac:dyDescent="0.2">
      <c r="A317" s="3" t="s">
        <v>11</v>
      </c>
      <c r="B317" s="108">
        <v>2007</v>
      </c>
      <c r="C317" s="13">
        <v>8.0690000000000008</v>
      </c>
      <c r="D317" s="13">
        <v>8.2000000000000003E-2</v>
      </c>
      <c r="E317" s="13">
        <v>8.1510000000000016</v>
      </c>
      <c r="F317" s="13">
        <v>2.1949999999999998</v>
      </c>
      <c r="G317" s="13">
        <v>0</v>
      </c>
      <c r="H317" s="13">
        <v>2.1949999999999998</v>
      </c>
    </row>
    <row r="318" spans="1:8" s="90" customFormat="1" ht="13.15" customHeight="1" x14ac:dyDescent="0.2">
      <c r="A318" s="3" t="s">
        <v>11</v>
      </c>
      <c r="B318" s="108">
        <v>2008</v>
      </c>
      <c r="C318" s="13">
        <v>64.218000000000004</v>
      </c>
      <c r="D318" s="13">
        <v>0.38100000000000001</v>
      </c>
      <c r="E318" s="13">
        <v>64.599000000000004</v>
      </c>
      <c r="F318" s="13">
        <v>13.96</v>
      </c>
      <c r="G318" s="13">
        <v>0</v>
      </c>
      <c r="H318" s="13">
        <v>13.96</v>
      </c>
    </row>
    <row r="319" spans="1:8" s="90" customFormat="1" ht="13.15" customHeight="1" x14ac:dyDescent="0.2">
      <c r="A319" s="96" t="s">
        <v>11</v>
      </c>
      <c r="B319" s="107">
        <v>2009</v>
      </c>
      <c r="C319" s="15">
        <v>0</v>
      </c>
      <c r="D319" s="15">
        <v>0</v>
      </c>
      <c r="E319" s="15">
        <v>0</v>
      </c>
      <c r="F319" s="15">
        <v>0</v>
      </c>
      <c r="G319" s="15">
        <v>0</v>
      </c>
      <c r="H319" s="15">
        <v>0</v>
      </c>
    </row>
    <row r="320" spans="1:8" s="90" customFormat="1" ht="13.15" customHeight="1" x14ac:dyDescent="0.2">
      <c r="A320" s="96" t="s">
        <v>11</v>
      </c>
      <c r="B320" s="107">
        <v>2010</v>
      </c>
      <c r="C320" s="15">
        <v>0</v>
      </c>
      <c r="D320" s="15">
        <v>0</v>
      </c>
      <c r="E320" s="15">
        <v>0</v>
      </c>
      <c r="F320" s="15">
        <v>0</v>
      </c>
      <c r="G320" s="15">
        <v>0</v>
      </c>
      <c r="H320" s="15">
        <v>0</v>
      </c>
    </row>
    <row r="321" spans="1:8" s="90" customFormat="1" ht="13.15" customHeight="1" x14ac:dyDescent="0.2">
      <c r="A321" s="96" t="s">
        <v>11</v>
      </c>
      <c r="B321" s="107">
        <v>2011</v>
      </c>
      <c r="C321" s="15">
        <v>0</v>
      </c>
      <c r="D321" s="15">
        <v>0</v>
      </c>
      <c r="E321" s="15">
        <v>0</v>
      </c>
      <c r="F321" s="15">
        <v>0</v>
      </c>
      <c r="G321" s="15">
        <v>0</v>
      </c>
      <c r="H321" s="15">
        <v>0</v>
      </c>
    </row>
    <row r="322" spans="1:8" s="90" customFormat="1" ht="13.15" customHeight="1" x14ac:dyDescent="0.2">
      <c r="A322" s="96" t="s">
        <v>11</v>
      </c>
      <c r="B322" s="107">
        <v>2012</v>
      </c>
      <c r="C322" s="15">
        <v>0</v>
      </c>
      <c r="D322" s="15">
        <v>0</v>
      </c>
      <c r="E322" s="15">
        <v>0</v>
      </c>
      <c r="F322" s="15">
        <v>0</v>
      </c>
      <c r="G322" s="15">
        <v>0</v>
      </c>
      <c r="H322" s="15">
        <v>0</v>
      </c>
    </row>
    <row r="323" spans="1:8" s="90" customFormat="1" ht="13.15" customHeight="1" x14ac:dyDescent="0.2">
      <c r="A323" s="96" t="s">
        <v>11</v>
      </c>
      <c r="B323" s="107">
        <v>2013</v>
      </c>
      <c r="C323" s="15">
        <v>0</v>
      </c>
      <c r="D323" s="15">
        <v>0</v>
      </c>
      <c r="E323" s="15">
        <v>0</v>
      </c>
      <c r="F323" s="15">
        <v>0</v>
      </c>
      <c r="G323" s="15">
        <v>0</v>
      </c>
      <c r="H323" s="15">
        <v>0</v>
      </c>
    </row>
    <row r="324" spans="1:8" s="90" customFormat="1" ht="13.15" customHeight="1" x14ac:dyDescent="0.2">
      <c r="A324" s="96" t="s">
        <v>11</v>
      </c>
      <c r="B324" s="107">
        <v>2014</v>
      </c>
      <c r="C324" s="15">
        <v>0</v>
      </c>
      <c r="D324" s="15">
        <v>0</v>
      </c>
      <c r="E324" s="15">
        <v>0</v>
      </c>
      <c r="F324" s="15">
        <v>0</v>
      </c>
      <c r="G324" s="15">
        <v>0</v>
      </c>
      <c r="H324" s="15">
        <v>0</v>
      </c>
    </row>
    <row r="325" spans="1:8" s="90" customFormat="1" ht="13.15" customHeight="1" x14ac:dyDescent="0.2">
      <c r="A325" s="96" t="s">
        <v>11</v>
      </c>
      <c r="B325" s="107">
        <v>2015</v>
      </c>
      <c r="C325" s="15">
        <v>0</v>
      </c>
      <c r="D325" s="15">
        <v>0</v>
      </c>
      <c r="E325" s="15">
        <v>0</v>
      </c>
      <c r="F325" s="15">
        <v>0</v>
      </c>
      <c r="G325" s="15">
        <v>0</v>
      </c>
      <c r="H325" s="15">
        <v>0</v>
      </c>
    </row>
    <row r="326" spans="1:8" s="90" customFormat="1" ht="13.15" customHeight="1" x14ac:dyDescent="0.2">
      <c r="A326" s="96" t="s">
        <v>11</v>
      </c>
      <c r="B326" s="107">
        <v>2016</v>
      </c>
      <c r="C326" s="15">
        <v>0</v>
      </c>
      <c r="D326" s="15">
        <v>0</v>
      </c>
      <c r="E326" s="15">
        <v>0</v>
      </c>
      <c r="F326" s="15">
        <v>0</v>
      </c>
      <c r="G326" s="15">
        <v>0</v>
      </c>
      <c r="H326" s="15">
        <v>0</v>
      </c>
    </row>
    <row r="327" spans="1:8" s="90" customFormat="1" ht="13.15" customHeight="1" x14ac:dyDescent="0.2">
      <c r="A327" s="96" t="s">
        <v>11</v>
      </c>
      <c r="B327" s="107">
        <v>2017</v>
      </c>
      <c r="C327" s="15">
        <v>0</v>
      </c>
      <c r="D327" s="15">
        <v>0</v>
      </c>
      <c r="E327" s="15">
        <v>0</v>
      </c>
      <c r="F327" s="15">
        <v>0</v>
      </c>
      <c r="G327" s="15">
        <v>0</v>
      </c>
      <c r="H327" s="15">
        <v>0</v>
      </c>
    </row>
    <row r="328" spans="1:8" s="90" customFormat="1" ht="13.15" customHeight="1" x14ac:dyDescent="0.2">
      <c r="A328" s="96" t="s">
        <v>11</v>
      </c>
      <c r="B328" s="107">
        <v>2018</v>
      </c>
      <c r="C328" s="15">
        <v>0</v>
      </c>
      <c r="D328" s="15">
        <v>0</v>
      </c>
      <c r="E328" s="15">
        <v>0</v>
      </c>
      <c r="F328" s="15">
        <v>0</v>
      </c>
      <c r="G328" s="15">
        <v>0</v>
      </c>
      <c r="H328" s="15">
        <v>0</v>
      </c>
    </row>
    <row r="329" spans="1:8" s="90" customFormat="1" ht="13.15" customHeight="1" x14ac:dyDescent="0.2">
      <c r="A329" s="96" t="s">
        <v>11</v>
      </c>
      <c r="B329" s="107">
        <v>2019</v>
      </c>
      <c r="C329" s="15">
        <v>0</v>
      </c>
      <c r="D329" s="15">
        <v>0</v>
      </c>
      <c r="E329" s="15">
        <v>0</v>
      </c>
      <c r="F329" s="15">
        <v>0</v>
      </c>
      <c r="G329" s="15">
        <v>0</v>
      </c>
      <c r="H329" s="15">
        <v>0</v>
      </c>
    </row>
    <row r="330" spans="1:8" s="90" customFormat="1" ht="13.15" customHeight="1" x14ac:dyDescent="0.2">
      <c r="A330" s="96" t="s">
        <v>11</v>
      </c>
      <c r="B330" s="107">
        <v>2020</v>
      </c>
      <c r="C330" s="15">
        <v>0</v>
      </c>
      <c r="D330" s="15">
        <v>0</v>
      </c>
      <c r="E330" s="15">
        <v>0</v>
      </c>
      <c r="F330" s="15">
        <v>0</v>
      </c>
      <c r="G330" s="15">
        <v>0</v>
      </c>
      <c r="H330" s="15">
        <v>0</v>
      </c>
    </row>
    <row r="331" spans="1:8" s="90" customFormat="1" ht="13.15" customHeight="1" x14ac:dyDescent="0.2">
      <c r="A331" s="96" t="s">
        <v>11</v>
      </c>
      <c r="B331" s="107">
        <v>2021</v>
      </c>
      <c r="C331" s="15">
        <v>0</v>
      </c>
      <c r="D331" s="15">
        <v>0</v>
      </c>
      <c r="E331" s="15">
        <v>0</v>
      </c>
      <c r="F331" s="15">
        <v>0</v>
      </c>
      <c r="G331" s="15">
        <v>0</v>
      </c>
      <c r="H331" s="15">
        <v>0</v>
      </c>
    </row>
    <row r="332" spans="1:8" s="90" customFormat="1" ht="13.15" customHeight="1" x14ac:dyDescent="0.2">
      <c r="A332" s="96" t="s">
        <v>11</v>
      </c>
      <c r="B332" s="107">
        <v>2022</v>
      </c>
      <c r="C332" s="15">
        <v>0</v>
      </c>
      <c r="D332" s="15">
        <v>0</v>
      </c>
      <c r="E332" s="15">
        <v>0</v>
      </c>
      <c r="F332" s="15">
        <v>0</v>
      </c>
      <c r="G332" s="15">
        <v>0</v>
      </c>
      <c r="H332" s="15">
        <v>0</v>
      </c>
    </row>
    <row r="333" spans="1:8" s="90" customFormat="1" ht="13.15" customHeight="1" x14ac:dyDescent="0.2">
      <c r="A333" s="96" t="s">
        <v>11</v>
      </c>
      <c r="B333" s="107">
        <v>2023</v>
      </c>
      <c r="C333" s="15">
        <v>0</v>
      </c>
      <c r="D333" s="15">
        <v>0</v>
      </c>
      <c r="E333" s="15">
        <v>0</v>
      </c>
      <c r="F333" s="15">
        <v>0</v>
      </c>
      <c r="G333" s="15">
        <v>0</v>
      </c>
      <c r="H333" s="15">
        <v>0</v>
      </c>
    </row>
    <row r="334" spans="1:8" s="90" customFormat="1" ht="13.15" customHeight="1" x14ac:dyDescent="0.2">
      <c r="A334" s="96" t="s">
        <v>11</v>
      </c>
      <c r="B334" s="107">
        <v>2024</v>
      </c>
      <c r="C334" s="15">
        <v>0</v>
      </c>
      <c r="D334" s="15">
        <v>0</v>
      </c>
      <c r="E334" s="15">
        <v>0</v>
      </c>
      <c r="F334" s="15">
        <v>0</v>
      </c>
      <c r="G334" s="15">
        <v>0</v>
      </c>
      <c r="H334" s="15">
        <v>0</v>
      </c>
    </row>
    <row r="335" spans="1:8" s="90" customFormat="1" ht="13.15" customHeight="1" x14ac:dyDescent="0.2">
      <c r="A335" s="96" t="s">
        <v>11</v>
      </c>
      <c r="B335" s="107">
        <v>2025</v>
      </c>
      <c r="C335" s="15">
        <v>0</v>
      </c>
      <c r="D335" s="15">
        <v>0</v>
      </c>
      <c r="E335" s="15">
        <v>0</v>
      </c>
      <c r="F335" s="15">
        <v>0</v>
      </c>
      <c r="G335" s="15">
        <v>0</v>
      </c>
      <c r="H335" s="15">
        <v>0</v>
      </c>
    </row>
    <row r="336" spans="1:8" s="90" customFormat="1" ht="13.15" customHeight="1" x14ac:dyDescent="0.2">
      <c r="A336" s="96" t="s">
        <v>8</v>
      </c>
      <c r="B336" s="107">
        <v>1985</v>
      </c>
      <c r="C336" s="15">
        <v>168.36699999999999</v>
      </c>
      <c r="D336" s="15">
        <v>440.75299999999999</v>
      </c>
      <c r="E336" s="15">
        <v>609.12</v>
      </c>
      <c r="F336" s="15">
        <v>2.1000000000000001E-2</v>
      </c>
      <c r="G336" s="15">
        <v>2.5310000000000001</v>
      </c>
      <c r="H336" s="15">
        <v>2.552</v>
      </c>
    </row>
    <row r="337" spans="1:8" s="90" customFormat="1" ht="13.15" customHeight="1" x14ac:dyDescent="0.2">
      <c r="A337" s="96" t="s">
        <v>8</v>
      </c>
      <c r="B337" s="107">
        <v>1986</v>
      </c>
      <c r="C337" s="15">
        <v>113.139</v>
      </c>
      <c r="D337" s="15">
        <v>502.50700000000001</v>
      </c>
      <c r="E337" s="15">
        <v>615.64599999999996</v>
      </c>
      <c r="F337" s="15">
        <v>6.0999999999999999E-2</v>
      </c>
      <c r="G337" s="15">
        <v>3.1019999999999999</v>
      </c>
      <c r="H337" s="15">
        <v>3.1629999999999998</v>
      </c>
    </row>
    <row r="338" spans="1:8" s="90" customFormat="1" ht="13.15" customHeight="1" x14ac:dyDescent="0.2">
      <c r="A338" s="96" t="s">
        <v>8</v>
      </c>
      <c r="B338" s="107">
        <v>1987</v>
      </c>
      <c r="C338" s="15">
        <v>242.75800000000001</v>
      </c>
      <c r="D338" s="15">
        <v>561.904</v>
      </c>
      <c r="E338" s="15">
        <v>804.66200000000003</v>
      </c>
      <c r="F338" s="15">
        <v>0.08</v>
      </c>
      <c r="G338" s="15">
        <v>4.5860000000000003</v>
      </c>
      <c r="H338" s="15">
        <v>4.6660000000000004</v>
      </c>
    </row>
    <row r="339" spans="1:8" s="90" customFormat="1" ht="13.15" customHeight="1" x14ac:dyDescent="0.2">
      <c r="A339" s="96" t="s">
        <v>8</v>
      </c>
      <c r="B339" s="107">
        <v>1988</v>
      </c>
      <c r="C339" s="15">
        <v>600.57399999999996</v>
      </c>
      <c r="D339" s="15">
        <v>465.53899999999999</v>
      </c>
      <c r="E339" s="15">
        <v>1066.1129999999998</v>
      </c>
      <c r="F339" s="15">
        <v>3.149</v>
      </c>
      <c r="G339" s="15">
        <v>5.3369999999999997</v>
      </c>
      <c r="H339" s="15">
        <v>8.4860000000000007</v>
      </c>
    </row>
    <row r="340" spans="1:8" s="90" customFormat="1" ht="13.15" customHeight="1" x14ac:dyDescent="0.2">
      <c r="A340" s="91" t="s">
        <v>8</v>
      </c>
      <c r="B340" s="108">
        <v>1989</v>
      </c>
      <c r="C340" s="91">
        <v>630.27499999999998</v>
      </c>
      <c r="D340" s="91">
        <v>845.58600000000001</v>
      </c>
      <c r="E340" s="91">
        <v>1475.8609999999999</v>
      </c>
      <c r="F340" s="91">
        <v>4.0999999999999996</v>
      </c>
      <c r="G340" s="91">
        <v>6.83</v>
      </c>
      <c r="H340" s="91">
        <v>10.93</v>
      </c>
    </row>
    <row r="341" spans="1:8" s="90" customFormat="1" ht="13.15" customHeight="1" x14ac:dyDescent="0.2">
      <c r="A341" s="90" t="s">
        <v>8</v>
      </c>
      <c r="B341" s="108">
        <v>1990</v>
      </c>
      <c r="C341" s="91">
        <v>376.99799999999999</v>
      </c>
      <c r="D341" s="91">
        <v>1034.0150000000001</v>
      </c>
      <c r="E341" s="91">
        <v>1411.0130000000001</v>
      </c>
      <c r="F341" s="91">
        <v>3.1509999999999998</v>
      </c>
      <c r="G341" s="91">
        <v>6.1520000000000001</v>
      </c>
      <c r="H341" s="91">
        <v>9.3030000000000008</v>
      </c>
    </row>
    <row r="342" spans="1:8" s="90" customFormat="1" ht="13.15" customHeight="1" x14ac:dyDescent="0.2">
      <c r="A342" s="3" t="s">
        <v>8</v>
      </c>
      <c r="B342" s="108">
        <v>1991</v>
      </c>
      <c r="C342" s="13">
        <v>241.636</v>
      </c>
      <c r="D342" s="13">
        <v>1175.9269999999999</v>
      </c>
      <c r="E342" s="13">
        <v>1417.5629999999999</v>
      </c>
      <c r="F342" s="13">
        <v>2.1150000000000002</v>
      </c>
      <c r="G342" s="13">
        <v>5.4119999999999999</v>
      </c>
      <c r="H342" s="13">
        <v>7.5270000000000001</v>
      </c>
    </row>
    <row r="343" spans="1:8" s="90" customFormat="1" ht="13.15" customHeight="1" x14ac:dyDescent="0.2">
      <c r="A343" s="3" t="s">
        <v>8</v>
      </c>
      <c r="B343" s="108">
        <v>1992</v>
      </c>
      <c r="C343" s="13">
        <v>185.09299999999999</v>
      </c>
      <c r="D343" s="13">
        <v>1103.787</v>
      </c>
      <c r="E343" s="13">
        <v>1288.8800000000001</v>
      </c>
      <c r="F343" s="13">
        <v>6.9589999999999996</v>
      </c>
      <c r="G343" s="13">
        <v>4.7850000000000001</v>
      </c>
      <c r="H343" s="13">
        <v>11.744</v>
      </c>
    </row>
    <row r="344" spans="1:8" s="90" customFormat="1" ht="13.15" customHeight="1" x14ac:dyDescent="0.2">
      <c r="A344" s="3" t="s">
        <v>8</v>
      </c>
      <c r="B344" s="108">
        <v>1993</v>
      </c>
      <c r="C344" s="13">
        <v>193.90600000000001</v>
      </c>
      <c r="D344" s="13">
        <v>1258.2629999999999</v>
      </c>
      <c r="E344" s="13">
        <v>1452.1689999999999</v>
      </c>
      <c r="F344" s="13">
        <v>9.782</v>
      </c>
      <c r="G344" s="13">
        <v>7.0220000000000002</v>
      </c>
      <c r="H344" s="13">
        <v>16.804000000000002</v>
      </c>
    </row>
    <row r="345" spans="1:8" s="90" customFormat="1" ht="13.15" customHeight="1" x14ac:dyDescent="0.2">
      <c r="A345" s="96" t="s">
        <v>8</v>
      </c>
      <c r="B345" s="107">
        <v>1994</v>
      </c>
      <c r="C345" s="15">
        <v>259.42399999999998</v>
      </c>
      <c r="D345" s="15">
        <v>1455.567</v>
      </c>
      <c r="E345" s="15">
        <v>1714.991</v>
      </c>
      <c r="F345" s="15">
        <v>12.952999999999999</v>
      </c>
      <c r="G345" s="15">
        <v>7.984</v>
      </c>
      <c r="H345" s="15">
        <v>20.936999999999998</v>
      </c>
    </row>
    <row r="346" spans="1:8" s="90" customFormat="1" ht="13.15" customHeight="1" x14ac:dyDescent="0.2">
      <c r="A346" s="96" t="s">
        <v>8</v>
      </c>
      <c r="B346" s="107">
        <v>1995</v>
      </c>
      <c r="C346" s="15">
        <v>306.70699999999999</v>
      </c>
      <c r="D346" s="15">
        <v>1645.1279999999999</v>
      </c>
      <c r="E346" s="15">
        <v>1951.835</v>
      </c>
      <c r="F346" s="15">
        <v>12.541</v>
      </c>
      <c r="G346" s="15">
        <v>7.4569999999999999</v>
      </c>
      <c r="H346" s="15">
        <v>19.998000000000001</v>
      </c>
    </row>
    <row r="347" spans="1:8" s="90" customFormat="1" ht="13.15" customHeight="1" x14ac:dyDescent="0.2">
      <c r="A347" s="96" t="s">
        <v>8</v>
      </c>
      <c r="B347" s="107">
        <v>1996</v>
      </c>
      <c r="C347" s="15">
        <v>312.41500000000002</v>
      </c>
      <c r="D347" s="15">
        <v>1222.3050000000001</v>
      </c>
      <c r="E347" s="15">
        <v>1534.72</v>
      </c>
      <c r="F347" s="15">
        <v>11.904</v>
      </c>
      <c r="G347" s="15">
        <v>8.7469999999999999</v>
      </c>
      <c r="H347" s="15">
        <v>20.651</v>
      </c>
    </row>
    <row r="348" spans="1:8" s="90" customFormat="1" ht="13.15" customHeight="1" x14ac:dyDescent="0.2">
      <c r="A348" s="96" t="s">
        <v>8</v>
      </c>
      <c r="B348" s="107">
        <v>1997</v>
      </c>
      <c r="C348" s="15">
        <v>481.017</v>
      </c>
      <c r="D348" s="15">
        <v>1284.2739999999999</v>
      </c>
      <c r="E348" s="15">
        <v>1765.2909999999999</v>
      </c>
      <c r="F348" s="15">
        <v>13.56</v>
      </c>
      <c r="G348" s="15">
        <v>9.3759999999999994</v>
      </c>
      <c r="H348" s="15">
        <v>22.936</v>
      </c>
    </row>
    <row r="349" spans="1:8" s="90" customFormat="1" ht="13.15" customHeight="1" x14ac:dyDescent="0.2">
      <c r="A349" s="96" t="s">
        <v>8</v>
      </c>
      <c r="B349" s="107">
        <v>1998</v>
      </c>
      <c r="C349" s="15">
        <v>551.58900000000006</v>
      </c>
      <c r="D349" s="15">
        <v>977.096</v>
      </c>
      <c r="E349" s="15">
        <v>1528.6849999999999</v>
      </c>
      <c r="F349" s="15">
        <v>13.847</v>
      </c>
      <c r="G349" s="15">
        <v>10.093999999999999</v>
      </c>
      <c r="H349" s="15">
        <v>23.940999999999999</v>
      </c>
    </row>
    <row r="350" spans="1:8" s="90" customFormat="1" ht="13.15" customHeight="1" x14ac:dyDescent="0.2">
      <c r="A350" s="96" t="s">
        <v>8</v>
      </c>
      <c r="B350" s="107">
        <v>1999</v>
      </c>
      <c r="C350" s="15">
        <v>510.38400000000001</v>
      </c>
      <c r="D350" s="15">
        <v>1073.568</v>
      </c>
      <c r="E350" s="15">
        <v>1583.952</v>
      </c>
      <c r="F350" s="15">
        <v>34.290999999999997</v>
      </c>
      <c r="G350" s="15">
        <v>14.057</v>
      </c>
      <c r="H350" s="15">
        <v>48.347999999999999</v>
      </c>
    </row>
    <row r="351" spans="1:8" s="90" customFormat="1" ht="13.15" customHeight="1" x14ac:dyDescent="0.2">
      <c r="A351" s="96" t="s">
        <v>8</v>
      </c>
      <c r="B351" s="107">
        <v>2000</v>
      </c>
      <c r="C351" s="15">
        <v>769.34299999999996</v>
      </c>
      <c r="D351" s="15">
        <v>730.46100000000001</v>
      </c>
      <c r="E351" s="15">
        <v>1499.8040000000001</v>
      </c>
      <c r="F351" s="15">
        <v>62.744999999999997</v>
      </c>
      <c r="G351" s="15">
        <v>23.395</v>
      </c>
      <c r="H351" s="15">
        <v>86.14</v>
      </c>
    </row>
    <row r="352" spans="1:8" s="90" customFormat="1" ht="13.15" customHeight="1" x14ac:dyDescent="0.2">
      <c r="A352" s="96" t="s">
        <v>8</v>
      </c>
      <c r="B352" s="107">
        <v>2001</v>
      </c>
      <c r="C352" s="15">
        <v>633.947</v>
      </c>
      <c r="D352" s="15">
        <v>1072.152</v>
      </c>
      <c r="E352" s="15">
        <v>1706.0990000000002</v>
      </c>
      <c r="F352" s="15">
        <v>63.825000000000003</v>
      </c>
      <c r="G352" s="15">
        <v>33.738999999999997</v>
      </c>
      <c r="H352" s="15">
        <v>97.563999999999993</v>
      </c>
    </row>
    <row r="353" spans="1:8" s="90" customFormat="1" ht="13.15" customHeight="1" x14ac:dyDescent="0.2">
      <c r="A353" s="96" t="s">
        <v>8</v>
      </c>
      <c r="B353" s="107">
        <v>2002</v>
      </c>
      <c r="C353" s="15">
        <v>282.96199999999999</v>
      </c>
      <c r="D353" s="15">
        <v>529.47</v>
      </c>
      <c r="E353" s="15">
        <v>812.43200000000002</v>
      </c>
      <c r="F353" s="15">
        <v>64.025999999999996</v>
      </c>
      <c r="G353" s="15">
        <v>57.753999999999998</v>
      </c>
      <c r="H353" s="15">
        <v>121.78</v>
      </c>
    </row>
    <row r="354" spans="1:8" s="90" customFormat="1" ht="13.15" customHeight="1" x14ac:dyDescent="0.2">
      <c r="A354" s="96" t="s">
        <v>8</v>
      </c>
      <c r="B354" s="107">
        <v>2003</v>
      </c>
      <c r="C354" s="15">
        <v>270.87400000000002</v>
      </c>
      <c r="D354" s="15">
        <v>459.58300000000003</v>
      </c>
      <c r="E354" s="15">
        <v>730.45700000000011</v>
      </c>
      <c r="F354" s="15">
        <v>28.422999999999998</v>
      </c>
      <c r="G354" s="15">
        <v>7.8849999999999998</v>
      </c>
      <c r="H354" s="15">
        <v>36.308</v>
      </c>
    </row>
    <row r="355" spans="1:8" s="90" customFormat="1" ht="13.15" customHeight="1" x14ac:dyDescent="0.2">
      <c r="A355" s="96" t="s">
        <v>8</v>
      </c>
      <c r="B355" s="107">
        <v>2004</v>
      </c>
      <c r="C355" s="15">
        <v>360.81200000000001</v>
      </c>
      <c r="D355" s="15">
        <v>197.661</v>
      </c>
      <c r="E355" s="15">
        <v>558.47299999999996</v>
      </c>
      <c r="F355" s="15">
        <v>29.991</v>
      </c>
      <c r="G355" s="15">
        <v>62.454999999999998</v>
      </c>
      <c r="H355" s="15">
        <v>92.445999999999998</v>
      </c>
    </row>
    <row r="356" spans="1:8" s="90" customFormat="1" ht="13.15" customHeight="1" x14ac:dyDescent="0.2">
      <c r="A356" s="96" t="s">
        <v>8</v>
      </c>
      <c r="B356" s="107">
        <v>2005</v>
      </c>
      <c r="C356" s="15">
        <v>425.53300000000002</v>
      </c>
      <c r="D356" s="15">
        <v>230.19800000000001</v>
      </c>
      <c r="E356" s="15">
        <v>655.73099999999999</v>
      </c>
      <c r="F356" s="15">
        <v>11.939</v>
      </c>
      <c r="G356" s="15">
        <v>127.197</v>
      </c>
      <c r="H356" s="15">
        <v>139.136</v>
      </c>
    </row>
    <row r="357" spans="1:8" ht="13.15" customHeight="1" x14ac:dyDescent="0.2">
      <c r="A357" s="96" t="s">
        <v>8</v>
      </c>
      <c r="B357" s="107">
        <v>2006</v>
      </c>
      <c r="C357" s="15">
        <v>340.40499999999997</v>
      </c>
      <c r="D357" s="15">
        <v>222.06700000000001</v>
      </c>
      <c r="E357" s="15">
        <v>562.47199999999998</v>
      </c>
      <c r="F357" s="15">
        <v>11.329000000000001</v>
      </c>
      <c r="G357" s="15">
        <v>143.86699999999999</v>
      </c>
      <c r="H357" s="15">
        <v>155.196</v>
      </c>
    </row>
    <row r="358" spans="1:8" ht="13.15" customHeight="1" x14ac:dyDescent="0.2">
      <c r="A358" s="96" t="s">
        <v>8</v>
      </c>
      <c r="B358" s="107">
        <v>2007</v>
      </c>
      <c r="C358" s="15">
        <v>64.155000000000001</v>
      </c>
      <c r="D358" s="15">
        <v>163.53100000000001</v>
      </c>
      <c r="E358" s="15">
        <v>227.68600000000001</v>
      </c>
      <c r="F358" s="15">
        <v>0</v>
      </c>
      <c r="G358" s="15">
        <v>0</v>
      </c>
      <c r="H358" s="15">
        <v>0</v>
      </c>
    </row>
    <row r="359" spans="1:8" ht="13.15" customHeight="1" x14ac:dyDescent="0.2">
      <c r="A359" s="96" t="s">
        <v>8</v>
      </c>
      <c r="B359" s="107">
        <v>2008</v>
      </c>
      <c r="C359" s="15">
        <v>244.649</v>
      </c>
      <c r="D359" s="15">
        <v>46.823999999999998</v>
      </c>
      <c r="E359" s="15">
        <v>291.47300000000001</v>
      </c>
      <c r="F359" s="15">
        <v>0</v>
      </c>
      <c r="G359" s="15">
        <v>0</v>
      </c>
      <c r="H359" s="15">
        <v>0</v>
      </c>
    </row>
    <row r="360" spans="1:8" ht="13.15" customHeight="1" x14ac:dyDescent="0.2">
      <c r="A360" s="96" t="s">
        <v>8</v>
      </c>
      <c r="B360" s="107">
        <v>2009</v>
      </c>
      <c r="C360" s="15">
        <v>358.70299999999997</v>
      </c>
      <c r="D360" s="15">
        <v>63.636000000000003</v>
      </c>
      <c r="E360" s="15">
        <v>422.339</v>
      </c>
      <c r="F360" s="15">
        <v>0</v>
      </c>
      <c r="G360" s="15">
        <v>2.6459999999999999</v>
      </c>
      <c r="H360" s="15">
        <v>2.6459999999999999</v>
      </c>
    </row>
    <row r="361" spans="1:8" ht="13.15" customHeight="1" x14ac:dyDescent="0.2">
      <c r="A361" s="96" t="s">
        <v>8</v>
      </c>
      <c r="B361" s="107">
        <v>2010</v>
      </c>
      <c r="C361" s="15">
        <v>305.53100000000001</v>
      </c>
      <c r="D361" s="15">
        <v>161.07400000000001</v>
      </c>
      <c r="E361" s="15">
        <v>466.60500000000002</v>
      </c>
      <c r="F361" s="15">
        <v>0</v>
      </c>
      <c r="G361" s="15">
        <v>0</v>
      </c>
      <c r="H361" s="15">
        <v>0</v>
      </c>
    </row>
    <row r="362" spans="1:8" ht="13.15" customHeight="1" x14ac:dyDescent="0.2">
      <c r="A362" s="96" t="s">
        <v>8</v>
      </c>
      <c r="B362" s="107">
        <v>2011</v>
      </c>
      <c r="C362" s="15">
        <v>180.54599999999999</v>
      </c>
      <c r="D362" s="15">
        <v>164.08500000000001</v>
      </c>
      <c r="E362" s="15">
        <v>344.63099999999997</v>
      </c>
      <c r="F362" s="15">
        <v>0</v>
      </c>
      <c r="G362" s="15">
        <v>0</v>
      </c>
      <c r="H362" s="15">
        <v>0</v>
      </c>
    </row>
    <row r="363" spans="1:8" ht="13.15" customHeight="1" x14ac:dyDescent="0.2">
      <c r="A363" s="96" t="s">
        <v>8</v>
      </c>
      <c r="B363" s="107">
        <v>2012</v>
      </c>
      <c r="C363" s="15">
        <v>218.22900000000001</v>
      </c>
      <c r="D363" s="15">
        <v>78.257000000000005</v>
      </c>
      <c r="E363" s="15">
        <v>296.48599999999999</v>
      </c>
      <c r="F363" s="15">
        <v>1E-3</v>
      </c>
      <c r="G363" s="15">
        <v>18.373999999999999</v>
      </c>
      <c r="H363" s="15">
        <v>18.375</v>
      </c>
    </row>
    <row r="364" spans="1:8" ht="13.15" customHeight="1" x14ac:dyDescent="0.2">
      <c r="A364" s="96" t="s">
        <v>8</v>
      </c>
      <c r="B364" s="107">
        <v>2013</v>
      </c>
      <c r="C364" s="15">
        <v>324.084</v>
      </c>
      <c r="D364" s="15">
        <v>50.381999999999998</v>
      </c>
      <c r="E364" s="15">
        <v>374.46600000000001</v>
      </c>
      <c r="F364" s="15">
        <v>0.88</v>
      </c>
      <c r="G364" s="15">
        <v>7.6230000000000002</v>
      </c>
      <c r="H364" s="15">
        <v>8.5030000000000001</v>
      </c>
    </row>
    <row r="365" spans="1:8" ht="13.15" customHeight="1" x14ac:dyDescent="0.2">
      <c r="A365" s="96" t="s">
        <v>8</v>
      </c>
      <c r="B365" s="107">
        <v>2014</v>
      </c>
      <c r="C365" s="15">
        <v>325.173</v>
      </c>
      <c r="D365" s="15">
        <v>53.771000000000001</v>
      </c>
      <c r="E365" s="15">
        <v>378.94400000000002</v>
      </c>
      <c r="F365" s="15">
        <v>0</v>
      </c>
      <c r="G365" s="15">
        <v>0.78400000000000003</v>
      </c>
      <c r="H365" s="15">
        <v>0.78400000000000003</v>
      </c>
    </row>
    <row r="366" spans="1:8" ht="13.15" customHeight="1" x14ac:dyDescent="0.2">
      <c r="A366" s="91" t="s">
        <v>8</v>
      </c>
      <c r="B366" s="108">
        <v>2015</v>
      </c>
      <c r="C366" s="91">
        <v>319.38</v>
      </c>
      <c r="D366" s="91">
        <v>98.679000000000002</v>
      </c>
      <c r="E366" s="91">
        <v>418.05899999999997</v>
      </c>
      <c r="F366" s="91">
        <v>0</v>
      </c>
      <c r="G366" s="91">
        <v>0</v>
      </c>
      <c r="H366" s="91">
        <v>0</v>
      </c>
    </row>
    <row r="367" spans="1:8" ht="13.15" customHeight="1" x14ac:dyDescent="0.2">
      <c r="A367" s="90" t="s">
        <v>8</v>
      </c>
      <c r="B367" s="108">
        <v>2016</v>
      </c>
      <c r="C367" s="91">
        <v>283.12400000000002</v>
      </c>
      <c r="D367" s="91">
        <v>138.53299999999999</v>
      </c>
      <c r="E367" s="91">
        <v>421.65700000000004</v>
      </c>
      <c r="F367" s="91">
        <v>0</v>
      </c>
      <c r="G367" s="91">
        <v>0</v>
      </c>
      <c r="H367" s="91">
        <v>0</v>
      </c>
    </row>
    <row r="368" spans="1:8" ht="13.15" customHeight="1" x14ac:dyDescent="0.2">
      <c r="A368" s="3" t="s">
        <v>8</v>
      </c>
      <c r="B368" s="108">
        <v>2017</v>
      </c>
      <c r="C368" s="13">
        <v>326.904</v>
      </c>
      <c r="D368" s="13">
        <v>103.363</v>
      </c>
      <c r="E368" s="13">
        <v>430.267</v>
      </c>
      <c r="F368" s="13">
        <v>0</v>
      </c>
      <c r="G368" s="13">
        <v>0</v>
      </c>
      <c r="H368" s="13">
        <v>0</v>
      </c>
    </row>
    <row r="369" spans="1:8" ht="13.15" customHeight="1" x14ac:dyDescent="0.2">
      <c r="A369" s="3" t="s">
        <v>8</v>
      </c>
      <c r="B369" s="108">
        <v>2018</v>
      </c>
      <c r="C369" s="13">
        <v>348.85300000000001</v>
      </c>
      <c r="D369" s="13">
        <v>160.88800000000001</v>
      </c>
      <c r="E369" s="13">
        <v>509.74099999999999</v>
      </c>
      <c r="F369" s="13">
        <v>0</v>
      </c>
      <c r="G369" s="13">
        <v>0</v>
      </c>
      <c r="H369" s="13">
        <v>0</v>
      </c>
    </row>
    <row r="370" spans="1:8" ht="13.15" customHeight="1" x14ac:dyDescent="0.2">
      <c r="A370" s="3" t="s">
        <v>8</v>
      </c>
      <c r="B370" s="108">
        <v>2019</v>
      </c>
      <c r="C370" s="13">
        <v>286.47500000000002</v>
      </c>
      <c r="D370" s="13">
        <v>131.13200000000001</v>
      </c>
      <c r="E370" s="13">
        <v>417.60700000000003</v>
      </c>
      <c r="F370" s="13">
        <v>0.13100000000000001</v>
      </c>
      <c r="G370" s="13">
        <v>0</v>
      </c>
      <c r="H370" s="13">
        <v>0.13100000000000001</v>
      </c>
    </row>
    <row r="371" spans="1:8" ht="13.15" customHeight="1" x14ac:dyDescent="0.2">
      <c r="A371" s="3" t="s">
        <v>8</v>
      </c>
      <c r="B371" s="108">
        <v>2020</v>
      </c>
      <c r="C371" s="13">
        <v>51.957999999999998</v>
      </c>
      <c r="D371" s="13">
        <v>14.436999999999999</v>
      </c>
      <c r="E371" s="13">
        <v>66.394999999999996</v>
      </c>
      <c r="F371" s="13">
        <v>0</v>
      </c>
      <c r="G371" s="13">
        <v>0</v>
      </c>
      <c r="H371" s="13">
        <v>0</v>
      </c>
    </row>
    <row r="372" spans="1:8" ht="13.15" customHeight="1" x14ac:dyDescent="0.2">
      <c r="A372" s="3" t="s">
        <v>8</v>
      </c>
      <c r="B372" s="108">
        <v>2021</v>
      </c>
      <c r="C372" s="13">
        <v>110.43</v>
      </c>
      <c r="D372" s="13">
        <v>123.53100000000001</v>
      </c>
      <c r="E372" s="13">
        <v>233.96100000000001</v>
      </c>
      <c r="F372" s="13">
        <v>0</v>
      </c>
      <c r="G372" s="13">
        <v>7.0119999999999996</v>
      </c>
      <c r="H372" s="13">
        <v>7.0119999999999996</v>
      </c>
    </row>
    <row r="373" spans="1:8" ht="13.15" customHeight="1" x14ac:dyDescent="0.2">
      <c r="A373" s="3" t="s">
        <v>8</v>
      </c>
      <c r="B373" s="108">
        <v>2022</v>
      </c>
      <c r="C373" s="13">
        <v>177.43299999999999</v>
      </c>
      <c r="D373" s="13">
        <v>231.37700000000001</v>
      </c>
      <c r="E373" s="13">
        <v>408.81</v>
      </c>
      <c r="F373" s="13">
        <v>2.1000000000000001E-2</v>
      </c>
      <c r="G373" s="13">
        <v>18.292000000000002</v>
      </c>
      <c r="H373" s="13">
        <v>18.313000000000002</v>
      </c>
    </row>
    <row r="374" spans="1:8" ht="13.15" customHeight="1" x14ac:dyDescent="0.2">
      <c r="A374" s="3" t="s">
        <v>8</v>
      </c>
      <c r="B374" s="108">
        <v>2023</v>
      </c>
      <c r="C374" s="13">
        <v>174.89400000000001</v>
      </c>
      <c r="D374" s="13">
        <v>67.018000000000001</v>
      </c>
      <c r="E374" s="13">
        <v>241.91200000000001</v>
      </c>
      <c r="F374" s="13">
        <v>0.879</v>
      </c>
      <c r="G374" s="13">
        <v>34.759</v>
      </c>
      <c r="H374" s="13">
        <v>35.637999999999998</v>
      </c>
    </row>
    <row r="375" spans="1:8" ht="13.15" customHeight="1" x14ac:dyDescent="0.2">
      <c r="A375" s="3" t="s">
        <v>8</v>
      </c>
      <c r="B375" s="108">
        <v>2024</v>
      </c>
      <c r="C375" s="13">
        <v>248.37</v>
      </c>
      <c r="D375" s="13">
        <v>60.183999999999997</v>
      </c>
      <c r="E375" s="13">
        <v>308.55399999999997</v>
      </c>
      <c r="F375" s="13">
        <v>0.76500000000000001</v>
      </c>
      <c r="G375" s="13">
        <v>47.485999999999997</v>
      </c>
      <c r="H375" s="13">
        <v>48.250999999999998</v>
      </c>
    </row>
    <row r="376" spans="1:8" ht="13.15" customHeight="1" x14ac:dyDescent="0.2">
      <c r="A376" s="3" t="s">
        <v>8</v>
      </c>
      <c r="B376" s="108">
        <v>2025</v>
      </c>
      <c r="C376" s="13">
        <v>285.14600000000002</v>
      </c>
      <c r="D376" s="13">
        <v>51.518999999999998</v>
      </c>
      <c r="E376" s="13">
        <v>336.66500000000002</v>
      </c>
      <c r="F376" s="13">
        <v>0.75</v>
      </c>
      <c r="G376" s="13">
        <v>75.691999999999993</v>
      </c>
      <c r="H376" s="13">
        <v>76.441999999999993</v>
      </c>
    </row>
    <row r="377" spans="1:8" ht="13.15" customHeight="1" x14ac:dyDescent="0.2">
      <c r="A377" s="3" t="s">
        <v>65</v>
      </c>
      <c r="B377" s="108">
        <v>1985</v>
      </c>
      <c r="C377" s="13">
        <v>0</v>
      </c>
      <c r="D377" s="13">
        <v>0</v>
      </c>
      <c r="E377" s="13">
        <v>0</v>
      </c>
      <c r="F377" s="13">
        <v>0</v>
      </c>
      <c r="G377" s="13">
        <v>0</v>
      </c>
      <c r="H377" s="13">
        <v>0</v>
      </c>
    </row>
    <row r="378" spans="1:8" ht="13.15" customHeight="1" x14ac:dyDescent="0.2">
      <c r="A378" s="3" t="s">
        <v>65</v>
      </c>
      <c r="B378" s="108">
        <v>1986</v>
      </c>
      <c r="C378" s="13">
        <v>0</v>
      </c>
      <c r="D378" s="13">
        <v>0</v>
      </c>
      <c r="E378" s="13">
        <v>0</v>
      </c>
      <c r="F378" s="13">
        <v>0</v>
      </c>
      <c r="G378" s="13">
        <v>0</v>
      </c>
      <c r="H378" s="13">
        <v>0</v>
      </c>
    </row>
    <row r="379" spans="1:8" ht="13.15" customHeight="1" x14ac:dyDescent="0.2">
      <c r="A379" s="3" t="s">
        <v>65</v>
      </c>
      <c r="B379" s="108">
        <v>1987</v>
      </c>
      <c r="C379" s="13">
        <v>0</v>
      </c>
      <c r="D379" s="13">
        <v>0</v>
      </c>
      <c r="E379" s="13">
        <v>0</v>
      </c>
      <c r="F379" s="13">
        <v>0</v>
      </c>
      <c r="G379" s="13">
        <v>0</v>
      </c>
      <c r="H379" s="13">
        <v>0</v>
      </c>
    </row>
    <row r="380" spans="1:8" ht="13.15" customHeight="1" x14ac:dyDescent="0.2">
      <c r="A380" s="3" t="s">
        <v>65</v>
      </c>
      <c r="B380" s="108">
        <v>1988</v>
      </c>
      <c r="C380" s="13">
        <v>0</v>
      </c>
      <c r="D380" s="13">
        <v>0</v>
      </c>
      <c r="E380" s="13">
        <v>0</v>
      </c>
      <c r="F380" s="13">
        <v>0</v>
      </c>
      <c r="G380" s="13">
        <v>0</v>
      </c>
      <c r="H380" s="13">
        <v>0</v>
      </c>
    </row>
    <row r="381" spans="1:8" ht="13.15" customHeight="1" x14ac:dyDescent="0.2">
      <c r="A381" s="3" t="s">
        <v>65</v>
      </c>
      <c r="B381" s="108">
        <v>1989</v>
      </c>
      <c r="C381" s="13">
        <v>0</v>
      </c>
      <c r="D381" s="13">
        <v>0</v>
      </c>
      <c r="E381" s="13">
        <v>0</v>
      </c>
      <c r="F381" s="13">
        <v>0</v>
      </c>
      <c r="G381" s="13">
        <v>0</v>
      </c>
      <c r="H381" s="13">
        <v>0</v>
      </c>
    </row>
    <row r="382" spans="1:8" ht="13.15" customHeight="1" x14ac:dyDescent="0.2">
      <c r="A382" s="3" t="s">
        <v>65</v>
      </c>
      <c r="B382" s="108">
        <v>1990</v>
      </c>
      <c r="C382" s="13">
        <v>0</v>
      </c>
      <c r="D382" s="13">
        <v>0</v>
      </c>
      <c r="E382" s="13">
        <v>0</v>
      </c>
      <c r="F382" s="13">
        <v>0</v>
      </c>
      <c r="G382" s="13">
        <v>0</v>
      </c>
      <c r="H382" s="13">
        <v>0</v>
      </c>
    </row>
    <row r="383" spans="1:8" ht="13.15" customHeight="1" x14ac:dyDescent="0.2">
      <c r="A383" s="3" t="s">
        <v>65</v>
      </c>
      <c r="B383" s="108">
        <v>1991</v>
      </c>
      <c r="C383" s="13">
        <v>0</v>
      </c>
      <c r="D383" s="13">
        <v>0</v>
      </c>
      <c r="E383" s="13">
        <v>0</v>
      </c>
      <c r="F383" s="13">
        <v>0</v>
      </c>
      <c r="G383" s="13">
        <v>0</v>
      </c>
      <c r="H383" s="13">
        <v>0</v>
      </c>
    </row>
    <row r="384" spans="1:8" ht="13.15" customHeight="1" x14ac:dyDescent="0.2">
      <c r="A384" s="3" t="s">
        <v>65</v>
      </c>
      <c r="B384" s="108">
        <v>1992</v>
      </c>
      <c r="C384" s="13">
        <v>0</v>
      </c>
      <c r="D384" s="13">
        <v>0</v>
      </c>
      <c r="E384" s="13">
        <v>0</v>
      </c>
      <c r="F384" s="13">
        <v>0</v>
      </c>
      <c r="G384" s="13">
        <v>0</v>
      </c>
      <c r="H384" s="13">
        <v>0</v>
      </c>
    </row>
    <row r="385" spans="1:8" ht="13.15" customHeight="1" x14ac:dyDescent="0.2">
      <c r="A385" s="3" t="s">
        <v>65</v>
      </c>
      <c r="B385" s="108">
        <v>1993</v>
      </c>
      <c r="C385" s="13">
        <v>0</v>
      </c>
      <c r="D385" s="13">
        <v>0</v>
      </c>
      <c r="E385" s="13">
        <v>0</v>
      </c>
      <c r="F385" s="13">
        <v>0</v>
      </c>
      <c r="G385" s="13">
        <v>0</v>
      </c>
      <c r="H385" s="13">
        <v>0</v>
      </c>
    </row>
    <row r="386" spans="1:8" ht="13.15" customHeight="1" x14ac:dyDescent="0.2">
      <c r="A386" s="3" t="s">
        <v>65</v>
      </c>
      <c r="B386" s="108">
        <v>1994</v>
      </c>
      <c r="C386" s="13">
        <v>0</v>
      </c>
      <c r="D386" s="13">
        <v>0</v>
      </c>
      <c r="E386" s="13">
        <v>0</v>
      </c>
      <c r="F386" s="13">
        <v>0</v>
      </c>
      <c r="G386" s="13">
        <v>0</v>
      </c>
      <c r="H386" s="13">
        <v>0</v>
      </c>
    </row>
    <row r="387" spans="1:8" ht="13.15" customHeight="1" x14ac:dyDescent="0.2">
      <c r="A387" s="3" t="s">
        <v>65</v>
      </c>
      <c r="B387" s="108">
        <v>1995</v>
      </c>
      <c r="C387" s="13">
        <v>0</v>
      </c>
      <c r="D387" s="13">
        <v>0</v>
      </c>
      <c r="E387" s="13">
        <v>0</v>
      </c>
      <c r="F387" s="13">
        <v>0</v>
      </c>
      <c r="G387" s="13">
        <v>0</v>
      </c>
      <c r="H387" s="13">
        <v>0</v>
      </c>
    </row>
    <row r="388" spans="1:8" ht="13.15" customHeight="1" x14ac:dyDescent="0.2">
      <c r="A388" s="3" t="s">
        <v>65</v>
      </c>
      <c r="B388" s="108">
        <v>1996</v>
      </c>
      <c r="C388" s="13">
        <v>0</v>
      </c>
      <c r="D388" s="13">
        <v>0</v>
      </c>
      <c r="E388" s="13">
        <v>0</v>
      </c>
      <c r="F388" s="13">
        <v>0</v>
      </c>
      <c r="G388" s="13">
        <v>0</v>
      </c>
      <c r="H388" s="13">
        <v>0</v>
      </c>
    </row>
    <row r="389" spans="1:8" ht="13.15" customHeight="1" x14ac:dyDescent="0.2">
      <c r="A389" s="3" t="s">
        <v>65</v>
      </c>
      <c r="B389" s="108">
        <v>1997</v>
      </c>
      <c r="C389" s="13">
        <v>0</v>
      </c>
      <c r="D389" s="13">
        <v>0</v>
      </c>
      <c r="E389" s="13">
        <v>0</v>
      </c>
      <c r="F389" s="13">
        <v>0</v>
      </c>
      <c r="G389" s="13">
        <v>0</v>
      </c>
      <c r="H389" s="13">
        <v>0</v>
      </c>
    </row>
    <row r="390" spans="1:8" ht="13.15" customHeight="1" x14ac:dyDescent="0.2">
      <c r="A390" s="3" t="s">
        <v>65</v>
      </c>
      <c r="B390" s="108">
        <v>1998</v>
      </c>
      <c r="C390" s="13">
        <v>0</v>
      </c>
      <c r="D390" s="13">
        <v>0</v>
      </c>
      <c r="E390" s="13">
        <v>0</v>
      </c>
      <c r="F390" s="13">
        <v>0</v>
      </c>
      <c r="G390" s="13">
        <v>0</v>
      </c>
      <c r="H390" s="13">
        <v>0</v>
      </c>
    </row>
    <row r="391" spans="1:8" ht="13.15" customHeight="1" x14ac:dyDescent="0.2">
      <c r="A391" s="3" t="s">
        <v>65</v>
      </c>
      <c r="B391" s="108">
        <v>1999</v>
      </c>
      <c r="C391" s="13">
        <v>0</v>
      </c>
      <c r="D391" s="13">
        <v>0</v>
      </c>
      <c r="E391" s="13">
        <v>0</v>
      </c>
      <c r="F391" s="13">
        <v>0</v>
      </c>
      <c r="G391" s="13">
        <v>0</v>
      </c>
      <c r="H391" s="13">
        <v>0</v>
      </c>
    </row>
    <row r="392" spans="1:8" ht="13.15" customHeight="1" x14ac:dyDescent="0.2">
      <c r="A392" s="3" t="s">
        <v>65</v>
      </c>
      <c r="B392" s="108">
        <v>2000</v>
      </c>
      <c r="C392" s="13">
        <v>0</v>
      </c>
      <c r="D392" s="13">
        <v>0</v>
      </c>
      <c r="E392" s="13">
        <v>0</v>
      </c>
      <c r="F392" s="13">
        <v>0</v>
      </c>
      <c r="G392" s="13">
        <v>0</v>
      </c>
      <c r="H392" s="13">
        <v>0</v>
      </c>
    </row>
    <row r="393" spans="1:8" ht="13.15" customHeight="1" x14ac:dyDescent="0.2">
      <c r="A393" s="3" t="s">
        <v>65</v>
      </c>
      <c r="B393" s="108">
        <v>2001</v>
      </c>
      <c r="C393" s="13">
        <v>0</v>
      </c>
      <c r="D393" s="13">
        <v>0</v>
      </c>
      <c r="E393" s="13">
        <v>0</v>
      </c>
      <c r="F393" s="13">
        <v>0</v>
      </c>
      <c r="G393" s="13">
        <v>0</v>
      </c>
      <c r="H393" s="13">
        <v>0</v>
      </c>
    </row>
    <row r="394" spans="1:8" ht="13.15" customHeight="1" x14ac:dyDescent="0.2">
      <c r="A394" s="3" t="s">
        <v>65</v>
      </c>
      <c r="B394" s="108">
        <v>2002</v>
      </c>
      <c r="C394" s="13">
        <v>10.496</v>
      </c>
      <c r="D394" s="13">
        <v>101.09099999999999</v>
      </c>
      <c r="E394" s="13">
        <v>111.58699999999999</v>
      </c>
      <c r="F394" s="13">
        <v>0</v>
      </c>
      <c r="G394" s="13">
        <v>0</v>
      </c>
      <c r="H394" s="13">
        <v>0</v>
      </c>
    </row>
    <row r="395" spans="1:8" ht="13.15" customHeight="1" x14ac:dyDescent="0.2">
      <c r="A395" s="3" t="s">
        <v>65</v>
      </c>
      <c r="B395" s="108">
        <v>2003</v>
      </c>
      <c r="C395" s="13">
        <v>911.16800000000001</v>
      </c>
      <c r="D395" s="13">
        <v>7.1999999999999995E-2</v>
      </c>
      <c r="E395" s="13">
        <v>911.24</v>
      </c>
      <c r="F395" s="13">
        <v>0</v>
      </c>
      <c r="G395" s="13">
        <v>0</v>
      </c>
      <c r="H395" s="13">
        <v>0</v>
      </c>
    </row>
    <row r="396" spans="1:8" ht="13.15" customHeight="1" x14ac:dyDescent="0.2">
      <c r="A396" s="3" t="s">
        <v>65</v>
      </c>
      <c r="B396" s="108">
        <v>2004</v>
      </c>
      <c r="C396" s="13">
        <v>230.017</v>
      </c>
      <c r="D396" s="13">
        <v>1.6719999999999999</v>
      </c>
      <c r="E396" s="13">
        <v>231.68899999999999</v>
      </c>
      <c r="F396" s="13">
        <v>0</v>
      </c>
      <c r="G396" s="13">
        <v>0</v>
      </c>
      <c r="H396" s="13">
        <v>0</v>
      </c>
    </row>
    <row r="397" spans="1:8" ht="13.15" customHeight="1" x14ac:dyDescent="0.2">
      <c r="A397" s="3" t="s">
        <v>65</v>
      </c>
      <c r="B397" s="108">
        <v>2005</v>
      </c>
      <c r="C397" s="13">
        <v>0</v>
      </c>
      <c r="D397" s="13">
        <v>81.283000000000001</v>
      </c>
      <c r="E397" s="13">
        <v>81.283000000000001</v>
      </c>
      <c r="F397" s="13">
        <v>0</v>
      </c>
      <c r="G397" s="13">
        <v>0</v>
      </c>
      <c r="H397" s="13">
        <v>0</v>
      </c>
    </row>
    <row r="398" spans="1:8" ht="13.15" customHeight="1" x14ac:dyDescent="0.2">
      <c r="A398" s="3" t="s">
        <v>65</v>
      </c>
      <c r="B398" s="108">
        <v>2006</v>
      </c>
      <c r="C398" s="13">
        <v>0.86199999999999999</v>
      </c>
      <c r="D398" s="13">
        <v>2.875</v>
      </c>
      <c r="E398" s="13">
        <v>3.7370000000000001</v>
      </c>
      <c r="F398" s="13">
        <v>0</v>
      </c>
      <c r="G398" s="13">
        <v>0</v>
      </c>
      <c r="H398" s="13">
        <v>0</v>
      </c>
    </row>
    <row r="399" spans="1:8" ht="13.15" customHeight="1" x14ac:dyDescent="0.2">
      <c r="A399" s="3" t="s">
        <v>65</v>
      </c>
      <c r="B399" s="108">
        <v>2007</v>
      </c>
      <c r="C399" s="13">
        <v>144.05099999999999</v>
      </c>
      <c r="D399" s="13">
        <v>7.2560000000000002</v>
      </c>
      <c r="E399" s="13">
        <v>151.30699999999999</v>
      </c>
      <c r="F399" s="13">
        <v>0</v>
      </c>
      <c r="G399" s="13">
        <v>0</v>
      </c>
      <c r="H399" s="13">
        <v>0</v>
      </c>
    </row>
    <row r="400" spans="1:8" ht="13.15" customHeight="1" x14ac:dyDescent="0.2">
      <c r="A400" s="3" t="s">
        <v>65</v>
      </c>
      <c r="B400" s="108">
        <v>2008</v>
      </c>
      <c r="C400" s="13">
        <v>722.76599999999996</v>
      </c>
      <c r="D400" s="13">
        <v>448.15600000000001</v>
      </c>
      <c r="E400" s="13">
        <v>1170.922</v>
      </c>
      <c r="F400" s="13">
        <v>85.454999999999998</v>
      </c>
      <c r="G400" s="13">
        <v>0.26600000000000001</v>
      </c>
      <c r="H400" s="13">
        <v>85.721000000000004</v>
      </c>
    </row>
    <row r="401" spans="1:8" ht="13.15" customHeight="1" x14ac:dyDescent="0.2">
      <c r="A401" s="3" t="s">
        <v>65</v>
      </c>
      <c r="B401" s="108">
        <v>2009</v>
      </c>
      <c r="C401" s="13">
        <v>2885.7860000000001</v>
      </c>
      <c r="D401" s="13">
        <v>1375.51</v>
      </c>
      <c r="E401" s="13">
        <v>4261.2960000000003</v>
      </c>
      <c r="F401" s="13">
        <v>115.16</v>
      </c>
      <c r="G401" s="13">
        <v>5.5460000000000003</v>
      </c>
      <c r="H401" s="13">
        <v>120.706</v>
      </c>
    </row>
    <row r="402" spans="1:8" ht="13.15" customHeight="1" x14ac:dyDescent="0.2">
      <c r="A402" s="3" t="s">
        <v>65</v>
      </c>
      <c r="B402" s="108">
        <v>2010</v>
      </c>
      <c r="C402" s="13">
        <v>5375.643</v>
      </c>
      <c r="D402" s="13">
        <v>1251.797</v>
      </c>
      <c r="E402" s="13">
        <v>6627.4400000000005</v>
      </c>
      <c r="F402" s="13">
        <v>19.526</v>
      </c>
      <c r="G402" s="13">
        <v>234.57499999999999</v>
      </c>
      <c r="H402" s="13">
        <v>254.101</v>
      </c>
    </row>
    <row r="403" spans="1:8" ht="13.15" customHeight="1" x14ac:dyDescent="0.2">
      <c r="A403" s="3" t="s">
        <v>65</v>
      </c>
      <c r="B403" s="108">
        <v>2011</v>
      </c>
      <c r="C403" s="13">
        <v>4834.6760000000004</v>
      </c>
      <c r="D403" s="13">
        <v>1105.4169999999999</v>
      </c>
      <c r="E403" s="13">
        <v>5940.0930000000008</v>
      </c>
      <c r="F403" s="13">
        <v>26.742000000000001</v>
      </c>
      <c r="G403" s="13">
        <v>348.08699999999999</v>
      </c>
      <c r="H403" s="13">
        <v>374.82900000000001</v>
      </c>
    </row>
    <row r="404" spans="1:8" ht="13.15" customHeight="1" x14ac:dyDescent="0.2">
      <c r="A404" s="3" t="s">
        <v>65</v>
      </c>
      <c r="B404" s="108">
        <v>2012</v>
      </c>
      <c r="C404" s="13">
        <v>5029.9229999999998</v>
      </c>
      <c r="D404" s="13">
        <v>1209.5999999999999</v>
      </c>
      <c r="E404" s="13">
        <v>6239.5229999999992</v>
      </c>
      <c r="F404" s="13">
        <v>95.286000000000001</v>
      </c>
      <c r="G404" s="13">
        <v>360.98200000000003</v>
      </c>
      <c r="H404" s="13">
        <v>456.26800000000003</v>
      </c>
    </row>
    <row r="405" spans="1:8" ht="13.15" customHeight="1" x14ac:dyDescent="0.2">
      <c r="A405" s="3" t="s">
        <v>65</v>
      </c>
      <c r="B405" s="108">
        <v>2013</v>
      </c>
      <c r="C405" s="13">
        <v>3644.9740000000002</v>
      </c>
      <c r="D405" s="13">
        <v>1008.601</v>
      </c>
      <c r="E405" s="13">
        <v>4653.5749999999998</v>
      </c>
      <c r="F405" s="13">
        <v>145.64599999999999</v>
      </c>
      <c r="G405" s="13">
        <v>381.39800000000002</v>
      </c>
      <c r="H405" s="13">
        <v>527.04399999999998</v>
      </c>
    </row>
    <row r="406" spans="1:8" ht="13.15" customHeight="1" x14ac:dyDescent="0.2">
      <c r="A406" s="3" t="s">
        <v>65</v>
      </c>
      <c r="B406" s="108">
        <v>2014</v>
      </c>
      <c r="C406" s="13">
        <v>2976.7959999999998</v>
      </c>
      <c r="D406" s="13">
        <v>545.20600000000002</v>
      </c>
      <c r="E406" s="13">
        <v>3522.002</v>
      </c>
      <c r="F406" s="13">
        <v>130.614</v>
      </c>
      <c r="G406" s="13">
        <v>310.41399999999999</v>
      </c>
      <c r="H406" s="13">
        <v>441.02800000000002</v>
      </c>
    </row>
    <row r="407" spans="1:8" ht="13.15" customHeight="1" x14ac:dyDescent="0.2">
      <c r="A407" s="3" t="s">
        <v>65</v>
      </c>
      <c r="B407" s="108">
        <v>2015</v>
      </c>
      <c r="C407" s="13">
        <v>3400.9009999999998</v>
      </c>
      <c r="D407" s="13">
        <v>1427.7270000000001</v>
      </c>
      <c r="E407" s="13">
        <v>4828.6279999999997</v>
      </c>
      <c r="F407" s="13">
        <v>58.603000000000002</v>
      </c>
      <c r="G407" s="13">
        <v>201.965</v>
      </c>
      <c r="H407" s="13">
        <v>260.56799999999998</v>
      </c>
    </row>
    <row r="408" spans="1:8" ht="13.15" customHeight="1" x14ac:dyDescent="0.2">
      <c r="A408" s="3" t="s">
        <v>65</v>
      </c>
      <c r="B408" s="108">
        <v>2016</v>
      </c>
      <c r="C408" s="13">
        <v>3942.1460000000002</v>
      </c>
      <c r="D408" s="13">
        <v>2674.6509999999998</v>
      </c>
      <c r="E408" s="13">
        <v>6616.7970000000005</v>
      </c>
      <c r="F408" s="13">
        <v>29.007000000000001</v>
      </c>
      <c r="G408" s="13">
        <v>0</v>
      </c>
      <c r="H408" s="13">
        <v>29.007000000000001</v>
      </c>
    </row>
    <row r="409" spans="1:8" ht="13.15" customHeight="1" x14ac:dyDescent="0.2">
      <c r="A409" s="3" t="s">
        <v>65</v>
      </c>
      <c r="B409" s="108">
        <v>2017</v>
      </c>
      <c r="C409" s="13">
        <v>5769.5590000000002</v>
      </c>
      <c r="D409" s="13">
        <v>2320.3519999999999</v>
      </c>
      <c r="E409" s="13">
        <v>8089.9110000000001</v>
      </c>
      <c r="F409" s="13">
        <v>70.417000000000002</v>
      </c>
      <c r="G409" s="13">
        <v>0</v>
      </c>
      <c r="H409" s="13">
        <v>70.417000000000002</v>
      </c>
    </row>
    <row r="410" spans="1:8" ht="13.15" customHeight="1" x14ac:dyDescent="0.2">
      <c r="A410" s="3" t="s">
        <v>65</v>
      </c>
      <c r="B410" s="108">
        <v>2018</v>
      </c>
      <c r="C410" s="13">
        <v>5044.8010000000004</v>
      </c>
      <c r="D410" s="13">
        <v>2364.2779999999998</v>
      </c>
      <c r="E410" s="13">
        <v>7409.0789999999997</v>
      </c>
      <c r="F410" s="13">
        <v>28.323</v>
      </c>
      <c r="G410" s="13">
        <v>0</v>
      </c>
      <c r="H410" s="13">
        <v>28.323</v>
      </c>
    </row>
    <row r="411" spans="1:8" ht="13.15" customHeight="1" x14ac:dyDescent="0.2">
      <c r="A411" s="3" t="s">
        <v>65</v>
      </c>
      <c r="B411" s="108">
        <v>2019</v>
      </c>
      <c r="C411" s="13">
        <v>1039.865</v>
      </c>
      <c r="D411" s="13">
        <v>458.346</v>
      </c>
      <c r="E411" s="13">
        <v>1498.211</v>
      </c>
      <c r="F411" s="13">
        <v>24.024999999999999</v>
      </c>
      <c r="G411" s="13">
        <v>0</v>
      </c>
      <c r="H411" s="13">
        <v>24.024999999999999</v>
      </c>
    </row>
    <row r="412" spans="1:8" ht="13.15" customHeight="1" x14ac:dyDescent="0.2">
      <c r="A412" s="3" t="s">
        <v>65</v>
      </c>
      <c r="B412" s="108">
        <v>2020</v>
      </c>
      <c r="C412" s="13">
        <v>175.482</v>
      </c>
      <c r="D412" s="13">
        <v>191.012</v>
      </c>
      <c r="E412" s="13">
        <v>366.49400000000003</v>
      </c>
      <c r="F412" s="13">
        <v>0.88800000000000001</v>
      </c>
      <c r="G412" s="13">
        <v>0</v>
      </c>
      <c r="H412" s="13">
        <v>0.88800000000000001</v>
      </c>
    </row>
    <row r="413" spans="1:8" ht="13.15" customHeight="1" x14ac:dyDescent="0.2">
      <c r="A413" s="3" t="s">
        <v>65</v>
      </c>
      <c r="B413" s="108">
        <v>2021</v>
      </c>
      <c r="C413" s="13">
        <v>5.9930000000000003</v>
      </c>
      <c r="D413" s="13">
        <v>1.413</v>
      </c>
      <c r="E413" s="13">
        <v>7.4060000000000006</v>
      </c>
      <c r="F413" s="13">
        <v>7.0000000000000001E-3</v>
      </c>
      <c r="G413" s="13">
        <v>0</v>
      </c>
      <c r="H413" s="13">
        <v>7.0000000000000001E-3</v>
      </c>
    </row>
    <row r="414" spans="1:8" ht="13.15" customHeight="1" x14ac:dyDescent="0.2">
      <c r="A414" s="3" t="s">
        <v>65</v>
      </c>
      <c r="B414" s="108">
        <v>2022</v>
      </c>
      <c r="C414" s="13">
        <v>763.82799999999997</v>
      </c>
      <c r="D414" s="13">
        <v>181.97399999999999</v>
      </c>
      <c r="E414" s="13">
        <v>945.80199999999991</v>
      </c>
      <c r="F414" s="13">
        <v>41.484999999999999</v>
      </c>
      <c r="G414" s="13">
        <v>0</v>
      </c>
      <c r="H414" s="13">
        <v>41.484999999999999</v>
      </c>
    </row>
    <row r="415" spans="1:8" ht="13.15" customHeight="1" x14ac:dyDescent="0.2">
      <c r="A415" s="3" t="s">
        <v>65</v>
      </c>
      <c r="B415" s="108">
        <v>2023</v>
      </c>
      <c r="C415" s="13">
        <v>514.33000000000004</v>
      </c>
      <c r="D415" s="13">
        <v>172.90299999999999</v>
      </c>
      <c r="E415" s="13">
        <v>687.23300000000006</v>
      </c>
      <c r="F415" s="13">
        <v>25.117999999999999</v>
      </c>
      <c r="G415" s="13">
        <v>36.421999999999997</v>
      </c>
      <c r="H415" s="13">
        <v>61.539999999999992</v>
      </c>
    </row>
    <row r="416" spans="1:8" ht="13.15" customHeight="1" x14ac:dyDescent="0.2">
      <c r="A416" s="3" t="s">
        <v>65</v>
      </c>
      <c r="B416" s="108">
        <v>2024</v>
      </c>
      <c r="C416" s="13">
        <v>179.40199999999999</v>
      </c>
      <c r="D416" s="13">
        <v>67.742000000000004</v>
      </c>
      <c r="E416" s="13">
        <v>247.14400000000001</v>
      </c>
      <c r="F416" s="13">
        <v>5.0000000000000001E-3</v>
      </c>
      <c r="G416" s="13">
        <v>0</v>
      </c>
      <c r="H416" s="13">
        <v>5.0000000000000001E-3</v>
      </c>
    </row>
    <row r="417" spans="1:8" ht="13.15" customHeight="1" x14ac:dyDescent="0.2">
      <c r="A417" s="3" t="s">
        <v>65</v>
      </c>
      <c r="B417" s="108">
        <v>2025</v>
      </c>
      <c r="C417" s="13">
        <v>120.776</v>
      </c>
      <c r="D417" s="13">
        <v>12.157999999999999</v>
      </c>
      <c r="E417" s="13">
        <v>132.934</v>
      </c>
      <c r="F417" s="13">
        <v>0</v>
      </c>
      <c r="G417" s="13">
        <v>6.931</v>
      </c>
      <c r="H417" s="13">
        <v>6.931</v>
      </c>
    </row>
    <row r="418" spans="1:8" ht="13.15" customHeight="1" x14ac:dyDescent="0.2">
      <c r="A418" s="3" t="s">
        <v>61</v>
      </c>
      <c r="B418" s="108">
        <v>1985</v>
      </c>
      <c r="C418" s="13">
        <v>91.162000000000006</v>
      </c>
      <c r="D418" s="13">
        <v>6.7640000000000002</v>
      </c>
      <c r="E418" s="13">
        <v>97.926000000000002</v>
      </c>
      <c r="F418" s="13">
        <v>2.7450000000000001</v>
      </c>
      <c r="G418" s="13">
        <v>0.13800000000000001</v>
      </c>
      <c r="H418" s="13">
        <v>2.883</v>
      </c>
    </row>
    <row r="419" spans="1:8" ht="13.15" customHeight="1" x14ac:dyDescent="0.2">
      <c r="A419" s="3" t="s">
        <v>61</v>
      </c>
      <c r="B419" s="108">
        <v>1986</v>
      </c>
      <c r="C419" s="13">
        <v>102.952</v>
      </c>
      <c r="D419" s="13">
        <v>86.1</v>
      </c>
      <c r="E419" s="13">
        <v>189.05199999999999</v>
      </c>
      <c r="F419" s="13">
        <v>0.64700000000000002</v>
      </c>
      <c r="G419" s="13">
        <v>0</v>
      </c>
      <c r="H419" s="13">
        <v>0.64700000000000002</v>
      </c>
    </row>
    <row r="420" spans="1:8" ht="13.15" customHeight="1" x14ac:dyDescent="0.2">
      <c r="A420" s="3" t="s">
        <v>61</v>
      </c>
      <c r="B420" s="108">
        <v>1987</v>
      </c>
      <c r="C420" s="13">
        <v>226.68100000000001</v>
      </c>
      <c r="D420" s="13">
        <v>86.611999999999995</v>
      </c>
      <c r="E420" s="13">
        <v>313.29300000000001</v>
      </c>
      <c r="F420" s="13">
        <v>0.41399999999999998</v>
      </c>
      <c r="G420" s="13">
        <v>8.0000000000000002E-3</v>
      </c>
      <c r="H420" s="13">
        <v>0.42199999999999999</v>
      </c>
    </row>
    <row r="421" spans="1:8" ht="13.15" customHeight="1" x14ac:dyDescent="0.2">
      <c r="A421" s="3" t="s">
        <v>61</v>
      </c>
      <c r="B421" s="108">
        <v>1988</v>
      </c>
      <c r="C421" s="13">
        <v>111.518</v>
      </c>
      <c r="D421" s="13">
        <v>62.146000000000001</v>
      </c>
      <c r="E421" s="13">
        <v>173.66399999999999</v>
      </c>
      <c r="F421" s="13">
        <v>0.433</v>
      </c>
      <c r="G421" s="13">
        <v>0</v>
      </c>
      <c r="H421" s="13">
        <v>0.433</v>
      </c>
    </row>
    <row r="422" spans="1:8" ht="13.15" customHeight="1" x14ac:dyDescent="0.2">
      <c r="A422" s="3" t="s">
        <v>61</v>
      </c>
      <c r="B422" s="108">
        <v>1989</v>
      </c>
      <c r="C422" s="13">
        <v>174.04499999999999</v>
      </c>
      <c r="D422" s="13">
        <v>52.591999999999999</v>
      </c>
      <c r="E422" s="13">
        <v>226.637</v>
      </c>
      <c r="F422" s="13">
        <v>0.58399999999999996</v>
      </c>
      <c r="G422" s="13">
        <v>0</v>
      </c>
      <c r="H422" s="13">
        <v>0.58399999999999996</v>
      </c>
    </row>
    <row r="423" spans="1:8" ht="13.15" customHeight="1" x14ac:dyDescent="0.2">
      <c r="A423" s="3" t="s">
        <v>61</v>
      </c>
      <c r="B423" s="108">
        <v>1990</v>
      </c>
      <c r="C423" s="13">
        <v>151.154</v>
      </c>
      <c r="D423" s="13">
        <v>18.922000000000001</v>
      </c>
      <c r="E423" s="13">
        <v>170.07599999999999</v>
      </c>
      <c r="F423" s="13">
        <v>0.66100000000000003</v>
      </c>
      <c r="G423" s="13">
        <v>0</v>
      </c>
      <c r="H423" s="13">
        <v>0.66100000000000003</v>
      </c>
    </row>
    <row r="424" spans="1:8" ht="13.15" customHeight="1" x14ac:dyDescent="0.2">
      <c r="A424" s="3" t="s">
        <v>61</v>
      </c>
      <c r="B424" s="108">
        <v>1991</v>
      </c>
      <c r="C424" s="13">
        <v>133.71899999999999</v>
      </c>
      <c r="D424" s="13">
        <v>6.1139999999999999</v>
      </c>
      <c r="E424" s="13">
        <v>139.833</v>
      </c>
      <c r="F424" s="13">
        <v>0.19700000000000001</v>
      </c>
      <c r="G424" s="13">
        <v>0</v>
      </c>
      <c r="H424" s="13">
        <v>0.19700000000000001</v>
      </c>
    </row>
    <row r="425" spans="1:8" ht="13.15" customHeight="1" x14ac:dyDescent="0.2">
      <c r="A425" s="3" t="s">
        <v>61</v>
      </c>
      <c r="B425" s="108">
        <v>1992</v>
      </c>
      <c r="C425" s="13">
        <v>31.423999999999999</v>
      </c>
      <c r="D425" s="13">
        <v>2.65</v>
      </c>
      <c r="E425" s="13">
        <v>34.073999999999998</v>
      </c>
      <c r="F425" s="13">
        <v>0</v>
      </c>
      <c r="G425" s="13">
        <v>0</v>
      </c>
      <c r="H425" s="13">
        <v>0</v>
      </c>
    </row>
    <row r="426" spans="1:8" ht="13.15" customHeight="1" x14ac:dyDescent="0.2">
      <c r="A426" s="3" t="s">
        <v>61</v>
      </c>
      <c r="B426" s="108">
        <v>1993</v>
      </c>
      <c r="C426" s="13">
        <v>40.804000000000002</v>
      </c>
      <c r="D426" s="13">
        <v>3.843</v>
      </c>
      <c r="E426" s="13">
        <v>44.647000000000006</v>
      </c>
      <c r="F426" s="13">
        <v>0</v>
      </c>
      <c r="G426" s="13">
        <v>0</v>
      </c>
      <c r="H426" s="13">
        <v>0</v>
      </c>
    </row>
    <row r="427" spans="1:8" ht="13.15" customHeight="1" x14ac:dyDescent="0.2">
      <c r="A427" s="3" t="s">
        <v>61</v>
      </c>
      <c r="B427" s="108">
        <v>1994</v>
      </c>
      <c r="C427" s="13">
        <v>16.369</v>
      </c>
      <c r="D427" s="13">
        <v>4.4790000000000001</v>
      </c>
      <c r="E427" s="13">
        <v>20.847999999999999</v>
      </c>
      <c r="F427" s="13">
        <v>0</v>
      </c>
      <c r="G427" s="13">
        <v>0.14699999999999999</v>
      </c>
      <c r="H427" s="13">
        <v>0.14699999999999999</v>
      </c>
    </row>
    <row r="428" spans="1:8" ht="13.15" customHeight="1" x14ac:dyDescent="0.2">
      <c r="A428" s="3" t="s">
        <v>61</v>
      </c>
      <c r="B428" s="108">
        <v>1995</v>
      </c>
      <c r="C428" s="13">
        <v>7.4779999999999998</v>
      </c>
      <c r="D428" s="13">
        <v>6.149</v>
      </c>
      <c r="E428" s="13">
        <v>13.626999999999999</v>
      </c>
      <c r="F428" s="13">
        <v>0</v>
      </c>
      <c r="G428" s="13">
        <v>0</v>
      </c>
      <c r="H428" s="13">
        <v>0</v>
      </c>
    </row>
    <row r="429" spans="1:8" ht="13.15" customHeight="1" x14ac:dyDescent="0.2">
      <c r="A429" s="3" t="s">
        <v>61</v>
      </c>
      <c r="B429" s="108">
        <v>1996</v>
      </c>
      <c r="C429" s="13">
        <v>5.5069999999999997</v>
      </c>
      <c r="D429" s="13">
        <v>4.9180000000000001</v>
      </c>
      <c r="E429" s="13">
        <v>10.425000000000001</v>
      </c>
      <c r="F429" s="13">
        <v>0</v>
      </c>
      <c r="G429" s="13">
        <v>0</v>
      </c>
      <c r="H429" s="13">
        <v>0</v>
      </c>
    </row>
    <row r="430" spans="1:8" ht="13.15" customHeight="1" x14ac:dyDescent="0.2">
      <c r="A430" s="3" t="s">
        <v>61</v>
      </c>
      <c r="B430" s="108">
        <v>1997</v>
      </c>
      <c r="C430" s="13">
        <v>3.4260000000000002</v>
      </c>
      <c r="D430" s="13">
        <v>2.5070000000000001</v>
      </c>
      <c r="E430" s="13">
        <v>5.9329999999999998</v>
      </c>
      <c r="F430" s="13">
        <v>0</v>
      </c>
      <c r="G430" s="13">
        <v>0</v>
      </c>
      <c r="H430" s="13">
        <v>0</v>
      </c>
    </row>
    <row r="431" spans="1:8" ht="13.15" customHeight="1" x14ac:dyDescent="0.2">
      <c r="A431" s="3" t="s">
        <v>61</v>
      </c>
      <c r="B431" s="108">
        <v>1998</v>
      </c>
      <c r="C431" s="13">
        <v>1.6419999999999999</v>
      </c>
      <c r="D431" s="13">
        <v>0.36</v>
      </c>
      <c r="E431" s="13">
        <v>2.0019999999999998</v>
      </c>
      <c r="F431" s="13">
        <v>0</v>
      </c>
      <c r="G431" s="13">
        <v>0</v>
      </c>
      <c r="H431" s="13">
        <v>0</v>
      </c>
    </row>
    <row r="432" spans="1:8" ht="13.15" customHeight="1" x14ac:dyDescent="0.2">
      <c r="A432" s="3" t="s">
        <v>61</v>
      </c>
      <c r="B432" s="108">
        <v>1999</v>
      </c>
      <c r="C432" s="13">
        <v>0</v>
      </c>
      <c r="D432" s="13">
        <v>0</v>
      </c>
      <c r="E432" s="13">
        <v>0</v>
      </c>
      <c r="F432" s="13">
        <v>0</v>
      </c>
      <c r="G432" s="13">
        <v>0</v>
      </c>
      <c r="H432" s="13">
        <v>0</v>
      </c>
    </row>
    <row r="433" spans="1:8" ht="13.15" customHeight="1" x14ac:dyDescent="0.2">
      <c r="A433" s="3" t="s">
        <v>61</v>
      </c>
      <c r="B433" s="108">
        <v>2000</v>
      </c>
      <c r="C433" s="13">
        <v>0</v>
      </c>
      <c r="D433" s="13">
        <v>0</v>
      </c>
      <c r="E433" s="13">
        <v>0</v>
      </c>
      <c r="F433" s="13">
        <v>0</v>
      </c>
      <c r="G433" s="13">
        <v>0</v>
      </c>
      <c r="H433" s="13">
        <v>0</v>
      </c>
    </row>
    <row r="434" spans="1:8" ht="13.15" customHeight="1" x14ac:dyDescent="0.2">
      <c r="A434" s="3" t="s">
        <v>61</v>
      </c>
      <c r="B434" s="108">
        <v>2001</v>
      </c>
      <c r="C434" s="13">
        <v>0</v>
      </c>
      <c r="D434" s="13">
        <v>0</v>
      </c>
      <c r="E434" s="13">
        <v>0</v>
      </c>
      <c r="F434" s="13">
        <v>0</v>
      </c>
      <c r="G434" s="13">
        <v>0</v>
      </c>
      <c r="H434" s="13">
        <v>0</v>
      </c>
    </row>
    <row r="435" spans="1:8" ht="13.15" customHeight="1" x14ac:dyDescent="0.2">
      <c r="A435" s="3" t="s">
        <v>61</v>
      </c>
      <c r="B435" s="108">
        <v>2002</v>
      </c>
      <c r="C435" s="13">
        <v>0</v>
      </c>
      <c r="D435" s="13">
        <v>0</v>
      </c>
      <c r="E435" s="13">
        <v>0</v>
      </c>
      <c r="F435" s="13">
        <v>0</v>
      </c>
      <c r="G435" s="13">
        <v>0</v>
      </c>
      <c r="H435" s="13">
        <v>0</v>
      </c>
    </row>
    <row r="436" spans="1:8" ht="13.15" customHeight="1" x14ac:dyDescent="0.2">
      <c r="A436" s="3" t="s">
        <v>61</v>
      </c>
      <c r="B436" s="108">
        <v>2003</v>
      </c>
      <c r="C436" s="13">
        <v>0</v>
      </c>
      <c r="D436" s="13">
        <v>0</v>
      </c>
      <c r="E436" s="13">
        <v>0</v>
      </c>
      <c r="F436" s="13">
        <v>0</v>
      </c>
      <c r="G436" s="13">
        <v>0</v>
      </c>
      <c r="H436" s="13">
        <v>0</v>
      </c>
    </row>
    <row r="437" spans="1:8" ht="13.15" customHeight="1" x14ac:dyDescent="0.2">
      <c r="A437" s="3" t="s">
        <v>61</v>
      </c>
      <c r="B437" s="108">
        <v>2004</v>
      </c>
      <c r="C437" s="13">
        <v>0</v>
      </c>
      <c r="D437" s="13">
        <v>0</v>
      </c>
      <c r="E437" s="13">
        <v>0</v>
      </c>
      <c r="F437" s="13">
        <v>0</v>
      </c>
      <c r="G437" s="13">
        <v>0</v>
      </c>
      <c r="H437" s="13">
        <v>0</v>
      </c>
    </row>
    <row r="438" spans="1:8" ht="13.15" customHeight="1" x14ac:dyDescent="0.2">
      <c r="A438" s="3" t="s">
        <v>61</v>
      </c>
      <c r="B438" s="108">
        <v>2005</v>
      </c>
      <c r="C438" s="13">
        <v>0</v>
      </c>
      <c r="D438" s="13">
        <v>0</v>
      </c>
      <c r="E438" s="13">
        <v>0</v>
      </c>
      <c r="F438" s="13">
        <v>0</v>
      </c>
      <c r="G438" s="13">
        <v>0</v>
      </c>
      <c r="H438" s="13">
        <v>0</v>
      </c>
    </row>
    <row r="439" spans="1:8" ht="13.15" customHeight="1" x14ac:dyDescent="0.2">
      <c r="A439" s="3" t="s">
        <v>61</v>
      </c>
      <c r="B439" s="108">
        <v>2006</v>
      </c>
      <c r="C439" s="13">
        <v>0</v>
      </c>
      <c r="D439" s="13">
        <v>0</v>
      </c>
      <c r="E439" s="13">
        <v>0</v>
      </c>
      <c r="F439" s="13">
        <v>0</v>
      </c>
      <c r="G439" s="13">
        <v>0</v>
      </c>
      <c r="H439" s="13">
        <v>0</v>
      </c>
    </row>
    <row r="440" spans="1:8" ht="13.15" customHeight="1" x14ac:dyDescent="0.2">
      <c r="A440" s="3" t="s">
        <v>61</v>
      </c>
      <c r="B440" s="108">
        <v>2007</v>
      </c>
      <c r="C440" s="13">
        <v>0</v>
      </c>
      <c r="D440" s="13">
        <v>0</v>
      </c>
      <c r="E440" s="13">
        <v>0</v>
      </c>
      <c r="F440" s="13">
        <v>0</v>
      </c>
      <c r="G440" s="13">
        <v>0</v>
      </c>
      <c r="H440" s="13">
        <v>0</v>
      </c>
    </row>
    <row r="441" spans="1:8" ht="13.15" customHeight="1" x14ac:dyDescent="0.2">
      <c r="A441" s="3" t="s">
        <v>61</v>
      </c>
      <c r="B441" s="108">
        <v>2008</v>
      </c>
      <c r="C441" s="13">
        <v>0</v>
      </c>
      <c r="D441" s="13">
        <v>0</v>
      </c>
      <c r="E441" s="13">
        <v>0</v>
      </c>
      <c r="F441" s="13">
        <v>0</v>
      </c>
      <c r="G441" s="13">
        <v>0</v>
      </c>
      <c r="H441" s="13">
        <v>0</v>
      </c>
    </row>
    <row r="442" spans="1:8" ht="13.15" customHeight="1" x14ac:dyDescent="0.2">
      <c r="A442" s="3" t="s">
        <v>61</v>
      </c>
      <c r="B442" s="108">
        <v>2009</v>
      </c>
      <c r="C442" s="13">
        <v>0</v>
      </c>
      <c r="D442" s="13">
        <v>0</v>
      </c>
      <c r="E442" s="13">
        <v>0</v>
      </c>
      <c r="F442" s="13">
        <v>0</v>
      </c>
      <c r="G442" s="13">
        <v>0</v>
      </c>
      <c r="H442" s="13">
        <v>0</v>
      </c>
    </row>
    <row r="443" spans="1:8" ht="13.15" customHeight="1" x14ac:dyDescent="0.2">
      <c r="A443" s="3" t="s">
        <v>61</v>
      </c>
      <c r="B443" s="108">
        <v>2010</v>
      </c>
      <c r="C443" s="13">
        <v>0</v>
      </c>
      <c r="D443" s="13">
        <v>0</v>
      </c>
      <c r="E443" s="13">
        <v>0</v>
      </c>
      <c r="F443" s="13">
        <v>0</v>
      </c>
      <c r="G443" s="13">
        <v>0</v>
      </c>
      <c r="H443" s="13">
        <v>0</v>
      </c>
    </row>
    <row r="444" spans="1:8" ht="13.15" customHeight="1" x14ac:dyDescent="0.2">
      <c r="A444" s="3" t="s">
        <v>61</v>
      </c>
      <c r="B444" s="108">
        <v>2011</v>
      </c>
      <c r="C444" s="13">
        <v>0</v>
      </c>
      <c r="D444" s="13">
        <v>0</v>
      </c>
      <c r="E444" s="13">
        <v>0</v>
      </c>
      <c r="F444" s="13">
        <v>0</v>
      </c>
      <c r="G444" s="13">
        <v>0</v>
      </c>
      <c r="H444" s="13">
        <v>0</v>
      </c>
    </row>
    <row r="445" spans="1:8" ht="13.15" customHeight="1" x14ac:dyDescent="0.2">
      <c r="A445" s="3" t="s">
        <v>61</v>
      </c>
      <c r="B445" s="108">
        <v>2012</v>
      </c>
      <c r="C445" s="13">
        <v>0</v>
      </c>
      <c r="D445" s="13">
        <v>0</v>
      </c>
      <c r="E445" s="13">
        <v>0</v>
      </c>
      <c r="F445" s="13">
        <v>0</v>
      </c>
      <c r="G445" s="13">
        <v>0</v>
      </c>
      <c r="H445" s="13">
        <v>0</v>
      </c>
    </row>
    <row r="446" spans="1:8" ht="13.15" customHeight="1" x14ac:dyDescent="0.2">
      <c r="A446" s="3" t="s">
        <v>61</v>
      </c>
      <c r="B446" s="108">
        <v>2013</v>
      </c>
      <c r="C446" s="13">
        <v>0</v>
      </c>
      <c r="D446" s="13">
        <v>0</v>
      </c>
      <c r="E446" s="13">
        <v>0</v>
      </c>
      <c r="F446" s="13">
        <v>0</v>
      </c>
      <c r="G446" s="13">
        <v>0</v>
      </c>
      <c r="H446" s="13">
        <v>0</v>
      </c>
    </row>
    <row r="447" spans="1:8" ht="13.15" customHeight="1" x14ac:dyDescent="0.2">
      <c r="A447" s="3" t="s">
        <v>61</v>
      </c>
      <c r="B447" s="108">
        <v>2014</v>
      </c>
      <c r="C447" s="13">
        <v>0</v>
      </c>
      <c r="D447" s="13">
        <v>0</v>
      </c>
      <c r="E447" s="13">
        <v>0</v>
      </c>
      <c r="F447" s="13">
        <v>0</v>
      </c>
      <c r="G447" s="13">
        <v>0</v>
      </c>
      <c r="H447" s="13">
        <v>0</v>
      </c>
    </row>
    <row r="448" spans="1:8" ht="13.15" customHeight="1" x14ac:dyDescent="0.2">
      <c r="A448" s="3" t="s">
        <v>61</v>
      </c>
      <c r="B448" s="108">
        <v>2015</v>
      </c>
      <c r="C448" s="13">
        <v>0</v>
      </c>
      <c r="D448" s="13">
        <v>0</v>
      </c>
      <c r="E448" s="13">
        <v>0</v>
      </c>
      <c r="F448" s="13">
        <v>0</v>
      </c>
      <c r="G448" s="13">
        <v>0</v>
      </c>
      <c r="H448" s="13">
        <v>0</v>
      </c>
    </row>
    <row r="449" spans="1:8" ht="13.15" customHeight="1" x14ac:dyDescent="0.2">
      <c r="A449" s="3" t="s">
        <v>61</v>
      </c>
      <c r="B449" s="108">
        <v>2016</v>
      </c>
      <c r="C449" s="13">
        <v>0</v>
      </c>
      <c r="D449" s="13">
        <v>0</v>
      </c>
      <c r="E449" s="13">
        <v>0</v>
      </c>
      <c r="F449" s="13">
        <v>0</v>
      </c>
      <c r="G449" s="13">
        <v>0</v>
      </c>
      <c r="H449" s="13">
        <v>0</v>
      </c>
    </row>
    <row r="450" spans="1:8" ht="13.15" customHeight="1" x14ac:dyDescent="0.2">
      <c r="A450" s="3" t="s">
        <v>61</v>
      </c>
      <c r="B450" s="108">
        <v>2017</v>
      </c>
      <c r="C450" s="13">
        <v>0</v>
      </c>
      <c r="D450" s="13">
        <v>0</v>
      </c>
      <c r="E450" s="13">
        <v>0</v>
      </c>
      <c r="F450" s="13">
        <v>0</v>
      </c>
      <c r="G450" s="13">
        <v>0</v>
      </c>
      <c r="H450" s="13">
        <v>0</v>
      </c>
    </row>
    <row r="451" spans="1:8" ht="13.15" customHeight="1" x14ac:dyDescent="0.2">
      <c r="A451" s="3" t="s">
        <v>61</v>
      </c>
      <c r="B451" s="108">
        <v>2018</v>
      </c>
      <c r="C451" s="13">
        <v>0</v>
      </c>
      <c r="D451" s="13">
        <v>0</v>
      </c>
      <c r="E451" s="13">
        <v>0</v>
      </c>
      <c r="F451" s="13">
        <v>0</v>
      </c>
      <c r="G451" s="13">
        <v>0</v>
      </c>
      <c r="H451" s="13">
        <v>0</v>
      </c>
    </row>
    <row r="452" spans="1:8" ht="13.15" customHeight="1" x14ac:dyDescent="0.2">
      <c r="A452" s="3" t="s">
        <v>61</v>
      </c>
      <c r="B452" s="108">
        <v>2019</v>
      </c>
      <c r="C452" s="13">
        <v>0</v>
      </c>
      <c r="D452" s="13">
        <v>0</v>
      </c>
      <c r="E452" s="13">
        <v>0</v>
      </c>
      <c r="F452" s="13">
        <v>0</v>
      </c>
      <c r="G452" s="13">
        <v>0</v>
      </c>
      <c r="H452" s="13">
        <v>0</v>
      </c>
    </row>
    <row r="453" spans="1:8" ht="13.15" customHeight="1" x14ac:dyDescent="0.2">
      <c r="A453" s="3" t="s">
        <v>61</v>
      </c>
      <c r="B453" s="108">
        <v>2020</v>
      </c>
      <c r="C453" s="13">
        <v>1.8879999999999999</v>
      </c>
      <c r="D453" s="13">
        <v>80.123000000000005</v>
      </c>
      <c r="E453" s="13">
        <v>82.01100000000001</v>
      </c>
      <c r="F453" s="13">
        <v>0</v>
      </c>
      <c r="G453" s="13">
        <v>0</v>
      </c>
      <c r="H453" s="13">
        <v>0</v>
      </c>
    </row>
    <row r="454" spans="1:8" ht="13.15" customHeight="1" x14ac:dyDescent="0.2">
      <c r="A454" s="3" t="s">
        <v>61</v>
      </c>
      <c r="B454" s="108">
        <v>2021</v>
      </c>
      <c r="C454" s="13">
        <v>0.93</v>
      </c>
      <c r="D454" s="13">
        <v>630.74199999999996</v>
      </c>
      <c r="E454" s="13">
        <v>631.67199999999991</v>
      </c>
      <c r="F454" s="13">
        <v>4.0000000000000001E-3</v>
      </c>
      <c r="G454" s="13">
        <v>0</v>
      </c>
      <c r="H454" s="13">
        <v>4.0000000000000001E-3</v>
      </c>
    </row>
    <row r="455" spans="1:8" ht="13.15" customHeight="1" x14ac:dyDescent="0.2">
      <c r="A455" s="3" t="s">
        <v>61</v>
      </c>
      <c r="B455" s="108">
        <v>2022</v>
      </c>
      <c r="C455" s="13">
        <v>1.9039999999999999</v>
      </c>
      <c r="D455" s="13">
        <v>59.075000000000003</v>
      </c>
      <c r="E455" s="13">
        <v>60.978999999999999</v>
      </c>
      <c r="F455" s="13">
        <v>1.0999999999999999E-2</v>
      </c>
      <c r="G455" s="13">
        <v>0</v>
      </c>
      <c r="H455" s="13">
        <v>1.0999999999999999E-2</v>
      </c>
    </row>
    <row r="456" spans="1:8" ht="13.15" customHeight="1" x14ac:dyDescent="0.2">
      <c r="A456" s="3" t="s">
        <v>61</v>
      </c>
      <c r="B456" s="108">
        <v>2023</v>
      </c>
      <c r="C456" s="13">
        <v>19.042000000000002</v>
      </c>
      <c r="D456" s="13">
        <v>1.7569999999999999</v>
      </c>
      <c r="E456" s="13">
        <v>20.799000000000003</v>
      </c>
      <c r="F456" s="13">
        <v>7.0000000000000001E-3</v>
      </c>
      <c r="G456" s="13">
        <v>0.02</v>
      </c>
      <c r="H456" s="13">
        <v>2.7E-2</v>
      </c>
    </row>
    <row r="457" spans="1:8" ht="13.15" customHeight="1" x14ac:dyDescent="0.2">
      <c r="A457" s="3" t="s">
        <v>61</v>
      </c>
      <c r="B457" s="108">
        <v>2024</v>
      </c>
      <c r="C457" s="13">
        <v>10.781000000000001</v>
      </c>
      <c r="D457" s="13">
        <v>1.7849999999999999</v>
      </c>
      <c r="E457" s="13">
        <v>12.566000000000001</v>
      </c>
      <c r="F457" s="13">
        <v>1E-3</v>
      </c>
      <c r="G457" s="13">
        <v>5.0999999999999997E-2</v>
      </c>
      <c r="H457" s="13">
        <v>5.1999999999999998E-2</v>
      </c>
    </row>
    <row r="458" spans="1:8" ht="13.15" customHeight="1" x14ac:dyDescent="0.2">
      <c r="A458" s="3" t="s">
        <v>61</v>
      </c>
      <c r="B458" s="108">
        <v>2025</v>
      </c>
      <c r="C458" s="13">
        <v>4.6340000000000003</v>
      </c>
      <c r="D458" s="13">
        <v>4.1280000000000001</v>
      </c>
      <c r="E458" s="13">
        <v>8.7620000000000005</v>
      </c>
      <c r="F458" s="13">
        <v>0</v>
      </c>
      <c r="G458" s="13">
        <v>0</v>
      </c>
      <c r="H458" s="13">
        <v>0</v>
      </c>
    </row>
    <row r="459" spans="1:8" ht="13.15" customHeight="1" x14ac:dyDescent="0.2">
      <c r="A459" s="3" t="s">
        <v>40</v>
      </c>
      <c r="B459" s="108">
        <v>1985</v>
      </c>
      <c r="C459" s="13">
        <v>33283.932999999997</v>
      </c>
      <c r="D459" s="13">
        <v>33050.892999999996</v>
      </c>
      <c r="E459" s="13">
        <v>66334.826000000001</v>
      </c>
      <c r="F459" s="13">
        <v>232.55</v>
      </c>
      <c r="G459" s="13">
        <v>959.16099999999994</v>
      </c>
      <c r="H459" s="13">
        <v>1191.711</v>
      </c>
    </row>
    <row r="460" spans="1:8" ht="13.15" customHeight="1" x14ac:dyDescent="0.2">
      <c r="A460" s="3" t="s">
        <v>40</v>
      </c>
      <c r="B460" s="108">
        <v>1986</v>
      </c>
      <c r="C460" s="13">
        <v>30542.561000000002</v>
      </c>
      <c r="D460" s="13">
        <v>40948.262999999999</v>
      </c>
      <c r="E460" s="13">
        <v>71490.823999999993</v>
      </c>
      <c r="F460" s="13">
        <v>277.84699999999998</v>
      </c>
      <c r="G460" s="13">
        <v>1095.81</v>
      </c>
      <c r="H460" s="13">
        <v>1373.6569999999999</v>
      </c>
    </row>
    <row r="461" spans="1:8" ht="13.15" customHeight="1" x14ac:dyDescent="0.2">
      <c r="A461" s="3" t="s">
        <v>40</v>
      </c>
      <c r="B461" s="108">
        <v>1987</v>
      </c>
      <c r="C461" s="13">
        <v>34973.052000000003</v>
      </c>
      <c r="D461" s="13">
        <v>46652.137000000002</v>
      </c>
      <c r="E461" s="13">
        <v>81625.189000000013</v>
      </c>
      <c r="F461" s="13">
        <v>406.875</v>
      </c>
      <c r="G461" s="13">
        <v>1284.365</v>
      </c>
      <c r="H461" s="13">
        <v>1691.24</v>
      </c>
    </row>
    <row r="462" spans="1:8" ht="13.15" customHeight="1" x14ac:dyDescent="0.2">
      <c r="A462" s="3" t="s">
        <v>40</v>
      </c>
      <c r="B462" s="108">
        <v>1988</v>
      </c>
      <c r="C462" s="13">
        <v>40302.902999999998</v>
      </c>
      <c r="D462" s="13">
        <v>42605.555999999997</v>
      </c>
      <c r="E462" s="13">
        <v>82908.459000000003</v>
      </c>
      <c r="F462" s="13">
        <v>1654.7840000000001</v>
      </c>
      <c r="G462" s="13">
        <v>1541.5519999999999</v>
      </c>
      <c r="H462" s="13">
        <v>3196.3360000000002</v>
      </c>
    </row>
    <row r="463" spans="1:8" ht="13.15" customHeight="1" x14ac:dyDescent="0.2">
      <c r="A463" s="3" t="s">
        <v>40</v>
      </c>
      <c r="B463" s="108">
        <v>1989</v>
      </c>
      <c r="C463" s="13">
        <v>47777.313000000002</v>
      </c>
      <c r="D463" s="13">
        <v>40774.637999999999</v>
      </c>
      <c r="E463" s="13">
        <v>88551.951000000001</v>
      </c>
      <c r="F463" s="13">
        <v>2726.8449999999998</v>
      </c>
      <c r="G463" s="13">
        <v>1632.4649999999999</v>
      </c>
      <c r="H463" s="13">
        <v>4359.3099999999995</v>
      </c>
    </row>
    <row r="464" spans="1:8" ht="13.15" customHeight="1" x14ac:dyDescent="0.2">
      <c r="A464" s="3" t="s">
        <v>40</v>
      </c>
      <c r="B464" s="108">
        <v>1990</v>
      </c>
      <c r="C464" s="13">
        <v>45755.849000000002</v>
      </c>
      <c r="D464" s="13">
        <v>47398.856</v>
      </c>
      <c r="E464" s="13">
        <v>93154.705000000002</v>
      </c>
      <c r="F464" s="13">
        <v>2779.9690000000001</v>
      </c>
      <c r="G464" s="13">
        <v>1679.942</v>
      </c>
      <c r="H464" s="13">
        <v>4459.9110000000001</v>
      </c>
    </row>
    <row r="465" spans="1:8" ht="13.15" customHeight="1" x14ac:dyDescent="0.2">
      <c r="A465" s="3" t="s">
        <v>40</v>
      </c>
      <c r="B465" s="108">
        <v>1991</v>
      </c>
      <c r="C465" s="13">
        <v>40690.468000000001</v>
      </c>
      <c r="D465" s="13">
        <v>46694.057000000001</v>
      </c>
      <c r="E465" s="13">
        <v>87384.524999999994</v>
      </c>
      <c r="F465" s="13">
        <v>2801.0509999999999</v>
      </c>
      <c r="G465" s="13">
        <v>1657.883</v>
      </c>
      <c r="H465" s="13">
        <v>4458.9340000000002</v>
      </c>
    </row>
    <row r="466" spans="1:8" ht="13.15" customHeight="1" x14ac:dyDescent="0.2">
      <c r="A466" s="3" t="s">
        <v>40</v>
      </c>
      <c r="B466" s="108">
        <v>1992</v>
      </c>
      <c r="C466" s="13">
        <v>44199.803999999996</v>
      </c>
      <c r="D466" s="13">
        <v>49525.394999999997</v>
      </c>
      <c r="E466" s="13">
        <v>93725.198999999993</v>
      </c>
      <c r="F466" s="13">
        <v>2822.0160000000001</v>
      </c>
      <c r="G466" s="13">
        <v>1691.4860000000001</v>
      </c>
      <c r="H466" s="13">
        <v>4513.5020000000004</v>
      </c>
    </row>
    <row r="467" spans="1:8" ht="13.15" customHeight="1" x14ac:dyDescent="0.2">
      <c r="A467" s="3" t="s">
        <v>40</v>
      </c>
      <c r="B467" s="108">
        <v>1993</v>
      </c>
      <c r="C467" s="13">
        <v>50017.927000000003</v>
      </c>
      <c r="D467" s="13">
        <v>60476.625</v>
      </c>
      <c r="E467" s="13">
        <v>110494.552</v>
      </c>
      <c r="F467" s="13">
        <v>3218.9830000000002</v>
      </c>
      <c r="G467" s="13">
        <v>1947.585</v>
      </c>
      <c r="H467" s="13">
        <v>5166.5680000000002</v>
      </c>
    </row>
    <row r="468" spans="1:8" ht="13.15" customHeight="1" x14ac:dyDescent="0.2">
      <c r="A468" s="3" t="s">
        <v>40</v>
      </c>
      <c r="B468" s="108">
        <v>1994</v>
      </c>
      <c r="C468" s="13">
        <v>60729.550999999999</v>
      </c>
      <c r="D468" s="13">
        <v>65561.274999999994</v>
      </c>
      <c r="E468" s="13">
        <v>126290.826</v>
      </c>
      <c r="F468" s="13">
        <v>3102.3229999999999</v>
      </c>
      <c r="G468" s="13">
        <v>1890.933</v>
      </c>
      <c r="H468" s="13">
        <v>4993.2559999999994</v>
      </c>
    </row>
    <row r="469" spans="1:8" ht="13.15" customHeight="1" x14ac:dyDescent="0.2">
      <c r="A469" s="3" t="s">
        <v>40</v>
      </c>
      <c r="B469" s="108">
        <v>1995</v>
      </c>
      <c r="C469" s="13">
        <v>68549.23</v>
      </c>
      <c r="D469" s="13">
        <v>71637.062999999995</v>
      </c>
      <c r="E469" s="13">
        <v>140186.29300000001</v>
      </c>
      <c r="F469" s="13">
        <v>3096.5070000000001</v>
      </c>
      <c r="G469" s="13">
        <v>2061.7130000000002</v>
      </c>
      <c r="H469" s="13">
        <v>5158.22</v>
      </c>
    </row>
    <row r="470" spans="1:8" ht="13.15" customHeight="1" x14ac:dyDescent="0.2">
      <c r="A470" s="3" t="s">
        <v>40</v>
      </c>
      <c r="B470" s="108">
        <v>1996</v>
      </c>
      <c r="C470" s="13">
        <v>77403.948000000004</v>
      </c>
      <c r="D470" s="13">
        <v>72820.926000000007</v>
      </c>
      <c r="E470" s="13">
        <v>150224.87400000001</v>
      </c>
      <c r="F470" s="13">
        <v>3396.991</v>
      </c>
      <c r="G470" s="13">
        <v>2043.3430000000001</v>
      </c>
      <c r="H470" s="13">
        <v>5440.3339999999998</v>
      </c>
    </row>
    <row r="471" spans="1:8" ht="13.15" customHeight="1" x14ac:dyDescent="0.2">
      <c r="A471" s="3" t="s">
        <v>40</v>
      </c>
      <c r="B471" s="108">
        <v>1997</v>
      </c>
      <c r="C471" s="13">
        <v>83874.820000000007</v>
      </c>
      <c r="D471" s="13">
        <v>78652.69</v>
      </c>
      <c r="E471" s="13">
        <v>162527.51</v>
      </c>
      <c r="F471" s="13">
        <v>3250.6770000000001</v>
      </c>
      <c r="G471" s="13">
        <v>1864.683</v>
      </c>
      <c r="H471" s="13">
        <v>5115.3600000000006</v>
      </c>
    </row>
    <row r="472" spans="1:8" ht="13.15" customHeight="1" x14ac:dyDescent="0.2">
      <c r="A472" s="3" t="s">
        <v>40</v>
      </c>
      <c r="B472" s="108">
        <v>1998</v>
      </c>
      <c r="C472" s="13">
        <v>77976.282000000007</v>
      </c>
      <c r="D472" s="13">
        <v>74657.618000000002</v>
      </c>
      <c r="E472" s="13">
        <v>152633.90000000002</v>
      </c>
      <c r="F472" s="13">
        <v>3123.0839999999998</v>
      </c>
      <c r="G472" s="13">
        <v>1817.059</v>
      </c>
      <c r="H472" s="13">
        <v>4940.143</v>
      </c>
    </row>
    <row r="473" spans="1:8" ht="13.15" customHeight="1" x14ac:dyDescent="0.2">
      <c r="A473" s="3" t="s">
        <v>40</v>
      </c>
      <c r="B473" s="108">
        <v>1999</v>
      </c>
      <c r="C473" s="13">
        <v>92896.688999999998</v>
      </c>
      <c r="D473" s="13">
        <v>92534.521999999997</v>
      </c>
      <c r="E473" s="13">
        <v>185431.21100000001</v>
      </c>
      <c r="F473" s="13">
        <v>3027.5129999999999</v>
      </c>
      <c r="G473" s="13">
        <v>2232.3029999999999</v>
      </c>
      <c r="H473" s="13">
        <v>5259.8159999999998</v>
      </c>
    </row>
    <row r="474" spans="1:8" ht="13.15" customHeight="1" x14ac:dyDescent="0.2">
      <c r="A474" s="3" t="s">
        <v>40</v>
      </c>
      <c r="B474" s="108">
        <v>2000</v>
      </c>
      <c r="C474" s="13">
        <v>98231.012000000002</v>
      </c>
      <c r="D474" s="13">
        <v>101252.236</v>
      </c>
      <c r="E474" s="13">
        <v>199483.24800000002</v>
      </c>
      <c r="F474" s="13">
        <v>3269.201</v>
      </c>
      <c r="G474" s="13">
        <v>3003.85</v>
      </c>
      <c r="H474" s="13">
        <v>6273.0509999999995</v>
      </c>
    </row>
    <row r="475" spans="1:8" ht="13.15" customHeight="1" x14ac:dyDescent="0.2">
      <c r="A475" s="3" t="s">
        <v>40</v>
      </c>
      <c r="B475" s="108">
        <v>2001</v>
      </c>
      <c r="C475" s="13">
        <v>82906.081999999995</v>
      </c>
      <c r="D475" s="13">
        <v>97603.964999999997</v>
      </c>
      <c r="E475" s="13">
        <v>180510.04699999999</v>
      </c>
      <c r="F475" s="13">
        <v>3278.0819999999999</v>
      </c>
      <c r="G475" s="13">
        <v>3347.511</v>
      </c>
      <c r="H475" s="13">
        <v>6625.5929999999998</v>
      </c>
    </row>
    <row r="476" spans="1:8" ht="13.15" customHeight="1" x14ac:dyDescent="0.2">
      <c r="A476" s="3" t="s">
        <v>40</v>
      </c>
      <c r="B476" s="108">
        <v>2002</v>
      </c>
      <c r="C476" s="13">
        <v>91632.866999999998</v>
      </c>
      <c r="D476" s="13">
        <v>100416.621</v>
      </c>
      <c r="E476" s="13">
        <v>192049.48800000001</v>
      </c>
      <c r="F476" s="13">
        <v>3113.1019999999999</v>
      </c>
      <c r="G476" s="13">
        <v>3626.6509999999998</v>
      </c>
      <c r="H476" s="13">
        <v>6739.7529999999997</v>
      </c>
    </row>
    <row r="477" spans="1:8" ht="13.15" customHeight="1" x14ac:dyDescent="0.2">
      <c r="A477" s="3" t="s">
        <v>40</v>
      </c>
      <c r="B477" s="108">
        <v>2003</v>
      </c>
      <c r="C477" s="13">
        <v>90962.388000000006</v>
      </c>
      <c r="D477" s="13">
        <v>88695.221000000005</v>
      </c>
      <c r="E477" s="13">
        <v>179657.609</v>
      </c>
      <c r="F477" s="13">
        <v>3404.444</v>
      </c>
      <c r="G477" s="13">
        <v>2901.2710000000002</v>
      </c>
      <c r="H477" s="13">
        <v>6305.7150000000001</v>
      </c>
    </row>
    <row r="478" spans="1:8" ht="13.15" customHeight="1" x14ac:dyDescent="0.2">
      <c r="A478" s="3" t="s">
        <v>40</v>
      </c>
      <c r="B478" s="108">
        <v>2004</v>
      </c>
      <c r="C478" s="13">
        <v>108764.26700000001</v>
      </c>
      <c r="D478" s="13">
        <v>85476.654999999999</v>
      </c>
      <c r="E478" s="13">
        <v>194240.92200000002</v>
      </c>
      <c r="F478" s="13">
        <v>3763.9679999999998</v>
      </c>
      <c r="G478" s="13">
        <v>2981.636</v>
      </c>
      <c r="H478" s="13">
        <v>6745.6039999999994</v>
      </c>
    </row>
    <row r="479" spans="1:8" ht="13.15" customHeight="1" x14ac:dyDescent="0.2">
      <c r="A479" s="3" t="s">
        <v>40</v>
      </c>
      <c r="B479" s="108">
        <v>2005</v>
      </c>
      <c r="C479" s="13">
        <v>108838.47500000001</v>
      </c>
      <c r="D479" s="13">
        <v>87639.4</v>
      </c>
      <c r="E479" s="13">
        <v>196477.875</v>
      </c>
      <c r="F479" s="13">
        <v>4310.174</v>
      </c>
      <c r="G479" s="13">
        <v>2875.2719999999999</v>
      </c>
      <c r="H479" s="13">
        <v>7185.4459999999999</v>
      </c>
    </row>
    <row r="480" spans="1:8" ht="13.15" customHeight="1" x14ac:dyDescent="0.2">
      <c r="A480" s="3" t="s">
        <v>40</v>
      </c>
      <c r="B480" s="108">
        <v>2006</v>
      </c>
      <c r="C480" s="13">
        <v>109469.853</v>
      </c>
      <c r="D480" s="13">
        <v>91257.926999999996</v>
      </c>
      <c r="E480" s="13">
        <v>200727.78</v>
      </c>
      <c r="F480" s="13">
        <v>4709.3540000000003</v>
      </c>
      <c r="G480" s="13">
        <v>3265.6469999999999</v>
      </c>
      <c r="H480" s="13">
        <v>7975.0010000000002</v>
      </c>
    </row>
    <row r="481" spans="1:8" ht="13.15" customHeight="1" x14ac:dyDescent="0.2">
      <c r="A481" s="3" t="s">
        <v>40</v>
      </c>
      <c r="B481" s="108">
        <v>2007</v>
      </c>
      <c r="C481" s="13">
        <v>111957.861</v>
      </c>
      <c r="D481" s="13">
        <v>91349.145000000004</v>
      </c>
      <c r="E481" s="13">
        <v>203307.00599999999</v>
      </c>
      <c r="F481" s="13">
        <v>5549.1989999999996</v>
      </c>
      <c r="G481" s="13">
        <v>3159.6280000000002</v>
      </c>
      <c r="H481" s="13">
        <v>8708.8269999999993</v>
      </c>
    </row>
    <row r="482" spans="1:8" ht="13.15" customHeight="1" x14ac:dyDescent="0.2">
      <c r="A482" s="3" t="s">
        <v>40</v>
      </c>
      <c r="B482" s="108">
        <v>2008</v>
      </c>
      <c r="C482" s="13">
        <v>109615.802</v>
      </c>
      <c r="D482" s="13">
        <v>90449.679000000004</v>
      </c>
      <c r="E482" s="13">
        <v>200065.481</v>
      </c>
      <c r="F482" s="13">
        <v>5919.43</v>
      </c>
      <c r="G482" s="13">
        <v>3146.78</v>
      </c>
      <c r="H482" s="13">
        <v>9066.2100000000009</v>
      </c>
    </row>
    <row r="483" spans="1:8" ht="13.15" customHeight="1" x14ac:dyDescent="0.2">
      <c r="A483" s="3" t="s">
        <v>40</v>
      </c>
      <c r="B483" s="108">
        <v>2009</v>
      </c>
      <c r="C483" s="13">
        <v>97503.938999999998</v>
      </c>
      <c r="D483" s="13">
        <v>95453.48</v>
      </c>
      <c r="E483" s="13">
        <v>192957.41899999999</v>
      </c>
      <c r="F483" s="13">
        <v>5816.7839999999997</v>
      </c>
      <c r="G483" s="13">
        <v>2646.6729999999998</v>
      </c>
      <c r="H483" s="13">
        <v>8463.4569999999985</v>
      </c>
    </row>
    <row r="484" spans="1:8" ht="13.15" customHeight="1" x14ac:dyDescent="0.2">
      <c r="A484" s="3" t="s">
        <v>40</v>
      </c>
      <c r="B484" s="108">
        <v>2010</v>
      </c>
      <c r="C484" s="13">
        <v>120115.88</v>
      </c>
      <c r="D484" s="13">
        <v>96752.823000000004</v>
      </c>
      <c r="E484" s="13">
        <v>216868.70300000001</v>
      </c>
      <c r="F484" s="13">
        <v>7531.7709999999997</v>
      </c>
      <c r="G484" s="13">
        <v>2003.0450000000001</v>
      </c>
      <c r="H484" s="13">
        <v>9534.8159999999989</v>
      </c>
    </row>
    <row r="485" spans="1:8" ht="13.15" customHeight="1" x14ac:dyDescent="0.2">
      <c r="A485" s="3" t="s">
        <v>40</v>
      </c>
      <c r="B485" s="108">
        <v>2011</v>
      </c>
      <c r="C485" s="13">
        <v>125731.954</v>
      </c>
      <c r="D485" s="13">
        <v>102590.88499999999</v>
      </c>
      <c r="E485" s="13">
        <v>228322.83899999998</v>
      </c>
      <c r="F485" s="13">
        <v>8362.4590000000007</v>
      </c>
      <c r="G485" s="13">
        <v>1989.777</v>
      </c>
      <c r="H485" s="13">
        <v>10352.236000000001</v>
      </c>
    </row>
    <row r="486" spans="1:8" ht="13.15" customHeight="1" x14ac:dyDescent="0.2">
      <c r="A486" s="3" t="s">
        <v>40</v>
      </c>
      <c r="B486" s="108">
        <v>2012</v>
      </c>
      <c r="C486" s="13">
        <v>127903.98299999999</v>
      </c>
      <c r="D486" s="13">
        <v>110191.856</v>
      </c>
      <c r="E486" s="13">
        <v>238095.83899999998</v>
      </c>
      <c r="F486" s="13">
        <v>7968.5640000000003</v>
      </c>
      <c r="G486" s="13">
        <v>2005.864</v>
      </c>
      <c r="H486" s="13">
        <v>9974.4279999999999</v>
      </c>
    </row>
    <row r="487" spans="1:8" ht="13.15" customHeight="1" x14ac:dyDescent="0.2">
      <c r="A487" s="3" t="s">
        <v>40</v>
      </c>
      <c r="B487" s="108">
        <v>2013</v>
      </c>
      <c r="C487" s="13">
        <v>129382.905</v>
      </c>
      <c r="D487" s="13">
        <v>115962.08</v>
      </c>
      <c r="E487" s="13">
        <v>245344.98499999999</v>
      </c>
      <c r="F487" s="13">
        <v>7358.857</v>
      </c>
      <c r="G487" s="13">
        <v>2094.8139999999999</v>
      </c>
      <c r="H487" s="13">
        <v>9453.6710000000003</v>
      </c>
    </row>
    <row r="488" spans="1:8" ht="13.15" customHeight="1" x14ac:dyDescent="0.2">
      <c r="A488" s="3" t="s">
        <v>40</v>
      </c>
      <c r="B488" s="108">
        <v>2014</v>
      </c>
      <c r="C488" s="13">
        <v>130441.624</v>
      </c>
      <c r="D488" s="13">
        <v>129429.167</v>
      </c>
      <c r="E488" s="13">
        <v>259870.791</v>
      </c>
      <c r="F488" s="13">
        <v>8284.2440000000006</v>
      </c>
      <c r="G488" s="13">
        <v>2384.797</v>
      </c>
      <c r="H488" s="13">
        <v>10669.041000000001</v>
      </c>
    </row>
    <row r="489" spans="1:8" ht="13.15" customHeight="1" x14ac:dyDescent="0.2">
      <c r="A489" s="3" t="s">
        <v>40</v>
      </c>
      <c r="B489" s="108">
        <v>2015</v>
      </c>
      <c r="C489" s="13">
        <v>129089.705</v>
      </c>
      <c r="D489" s="13">
        <v>158110.20199999999</v>
      </c>
      <c r="E489" s="13">
        <v>287199.90700000001</v>
      </c>
      <c r="F489" s="13">
        <v>7538.41</v>
      </c>
      <c r="G489" s="13">
        <v>2710.5329999999999</v>
      </c>
      <c r="H489" s="13">
        <v>10248.942999999999</v>
      </c>
    </row>
    <row r="490" spans="1:8" ht="13.15" customHeight="1" x14ac:dyDescent="0.2">
      <c r="A490" s="3" t="s">
        <v>40</v>
      </c>
      <c r="B490" s="108">
        <v>2016</v>
      </c>
      <c r="C490" s="13">
        <v>124064.016</v>
      </c>
      <c r="D490" s="13">
        <v>160551.10800000001</v>
      </c>
      <c r="E490" s="13">
        <v>284615.12400000001</v>
      </c>
      <c r="F490" s="13">
        <v>6660.5780000000004</v>
      </c>
      <c r="G490" s="13">
        <v>2881.1680000000001</v>
      </c>
      <c r="H490" s="13">
        <v>9541.746000000001</v>
      </c>
    </row>
    <row r="491" spans="1:8" ht="13.15" customHeight="1" x14ac:dyDescent="0.2">
      <c r="A491" s="3" t="s">
        <v>40</v>
      </c>
      <c r="B491" s="108">
        <v>2017</v>
      </c>
      <c r="C491" s="13">
        <v>141726.59</v>
      </c>
      <c r="D491" s="13">
        <v>171686.45699999999</v>
      </c>
      <c r="E491" s="13">
        <v>313413.04700000002</v>
      </c>
      <c r="F491" s="13">
        <v>6747.5379999999996</v>
      </c>
      <c r="G491" s="13">
        <v>3040.9459999999999</v>
      </c>
      <c r="H491" s="13">
        <v>9788.4840000000004</v>
      </c>
    </row>
    <row r="492" spans="1:8" ht="13.15" customHeight="1" x14ac:dyDescent="0.2">
      <c r="A492" s="3" t="s">
        <v>40</v>
      </c>
      <c r="B492" s="108">
        <v>2018</v>
      </c>
      <c r="C492" s="13">
        <v>146591.31</v>
      </c>
      <c r="D492" s="13">
        <v>182567.80300000001</v>
      </c>
      <c r="E492" s="13">
        <v>329159.11300000001</v>
      </c>
      <c r="F492" s="13">
        <v>6354.808</v>
      </c>
      <c r="G492" s="13">
        <v>3403.806</v>
      </c>
      <c r="H492" s="13">
        <v>9758.6139999999996</v>
      </c>
    </row>
    <row r="493" spans="1:8" ht="13.15" customHeight="1" x14ac:dyDescent="0.2">
      <c r="A493" s="3" t="s">
        <v>40</v>
      </c>
      <c r="B493" s="108">
        <v>2019</v>
      </c>
      <c r="C493" s="13">
        <v>129005.94100000001</v>
      </c>
      <c r="D493" s="13">
        <v>174580.30900000001</v>
      </c>
      <c r="E493" s="13">
        <v>303586.25</v>
      </c>
      <c r="F493" s="13">
        <v>6084.8559999999998</v>
      </c>
      <c r="G493" s="13">
        <v>4215.1440000000002</v>
      </c>
      <c r="H493" s="13">
        <v>10300</v>
      </c>
    </row>
    <row r="494" spans="1:8" ht="13.15" customHeight="1" x14ac:dyDescent="0.2">
      <c r="A494" s="3" t="s">
        <v>40</v>
      </c>
      <c r="B494" s="108">
        <v>2020</v>
      </c>
      <c r="C494" s="13">
        <v>96029.819000000003</v>
      </c>
      <c r="D494" s="13">
        <v>112977.266</v>
      </c>
      <c r="E494" s="13">
        <v>209007.08500000002</v>
      </c>
      <c r="F494" s="13">
        <v>3311.5610000000001</v>
      </c>
      <c r="G494" s="13">
        <v>2748.28</v>
      </c>
      <c r="H494" s="13">
        <v>6059.8410000000003</v>
      </c>
    </row>
    <row r="495" spans="1:8" ht="13.15" customHeight="1" x14ac:dyDescent="0.2">
      <c r="A495" s="3" t="s">
        <v>40</v>
      </c>
      <c r="B495" s="108">
        <v>2021</v>
      </c>
      <c r="C495" s="13">
        <v>119101.23299999999</v>
      </c>
      <c r="D495" s="13">
        <v>109828.613</v>
      </c>
      <c r="E495" s="13">
        <v>228929.84599999999</v>
      </c>
      <c r="F495" s="13">
        <v>1972.857</v>
      </c>
      <c r="G495" s="13">
        <v>2344.098</v>
      </c>
      <c r="H495" s="13">
        <v>4316.9549999999999</v>
      </c>
    </row>
    <row r="496" spans="1:8" ht="13.15" customHeight="1" x14ac:dyDescent="0.2">
      <c r="A496" s="3" t="s">
        <v>40</v>
      </c>
      <c r="B496" s="108">
        <v>2022</v>
      </c>
      <c r="C496" s="13">
        <v>123294.53</v>
      </c>
      <c r="D496" s="13">
        <v>109535.5</v>
      </c>
      <c r="E496" s="13">
        <v>232830.03</v>
      </c>
      <c r="F496" s="13">
        <v>2498.422</v>
      </c>
      <c r="G496" s="13">
        <v>2370.1869999999999</v>
      </c>
      <c r="H496" s="13">
        <v>4868.6090000000004</v>
      </c>
    </row>
    <row r="497" spans="1:8" ht="13.15" customHeight="1" x14ac:dyDescent="0.2">
      <c r="A497" s="3" t="s">
        <v>40</v>
      </c>
      <c r="B497" s="108">
        <v>2023</v>
      </c>
      <c r="C497" s="13">
        <v>133575.80900000001</v>
      </c>
      <c r="D497" s="13">
        <v>140020.223</v>
      </c>
      <c r="E497" s="13">
        <v>273596.03200000001</v>
      </c>
      <c r="F497" s="13">
        <v>2351.326</v>
      </c>
      <c r="G497" s="13">
        <v>3111.8440000000001</v>
      </c>
      <c r="H497" s="13">
        <v>5463.17</v>
      </c>
    </row>
    <row r="498" spans="1:8" ht="13.15" customHeight="1" x14ac:dyDescent="0.2">
      <c r="A498" s="3" t="s">
        <v>40</v>
      </c>
      <c r="B498" s="108">
        <v>2024</v>
      </c>
      <c r="C498" s="13">
        <v>171382.32199999999</v>
      </c>
      <c r="D498" s="13">
        <v>163438.155</v>
      </c>
      <c r="E498" s="13">
        <v>334820.47699999996</v>
      </c>
      <c r="F498" s="13">
        <v>2512.413</v>
      </c>
      <c r="G498" s="13">
        <v>3783.4319999999998</v>
      </c>
      <c r="H498" s="13">
        <v>6295.8449999999993</v>
      </c>
    </row>
    <row r="499" spans="1:8" ht="13.15" customHeight="1" x14ac:dyDescent="0.2">
      <c r="A499" s="3" t="s">
        <v>40</v>
      </c>
      <c r="B499" s="108">
        <v>2025</v>
      </c>
      <c r="C499" s="13">
        <v>172728.03200000001</v>
      </c>
      <c r="D499" s="13">
        <v>160008.413</v>
      </c>
      <c r="E499" s="13">
        <v>332736.44500000001</v>
      </c>
      <c r="F499" s="13">
        <v>2240.511</v>
      </c>
      <c r="G499" s="13">
        <v>3806.8539999999998</v>
      </c>
      <c r="H499" s="13">
        <v>6047.3649999999998</v>
      </c>
    </row>
    <row r="500" spans="1:8" ht="13.15" customHeight="1" x14ac:dyDescent="0.2">
      <c r="A500" s="3" t="s">
        <v>145</v>
      </c>
      <c r="B500" s="108">
        <v>1985</v>
      </c>
      <c r="C500" s="13">
        <v>0</v>
      </c>
      <c r="D500" s="13">
        <v>0</v>
      </c>
      <c r="E500" s="13">
        <v>0</v>
      </c>
      <c r="F500" s="13">
        <v>0</v>
      </c>
      <c r="G500" s="13">
        <v>0</v>
      </c>
      <c r="H500" s="13">
        <v>0</v>
      </c>
    </row>
    <row r="501" spans="1:8" ht="13.15" customHeight="1" x14ac:dyDescent="0.2">
      <c r="A501" s="3" t="s">
        <v>145</v>
      </c>
      <c r="B501" s="108">
        <v>1986</v>
      </c>
      <c r="C501" s="13">
        <v>0</v>
      </c>
      <c r="D501" s="13">
        <v>0</v>
      </c>
      <c r="E501" s="13">
        <v>0</v>
      </c>
      <c r="F501" s="13">
        <v>0</v>
      </c>
      <c r="G501" s="13">
        <v>0</v>
      </c>
      <c r="H501" s="13">
        <v>0</v>
      </c>
    </row>
    <row r="502" spans="1:8" ht="13.15" customHeight="1" x14ac:dyDescent="0.2">
      <c r="A502" s="3" t="s">
        <v>145</v>
      </c>
      <c r="B502" s="108">
        <v>1987</v>
      </c>
      <c r="C502" s="13">
        <v>0</v>
      </c>
      <c r="D502" s="13">
        <v>0</v>
      </c>
      <c r="E502" s="13">
        <v>0</v>
      </c>
      <c r="F502" s="13">
        <v>0</v>
      </c>
      <c r="G502" s="13">
        <v>0</v>
      </c>
      <c r="H502" s="13">
        <v>0</v>
      </c>
    </row>
    <row r="503" spans="1:8" ht="13.15" customHeight="1" x14ac:dyDescent="0.2">
      <c r="A503" s="3" t="s">
        <v>145</v>
      </c>
      <c r="B503" s="108">
        <v>1988</v>
      </c>
      <c r="C503" s="13">
        <v>0</v>
      </c>
      <c r="D503" s="13">
        <v>0</v>
      </c>
      <c r="E503" s="13">
        <v>0</v>
      </c>
      <c r="F503" s="13">
        <v>0</v>
      </c>
      <c r="G503" s="13">
        <v>0</v>
      </c>
      <c r="H503" s="13">
        <v>0</v>
      </c>
    </row>
    <row r="504" spans="1:8" ht="13.15" customHeight="1" x14ac:dyDescent="0.2">
      <c r="A504" s="3" t="s">
        <v>145</v>
      </c>
      <c r="B504" s="108">
        <v>1989</v>
      </c>
      <c r="C504" s="13">
        <v>0</v>
      </c>
      <c r="D504" s="13">
        <v>0</v>
      </c>
      <c r="E504" s="13">
        <v>0</v>
      </c>
      <c r="F504" s="13">
        <v>0</v>
      </c>
      <c r="G504" s="13">
        <v>0</v>
      </c>
      <c r="H504" s="13">
        <v>0</v>
      </c>
    </row>
    <row r="505" spans="1:8" ht="13.15" customHeight="1" x14ac:dyDescent="0.2">
      <c r="A505" s="3" t="s">
        <v>145</v>
      </c>
      <c r="B505" s="108">
        <v>1990</v>
      </c>
      <c r="C505" s="13">
        <v>0</v>
      </c>
      <c r="D505" s="13">
        <v>0</v>
      </c>
      <c r="E505" s="13">
        <v>0</v>
      </c>
      <c r="F505" s="13">
        <v>0</v>
      </c>
      <c r="G505" s="13">
        <v>0</v>
      </c>
      <c r="H505" s="13">
        <v>0</v>
      </c>
    </row>
    <row r="506" spans="1:8" ht="13.15" customHeight="1" x14ac:dyDescent="0.2">
      <c r="A506" s="3" t="s">
        <v>145</v>
      </c>
      <c r="B506" s="108">
        <v>1991</v>
      </c>
      <c r="C506" s="13">
        <v>0</v>
      </c>
      <c r="D506" s="13">
        <v>0</v>
      </c>
      <c r="E506" s="13">
        <v>0</v>
      </c>
      <c r="F506" s="13">
        <v>0</v>
      </c>
      <c r="G506" s="13">
        <v>0</v>
      </c>
      <c r="H506" s="13">
        <v>0</v>
      </c>
    </row>
    <row r="507" spans="1:8" ht="13.15" customHeight="1" x14ac:dyDescent="0.2">
      <c r="A507" s="3" t="s">
        <v>145</v>
      </c>
      <c r="B507" s="108">
        <v>1992</v>
      </c>
      <c r="C507" s="13">
        <v>0</v>
      </c>
      <c r="D507" s="13">
        <v>0</v>
      </c>
      <c r="E507" s="13">
        <v>0</v>
      </c>
      <c r="F507" s="13">
        <v>0</v>
      </c>
      <c r="G507" s="13">
        <v>0</v>
      </c>
      <c r="H507" s="13">
        <v>0</v>
      </c>
    </row>
    <row r="508" spans="1:8" ht="13.15" customHeight="1" x14ac:dyDescent="0.2">
      <c r="A508" s="3" t="s">
        <v>145</v>
      </c>
      <c r="B508" s="108">
        <v>1993</v>
      </c>
      <c r="C508" s="13">
        <v>0</v>
      </c>
      <c r="D508" s="13">
        <v>0</v>
      </c>
      <c r="E508" s="13">
        <v>0</v>
      </c>
      <c r="F508" s="13">
        <v>0</v>
      </c>
      <c r="G508" s="13">
        <v>0</v>
      </c>
      <c r="H508" s="13">
        <v>0</v>
      </c>
    </row>
    <row r="509" spans="1:8" ht="13.15" customHeight="1" x14ac:dyDescent="0.2">
      <c r="A509" s="3" t="s">
        <v>145</v>
      </c>
      <c r="B509" s="108">
        <v>1994</v>
      </c>
      <c r="C509" s="13">
        <v>0</v>
      </c>
      <c r="D509" s="13">
        <v>0</v>
      </c>
      <c r="E509" s="13">
        <v>0</v>
      </c>
      <c r="F509" s="13">
        <v>0</v>
      </c>
      <c r="G509" s="13">
        <v>0</v>
      </c>
      <c r="H509" s="13">
        <v>0</v>
      </c>
    </row>
    <row r="510" spans="1:8" ht="13.15" customHeight="1" x14ac:dyDescent="0.2">
      <c r="A510" s="3" t="s">
        <v>145</v>
      </c>
      <c r="B510" s="108">
        <v>1995</v>
      </c>
      <c r="C510" s="13">
        <v>0</v>
      </c>
      <c r="D510" s="13">
        <v>0</v>
      </c>
      <c r="E510" s="13">
        <v>0</v>
      </c>
      <c r="F510" s="13">
        <v>0</v>
      </c>
      <c r="G510" s="13">
        <v>0</v>
      </c>
      <c r="H510" s="13">
        <v>0</v>
      </c>
    </row>
    <row r="511" spans="1:8" ht="13.15" customHeight="1" x14ac:dyDescent="0.2">
      <c r="A511" s="3" t="s">
        <v>145</v>
      </c>
      <c r="B511" s="108">
        <v>1996</v>
      </c>
      <c r="C511" s="13">
        <v>0</v>
      </c>
      <c r="D511" s="13">
        <v>0</v>
      </c>
      <c r="E511" s="13">
        <v>0</v>
      </c>
      <c r="F511" s="13">
        <v>0</v>
      </c>
      <c r="G511" s="13">
        <v>0</v>
      </c>
      <c r="H511" s="13">
        <v>0</v>
      </c>
    </row>
    <row r="512" spans="1:8" ht="13.15" customHeight="1" x14ac:dyDescent="0.2">
      <c r="A512" s="3" t="s">
        <v>145</v>
      </c>
      <c r="B512" s="108">
        <v>1997</v>
      </c>
      <c r="C512" s="13">
        <v>0</v>
      </c>
      <c r="D512" s="13">
        <v>0</v>
      </c>
      <c r="E512" s="13">
        <v>0</v>
      </c>
      <c r="F512" s="13">
        <v>0</v>
      </c>
      <c r="G512" s="13">
        <v>0</v>
      </c>
      <c r="H512" s="13">
        <v>0</v>
      </c>
    </row>
    <row r="513" spans="1:8" ht="13.15" customHeight="1" x14ac:dyDescent="0.2">
      <c r="A513" s="3" t="s">
        <v>145</v>
      </c>
      <c r="B513" s="108">
        <v>1998</v>
      </c>
      <c r="C513" s="13">
        <v>0</v>
      </c>
      <c r="D513" s="13">
        <v>0</v>
      </c>
      <c r="E513" s="13">
        <v>0</v>
      </c>
      <c r="F513" s="13">
        <v>0</v>
      </c>
      <c r="G513" s="13">
        <v>0</v>
      </c>
      <c r="H513" s="13">
        <v>0</v>
      </c>
    </row>
    <row r="514" spans="1:8" ht="13.15" customHeight="1" x14ac:dyDescent="0.2">
      <c r="A514" s="3" t="s">
        <v>145</v>
      </c>
      <c r="B514" s="108">
        <v>1999</v>
      </c>
      <c r="C514" s="13">
        <v>0</v>
      </c>
      <c r="D514" s="13">
        <v>0</v>
      </c>
      <c r="E514" s="13">
        <v>0</v>
      </c>
      <c r="F514" s="13">
        <v>0</v>
      </c>
      <c r="G514" s="13">
        <v>0</v>
      </c>
      <c r="H514" s="13">
        <v>0</v>
      </c>
    </row>
    <row r="515" spans="1:8" ht="13.15" customHeight="1" x14ac:dyDescent="0.2">
      <c r="A515" s="3" t="s">
        <v>145</v>
      </c>
      <c r="B515" s="108">
        <v>2000</v>
      </c>
      <c r="C515" s="13">
        <v>0</v>
      </c>
      <c r="D515" s="13">
        <v>0</v>
      </c>
      <c r="E515" s="13">
        <v>0</v>
      </c>
      <c r="F515" s="13">
        <v>0</v>
      </c>
      <c r="G515" s="13">
        <v>0</v>
      </c>
      <c r="H515" s="13">
        <v>0</v>
      </c>
    </row>
    <row r="516" spans="1:8" ht="13.15" customHeight="1" x14ac:dyDescent="0.2">
      <c r="A516" s="3" t="s">
        <v>145</v>
      </c>
      <c r="B516" s="108">
        <v>2001</v>
      </c>
      <c r="C516" s="13">
        <v>0</v>
      </c>
      <c r="D516" s="13">
        <v>0</v>
      </c>
      <c r="E516" s="13">
        <v>0</v>
      </c>
      <c r="F516" s="13">
        <v>0</v>
      </c>
      <c r="G516" s="13">
        <v>0</v>
      </c>
      <c r="H516" s="13">
        <v>0</v>
      </c>
    </row>
    <row r="517" spans="1:8" ht="13.15" customHeight="1" x14ac:dyDescent="0.2">
      <c r="A517" s="3" t="s">
        <v>145</v>
      </c>
      <c r="B517" s="108">
        <v>2002</v>
      </c>
      <c r="C517" s="13">
        <v>0</v>
      </c>
      <c r="D517" s="13">
        <v>0</v>
      </c>
      <c r="E517" s="13">
        <v>0</v>
      </c>
      <c r="F517" s="13">
        <v>0</v>
      </c>
      <c r="G517" s="13">
        <v>0</v>
      </c>
      <c r="H517" s="13">
        <v>0</v>
      </c>
    </row>
    <row r="518" spans="1:8" ht="13.15" customHeight="1" x14ac:dyDescent="0.2">
      <c r="A518" s="3" t="s">
        <v>145</v>
      </c>
      <c r="B518" s="12">
        <v>2003</v>
      </c>
      <c r="C518" s="13">
        <v>0</v>
      </c>
      <c r="D518" s="13">
        <v>0</v>
      </c>
      <c r="E518" s="13">
        <v>0</v>
      </c>
      <c r="F518" s="13">
        <v>0</v>
      </c>
      <c r="G518" s="13">
        <v>0</v>
      </c>
      <c r="H518" s="13">
        <v>0</v>
      </c>
    </row>
    <row r="519" spans="1:8" ht="13.15" customHeight="1" x14ac:dyDescent="0.2">
      <c r="A519" s="3" t="s">
        <v>145</v>
      </c>
      <c r="B519" s="12">
        <v>2004</v>
      </c>
      <c r="C519" s="13">
        <v>0</v>
      </c>
      <c r="D519" s="13">
        <v>0</v>
      </c>
      <c r="E519" s="13">
        <v>0</v>
      </c>
      <c r="F519" s="13">
        <v>0</v>
      </c>
      <c r="G519" s="13">
        <v>0</v>
      </c>
      <c r="H519" s="13">
        <v>0</v>
      </c>
    </row>
    <row r="520" spans="1:8" ht="13.15" customHeight="1" x14ac:dyDescent="0.2">
      <c r="A520" s="3" t="s">
        <v>145</v>
      </c>
      <c r="B520" s="12">
        <v>2005</v>
      </c>
      <c r="C520" s="13">
        <v>0</v>
      </c>
      <c r="D520" s="13">
        <v>0</v>
      </c>
      <c r="E520" s="13">
        <v>0</v>
      </c>
      <c r="F520" s="13">
        <v>0</v>
      </c>
      <c r="G520" s="13">
        <v>0</v>
      </c>
      <c r="H520" s="13">
        <v>0</v>
      </c>
    </row>
    <row r="521" spans="1:8" ht="13.15" customHeight="1" x14ac:dyDescent="0.2">
      <c r="A521" s="3" t="s">
        <v>145</v>
      </c>
      <c r="B521" s="12">
        <v>2006</v>
      </c>
      <c r="C521" s="13">
        <v>0</v>
      </c>
      <c r="D521" s="13">
        <v>0</v>
      </c>
      <c r="E521" s="13">
        <v>0</v>
      </c>
      <c r="F521" s="13">
        <v>0</v>
      </c>
      <c r="G521" s="13">
        <v>0</v>
      </c>
      <c r="H521" s="13">
        <v>0</v>
      </c>
    </row>
    <row r="522" spans="1:8" ht="13.15" customHeight="1" x14ac:dyDescent="0.2">
      <c r="A522" s="3" t="s">
        <v>145</v>
      </c>
      <c r="B522" s="12">
        <v>2007</v>
      </c>
      <c r="C522" s="13">
        <v>0</v>
      </c>
      <c r="D522" s="13">
        <v>0</v>
      </c>
      <c r="E522" s="13">
        <v>0</v>
      </c>
      <c r="F522" s="13">
        <v>0</v>
      </c>
      <c r="G522" s="13">
        <v>0</v>
      </c>
      <c r="H522" s="13">
        <v>0</v>
      </c>
    </row>
    <row r="523" spans="1:8" ht="13.15" customHeight="1" x14ac:dyDescent="0.2">
      <c r="A523" s="3" t="s">
        <v>145</v>
      </c>
      <c r="B523" s="12">
        <v>2008</v>
      </c>
      <c r="C523" s="13">
        <v>0</v>
      </c>
      <c r="D523" s="13">
        <v>0</v>
      </c>
      <c r="E523" s="13">
        <v>0</v>
      </c>
      <c r="F523" s="13">
        <v>0</v>
      </c>
      <c r="G523" s="13">
        <v>0</v>
      </c>
      <c r="H523" s="13">
        <v>0</v>
      </c>
    </row>
    <row r="524" spans="1:8" ht="13.15" customHeight="1" x14ac:dyDescent="0.2">
      <c r="A524" s="3" t="s">
        <v>145</v>
      </c>
      <c r="B524" s="12">
        <v>2009</v>
      </c>
      <c r="C524" s="13">
        <v>0</v>
      </c>
      <c r="D524" s="13">
        <v>0</v>
      </c>
      <c r="E524" s="13">
        <v>0</v>
      </c>
      <c r="F524" s="13">
        <v>0</v>
      </c>
      <c r="G524" s="13">
        <v>0</v>
      </c>
      <c r="H524" s="13">
        <v>0</v>
      </c>
    </row>
    <row r="525" spans="1:8" ht="13.15" customHeight="1" x14ac:dyDescent="0.2">
      <c r="A525" s="3" t="s">
        <v>145</v>
      </c>
      <c r="B525" s="12">
        <v>2010</v>
      </c>
      <c r="C525" s="13">
        <v>0</v>
      </c>
      <c r="D525" s="13">
        <v>0</v>
      </c>
      <c r="E525" s="13">
        <v>0</v>
      </c>
      <c r="F525" s="13">
        <v>0</v>
      </c>
      <c r="G525" s="13">
        <v>0</v>
      </c>
      <c r="H525" s="13">
        <v>0</v>
      </c>
    </row>
    <row r="526" spans="1:8" ht="13.15" customHeight="1" x14ac:dyDescent="0.2">
      <c r="A526" s="3" t="s">
        <v>145</v>
      </c>
      <c r="B526" s="12">
        <v>2011</v>
      </c>
      <c r="C526" s="13">
        <v>0</v>
      </c>
      <c r="D526" s="13">
        <v>0</v>
      </c>
      <c r="E526" s="13">
        <v>0</v>
      </c>
      <c r="F526" s="13">
        <v>0</v>
      </c>
      <c r="G526" s="13">
        <v>0</v>
      </c>
      <c r="H526" s="13">
        <v>0</v>
      </c>
    </row>
    <row r="527" spans="1:8" ht="13.15" customHeight="1" x14ac:dyDescent="0.2">
      <c r="A527" s="3" t="s">
        <v>145</v>
      </c>
      <c r="B527" s="12">
        <v>2012</v>
      </c>
      <c r="C527" s="13">
        <v>0</v>
      </c>
      <c r="D527" s="13">
        <v>0</v>
      </c>
      <c r="E527" s="13">
        <v>0</v>
      </c>
      <c r="F527" s="13">
        <v>0</v>
      </c>
      <c r="G527" s="13">
        <v>0</v>
      </c>
      <c r="H527" s="13">
        <v>0</v>
      </c>
    </row>
    <row r="528" spans="1:8" ht="13.15" customHeight="1" x14ac:dyDescent="0.2">
      <c r="A528" s="3" t="s">
        <v>145</v>
      </c>
      <c r="B528" s="12">
        <v>2013</v>
      </c>
      <c r="C528" s="13">
        <v>0</v>
      </c>
      <c r="D528" s="13">
        <v>0</v>
      </c>
      <c r="E528" s="13">
        <v>0</v>
      </c>
      <c r="F528" s="13">
        <v>0</v>
      </c>
      <c r="G528" s="13">
        <v>0</v>
      </c>
      <c r="H528" s="13">
        <v>0</v>
      </c>
    </row>
    <row r="529" spans="1:8" ht="13.15" customHeight="1" x14ac:dyDescent="0.2">
      <c r="A529" s="3" t="s">
        <v>145</v>
      </c>
      <c r="B529" s="12">
        <v>2014</v>
      </c>
      <c r="C529" s="13">
        <v>0</v>
      </c>
      <c r="D529" s="13">
        <v>0</v>
      </c>
      <c r="E529" s="13">
        <v>0</v>
      </c>
      <c r="F529" s="13">
        <v>0</v>
      </c>
      <c r="G529" s="13">
        <v>0</v>
      </c>
      <c r="H529" s="13">
        <v>0</v>
      </c>
    </row>
    <row r="530" spans="1:8" ht="13.15" customHeight="1" x14ac:dyDescent="0.2">
      <c r="A530" s="3" t="s">
        <v>145</v>
      </c>
      <c r="B530" s="12">
        <v>2015</v>
      </c>
      <c r="C530" s="13">
        <v>0</v>
      </c>
      <c r="D530" s="13">
        <v>0</v>
      </c>
      <c r="E530" s="13">
        <v>0</v>
      </c>
      <c r="F530" s="13">
        <v>0</v>
      </c>
      <c r="G530" s="13">
        <v>0</v>
      </c>
      <c r="H530" s="13">
        <v>0</v>
      </c>
    </row>
    <row r="531" spans="1:8" ht="13.15" customHeight="1" x14ac:dyDescent="0.2">
      <c r="A531" s="3" t="s">
        <v>145</v>
      </c>
      <c r="B531" s="12">
        <v>2016</v>
      </c>
      <c r="C531" s="13">
        <v>0</v>
      </c>
      <c r="D531" s="13">
        <v>0</v>
      </c>
      <c r="E531" s="13">
        <v>0</v>
      </c>
      <c r="F531" s="13">
        <v>0</v>
      </c>
      <c r="G531" s="13">
        <v>0</v>
      </c>
      <c r="H531" s="13">
        <v>0</v>
      </c>
    </row>
    <row r="532" spans="1:8" ht="13.15" customHeight="1" x14ac:dyDescent="0.2">
      <c r="A532" s="3" t="s">
        <v>145</v>
      </c>
      <c r="B532" s="12">
        <v>2017</v>
      </c>
      <c r="C532" s="13">
        <v>0</v>
      </c>
      <c r="D532" s="13">
        <v>0</v>
      </c>
      <c r="E532" s="13">
        <v>0</v>
      </c>
      <c r="F532" s="13">
        <v>0</v>
      </c>
      <c r="G532" s="13">
        <v>0</v>
      </c>
      <c r="H532" s="13">
        <v>0</v>
      </c>
    </row>
    <row r="533" spans="1:8" ht="13.15" customHeight="1" x14ac:dyDescent="0.2">
      <c r="A533" s="3" t="s">
        <v>145</v>
      </c>
      <c r="B533" s="12">
        <v>2018</v>
      </c>
      <c r="C533" s="13">
        <v>0</v>
      </c>
      <c r="D533" s="13">
        <v>0</v>
      </c>
      <c r="E533" s="13">
        <v>0</v>
      </c>
      <c r="F533" s="13">
        <v>0</v>
      </c>
      <c r="G533" s="13">
        <v>0</v>
      </c>
      <c r="H533" s="13">
        <v>0</v>
      </c>
    </row>
    <row r="534" spans="1:8" ht="13.15" customHeight="1" x14ac:dyDescent="0.2">
      <c r="A534" s="3" t="s">
        <v>145</v>
      </c>
      <c r="B534" s="12">
        <v>2019</v>
      </c>
      <c r="C534" s="13">
        <v>0</v>
      </c>
      <c r="D534" s="13">
        <v>0</v>
      </c>
      <c r="E534" s="13">
        <v>0</v>
      </c>
      <c r="F534" s="13">
        <v>0</v>
      </c>
      <c r="G534" s="13">
        <v>0</v>
      </c>
      <c r="H534" s="13">
        <v>0</v>
      </c>
    </row>
    <row r="535" spans="1:8" ht="13.15" customHeight="1" x14ac:dyDescent="0.2">
      <c r="A535" s="3" t="s">
        <v>145</v>
      </c>
      <c r="B535" s="12">
        <v>2020</v>
      </c>
      <c r="C535" s="13">
        <v>0</v>
      </c>
      <c r="D535" s="13">
        <v>0</v>
      </c>
      <c r="E535" s="13">
        <v>0</v>
      </c>
      <c r="F535" s="13">
        <v>0</v>
      </c>
      <c r="G535" s="13">
        <v>0</v>
      </c>
      <c r="H535" s="13">
        <v>0</v>
      </c>
    </row>
    <row r="536" spans="1:8" ht="13.15" customHeight="1" x14ac:dyDescent="0.2">
      <c r="A536" s="3" t="s">
        <v>145</v>
      </c>
      <c r="B536" s="12">
        <v>2021</v>
      </c>
      <c r="C536" s="13">
        <v>0</v>
      </c>
      <c r="D536" s="13">
        <v>0</v>
      </c>
      <c r="E536" s="13">
        <v>0</v>
      </c>
      <c r="F536" s="13">
        <v>0</v>
      </c>
      <c r="G536" s="13">
        <v>0</v>
      </c>
      <c r="H536" s="13">
        <v>0</v>
      </c>
    </row>
    <row r="537" spans="1:8" ht="13.15" customHeight="1" x14ac:dyDescent="0.2">
      <c r="A537" s="3" t="s">
        <v>145</v>
      </c>
      <c r="B537" s="12">
        <v>2022</v>
      </c>
      <c r="C537" s="13">
        <v>0</v>
      </c>
      <c r="D537" s="13">
        <v>0</v>
      </c>
      <c r="E537" s="13">
        <v>0</v>
      </c>
      <c r="F537" s="13">
        <v>0</v>
      </c>
      <c r="G537" s="13">
        <v>0</v>
      </c>
      <c r="H537" s="13">
        <v>0</v>
      </c>
    </row>
    <row r="538" spans="1:8" ht="13.15" customHeight="1" x14ac:dyDescent="0.2">
      <c r="A538" s="3" t="s">
        <v>145</v>
      </c>
      <c r="B538" s="12">
        <v>2023</v>
      </c>
      <c r="C538" s="13">
        <v>0</v>
      </c>
      <c r="D538" s="13">
        <v>0</v>
      </c>
      <c r="E538" s="13">
        <v>0</v>
      </c>
      <c r="F538" s="13">
        <v>0</v>
      </c>
      <c r="G538" s="13">
        <v>0</v>
      </c>
      <c r="H538" s="13">
        <v>0</v>
      </c>
    </row>
    <row r="539" spans="1:8" ht="13.15" customHeight="1" x14ac:dyDescent="0.2">
      <c r="A539" s="3" t="s">
        <v>145</v>
      </c>
      <c r="B539" s="12">
        <v>2024</v>
      </c>
      <c r="C539" s="13">
        <v>0</v>
      </c>
      <c r="D539" s="13">
        <v>0</v>
      </c>
      <c r="E539" s="13">
        <v>0</v>
      </c>
      <c r="F539" s="13">
        <v>0</v>
      </c>
      <c r="G539" s="13">
        <v>0</v>
      </c>
      <c r="H539" s="13">
        <v>0</v>
      </c>
    </row>
    <row r="540" spans="1:8" ht="13.15" customHeight="1" x14ac:dyDescent="0.2">
      <c r="A540" s="3" t="s">
        <v>145</v>
      </c>
      <c r="B540" s="12">
        <v>2025</v>
      </c>
      <c r="C540" s="13">
        <v>0</v>
      </c>
      <c r="D540" s="13">
        <v>0</v>
      </c>
      <c r="E540" s="13">
        <v>0</v>
      </c>
      <c r="F540" s="13">
        <v>0</v>
      </c>
      <c r="G540" s="13">
        <v>0</v>
      </c>
      <c r="H540" s="13">
        <v>0</v>
      </c>
    </row>
    <row r="541" spans="1:8" ht="13.15" customHeight="1" x14ac:dyDescent="0.2">
      <c r="A541" s="3" t="s">
        <v>34</v>
      </c>
      <c r="B541" s="12">
        <v>1985</v>
      </c>
      <c r="C541" s="13">
        <v>104.977</v>
      </c>
      <c r="D541" s="13">
        <v>6.7759999999999998</v>
      </c>
      <c r="E541" s="13">
        <v>111.753</v>
      </c>
      <c r="F541" s="13">
        <v>10.375</v>
      </c>
      <c r="G541" s="13">
        <v>4.0019999999999998</v>
      </c>
      <c r="H541" s="13">
        <v>14.376999999999999</v>
      </c>
    </row>
    <row r="542" spans="1:8" ht="13.15" customHeight="1" x14ac:dyDescent="0.2">
      <c r="A542" s="3" t="s">
        <v>34</v>
      </c>
      <c r="B542" s="12">
        <v>1986</v>
      </c>
      <c r="C542" s="13">
        <v>121.676</v>
      </c>
      <c r="D542" s="13">
        <v>3.9409999999999998</v>
      </c>
      <c r="E542" s="13">
        <v>125.617</v>
      </c>
      <c r="F542" s="13">
        <v>2.4580000000000002</v>
      </c>
      <c r="G542" s="13">
        <v>1.333</v>
      </c>
      <c r="H542" s="13">
        <v>3.7910000000000004</v>
      </c>
    </row>
    <row r="543" spans="1:8" ht="13.15" customHeight="1" x14ac:dyDescent="0.2">
      <c r="A543" s="3" t="s">
        <v>34</v>
      </c>
      <c r="B543" s="12">
        <v>1987</v>
      </c>
      <c r="C543" s="13">
        <v>112.51600000000001</v>
      </c>
      <c r="D543" s="13">
        <v>6.6630000000000003</v>
      </c>
      <c r="E543" s="13">
        <v>119.179</v>
      </c>
      <c r="F543" s="13">
        <v>0.54500000000000004</v>
      </c>
      <c r="G543" s="13">
        <v>0.53600000000000003</v>
      </c>
      <c r="H543" s="13">
        <v>1.081</v>
      </c>
    </row>
    <row r="544" spans="1:8" ht="13.15" customHeight="1" x14ac:dyDescent="0.2">
      <c r="A544" s="3" t="s">
        <v>34</v>
      </c>
      <c r="B544" s="12">
        <v>1988</v>
      </c>
      <c r="C544" s="13">
        <v>129.00200000000001</v>
      </c>
      <c r="D544" s="13">
        <v>9.4649999999999999</v>
      </c>
      <c r="E544" s="13">
        <v>138.46700000000001</v>
      </c>
      <c r="F544" s="13">
        <v>2.3610000000000002</v>
      </c>
      <c r="G544" s="13">
        <v>4.4210000000000003</v>
      </c>
      <c r="H544" s="13">
        <v>6.782</v>
      </c>
    </row>
    <row r="545" spans="1:8" ht="13.15" customHeight="1" x14ac:dyDescent="0.2">
      <c r="A545" s="3" t="s">
        <v>34</v>
      </c>
      <c r="B545" s="12">
        <v>1989</v>
      </c>
      <c r="C545" s="13">
        <v>187.065</v>
      </c>
      <c r="D545" s="13">
        <v>5.1989999999999998</v>
      </c>
      <c r="E545" s="13">
        <v>192.26400000000001</v>
      </c>
      <c r="F545" s="13">
        <v>4.2930000000000001</v>
      </c>
      <c r="G545" s="13">
        <v>3.363</v>
      </c>
      <c r="H545" s="13">
        <v>7.6560000000000006</v>
      </c>
    </row>
    <row r="546" spans="1:8" ht="13.15" customHeight="1" x14ac:dyDescent="0.2">
      <c r="A546" s="3" t="s">
        <v>34</v>
      </c>
      <c r="B546" s="12">
        <v>1990</v>
      </c>
      <c r="C546" s="13">
        <v>164.09800000000001</v>
      </c>
      <c r="D546" s="13">
        <v>10.051</v>
      </c>
      <c r="E546" s="13">
        <v>174.149</v>
      </c>
      <c r="F546" s="13">
        <v>13.755000000000001</v>
      </c>
      <c r="G546" s="13">
        <v>2.847</v>
      </c>
      <c r="H546" s="13">
        <v>16.602</v>
      </c>
    </row>
    <row r="547" spans="1:8" ht="13.15" customHeight="1" x14ac:dyDescent="0.2">
      <c r="A547" s="3" t="s">
        <v>34</v>
      </c>
      <c r="B547" s="12">
        <v>1991</v>
      </c>
      <c r="C547" s="13">
        <v>205.66</v>
      </c>
      <c r="D547" s="13">
        <v>5.8040000000000003</v>
      </c>
      <c r="E547" s="13">
        <v>211.464</v>
      </c>
      <c r="F547" s="13">
        <v>5.7539999999999996</v>
      </c>
      <c r="G547" s="13">
        <v>4.7590000000000003</v>
      </c>
      <c r="H547" s="13">
        <v>10.513</v>
      </c>
    </row>
    <row r="548" spans="1:8" ht="13.15" customHeight="1" x14ac:dyDescent="0.2">
      <c r="A548" s="3" t="s">
        <v>34</v>
      </c>
      <c r="B548" s="12">
        <v>1992</v>
      </c>
      <c r="C548" s="13">
        <v>214.49799999999999</v>
      </c>
      <c r="D548" s="13">
        <v>10.465</v>
      </c>
      <c r="E548" s="13">
        <v>224.96299999999999</v>
      </c>
      <c r="F548" s="13">
        <v>5.9980000000000002</v>
      </c>
      <c r="G548" s="13">
        <v>1.994</v>
      </c>
      <c r="H548" s="13">
        <v>7.992</v>
      </c>
    </row>
    <row r="549" spans="1:8" ht="13.15" customHeight="1" x14ac:dyDescent="0.2">
      <c r="A549" s="3" t="s">
        <v>34</v>
      </c>
      <c r="B549" s="12">
        <v>1993</v>
      </c>
      <c r="C549" s="13">
        <v>149.113</v>
      </c>
      <c r="D549" s="13">
        <v>7.2949999999999999</v>
      </c>
      <c r="E549" s="13">
        <v>156.40799999999999</v>
      </c>
      <c r="F549" s="13">
        <v>4.9370000000000003</v>
      </c>
      <c r="G549" s="13">
        <v>1.7</v>
      </c>
      <c r="H549" s="13">
        <v>6.6370000000000005</v>
      </c>
    </row>
    <row r="550" spans="1:8" ht="13.15" customHeight="1" x14ac:dyDescent="0.2">
      <c r="A550" s="3" t="s">
        <v>34</v>
      </c>
      <c r="B550" s="12">
        <v>1994</v>
      </c>
      <c r="C550" s="13">
        <v>144.268</v>
      </c>
      <c r="D550" s="13">
        <v>11.122</v>
      </c>
      <c r="E550" s="13">
        <v>155.38999999999999</v>
      </c>
      <c r="F550" s="13">
        <v>4.4450000000000003</v>
      </c>
      <c r="G550" s="13">
        <v>2.0259999999999998</v>
      </c>
      <c r="H550" s="13">
        <v>6.4710000000000001</v>
      </c>
    </row>
    <row r="551" spans="1:8" ht="13.15" customHeight="1" x14ac:dyDescent="0.2">
      <c r="A551" s="3" t="s">
        <v>34</v>
      </c>
      <c r="B551" s="12">
        <v>1995</v>
      </c>
      <c r="C551" s="13">
        <v>139.91399999999999</v>
      </c>
      <c r="D551" s="13">
        <v>6.202</v>
      </c>
      <c r="E551" s="13">
        <v>146.11599999999999</v>
      </c>
      <c r="F551" s="13">
        <v>4.282</v>
      </c>
      <c r="G551" s="13">
        <v>1.6930000000000001</v>
      </c>
      <c r="H551" s="13">
        <v>5.9749999999999996</v>
      </c>
    </row>
    <row r="552" spans="1:8" ht="13.15" customHeight="1" x14ac:dyDescent="0.2">
      <c r="A552" s="3" t="s">
        <v>34</v>
      </c>
      <c r="B552" s="12">
        <v>1996</v>
      </c>
      <c r="C552" s="13">
        <v>149.73500000000001</v>
      </c>
      <c r="D552" s="13">
        <v>4.681</v>
      </c>
      <c r="E552" s="13">
        <v>154.41600000000003</v>
      </c>
      <c r="F552" s="13">
        <v>1.399</v>
      </c>
      <c r="G552" s="13">
        <v>1.597</v>
      </c>
      <c r="H552" s="13">
        <v>2.996</v>
      </c>
    </row>
    <row r="553" spans="1:8" ht="13.15" customHeight="1" x14ac:dyDescent="0.2">
      <c r="A553" s="3" t="s">
        <v>34</v>
      </c>
      <c r="B553" s="12">
        <v>1997</v>
      </c>
      <c r="C553" s="13">
        <v>138.07400000000001</v>
      </c>
      <c r="D553" s="13">
        <v>5.9980000000000002</v>
      </c>
      <c r="E553" s="13">
        <v>144.072</v>
      </c>
      <c r="F553" s="13">
        <v>2.379</v>
      </c>
      <c r="G553" s="13">
        <v>0.64500000000000002</v>
      </c>
      <c r="H553" s="13">
        <v>3.024</v>
      </c>
    </row>
    <row r="554" spans="1:8" ht="13.15" customHeight="1" x14ac:dyDescent="0.2">
      <c r="A554" s="3" t="s">
        <v>34</v>
      </c>
      <c r="B554" s="12">
        <v>1998</v>
      </c>
      <c r="C554" s="13">
        <v>140.68199999999999</v>
      </c>
      <c r="D554" s="13">
        <v>18.228000000000002</v>
      </c>
      <c r="E554" s="13">
        <v>158.91</v>
      </c>
      <c r="F554" s="13">
        <v>5.0670000000000002</v>
      </c>
      <c r="G554" s="13">
        <v>1.6739999999999999</v>
      </c>
      <c r="H554" s="13">
        <v>6.7409999999999997</v>
      </c>
    </row>
    <row r="555" spans="1:8" ht="13.15" customHeight="1" x14ac:dyDescent="0.2">
      <c r="A555" s="3" t="s">
        <v>34</v>
      </c>
      <c r="B555" s="12">
        <v>1999</v>
      </c>
      <c r="C555" s="13">
        <v>128.51300000000001</v>
      </c>
      <c r="D555" s="13">
        <v>16.553000000000001</v>
      </c>
      <c r="E555" s="13">
        <v>145.066</v>
      </c>
      <c r="F555" s="13">
        <v>5.125</v>
      </c>
      <c r="G555" s="13">
        <v>2.1040000000000001</v>
      </c>
      <c r="H555" s="13">
        <v>7.2290000000000001</v>
      </c>
    </row>
    <row r="556" spans="1:8" ht="13.15" customHeight="1" x14ac:dyDescent="0.2">
      <c r="A556" s="3" t="s">
        <v>34</v>
      </c>
      <c r="B556" s="12">
        <v>2000</v>
      </c>
      <c r="C556" s="13">
        <v>135.798</v>
      </c>
      <c r="D556" s="13">
        <v>14.565</v>
      </c>
      <c r="E556" s="13">
        <v>150.363</v>
      </c>
      <c r="F556" s="13">
        <v>5.6760000000000002</v>
      </c>
      <c r="G556" s="13">
        <v>2.4140000000000001</v>
      </c>
      <c r="H556" s="13">
        <v>8.09</v>
      </c>
    </row>
    <row r="557" spans="1:8" ht="13.15" customHeight="1" x14ac:dyDescent="0.2">
      <c r="A557" s="3" t="s">
        <v>34</v>
      </c>
      <c r="B557" s="12">
        <v>2001</v>
      </c>
      <c r="C557" s="13">
        <v>113.245</v>
      </c>
      <c r="D557" s="13">
        <v>17.225999999999999</v>
      </c>
      <c r="E557" s="13">
        <v>130.471</v>
      </c>
      <c r="F557" s="13">
        <v>4.694</v>
      </c>
      <c r="G557" s="13">
        <v>2.1989999999999998</v>
      </c>
      <c r="H557" s="13">
        <v>6.8929999999999998</v>
      </c>
    </row>
    <row r="558" spans="1:8" ht="13.15" customHeight="1" x14ac:dyDescent="0.2">
      <c r="A558" s="3" t="s">
        <v>34</v>
      </c>
      <c r="B558" s="12">
        <v>2002</v>
      </c>
      <c r="C558" s="13">
        <v>111.16500000000001</v>
      </c>
      <c r="D558" s="13">
        <v>22.577999999999999</v>
      </c>
      <c r="E558" s="13">
        <v>133.74299999999999</v>
      </c>
      <c r="F558" s="13">
        <v>4.1680000000000001</v>
      </c>
      <c r="G558" s="13">
        <v>15.015000000000001</v>
      </c>
      <c r="H558" s="13">
        <v>19.183</v>
      </c>
    </row>
    <row r="559" spans="1:8" ht="13.15" customHeight="1" x14ac:dyDescent="0.2">
      <c r="A559" s="3" t="s">
        <v>34</v>
      </c>
      <c r="B559" s="12">
        <v>2003</v>
      </c>
      <c r="C559" s="13">
        <v>118.283</v>
      </c>
      <c r="D559" s="13">
        <v>13.718999999999999</v>
      </c>
      <c r="E559" s="13">
        <v>132.00200000000001</v>
      </c>
      <c r="F559" s="13">
        <v>3.5110000000000001</v>
      </c>
      <c r="G559" s="13">
        <v>15.837999999999999</v>
      </c>
      <c r="H559" s="13">
        <v>19.349</v>
      </c>
    </row>
    <row r="560" spans="1:8" ht="13.15" customHeight="1" x14ac:dyDescent="0.2">
      <c r="A560" s="3" t="s">
        <v>34</v>
      </c>
      <c r="B560" s="12">
        <v>2004</v>
      </c>
      <c r="C560" s="13">
        <v>115.295</v>
      </c>
      <c r="D560" s="13">
        <v>14.147</v>
      </c>
      <c r="E560" s="13">
        <v>129.44200000000001</v>
      </c>
      <c r="F560" s="13">
        <v>3.161</v>
      </c>
      <c r="G560" s="13">
        <v>15.106999999999999</v>
      </c>
      <c r="H560" s="13">
        <v>18.268000000000001</v>
      </c>
    </row>
    <row r="561" spans="1:8" ht="13.15" customHeight="1" x14ac:dyDescent="0.2">
      <c r="A561" s="3" t="s">
        <v>34</v>
      </c>
      <c r="B561" s="12">
        <v>2005</v>
      </c>
      <c r="C561" s="13">
        <v>103.807</v>
      </c>
      <c r="D561" s="13">
        <v>15.326000000000001</v>
      </c>
      <c r="E561" s="13">
        <v>119.13300000000001</v>
      </c>
      <c r="F561" s="13">
        <v>3.4950000000000001</v>
      </c>
      <c r="G561" s="13">
        <v>9.9870000000000001</v>
      </c>
      <c r="H561" s="13">
        <v>13.481999999999999</v>
      </c>
    </row>
    <row r="562" spans="1:8" ht="13.15" customHeight="1" x14ac:dyDescent="0.2">
      <c r="A562" s="3" t="s">
        <v>34</v>
      </c>
      <c r="B562" s="12">
        <v>2006</v>
      </c>
      <c r="C562" s="13">
        <v>91.798000000000002</v>
      </c>
      <c r="D562" s="13">
        <v>15.815</v>
      </c>
      <c r="E562" s="13">
        <v>107.613</v>
      </c>
      <c r="F562" s="13">
        <v>3.4359999999999999</v>
      </c>
      <c r="G562" s="13">
        <v>1.716</v>
      </c>
      <c r="H562" s="13">
        <v>5.1520000000000001</v>
      </c>
    </row>
    <row r="563" spans="1:8" ht="13.15" customHeight="1" x14ac:dyDescent="0.2">
      <c r="A563" s="3" t="s">
        <v>34</v>
      </c>
      <c r="B563" s="12">
        <v>2007</v>
      </c>
      <c r="C563" s="13">
        <v>101.38</v>
      </c>
      <c r="D563" s="13">
        <v>13.234</v>
      </c>
      <c r="E563" s="13">
        <v>114.61399999999999</v>
      </c>
      <c r="F563" s="13">
        <v>3.569</v>
      </c>
      <c r="G563" s="13">
        <v>1.581</v>
      </c>
      <c r="H563" s="13">
        <v>5.15</v>
      </c>
    </row>
    <row r="564" spans="1:8" ht="13.15" customHeight="1" x14ac:dyDescent="0.2">
      <c r="A564" s="3" t="s">
        <v>34</v>
      </c>
      <c r="B564" s="12">
        <v>2008</v>
      </c>
      <c r="C564" s="13">
        <v>83.968000000000004</v>
      </c>
      <c r="D564" s="13">
        <v>7.78</v>
      </c>
      <c r="E564" s="13">
        <v>91.748000000000005</v>
      </c>
      <c r="F564" s="13">
        <v>2.952</v>
      </c>
      <c r="G564" s="13">
        <v>1.482</v>
      </c>
      <c r="H564" s="13">
        <v>4.4340000000000002</v>
      </c>
    </row>
    <row r="565" spans="1:8" ht="13.15" customHeight="1" x14ac:dyDescent="0.2">
      <c r="A565" s="3" t="s">
        <v>34</v>
      </c>
      <c r="B565" s="12">
        <v>2009</v>
      </c>
      <c r="C565" s="13">
        <v>80.212000000000003</v>
      </c>
      <c r="D565" s="13">
        <v>7.3609999999999998</v>
      </c>
      <c r="E565" s="13">
        <v>87.573000000000008</v>
      </c>
      <c r="F565" s="13">
        <v>2.8239999999999998</v>
      </c>
      <c r="G565" s="13">
        <v>1.0569999999999999</v>
      </c>
      <c r="H565" s="13">
        <v>3.8809999999999998</v>
      </c>
    </row>
    <row r="566" spans="1:8" ht="13.15" customHeight="1" x14ac:dyDescent="0.2">
      <c r="A566" s="3" t="s">
        <v>34</v>
      </c>
      <c r="B566" s="12">
        <v>2010</v>
      </c>
      <c r="C566" s="13">
        <v>76.8</v>
      </c>
      <c r="D566" s="13">
        <v>5.1230000000000002</v>
      </c>
      <c r="E566" s="13">
        <v>81.923000000000002</v>
      </c>
      <c r="F566" s="13">
        <v>2.508</v>
      </c>
      <c r="G566" s="13">
        <v>0.77400000000000002</v>
      </c>
      <c r="H566" s="13">
        <v>3.282</v>
      </c>
    </row>
    <row r="567" spans="1:8" ht="13.15" customHeight="1" x14ac:dyDescent="0.2">
      <c r="A567" s="3" t="s">
        <v>34</v>
      </c>
      <c r="B567" s="12">
        <v>2011</v>
      </c>
      <c r="C567" s="13">
        <v>76.168000000000006</v>
      </c>
      <c r="D567" s="13">
        <v>3.16</v>
      </c>
      <c r="E567" s="13">
        <v>79.328000000000003</v>
      </c>
      <c r="F567" s="13">
        <v>2.1429999999999998</v>
      </c>
      <c r="G567" s="13">
        <v>0.72299999999999998</v>
      </c>
      <c r="H567" s="13">
        <v>2.8659999999999997</v>
      </c>
    </row>
    <row r="568" spans="1:8" ht="13.15" customHeight="1" x14ac:dyDescent="0.2">
      <c r="A568" s="3" t="s">
        <v>34</v>
      </c>
      <c r="B568" s="12">
        <v>2012</v>
      </c>
      <c r="C568" s="13">
        <v>74.941000000000003</v>
      </c>
      <c r="D568" s="13">
        <v>7.2380000000000004</v>
      </c>
      <c r="E568" s="13">
        <v>82.179000000000002</v>
      </c>
      <c r="F568" s="13">
        <v>1.9490000000000001</v>
      </c>
      <c r="G568" s="13">
        <v>0.625</v>
      </c>
      <c r="H568" s="13">
        <v>2.5739999999999998</v>
      </c>
    </row>
    <row r="569" spans="1:8" ht="13.15" customHeight="1" x14ac:dyDescent="0.2">
      <c r="A569" s="3" t="s">
        <v>34</v>
      </c>
      <c r="B569" s="12">
        <v>2013</v>
      </c>
      <c r="C569" s="13">
        <v>67.012</v>
      </c>
      <c r="D569" s="13">
        <v>9.3420000000000005</v>
      </c>
      <c r="E569" s="13">
        <v>76.353999999999999</v>
      </c>
      <c r="F569" s="13">
        <v>1.9930000000000001</v>
      </c>
      <c r="G569" s="13">
        <v>0.58399999999999996</v>
      </c>
      <c r="H569" s="13">
        <v>2.577</v>
      </c>
    </row>
    <row r="570" spans="1:8" ht="13.15" customHeight="1" x14ac:dyDescent="0.2">
      <c r="A570" s="3" t="s">
        <v>34</v>
      </c>
      <c r="B570" s="12">
        <v>2014</v>
      </c>
      <c r="C570" s="13">
        <v>57.02</v>
      </c>
      <c r="D570" s="13">
        <v>5.3710000000000004</v>
      </c>
      <c r="E570" s="13">
        <v>62.391000000000005</v>
      </c>
      <c r="F570" s="13">
        <v>1.5</v>
      </c>
      <c r="G570" s="13">
        <v>0.434</v>
      </c>
      <c r="H570" s="13">
        <v>1.9339999999999999</v>
      </c>
    </row>
    <row r="571" spans="1:8" ht="13.15" customHeight="1" x14ac:dyDescent="0.2">
      <c r="A571" s="3" t="s">
        <v>34</v>
      </c>
      <c r="B571" s="12">
        <v>2015</v>
      </c>
      <c r="C571" s="13">
        <v>55.939</v>
      </c>
      <c r="D571" s="13">
        <v>7.3959999999999999</v>
      </c>
      <c r="E571" s="13">
        <v>63.335000000000001</v>
      </c>
      <c r="F571" s="13">
        <v>1.3049999999999999</v>
      </c>
      <c r="G571" s="13">
        <v>0.53200000000000003</v>
      </c>
      <c r="H571" s="13">
        <v>1.837</v>
      </c>
    </row>
    <row r="572" spans="1:8" ht="13.15" customHeight="1" x14ac:dyDescent="0.2">
      <c r="A572" s="3" t="s">
        <v>34</v>
      </c>
      <c r="B572" s="12">
        <v>2016</v>
      </c>
      <c r="C572" s="13">
        <v>56.805999999999997</v>
      </c>
      <c r="D572" s="13">
        <v>12.587999999999999</v>
      </c>
      <c r="E572" s="13">
        <v>69.393999999999991</v>
      </c>
      <c r="F572" s="13">
        <v>0.48299999999999998</v>
      </c>
      <c r="G572" s="13">
        <v>0.16400000000000001</v>
      </c>
      <c r="H572" s="13">
        <v>0.64700000000000002</v>
      </c>
    </row>
    <row r="573" spans="1:8" ht="13.15" customHeight="1" x14ac:dyDescent="0.2">
      <c r="A573" s="3" t="s">
        <v>34</v>
      </c>
      <c r="B573" s="12">
        <v>2017</v>
      </c>
      <c r="C573" s="13">
        <v>27.47</v>
      </c>
      <c r="D573" s="13">
        <v>8.26</v>
      </c>
      <c r="E573" s="13">
        <v>35.729999999999997</v>
      </c>
      <c r="F573" s="13">
        <v>0.115</v>
      </c>
      <c r="G573" s="13">
        <v>0</v>
      </c>
      <c r="H573" s="13">
        <v>0.115</v>
      </c>
    </row>
    <row r="574" spans="1:8" ht="13.15" customHeight="1" x14ac:dyDescent="0.2">
      <c r="A574" s="3" t="s">
        <v>34</v>
      </c>
      <c r="B574" s="12">
        <v>2018</v>
      </c>
      <c r="C574" s="13">
        <v>0</v>
      </c>
      <c r="D574" s="13">
        <v>0</v>
      </c>
      <c r="E574" s="13">
        <v>0</v>
      </c>
      <c r="F574" s="13">
        <v>0</v>
      </c>
      <c r="G574" s="13">
        <v>0</v>
      </c>
      <c r="H574" s="13">
        <v>0</v>
      </c>
    </row>
    <row r="575" spans="1:8" ht="13.15" customHeight="1" x14ac:dyDescent="0.2">
      <c r="A575" s="3" t="s">
        <v>34</v>
      </c>
      <c r="B575" s="12">
        <v>2019</v>
      </c>
      <c r="C575" s="13">
        <v>3.69</v>
      </c>
      <c r="D575" s="13">
        <v>0</v>
      </c>
      <c r="E575" s="13">
        <v>3.69</v>
      </c>
      <c r="F575" s="13">
        <v>0</v>
      </c>
      <c r="G575" s="13">
        <v>0</v>
      </c>
      <c r="H575" s="13">
        <v>0</v>
      </c>
    </row>
    <row r="576" spans="1:8" ht="13.15" customHeight="1" x14ac:dyDescent="0.2">
      <c r="A576" s="3" t="s">
        <v>34</v>
      </c>
      <c r="B576" s="12">
        <v>2020</v>
      </c>
      <c r="C576" s="13">
        <v>2.6989999999999998</v>
      </c>
      <c r="D576" s="13">
        <v>0</v>
      </c>
      <c r="E576" s="13">
        <v>2.6989999999999998</v>
      </c>
      <c r="F576" s="13">
        <v>0</v>
      </c>
      <c r="G576" s="13">
        <v>0</v>
      </c>
      <c r="H576" s="13">
        <v>0</v>
      </c>
    </row>
    <row r="577" spans="1:8" ht="13.15" customHeight="1" x14ac:dyDescent="0.2">
      <c r="A577" s="3" t="s">
        <v>34</v>
      </c>
      <c r="B577" s="12">
        <v>2021</v>
      </c>
      <c r="C577" s="13">
        <v>2.085</v>
      </c>
      <c r="D577" s="13">
        <v>0.35199999999999998</v>
      </c>
      <c r="E577" s="13">
        <v>2.4369999999999998</v>
      </c>
      <c r="F577" s="13">
        <v>0</v>
      </c>
      <c r="G577" s="13">
        <v>0</v>
      </c>
      <c r="H577" s="13">
        <v>0</v>
      </c>
    </row>
    <row r="578" spans="1:8" ht="13.15" customHeight="1" x14ac:dyDescent="0.2">
      <c r="A578" s="3" t="s">
        <v>34</v>
      </c>
      <c r="B578" s="12">
        <v>2022</v>
      </c>
      <c r="C578" s="13">
        <v>4.2960000000000003</v>
      </c>
      <c r="D578" s="13">
        <v>5.6000000000000001E-2</v>
      </c>
      <c r="E578" s="13">
        <v>4.3520000000000003</v>
      </c>
      <c r="F578" s="13">
        <v>0</v>
      </c>
      <c r="G578" s="13">
        <v>0</v>
      </c>
      <c r="H578" s="13">
        <v>0</v>
      </c>
    </row>
    <row r="579" spans="1:8" ht="13.15" customHeight="1" x14ac:dyDescent="0.2">
      <c r="A579" s="3" t="s">
        <v>34</v>
      </c>
      <c r="B579" s="12">
        <v>2023</v>
      </c>
      <c r="C579" s="13">
        <v>4.7110000000000003</v>
      </c>
      <c r="D579" s="13">
        <v>0.14899999999999999</v>
      </c>
      <c r="E579" s="13">
        <v>4.8600000000000003</v>
      </c>
      <c r="F579" s="13">
        <v>0</v>
      </c>
      <c r="G579" s="13">
        <v>0</v>
      </c>
      <c r="H579" s="13">
        <v>0</v>
      </c>
    </row>
    <row r="580" spans="1:8" ht="13.15" customHeight="1" x14ac:dyDescent="0.2">
      <c r="A580" s="3" t="s">
        <v>34</v>
      </c>
      <c r="B580" s="12">
        <v>2024</v>
      </c>
      <c r="C580" s="13">
        <v>8.7919999999999998</v>
      </c>
      <c r="D580" s="13">
        <v>0.628</v>
      </c>
      <c r="E580" s="13">
        <v>9.42</v>
      </c>
      <c r="F580" s="13">
        <v>0</v>
      </c>
      <c r="G580" s="13">
        <v>0</v>
      </c>
      <c r="H580" s="13">
        <v>0</v>
      </c>
    </row>
    <row r="581" spans="1:8" ht="13.15" customHeight="1" x14ac:dyDescent="0.2">
      <c r="A581" s="3" t="s">
        <v>34</v>
      </c>
      <c r="B581" s="12">
        <v>2025</v>
      </c>
      <c r="C581" s="13">
        <v>14.170999999999999</v>
      </c>
      <c r="D581" s="13">
        <v>0</v>
      </c>
      <c r="E581" s="13">
        <v>14.170999999999999</v>
      </c>
      <c r="F581" s="13">
        <v>0</v>
      </c>
      <c r="G581" s="13">
        <v>0</v>
      </c>
      <c r="H581" s="13">
        <v>0</v>
      </c>
    </row>
    <row r="582" spans="1:8" ht="13.15" customHeight="1" x14ac:dyDescent="0.2">
      <c r="A582" s="3" t="s">
        <v>30</v>
      </c>
      <c r="B582" s="12">
        <v>1985</v>
      </c>
      <c r="C582" s="13">
        <v>5802.5619999999999</v>
      </c>
      <c r="D582" s="13">
        <v>14580.915999999999</v>
      </c>
      <c r="E582" s="13">
        <v>20383.477999999999</v>
      </c>
      <c r="F582" s="13">
        <v>64.221999999999994</v>
      </c>
      <c r="G582" s="13">
        <v>107.239</v>
      </c>
      <c r="H582" s="13">
        <v>171.46100000000001</v>
      </c>
    </row>
    <row r="583" spans="1:8" ht="13.15" customHeight="1" x14ac:dyDescent="0.2">
      <c r="A583" s="3" t="s">
        <v>30</v>
      </c>
      <c r="B583" s="12">
        <v>1986</v>
      </c>
      <c r="C583" s="13">
        <v>5063.21</v>
      </c>
      <c r="D583" s="13">
        <v>16922.098000000002</v>
      </c>
      <c r="E583" s="13">
        <v>21985.308000000001</v>
      </c>
      <c r="F583" s="13">
        <v>51.276000000000003</v>
      </c>
      <c r="G583" s="13">
        <v>172.773</v>
      </c>
      <c r="H583" s="13">
        <v>224.04900000000001</v>
      </c>
    </row>
    <row r="584" spans="1:8" ht="13.15" customHeight="1" x14ac:dyDescent="0.2">
      <c r="A584" s="3" t="s">
        <v>30</v>
      </c>
      <c r="B584" s="12">
        <v>1987</v>
      </c>
      <c r="C584" s="13">
        <v>6040.875</v>
      </c>
      <c r="D584" s="13">
        <v>15217.974</v>
      </c>
      <c r="E584" s="13">
        <v>21258.849000000002</v>
      </c>
      <c r="F584" s="13">
        <v>63.511000000000003</v>
      </c>
      <c r="G584" s="13">
        <v>214.363</v>
      </c>
      <c r="H584" s="13">
        <v>277.87400000000002</v>
      </c>
    </row>
    <row r="585" spans="1:8" ht="13.15" customHeight="1" x14ac:dyDescent="0.2">
      <c r="A585" s="3" t="s">
        <v>30</v>
      </c>
      <c r="B585" s="12">
        <v>1988</v>
      </c>
      <c r="C585" s="13">
        <v>7972.8980000000001</v>
      </c>
      <c r="D585" s="13">
        <v>14579.968999999999</v>
      </c>
      <c r="E585" s="13">
        <v>22552.866999999998</v>
      </c>
      <c r="F585" s="13">
        <v>238.667</v>
      </c>
      <c r="G585" s="13">
        <v>306.86700000000002</v>
      </c>
      <c r="H585" s="13">
        <v>545.53399999999999</v>
      </c>
    </row>
    <row r="586" spans="1:8" ht="13.15" customHeight="1" x14ac:dyDescent="0.2">
      <c r="A586" s="3" t="s">
        <v>30</v>
      </c>
      <c r="B586" s="12">
        <v>1989</v>
      </c>
      <c r="C586" s="13">
        <v>9170.4969999999994</v>
      </c>
      <c r="D586" s="13">
        <v>14795.184999999999</v>
      </c>
      <c r="E586" s="13">
        <v>23965.682000000001</v>
      </c>
      <c r="F586" s="13">
        <v>389.98500000000001</v>
      </c>
      <c r="G586" s="13">
        <v>400.58</v>
      </c>
      <c r="H586" s="13">
        <v>790.56500000000005</v>
      </c>
    </row>
    <row r="587" spans="1:8" ht="13.15" customHeight="1" x14ac:dyDescent="0.2">
      <c r="A587" s="3" t="s">
        <v>30</v>
      </c>
      <c r="B587" s="12">
        <v>1990</v>
      </c>
      <c r="C587" s="13">
        <v>8324.5169999999998</v>
      </c>
      <c r="D587" s="13">
        <v>16896.859</v>
      </c>
      <c r="E587" s="13">
        <v>25221.376</v>
      </c>
      <c r="F587" s="13">
        <v>435.61900000000003</v>
      </c>
      <c r="G587" s="13">
        <v>451.697</v>
      </c>
      <c r="H587" s="13">
        <v>887.31600000000003</v>
      </c>
    </row>
    <row r="588" spans="1:8" ht="13.15" customHeight="1" x14ac:dyDescent="0.2">
      <c r="A588" s="3" t="s">
        <v>30</v>
      </c>
      <c r="B588" s="12">
        <v>1991</v>
      </c>
      <c r="C588" s="13">
        <v>8785.482</v>
      </c>
      <c r="D588" s="13">
        <v>20464.163</v>
      </c>
      <c r="E588" s="13">
        <v>29249.645</v>
      </c>
      <c r="F588" s="13">
        <v>445.99700000000001</v>
      </c>
      <c r="G588" s="13">
        <v>431.06700000000001</v>
      </c>
      <c r="H588" s="13">
        <v>877.06400000000008</v>
      </c>
    </row>
    <row r="589" spans="1:8" ht="13.15" customHeight="1" x14ac:dyDescent="0.2">
      <c r="A589" s="3" t="s">
        <v>30</v>
      </c>
      <c r="B589" s="12">
        <v>1992</v>
      </c>
      <c r="C589" s="13">
        <v>8990.5110000000004</v>
      </c>
      <c r="D589" s="13">
        <v>26264.125</v>
      </c>
      <c r="E589" s="13">
        <v>35254.635999999999</v>
      </c>
      <c r="F589" s="13">
        <v>410.81099999999998</v>
      </c>
      <c r="G589" s="13">
        <v>460.529</v>
      </c>
      <c r="H589" s="13">
        <v>871.33999999999992</v>
      </c>
    </row>
    <row r="590" spans="1:8" ht="13.15" customHeight="1" x14ac:dyDescent="0.2">
      <c r="A590" s="3" t="s">
        <v>30</v>
      </c>
      <c r="B590" s="12">
        <v>1993</v>
      </c>
      <c r="C590" s="13">
        <v>8548.4549999999999</v>
      </c>
      <c r="D590" s="13">
        <v>27450.996999999999</v>
      </c>
      <c r="E590" s="13">
        <v>35999.451999999997</v>
      </c>
      <c r="F590" s="13">
        <v>489.27</v>
      </c>
      <c r="G590" s="13">
        <v>509.24</v>
      </c>
      <c r="H590" s="13">
        <v>998.51</v>
      </c>
    </row>
    <row r="591" spans="1:8" ht="13.15" customHeight="1" x14ac:dyDescent="0.2">
      <c r="A591" s="3" t="s">
        <v>30</v>
      </c>
      <c r="B591" s="12">
        <v>1994</v>
      </c>
      <c r="C591" s="13">
        <v>11148.419</v>
      </c>
      <c r="D591" s="13">
        <v>28556.026000000002</v>
      </c>
      <c r="E591" s="13">
        <v>39704.445</v>
      </c>
      <c r="F591" s="13">
        <v>520.95500000000004</v>
      </c>
      <c r="G591" s="13">
        <v>544.01099999999997</v>
      </c>
      <c r="H591" s="13">
        <v>1064.9659999999999</v>
      </c>
    </row>
    <row r="592" spans="1:8" ht="13.15" customHeight="1" x14ac:dyDescent="0.2">
      <c r="A592" s="3" t="s">
        <v>30</v>
      </c>
      <c r="B592" s="12">
        <v>1995</v>
      </c>
      <c r="C592" s="13">
        <v>10921.487999999999</v>
      </c>
      <c r="D592" s="13">
        <v>27097.133000000002</v>
      </c>
      <c r="E592" s="13">
        <v>38018.620999999999</v>
      </c>
      <c r="F592" s="13">
        <v>510.19400000000002</v>
      </c>
      <c r="G592" s="13">
        <v>584.44600000000003</v>
      </c>
      <c r="H592" s="13">
        <v>1094.6400000000001</v>
      </c>
    </row>
    <row r="593" spans="1:8" ht="13.15" customHeight="1" x14ac:dyDescent="0.2">
      <c r="A593" s="3" t="s">
        <v>30</v>
      </c>
      <c r="B593" s="12">
        <v>1996</v>
      </c>
      <c r="C593" s="13">
        <v>10811.109</v>
      </c>
      <c r="D593" s="13">
        <v>30107.742999999999</v>
      </c>
      <c r="E593" s="13">
        <v>40918.851999999999</v>
      </c>
      <c r="F593" s="13">
        <v>564.88499999999999</v>
      </c>
      <c r="G593" s="13">
        <v>588.93799999999999</v>
      </c>
      <c r="H593" s="13">
        <v>1153.8229999999999</v>
      </c>
    </row>
    <row r="594" spans="1:8" ht="13.15" customHeight="1" x14ac:dyDescent="0.2">
      <c r="A594" s="3" t="s">
        <v>30</v>
      </c>
      <c r="B594" s="12">
        <v>1997</v>
      </c>
      <c r="C594" s="13">
        <v>14155.463</v>
      </c>
      <c r="D594" s="13">
        <v>31816.083999999999</v>
      </c>
      <c r="E594" s="13">
        <v>45971.546999999999</v>
      </c>
      <c r="F594" s="13">
        <v>589.40599999999995</v>
      </c>
      <c r="G594" s="13">
        <v>561.80799999999999</v>
      </c>
      <c r="H594" s="13">
        <v>1151.2139999999999</v>
      </c>
    </row>
    <row r="595" spans="1:8" ht="13.15" customHeight="1" x14ac:dyDescent="0.2">
      <c r="A595" s="3" t="s">
        <v>30</v>
      </c>
      <c r="B595" s="12">
        <v>1998</v>
      </c>
      <c r="C595" s="13">
        <v>16133.784</v>
      </c>
      <c r="D595" s="13">
        <v>31452.513999999999</v>
      </c>
      <c r="E595" s="13">
        <v>47586.297999999995</v>
      </c>
      <c r="F595" s="13">
        <v>610.95799999999997</v>
      </c>
      <c r="G595" s="13">
        <v>703.327</v>
      </c>
      <c r="H595" s="13">
        <v>1314.2849999999999</v>
      </c>
    </row>
    <row r="596" spans="1:8" ht="13.15" customHeight="1" x14ac:dyDescent="0.2">
      <c r="A596" s="3" t="s">
        <v>30</v>
      </c>
      <c r="B596" s="12">
        <v>1999</v>
      </c>
      <c r="C596" s="13">
        <v>15457.3</v>
      </c>
      <c r="D596" s="13">
        <v>33480.258000000002</v>
      </c>
      <c r="E596" s="13">
        <v>48937.558000000005</v>
      </c>
      <c r="F596" s="13">
        <v>657.63699999999994</v>
      </c>
      <c r="G596" s="13">
        <v>825.55700000000002</v>
      </c>
      <c r="H596" s="13">
        <v>1483.194</v>
      </c>
    </row>
    <row r="597" spans="1:8" ht="13.15" customHeight="1" x14ac:dyDescent="0.2">
      <c r="A597" s="3" t="s">
        <v>30</v>
      </c>
      <c r="B597" s="12">
        <v>2000</v>
      </c>
      <c r="C597" s="13">
        <v>14202.555</v>
      </c>
      <c r="D597" s="13">
        <v>36043.067999999999</v>
      </c>
      <c r="E597" s="13">
        <v>50245.623</v>
      </c>
      <c r="F597" s="13">
        <v>642.11699999999996</v>
      </c>
      <c r="G597" s="13">
        <v>948.62300000000005</v>
      </c>
      <c r="H597" s="13">
        <v>1590.74</v>
      </c>
    </row>
    <row r="598" spans="1:8" ht="13.15" customHeight="1" x14ac:dyDescent="0.2">
      <c r="A598" s="3" t="s">
        <v>30</v>
      </c>
      <c r="B598" s="12">
        <v>2001</v>
      </c>
      <c r="C598" s="13">
        <v>14061.92</v>
      </c>
      <c r="D598" s="13">
        <v>40638.959999999999</v>
      </c>
      <c r="E598" s="13">
        <v>54700.88</v>
      </c>
      <c r="F598" s="13">
        <v>660.30200000000002</v>
      </c>
      <c r="G598" s="13">
        <v>1012.092</v>
      </c>
      <c r="H598" s="13">
        <v>1672.394</v>
      </c>
    </row>
    <row r="599" spans="1:8" ht="13.15" customHeight="1" x14ac:dyDescent="0.2">
      <c r="A599" s="3" t="s">
        <v>30</v>
      </c>
      <c r="B599" s="12">
        <v>2002</v>
      </c>
      <c r="C599" s="13">
        <v>14985.708000000001</v>
      </c>
      <c r="D599" s="13">
        <v>35976.701000000001</v>
      </c>
      <c r="E599" s="13">
        <v>50962.409</v>
      </c>
      <c r="F599" s="13">
        <v>661.49</v>
      </c>
      <c r="G599" s="13">
        <v>1109.5060000000001</v>
      </c>
      <c r="H599" s="13">
        <v>1770.9960000000001</v>
      </c>
    </row>
    <row r="600" spans="1:8" ht="13.15" customHeight="1" x14ac:dyDescent="0.2">
      <c r="A600" s="3" t="s">
        <v>30</v>
      </c>
      <c r="B600" s="12">
        <v>2003</v>
      </c>
      <c r="C600" s="13">
        <v>18164.754000000001</v>
      </c>
      <c r="D600" s="13">
        <v>33168.824000000001</v>
      </c>
      <c r="E600" s="13">
        <v>51333.578000000001</v>
      </c>
      <c r="F600" s="13">
        <v>688.90599999999995</v>
      </c>
      <c r="G600" s="13">
        <v>702.16800000000001</v>
      </c>
      <c r="H600" s="13">
        <v>1391.0740000000001</v>
      </c>
    </row>
    <row r="601" spans="1:8" ht="13.15" customHeight="1" x14ac:dyDescent="0.2">
      <c r="A601" s="3" t="s">
        <v>30</v>
      </c>
      <c r="B601" s="12">
        <v>2004</v>
      </c>
      <c r="C601" s="13">
        <v>22050.544999999998</v>
      </c>
      <c r="D601" s="13">
        <v>33332.785000000003</v>
      </c>
      <c r="E601" s="13">
        <v>55383.33</v>
      </c>
      <c r="F601" s="13">
        <v>804.62400000000002</v>
      </c>
      <c r="G601" s="13">
        <v>732.19299999999998</v>
      </c>
      <c r="H601" s="13">
        <v>1536.817</v>
      </c>
    </row>
    <row r="602" spans="1:8" ht="13.15" customHeight="1" x14ac:dyDescent="0.2">
      <c r="A602" s="3" t="s">
        <v>30</v>
      </c>
      <c r="B602" s="12">
        <v>2005</v>
      </c>
      <c r="C602" s="13">
        <v>23921.074000000001</v>
      </c>
      <c r="D602" s="13">
        <v>32702.733</v>
      </c>
      <c r="E602" s="13">
        <v>56623.807000000001</v>
      </c>
      <c r="F602" s="13">
        <v>746.44399999999996</v>
      </c>
      <c r="G602" s="13">
        <v>707.77800000000002</v>
      </c>
      <c r="H602" s="13">
        <v>1454.222</v>
      </c>
    </row>
    <row r="603" spans="1:8" ht="13.15" customHeight="1" x14ac:dyDescent="0.2">
      <c r="A603" s="3" t="s">
        <v>30</v>
      </c>
      <c r="B603" s="12">
        <v>2006</v>
      </c>
      <c r="C603" s="13">
        <v>30623.718000000001</v>
      </c>
      <c r="D603" s="13">
        <v>33338.894</v>
      </c>
      <c r="E603" s="13">
        <v>63962.612000000001</v>
      </c>
      <c r="F603" s="13">
        <v>765.78800000000001</v>
      </c>
      <c r="G603" s="13">
        <v>704.64</v>
      </c>
      <c r="H603" s="13">
        <v>1470.4279999999999</v>
      </c>
    </row>
    <row r="604" spans="1:8" ht="13.15" customHeight="1" x14ac:dyDescent="0.2">
      <c r="A604" s="3" t="s">
        <v>30</v>
      </c>
      <c r="B604" s="12">
        <v>2007</v>
      </c>
      <c r="C604" s="13">
        <v>34800.995000000003</v>
      </c>
      <c r="D604" s="13">
        <v>31559.072</v>
      </c>
      <c r="E604" s="13">
        <v>66360.06700000001</v>
      </c>
      <c r="F604" s="13">
        <v>1016.4160000000001</v>
      </c>
      <c r="G604" s="13">
        <v>701.14700000000005</v>
      </c>
      <c r="H604" s="13">
        <v>1717.5630000000001</v>
      </c>
    </row>
    <row r="605" spans="1:8" ht="13.15" customHeight="1" x14ac:dyDescent="0.2">
      <c r="A605" s="3" t="s">
        <v>30</v>
      </c>
      <c r="B605" s="12">
        <v>2008</v>
      </c>
      <c r="C605" s="13">
        <v>34665.843999999997</v>
      </c>
      <c r="D605" s="13">
        <v>33295.118999999999</v>
      </c>
      <c r="E605" s="13">
        <v>67960.962999999989</v>
      </c>
      <c r="F605" s="13">
        <v>1301.627</v>
      </c>
      <c r="G605" s="13">
        <v>689.38300000000004</v>
      </c>
      <c r="H605" s="13">
        <v>1991.01</v>
      </c>
    </row>
    <row r="606" spans="1:8" ht="13.15" customHeight="1" x14ac:dyDescent="0.2">
      <c r="A606" s="3" t="s">
        <v>30</v>
      </c>
      <c r="B606" s="12">
        <v>2009</v>
      </c>
      <c r="C606" s="13">
        <v>28376.883999999998</v>
      </c>
      <c r="D606" s="13">
        <v>32593.256000000001</v>
      </c>
      <c r="E606" s="13">
        <v>60970.14</v>
      </c>
      <c r="F606" s="13">
        <v>1014.263</v>
      </c>
      <c r="G606" s="13">
        <v>675.72699999999998</v>
      </c>
      <c r="H606" s="13">
        <v>1689.99</v>
      </c>
    </row>
    <row r="607" spans="1:8" ht="13.15" customHeight="1" x14ac:dyDescent="0.2">
      <c r="A607" s="3" t="s">
        <v>30</v>
      </c>
      <c r="B607" s="12">
        <v>2010</v>
      </c>
      <c r="C607" s="13">
        <v>38456.01</v>
      </c>
      <c r="D607" s="13">
        <v>32730.627</v>
      </c>
      <c r="E607" s="13">
        <v>71186.637000000002</v>
      </c>
      <c r="F607" s="13">
        <v>994.38</v>
      </c>
      <c r="G607" s="13">
        <v>603.48900000000003</v>
      </c>
      <c r="H607" s="13">
        <v>1597.8690000000001</v>
      </c>
    </row>
    <row r="608" spans="1:8" ht="13.15" customHeight="1" x14ac:dyDescent="0.2">
      <c r="A608" s="3" t="s">
        <v>30</v>
      </c>
      <c r="B608" s="12">
        <v>2011</v>
      </c>
      <c r="C608" s="13">
        <v>40328.826999999997</v>
      </c>
      <c r="D608" s="13">
        <v>29549.02</v>
      </c>
      <c r="E608" s="13">
        <v>69877.846999999994</v>
      </c>
      <c r="F608" s="13">
        <v>919.822</v>
      </c>
      <c r="G608" s="13">
        <v>521.73099999999999</v>
      </c>
      <c r="H608" s="13">
        <v>1441.5529999999999</v>
      </c>
    </row>
    <row r="609" spans="1:8" ht="13.15" customHeight="1" x14ac:dyDescent="0.2">
      <c r="A609" s="3" t="s">
        <v>30</v>
      </c>
      <c r="B609" s="12">
        <v>2012</v>
      </c>
      <c r="C609" s="13">
        <v>47151.614000000001</v>
      </c>
      <c r="D609" s="13">
        <v>32274.484</v>
      </c>
      <c r="E609" s="13">
        <v>79426.097999999998</v>
      </c>
      <c r="F609" s="13">
        <v>1054.8610000000001</v>
      </c>
      <c r="G609" s="13">
        <v>529.88300000000004</v>
      </c>
      <c r="H609" s="13">
        <v>1584.7440000000001</v>
      </c>
    </row>
    <row r="610" spans="1:8" ht="13.15" customHeight="1" x14ac:dyDescent="0.2">
      <c r="A610" s="3" t="s">
        <v>30</v>
      </c>
      <c r="B610" s="12">
        <v>2013</v>
      </c>
      <c r="C610" s="13">
        <v>42525.027000000002</v>
      </c>
      <c r="D610" s="13">
        <v>39430.89</v>
      </c>
      <c r="E610" s="13">
        <v>81955.917000000001</v>
      </c>
      <c r="F610" s="13">
        <v>1327.9960000000001</v>
      </c>
      <c r="G610" s="13">
        <v>271.762</v>
      </c>
      <c r="H610" s="13">
        <v>1599.758</v>
      </c>
    </row>
    <row r="611" spans="1:8" ht="13.15" customHeight="1" x14ac:dyDescent="0.2">
      <c r="A611" s="3" t="s">
        <v>30</v>
      </c>
      <c r="B611" s="12">
        <v>2014</v>
      </c>
      <c r="C611" s="13">
        <v>42934.656000000003</v>
      </c>
      <c r="D611" s="13">
        <v>42058.796999999999</v>
      </c>
      <c r="E611" s="13">
        <v>84993.453000000009</v>
      </c>
      <c r="F611" s="13">
        <v>1089.0519999999999</v>
      </c>
      <c r="G611" s="13">
        <v>173.78399999999999</v>
      </c>
      <c r="H611" s="13">
        <v>1262.8359999999998</v>
      </c>
    </row>
    <row r="612" spans="1:8" ht="13.15" customHeight="1" x14ac:dyDescent="0.2">
      <c r="A612" s="3" t="s">
        <v>30</v>
      </c>
      <c r="B612" s="12">
        <v>2015</v>
      </c>
      <c r="C612" s="13">
        <v>42312.144</v>
      </c>
      <c r="D612" s="13">
        <v>52265.275999999998</v>
      </c>
      <c r="E612" s="13">
        <v>94577.42</v>
      </c>
      <c r="F612" s="13">
        <v>833.18600000000004</v>
      </c>
      <c r="G612" s="13">
        <v>177.989</v>
      </c>
      <c r="H612" s="13">
        <v>1011.1750000000001</v>
      </c>
    </row>
    <row r="613" spans="1:8" ht="13.15" customHeight="1" x14ac:dyDescent="0.2">
      <c r="A613" s="3" t="s">
        <v>30</v>
      </c>
      <c r="B613" s="12">
        <v>2016</v>
      </c>
      <c r="C613" s="13">
        <v>38966.569000000003</v>
      </c>
      <c r="D613" s="13">
        <v>58595.063000000002</v>
      </c>
      <c r="E613" s="13">
        <v>97561.632000000012</v>
      </c>
      <c r="F613" s="13">
        <v>739.77</v>
      </c>
      <c r="G613" s="13">
        <v>177.816</v>
      </c>
      <c r="H613" s="13">
        <v>917.58600000000001</v>
      </c>
    </row>
    <row r="614" spans="1:8" ht="13.15" customHeight="1" x14ac:dyDescent="0.2">
      <c r="A614" s="3" t="s">
        <v>30</v>
      </c>
      <c r="B614" s="12">
        <v>2017</v>
      </c>
      <c r="C614" s="13">
        <v>44553.533000000003</v>
      </c>
      <c r="D614" s="13">
        <v>61876.368999999999</v>
      </c>
      <c r="E614" s="13">
        <v>106429.902</v>
      </c>
      <c r="F614" s="13">
        <v>825.005</v>
      </c>
      <c r="G614" s="13">
        <v>173.57300000000001</v>
      </c>
      <c r="H614" s="13">
        <v>998.57799999999997</v>
      </c>
    </row>
    <row r="615" spans="1:8" ht="13.15" customHeight="1" x14ac:dyDescent="0.2">
      <c r="A615" s="3" t="s">
        <v>30</v>
      </c>
      <c r="B615" s="12">
        <v>2018</v>
      </c>
      <c r="C615" s="13">
        <v>45389.34</v>
      </c>
      <c r="D615" s="13">
        <v>62092.77</v>
      </c>
      <c r="E615" s="13">
        <v>107482.10999999999</v>
      </c>
      <c r="F615" s="13">
        <v>754.49300000000005</v>
      </c>
      <c r="G615" s="13">
        <v>343.90899999999999</v>
      </c>
      <c r="H615" s="13">
        <v>1098.402</v>
      </c>
    </row>
    <row r="616" spans="1:8" ht="13.15" customHeight="1" x14ac:dyDescent="0.2">
      <c r="A616" s="3" t="s">
        <v>30</v>
      </c>
      <c r="B616" s="12">
        <v>2019</v>
      </c>
      <c r="C616" s="13">
        <v>41237.182000000001</v>
      </c>
      <c r="D616" s="13">
        <v>58758.898999999998</v>
      </c>
      <c r="E616" s="13">
        <v>99996.081000000006</v>
      </c>
      <c r="F616" s="13">
        <v>854.83399999999995</v>
      </c>
      <c r="G616" s="13">
        <v>411.44</v>
      </c>
      <c r="H616" s="13">
        <v>1266.2739999999999</v>
      </c>
    </row>
    <row r="617" spans="1:8" ht="13.15" customHeight="1" x14ac:dyDescent="0.2">
      <c r="A617" s="3" t="s">
        <v>30</v>
      </c>
      <c r="B617" s="12">
        <v>2020</v>
      </c>
      <c r="C617" s="13">
        <v>26268.690999999999</v>
      </c>
      <c r="D617" s="13">
        <v>35286.364000000001</v>
      </c>
      <c r="E617" s="13">
        <v>61555.055</v>
      </c>
      <c r="F617" s="13">
        <v>818.476</v>
      </c>
      <c r="G617" s="13">
        <v>229.09</v>
      </c>
      <c r="H617" s="13">
        <v>1047.566</v>
      </c>
    </row>
    <row r="618" spans="1:8" ht="13.15" customHeight="1" x14ac:dyDescent="0.2">
      <c r="A618" s="3" t="s">
        <v>30</v>
      </c>
      <c r="B618" s="12">
        <v>2021</v>
      </c>
      <c r="C618" s="13">
        <v>29969.565999999999</v>
      </c>
      <c r="D618" s="13">
        <v>28868.994999999999</v>
      </c>
      <c r="E618" s="13">
        <v>58838.561000000002</v>
      </c>
      <c r="F618" s="13">
        <v>605.03099999999995</v>
      </c>
      <c r="G618" s="13">
        <v>253.02600000000001</v>
      </c>
      <c r="H618" s="13">
        <v>858.05700000000002</v>
      </c>
    </row>
    <row r="619" spans="1:8" ht="13.15" customHeight="1" x14ac:dyDescent="0.2">
      <c r="A619" s="3" t="s">
        <v>30</v>
      </c>
      <c r="B619" s="12">
        <v>2022</v>
      </c>
      <c r="C619" s="13">
        <v>31949.516</v>
      </c>
      <c r="D619" s="13">
        <v>29444.644</v>
      </c>
      <c r="E619" s="13">
        <v>61394.16</v>
      </c>
      <c r="F619" s="13">
        <v>300.45600000000002</v>
      </c>
      <c r="G619" s="13">
        <v>416.91899999999998</v>
      </c>
      <c r="H619" s="13">
        <v>717.375</v>
      </c>
    </row>
    <row r="620" spans="1:8" ht="13.15" customHeight="1" x14ac:dyDescent="0.2">
      <c r="A620" s="3" t="s">
        <v>30</v>
      </c>
      <c r="B620" s="12">
        <v>2023</v>
      </c>
      <c r="C620" s="13">
        <v>34620.900999999998</v>
      </c>
      <c r="D620" s="13">
        <v>38413.457000000002</v>
      </c>
      <c r="E620" s="13">
        <v>73034.358000000007</v>
      </c>
      <c r="F620" s="13">
        <v>124.554</v>
      </c>
      <c r="G620" s="13">
        <v>291.33699999999999</v>
      </c>
      <c r="H620" s="13">
        <v>415.89099999999996</v>
      </c>
    </row>
    <row r="621" spans="1:8" ht="13.15" customHeight="1" x14ac:dyDescent="0.2">
      <c r="A621" s="3" t="s">
        <v>30</v>
      </c>
      <c r="B621" s="12">
        <v>2024</v>
      </c>
      <c r="C621" s="13">
        <v>49351.5</v>
      </c>
      <c r="D621" s="13">
        <v>47573.964</v>
      </c>
      <c r="E621" s="13">
        <v>96925.464000000007</v>
      </c>
      <c r="F621" s="13">
        <v>35.604999999999997</v>
      </c>
      <c r="G621" s="13">
        <v>459.73500000000001</v>
      </c>
      <c r="H621" s="13">
        <v>495.34000000000003</v>
      </c>
    </row>
    <row r="622" spans="1:8" ht="13.15" customHeight="1" x14ac:dyDescent="0.2">
      <c r="A622" s="3" t="s">
        <v>30</v>
      </c>
      <c r="B622" s="12">
        <v>2025</v>
      </c>
      <c r="C622" s="13">
        <v>55486.796999999999</v>
      </c>
      <c r="D622" s="13">
        <v>44352.864000000001</v>
      </c>
      <c r="E622" s="13">
        <v>99839.660999999993</v>
      </c>
      <c r="F622" s="13">
        <v>194.9</v>
      </c>
      <c r="G622" s="13">
        <v>781.35</v>
      </c>
      <c r="H622" s="13">
        <v>976.25</v>
      </c>
    </row>
    <row r="623" spans="1:8" ht="13.15" customHeight="1" x14ac:dyDescent="0.2">
      <c r="A623" s="3" t="s">
        <v>29</v>
      </c>
      <c r="B623" s="12">
        <v>1985</v>
      </c>
      <c r="C623" s="13">
        <v>2E-3</v>
      </c>
      <c r="D623" s="13">
        <v>0</v>
      </c>
      <c r="E623" s="13">
        <v>2E-3</v>
      </c>
      <c r="F623" s="13">
        <v>0</v>
      </c>
      <c r="G623" s="13">
        <v>0</v>
      </c>
      <c r="H623" s="13">
        <v>0</v>
      </c>
    </row>
    <row r="624" spans="1:8" ht="13.15" customHeight="1" x14ac:dyDescent="0.2">
      <c r="A624" s="3" t="s">
        <v>29</v>
      </c>
      <c r="B624" s="12">
        <v>1986</v>
      </c>
      <c r="C624" s="13">
        <v>0</v>
      </c>
      <c r="D624" s="13">
        <v>0</v>
      </c>
      <c r="E624" s="13">
        <v>0</v>
      </c>
      <c r="F624" s="13">
        <v>0</v>
      </c>
      <c r="G624" s="13">
        <v>0</v>
      </c>
      <c r="H624" s="13">
        <v>0</v>
      </c>
    </row>
    <row r="625" spans="1:8" ht="13.15" customHeight="1" x14ac:dyDescent="0.2">
      <c r="A625" s="3" t="s">
        <v>29</v>
      </c>
      <c r="B625" s="12">
        <v>1987</v>
      </c>
      <c r="C625" s="13">
        <v>0.219</v>
      </c>
      <c r="D625" s="13">
        <v>3.9E-2</v>
      </c>
      <c r="E625" s="13">
        <v>0.25800000000000001</v>
      </c>
      <c r="F625" s="13">
        <v>0</v>
      </c>
      <c r="G625" s="13">
        <v>0</v>
      </c>
      <c r="H625" s="13">
        <v>0</v>
      </c>
    </row>
    <row r="626" spans="1:8" ht="13.15" customHeight="1" x14ac:dyDescent="0.2">
      <c r="A626" s="3" t="s">
        <v>29</v>
      </c>
      <c r="B626" s="12">
        <v>1988</v>
      </c>
      <c r="C626" s="13">
        <v>0.81899999999999995</v>
      </c>
      <c r="D626" s="13">
        <v>0.2</v>
      </c>
      <c r="E626" s="13">
        <v>1.0189999999999999</v>
      </c>
      <c r="F626" s="13">
        <v>0</v>
      </c>
      <c r="G626" s="13">
        <v>0</v>
      </c>
      <c r="H626" s="13">
        <v>0</v>
      </c>
    </row>
    <row r="627" spans="1:8" ht="13.15" customHeight="1" x14ac:dyDescent="0.2">
      <c r="A627" s="3" t="s">
        <v>29</v>
      </c>
      <c r="B627" s="12">
        <v>1989</v>
      </c>
      <c r="C627" s="13">
        <v>0.64400000000000002</v>
      </c>
      <c r="D627" s="13">
        <v>2.5000000000000001E-2</v>
      </c>
      <c r="E627" s="13">
        <v>0.66900000000000004</v>
      </c>
      <c r="F627" s="13">
        <v>0</v>
      </c>
      <c r="G627" s="13">
        <v>0</v>
      </c>
      <c r="H627" s="13">
        <v>0</v>
      </c>
    </row>
    <row r="628" spans="1:8" ht="13.15" customHeight="1" x14ac:dyDescent="0.2">
      <c r="A628" s="3" t="s">
        <v>29</v>
      </c>
      <c r="B628" s="12">
        <v>1990</v>
      </c>
      <c r="C628" s="13">
        <v>4.7E-2</v>
      </c>
      <c r="D628" s="13">
        <v>0</v>
      </c>
      <c r="E628" s="13">
        <v>4.7E-2</v>
      </c>
      <c r="F628" s="13">
        <v>0</v>
      </c>
      <c r="G628" s="13">
        <v>0</v>
      </c>
      <c r="H628" s="13">
        <v>0</v>
      </c>
    </row>
    <row r="629" spans="1:8" ht="13.15" customHeight="1" x14ac:dyDescent="0.2">
      <c r="A629" s="3" t="s">
        <v>29</v>
      </c>
      <c r="B629" s="12">
        <v>1991</v>
      </c>
      <c r="C629" s="13">
        <v>0.89500000000000002</v>
      </c>
      <c r="D629" s="13">
        <v>6.0000000000000001E-3</v>
      </c>
      <c r="E629" s="13">
        <v>0.90100000000000002</v>
      </c>
      <c r="F629" s="13">
        <v>0</v>
      </c>
      <c r="G629" s="13">
        <v>0</v>
      </c>
      <c r="H629" s="13">
        <v>0</v>
      </c>
    </row>
    <row r="630" spans="1:8" ht="13.15" customHeight="1" x14ac:dyDescent="0.2">
      <c r="A630" s="3" t="s">
        <v>29</v>
      </c>
      <c r="B630" s="12">
        <v>1992</v>
      </c>
      <c r="C630" s="13">
        <v>0.128</v>
      </c>
      <c r="D630" s="13">
        <v>0</v>
      </c>
      <c r="E630" s="13">
        <v>0.128</v>
      </c>
      <c r="F630" s="13">
        <v>0</v>
      </c>
      <c r="G630" s="13">
        <v>0</v>
      </c>
      <c r="H630" s="13">
        <v>0</v>
      </c>
    </row>
    <row r="631" spans="1:8" ht="13.15" customHeight="1" x14ac:dyDescent="0.2">
      <c r="A631" s="3" t="s">
        <v>29</v>
      </c>
      <c r="B631" s="12">
        <v>1993</v>
      </c>
      <c r="C631" s="13">
        <v>0.33800000000000002</v>
      </c>
      <c r="D631" s="13">
        <v>0</v>
      </c>
      <c r="E631" s="13">
        <v>0.33800000000000002</v>
      </c>
      <c r="F631" s="13">
        <v>0</v>
      </c>
      <c r="G631" s="13">
        <v>0</v>
      </c>
      <c r="H631" s="13">
        <v>0</v>
      </c>
    </row>
    <row r="632" spans="1:8" ht="13.15" customHeight="1" x14ac:dyDescent="0.2">
      <c r="A632" s="3" t="s">
        <v>29</v>
      </c>
      <c r="B632" s="12">
        <v>1994</v>
      </c>
      <c r="C632" s="13">
        <v>0.151</v>
      </c>
      <c r="D632" s="13">
        <v>0</v>
      </c>
      <c r="E632" s="13">
        <v>0.151</v>
      </c>
      <c r="F632" s="13">
        <v>0</v>
      </c>
      <c r="G632" s="13">
        <v>0</v>
      </c>
      <c r="H632" s="13">
        <v>0</v>
      </c>
    </row>
    <row r="633" spans="1:8" ht="13.15" customHeight="1" x14ac:dyDescent="0.2">
      <c r="A633" s="3" t="s">
        <v>29</v>
      </c>
      <c r="B633" s="12">
        <v>1995</v>
      </c>
      <c r="C633" s="13">
        <v>0</v>
      </c>
      <c r="D633" s="13">
        <v>0</v>
      </c>
      <c r="E633" s="13">
        <v>0</v>
      </c>
      <c r="F633" s="13">
        <v>0</v>
      </c>
      <c r="G633" s="13">
        <v>0</v>
      </c>
      <c r="H633" s="13">
        <v>0</v>
      </c>
    </row>
    <row r="634" spans="1:8" ht="13.15" customHeight="1" x14ac:dyDescent="0.2">
      <c r="A634" s="3" t="s">
        <v>29</v>
      </c>
      <c r="B634" s="12">
        <v>1996</v>
      </c>
      <c r="C634" s="13">
        <v>0</v>
      </c>
      <c r="D634" s="13">
        <v>0</v>
      </c>
      <c r="E634" s="13">
        <v>0</v>
      </c>
      <c r="F634" s="13">
        <v>0</v>
      </c>
      <c r="G634" s="13">
        <v>0</v>
      </c>
      <c r="H634" s="13">
        <v>0</v>
      </c>
    </row>
    <row r="635" spans="1:8" ht="13.15" customHeight="1" x14ac:dyDescent="0.2">
      <c r="A635" s="3" t="s">
        <v>29</v>
      </c>
      <c r="B635" s="12">
        <v>1997</v>
      </c>
      <c r="C635" s="13">
        <v>0</v>
      </c>
      <c r="D635" s="13">
        <v>0</v>
      </c>
      <c r="E635" s="13">
        <v>0</v>
      </c>
      <c r="F635" s="13">
        <v>0</v>
      </c>
      <c r="G635" s="13">
        <v>0</v>
      </c>
      <c r="H635" s="13">
        <v>0</v>
      </c>
    </row>
    <row r="636" spans="1:8" ht="13.15" customHeight="1" x14ac:dyDescent="0.2">
      <c r="A636" s="3" t="s">
        <v>29</v>
      </c>
      <c r="B636" s="12">
        <v>1998</v>
      </c>
      <c r="C636" s="13">
        <v>0</v>
      </c>
      <c r="D636" s="13">
        <v>0</v>
      </c>
      <c r="E636" s="13">
        <v>0</v>
      </c>
      <c r="F636" s="13">
        <v>0</v>
      </c>
      <c r="G636" s="13">
        <v>0</v>
      </c>
      <c r="H636" s="13">
        <v>0</v>
      </c>
    </row>
    <row r="637" spans="1:8" ht="13.15" customHeight="1" x14ac:dyDescent="0.2">
      <c r="A637" s="3" t="s">
        <v>29</v>
      </c>
      <c r="B637" s="12">
        <v>1999</v>
      </c>
      <c r="C637" s="13">
        <v>0</v>
      </c>
      <c r="D637" s="13">
        <v>0</v>
      </c>
      <c r="E637" s="13">
        <v>0</v>
      </c>
      <c r="F637" s="13">
        <v>0</v>
      </c>
      <c r="G637" s="13">
        <v>0</v>
      </c>
      <c r="H637" s="13">
        <v>0</v>
      </c>
    </row>
    <row r="638" spans="1:8" ht="13.15" customHeight="1" x14ac:dyDescent="0.2">
      <c r="A638" s="3" t="s">
        <v>29</v>
      </c>
      <c r="B638" s="12">
        <v>2000</v>
      </c>
      <c r="C638" s="13">
        <v>0</v>
      </c>
      <c r="D638" s="13">
        <v>0</v>
      </c>
      <c r="E638" s="13">
        <v>0</v>
      </c>
      <c r="F638" s="13">
        <v>0</v>
      </c>
      <c r="G638" s="13">
        <v>0</v>
      </c>
      <c r="H638" s="13">
        <v>0</v>
      </c>
    </row>
    <row r="639" spans="1:8" ht="13.15" customHeight="1" x14ac:dyDescent="0.2">
      <c r="A639" s="3" t="s">
        <v>29</v>
      </c>
      <c r="B639" s="12">
        <v>2001</v>
      </c>
      <c r="C639" s="13">
        <v>0</v>
      </c>
      <c r="D639" s="13">
        <v>0</v>
      </c>
      <c r="E639" s="13">
        <v>0</v>
      </c>
      <c r="F639" s="13">
        <v>0</v>
      </c>
      <c r="G639" s="13">
        <v>0</v>
      </c>
      <c r="H639" s="13">
        <v>0</v>
      </c>
    </row>
    <row r="640" spans="1:8" ht="13.15" customHeight="1" x14ac:dyDescent="0.2">
      <c r="A640" s="3" t="s">
        <v>29</v>
      </c>
      <c r="B640" s="12">
        <v>2002</v>
      </c>
      <c r="C640" s="13">
        <v>0</v>
      </c>
      <c r="D640" s="13">
        <v>0</v>
      </c>
      <c r="E640" s="13">
        <v>0</v>
      </c>
      <c r="F640" s="13">
        <v>0</v>
      </c>
      <c r="G640" s="13">
        <v>0</v>
      </c>
      <c r="H640" s="13">
        <v>0</v>
      </c>
    </row>
    <row r="641" spans="1:8" ht="13.15" customHeight="1" x14ac:dyDescent="0.2">
      <c r="A641" s="3" t="s">
        <v>29</v>
      </c>
      <c r="B641" s="12">
        <v>2003</v>
      </c>
      <c r="C641" s="13">
        <v>0</v>
      </c>
      <c r="D641" s="13">
        <v>0</v>
      </c>
      <c r="E641" s="13">
        <v>0</v>
      </c>
      <c r="F641" s="13">
        <v>0</v>
      </c>
      <c r="G641" s="13">
        <v>0</v>
      </c>
      <c r="H641" s="13">
        <v>0</v>
      </c>
    </row>
    <row r="642" spans="1:8" ht="13.15" customHeight="1" x14ac:dyDescent="0.2">
      <c r="A642" s="3" t="s">
        <v>29</v>
      </c>
      <c r="B642" s="12">
        <v>2004</v>
      </c>
      <c r="C642" s="13">
        <v>0</v>
      </c>
      <c r="D642" s="13">
        <v>0</v>
      </c>
      <c r="E642" s="13">
        <v>0</v>
      </c>
      <c r="F642" s="13">
        <v>0</v>
      </c>
      <c r="G642" s="13">
        <v>0</v>
      </c>
      <c r="H642" s="13">
        <v>0</v>
      </c>
    </row>
    <row r="643" spans="1:8" ht="13.15" customHeight="1" x14ac:dyDescent="0.2">
      <c r="A643" s="3" t="s">
        <v>29</v>
      </c>
      <c r="B643" s="12">
        <v>2005</v>
      </c>
      <c r="C643" s="13">
        <v>0</v>
      </c>
      <c r="D643" s="13">
        <v>0</v>
      </c>
      <c r="E643" s="13">
        <v>0</v>
      </c>
      <c r="F643" s="13">
        <v>0</v>
      </c>
      <c r="G643" s="13">
        <v>0</v>
      </c>
      <c r="H643" s="13">
        <v>0</v>
      </c>
    </row>
    <row r="644" spans="1:8" ht="13.15" customHeight="1" x14ac:dyDescent="0.2">
      <c r="A644" s="3" t="s">
        <v>29</v>
      </c>
      <c r="B644" s="12">
        <v>2006</v>
      </c>
      <c r="C644" s="13">
        <v>0</v>
      </c>
      <c r="D644" s="13">
        <v>0</v>
      </c>
      <c r="E644" s="13">
        <v>0</v>
      </c>
      <c r="F644" s="13">
        <v>0</v>
      </c>
      <c r="G644" s="13">
        <v>0</v>
      </c>
      <c r="H644" s="13">
        <v>0</v>
      </c>
    </row>
    <row r="645" spans="1:8" ht="13.15" customHeight="1" x14ac:dyDescent="0.2">
      <c r="A645" s="3" t="s">
        <v>29</v>
      </c>
      <c r="B645" s="12">
        <v>2007</v>
      </c>
      <c r="C645" s="13">
        <v>0</v>
      </c>
      <c r="D645" s="13">
        <v>0</v>
      </c>
      <c r="E645" s="13">
        <v>0</v>
      </c>
      <c r="F645" s="13">
        <v>0</v>
      </c>
      <c r="G645" s="13">
        <v>0</v>
      </c>
      <c r="H645" s="13">
        <v>0</v>
      </c>
    </row>
    <row r="646" spans="1:8" ht="13.15" customHeight="1" x14ac:dyDescent="0.2">
      <c r="A646" s="3" t="s">
        <v>29</v>
      </c>
      <c r="B646" s="12">
        <v>2008</v>
      </c>
      <c r="C646" s="13">
        <v>0</v>
      </c>
      <c r="D646" s="13">
        <v>0</v>
      </c>
      <c r="E646" s="13">
        <v>0</v>
      </c>
      <c r="F646" s="13">
        <v>0</v>
      </c>
      <c r="G646" s="13">
        <v>0</v>
      </c>
      <c r="H646" s="13">
        <v>0</v>
      </c>
    </row>
    <row r="647" spans="1:8" ht="13.15" customHeight="1" x14ac:dyDescent="0.2">
      <c r="A647" s="3" t="s">
        <v>29</v>
      </c>
      <c r="B647" s="12">
        <v>2009</v>
      </c>
      <c r="C647" s="13">
        <v>0</v>
      </c>
      <c r="D647" s="13">
        <v>0</v>
      </c>
      <c r="E647" s="13">
        <v>0</v>
      </c>
      <c r="F647" s="13">
        <v>0</v>
      </c>
      <c r="G647" s="13">
        <v>0</v>
      </c>
      <c r="H647" s="13">
        <v>0</v>
      </c>
    </row>
    <row r="648" spans="1:8" ht="13.15" customHeight="1" x14ac:dyDescent="0.2">
      <c r="A648" s="3" t="s">
        <v>29</v>
      </c>
      <c r="B648" s="12">
        <v>2010</v>
      </c>
      <c r="C648" s="13">
        <v>0</v>
      </c>
      <c r="D648" s="13">
        <v>0</v>
      </c>
      <c r="E648" s="13">
        <v>0</v>
      </c>
      <c r="F648" s="13">
        <v>0</v>
      </c>
      <c r="G648" s="13">
        <v>0</v>
      </c>
      <c r="H648" s="13">
        <v>0</v>
      </c>
    </row>
    <row r="649" spans="1:8" ht="13.15" customHeight="1" x14ac:dyDescent="0.2">
      <c r="A649" s="3" t="s">
        <v>29</v>
      </c>
      <c r="B649" s="12">
        <v>2011</v>
      </c>
      <c r="C649" s="13">
        <v>0</v>
      </c>
      <c r="D649" s="13">
        <v>0</v>
      </c>
      <c r="E649" s="13">
        <v>0</v>
      </c>
      <c r="F649" s="13">
        <v>0</v>
      </c>
      <c r="G649" s="13">
        <v>0</v>
      </c>
      <c r="H649" s="13">
        <v>0</v>
      </c>
    </row>
    <row r="650" spans="1:8" ht="13.15" customHeight="1" x14ac:dyDescent="0.2">
      <c r="A650" s="3" t="s">
        <v>29</v>
      </c>
      <c r="B650" s="12">
        <v>2012</v>
      </c>
      <c r="C650" s="13">
        <v>0</v>
      </c>
      <c r="D650" s="13">
        <v>0</v>
      </c>
      <c r="E650" s="13">
        <v>0</v>
      </c>
      <c r="F650" s="13">
        <v>0</v>
      </c>
      <c r="G650" s="13">
        <v>0</v>
      </c>
      <c r="H650" s="13">
        <v>0</v>
      </c>
    </row>
    <row r="651" spans="1:8" ht="13.15" customHeight="1" x14ac:dyDescent="0.2">
      <c r="A651" s="3" t="s">
        <v>29</v>
      </c>
      <c r="B651" s="12">
        <v>2013</v>
      </c>
      <c r="C651" s="13">
        <v>0</v>
      </c>
      <c r="D651" s="13">
        <v>0</v>
      </c>
      <c r="E651" s="13">
        <v>0</v>
      </c>
      <c r="F651" s="13">
        <v>0</v>
      </c>
      <c r="G651" s="13">
        <v>0</v>
      </c>
      <c r="H651" s="13">
        <v>0</v>
      </c>
    </row>
    <row r="652" spans="1:8" ht="13.15" customHeight="1" x14ac:dyDescent="0.2">
      <c r="A652" s="3" t="s">
        <v>29</v>
      </c>
      <c r="B652" s="12">
        <v>2014</v>
      </c>
      <c r="C652" s="13">
        <v>0</v>
      </c>
      <c r="D652" s="13">
        <v>0</v>
      </c>
      <c r="E652" s="13">
        <v>0</v>
      </c>
      <c r="F652" s="13">
        <v>0</v>
      </c>
      <c r="G652" s="13">
        <v>0</v>
      </c>
      <c r="H652" s="13">
        <v>0</v>
      </c>
    </row>
    <row r="653" spans="1:8" ht="13.15" customHeight="1" x14ac:dyDescent="0.2">
      <c r="A653" s="3" t="s">
        <v>29</v>
      </c>
      <c r="B653" s="12">
        <v>2015</v>
      </c>
      <c r="C653" s="13">
        <v>0</v>
      </c>
      <c r="D653" s="13">
        <v>0</v>
      </c>
      <c r="E653" s="13">
        <v>0</v>
      </c>
      <c r="F653" s="13">
        <v>0</v>
      </c>
      <c r="G653" s="13">
        <v>0</v>
      </c>
      <c r="H653" s="13">
        <v>0</v>
      </c>
    </row>
    <row r="654" spans="1:8" ht="13.15" customHeight="1" x14ac:dyDescent="0.2">
      <c r="A654" s="3" t="s">
        <v>29</v>
      </c>
      <c r="B654" s="12">
        <v>2016</v>
      </c>
      <c r="C654" s="13">
        <v>0</v>
      </c>
      <c r="D654" s="13">
        <v>0</v>
      </c>
      <c r="E654" s="13">
        <v>0</v>
      </c>
      <c r="F654" s="13">
        <v>0</v>
      </c>
      <c r="G654" s="13">
        <v>0</v>
      </c>
      <c r="H654" s="13">
        <v>0</v>
      </c>
    </row>
    <row r="655" spans="1:8" ht="13.15" customHeight="1" x14ac:dyDescent="0.2">
      <c r="A655" s="3" t="s">
        <v>29</v>
      </c>
      <c r="B655" s="12">
        <v>2017</v>
      </c>
      <c r="C655" s="13">
        <v>0</v>
      </c>
      <c r="D655" s="13">
        <v>0</v>
      </c>
      <c r="E655" s="13">
        <v>0</v>
      </c>
      <c r="F655" s="13">
        <v>0</v>
      </c>
      <c r="G655" s="13">
        <v>0</v>
      </c>
      <c r="H655" s="13">
        <v>0</v>
      </c>
    </row>
    <row r="656" spans="1:8" ht="13.15" customHeight="1" x14ac:dyDescent="0.2">
      <c r="A656" s="3" t="s">
        <v>29</v>
      </c>
      <c r="B656" s="12">
        <v>2018</v>
      </c>
      <c r="C656" s="13">
        <v>0</v>
      </c>
      <c r="D656" s="13">
        <v>0</v>
      </c>
      <c r="E656" s="13">
        <v>0</v>
      </c>
      <c r="F656" s="13">
        <v>0</v>
      </c>
      <c r="G656" s="13">
        <v>0</v>
      </c>
      <c r="H656" s="13">
        <v>0</v>
      </c>
    </row>
    <row r="657" spans="1:8" ht="13.15" customHeight="1" x14ac:dyDescent="0.2">
      <c r="A657" s="3" t="s">
        <v>29</v>
      </c>
      <c r="B657" s="12">
        <v>2019</v>
      </c>
      <c r="C657" s="13">
        <v>0</v>
      </c>
      <c r="D657" s="13">
        <v>0</v>
      </c>
      <c r="E657" s="13">
        <v>0</v>
      </c>
      <c r="F657" s="13">
        <v>0</v>
      </c>
      <c r="G657" s="13">
        <v>0</v>
      </c>
      <c r="H657" s="13">
        <v>0</v>
      </c>
    </row>
    <row r="658" spans="1:8" ht="13.15" customHeight="1" x14ac:dyDescent="0.2">
      <c r="A658" s="3" t="s">
        <v>29</v>
      </c>
      <c r="B658" s="12">
        <v>2020</v>
      </c>
      <c r="C658" s="13">
        <v>0</v>
      </c>
      <c r="D658" s="13">
        <v>0</v>
      </c>
      <c r="E658" s="13">
        <v>0</v>
      </c>
      <c r="F658" s="13">
        <v>0</v>
      </c>
      <c r="G658" s="13">
        <v>0</v>
      </c>
      <c r="H658" s="13">
        <v>0</v>
      </c>
    </row>
    <row r="659" spans="1:8" ht="13.15" customHeight="1" x14ac:dyDescent="0.2">
      <c r="A659" s="3" t="s">
        <v>29</v>
      </c>
      <c r="B659" s="12">
        <v>2021</v>
      </c>
      <c r="C659" s="13">
        <v>0</v>
      </c>
      <c r="D659" s="13">
        <v>0</v>
      </c>
      <c r="E659" s="13">
        <v>0</v>
      </c>
      <c r="F659" s="13">
        <v>0</v>
      </c>
      <c r="G659" s="13">
        <v>0</v>
      </c>
      <c r="H659" s="13">
        <v>0</v>
      </c>
    </row>
    <row r="660" spans="1:8" ht="13.15" customHeight="1" x14ac:dyDescent="0.2">
      <c r="A660" s="3" t="s">
        <v>29</v>
      </c>
      <c r="B660" s="12">
        <v>2022</v>
      </c>
      <c r="C660" s="13">
        <v>0</v>
      </c>
      <c r="D660" s="13">
        <v>0</v>
      </c>
      <c r="E660" s="13">
        <v>0</v>
      </c>
      <c r="F660" s="13">
        <v>0</v>
      </c>
      <c r="G660" s="13">
        <v>0</v>
      </c>
      <c r="H660" s="13">
        <v>0</v>
      </c>
    </row>
    <row r="661" spans="1:8" ht="13.15" customHeight="1" x14ac:dyDescent="0.2">
      <c r="A661" s="3" t="s">
        <v>29</v>
      </c>
      <c r="B661" s="12">
        <v>2023</v>
      </c>
      <c r="C661" s="13">
        <v>0</v>
      </c>
      <c r="D661" s="13">
        <v>0</v>
      </c>
      <c r="E661" s="13">
        <v>0</v>
      </c>
      <c r="F661" s="13">
        <v>0</v>
      </c>
      <c r="G661" s="13">
        <v>0</v>
      </c>
      <c r="H661" s="13">
        <v>0</v>
      </c>
    </row>
    <row r="662" spans="1:8" ht="13.15" customHeight="1" x14ac:dyDescent="0.2">
      <c r="A662" s="3" t="s">
        <v>29</v>
      </c>
      <c r="B662" s="12">
        <v>2024</v>
      </c>
      <c r="C662" s="13">
        <v>0</v>
      </c>
      <c r="D662" s="13">
        <v>0</v>
      </c>
      <c r="E662" s="13">
        <v>0</v>
      </c>
      <c r="F662" s="13">
        <v>0</v>
      </c>
      <c r="G662" s="13">
        <v>0</v>
      </c>
      <c r="H662" s="13">
        <v>0</v>
      </c>
    </row>
    <row r="663" spans="1:8" ht="13.15" customHeight="1" x14ac:dyDescent="0.2">
      <c r="A663" s="3" t="s">
        <v>29</v>
      </c>
      <c r="B663" s="12">
        <v>2025</v>
      </c>
      <c r="C663" s="13">
        <v>0</v>
      </c>
      <c r="D663" s="13">
        <v>0</v>
      </c>
      <c r="E663" s="13">
        <v>0</v>
      </c>
      <c r="F663" s="13">
        <v>0</v>
      </c>
      <c r="G663" s="13">
        <v>0</v>
      </c>
      <c r="H663" s="13">
        <v>0</v>
      </c>
    </row>
    <row r="664" spans="1:8" ht="13.15" customHeight="1" x14ac:dyDescent="0.2">
      <c r="A664" s="3" t="s">
        <v>122</v>
      </c>
      <c r="B664" s="12">
        <v>1985</v>
      </c>
      <c r="C664" s="13">
        <v>0</v>
      </c>
      <c r="D664" s="13">
        <v>0</v>
      </c>
      <c r="E664" s="13">
        <v>0</v>
      </c>
      <c r="F664" s="13">
        <v>0</v>
      </c>
      <c r="G664" s="13">
        <v>0</v>
      </c>
      <c r="H664" s="13">
        <v>0</v>
      </c>
    </row>
    <row r="665" spans="1:8" ht="13.15" customHeight="1" x14ac:dyDescent="0.2">
      <c r="A665" s="3" t="s">
        <v>122</v>
      </c>
      <c r="B665" s="12">
        <v>1986</v>
      </c>
      <c r="C665" s="13">
        <v>0</v>
      </c>
      <c r="D665" s="13">
        <v>0</v>
      </c>
      <c r="E665" s="13">
        <v>0</v>
      </c>
      <c r="F665" s="13">
        <v>0</v>
      </c>
      <c r="G665" s="13">
        <v>0</v>
      </c>
      <c r="H665" s="13">
        <v>0</v>
      </c>
    </row>
    <row r="666" spans="1:8" ht="13.15" customHeight="1" x14ac:dyDescent="0.2">
      <c r="A666" s="3" t="s">
        <v>122</v>
      </c>
      <c r="B666" s="12">
        <v>1987</v>
      </c>
      <c r="C666" s="13">
        <v>0</v>
      </c>
      <c r="D666" s="13">
        <v>0</v>
      </c>
      <c r="E666" s="13">
        <v>0</v>
      </c>
      <c r="F666" s="13">
        <v>0</v>
      </c>
      <c r="G666" s="13">
        <v>0</v>
      </c>
      <c r="H666" s="13">
        <v>0</v>
      </c>
    </row>
    <row r="667" spans="1:8" ht="13.15" customHeight="1" x14ac:dyDescent="0.2">
      <c r="A667" s="3" t="s">
        <v>122</v>
      </c>
      <c r="B667" s="12">
        <v>1988</v>
      </c>
      <c r="C667" s="13">
        <v>0</v>
      </c>
      <c r="D667" s="13">
        <v>0</v>
      </c>
      <c r="E667" s="13">
        <v>0</v>
      </c>
      <c r="F667" s="13">
        <v>0</v>
      </c>
      <c r="G667" s="13">
        <v>0</v>
      </c>
      <c r="H667" s="13">
        <v>0</v>
      </c>
    </row>
    <row r="668" spans="1:8" ht="13.15" customHeight="1" x14ac:dyDescent="0.2">
      <c r="A668" s="3" t="s">
        <v>122</v>
      </c>
      <c r="B668" s="12">
        <v>1989</v>
      </c>
      <c r="C668" s="13">
        <v>0</v>
      </c>
      <c r="D668" s="13">
        <v>0</v>
      </c>
      <c r="E668" s="13">
        <v>0</v>
      </c>
      <c r="F668" s="13">
        <v>0</v>
      </c>
      <c r="G668" s="13">
        <v>0</v>
      </c>
      <c r="H668" s="13">
        <v>0</v>
      </c>
    </row>
    <row r="669" spans="1:8" ht="13.15" customHeight="1" x14ac:dyDescent="0.2">
      <c r="A669" s="3" t="s">
        <v>122</v>
      </c>
      <c r="B669" s="12">
        <v>1990</v>
      </c>
      <c r="C669" s="13">
        <v>0</v>
      </c>
      <c r="D669" s="13">
        <v>0</v>
      </c>
      <c r="E669" s="13">
        <v>0</v>
      </c>
      <c r="F669" s="13">
        <v>0</v>
      </c>
      <c r="G669" s="13">
        <v>0</v>
      </c>
      <c r="H669" s="13">
        <v>0</v>
      </c>
    </row>
    <row r="670" spans="1:8" ht="13.15" customHeight="1" x14ac:dyDescent="0.2">
      <c r="A670" s="3" t="s">
        <v>122</v>
      </c>
      <c r="B670" s="12">
        <v>1991</v>
      </c>
      <c r="C670" s="13">
        <v>0</v>
      </c>
      <c r="D670" s="13">
        <v>0</v>
      </c>
      <c r="E670" s="13">
        <v>0</v>
      </c>
      <c r="F670" s="13">
        <v>0</v>
      </c>
      <c r="G670" s="13">
        <v>0</v>
      </c>
      <c r="H670" s="13">
        <v>0</v>
      </c>
    </row>
    <row r="671" spans="1:8" ht="13.15" customHeight="1" x14ac:dyDescent="0.2">
      <c r="A671" s="3" t="s">
        <v>122</v>
      </c>
      <c r="B671" s="12">
        <v>1992</v>
      </c>
      <c r="C671" s="13">
        <v>0</v>
      </c>
      <c r="D671" s="13">
        <v>0</v>
      </c>
      <c r="E671" s="13">
        <v>0</v>
      </c>
      <c r="F671" s="13">
        <v>0</v>
      </c>
      <c r="G671" s="13">
        <v>0</v>
      </c>
      <c r="H671" s="13">
        <v>0</v>
      </c>
    </row>
    <row r="672" spans="1:8" ht="13.15" customHeight="1" x14ac:dyDescent="0.2">
      <c r="A672" s="3" t="s">
        <v>122</v>
      </c>
      <c r="B672" s="12">
        <v>1993</v>
      </c>
      <c r="C672" s="13">
        <v>0</v>
      </c>
      <c r="D672" s="13">
        <v>0</v>
      </c>
      <c r="E672" s="13">
        <v>0</v>
      </c>
      <c r="F672" s="13">
        <v>0</v>
      </c>
      <c r="G672" s="13">
        <v>0</v>
      </c>
      <c r="H672" s="13">
        <v>0</v>
      </c>
    </row>
    <row r="673" spans="1:8" ht="13.15" customHeight="1" x14ac:dyDescent="0.2">
      <c r="A673" s="3" t="s">
        <v>122</v>
      </c>
      <c r="B673" s="12">
        <v>1994</v>
      </c>
      <c r="C673" s="13">
        <v>0</v>
      </c>
      <c r="D673" s="13">
        <v>0</v>
      </c>
      <c r="E673" s="13">
        <v>0</v>
      </c>
      <c r="F673" s="13">
        <v>0</v>
      </c>
      <c r="G673" s="13">
        <v>0</v>
      </c>
      <c r="H673" s="13">
        <v>0</v>
      </c>
    </row>
    <row r="674" spans="1:8" ht="13.15" customHeight="1" x14ac:dyDescent="0.2">
      <c r="A674" s="3" t="s">
        <v>122</v>
      </c>
      <c r="B674" s="12">
        <v>1995</v>
      </c>
      <c r="C674" s="13">
        <v>0</v>
      </c>
      <c r="D674" s="13">
        <v>0</v>
      </c>
      <c r="E674" s="13">
        <v>0</v>
      </c>
      <c r="F674" s="13">
        <v>0</v>
      </c>
      <c r="G674" s="13">
        <v>0</v>
      </c>
      <c r="H674" s="13">
        <v>0</v>
      </c>
    </row>
    <row r="675" spans="1:8" ht="13.15" customHeight="1" x14ac:dyDescent="0.2">
      <c r="A675" s="3" t="s">
        <v>122</v>
      </c>
      <c r="B675" s="12">
        <v>1996</v>
      </c>
      <c r="C675" s="13">
        <v>0</v>
      </c>
      <c r="D675" s="13">
        <v>0</v>
      </c>
      <c r="E675" s="13">
        <v>0</v>
      </c>
      <c r="F675" s="13">
        <v>0</v>
      </c>
      <c r="G675" s="13">
        <v>0</v>
      </c>
      <c r="H675" s="13">
        <v>0</v>
      </c>
    </row>
    <row r="676" spans="1:8" ht="13.15" customHeight="1" x14ac:dyDescent="0.2">
      <c r="A676" s="3" t="s">
        <v>122</v>
      </c>
      <c r="B676" s="12">
        <v>1997</v>
      </c>
      <c r="C676" s="13">
        <v>0</v>
      </c>
      <c r="D676" s="13">
        <v>0</v>
      </c>
      <c r="E676" s="13">
        <v>0</v>
      </c>
      <c r="F676" s="13">
        <v>0</v>
      </c>
      <c r="G676" s="13">
        <v>0</v>
      </c>
      <c r="H676" s="13">
        <v>0</v>
      </c>
    </row>
    <row r="677" spans="1:8" ht="13.15" customHeight="1" x14ac:dyDescent="0.2">
      <c r="A677" s="3" t="s">
        <v>122</v>
      </c>
      <c r="B677" s="12">
        <v>1998</v>
      </c>
      <c r="C677" s="13">
        <v>0</v>
      </c>
      <c r="D677" s="13">
        <v>0</v>
      </c>
      <c r="E677" s="13">
        <v>0</v>
      </c>
      <c r="F677" s="13">
        <v>0</v>
      </c>
      <c r="G677" s="13">
        <v>0</v>
      </c>
      <c r="H677" s="13">
        <v>0</v>
      </c>
    </row>
    <row r="678" spans="1:8" ht="13.15" customHeight="1" x14ac:dyDescent="0.2">
      <c r="A678" s="3" t="s">
        <v>122</v>
      </c>
      <c r="B678" s="12">
        <v>1999</v>
      </c>
      <c r="C678" s="13">
        <v>0</v>
      </c>
      <c r="D678" s="13">
        <v>0</v>
      </c>
      <c r="E678" s="13">
        <v>0</v>
      </c>
      <c r="F678" s="13">
        <v>0</v>
      </c>
      <c r="G678" s="13">
        <v>0</v>
      </c>
      <c r="H678" s="13">
        <v>0</v>
      </c>
    </row>
    <row r="679" spans="1:8" ht="13.15" customHeight="1" x14ac:dyDescent="0.2">
      <c r="A679" s="3" t="s">
        <v>122</v>
      </c>
      <c r="B679" s="12">
        <v>2000</v>
      </c>
      <c r="C679" s="13">
        <v>0</v>
      </c>
      <c r="D679" s="13">
        <v>0</v>
      </c>
      <c r="E679" s="13">
        <v>0</v>
      </c>
      <c r="F679" s="13">
        <v>0</v>
      </c>
      <c r="G679" s="13">
        <v>0</v>
      </c>
      <c r="H679" s="13">
        <v>0</v>
      </c>
    </row>
    <row r="680" spans="1:8" ht="13.15" customHeight="1" x14ac:dyDescent="0.2">
      <c r="A680" s="3" t="s">
        <v>122</v>
      </c>
      <c r="B680" s="12">
        <v>2001</v>
      </c>
      <c r="C680" s="13">
        <v>0</v>
      </c>
      <c r="D680" s="13">
        <v>0</v>
      </c>
      <c r="E680" s="13">
        <v>0</v>
      </c>
      <c r="F680" s="13">
        <v>0</v>
      </c>
      <c r="G680" s="13">
        <v>0</v>
      </c>
      <c r="H680" s="13">
        <v>0</v>
      </c>
    </row>
    <row r="681" spans="1:8" ht="13.15" customHeight="1" x14ac:dyDescent="0.2">
      <c r="A681" s="3" t="s">
        <v>122</v>
      </c>
      <c r="B681" s="12">
        <v>2002</v>
      </c>
      <c r="C681" s="13">
        <v>0</v>
      </c>
      <c r="D681" s="13">
        <v>0</v>
      </c>
      <c r="E681" s="13">
        <v>0</v>
      </c>
      <c r="F681" s="13">
        <v>0</v>
      </c>
      <c r="G681" s="13">
        <v>0</v>
      </c>
      <c r="H681" s="13">
        <v>0</v>
      </c>
    </row>
    <row r="682" spans="1:8" ht="13.15" customHeight="1" x14ac:dyDescent="0.2">
      <c r="A682" s="3" t="s">
        <v>122</v>
      </c>
      <c r="B682" s="12">
        <v>2003</v>
      </c>
      <c r="C682" s="13">
        <v>0</v>
      </c>
      <c r="D682" s="13">
        <v>0</v>
      </c>
      <c r="E682" s="13">
        <v>0</v>
      </c>
      <c r="F682" s="13">
        <v>0</v>
      </c>
      <c r="G682" s="13">
        <v>0</v>
      </c>
      <c r="H682" s="13">
        <v>0</v>
      </c>
    </row>
    <row r="683" spans="1:8" ht="13.15" customHeight="1" x14ac:dyDescent="0.2">
      <c r="A683" s="3" t="s">
        <v>122</v>
      </c>
      <c r="B683" s="12">
        <v>2004</v>
      </c>
      <c r="C683" s="13">
        <v>0</v>
      </c>
      <c r="D683" s="13">
        <v>0</v>
      </c>
      <c r="E683" s="13">
        <v>0</v>
      </c>
      <c r="F683" s="13">
        <v>0</v>
      </c>
      <c r="G683" s="13">
        <v>0</v>
      </c>
      <c r="H683" s="13">
        <v>0</v>
      </c>
    </row>
    <row r="684" spans="1:8" ht="13.15" customHeight="1" x14ac:dyDescent="0.2">
      <c r="A684" s="3" t="s">
        <v>122</v>
      </c>
      <c r="B684" s="12">
        <v>2005</v>
      </c>
      <c r="C684" s="13">
        <v>0</v>
      </c>
      <c r="D684" s="13">
        <v>0</v>
      </c>
      <c r="E684" s="13">
        <v>0</v>
      </c>
      <c r="F684" s="13">
        <v>0</v>
      </c>
      <c r="G684" s="13">
        <v>0</v>
      </c>
      <c r="H684" s="13">
        <v>0</v>
      </c>
    </row>
    <row r="685" spans="1:8" ht="13.15" customHeight="1" x14ac:dyDescent="0.2">
      <c r="A685" s="3" t="s">
        <v>122</v>
      </c>
      <c r="B685" s="12">
        <v>2006</v>
      </c>
      <c r="C685" s="13">
        <v>0</v>
      </c>
      <c r="D685" s="13">
        <v>0</v>
      </c>
      <c r="E685" s="13">
        <v>0</v>
      </c>
      <c r="F685" s="13">
        <v>0</v>
      </c>
      <c r="G685" s="13">
        <v>0</v>
      </c>
      <c r="H685" s="13">
        <v>0</v>
      </c>
    </row>
    <row r="686" spans="1:8" ht="13.15" customHeight="1" x14ac:dyDescent="0.2">
      <c r="A686" s="3" t="s">
        <v>122</v>
      </c>
      <c r="B686" s="12">
        <v>2007</v>
      </c>
      <c r="C686" s="13">
        <v>0</v>
      </c>
      <c r="D686" s="13">
        <v>0</v>
      </c>
      <c r="E686" s="13">
        <v>0</v>
      </c>
      <c r="F686" s="13">
        <v>0</v>
      </c>
      <c r="G686" s="13">
        <v>0</v>
      </c>
      <c r="H686" s="13">
        <v>0</v>
      </c>
    </row>
    <row r="687" spans="1:8" ht="13.15" customHeight="1" x14ac:dyDescent="0.2">
      <c r="A687" s="3" t="s">
        <v>122</v>
      </c>
      <c r="B687" s="12">
        <v>2008</v>
      </c>
      <c r="C687" s="13">
        <v>0</v>
      </c>
      <c r="D687" s="13">
        <v>0</v>
      </c>
      <c r="E687" s="13">
        <v>0</v>
      </c>
      <c r="F687" s="13">
        <v>0</v>
      </c>
      <c r="G687" s="13">
        <v>0</v>
      </c>
      <c r="H687" s="13">
        <v>0</v>
      </c>
    </row>
    <row r="688" spans="1:8" ht="13.15" customHeight="1" x14ac:dyDescent="0.2">
      <c r="A688" s="3" t="s">
        <v>122</v>
      </c>
      <c r="B688" s="12">
        <v>2009</v>
      </c>
      <c r="C688" s="13">
        <v>0</v>
      </c>
      <c r="D688" s="13">
        <v>0</v>
      </c>
      <c r="E688" s="13">
        <v>0</v>
      </c>
      <c r="F688" s="13">
        <v>0</v>
      </c>
      <c r="G688" s="13">
        <v>0</v>
      </c>
      <c r="H688" s="13">
        <v>0</v>
      </c>
    </row>
    <row r="689" spans="1:8" ht="13.15" customHeight="1" x14ac:dyDescent="0.2">
      <c r="A689" s="3" t="s">
        <v>122</v>
      </c>
      <c r="B689" s="12">
        <v>2010</v>
      </c>
      <c r="C689" s="13">
        <v>0</v>
      </c>
      <c r="D689" s="13">
        <v>0</v>
      </c>
      <c r="E689" s="13">
        <v>0</v>
      </c>
      <c r="F689" s="13">
        <v>0</v>
      </c>
      <c r="G689" s="13">
        <v>0</v>
      </c>
      <c r="H689" s="13">
        <v>0</v>
      </c>
    </row>
    <row r="690" spans="1:8" ht="13.15" customHeight="1" x14ac:dyDescent="0.2">
      <c r="A690" s="3" t="s">
        <v>122</v>
      </c>
      <c r="B690" s="12">
        <v>2011</v>
      </c>
      <c r="C690" s="13">
        <v>0</v>
      </c>
      <c r="D690" s="13">
        <v>0</v>
      </c>
      <c r="E690" s="13">
        <v>0</v>
      </c>
      <c r="F690" s="13">
        <v>0</v>
      </c>
      <c r="G690" s="13">
        <v>0</v>
      </c>
      <c r="H690" s="13">
        <v>0</v>
      </c>
    </row>
    <row r="691" spans="1:8" ht="13.15" customHeight="1" x14ac:dyDescent="0.2">
      <c r="A691" s="3" t="s">
        <v>122</v>
      </c>
      <c r="B691" s="12">
        <v>2012</v>
      </c>
      <c r="C691" s="13">
        <v>0</v>
      </c>
      <c r="D691" s="13">
        <v>0</v>
      </c>
      <c r="E691" s="13">
        <v>0</v>
      </c>
      <c r="F691" s="13">
        <v>0</v>
      </c>
      <c r="G691" s="13">
        <v>0</v>
      </c>
      <c r="H691" s="13">
        <v>0</v>
      </c>
    </row>
    <row r="692" spans="1:8" ht="13.15" customHeight="1" x14ac:dyDescent="0.2">
      <c r="A692" s="3" t="s">
        <v>122</v>
      </c>
      <c r="B692" s="12">
        <v>2013</v>
      </c>
      <c r="C692" s="13">
        <v>0</v>
      </c>
      <c r="D692" s="13">
        <v>2E-3</v>
      </c>
      <c r="E692" s="13">
        <v>2E-3</v>
      </c>
      <c r="F692" s="13">
        <v>0</v>
      </c>
      <c r="G692" s="13">
        <v>2E-3</v>
      </c>
      <c r="H692" s="13">
        <v>2E-3</v>
      </c>
    </row>
    <row r="693" spans="1:8" ht="13.15" customHeight="1" x14ac:dyDescent="0.2">
      <c r="A693" s="3" t="s">
        <v>122</v>
      </c>
      <c r="B693" s="12">
        <v>2014</v>
      </c>
      <c r="C693" s="13">
        <v>0</v>
      </c>
      <c r="D693" s="13">
        <v>0</v>
      </c>
      <c r="E693" s="13">
        <v>0</v>
      </c>
      <c r="F693" s="13">
        <v>0</v>
      </c>
      <c r="G693" s="13">
        <v>4.0000000000000001E-3</v>
      </c>
      <c r="H693" s="13">
        <v>4.0000000000000001E-3</v>
      </c>
    </row>
    <row r="694" spans="1:8" ht="13.15" customHeight="1" x14ac:dyDescent="0.2">
      <c r="A694" s="3" t="s">
        <v>122</v>
      </c>
      <c r="B694" s="12">
        <v>2015</v>
      </c>
      <c r="C694" s="13">
        <v>5.0000000000000001E-3</v>
      </c>
      <c r="D694" s="13">
        <v>0</v>
      </c>
      <c r="E694" s="13">
        <v>5.0000000000000001E-3</v>
      </c>
      <c r="F694" s="13">
        <v>0</v>
      </c>
      <c r="G694" s="13">
        <v>1E-3</v>
      </c>
      <c r="H694" s="13">
        <v>1E-3</v>
      </c>
    </row>
    <row r="695" spans="1:8" ht="13.15" customHeight="1" x14ac:dyDescent="0.2">
      <c r="A695" s="3" t="s">
        <v>122</v>
      </c>
      <c r="B695" s="12">
        <v>2016</v>
      </c>
      <c r="C695" s="13">
        <v>0</v>
      </c>
      <c r="D695" s="13">
        <v>0</v>
      </c>
      <c r="E695" s="13">
        <v>0</v>
      </c>
      <c r="F695" s="13">
        <v>0</v>
      </c>
      <c r="G695" s="13">
        <v>0</v>
      </c>
      <c r="H695" s="13">
        <v>0</v>
      </c>
    </row>
    <row r="696" spans="1:8" ht="13.15" customHeight="1" x14ac:dyDescent="0.2">
      <c r="A696" s="3" t="s">
        <v>122</v>
      </c>
      <c r="B696" s="12">
        <v>2017</v>
      </c>
      <c r="C696" s="13">
        <v>0</v>
      </c>
      <c r="D696" s="13">
        <v>0</v>
      </c>
      <c r="E696" s="13">
        <v>0</v>
      </c>
      <c r="F696" s="13">
        <v>0</v>
      </c>
      <c r="G696" s="13">
        <v>0</v>
      </c>
      <c r="H696" s="13">
        <v>0</v>
      </c>
    </row>
    <row r="697" spans="1:8" ht="13.15" customHeight="1" x14ac:dyDescent="0.2">
      <c r="A697" s="3" t="s">
        <v>122</v>
      </c>
      <c r="B697" s="12">
        <v>2018</v>
      </c>
      <c r="C697" s="13">
        <v>0</v>
      </c>
      <c r="D697" s="13">
        <v>0</v>
      </c>
      <c r="E697" s="13">
        <v>0</v>
      </c>
      <c r="F697" s="13">
        <v>0</v>
      </c>
      <c r="G697" s="13">
        <v>0</v>
      </c>
      <c r="H697" s="13">
        <v>0</v>
      </c>
    </row>
    <row r="698" spans="1:8" ht="13.15" customHeight="1" x14ac:dyDescent="0.2">
      <c r="A698" s="3" t="s">
        <v>122</v>
      </c>
      <c r="B698" s="12">
        <v>2019</v>
      </c>
      <c r="C698" s="13">
        <v>0</v>
      </c>
      <c r="D698" s="13">
        <v>0</v>
      </c>
      <c r="E698" s="13">
        <v>0</v>
      </c>
      <c r="F698" s="13">
        <v>0</v>
      </c>
      <c r="G698" s="13">
        <v>5.0000000000000001E-3</v>
      </c>
      <c r="H698" s="13">
        <v>5.0000000000000001E-3</v>
      </c>
    </row>
    <row r="699" spans="1:8" ht="13.15" customHeight="1" x14ac:dyDescent="0.2">
      <c r="A699" s="3" t="s">
        <v>122</v>
      </c>
      <c r="B699" s="12">
        <v>2020</v>
      </c>
      <c r="C699" s="13">
        <v>0</v>
      </c>
      <c r="D699" s="13">
        <v>0</v>
      </c>
      <c r="E699" s="13">
        <v>0</v>
      </c>
      <c r="F699" s="13">
        <v>0</v>
      </c>
      <c r="G699" s="13">
        <v>0</v>
      </c>
      <c r="H699" s="13">
        <v>0</v>
      </c>
    </row>
    <row r="700" spans="1:8" ht="13.15" customHeight="1" x14ac:dyDescent="0.2">
      <c r="A700" s="3" t="s">
        <v>122</v>
      </c>
      <c r="B700" s="12">
        <v>2021</v>
      </c>
      <c r="C700" s="13">
        <v>0</v>
      </c>
      <c r="D700" s="13">
        <v>0</v>
      </c>
      <c r="E700" s="13">
        <v>0</v>
      </c>
      <c r="F700" s="13">
        <v>0</v>
      </c>
      <c r="G700" s="13">
        <v>0</v>
      </c>
      <c r="H700" s="13">
        <v>0</v>
      </c>
    </row>
    <row r="701" spans="1:8" ht="13.15" customHeight="1" x14ac:dyDescent="0.2">
      <c r="A701" s="3" t="s">
        <v>122</v>
      </c>
      <c r="B701" s="12">
        <v>2022</v>
      </c>
      <c r="C701" s="13">
        <v>5.8000000000000003E-2</v>
      </c>
      <c r="D701" s="13">
        <v>7.1999999999999995E-2</v>
      </c>
      <c r="E701" s="13">
        <v>0.13</v>
      </c>
      <c r="F701" s="13">
        <v>1E-3</v>
      </c>
      <c r="G701" s="13">
        <v>0</v>
      </c>
      <c r="H701" s="13">
        <v>1E-3</v>
      </c>
    </row>
    <row r="702" spans="1:8" ht="13.15" customHeight="1" x14ac:dyDescent="0.2">
      <c r="A702" s="3" t="s">
        <v>122</v>
      </c>
      <c r="B702" s="12">
        <v>2023</v>
      </c>
      <c r="C702" s="13">
        <v>0.82</v>
      </c>
      <c r="D702" s="13">
        <v>0.28799999999999998</v>
      </c>
      <c r="E702" s="13">
        <v>1.1079999999999999</v>
      </c>
      <c r="F702" s="13">
        <v>0</v>
      </c>
      <c r="G702" s="13">
        <v>2.5000000000000001E-2</v>
      </c>
      <c r="H702" s="13">
        <v>2.5000000000000001E-2</v>
      </c>
    </row>
    <row r="703" spans="1:8" ht="13.15" customHeight="1" x14ac:dyDescent="0.2">
      <c r="A703" s="3" t="s">
        <v>122</v>
      </c>
      <c r="B703" s="12">
        <v>2024</v>
      </c>
      <c r="C703" s="13">
        <v>0</v>
      </c>
      <c r="D703" s="13">
        <v>1.5449999999999999</v>
      </c>
      <c r="E703" s="13">
        <v>1.5449999999999999</v>
      </c>
      <c r="F703" s="13">
        <v>0</v>
      </c>
      <c r="G703" s="13">
        <v>4.0000000000000001E-3</v>
      </c>
      <c r="H703" s="13">
        <v>4.0000000000000001E-3</v>
      </c>
    </row>
    <row r="704" spans="1:8" ht="13.15" customHeight="1" x14ac:dyDescent="0.2">
      <c r="A704" s="3" t="s">
        <v>122</v>
      </c>
      <c r="B704" s="12">
        <v>2025</v>
      </c>
      <c r="C704" s="13">
        <v>0.504</v>
      </c>
      <c r="D704" s="13">
        <v>1.236</v>
      </c>
      <c r="E704" s="13">
        <v>1.74</v>
      </c>
      <c r="F704" s="13">
        <v>0</v>
      </c>
      <c r="G704" s="13">
        <v>0</v>
      </c>
      <c r="H704" s="13">
        <v>0</v>
      </c>
    </row>
    <row r="705" spans="1:8" ht="13.15" customHeight="1" x14ac:dyDescent="0.2">
      <c r="A705" s="3" t="s">
        <v>52</v>
      </c>
      <c r="B705" s="12">
        <v>1985</v>
      </c>
      <c r="C705" s="13">
        <v>71619.364000000001</v>
      </c>
      <c r="D705" s="13">
        <v>55110.830999999998</v>
      </c>
      <c r="E705" s="13">
        <v>126730.19500000001</v>
      </c>
      <c r="F705" s="13">
        <v>846.08299999999997</v>
      </c>
      <c r="G705" s="13">
        <v>2005.492</v>
      </c>
      <c r="H705" s="13">
        <v>2851.5749999999998</v>
      </c>
    </row>
    <row r="706" spans="1:8" ht="13.15" customHeight="1" x14ac:dyDescent="0.2">
      <c r="A706" s="3" t="s">
        <v>52</v>
      </c>
      <c r="B706" s="12">
        <v>1986</v>
      </c>
      <c r="C706" s="13">
        <v>64836.228999999999</v>
      </c>
      <c r="D706" s="13">
        <v>69533.264999999999</v>
      </c>
      <c r="E706" s="13">
        <v>134369.49400000001</v>
      </c>
      <c r="F706" s="13">
        <v>774.36800000000005</v>
      </c>
      <c r="G706" s="13">
        <v>2178.6089999999999</v>
      </c>
      <c r="H706" s="13">
        <v>2952.9769999999999</v>
      </c>
    </row>
    <row r="707" spans="1:8" ht="13.15" customHeight="1" x14ac:dyDescent="0.2">
      <c r="A707" s="3" t="s">
        <v>52</v>
      </c>
      <c r="B707" s="12">
        <v>1987</v>
      </c>
      <c r="C707" s="13">
        <v>71241.971999999994</v>
      </c>
      <c r="D707" s="13">
        <v>86956.282000000007</v>
      </c>
      <c r="E707" s="13">
        <v>158198.25400000002</v>
      </c>
      <c r="F707" s="13">
        <v>979.95299999999997</v>
      </c>
      <c r="G707" s="13">
        <v>2532.518</v>
      </c>
      <c r="H707" s="13">
        <v>3512.471</v>
      </c>
    </row>
    <row r="708" spans="1:8" ht="13.15" customHeight="1" x14ac:dyDescent="0.2">
      <c r="A708" s="3" t="s">
        <v>52</v>
      </c>
      <c r="B708" s="12">
        <v>1988</v>
      </c>
      <c r="C708" s="13">
        <v>84693.085999999996</v>
      </c>
      <c r="D708" s="13">
        <v>84329.504000000001</v>
      </c>
      <c r="E708" s="13">
        <v>169022.59</v>
      </c>
      <c r="F708" s="13">
        <v>3237.4920000000002</v>
      </c>
      <c r="G708" s="13">
        <v>3404.9949999999999</v>
      </c>
      <c r="H708" s="13">
        <v>6642.4870000000001</v>
      </c>
    </row>
    <row r="709" spans="1:8" ht="13.15" customHeight="1" x14ac:dyDescent="0.2">
      <c r="A709" s="3" t="s">
        <v>52</v>
      </c>
      <c r="B709" s="12">
        <v>1989</v>
      </c>
      <c r="C709" s="13">
        <v>106359.504</v>
      </c>
      <c r="D709" s="13">
        <v>87597.81</v>
      </c>
      <c r="E709" s="13">
        <v>193957.31400000001</v>
      </c>
      <c r="F709" s="13">
        <v>5170.5780000000004</v>
      </c>
      <c r="G709" s="13">
        <v>3763.6779999999999</v>
      </c>
      <c r="H709" s="13">
        <v>8934.2560000000012</v>
      </c>
    </row>
    <row r="710" spans="1:8" ht="13.15" customHeight="1" x14ac:dyDescent="0.2">
      <c r="A710" s="3" t="s">
        <v>52</v>
      </c>
      <c r="B710" s="12">
        <v>1990</v>
      </c>
      <c r="C710" s="13">
        <v>106057.61900000001</v>
      </c>
      <c r="D710" s="13">
        <v>89718.381999999998</v>
      </c>
      <c r="E710" s="13">
        <v>195776.00099999999</v>
      </c>
      <c r="F710" s="13">
        <v>6099.9719999999998</v>
      </c>
      <c r="G710" s="13">
        <v>3768.3809999999999</v>
      </c>
      <c r="H710" s="13">
        <v>9868.3529999999992</v>
      </c>
    </row>
    <row r="711" spans="1:8" ht="13.15" customHeight="1" x14ac:dyDescent="0.2">
      <c r="A711" s="3" t="s">
        <v>52</v>
      </c>
      <c r="B711" s="12">
        <v>1991</v>
      </c>
      <c r="C711" s="13">
        <v>104751.97</v>
      </c>
      <c r="D711" s="13">
        <v>88747.331999999995</v>
      </c>
      <c r="E711" s="13">
        <v>193499.302</v>
      </c>
      <c r="F711" s="13">
        <v>6136.81</v>
      </c>
      <c r="G711" s="13">
        <v>3857.337</v>
      </c>
      <c r="H711" s="13">
        <v>9994.1470000000008</v>
      </c>
    </row>
    <row r="712" spans="1:8" ht="13.15" customHeight="1" x14ac:dyDescent="0.2">
      <c r="A712" s="3" t="s">
        <v>52</v>
      </c>
      <c r="B712" s="12">
        <v>1992</v>
      </c>
      <c r="C712" s="13">
        <v>115169.56200000001</v>
      </c>
      <c r="D712" s="13">
        <v>106476.496</v>
      </c>
      <c r="E712" s="13">
        <v>221646.05800000002</v>
      </c>
      <c r="F712" s="13">
        <v>6092.6049999999996</v>
      </c>
      <c r="G712" s="13">
        <v>3837.4479999999999</v>
      </c>
      <c r="H712" s="13">
        <v>9930.0529999999999</v>
      </c>
    </row>
    <row r="713" spans="1:8" ht="13.15" customHeight="1" x14ac:dyDescent="0.2">
      <c r="A713" s="3" t="s">
        <v>52</v>
      </c>
      <c r="B713" s="12">
        <v>1993</v>
      </c>
      <c r="C713" s="13">
        <v>120306.65700000001</v>
      </c>
      <c r="D713" s="13">
        <v>122625.749</v>
      </c>
      <c r="E713" s="13">
        <v>242932.40600000002</v>
      </c>
      <c r="F713" s="13">
        <v>5822.0360000000001</v>
      </c>
      <c r="G713" s="13">
        <v>4026.9479999999999</v>
      </c>
      <c r="H713" s="13">
        <v>9848.9840000000004</v>
      </c>
    </row>
    <row r="714" spans="1:8" ht="13.15" customHeight="1" x14ac:dyDescent="0.2">
      <c r="A714" s="3" t="s">
        <v>52</v>
      </c>
      <c r="B714" s="12">
        <v>1994</v>
      </c>
      <c r="C714" s="13">
        <v>144293.66200000001</v>
      </c>
      <c r="D714" s="13">
        <v>134618.58799999999</v>
      </c>
      <c r="E714" s="13">
        <v>278912.25</v>
      </c>
      <c r="F714" s="13">
        <v>5970.3329999999996</v>
      </c>
      <c r="G714" s="13">
        <v>4292.643</v>
      </c>
      <c r="H714" s="13">
        <v>10262.975999999999</v>
      </c>
    </row>
    <row r="715" spans="1:8" ht="13.15" customHeight="1" x14ac:dyDescent="0.2">
      <c r="A715" s="3" t="s">
        <v>52</v>
      </c>
      <c r="B715" s="12">
        <v>1995</v>
      </c>
      <c r="C715" s="13">
        <v>143823.677</v>
      </c>
      <c r="D715" s="13">
        <v>145184.52299999999</v>
      </c>
      <c r="E715" s="13">
        <v>289008.19999999995</v>
      </c>
      <c r="F715" s="13">
        <v>6008.9440000000004</v>
      </c>
      <c r="G715" s="13">
        <v>4359.991</v>
      </c>
      <c r="H715" s="13">
        <v>10368.935000000001</v>
      </c>
    </row>
    <row r="716" spans="1:8" ht="13.15" customHeight="1" x14ac:dyDescent="0.2">
      <c r="A716" s="3" t="s">
        <v>52</v>
      </c>
      <c r="B716" s="12">
        <v>1996</v>
      </c>
      <c r="C716" s="13">
        <v>149187.81099999999</v>
      </c>
      <c r="D716" s="13">
        <v>154772.96400000001</v>
      </c>
      <c r="E716" s="13">
        <v>303960.77500000002</v>
      </c>
      <c r="F716" s="13">
        <v>6621.9059999999999</v>
      </c>
      <c r="G716" s="13">
        <v>4617.4949999999999</v>
      </c>
      <c r="H716" s="13">
        <v>11239.401</v>
      </c>
    </row>
    <row r="717" spans="1:8" ht="13.15" customHeight="1" x14ac:dyDescent="0.2">
      <c r="A717" s="3" t="s">
        <v>52</v>
      </c>
      <c r="B717" s="12">
        <v>1997</v>
      </c>
      <c r="C717" s="13">
        <v>170072.01199999999</v>
      </c>
      <c r="D717" s="13">
        <v>168852.022</v>
      </c>
      <c r="E717" s="13">
        <v>338924.03399999999</v>
      </c>
      <c r="F717" s="13">
        <v>8143.9629999999997</v>
      </c>
      <c r="G717" s="13">
        <v>5095.1210000000001</v>
      </c>
      <c r="H717" s="13">
        <v>13239.083999999999</v>
      </c>
    </row>
    <row r="718" spans="1:8" ht="13.15" customHeight="1" x14ac:dyDescent="0.2">
      <c r="A718" s="3" t="s">
        <v>52</v>
      </c>
      <c r="B718" s="12">
        <v>1998</v>
      </c>
      <c r="C718" s="13">
        <v>172206.899</v>
      </c>
      <c r="D718" s="13">
        <v>163292.86600000001</v>
      </c>
      <c r="E718" s="13">
        <v>335499.76500000001</v>
      </c>
      <c r="F718" s="13">
        <v>8873.4490000000005</v>
      </c>
      <c r="G718" s="13">
        <v>6235.2330000000002</v>
      </c>
      <c r="H718" s="13">
        <v>15108.682000000001</v>
      </c>
    </row>
    <row r="719" spans="1:8" ht="13.15" customHeight="1" x14ac:dyDescent="0.2">
      <c r="A719" s="3" t="s">
        <v>52</v>
      </c>
      <c r="B719" s="12">
        <v>1999</v>
      </c>
      <c r="C719" s="13">
        <v>188906.04199999999</v>
      </c>
      <c r="D719" s="13">
        <v>160868.03</v>
      </c>
      <c r="E719" s="13">
        <v>349774.07199999999</v>
      </c>
      <c r="F719" s="13">
        <v>9043.8050000000003</v>
      </c>
      <c r="G719" s="13">
        <v>6782.7240000000002</v>
      </c>
      <c r="H719" s="13">
        <v>15826.529</v>
      </c>
    </row>
    <row r="720" spans="1:8" ht="13.15" customHeight="1" x14ac:dyDescent="0.2">
      <c r="A720" s="3" t="s">
        <v>52</v>
      </c>
      <c r="B720" s="12">
        <v>2000</v>
      </c>
      <c r="C720" s="13">
        <v>183964.69899999999</v>
      </c>
      <c r="D720" s="13">
        <v>144785.965</v>
      </c>
      <c r="E720" s="13">
        <v>328750.66399999999</v>
      </c>
      <c r="F720" s="13">
        <v>10219.25</v>
      </c>
      <c r="G720" s="13">
        <v>7502.8280000000004</v>
      </c>
      <c r="H720" s="13">
        <v>17722.078000000001</v>
      </c>
    </row>
    <row r="721" spans="1:8" ht="13.15" customHeight="1" x14ac:dyDescent="0.2">
      <c r="A721" s="3" t="s">
        <v>52</v>
      </c>
      <c r="B721" s="12">
        <v>2001</v>
      </c>
      <c r="C721" s="13">
        <v>161231.34599999999</v>
      </c>
      <c r="D721" s="13">
        <v>144586.05499999999</v>
      </c>
      <c r="E721" s="13">
        <v>305817.40099999995</v>
      </c>
      <c r="F721" s="13">
        <v>9661.0259999999998</v>
      </c>
      <c r="G721" s="13">
        <v>7114.2439999999997</v>
      </c>
      <c r="H721" s="13">
        <v>16775.27</v>
      </c>
    </row>
    <row r="722" spans="1:8" ht="13.15" customHeight="1" x14ac:dyDescent="0.2">
      <c r="A722" s="3" t="s">
        <v>52</v>
      </c>
      <c r="B722" s="12">
        <v>2002</v>
      </c>
      <c r="C722" s="13">
        <v>163038.03200000001</v>
      </c>
      <c r="D722" s="13">
        <v>142341.56299999999</v>
      </c>
      <c r="E722" s="13">
        <v>305379.59499999997</v>
      </c>
      <c r="F722" s="13">
        <v>9160.2970000000005</v>
      </c>
      <c r="G722" s="13">
        <v>7226.5420000000004</v>
      </c>
      <c r="H722" s="13">
        <v>16386.839</v>
      </c>
    </row>
    <row r="723" spans="1:8" ht="13.15" customHeight="1" x14ac:dyDescent="0.2">
      <c r="A723" s="3" t="s">
        <v>52</v>
      </c>
      <c r="B723" s="12">
        <v>2003</v>
      </c>
      <c r="C723" s="13">
        <v>166441.28599999999</v>
      </c>
      <c r="D723" s="13">
        <v>120720.378</v>
      </c>
      <c r="E723" s="13">
        <v>287161.66399999999</v>
      </c>
      <c r="F723" s="13">
        <v>8972.768</v>
      </c>
      <c r="G723" s="13">
        <v>8450.7970000000005</v>
      </c>
      <c r="H723" s="13">
        <v>17423.565000000002</v>
      </c>
    </row>
    <row r="724" spans="1:8" ht="13.15" customHeight="1" x14ac:dyDescent="0.2">
      <c r="A724" s="3" t="s">
        <v>52</v>
      </c>
      <c r="B724" s="12">
        <v>2004</v>
      </c>
      <c r="C724" s="13">
        <v>203747.16699999999</v>
      </c>
      <c r="D724" s="13">
        <v>119856.44500000001</v>
      </c>
      <c r="E724" s="13">
        <v>323603.61199999996</v>
      </c>
      <c r="F724" s="13">
        <v>9588.732</v>
      </c>
      <c r="G724" s="13">
        <v>7640.1840000000002</v>
      </c>
      <c r="H724" s="13">
        <v>17228.916000000001</v>
      </c>
    </row>
    <row r="725" spans="1:8" ht="13.15" customHeight="1" x14ac:dyDescent="0.2">
      <c r="A725" s="3" t="s">
        <v>52</v>
      </c>
      <c r="B725" s="12">
        <v>2005</v>
      </c>
      <c r="C725" s="13">
        <v>228016.20300000001</v>
      </c>
      <c r="D725" s="13">
        <v>118547.01</v>
      </c>
      <c r="E725" s="13">
        <v>346563.21299999999</v>
      </c>
      <c r="F725" s="13">
        <v>11244.946</v>
      </c>
      <c r="G725" s="13">
        <v>7509.5339999999997</v>
      </c>
      <c r="H725" s="13">
        <v>18754.48</v>
      </c>
    </row>
    <row r="726" spans="1:8" ht="13.15" customHeight="1" x14ac:dyDescent="0.2">
      <c r="A726" s="3" t="s">
        <v>52</v>
      </c>
      <c r="B726" s="12">
        <v>2006</v>
      </c>
      <c r="C726" s="13">
        <v>240961.519</v>
      </c>
      <c r="D726" s="13">
        <v>122338.277</v>
      </c>
      <c r="E726" s="13">
        <v>363299.79599999997</v>
      </c>
      <c r="F726" s="13">
        <v>11746.736000000001</v>
      </c>
      <c r="G726" s="13">
        <v>7019.6530000000002</v>
      </c>
      <c r="H726" s="13">
        <v>18766.389000000003</v>
      </c>
    </row>
    <row r="727" spans="1:8" ht="13.15" customHeight="1" x14ac:dyDescent="0.2">
      <c r="A727" s="3" t="s">
        <v>52</v>
      </c>
      <c r="B727" s="12">
        <v>2007</v>
      </c>
      <c r="C727" s="13">
        <v>250407.89600000001</v>
      </c>
      <c r="D727" s="13">
        <v>129354.852</v>
      </c>
      <c r="E727" s="13">
        <v>379762.74800000002</v>
      </c>
      <c r="F727" s="13">
        <v>14788.342000000001</v>
      </c>
      <c r="G727" s="13">
        <v>7182.1009999999997</v>
      </c>
      <c r="H727" s="13">
        <v>21970.442999999999</v>
      </c>
    </row>
    <row r="728" spans="1:8" ht="13.15" customHeight="1" x14ac:dyDescent="0.2">
      <c r="A728" s="3" t="s">
        <v>52</v>
      </c>
      <c r="B728" s="12">
        <v>2008</v>
      </c>
      <c r="C728" s="13">
        <v>252217.361</v>
      </c>
      <c r="D728" s="13">
        <v>122322.15399999999</v>
      </c>
      <c r="E728" s="13">
        <v>374539.51500000001</v>
      </c>
      <c r="F728" s="13">
        <v>16650.960999999999</v>
      </c>
      <c r="G728" s="13">
        <v>7067.0389999999998</v>
      </c>
      <c r="H728" s="13">
        <v>23718</v>
      </c>
    </row>
    <row r="729" spans="1:8" ht="13.15" customHeight="1" x14ac:dyDescent="0.2">
      <c r="A729" s="3" t="s">
        <v>52</v>
      </c>
      <c r="B729" s="12">
        <v>2009</v>
      </c>
      <c r="C729" s="13">
        <v>230367.38699999999</v>
      </c>
      <c r="D729" s="13">
        <v>119567.261</v>
      </c>
      <c r="E729" s="13">
        <v>349934.64799999999</v>
      </c>
      <c r="F729" s="13">
        <v>15098.644</v>
      </c>
      <c r="G729" s="13">
        <v>7157.9669999999996</v>
      </c>
      <c r="H729" s="13">
        <v>22256.611000000001</v>
      </c>
    </row>
    <row r="730" spans="1:8" ht="13.15" customHeight="1" x14ac:dyDescent="0.2">
      <c r="A730" s="3" t="s">
        <v>52</v>
      </c>
      <c r="B730" s="12">
        <v>2010</v>
      </c>
      <c r="C730" s="13">
        <v>267727.77799999999</v>
      </c>
      <c r="D730" s="13">
        <v>123332.098</v>
      </c>
      <c r="E730" s="13">
        <v>391059.87599999999</v>
      </c>
      <c r="F730" s="13">
        <v>17112.838</v>
      </c>
      <c r="G730" s="13">
        <v>6983.607</v>
      </c>
      <c r="H730" s="13">
        <v>24096.445</v>
      </c>
    </row>
    <row r="731" spans="1:8" ht="13.15" customHeight="1" x14ac:dyDescent="0.2">
      <c r="A731" s="3" t="s">
        <v>52</v>
      </c>
      <c r="B731" s="12">
        <v>2011</v>
      </c>
      <c r="C731" s="13">
        <v>284621.89299999998</v>
      </c>
      <c r="D731" s="13">
        <v>123971.52499999999</v>
      </c>
      <c r="E731" s="13">
        <v>408593.41799999995</v>
      </c>
      <c r="F731" s="13">
        <v>20078.043000000001</v>
      </c>
      <c r="G731" s="13">
        <v>6880.5619999999999</v>
      </c>
      <c r="H731" s="13">
        <v>26958.605000000003</v>
      </c>
    </row>
    <row r="732" spans="1:8" ht="13.15" customHeight="1" x14ac:dyDescent="0.2">
      <c r="A732" s="3" t="s">
        <v>52</v>
      </c>
      <c r="B732" s="12">
        <v>2012</v>
      </c>
      <c r="C732" s="13">
        <v>292829.53399999999</v>
      </c>
      <c r="D732" s="13">
        <v>125412.636</v>
      </c>
      <c r="E732" s="13">
        <v>418242.17</v>
      </c>
      <c r="F732" s="13">
        <v>19773.023000000001</v>
      </c>
      <c r="G732" s="13">
        <v>6531.4629999999997</v>
      </c>
      <c r="H732" s="13">
        <v>26304.486000000001</v>
      </c>
    </row>
    <row r="733" spans="1:8" ht="13.15" customHeight="1" x14ac:dyDescent="0.2">
      <c r="A733" s="3" t="s">
        <v>52</v>
      </c>
      <c r="B733" s="12">
        <v>2013</v>
      </c>
      <c r="C733" s="13">
        <v>282877.51199999999</v>
      </c>
      <c r="D733" s="13">
        <v>130691.143</v>
      </c>
      <c r="E733" s="13">
        <v>413568.65499999997</v>
      </c>
      <c r="F733" s="13">
        <v>18163.644</v>
      </c>
      <c r="G733" s="13">
        <v>6318.5929999999998</v>
      </c>
      <c r="H733" s="13">
        <v>24482.237000000001</v>
      </c>
    </row>
    <row r="734" spans="1:8" ht="13.15" customHeight="1" x14ac:dyDescent="0.2">
      <c r="A734" s="3" t="s">
        <v>52</v>
      </c>
      <c r="B734" s="12">
        <v>2014</v>
      </c>
      <c r="C734" s="13">
        <v>270655.81800000003</v>
      </c>
      <c r="D734" s="13">
        <v>140427.826</v>
      </c>
      <c r="E734" s="13">
        <v>411083.64400000003</v>
      </c>
      <c r="F734" s="13">
        <v>18011.838</v>
      </c>
      <c r="G734" s="13">
        <v>7008.0060000000003</v>
      </c>
      <c r="H734" s="13">
        <v>25019.844000000001</v>
      </c>
    </row>
    <row r="735" spans="1:8" ht="13.15" customHeight="1" x14ac:dyDescent="0.2">
      <c r="A735" s="3" t="s">
        <v>52</v>
      </c>
      <c r="B735" s="12">
        <v>2015</v>
      </c>
      <c r="C735" s="13">
        <v>265215.81300000002</v>
      </c>
      <c r="D735" s="13">
        <v>178157.82199999999</v>
      </c>
      <c r="E735" s="13">
        <v>443373.63500000001</v>
      </c>
      <c r="F735" s="13">
        <v>15980.207</v>
      </c>
      <c r="G735" s="13">
        <v>6501.7659999999996</v>
      </c>
      <c r="H735" s="13">
        <v>22481.972999999998</v>
      </c>
    </row>
    <row r="736" spans="1:8" ht="13.15" customHeight="1" x14ac:dyDescent="0.2">
      <c r="A736" s="3" t="s">
        <v>52</v>
      </c>
      <c r="B736" s="12">
        <v>2016</v>
      </c>
      <c r="C736" s="13">
        <v>274071.28999999998</v>
      </c>
      <c r="D736" s="13">
        <v>203205.91899999999</v>
      </c>
      <c r="E736" s="13">
        <v>477277.20899999997</v>
      </c>
      <c r="F736" s="13">
        <v>17008.602999999999</v>
      </c>
      <c r="G736" s="13">
        <v>5928.3450000000003</v>
      </c>
      <c r="H736" s="13">
        <v>22936.948</v>
      </c>
    </row>
    <row r="737" spans="1:8" ht="13.15" customHeight="1" x14ac:dyDescent="0.2">
      <c r="A737" s="3" t="s">
        <v>52</v>
      </c>
      <c r="B737" s="12">
        <v>2017</v>
      </c>
      <c r="C737" s="13">
        <v>297206.05300000001</v>
      </c>
      <c r="D737" s="13">
        <v>214177.101</v>
      </c>
      <c r="E737" s="13">
        <v>511383.15399999998</v>
      </c>
      <c r="F737" s="13">
        <v>17697.712</v>
      </c>
      <c r="G737" s="13">
        <v>5815.6790000000001</v>
      </c>
      <c r="H737" s="13">
        <v>23513.391</v>
      </c>
    </row>
    <row r="738" spans="1:8" ht="13.15" customHeight="1" x14ac:dyDescent="0.2">
      <c r="A738" s="3" t="s">
        <v>52</v>
      </c>
      <c r="B738" s="12">
        <v>2018</v>
      </c>
      <c r="C738" s="13">
        <v>310569.48300000001</v>
      </c>
      <c r="D738" s="13">
        <v>232719.17</v>
      </c>
      <c r="E738" s="13">
        <v>543288.65300000005</v>
      </c>
      <c r="F738" s="13">
        <v>17393.881000000001</v>
      </c>
      <c r="G738" s="13">
        <v>5504.6769999999997</v>
      </c>
      <c r="H738" s="13">
        <v>22898.558000000001</v>
      </c>
    </row>
    <row r="739" spans="1:8" ht="13.15" customHeight="1" x14ac:dyDescent="0.2">
      <c r="A739" s="3" t="s">
        <v>52</v>
      </c>
      <c r="B739" s="12">
        <v>2019</v>
      </c>
      <c r="C739" s="13">
        <v>291808.38400000002</v>
      </c>
      <c r="D739" s="13">
        <v>229205.14300000001</v>
      </c>
      <c r="E739" s="13">
        <v>521013.527</v>
      </c>
      <c r="F739" s="13">
        <v>17529.626</v>
      </c>
      <c r="G739" s="13">
        <v>5730.84</v>
      </c>
      <c r="H739" s="13">
        <v>23260.466</v>
      </c>
    </row>
    <row r="740" spans="1:8" ht="13.15" customHeight="1" x14ac:dyDescent="0.2">
      <c r="A740" s="3" t="s">
        <v>52</v>
      </c>
      <c r="B740" s="12">
        <v>2020</v>
      </c>
      <c r="C740" s="13">
        <v>304366.19699999999</v>
      </c>
      <c r="D740" s="13">
        <v>229354.98</v>
      </c>
      <c r="E740" s="13">
        <v>533721.17700000003</v>
      </c>
      <c r="F740" s="13">
        <v>10689.442999999999</v>
      </c>
      <c r="G740" s="13">
        <v>5784.1369999999997</v>
      </c>
      <c r="H740" s="13">
        <v>16473.579999999998</v>
      </c>
    </row>
    <row r="741" spans="1:8" ht="13.15" customHeight="1" x14ac:dyDescent="0.2">
      <c r="A741" s="3" t="s">
        <v>52</v>
      </c>
      <c r="B741" s="12">
        <v>2021</v>
      </c>
      <c r="C741" s="13">
        <v>339364.05800000002</v>
      </c>
      <c r="D741" s="13">
        <v>228981.75200000001</v>
      </c>
      <c r="E741" s="13">
        <v>568345.81000000006</v>
      </c>
      <c r="F741" s="13">
        <v>8548.7540000000008</v>
      </c>
      <c r="G741" s="13">
        <v>5719.3649999999998</v>
      </c>
      <c r="H741" s="13">
        <v>14268.119000000001</v>
      </c>
    </row>
    <row r="742" spans="1:8" ht="13.15" customHeight="1" x14ac:dyDescent="0.2">
      <c r="A742" s="3" t="s">
        <v>52</v>
      </c>
      <c r="B742" s="12">
        <v>2022</v>
      </c>
      <c r="C742" s="13">
        <v>334357.39199999999</v>
      </c>
      <c r="D742" s="13">
        <v>201767.772</v>
      </c>
      <c r="E742" s="13">
        <v>536125.16399999999</v>
      </c>
      <c r="F742" s="13">
        <v>7069.7079999999996</v>
      </c>
      <c r="G742" s="13">
        <v>6057.9639999999999</v>
      </c>
      <c r="H742" s="13">
        <v>13127.671999999999</v>
      </c>
    </row>
    <row r="743" spans="1:8" ht="13.15" customHeight="1" x14ac:dyDescent="0.2">
      <c r="A743" s="3" t="s">
        <v>52</v>
      </c>
      <c r="B743" s="12">
        <v>2023</v>
      </c>
      <c r="C743" s="13">
        <v>300628.04499999998</v>
      </c>
      <c r="D743" s="13">
        <v>181982.72500000001</v>
      </c>
      <c r="E743" s="13">
        <v>482610.77</v>
      </c>
      <c r="F743" s="13">
        <v>7808.393</v>
      </c>
      <c r="G743" s="13">
        <v>6571.2939999999999</v>
      </c>
      <c r="H743" s="13">
        <v>14379.687</v>
      </c>
    </row>
    <row r="744" spans="1:8" ht="13.15" customHeight="1" x14ac:dyDescent="0.2">
      <c r="A744" s="3" t="s">
        <v>52</v>
      </c>
      <c r="B744" s="12">
        <v>2024</v>
      </c>
      <c r="C744" s="13">
        <v>355943.26299999998</v>
      </c>
      <c r="D744" s="13">
        <v>196734.95300000001</v>
      </c>
      <c r="E744" s="13">
        <v>552678.21600000001</v>
      </c>
      <c r="F744" s="13">
        <v>7133.7240000000002</v>
      </c>
      <c r="G744" s="13">
        <v>7780.8770000000004</v>
      </c>
      <c r="H744" s="13">
        <v>14914.601000000001</v>
      </c>
    </row>
    <row r="745" spans="1:8" ht="13.15" customHeight="1" x14ac:dyDescent="0.2">
      <c r="A745" s="3" t="s">
        <v>52</v>
      </c>
      <c r="B745" s="12">
        <v>2025</v>
      </c>
      <c r="C745" s="13">
        <v>355110.842</v>
      </c>
      <c r="D745" s="13">
        <v>158719.58600000001</v>
      </c>
      <c r="E745" s="13">
        <v>513830.42800000001</v>
      </c>
      <c r="F745" s="13">
        <v>6660.3819999999996</v>
      </c>
      <c r="G745" s="13">
        <v>6639.46</v>
      </c>
      <c r="H745" s="13">
        <v>13299.842000000001</v>
      </c>
    </row>
    <row r="746" spans="1:8" ht="13.15" customHeight="1" x14ac:dyDescent="0.2">
      <c r="A746" s="3" t="s">
        <v>147</v>
      </c>
      <c r="B746" s="12">
        <v>1985</v>
      </c>
      <c r="C746" s="13">
        <v>0</v>
      </c>
      <c r="D746" s="13">
        <v>0</v>
      </c>
      <c r="E746" s="13">
        <v>0</v>
      </c>
      <c r="F746" s="13">
        <v>0</v>
      </c>
      <c r="G746" s="13">
        <v>0</v>
      </c>
      <c r="H746" s="13">
        <v>0</v>
      </c>
    </row>
    <row r="747" spans="1:8" ht="13.15" customHeight="1" x14ac:dyDescent="0.2">
      <c r="A747" s="3" t="s">
        <v>147</v>
      </c>
      <c r="B747" s="12">
        <v>1986</v>
      </c>
      <c r="C747" s="13">
        <v>0</v>
      </c>
      <c r="D747" s="13">
        <v>0</v>
      </c>
      <c r="E747" s="13">
        <v>0</v>
      </c>
      <c r="F747" s="13">
        <v>0</v>
      </c>
      <c r="G747" s="13">
        <v>0</v>
      </c>
      <c r="H747" s="13">
        <v>0</v>
      </c>
    </row>
    <row r="748" spans="1:8" ht="13.15" customHeight="1" x14ac:dyDescent="0.2">
      <c r="A748" s="3" t="s">
        <v>147</v>
      </c>
      <c r="B748" s="12">
        <v>1987</v>
      </c>
      <c r="C748" s="13">
        <v>0</v>
      </c>
      <c r="D748" s="13">
        <v>0</v>
      </c>
      <c r="E748" s="13">
        <v>0</v>
      </c>
      <c r="F748" s="13">
        <v>0</v>
      </c>
      <c r="G748" s="13">
        <v>0</v>
      </c>
      <c r="H748" s="13">
        <v>0</v>
      </c>
    </row>
    <row r="749" spans="1:8" ht="13.15" customHeight="1" x14ac:dyDescent="0.2">
      <c r="A749" s="3" t="s">
        <v>147</v>
      </c>
      <c r="B749" s="12">
        <v>1988</v>
      </c>
      <c r="C749" s="13">
        <v>0</v>
      </c>
      <c r="D749" s="13">
        <v>0</v>
      </c>
      <c r="E749" s="13">
        <v>0</v>
      </c>
      <c r="F749" s="13">
        <v>0</v>
      </c>
      <c r="G749" s="13">
        <v>0</v>
      </c>
      <c r="H749" s="13">
        <v>0</v>
      </c>
    </row>
    <row r="750" spans="1:8" ht="13.15" customHeight="1" x14ac:dyDescent="0.2">
      <c r="A750" s="3" t="s">
        <v>147</v>
      </c>
      <c r="B750" s="12">
        <v>1989</v>
      </c>
      <c r="C750" s="13">
        <v>0</v>
      </c>
      <c r="D750" s="13">
        <v>0</v>
      </c>
      <c r="E750" s="13">
        <v>0</v>
      </c>
      <c r="F750" s="13">
        <v>0</v>
      </c>
      <c r="G750" s="13">
        <v>0</v>
      </c>
      <c r="H750" s="13">
        <v>0</v>
      </c>
    </row>
    <row r="751" spans="1:8" ht="13.15" customHeight="1" x14ac:dyDescent="0.2">
      <c r="A751" s="3" t="s">
        <v>147</v>
      </c>
      <c r="B751" s="12">
        <v>1990</v>
      </c>
      <c r="C751" s="13">
        <v>0</v>
      </c>
      <c r="D751" s="13">
        <v>0</v>
      </c>
      <c r="E751" s="13">
        <v>0</v>
      </c>
      <c r="F751" s="13">
        <v>0</v>
      </c>
      <c r="G751" s="13">
        <v>0</v>
      </c>
      <c r="H751" s="13">
        <v>0</v>
      </c>
    </row>
    <row r="752" spans="1:8" ht="13.15" customHeight="1" x14ac:dyDescent="0.2">
      <c r="A752" s="3" t="s">
        <v>147</v>
      </c>
      <c r="B752" s="12">
        <v>1991</v>
      </c>
      <c r="C752" s="13">
        <v>0</v>
      </c>
      <c r="D752" s="13">
        <v>0</v>
      </c>
      <c r="E752" s="13">
        <v>0</v>
      </c>
      <c r="F752" s="13">
        <v>0</v>
      </c>
      <c r="G752" s="13">
        <v>0</v>
      </c>
      <c r="H752" s="13">
        <v>0</v>
      </c>
    </row>
    <row r="753" spans="1:8" ht="13.15" customHeight="1" x14ac:dyDescent="0.2">
      <c r="A753" s="3" t="s">
        <v>147</v>
      </c>
      <c r="B753" s="12">
        <v>1992</v>
      </c>
      <c r="C753" s="13">
        <v>0</v>
      </c>
      <c r="D753" s="13">
        <v>0</v>
      </c>
      <c r="E753" s="13">
        <v>0</v>
      </c>
      <c r="F753" s="13">
        <v>0</v>
      </c>
      <c r="G753" s="13">
        <v>0</v>
      </c>
      <c r="H753" s="13">
        <v>0</v>
      </c>
    </row>
    <row r="754" spans="1:8" ht="13.15" customHeight="1" x14ac:dyDescent="0.2">
      <c r="A754" s="3" t="s">
        <v>147</v>
      </c>
      <c r="B754" s="12">
        <v>1993</v>
      </c>
      <c r="C754" s="13">
        <v>0</v>
      </c>
      <c r="D754" s="13">
        <v>0</v>
      </c>
      <c r="E754" s="13">
        <v>0</v>
      </c>
      <c r="F754" s="13">
        <v>0</v>
      </c>
      <c r="G754" s="13">
        <v>0</v>
      </c>
      <c r="H754" s="13">
        <v>0</v>
      </c>
    </row>
    <row r="755" spans="1:8" ht="13.15" customHeight="1" x14ac:dyDescent="0.2">
      <c r="A755" s="3" t="s">
        <v>147</v>
      </c>
      <c r="B755" s="12">
        <v>1994</v>
      </c>
      <c r="C755" s="13">
        <v>0</v>
      </c>
      <c r="D755" s="13">
        <v>0</v>
      </c>
      <c r="E755" s="13">
        <v>0</v>
      </c>
      <c r="F755" s="13">
        <v>0</v>
      </c>
      <c r="G755" s="13">
        <v>0</v>
      </c>
      <c r="H755" s="13">
        <v>0</v>
      </c>
    </row>
    <row r="756" spans="1:8" ht="13.15" customHeight="1" x14ac:dyDescent="0.2">
      <c r="A756" s="3" t="s">
        <v>147</v>
      </c>
      <c r="B756" s="12">
        <v>1995</v>
      </c>
      <c r="C756" s="13">
        <v>0</v>
      </c>
      <c r="D756" s="13">
        <v>0</v>
      </c>
      <c r="E756" s="13">
        <v>0</v>
      </c>
      <c r="F756" s="13">
        <v>0</v>
      </c>
      <c r="G756" s="13">
        <v>0</v>
      </c>
      <c r="H756" s="13">
        <v>0</v>
      </c>
    </row>
    <row r="757" spans="1:8" ht="13.15" customHeight="1" x14ac:dyDescent="0.2">
      <c r="A757" s="3" t="s">
        <v>147</v>
      </c>
      <c r="B757" s="12">
        <v>1996</v>
      </c>
      <c r="C757" s="13">
        <v>0</v>
      </c>
      <c r="D757" s="13">
        <v>0</v>
      </c>
      <c r="E757" s="13">
        <v>0</v>
      </c>
      <c r="F757" s="13">
        <v>0</v>
      </c>
      <c r="G757" s="13">
        <v>0</v>
      </c>
      <c r="H757" s="13">
        <v>0</v>
      </c>
    </row>
    <row r="758" spans="1:8" ht="13.15" customHeight="1" x14ac:dyDescent="0.2">
      <c r="A758" s="3" t="s">
        <v>147</v>
      </c>
      <c r="B758" s="12">
        <v>1997</v>
      </c>
      <c r="C758" s="13">
        <v>0</v>
      </c>
      <c r="D758" s="13">
        <v>0</v>
      </c>
      <c r="E758" s="13">
        <v>0</v>
      </c>
      <c r="F758" s="13">
        <v>0</v>
      </c>
      <c r="G758" s="13">
        <v>0</v>
      </c>
      <c r="H758" s="13">
        <v>0</v>
      </c>
    </row>
    <row r="759" spans="1:8" ht="13.15" customHeight="1" x14ac:dyDescent="0.2">
      <c r="A759" s="3" t="s">
        <v>147</v>
      </c>
      <c r="B759" s="12">
        <v>1998</v>
      </c>
      <c r="C759" s="13">
        <v>0</v>
      </c>
      <c r="D759" s="13">
        <v>0</v>
      </c>
      <c r="E759" s="13">
        <v>0</v>
      </c>
      <c r="F759" s="13">
        <v>0</v>
      </c>
      <c r="G759" s="13">
        <v>0</v>
      </c>
      <c r="H759" s="13">
        <v>0</v>
      </c>
    </row>
    <row r="760" spans="1:8" ht="13.15" customHeight="1" x14ac:dyDescent="0.2">
      <c r="A760" s="3" t="s">
        <v>147</v>
      </c>
      <c r="B760" s="12">
        <v>1999</v>
      </c>
      <c r="C760" s="13">
        <v>0</v>
      </c>
      <c r="D760" s="13">
        <v>0</v>
      </c>
      <c r="E760" s="13">
        <v>0</v>
      </c>
      <c r="F760" s="13">
        <v>0</v>
      </c>
      <c r="G760" s="13">
        <v>0</v>
      </c>
      <c r="H760" s="13">
        <v>0</v>
      </c>
    </row>
    <row r="761" spans="1:8" ht="13.15" customHeight="1" x14ac:dyDescent="0.2">
      <c r="A761" s="3" t="s">
        <v>147</v>
      </c>
      <c r="B761" s="12">
        <v>2000</v>
      </c>
      <c r="C761" s="13">
        <v>0</v>
      </c>
      <c r="D761" s="13">
        <v>0</v>
      </c>
      <c r="E761" s="13">
        <v>0</v>
      </c>
      <c r="F761" s="13">
        <v>0</v>
      </c>
      <c r="G761" s="13">
        <v>0</v>
      </c>
      <c r="H761" s="13">
        <v>0</v>
      </c>
    </row>
    <row r="762" spans="1:8" ht="13.15" customHeight="1" x14ac:dyDescent="0.2">
      <c r="A762" s="3" t="s">
        <v>147</v>
      </c>
      <c r="B762" s="12">
        <v>2001</v>
      </c>
      <c r="C762" s="13">
        <v>0</v>
      </c>
      <c r="D762" s="13">
        <v>0</v>
      </c>
      <c r="E762" s="13">
        <v>0</v>
      </c>
      <c r="F762" s="13">
        <v>0</v>
      </c>
      <c r="G762" s="13">
        <v>0</v>
      </c>
      <c r="H762" s="13">
        <v>0</v>
      </c>
    </row>
    <row r="763" spans="1:8" ht="13.15" customHeight="1" x14ac:dyDescent="0.2">
      <c r="A763" s="3" t="s">
        <v>147</v>
      </c>
      <c r="B763" s="12">
        <v>2002</v>
      </c>
      <c r="C763" s="13">
        <v>0</v>
      </c>
      <c r="D763" s="13">
        <v>0</v>
      </c>
      <c r="E763" s="13">
        <v>0</v>
      </c>
      <c r="F763" s="13">
        <v>0</v>
      </c>
      <c r="G763" s="13">
        <v>0</v>
      </c>
      <c r="H763" s="13">
        <v>0</v>
      </c>
    </row>
    <row r="764" spans="1:8" ht="13.15" customHeight="1" x14ac:dyDescent="0.2">
      <c r="A764" s="3" t="s">
        <v>147</v>
      </c>
      <c r="B764" s="12">
        <v>2003</v>
      </c>
      <c r="C764" s="13">
        <v>0</v>
      </c>
      <c r="D764" s="13">
        <v>0</v>
      </c>
      <c r="E764" s="13">
        <v>0</v>
      </c>
      <c r="F764" s="13">
        <v>0</v>
      </c>
      <c r="G764" s="13">
        <v>0</v>
      </c>
      <c r="H764" s="13">
        <v>0</v>
      </c>
    </row>
    <row r="765" spans="1:8" ht="13.15" customHeight="1" x14ac:dyDescent="0.2">
      <c r="A765" s="3" t="s">
        <v>147</v>
      </c>
      <c r="B765" s="12">
        <v>2004</v>
      </c>
      <c r="C765" s="13">
        <v>0</v>
      </c>
      <c r="D765" s="13">
        <v>0</v>
      </c>
      <c r="E765" s="13">
        <v>0</v>
      </c>
      <c r="F765" s="13">
        <v>0</v>
      </c>
      <c r="G765" s="13">
        <v>0</v>
      </c>
      <c r="H765" s="13">
        <v>0</v>
      </c>
    </row>
    <row r="766" spans="1:8" ht="13.15" customHeight="1" x14ac:dyDescent="0.2">
      <c r="A766" s="3" t="s">
        <v>147</v>
      </c>
      <c r="B766" s="12">
        <v>2005</v>
      </c>
      <c r="C766" s="13">
        <v>0</v>
      </c>
      <c r="D766" s="13">
        <v>0</v>
      </c>
      <c r="E766" s="13">
        <v>0</v>
      </c>
      <c r="F766" s="13">
        <v>0</v>
      </c>
      <c r="G766" s="13">
        <v>0</v>
      </c>
      <c r="H766" s="13">
        <v>0</v>
      </c>
    </row>
    <row r="767" spans="1:8" ht="13.15" customHeight="1" x14ac:dyDescent="0.2">
      <c r="A767" s="3" t="s">
        <v>147</v>
      </c>
      <c r="B767" s="12">
        <v>2006</v>
      </c>
      <c r="C767" s="13">
        <v>0</v>
      </c>
      <c r="D767" s="13">
        <v>0</v>
      </c>
      <c r="E767" s="13">
        <v>0</v>
      </c>
      <c r="F767" s="13">
        <v>0</v>
      </c>
      <c r="G767" s="13">
        <v>0</v>
      </c>
      <c r="H767" s="13">
        <v>0</v>
      </c>
    </row>
    <row r="768" spans="1:8" ht="13.15" customHeight="1" x14ac:dyDescent="0.2">
      <c r="A768" s="3" t="s">
        <v>147</v>
      </c>
      <c r="B768" s="12">
        <v>2007</v>
      </c>
      <c r="C768" s="13">
        <v>0</v>
      </c>
      <c r="D768" s="13">
        <v>0</v>
      </c>
      <c r="E768" s="13">
        <v>0</v>
      </c>
      <c r="F768" s="13">
        <v>0</v>
      </c>
      <c r="G768" s="13">
        <v>0</v>
      </c>
      <c r="H768" s="13">
        <v>0</v>
      </c>
    </row>
    <row r="769" spans="1:8" ht="13.15" customHeight="1" x14ac:dyDescent="0.2">
      <c r="A769" s="3" t="s">
        <v>147</v>
      </c>
      <c r="B769" s="12">
        <v>2008</v>
      </c>
      <c r="C769" s="13">
        <v>0</v>
      </c>
      <c r="D769" s="13">
        <v>0</v>
      </c>
      <c r="E769" s="13">
        <v>0</v>
      </c>
      <c r="F769" s="13">
        <v>0</v>
      </c>
      <c r="G769" s="13">
        <v>0</v>
      </c>
      <c r="H769" s="13">
        <v>0</v>
      </c>
    </row>
    <row r="770" spans="1:8" ht="13.15" customHeight="1" x14ac:dyDescent="0.2">
      <c r="A770" s="3" t="s">
        <v>147</v>
      </c>
      <c r="B770" s="12">
        <v>2009</v>
      </c>
      <c r="C770" s="13">
        <v>0</v>
      </c>
      <c r="D770" s="13">
        <v>0</v>
      </c>
      <c r="E770" s="13">
        <v>0</v>
      </c>
      <c r="F770" s="13">
        <v>0</v>
      </c>
      <c r="G770" s="13">
        <v>0</v>
      </c>
      <c r="H770" s="13">
        <v>0</v>
      </c>
    </row>
    <row r="771" spans="1:8" ht="13.15" customHeight="1" x14ac:dyDescent="0.2">
      <c r="A771" s="3" t="s">
        <v>147</v>
      </c>
      <c r="B771" s="12">
        <v>2010</v>
      </c>
      <c r="C771" s="13">
        <v>0</v>
      </c>
      <c r="D771" s="13">
        <v>0</v>
      </c>
      <c r="E771" s="13">
        <v>0</v>
      </c>
      <c r="F771" s="13">
        <v>0</v>
      </c>
      <c r="G771" s="13">
        <v>0</v>
      </c>
      <c r="H771" s="13">
        <v>0</v>
      </c>
    </row>
    <row r="772" spans="1:8" ht="13.15" customHeight="1" x14ac:dyDescent="0.2">
      <c r="A772" s="3" t="s">
        <v>147</v>
      </c>
      <c r="B772" s="12">
        <v>2011</v>
      </c>
      <c r="C772" s="13">
        <v>0</v>
      </c>
      <c r="D772" s="13">
        <v>0</v>
      </c>
      <c r="E772" s="13">
        <v>0</v>
      </c>
      <c r="F772" s="13">
        <v>0</v>
      </c>
      <c r="G772" s="13">
        <v>0</v>
      </c>
      <c r="H772" s="13">
        <v>0</v>
      </c>
    </row>
    <row r="773" spans="1:8" ht="13.15" customHeight="1" x14ac:dyDescent="0.2">
      <c r="A773" s="3" t="s">
        <v>147</v>
      </c>
      <c r="B773" s="12">
        <v>2012</v>
      </c>
      <c r="C773" s="13">
        <v>0</v>
      </c>
      <c r="D773" s="13">
        <v>0</v>
      </c>
      <c r="E773" s="13">
        <v>0</v>
      </c>
      <c r="F773" s="13">
        <v>0</v>
      </c>
      <c r="G773" s="13">
        <v>0</v>
      </c>
      <c r="H773" s="13">
        <v>0</v>
      </c>
    </row>
    <row r="774" spans="1:8" ht="13.15" customHeight="1" x14ac:dyDescent="0.2">
      <c r="A774" s="3" t="s">
        <v>147</v>
      </c>
      <c r="B774" s="12">
        <v>2013</v>
      </c>
      <c r="C774" s="13">
        <v>0</v>
      </c>
      <c r="D774" s="13">
        <v>0</v>
      </c>
      <c r="E774" s="13">
        <v>0</v>
      </c>
      <c r="F774" s="13">
        <v>0</v>
      </c>
      <c r="G774" s="13">
        <v>0</v>
      </c>
      <c r="H774" s="13">
        <v>0</v>
      </c>
    </row>
    <row r="775" spans="1:8" ht="13.15" customHeight="1" x14ac:dyDescent="0.2">
      <c r="A775" s="3" t="s">
        <v>147</v>
      </c>
      <c r="B775" s="12">
        <v>2014</v>
      </c>
      <c r="C775" s="13">
        <v>0</v>
      </c>
      <c r="D775" s="13">
        <v>0</v>
      </c>
      <c r="E775" s="13">
        <v>0</v>
      </c>
      <c r="F775" s="13">
        <v>0</v>
      </c>
      <c r="G775" s="13">
        <v>0</v>
      </c>
      <c r="H775" s="13">
        <v>0</v>
      </c>
    </row>
    <row r="776" spans="1:8" ht="13.15" customHeight="1" x14ac:dyDescent="0.2">
      <c r="A776" s="3" t="s">
        <v>147</v>
      </c>
      <c r="B776" s="12">
        <v>2015</v>
      </c>
      <c r="C776" s="13">
        <v>0</v>
      </c>
      <c r="D776" s="13">
        <v>0</v>
      </c>
      <c r="E776" s="13">
        <v>0</v>
      </c>
      <c r="F776" s="13">
        <v>0</v>
      </c>
      <c r="G776" s="13">
        <v>0</v>
      </c>
      <c r="H776" s="13">
        <v>0</v>
      </c>
    </row>
    <row r="777" spans="1:8" ht="13.15" customHeight="1" x14ac:dyDescent="0.2">
      <c r="A777" s="3" t="s">
        <v>147</v>
      </c>
      <c r="B777" s="12">
        <v>2016</v>
      </c>
      <c r="C777" s="13">
        <v>0</v>
      </c>
      <c r="D777" s="13">
        <v>87.097999999999999</v>
      </c>
      <c r="E777" s="13">
        <v>87.097999999999999</v>
      </c>
      <c r="F777" s="13">
        <v>0</v>
      </c>
      <c r="G777" s="13">
        <v>0</v>
      </c>
      <c r="H777" s="13">
        <v>0</v>
      </c>
    </row>
    <row r="778" spans="1:8" ht="13.15" customHeight="1" x14ac:dyDescent="0.2">
      <c r="A778" s="3" t="s">
        <v>147</v>
      </c>
      <c r="B778" s="12">
        <v>2017</v>
      </c>
      <c r="C778" s="13">
        <v>42.006</v>
      </c>
      <c r="D778" s="13">
        <v>619.40700000000004</v>
      </c>
      <c r="E778" s="13">
        <v>661.41300000000001</v>
      </c>
      <c r="F778" s="13">
        <v>0</v>
      </c>
      <c r="G778" s="13">
        <v>0</v>
      </c>
      <c r="H778" s="13">
        <v>0</v>
      </c>
    </row>
    <row r="779" spans="1:8" ht="13.15" customHeight="1" x14ac:dyDescent="0.2">
      <c r="A779" s="3" t="s">
        <v>147</v>
      </c>
      <c r="B779" s="12">
        <v>2018</v>
      </c>
      <c r="C779" s="13">
        <v>236.98099999999999</v>
      </c>
      <c r="D779" s="13">
        <v>1006.11</v>
      </c>
      <c r="E779" s="13">
        <v>1243.0909999999999</v>
      </c>
      <c r="F779" s="13">
        <v>0</v>
      </c>
      <c r="G779" s="13">
        <v>0</v>
      </c>
      <c r="H779" s="13">
        <v>0</v>
      </c>
    </row>
    <row r="780" spans="1:8" ht="13.15" customHeight="1" x14ac:dyDescent="0.2">
      <c r="A780" s="3" t="s">
        <v>147</v>
      </c>
      <c r="B780" s="12">
        <v>2019</v>
      </c>
      <c r="C780" s="13">
        <v>202.839</v>
      </c>
      <c r="D780" s="13">
        <v>847.74599999999998</v>
      </c>
      <c r="E780" s="13">
        <v>1050.585</v>
      </c>
      <c r="F780" s="13">
        <v>0</v>
      </c>
      <c r="G780" s="13">
        <v>0</v>
      </c>
      <c r="H780" s="13">
        <v>0</v>
      </c>
    </row>
    <row r="781" spans="1:8" ht="13.15" customHeight="1" x14ac:dyDescent="0.2">
      <c r="A781" s="3" t="s">
        <v>147</v>
      </c>
      <c r="B781" s="12">
        <v>2020</v>
      </c>
      <c r="C781" s="13">
        <v>95.19</v>
      </c>
      <c r="D781" s="13">
        <v>2809.7060000000001</v>
      </c>
      <c r="E781" s="13">
        <v>2904.8960000000002</v>
      </c>
      <c r="F781" s="13">
        <v>0</v>
      </c>
      <c r="G781" s="13">
        <v>0</v>
      </c>
      <c r="H781" s="13">
        <v>0</v>
      </c>
    </row>
    <row r="782" spans="1:8" ht="13.15" customHeight="1" x14ac:dyDescent="0.2">
      <c r="A782" s="3" t="s">
        <v>147</v>
      </c>
      <c r="B782" s="12">
        <v>2021</v>
      </c>
      <c r="C782" s="13">
        <v>351.79700000000003</v>
      </c>
      <c r="D782" s="13">
        <v>2559.2620000000002</v>
      </c>
      <c r="E782" s="13">
        <v>2911.0590000000002</v>
      </c>
      <c r="F782" s="13">
        <v>0</v>
      </c>
      <c r="G782" s="13">
        <v>0</v>
      </c>
      <c r="H782" s="13">
        <v>0</v>
      </c>
    </row>
    <row r="783" spans="1:8" ht="13.15" customHeight="1" x14ac:dyDescent="0.2">
      <c r="A783" s="3" t="s">
        <v>147</v>
      </c>
      <c r="B783" s="12">
        <v>2022</v>
      </c>
      <c r="C783" s="13">
        <v>127.438</v>
      </c>
      <c r="D783" s="13">
        <v>902.99199999999996</v>
      </c>
      <c r="E783" s="13">
        <v>1030.43</v>
      </c>
      <c r="F783" s="13">
        <v>0</v>
      </c>
      <c r="G783" s="13">
        <v>0</v>
      </c>
      <c r="H783" s="13">
        <v>0</v>
      </c>
    </row>
    <row r="784" spans="1:8" ht="13.15" customHeight="1" x14ac:dyDescent="0.2">
      <c r="A784" s="3" t="s">
        <v>147</v>
      </c>
      <c r="B784" s="12">
        <v>2023</v>
      </c>
      <c r="C784" s="13">
        <v>242.49199999999999</v>
      </c>
      <c r="D784" s="13">
        <v>1282.729</v>
      </c>
      <c r="E784" s="13">
        <v>1525.221</v>
      </c>
      <c r="F784" s="13">
        <v>0</v>
      </c>
      <c r="G784" s="13">
        <v>0</v>
      </c>
      <c r="H784" s="13">
        <v>0</v>
      </c>
    </row>
    <row r="785" spans="1:8" ht="13.15" customHeight="1" x14ac:dyDescent="0.2">
      <c r="A785" s="3" t="s">
        <v>147</v>
      </c>
      <c r="B785" s="12">
        <v>2024</v>
      </c>
      <c r="C785" s="13">
        <v>420.81400000000002</v>
      </c>
      <c r="D785" s="13">
        <v>1168.211</v>
      </c>
      <c r="E785" s="13">
        <v>1589.0250000000001</v>
      </c>
      <c r="F785" s="13">
        <v>0</v>
      </c>
      <c r="G785" s="13">
        <v>0</v>
      </c>
      <c r="H785" s="13">
        <v>0</v>
      </c>
    </row>
    <row r="786" spans="1:8" ht="13.15" customHeight="1" x14ac:dyDescent="0.2">
      <c r="A786" s="3" t="s">
        <v>147</v>
      </c>
      <c r="B786" s="12">
        <v>2025</v>
      </c>
      <c r="C786" s="13">
        <v>113.991</v>
      </c>
      <c r="D786" s="13">
        <v>387.29</v>
      </c>
      <c r="E786" s="13">
        <v>501.28100000000001</v>
      </c>
      <c r="F786" s="13">
        <v>0</v>
      </c>
      <c r="G786" s="13">
        <v>0</v>
      </c>
      <c r="H786" s="13">
        <v>0</v>
      </c>
    </row>
    <row r="787" spans="1:8" ht="13.15" customHeight="1" x14ac:dyDescent="0.2">
      <c r="A787" s="3" t="s">
        <v>49</v>
      </c>
      <c r="B787" s="12">
        <v>1985</v>
      </c>
      <c r="C787" s="13">
        <v>138.41499999999999</v>
      </c>
      <c r="D787" s="13">
        <v>215.34</v>
      </c>
      <c r="E787" s="13">
        <v>353.755</v>
      </c>
      <c r="F787" s="13">
        <v>0</v>
      </c>
      <c r="G787" s="13">
        <v>0</v>
      </c>
      <c r="H787" s="13">
        <v>0</v>
      </c>
    </row>
    <row r="788" spans="1:8" ht="13.15" customHeight="1" x14ac:dyDescent="0.2">
      <c r="A788" s="3" t="s">
        <v>49</v>
      </c>
      <c r="B788" s="12">
        <v>1986</v>
      </c>
      <c r="C788" s="13">
        <v>135.80099999999999</v>
      </c>
      <c r="D788" s="13">
        <v>520.27700000000004</v>
      </c>
      <c r="E788" s="13">
        <v>656.07799999999997</v>
      </c>
      <c r="F788" s="13">
        <v>0</v>
      </c>
      <c r="G788" s="13">
        <v>0</v>
      </c>
      <c r="H788" s="13">
        <v>0</v>
      </c>
    </row>
    <row r="789" spans="1:8" ht="13.15" customHeight="1" x14ac:dyDescent="0.2">
      <c r="A789" s="3" t="s">
        <v>49</v>
      </c>
      <c r="B789" s="12">
        <v>1987</v>
      </c>
      <c r="C789" s="13">
        <v>123.48099999999999</v>
      </c>
      <c r="D789" s="13">
        <v>435.30099999999999</v>
      </c>
      <c r="E789" s="13">
        <v>558.78199999999993</v>
      </c>
      <c r="F789" s="13">
        <v>0</v>
      </c>
      <c r="G789" s="13">
        <v>0</v>
      </c>
      <c r="H789" s="13">
        <v>0</v>
      </c>
    </row>
    <row r="790" spans="1:8" ht="13.15" customHeight="1" x14ac:dyDescent="0.2">
      <c r="A790" s="3" t="s">
        <v>49</v>
      </c>
      <c r="B790" s="12">
        <v>1988</v>
      </c>
      <c r="C790" s="13">
        <v>134.37899999999999</v>
      </c>
      <c r="D790" s="13">
        <v>223.667</v>
      </c>
      <c r="E790" s="13">
        <v>358.04599999999999</v>
      </c>
      <c r="F790" s="13">
        <v>0</v>
      </c>
      <c r="G790" s="13">
        <v>5.0000000000000001E-3</v>
      </c>
      <c r="H790" s="13">
        <v>5.0000000000000001E-3</v>
      </c>
    </row>
    <row r="791" spans="1:8" ht="13.15" customHeight="1" x14ac:dyDescent="0.2">
      <c r="A791" s="3" t="s">
        <v>49</v>
      </c>
      <c r="B791" s="12">
        <v>1989</v>
      </c>
      <c r="C791" s="13">
        <v>249.17599999999999</v>
      </c>
      <c r="D791" s="13">
        <v>234.232</v>
      </c>
      <c r="E791" s="13">
        <v>483.40800000000002</v>
      </c>
      <c r="F791" s="13">
        <v>0</v>
      </c>
      <c r="G791" s="13">
        <v>0</v>
      </c>
      <c r="H791" s="13">
        <v>0</v>
      </c>
    </row>
    <row r="792" spans="1:8" ht="13.15" customHeight="1" x14ac:dyDescent="0.2">
      <c r="A792" s="3" t="s">
        <v>49</v>
      </c>
      <c r="B792" s="12">
        <v>1990</v>
      </c>
      <c r="C792" s="13">
        <v>180.73099999999999</v>
      </c>
      <c r="D792" s="13">
        <v>275.24299999999999</v>
      </c>
      <c r="E792" s="13">
        <v>455.97399999999999</v>
      </c>
      <c r="F792" s="13">
        <v>0</v>
      </c>
      <c r="G792" s="13">
        <v>0</v>
      </c>
      <c r="H792" s="13">
        <v>0</v>
      </c>
    </row>
    <row r="793" spans="1:8" ht="13.15" customHeight="1" x14ac:dyDescent="0.2">
      <c r="A793" s="3" t="s">
        <v>49</v>
      </c>
      <c r="B793" s="12">
        <v>1991</v>
      </c>
      <c r="C793" s="13">
        <v>38.645000000000003</v>
      </c>
      <c r="D793" s="13">
        <v>29.154</v>
      </c>
      <c r="E793" s="13">
        <v>67.799000000000007</v>
      </c>
      <c r="F793" s="13">
        <v>0</v>
      </c>
      <c r="G793" s="13">
        <v>0</v>
      </c>
      <c r="H793" s="13">
        <v>0</v>
      </c>
    </row>
    <row r="794" spans="1:8" ht="13.15" customHeight="1" x14ac:dyDescent="0.2">
      <c r="A794" s="3" t="s">
        <v>49</v>
      </c>
      <c r="B794" s="12">
        <v>1992</v>
      </c>
      <c r="C794" s="13">
        <v>2.48</v>
      </c>
      <c r="D794" s="13">
        <v>31.631</v>
      </c>
      <c r="E794" s="13">
        <v>34.110999999999997</v>
      </c>
      <c r="F794" s="13">
        <v>0</v>
      </c>
      <c r="G794" s="13">
        <v>0</v>
      </c>
      <c r="H794" s="13">
        <v>0</v>
      </c>
    </row>
    <row r="795" spans="1:8" ht="13.15" customHeight="1" x14ac:dyDescent="0.2">
      <c r="A795" s="3" t="s">
        <v>49</v>
      </c>
      <c r="B795" s="12">
        <v>1993</v>
      </c>
      <c r="C795" s="13">
        <v>4.47</v>
      </c>
      <c r="D795" s="13">
        <v>456.30900000000003</v>
      </c>
      <c r="E795" s="13">
        <v>460.77900000000005</v>
      </c>
      <c r="F795" s="13">
        <v>0</v>
      </c>
      <c r="G795" s="13">
        <v>0</v>
      </c>
      <c r="H795" s="13">
        <v>0</v>
      </c>
    </row>
    <row r="796" spans="1:8" ht="13.15" customHeight="1" x14ac:dyDescent="0.2">
      <c r="A796" s="3" t="s">
        <v>49</v>
      </c>
      <c r="B796" s="12">
        <v>1994</v>
      </c>
      <c r="C796" s="13">
        <v>12.042999999999999</v>
      </c>
      <c r="D796" s="13">
        <v>166.452</v>
      </c>
      <c r="E796" s="13">
        <v>178.495</v>
      </c>
      <c r="F796" s="13">
        <v>0</v>
      </c>
      <c r="G796" s="13">
        <v>0</v>
      </c>
      <c r="H796" s="13">
        <v>0</v>
      </c>
    </row>
    <row r="797" spans="1:8" ht="13.15" customHeight="1" x14ac:dyDescent="0.2">
      <c r="A797" s="3" t="s">
        <v>49</v>
      </c>
      <c r="B797" s="12">
        <v>1995</v>
      </c>
      <c r="C797" s="13">
        <v>0</v>
      </c>
      <c r="D797" s="13">
        <v>0</v>
      </c>
      <c r="E797" s="13">
        <v>0</v>
      </c>
      <c r="F797" s="13">
        <v>0</v>
      </c>
      <c r="G797" s="13">
        <v>0</v>
      </c>
      <c r="H797" s="13">
        <v>0</v>
      </c>
    </row>
    <row r="798" spans="1:8" ht="13.15" customHeight="1" x14ac:dyDescent="0.2">
      <c r="A798" s="3" t="s">
        <v>49</v>
      </c>
      <c r="B798" s="12">
        <v>1996</v>
      </c>
      <c r="C798" s="13">
        <v>0</v>
      </c>
      <c r="D798" s="13">
        <v>0</v>
      </c>
      <c r="E798" s="13">
        <v>0</v>
      </c>
      <c r="F798" s="13">
        <v>0</v>
      </c>
      <c r="G798" s="13">
        <v>0</v>
      </c>
      <c r="H798" s="13">
        <v>0</v>
      </c>
    </row>
    <row r="799" spans="1:8" ht="13.15" customHeight="1" x14ac:dyDescent="0.2">
      <c r="A799" s="3" t="s">
        <v>49</v>
      </c>
      <c r="B799" s="12">
        <v>1997</v>
      </c>
      <c r="C799" s="13">
        <v>3.5999999999999997E-2</v>
      </c>
      <c r="D799" s="13">
        <v>0</v>
      </c>
      <c r="E799" s="13">
        <v>3.5999999999999997E-2</v>
      </c>
      <c r="F799" s="13">
        <v>0</v>
      </c>
      <c r="G799" s="13">
        <v>0</v>
      </c>
      <c r="H799" s="13">
        <v>0</v>
      </c>
    </row>
    <row r="800" spans="1:8" ht="13.15" customHeight="1" x14ac:dyDescent="0.2">
      <c r="A800" s="3" t="s">
        <v>49</v>
      </c>
      <c r="B800" s="12">
        <v>1998</v>
      </c>
      <c r="C800" s="13">
        <v>0</v>
      </c>
      <c r="D800" s="13">
        <v>0</v>
      </c>
      <c r="E800" s="13">
        <v>0</v>
      </c>
      <c r="F800" s="13">
        <v>0</v>
      </c>
      <c r="G800" s="13">
        <v>0</v>
      </c>
      <c r="H800" s="13">
        <v>0</v>
      </c>
    </row>
    <row r="801" spans="1:8" ht="13.15" customHeight="1" x14ac:dyDescent="0.2">
      <c r="A801" s="3" t="s">
        <v>49</v>
      </c>
      <c r="B801" s="12">
        <v>1999</v>
      </c>
      <c r="C801" s="13">
        <v>0</v>
      </c>
      <c r="D801" s="13">
        <v>0</v>
      </c>
      <c r="E801" s="13">
        <v>0</v>
      </c>
      <c r="F801" s="13">
        <v>0</v>
      </c>
      <c r="G801" s="13">
        <v>0</v>
      </c>
      <c r="H801" s="13">
        <v>0</v>
      </c>
    </row>
    <row r="802" spans="1:8" ht="13.15" customHeight="1" x14ac:dyDescent="0.2">
      <c r="A802" s="3" t="s">
        <v>49</v>
      </c>
      <c r="B802" s="12">
        <v>2000</v>
      </c>
      <c r="C802" s="13">
        <v>0</v>
      </c>
      <c r="D802" s="13">
        <v>0</v>
      </c>
      <c r="E802" s="13">
        <v>0</v>
      </c>
      <c r="F802" s="13">
        <v>0</v>
      </c>
      <c r="G802" s="13">
        <v>0</v>
      </c>
      <c r="H802" s="13">
        <v>0</v>
      </c>
    </row>
    <row r="803" spans="1:8" ht="13.15" customHeight="1" x14ac:dyDescent="0.2">
      <c r="A803" s="3" t="s">
        <v>49</v>
      </c>
      <c r="B803" s="12">
        <v>2001</v>
      </c>
      <c r="C803" s="13">
        <v>0</v>
      </c>
      <c r="D803" s="13">
        <v>0.46200000000000002</v>
      </c>
      <c r="E803" s="13">
        <v>0.46200000000000002</v>
      </c>
      <c r="F803" s="13">
        <v>0</v>
      </c>
      <c r="G803" s="13">
        <v>0</v>
      </c>
      <c r="H803" s="13">
        <v>0</v>
      </c>
    </row>
    <row r="804" spans="1:8" ht="13.15" customHeight="1" x14ac:dyDescent="0.2">
      <c r="A804" s="3" t="s">
        <v>49</v>
      </c>
      <c r="B804" s="12">
        <v>2002</v>
      </c>
      <c r="C804" s="13">
        <v>0</v>
      </c>
      <c r="D804" s="13">
        <v>0</v>
      </c>
      <c r="E804" s="13">
        <v>0</v>
      </c>
      <c r="F804" s="13">
        <v>0</v>
      </c>
      <c r="G804" s="13">
        <v>0</v>
      </c>
      <c r="H804" s="13">
        <v>0</v>
      </c>
    </row>
    <row r="805" spans="1:8" ht="13.15" customHeight="1" x14ac:dyDescent="0.2">
      <c r="A805" s="3" t="s">
        <v>49</v>
      </c>
      <c r="B805" s="12">
        <v>2003</v>
      </c>
      <c r="C805" s="13">
        <v>0</v>
      </c>
      <c r="D805" s="13">
        <v>0</v>
      </c>
      <c r="E805" s="13">
        <v>0</v>
      </c>
      <c r="F805" s="13">
        <v>0</v>
      </c>
      <c r="G805" s="13">
        <v>0</v>
      </c>
      <c r="H805" s="13">
        <v>0</v>
      </c>
    </row>
    <row r="806" spans="1:8" ht="13.15" customHeight="1" x14ac:dyDescent="0.2">
      <c r="A806" s="3" t="s">
        <v>49</v>
      </c>
      <c r="B806" s="12">
        <v>2004</v>
      </c>
      <c r="C806" s="13">
        <v>0</v>
      </c>
      <c r="D806" s="13">
        <v>0</v>
      </c>
      <c r="E806" s="13">
        <v>0</v>
      </c>
      <c r="F806" s="13">
        <v>0</v>
      </c>
      <c r="G806" s="13">
        <v>0</v>
      </c>
      <c r="H806" s="13">
        <v>0</v>
      </c>
    </row>
    <row r="807" spans="1:8" ht="13.15" customHeight="1" x14ac:dyDescent="0.2">
      <c r="A807" s="3" t="s">
        <v>49</v>
      </c>
      <c r="B807" s="12">
        <v>2005</v>
      </c>
      <c r="C807" s="13">
        <v>0</v>
      </c>
      <c r="D807" s="13">
        <v>0</v>
      </c>
      <c r="E807" s="13">
        <v>0</v>
      </c>
      <c r="F807" s="13">
        <v>0</v>
      </c>
      <c r="G807" s="13">
        <v>0</v>
      </c>
      <c r="H807" s="13">
        <v>0</v>
      </c>
    </row>
    <row r="808" spans="1:8" ht="13.15" customHeight="1" x14ac:dyDescent="0.2">
      <c r="A808" s="3" t="s">
        <v>49</v>
      </c>
      <c r="B808" s="12">
        <v>2006</v>
      </c>
      <c r="C808" s="13">
        <v>0</v>
      </c>
      <c r="D808" s="13">
        <v>50.619</v>
      </c>
      <c r="E808" s="13">
        <v>50.619</v>
      </c>
      <c r="F808" s="13">
        <v>0</v>
      </c>
      <c r="G808" s="13">
        <v>0</v>
      </c>
      <c r="H808" s="13">
        <v>0</v>
      </c>
    </row>
    <row r="809" spans="1:8" ht="13.15" customHeight="1" x14ac:dyDescent="0.2">
      <c r="A809" s="3" t="s">
        <v>49</v>
      </c>
      <c r="B809" s="12">
        <v>2007</v>
      </c>
      <c r="C809" s="13">
        <v>0</v>
      </c>
      <c r="D809" s="13">
        <v>0</v>
      </c>
      <c r="E809" s="13">
        <v>0</v>
      </c>
      <c r="F809" s="13">
        <v>0</v>
      </c>
      <c r="G809" s="13">
        <v>0</v>
      </c>
      <c r="H809" s="13">
        <v>0</v>
      </c>
    </row>
    <row r="810" spans="1:8" ht="13.15" customHeight="1" x14ac:dyDescent="0.2">
      <c r="A810" s="3" t="s">
        <v>49</v>
      </c>
      <c r="B810" s="12">
        <v>2008</v>
      </c>
      <c r="C810" s="13">
        <v>0</v>
      </c>
      <c r="D810" s="13">
        <v>0</v>
      </c>
      <c r="E810" s="13">
        <v>0</v>
      </c>
      <c r="F810" s="13">
        <v>0</v>
      </c>
      <c r="G810" s="13">
        <v>0</v>
      </c>
      <c r="H810" s="13">
        <v>0</v>
      </c>
    </row>
    <row r="811" spans="1:8" ht="13.15" customHeight="1" x14ac:dyDescent="0.2">
      <c r="A811" s="3" t="s">
        <v>49</v>
      </c>
      <c r="B811" s="12">
        <v>2009</v>
      </c>
      <c r="C811" s="13">
        <v>0</v>
      </c>
      <c r="D811" s="13">
        <v>0</v>
      </c>
      <c r="E811" s="13">
        <v>0</v>
      </c>
      <c r="F811" s="13">
        <v>0</v>
      </c>
      <c r="G811" s="13">
        <v>0</v>
      </c>
      <c r="H811" s="13">
        <v>0</v>
      </c>
    </row>
    <row r="812" spans="1:8" ht="13.15" customHeight="1" x14ac:dyDescent="0.2">
      <c r="A812" s="3" t="s">
        <v>49</v>
      </c>
      <c r="B812" s="12">
        <v>2010</v>
      </c>
      <c r="C812" s="13">
        <v>0</v>
      </c>
      <c r="D812" s="13">
        <v>0</v>
      </c>
      <c r="E812" s="13">
        <v>0</v>
      </c>
      <c r="F812" s="13">
        <v>0</v>
      </c>
      <c r="G812" s="13">
        <v>0</v>
      </c>
      <c r="H812" s="13">
        <v>0</v>
      </c>
    </row>
    <row r="813" spans="1:8" ht="13.15" customHeight="1" x14ac:dyDescent="0.2">
      <c r="A813" s="3" t="s">
        <v>49</v>
      </c>
      <c r="B813" s="12">
        <v>2011</v>
      </c>
      <c r="C813" s="13">
        <v>0</v>
      </c>
      <c r="D813" s="13">
        <v>0</v>
      </c>
      <c r="E813" s="13">
        <v>0</v>
      </c>
      <c r="F813" s="13">
        <v>0</v>
      </c>
      <c r="G813" s="13">
        <v>0</v>
      </c>
      <c r="H813" s="13">
        <v>0</v>
      </c>
    </row>
    <row r="814" spans="1:8" ht="13.15" customHeight="1" x14ac:dyDescent="0.2">
      <c r="A814" s="3" t="s">
        <v>49</v>
      </c>
      <c r="B814" s="12">
        <v>2012</v>
      </c>
      <c r="C814" s="13">
        <v>0</v>
      </c>
      <c r="D814" s="13">
        <v>0</v>
      </c>
      <c r="E814" s="13">
        <v>0</v>
      </c>
      <c r="F814" s="13">
        <v>0</v>
      </c>
      <c r="G814" s="13">
        <v>0</v>
      </c>
      <c r="H814" s="13">
        <v>0</v>
      </c>
    </row>
    <row r="815" spans="1:8" ht="13.15" customHeight="1" x14ac:dyDescent="0.2">
      <c r="A815" s="3" t="s">
        <v>49</v>
      </c>
      <c r="B815" s="12">
        <v>2013</v>
      </c>
      <c r="C815" s="13">
        <v>0</v>
      </c>
      <c r="D815" s="13">
        <v>0</v>
      </c>
      <c r="E815" s="13">
        <v>0</v>
      </c>
      <c r="F815" s="13">
        <v>0</v>
      </c>
      <c r="G815" s="13">
        <v>0</v>
      </c>
      <c r="H815" s="13">
        <v>0</v>
      </c>
    </row>
    <row r="816" spans="1:8" ht="13.15" customHeight="1" x14ac:dyDescent="0.2">
      <c r="A816" s="3" t="s">
        <v>49</v>
      </c>
      <c r="B816" s="12">
        <v>2014</v>
      </c>
      <c r="C816" s="13">
        <v>0</v>
      </c>
      <c r="D816" s="13">
        <v>0</v>
      </c>
      <c r="E816" s="13">
        <v>0</v>
      </c>
      <c r="F816" s="13">
        <v>0</v>
      </c>
      <c r="G816" s="13">
        <v>0</v>
      </c>
      <c r="H816" s="13">
        <v>0</v>
      </c>
    </row>
    <row r="817" spans="1:8" ht="13.15" customHeight="1" x14ac:dyDescent="0.2">
      <c r="A817" s="3" t="s">
        <v>49</v>
      </c>
      <c r="B817" s="12">
        <v>2015</v>
      </c>
      <c r="C817" s="13">
        <v>0</v>
      </c>
      <c r="D817" s="13">
        <v>0</v>
      </c>
      <c r="E817" s="13">
        <v>0</v>
      </c>
      <c r="F817" s="13">
        <v>0</v>
      </c>
      <c r="G817" s="13">
        <v>0</v>
      </c>
      <c r="H817" s="13">
        <v>0</v>
      </c>
    </row>
    <row r="818" spans="1:8" ht="13.15" customHeight="1" x14ac:dyDescent="0.2">
      <c r="A818" s="3" t="s">
        <v>49</v>
      </c>
      <c r="B818" s="12">
        <v>2016</v>
      </c>
      <c r="C818" s="13">
        <v>0</v>
      </c>
      <c r="D818" s="13">
        <v>0</v>
      </c>
      <c r="E818" s="13">
        <v>0</v>
      </c>
      <c r="F818" s="13">
        <v>0</v>
      </c>
      <c r="G818" s="13">
        <v>0</v>
      </c>
      <c r="H818" s="13">
        <v>0</v>
      </c>
    </row>
    <row r="819" spans="1:8" ht="13.15" customHeight="1" x14ac:dyDescent="0.2">
      <c r="A819" s="3" t="s">
        <v>49</v>
      </c>
      <c r="B819" s="12">
        <v>2017</v>
      </c>
      <c r="C819" s="13">
        <v>0</v>
      </c>
      <c r="D819" s="13">
        <v>0.41699999999999998</v>
      </c>
      <c r="E819" s="13">
        <v>0.41699999999999998</v>
      </c>
      <c r="F819" s="13">
        <v>0</v>
      </c>
      <c r="G819" s="13">
        <v>0</v>
      </c>
      <c r="H819" s="13">
        <v>0</v>
      </c>
    </row>
    <row r="820" spans="1:8" ht="13.15" customHeight="1" x14ac:dyDescent="0.2">
      <c r="A820" s="3" t="s">
        <v>49</v>
      </c>
      <c r="B820" s="12">
        <v>2018</v>
      </c>
      <c r="C820" s="13">
        <v>0.26300000000000001</v>
      </c>
      <c r="D820" s="13">
        <v>0.4</v>
      </c>
      <c r="E820" s="13">
        <v>0.66300000000000003</v>
      </c>
      <c r="F820" s="13">
        <v>0</v>
      </c>
      <c r="G820" s="13">
        <v>0</v>
      </c>
      <c r="H820" s="13">
        <v>0</v>
      </c>
    </row>
    <row r="821" spans="1:8" ht="13.15" customHeight="1" x14ac:dyDescent="0.2">
      <c r="A821" s="3" t="s">
        <v>49</v>
      </c>
      <c r="B821" s="12">
        <v>2019</v>
      </c>
      <c r="C821" s="13">
        <v>0</v>
      </c>
      <c r="D821" s="13">
        <v>0</v>
      </c>
      <c r="E821" s="13">
        <v>0</v>
      </c>
      <c r="F821" s="13">
        <v>0</v>
      </c>
      <c r="G821" s="13">
        <v>0</v>
      </c>
      <c r="H821" s="13">
        <v>0</v>
      </c>
    </row>
    <row r="822" spans="1:8" ht="13.15" customHeight="1" x14ac:dyDescent="0.2">
      <c r="A822" s="3" t="s">
        <v>49</v>
      </c>
      <c r="B822" s="12">
        <v>2020</v>
      </c>
      <c r="C822" s="13">
        <v>0</v>
      </c>
      <c r="D822" s="13">
        <v>0</v>
      </c>
      <c r="E822" s="13">
        <v>0</v>
      </c>
      <c r="F822" s="13">
        <v>0</v>
      </c>
      <c r="G822" s="13">
        <v>0</v>
      </c>
      <c r="H822" s="13">
        <v>0</v>
      </c>
    </row>
    <row r="823" spans="1:8" ht="13.15" customHeight="1" x14ac:dyDescent="0.2">
      <c r="A823" s="3" t="s">
        <v>49</v>
      </c>
      <c r="B823" s="12">
        <v>2021</v>
      </c>
      <c r="C823" s="13">
        <v>0</v>
      </c>
      <c r="D823" s="13">
        <v>0</v>
      </c>
      <c r="E823" s="13">
        <v>0</v>
      </c>
      <c r="F823" s="13">
        <v>0</v>
      </c>
      <c r="G823" s="13">
        <v>0</v>
      </c>
      <c r="H823" s="13">
        <v>0</v>
      </c>
    </row>
    <row r="824" spans="1:8" ht="13.15" customHeight="1" x14ac:dyDescent="0.2">
      <c r="A824" s="3" t="s">
        <v>49</v>
      </c>
      <c r="B824" s="12">
        <v>2022</v>
      </c>
      <c r="C824" s="13">
        <v>0</v>
      </c>
      <c r="D824" s="13">
        <v>0</v>
      </c>
      <c r="E824" s="13">
        <v>0</v>
      </c>
      <c r="F824" s="13">
        <v>0</v>
      </c>
      <c r="G824" s="13">
        <v>0</v>
      </c>
      <c r="H824" s="13">
        <v>0</v>
      </c>
    </row>
    <row r="825" spans="1:8" ht="13.15" customHeight="1" x14ac:dyDescent="0.2">
      <c r="A825" s="3" t="s">
        <v>49</v>
      </c>
      <c r="B825" s="12">
        <v>2023</v>
      </c>
      <c r="C825" s="13">
        <v>0</v>
      </c>
      <c r="D825" s="13">
        <v>0</v>
      </c>
      <c r="E825" s="13">
        <v>0</v>
      </c>
      <c r="F825" s="13">
        <v>0</v>
      </c>
      <c r="G825" s="13">
        <v>0</v>
      </c>
      <c r="H825" s="13">
        <v>0</v>
      </c>
    </row>
    <row r="826" spans="1:8" ht="13.15" customHeight="1" x14ac:dyDescent="0.2">
      <c r="A826" s="3" t="s">
        <v>49</v>
      </c>
      <c r="B826" s="12">
        <v>2024</v>
      </c>
      <c r="C826" s="13">
        <v>0</v>
      </c>
      <c r="D826" s="13">
        <v>0</v>
      </c>
      <c r="E826" s="13">
        <v>0</v>
      </c>
      <c r="F826" s="13">
        <v>0</v>
      </c>
      <c r="G826" s="13">
        <v>0</v>
      </c>
      <c r="H826" s="13">
        <v>0</v>
      </c>
    </row>
    <row r="827" spans="1:8" ht="13.15" customHeight="1" x14ac:dyDescent="0.2">
      <c r="A827" s="3" t="s">
        <v>49</v>
      </c>
      <c r="B827" s="12">
        <v>2025</v>
      </c>
      <c r="C827" s="13">
        <v>0</v>
      </c>
      <c r="D827" s="13">
        <v>0</v>
      </c>
      <c r="E827" s="13">
        <v>0</v>
      </c>
      <c r="F827" s="13">
        <v>0</v>
      </c>
      <c r="G827" s="13">
        <v>0</v>
      </c>
      <c r="H827" s="13">
        <v>0</v>
      </c>
    </row>
  </sheetData>
  <dataConsolidate>
    <dataRefs count="1">
      <dataRef ref="B40:H615" sheet="International Air Freight"/>
    </dataRefs>
  </dataConsolidate>
  <mergeCells count="4">
    <mergeCell ref="C5:E5"/>
    <mergeCell ref="F5:H5"/>
    <mergeCell ref="C6:E6"/>
    <mergeCell ref="F6:H6"/>
  </mergeCells>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F52"/>
  <sheetViews>
    <sheetView zoomScaleNormal="100" workbookViewId="0"/>
  </sheetViews>
  <sheetFormatPr defaultColWidth="9.1796875" defaultRowHeight="15.5" x14ac:dyDescent="0.35"/>
  <cols>
    <col min="1" max="1" width="2.81640625" style="32" customWidth="1"/>
    <col min="2" max="2" width="136.54296875" style="32" customWidth="1"/>
    <col min="3" max="16384" width="9.1796875" style="32"/>
  </cols>
  <sheetData>
    <row r="2" spans="2:6" x14ac:dyDescent="0.35">
      <c r="B2" s="34" t="s">
        <v>111</v>
      </c>
    </row>
    <row r="4" spans="2:6" ht="31" x14ac:dyDescent="0.35">
      <c r="B4" s="4" t="s">
        <v>172</v>
      </c>
    </row>
    <row r="5" spans="2:6" x14ac:dyDescent="0.35">
      <c r="B5" s="4"/>
    </row>
    <row r="6" spans="2:6" x14ac:dyDescent="0.35">
      <c r="B6" s="38" t="s">
        <v>112</v>
      </c>
    </row>
    <row r="7" spans="2:6" ht="46.5" x14ac:dyDescent="0.35">
      <c r="B7" s="4" t="s">
        <v>173</v>
      </c>
      <c r="D7"/>
      <c r="E7"/>
      <c r="F7"/>
    </row>
    <row r="8" spans="2:6" x14ac:dyDescent="0.35">
      <c r="B8" s="5"/>
    </row>
    <row r="9" spans="2:6" ht="46.5" x14ac:dyDescent="0.35">
      <c r="B9" s="5" t="s">
        <v>133</v>
      </c>
    </row>
    <row r="10" spans="2:6" x14ac:dyDescent="0.35">
      <c r="B10" s="5"/>
    </row>
    <row r="11" spans="2:6" x14ac:dyDescent="0.35">
      <c r="B11" s="39" t="s">
        <v>114</v>
      </c>
    </row>
    <row r="12" spans="2:6" ht="62" x14ac:dyDescent="0.35">
      <c r="B12" s="4" t="s">
        <v>134</v>
      </c>
      <c r="D12"/>
      <c r="E12"/>
      <c r="F12"/>
    </row>
    <row r="13" spans="2:6" x14ac:dyDescent="0.35">
      <c r="B13" s="4"/>
    </row>
    <row r="14" spans="2:6" ht="35.15" customHeight="1" x14ac:dyDescent="0.35">
      <c r="B14" s="4" t="s">
        <v>135</v>
      </c>
    </row>
    <row r="15" spans="2:6" x14ac:dyDescent="0.35">
      <c r="B15" s="4"/>
    </row>
    <row r="16" spans="2:6" ht="63.75" customHeight="1" x14ac:dyDescent="0.35">
      <c r="B16" s="4" t="s">
        <v>136</v>
      </c>
      <c r="D16"/>
      <c r="E16"/>
      <c r="F16"/>
    </row>
    <row r="17" spans="2:6" x14ac:dyDescent="0.35">
      <c r="B17" s="4"/>
      <c r="D17"/>
      <c r="E17"/>
      <c r="F17"/>
    </row>
    <row r="18" spans="2:6" s="101" customFormat="1" ht="46.5" x14ac:dyDescent="0.35">
      <c r="B18" s="33" t="s">
        <v>126</v>
      </c>
    </row>
    <row r="19" spans="2:6" x14ac:dyDescent="0.35">
      <c r="B19" s="4"/>
    </row>
    <row r="20" spans="2:6" x14ac:dyDescent="0.35">
      <c r="B20" s="38" t="s">
        <v>113</v>
      </c>
    </row>
    <row r="21" spans="2:6" ht="62" x14ac:dyDescent="0.35">
      <c r="B21" s="4" t="s">
        <v>139</v>
      </c>
    </row>
    <row r="22" spans="2:6" x14ac:dyDescent="0.35">
      <c r="B22" s="4"/>
    </row>
    <row r="23" spans="2:6" ht="31" x14ac:dyDescent="0.35">
      <c r="B23" s="5" t="s">
        <v>86</v>
      </c>
    </row>
    <row r="24" spans="2:6" x14ac:dyDescent="0.35">
      <c r="B24" s="5"/>
    </row>
    <row r="25" spans="2:6" ht="65.150000000000006" customHeight="1" x14ac:dyDescent="0.35">
      <c r="B25" s="4" t="s">
        <v>87</v>
      </c>
    </row>
    <row r="27" spans="2:6" x14ac:dyDescent="0.35">
      <c r="B27" s="34" t="s">
        <v>116</v>
      </c>
    </row>
    <row r="28" spans="2:6" ht="15" customHeight="1" x14ac:dyDescent="0.35">
      <c r="B28" s="32" t="s">
        <v>144</v>
      </c>
    </row>
    <row r="29" spans="2:6" ht="15" customHeight="1" x14ac:dyDescent="0.35">
      <c r="B29" s="7" t="s">
        <v>131</v>
      </c>
    </row>
    <row r="30" spans="2:6" ht="15" customHeight="1" x14ac:dyDescent="0.35">
      <c r="B30" s="7" t="s">
        <v>132</v>
      </c>
    </row>
    <row r="31" spans="2:6" ht="15" customHeight="1" x14ac:dyDescent="0.35">
      <c r="B31" s="32" t="s">
        <v>129</v>
      </c>
    </row>
    <row r="32" spans="2:6" ht="15" customHeight="1" x14ac:dyDescent="0.35">
      <c r="B32" s="32" t="s">
        <v>102</v>
      </c>
    </row>
    <row r="33" spans="2:2" ht="15" customHeight="1" x14ac:dyDescent="0.35">
      <c r="B33" s="32" t="s">
        <v>128</v>
      </c>
    </row>
    <row r="34" spans="2:2" ht="15" customHeight="1" x14ac:dyDescent="0.35">
      <c r="B34" s="32" t="s">
        <v>157</v>
      </c>
    </row>
    <row r="35" spans="2:2" ht="15" customHeight="1" x14ac:dyDescent="0.35">
      <c r="B35" s="32" t="s">
        <v>125</v>
      </c>
    </row>
    <row r="36" spans="2:2" ht="15" customHeight="1" x14ac:dyDescent="0.35">
      <c r="B36" s="32" t="s">
        <v>127</v>
      </c>
    </row>
    <row r="37" spans="2:2" ht="15" customHeight="1" x14ac:dyDescent="0.35">
      <c r="B37" s="32" t="s">
        <v>117</v>
      </c>
    </row>
    <row r="38" spans="2:2" ht="15" customHeight="1" x14ac:dyDescent="0.35">
      <c r="B38" s="32" t="s">
        <v>153</v>
      </c>
    </row>
    <row r="39" spans="2:2" ht="15" customHeight="1" x14ac:dyDescent="0.35">
      <c r="B39" s="32" t="s">
        <v>175</v>
      </c>
    </row>
    <row r="40" spans="2:2" ht="15" customHeight="1" x14ac:dyDescent="0.35">
      <c r="B40" s="32" t="s">
        <v>176</v>
      </c>
    </row>
    <row r="41" spans="2:2" ht="15" customHeight="1" x14ac:dyDescent="0.35">
      <c r="B41" s="32" t="s">
        <v>103</v>
      </c>
    </row>
    <row r="43" spans="2:2" x14ac:dyDescent="0.35">
      <c r="B43" s="34" t="s">
        <v>115</v>
      </c>
    </row>
    <row r="44" spans="2:2" ht="45" customHeight="1" x14ac:dyDescent="0.35">
      <c r="B44" s="33" t="s">
        <v>152</v>
      </c>
    </row>
    <row r="46" spans="2:2" x14ac:dyDescent="0.35">
      <c r="B46" s="34" t="s">
        <v>118</v>
      </c>
    </row>
    <row r="47" spans="2:2" ht="12.75" customHeight="1" x14ac:dyDescent="0.35">
      <c r="B47" s="32" t="s">
        <v>165</v>
      </c>
    </row>
    <row r="48" spans="2:2" x14ac:dyDescent="0.35">
      <c r="B48" s="32" t="s">
        <v>119</v>
      </c>
    </row>
    <row r="50" spans="2:2" x14ac:dyDescent="0.35">
      <c r="B50" s="34" t="s">
        <v>120</v>
      </c>
    </row>
    <row r="51" spans="2:2" ht="12.75" customHeight="1" x14ac:dyDescent="0.35">
      <c r="B51" s="32" t="s">
        <v>121</v>
      </c>
    </row>
    <row r="52" spans="2:2" x14ac:dyDescent="0.35">
      <c r="B52" s="32" t="s">
        <v>177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TOTALS</vt:lpstr>
      <vt:lpstr>TOP10</vt:lpstr>
      <vt:lpstr>Airport Passengers</vt:lpstr>
      <vt:lpstr>Aircraft Movements</vt:lpstr>
      <vt:lpstr>International Air Freight</vt:lpstr>
      <vt:lpstr>Notes</vt:lpstr>
      <vt:lpstr>'Aircraft Movements'!Print_Titles</vt:lpstr>
      <vt:lpstr>'Airport Passengers'!Print_Titles</vt:lpstr>
      <vt:lpstr>'International Air Freight'!Print_Titles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AIRPORT TRAFFIC</dc:title>
  <dc:creator>UMA</dc:creator>
  <cp:lastModifiedBy>Platt, Andrew</cp:lastModifiedBy>
  <cp:lastPrinted>2006-11-17T03:24:47Z</cp:lastPrinted>
  <dcterms:created xsi:type="dcterms:W3CDTF">1998-09-28T04:04:10Z</dcterms:created>
  <dcterms:modified xsi:type="dcterms:W3CDTF">2026-05-19T01:45:35Z</dcterms:modified>
</cp:coreProperties>
</file>